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irServer\Mud2\DB\"/>
    </mc:Choice>
  </mc:AlternateContent>
  <bookViews>
    <workbookView xWindow="0" yWindow="495" windowWidth="27045" windowHeight="16695" firstSheet="1" activeTab="6"/>
  </bookViews>
  <sheets>
    <sheet name="Magic" sheetId="1" r:id="rId1"/>
    <sheet name="Monster" sheetId="3" r:id="rId2"/>
    <sheet name="StdItems" sheetId="2" r:id="rId3"/>
    <sheet name="Monster-网络" sheetId="8" r:id="rId4"/>
    <sheet name="StdItems-网络" sheetId="9" r:id="rId5"/>
    <sheet name="属性" sheetId="7" r:id="rId6"/>
    <sheet name="MonGen" sheetId="10" r:id="rId7"/>
    <sheet name="MerChant" sheetId="5" r:id="rId8"/>
    <sheet name="变量" sheetId="6" r:id="rId9"/>
  </sheets>
  <definedNames>
    <definedName name="_xlnm._FilterDatabase" localSheetId="0" hidden="1">Magic!$L$1:$L$263</definedName>
    <definedName name="_xlnm._FilterDatabase" localSheetId="6" hidden="1">MonGen!$G$1:$G$8012</definedName>
    <definedName name="_xlnm._FilterDatabase" localSheetId="1" hidden="1">Monster!$B$1:$B$292</definedName>
    <definedName name="_xlnm._FilterDatabase" localSheetId="2" hidden="1">StdItems!$C$1:$C$900</definedName>
    <definedName name="StdItems" localSheetId="6">#REF!</definedName>
    <definedName name="StdItems">#REF!</definedName>
    <definedName name="木" localSheetId="6">#REF!</definedName>
    <definedName name="木">#REF!</definedName>
  </definedNames>
  <calcPr calcId="152511"/>
</workbook>
</file>

<file path=xl/calcChain.xml><?xml version="1.0" encoding="utf-8"?>
<calcChain xmlns="http://schemas.openxmlformats.org/spreadsheetml/2006/main">
  <c r="S244" i="1" l="1"/>
  <c r="U244" i="1" s="1"/>
  <c r="W244" i="1" s="1"/>
  <c r="Y244" i="1" s="1"/>
  <c r="AA244" i="1" s="1"/>
  <c r="AC244" i="1" s="1"/>
  <c r="AE244" i="1" s="1"/>
  <c r="AG244" i="1" s="1"/>
  <c r="AI244" i="1" s="1"/>
  <c r="AK244" i="1" s="1"/>
  <c r="AM244" i="1" s="1"/>
  <c r="AO244" i="1" s="1"/>
  <c r="B245" i="2"/>
  <c r="D245" i="2" s="1"/>
  <c r="J245" i="2" l="1"/>
  <c r="W245" i="2" s="1"/>
  <c r="S3" i="1"/>
  <c r="U3" i="1" s="1"/>
  <c r="W3" i="1" s="1"/>
  <c r="Y3" i="1" s="1"/>
  <c r="AA3" i="1" s="1"/>
  <c r="AC3" i="1" s="1"/>
  <c r="AE3" i="1" s="1"/>
  <c r="AG3" i="1" s="1"/>
  <c r="AI3" i="1" s="1"/>
  <c r="AK3" i="1" s="1"/>
  <c r="AM3" i="1" s="1"/>
  <c r="AO3" i="1" s="1"/>
  <c r="S4" i="1"/>
  <c r="U4" i="1" s="1"/>
  <c r="W4" i="1" s="1"/>
  <c r="Y4" i="1" s="1"/>
  <c r="AA4" i="1" s="1"/>
  <c r="AC4" i="1" s="1"/>
  <c r="AE4" i="1" s="1"/>
  <c r="AG4" i="1" s="1"/>
  <c r="AI4" i="1" s="1"/>
  <c r="AK4" i="1" s="1"/>
  <c r="AM4" i="1" s="1"/>
  <c r="AO4" i="1" s="1"/>
  <c r="S5" i="1"/>
  <c r="U5" i="1" s="1"/>
  <c r="W5" i="1" s="1"/>
  <c r="Y5" i="1" s="1"/>
  <c r="AA5" i="1" s="1"/>
  <c r="AC5" i="1" s="1"/>
  <c r="AE5" i="1" s="1"/>
  <c r="AG5" i="1" s="1"/>
  <c r="AI5" i="1" s="1"/>
  <c r="AK5" i="1" s="1"/>
  <c r="AM5" i="1" s="1"/>
  <c r="AO5" i="1" s="1"/>
  <c r="S6" i="1"/>
  <c r="U6" i="1" s="1"/>
  <c r="W6" i="1" s="1"/>
  <c r="Y6" i="1" s="1"/>
  <c r="AA6" i="1" s="1"/>
  <c r="AC6" i="1" s="1"/>
  <c r="AE6" i="1" s="1"/>
  <c r="AG6" i="1" s="1"/>
  <c r="AI6" i="1" s="1"/>
  <c r="AK6" i="1" s="1"/>
  <c r="AM6" i="1" s="1"/>
  <c r="AO6" i="1" s="1"/>
  <c r="S7" i="1"/>
  <c r="U7" i="1" s="1"/>
  <c r="W7" i="1" s="1"/>
  <c r="Y7" i="1" s="1"/>
  <c r="AA7" i="1" s="1"/>
  <c r="AC7" i="1" s="1"/>
  <c r="AE7" i="1" s="1"/>
  <c r="AG7" i="1" s="1"/>
  <c r="AI7" i="1" s="1"/>
  <c r="AK7" i="1" s="1"/>
  <c r="AM7" i="1" s="1"/>
  <c r="AO7" i="1" s="1"/>
  <c r="S8" i="1"/>
  <c r="U8" i="1" s="1"/>
  <c r="W8" i="1" s="1"/>
  <c r="Y8" i="1" s="1"/>
  <c r="AA8" i="1" s="1"/>
  <c r="AC8" i="1" s="1"/>
  <c r="AE8" i="1" s="1"/>
  <c r="AG8" i="1" s="1"/>
  <c r="AI8" i="1" s="1"/>
  <c r="AK8" i="1" s="1"/>
  <c r="AM8" i="1" s="1"/>
  <c r="AO8" i="1" s="1"/>
  <c r="S9" i="1"/>
  <c r="U9" i="1" s="1"/>
  <c r="W9" i="1" s="1"/>
  <c r="Y9" i="1" s="1"/>
  <c r="AA9" i="1" s="1"/>
  <c r="AC9" i="1" s="1"/>
  <c r="AE9" i="1" s="1"/>
  <c r="AG9" i="1" s="1"/>
  <c r="AI9" i="1" s="1"/>
  <c r="AK9" i="1" s="1"/>
  <c r="AM9" i="1" s="1"/>
  <c r="AO9" i="1" s="1"/>
  <c r="S10" i="1"/>
  <c r="U10" i="1" s="1"/>
  <c r="W10" i="1" s="1"/>
  <c r="Y10" i="1" s="1"/>
  <c r="AA10" i="1" s="1"/>
  <c r="AC10" i="1" s="1"/>
  <c r="AE10" i="1" s="1"/>
  <c r="AG10" i="1" s="1"/>
  <c r="AI10" i="1" s="1"/>
  <c r="AK10" i="1" s="1"/>
  <c r="AM10" i="1" s="1"/>
  <c r="AO10" i="1" s="1"/>
  <c r="S11" i="1"/>
  <c r="U11" i="1" s="1"/>
  <c r="W11" i="1" s="1"/>
  <c r="Y11" i="1" s="1"/>
  <c r="AA11" i="1" s="1"/>
  <c r="AC11" i="1" s="1"/>
  <c r="AE11" i="1" s="1"/>
  <c r="AG11" i="1" s="1"/>
  <c r="AI11" i="1" s="1"/>
  <c r="AK11" i="1" s="1"/>
  <c r="AM11" i="1" s="1"/>
  <c r="AO11" i="1" s="1"/>
  <c r="S12" i="1"/>
  <c r="U12" i="1" s="1"/>
  <c r="W12" i="1" s="1"/>
  <c r="Y12" i="1" s="1"/>
  <c r="AA12" i="1" s="1"/>
  <c r="AC12" i="1" s="1"/>
  <c r="AE12" i="1" s="1"/>
  <c r="AG12" i="1" s="1"/>
  <c r="AI12" i="1" s="1"/>
  <c r="AK12" i="1" s="1"/>
  <c r="AM12" i="1" s="1"/>
  <c r="AO12" i="1" s="1"/>
  <c r="S13" i="1"/>
  <c r="U13" i="1" s="1"/>
  <c r="W13" i="1" s="1"/>
  <c r="Y13" i="1" s="1"/>
  <c r="AA13" i="1" s="1"/>
  <c r="AC13" i="1" s="1"/>
  <c r="AE13" i="1" s="1"/>
  <c r="AG13" i="1" s="1"/>
  <c r="AI13" i="1" s="1"/>
  <c r="AK13" i="1" s="1"/>
  <c r="AM13" i="1" s="1"/>
  <c r="AO13" i="1" s="1"/>
  <c r="S14" i="1"/>
  <c r="U14" i="1" s="1"/>
  <c r="W14" i="1" s="1"/>
  <c r="Y14" i="1" s="1"/>
  <c r="AA14" i="1" s="1"/>
  <c r="AC14" i="1" s="1"/>
  <c r="AE14" i="1" s="1"/>
  <c r="AG14" i="1" s="1"/>
  <c r="AI14" i="1" s="1"/>
  <c r="AK14" i="1" s="1"/>
  <c r="AM14" i="1" s="1"/>
  <c r="AO14" i="1" s="1"/>
  <c r="S15" i="1"/>
  <c r="U15" i="1" s="1"/>
  <c r="W15" i="1" s="1"/>
  <c r="Y15" i="1" s="1"/>
  <c r="AA15" i="1" s="1"/>
  <c r="AC15" i="1" s="1"/>
  <c r="AE15" i="1" s="1"/>
  <c r="AG15" i="1" s="1"/>
  <c r="AI15" i="1" s="1"/>
  <c r="AK15" i="1" s="1"/>
  <c r="AM15" i="1" s="1"/>
  <c r="AO15" i="1" s="1"/>
  <c r="S16" i="1"/>
  <c r="U16" i="1" s="1"/>
  <c r="W16" i="1" s="1"/>
  <c r="Y16" i="1" s="1"/>
  <c r="AA16" i="1" s="1"/>
  <c r="AC16" i="1" s="1"/>
  <c r="AE16" i="1" s="1"/>
  <c r="AG16" i="1" s="1"/>
  <c r="AI16" i="1" s="1"/>
  <c r="AK16" i="1" s="1"/>
  <c r="AM16" i="1" s="1"/>
  <c r="AO16" i="1" s="1"/>
  <c r="S17" i="1"/>
  <c r="U17" i="1" s="1"/>
  <c r="W17" i="1" s="1"/>
  <c r="Y17" i="1" s="1"/>
  <c r="AA17" i="1" s="1"/>
  <c r="AC17" i="1" s="1"/>
  <c r="AE17" i="1" s="1"/>
  <c r="AG17" i="1" s="1"/>
  <c r="AI17" i="1" s="1"/>
  <c r="AK17" i="1" s="1"/>
  <c r="AM17" i="1" s="1"/>
  <c r="AO17" i="1" s="1"/>
  <c r="S18" i="1"/>
  <c r="U18" i="1" s="1"/>
  <c r="W18" i="1" s="1"/>
  <c r="Y18" i="1" s="1"/>
  <c r="AA18" i="1" s="1"/>
  <c r="AC18" i="1" s="1"/>
  <c r="AE18" i="1" s="1"/>
  <c r="AG18" i="1" s="1"/>
  <c r="AI18" i="1" s="1"/>
  <c r="AK18" i="1" s="1"/>
  <c r="AM18" i="1" s="1"/>
  <c r="AO18" i="1" s="1"/>
  <c r="S19" i="1"/>
  <c r="U19" i="1" s="1"/>
  <c r="W19" i="1" s="1"/>
  <c r="Y19" i="1" s="1"/>
  <c r="AA19" i="1" s="1"/>
  <c r="AC19" i="1" s="1"/>
  <c r="AE19" i="1" s="1"/>
  <c r="AG19" i="1" s="1"/>
  <c r="AI19" i="1" s="1"/>
  <c r="AK19" i="1" s="1"/>
  <c r="AM19" i="1" s="1"/>
  <c r="AO19" i="1" s="1"/>
  <c r="S20" i="1"/>
  <c r="U20" i="1" s="1"/>
  <c r="W20" i="1" s="1"/>
  <c r="Y20" i="1" s="1"/>
  <c r="AA20" i="1" s="1"/>
  <c r="AC20" i="1" s="1"/>
  <c r="AE20" i="1" s="1"/>
  <c r="AG20" i="1" s="1"/>
  <c r="AI20" i="1" s="1"/>
  <c r="AK20" i="1" s="1"/>
  <c r="AM20" i="1" s="1"/>
  <c r="AO20" i="1" s="1"/>
  <c r="S21" i="1"/>
  <c r="U21" i="1" s="1"/>
  <c r="W21" i="1" s="1"/>
  <c r="Y21" i="1" s="1"/>
  <c r="AA21" i="1" s="1"/>
  <c r="AC21" i="1" s="1"/>
  <c r="AE21" i="1" s="1"/>
  <c r="AG21" i="1" s="1"/>
  <c r="AI21" i="1" s="1"/>
  <c r="AK21" i="1" s="1"/>
  <c r="AM21" i="1" s="1"/>
  <c r="AO21" i="1" s="1"/>
  <c r="S22" i="1"/>
  <c r="U22" i="1" s="1"/>
  <c r="W22" i="1" s="1"/>
  <c r="Y22" i="1" s="1"/>
  <c r="AA22" i="1" s="1"/>
  <c r="AC22" i="1" s="1"/>
  <c r="AE22" i="1" s="1"/>
  <c r="AG22" i="1" s="1"/>
  <c r="AI22" i="1" s="1"/>
  <c r="AK22" i="1" s="1"/>
  <c r="AM22" i="1" s="1"/>
  <c r="AO22" i="1" s="1"/>
  <c r="S23" i="1"/>
  <c r="U23" i="1" s="1"/>
  <c r="W23" i="1" s="1"/>
  <c r="Y23" i="1" s="1"/>
  <c r="AA23" i="1" s="1"/>
  <c r="AC23" i="1" s="1"/>
  <c r="AE23" i="1" s="1"/>
  <c r="AG23" i="1" s="1"/>
  <c r="AI23" i="1" s="1"/>
  <c r="AK23" i="1" s="1"/>
  <c r="AM23" i="1" s="1"/>
  <c r="AO23" i="1" s="1"/>
  <c r="S24" i="1"/>
  <c r="U24" i="1" s="1"/>
  <c r="W24" i="1" s="1"/>
  <c r="Y24" i="1" s="1"/>
  <c r="AA24" i="1" s="1"/>
  <c r="AC24" i="1" s="1"/>
  <c r="AE24" i="1" s="1"/>
  <c r="AG24" i="1" s="1"/>
  <c r="AI24" i="1" s="1"/>
  <c r="AK24" i="1" s="1"/>
  <c r="AM24" i="1" s="1"/>
  <c r="AO24" i="1" s="1"/>
  <c r="S25" i="1"/>
  <c r="U25" i="1" s="1"/>
  <c r="W25" i="1" s="1"/>
  <c r="Y25" i="1" s="1"/>
  <c r="AA25" i="1" s="1"/>
  <c r="AC25" i="1" s="1"/>
  <c r="AE25" i="1" s="1"/>
  <c r="AG25" i="1" s="1"/>
  <c r="AI25" i="1" s="1"/>
  <c r="AK25" i="1" s="1"/>
  <c r="AM25" i="1" s="1"/>
  <c r="AO25" i="1" s="1"/>
  <c r="S26" i="1"/>
  <c r="U26" i="1" s="1"/>
  <c r="W26" i="1" s="1"/>
  <c r="Y26" i="1" s="1"/>
  <c r="AA26" i="1" s="1"/>
  <c r="AC26" i="1" s="1"/>
  <c r="AE26" i="1" s="1"/>
  <c r="AG26" i="1" s="1"/>
  <c r="AI26" i="1" s="1"/>
  <c r="AK26" i="1" s="1"/>
  <c r="AM26" i="1" s="1"/>
  <c r="AO26" i="1" s="1"/>
  <c r="S27" i="1"/>
  <c r="U27" i="1" s="1"/>
  <c r="W27" i="1" s="1"/>
  <c r="Y27" i="1" s="1"/>
  <c r="AA27" i="1" s="1"/>
  <c r="AC27" i="1" s="1"/>
  <c r="AE27" i="1" s="1"/>
  <c r="AG27" i="1" s="1"/>
  <c r="AI27" i="1" s="1"/>
  <c r="AK27" i="1" s="1"/>
  <c r="AM27" i="1" s="1"/>
  <c r="AO27" i="1" s="1"/>
  <c r="S28" i="1"/>
  <c r="U28" i="1" s="1"/>
  <c r="W28" i="1" s="1"/>
  <c r="Y28" i="1" s="1"/>
  <c r="AA28" i="1" s="1"/>
  <c r="AC28" i="1" s="1"/>
  <c r="AE28" i="1" s="1"/>
  <c r="AG28" i="1" s="1"/>
  <c r="AI28" i="1" s="1"/>
  <c r="AK28" i="1" s="1"/>
  <c r="AM28" i="1" s="1"/>
  <c r="AO28" i="1" s="1"/>
  <c r="S29" i="1"/>
  <c r="U29" i="1" s="1"/>
  <c r="W29" i="1" s="1"/>
  <c r="Y29" i="1" s="1"/>
  <c r="AA29" i="1" s="1"/>
  <c r="AC29" i="1" s="1"/>
  <c r="AE29" i="1" s="1"/>
  <c r="AG29" i="1" s="1"/>
  <c r="AI29" i="1" s="1"/>
  <c r="AK29" i="1" s="1"/>
  <c r="AM29" i="1" s="1"/>
  <c r="AO29" i="1" s="1"/>
  <c r="S30" i="1"/>
  <c r="U30" i="1" s="1"/>
  <c r="W30" i="1" s="1"/>
  <c r="Y30" i="1" s="1"/>
  <c r="AA30" i="1" s="1"/>
  <c r="AC30" i="1" s="1"/>
  <c r="AE30" i="1" s="1"/>
  <c r="AG30" i="1" s="1"/>
  <c r="AI30" i="1" s="1"/>
  <c r="AK30" i="1" s="1"/>
  <c r="AM30" i="1" s="1"/>
  <c r="AO30" i="1" s="1"/>
  <c r="S31" i="1"/>
  <c r="U31" i="1" s="1"/>
  <c r="W31" i="1" s="1"/>
  <c r="Y31" i="1" s="1"/>
  <c r="AA31" i="1" s="1"/>
  <c r="AC31" i="1" s="1"/>
  <c r="AE31" i="1" s="1"/>
  <c r="AG31" i="1" s="1"/>
  <c r="AI31" i="1" s="1"/>
  <c r="AK31" i="1" s="1"/>
  <c r="AM31" i="1" s="1"/>
  <c r="AO31" i="1" s="1"/>
  <c r="S32" i="1"/>
  <c r="U32" i="1" s="1"/>
  <c r="W32" i="1" s="1"/>
  <c r="Y32" i="1" s="1"/>
  <c r="AA32" i="1" s="1"/>
  <c r="AC32" i="1" s="1"/>
  <c r="AE32" i="1" s="1"/>
  <c r="AG32" i="1" s="1"/>
  <c r="AI32" i="1" s="1"/>
  <c r="AK32" i="1" s="1"/>
  <c r="AM32" i="1" s="1"/>
  <c r="AO32" i="1" s="1"/>
  <c r="S33" i="1"/>
  <c r="U33" i="1" s="1"/>
  <c r="W33" i="1" s="1"/>
  <c r="Y33" i="1" s="1"/>
  <c r="AA33" i="1" s="1"/>
  <c r="AC33" i="1" s="1"/>
  <c r="AE33" i="1" s="1"/>
  <c r="AG33" i="1" s="1"/>
  <c r="AI33" i="1" s="1"/>
  <c r="AK33" i="1" s="1"/>
  <c r="AM33" i="1" s="1"/>
  <c r="AO33" i="1" s="1"/>
  <c r="S34" i="1"/>
  <c r="U34" i="1" s="1"/>
  <c r="W34" i="1" s="1"/>
  <c r="Y34" i="1" s="1"/>
  <c r="AA34" i="1" s="1"/>
  <c r="AC34" i="1" s="1"/>
  <c r="AE34" i="1" s="1"/>
  <c r="AG34" i="1" s="1"/>
  <c r="AI34" i="1" s="1"/>
  <c r="AK34" i="1" s="1"/>
  <c r="AM34" i="1" s="1"/>
  <c r="AO34" i="1" s="1"/>
  <c r="S35" i="1"/>
  <c r="U35" i="1" s="1"/>
  <c r="W35" i="1" s="1"/>
  <c r="Y35" i="1" s="1"/>
  <c r="AA35" i="1" s="1"/>
  <c r="AC35" i="1" s="1"/>
  <c r="AE35" i="1" s="1"/>
  <c r="AG35" i="1" s="1"/>
  <c r="AI35" i="1" s="1"/>
  <c r="AK35" i="1" s="1"/>
  <c r="AM35" i="1" s="1"/>
  <c r="AO35" i="1" s="1"/>
  <c r="S36" i="1"/>
  <c r="U36" i="1" s="1"/>
  <c r="W36" i="1" s="1"/>
  <c r="Y36" i="1" s="1"/>
  <c r="AA36" i="1" s="1"/>
  <c r="AC36" i="1" s="1"/>
  <c r="AE36" i="1" s="1"/>
  <c r="AG36" i="1" s="1"/>
  <c r="AI36" i="1" s="1"/>
  <c r="AK36" i="1" s="1"/>
  <c r="AM36" i="1" s="1"/>
  <c r="AO36" i="1" s="1"/>
  <c r="S37" i="1"/>
  <c r="U37" i="1" s="1"/>
  <c r="W37" i="1" s="1"/>
  <c r="Y37" i="1" s="1"/>
  <c r="AA37" i="1" s="1"/>
  <c r="AC37" i="1" s="1"/>
  <c r="AE37" i="1" s="1"/>
  <c r="AG37" i="1" s="1"/>
  <c r="AI37" i="1" s="1"/>
  <c r="AK37" i="1" s="1"/>
  <c r="AM37" i="1" s="1"/>
  <c r="AO37" i="1" s="1"/>
  <c r="S38" i="1"/>
  <c r="U38" i="1" s="1"/>
  <c r="W38" i="1" s="1"/>
  <c r="Y38" i="1" s="1"/>
  <c r="AA38" i="1" s="1"/>
  <c r="AC38" i="1" s="1"/>
  <c r="AE38" i="1" s="1"/>
  <c r="AG38" i="1" s="1"/>
  <c r="AI38" i="1" s="1"/>
  <c r="AK38" i="1" s="1"/>
  <c r="AM38" i="1" s="1"/>
  <c r="AO38" i="1" s="1"/>
  <c r="S39" i="1"/>
  <c r="U39" i="1" s="1"/>
  <c r="W39" i="1" s="1"/>
  <c r="Y39" i="1" s="1"/>
  <c r="AA39" i="1" s="1"/>
  <c r="AC39" i="1" s="1"/>
  <c r="AE39" i="1" s="1"/>
  <c r="AG39" i="1" s="1"/>
  <c r="AI39" i="1" s="1"/>
  <c r="AK39" i="1" s="1"/>
  <c r="AM39" i="1" s="1"/>
  <c r="AO39" i="1" s="1"/>
  <c r="S40" i="1"/>
  <c r="U40" i="1" s="1"/>
  <c r="W40" i="1" s="1"/>
  <c r="Y40" i="1" s="1"/>
  <c r="AA40" i="1" s="1"/>
  <c r="AC40" i="1" s="1"/>
  <c r="AE40" i="1" s="1"/>
  <c r="AG40" i="1" s="1"/>
  <c r="AI40" i="1" s="1"/>
  <c r="AK40" i="1" s="1"/>
  <c r="AM40" i="1" s="1"/>
  <c r="AO40" i="1" s="1"/>
  <c r="S41" i="1"/>
  <c r="U41" i="1" s="1"/>
  <c r="W41" i="1" s="1"/>
  <c r="Y41" i="1" s="1"/>
  <c r="AA41" i="1" s="1"/>
  <c r="AC41" i="1" s="1"/>
  <c r="AE41" i="1" s="1"/>
  <c r="AG41" i="1" s="1"/>
  <c r="AI41" i="1" s="1"/>
  <c r="AK41" i="1" s="1"/>
  <c r="AM41" i="1" s="1"/>
  <c r="AO41" i="1" s="1"/>
  <c r="S42" i="1"/>
  <c r="U42" i="1" s="1"/>
  <c r="W42" i="1" s="1"/>
  <c r="Y42" i="1" s="1"/>
  <c r="AA42" i="1" s="1"/>
  <c r="AC42" i="1" s="1"/>
  <c r="AE42" i="1" s="1"/>
  <c r="AG42" i="1" s="1"/>
  <c r="AI42" i="1" s="1"/>
  <c r="AK42" i="1" s="1"/>
  <c r="AM42" i="1" s="1"/>
  <c r="AO42" i="1" s="1"/>
  <c r="S43" i="1"/>
  <c r="U43" i="1" s="1"/>
  <c r="W43" i="1" s="1"/>
  <c r="Y43" i="1" s="1"/>
  <c r="AA43" i="1" s="1"/>
  <c r="AC43" i="1" s="1"/>
  <c r="AE43" i="1" s="1"/>
  <c r="AG43" i="1" s="1"/>
  <c r="AI43" i="1" s="1"/>
  <c r="AK43" i="1" s="1"/>
  <c r="AM43" i="1" s="1"/>
  <c r="AO43" i="1" s="1"/>
  <c r="S44" i="1"/>
  <c r="U44" i="1" s="1"/>
  <c r="W44" i="1" s="1"/>
  <c r="Y44" i="1" s="1"/>
  <c r="AA44" i="1" s="1"/>
  <c r="AC44" i="1" s="1"/>
  <c r="AE44" i="1" s="1"/>
  <c r="AG44" i="1" s="1"/>
  <c r="AI44" i="1" s="1"/>
  <c r="AK44" i="1" s="1"/>
  <c r="AM44" i="1" s="1"/>
  <c r="AO44" i="1" s="1"/>
  <c r="S45" i="1"/>
  <c r="U45" i="1" s="1"/>
  <c r="W45" i="1" s="1"/>
  <c r="Y45" i="1" s="1"/>
  <c r="AA45" i="1" s="1"/>
  <c r="AC45" i="1" s="1"/>
  <c r="AE45" i="1" s="1"/>
  <c r="AG45" i="1" s="1"/>
  <c r="AI45" i="1" s="1"/>
  <c r="AK45" i="1" s="1"/>
  <c r="AM45" i="1" s="1"/>
  <c r="AO45" i="1" s="1"/>
  <c r="S46" i="1"/>
  <c r="U46" i="1" s="1"/>
  <c r="W46" i="1" s="1"/>
  <c r="Y46" i="1" s="1"/>
  <c r="AA46" i="1" s="1"/>
  <c r="AC46" i="1" s="1"/>
  <c r="AE46" i="1" s="1"/>
  <c r="AG46" i="1" s="1"/>
  <c r="AI46" i="1" s="1"/>
  <c r="AK46" i="1" s="1"/>
  <c r="AM46" i="1" s="1"/>
  <c r="AO46" i="1" s="1"/>
  <c r="S47" i="1"/>
  <c r="U47" i="1" s="1"/>
  <c r="W47" i="1" s="1"/>
  <c r="Y47" i="1" s="1"/>
  <c r="AA47" i="1" s="1"/>
  <c r="AC47" i="1" s="1"/>
  <c r="AE47" i="1" s="1"/>
  <c r="AG47" i="1" s="1"/>
  <c r="AI47" i="1" s="1"/>
  <c r="AK47" i="1" s="1"/>
  <c r="AM47" i="1" s="1"/>
  <c r="AO47" i="1" s="1"/>
  <c r="S48" i="1"/>
  <c r="U48" i="1" s="1"/>
  <c r="W48" i="1" s="1"/>
  <c r="Y48" i="1" s="1"/>
  <c r="AA48" i="1" s="1"/>
  <c r="AC48" i="1" s="1"/>
  <c r="AE48" i="1" s="1"/>
  <c r="AG48" i="1" s="1"/>
  <c r="AI48" i="1" s="1"/>
  <c r="AK48" i="1" s="1"/>
  <c r="AM48" i="1" s="1"/>
  <c r="AO48" i="1" s="1"/>
  <c r="S49" i="1"/>
  <c r="U49" i="1" s="1"/>
  <c r="W49" i="1" s="1"/>
  <c r="Y49" i="1" s="1"/>
  <c r="AA49" i="1" s="1"/>
  <c r="AC49" i="1" s="1"/>
  <c r="AE49" i="1" s="1"/>
  <c r="AG49" i="1" s="1"/>
  <c r="AI49" i="1" s="1"/>
  <c r="AK49" i="1" s="1"/>
  <c r="AM49" i="1" s="1"/>
  <c r="AO49" i="1" s="1"/>
  <c r="S50" i="1"/>
  <c r="U50" i="1" s="1"/>
  <c r="W50" i="1" s="1"/>
  <c r="Y50" i="1" s="1"/>
  <c r="AA50" i="1" s="1"/>
  <c r="AC50" i="1" s="1"/>
  <c r="AE50" i="1" s="1"/>
  <c r="AG50" i="1" s="1"/>
  <c r="AI50" i="1" s="1"/>
  <c r="AK50" i="1" s="1"/>
  <c r="AM50" i="1" s="1"/>
  <c r="AO50" i="1" s="1"/>
  <c r="S51" i="1"/>
  <c r="U51" i="1" s="1"/>
  <c r="W51" i="1" s="1"/>
  <c r="Y51" i="1" s="1"/>
  <c r="AA51" i="1" s="1"/>
  <c r="AC51" i="1" s="1"/>
  <c r="AE51" i="1" s="1"/>
  <c r="AG51" i="1" s="1"/>
  <c r="AI51" i="1" s="1"/>
  <c r="AK51" i="1" s="1"/>
  <c r="AM51" i="1" s="1"/>
  <c r="AO51" i="1" s="1"/>
  <c r="S52" i="1"/>
  <c r="U52" i="1" s="1"/>
  <c r="W52" i="1" s="1"/>
  <c r="Y52" i="1" s="1"/>
  <c r="AA52" i="1" s="1"/>
  <c r="AC52" i="1" s="1"/>
  <c r="AE52" i="1" s="1"/>
  <c r="AG52" i="1" s="1"/>
  <c r="AI52" i="1" s="1"/>
  <c r="AK52" i="1" s="1"/>
  <c r="AM52" i="1" s="1"/>
  <c r="AO52" i="1" s="1"/>
  <c r="S53" i="1"/>
  <c r="U53" i="1" s="1"/>
  <c r="W53" i="1" s="1"/>
  <c r="Y53" i="1" s="1"/>
  <c r="AA53" i="1" s="1"/>
  <c r="AC53" i="1" s="1"/>
  <c r="AE53" i="1" s="1"/>
  <c r="AG53" i="1" s="1"/>
  <c r="AI53" i="1" s="1"/>
  <c r="AK53" i="1" s="1"/>
  <c r="AM53" i="1" s="1"/>
  <c r="AO53" i="1" s="1"/>
  <c r="S54" i="1"/>
  <c r="U54" i="1" s="1"/>
  <c r="W54" i="1" s="1"/>
  <c r="Y54" i="1" s="1"/>
  <c r="AA54" i="1" s="1"/>
  <c r="AC54" i="1" s="1"/>
  <c r="AE54" i="1" s="1"/>
  <c r="AG54" i="1" s="1"/>
  <c r="AI54" i="1" s="1"/>
  <c r="AK54" i="1" s="1"/>
  <c r="AM54" i="1" s="1"/>
  <c r="AO54" i="1" s="1"/>
  <c r="S55" i="1"/>
  <c r="U55" i="1" s="1"/>
  <c r="W55" i="1" s="1"/>
  <c r="Y55" i="1" s="1"/>
  <c r="AA55" i="1" s="1"/>
  <c r="AC55" i="1" s="1"/>
  <c r="AE55" i="1" s="1"/>
  <c r="AG55" i="1" s="1"/>
  <c r="AI55" i="1" s="1"/>
  <c r="AK55" i="1" s="1"/>
  <c r="AM55" i="1" s="1"/>
  <c r="AO55" i="1" s="1"/>
  <c r="S56" i="1"/>
  <c r="U56" i="1" s="1"/>
  <c r="W56" i="1" s="1"/>
  <c r="Y56" i="1" s="1"/>
  <c r="AA56" i="1" s="1"/>
  <c r="AC56" i="1" s="1"/>
  <c r="AE56" i="1" s="1"/>
  <c r="AG56" i="1" s="1"/>
  <c r="AI56" i="1" s="1"/>
  <c r="AK56" i="1" s="1"/>
  <c r="AM56" i="1" s="1"/>
  <c r="AO56" i="1" s="1"/>
  <c r="S57" i="1"/>
  <c r="U57" i="1" s="1"/>
  <c r="W57" i="1" s="1"/>
  <c r="Y57" i="1" s="1"/>
  <c r="AA57" i="1" s="1"/>
  <c r="AC57" i="1" s="1"/>
  <c r="AE57" i="1" s="1"/>
  <c r="AG57" i="1" s="1"/>
  <c r="AI57" i="1" s="1"/>
  <c r="AK57" i="1" s="1"/>
  <c r="AM57" i="1" s="1"/>
  <c r="AO57" i="1" s="1"/>
  <c r="S58" i="1"/>
  <c r="U58" i="1" s="1"/>
  <c r="W58" i="1" s="1"/>
  <c r="Y58" i="1" s="1"/>
  <c r="AA58" i="1" s="1"/>
  <c r="AC58" i="1" s="1"/>
  <c r="AE58" i="1" s="1"/>
  <c r="AG58" i="1" s="1"/>
  <c r="AI58" i="1" s="1"/>
  <c r="AK58" i="1" s="1"/>
  <c r="AM58" i="1" s="1"/>
  <c r="AO58" i="1" s="1"/>
  <c r="S59" i="1"/>
  <c r="U59" i="1" s="1"/>
  <c r="W59" i="1" s="1"/>
  <c r="Y59" i="1" s="1"/>
  <c r="AA59" i="1" s="1"/>
  <c r="AC59" i="1" s="1"/>
  <c r="AE59" i="1" s="1"/>
  <c r="AG59" i="1" s="1"/>
  <c r="AI59" i="1" s="1"/>
  <c r="AK59" i="1" s="1"/>
  <c r="AM59" i="1" s="1"/>
  <c r="AO59" i="1" s="1"/>
  <c r="S60" i="1"/>
  <c r="U60" i="1" s="1"/>
  <c r="W60" i="1" s="1"/>
  <c r="Y60" i="1" s="1"/>
  <c r="AA60" i="1" s="1"/>
  <c r="AC60" i="1" s="1"/>
  <c r="AE60" i="1" s="1"/>
  <c r="AG60" i="1" s="1"/>
  <c r="AI60" i="1" s="1"/>
  <c r="AK60" i="1" s="1"/>
  <c r="AM60" i="1" s="1"/>
  <c r="AO60" i="1" s="1"/>
  <c r="S61" i="1"/>
  <c r="U61" i="1" s="1"/>
  <c r="W61" i="1" s="1"/>
  <c r="Y61" i="1" s="1"/>
  <c r="AA61" i="1" s="1"/>
  <c r="AC61" i="1" s="1"/>
  <c r="AE61" i="1" s="1"/>
  <c r="AG61" i="1" s="1"/>
  <c r="AI61" i="1" s="1"/>
  <c r="AK61" i="1" s="1"/>
  <c r="AM61" i="1" s="1"/>
  <c r="AO61" i="1" s="1"/>
  <c r="S62" i="1"/>
  <c r="U62" i="1" s="1"/>
  <c r="W62" i="1" s="1"/>
  <c r="Y62" i="1" s="1"/>
  <c r="AA62" i="1" s="1"/>
  <c r="AC62" i="1" s="1"/>
  <c r="AE62" i="1" s="1"/>
  <c r="AG62" i="1" s="1"/>
  <c r="AI62" i="1" s="1"/>
  <c r="AK62" i="1" s="1"/>
  <c r="AM62" i="1" s="1"/>
  <c r="AO62" i="1" s="1"/>
  <c r="S63" i="1"/>
  <c r="U63" i="1" s="1"/>
  <c r="W63" i="1" s="1"/>
  <c r="Y63" i="1" s="1"/>
  <c r="AA63" i="1" s="1"/>
  <c r="AC63" i="1" s="1"/>
  <c r="AE63" i="1" s="1"/>
  <c r="AG63" i="1" s="1"/>
  <c r="AI63" i="1" s="1"/>
  <c r="AK63" i="1" s="1"/>
  <c r="AM63" i="1" s="1"/>
  <c r="AO63" i="1" s="1"/>
  <c r="S64" i="1"/>
  <c r="U64" i="1" s="1"/>
  <c r="W64" i="1" s="1"/>
  <c r="Y64" i="1" s="1"/>
  <c r="AA64" i="1" s="1"/>
  <c r="AC64" i="1" s="1"/>
  <c r="AE64" i="1" s="1"/>
  <c r="AG64" i="1" s="1"/>
  <c r="AI64" i="1" s="1"/>
  <c r="AK64" i="1" s="1"/>
  <c r="AM64" i="1" s="1"/>
  <c r="AO64" i="1" s="1"/>
  <c r="S65" i="1"/>
  <c r="U65" i="1" s="1"/>
  <c r="W65" i="1" s="1"/>
  <c r="Y65" i="1" s="1"/>
  <c r="AA65" i="1" s="1"/>
  <c r="AC65" i="1" s="1"/>
  <c r="AE65" i="1" s="1"/>
  <c r="AG65" i="1" s="1"/>
  <c r="AI65" i="1" s="1"/>
  <c r="AK65" i="1" s="1"/>
  <c r="AM65" i="1" s="1"/>
  <c r="AO65" i="1" s="1"/>
  <c r="S66" i="1"/>
  <c r="U66" i="1" s="1"/>
  <c r="W66" i="1" s="1"/>
  <c r="Y66" i="1" s="1"/>
  <c r="AA66" i="1" s="1"/>
  <c r="AC66" i="1" s="1"/>
  <c r="AE66" i="1" s="1"/>
  <c r="AG66" i="1" s="1"/>
  <c r="AI66" i="1" s="1"/>
  <c r="AK66" i="1" s="1"/>
  <c r="AM66" i="1" s="1"/>
  <c r="AO66" i="1" s="1"/>
  <c r="S67" i="1"/>
  <c r="U67" i="1" s="1"/>
  <c r="W67" i="1" s="1"/>
  <c r="Y67" i="1" s="1"/>
  <c r="AA67" i="1" s="1"/>
  <c r="AC67" i="1" s="1"/>
  <c r="AE67" i="1" s="1"/>
  <c r="AG67" i="1" s="1"/>
  <c r="AI67" i="1" s="1"/>
  <c r="AK67" i="1" s="1"/>
  <c r="AM67" i="1" s="1"/>
  <c r="AO67" i="1" s="1"/>
  <c r="S68" i="1"/>
  <c r="U68" i="1" s="1"/>
  <c r="W68" i="1" s="1"/>
  <c r="Y68" i="1" s="1"/>
  <c r="AA68" i="1" s="1"/>
  <c r="AC68" i="1" s="1"/>
  <c r="AE68" i="1" s="1"/>
  <c r="AG68" i="1" s="1"/>
  <c r="AI68" i="1" s="1"/>
  <c r="AK68" i="1" s="1"/>
  <c r="AM68" i="1" s="1"/>
  <c r="AO68" i="1" s="1"/>
  <c r="S69" i="1"/>
  <c r="U69" i="1" s="1"/>
  <c r="W69" i="1" s="1"/>
  <c r="Y69" i="1" s="1"/>
  <c r="AA69" i="1" s="1"/>
  <c r="AC69" i="1" s="1"/>
  <c r="AE69" i="1" s="1"/>
  <c r="AG69" i="1" s="1"/>
  <c r="AI69" i="1" s="1"/>
  <c r="AK69" i="1" s="1"/>
  <c r="AM69" i="1" s="1"/>
  <c r="AO69" i="1" s="1"/>
  <c r="S70" i="1"/>
  <c r="U70" i="1" s="1"/>
  <c r="W70" i="1" s="1"/>
  <c r="Y70" i="1" s="1"/>
  <c r="AA70" i="1" s="1"/>
  <c r="AC70" i="1" s="1"/>
  <c r="AE70" i="1" s="1"/>
  <c r="AG70" i="1" s="1"/>
  <c r="AI70" i="1" s="1"/>
  <c r="AK70" i="1" s="1"/>
  <c r="AM70" i="1" s="1"/>
  <c r="AO70" i="1" s="1"/>
  <c r="S71" i="1"/>
  <c r="U71" i="1" s="1"/>
  <c r="W71" i="1" s="1"/>
  <c r="Y71" i="1" s="1"/>
  <c r="AA71" i="1" s="1"/>
  <c r="AC71" i="1" s="1"/>
  <c r="AE71" i="1" s="1"/>
  <c r="AG71" i="1" s="1"/>
  <c r="AI71" i="1" s="1"/>
  <c r="AK71" i="1" s="1"/>
  <c r="AM71" i="1" s="1"/>
  <c r="AO71" i="1" s="1"/>
  <c r="S72" i="1"/>
  <c r="U72" i="1" s="1"/>
  <c r="W72" i="1" s="1"/>
  <c r="Y72" i="1" s="1"/>
  <c r="AA72" i="1" s="1"/>
  <c r="AC72" i="1" s="1"/>
  <c r="AE72" i="1" s="1"/>
  <c r="AG72" i="1" s="1"/>
  <c r="AI72" i="1" s="1"/>
  <c r="AK72" i="1" s="1"/>
  <c r="AM72" i="1" s="1"/>
  <c r="AO72" i="1" s="1"/>
  <c r="S73" i="1"/>
  <c r="U73" i="1" s="1"/>
  <c r="W73" i="1" s="1"/>
  <c r="Y73" i="1" s="1"/>
  <c r="AA73" i="1" s="1"/>
  <c r="AC73" i="1" s="1"/>
  <c r="AE73" i="1" s="1"/>
  <c r="AG73" i="1" s="1"/>
  <c r="AI73" i="1" s="1"/>
  <c r="AK73" i="1" s="1"/>
  <c r="AM73" i="1" s="1"/>
  <c r="AO73" i="1" s="1"/>
  <c r="S74" i="1"/>
  <c r="U74" i="1" s="1"/>
  <c r="W74" i="1" s="1"/>
  <c r="Y74" i="1" s="1"/>
  <c r="AA74" i="1" s="1"/>
  <c r="AC74" i="1" s="1"/>
  <c r="AE74" i="1" s="1"/>
  <c r="AG74" i="1" s="1"/>
  <c r="AI74" i="1" s="1"/>
  <c r="AK74" i="1" s="1"/>
  <c r="AM74" i="1" s="1"/>
  <c r="AO74" i="1" s="1"/>
  <c r="S75" i="1"/>
  <c r="U75" i="1" s="1"/>
  <c r="W75" i="1" s="1"/>
  <c r="Y75" i="1" s="1"/>
  <c r="AA75" i="1" s="1"/>
  <c r="AC75" i="1" s="1"/>
  <c r="AE75" i="1" s="1"/>
  <c r="AG75" i="1" s="1"/>
  <c r="AI75" i="1" s="1"/>
  <c r="AK75" i="1" s="1"/>
  <c r="AM75" i="1" s="1"/>
  <c r="AO75" i="1" s="1"/>
  <c r="S76" i="1"/>
  <c r="U76" i="1" s="1"/>
  <c r="W76" i="1" s="1"/>
  <c r="Y76" i="1" s="1"/>
  <c r="AA76" i="1" s="1"/>
  <c r="AC76" i="1" s="1"/>
  <c r="AE76" i="1" s="1"/>
  <c r="AG76" i="1" s="1"/>
  <c r="AI76" i="1" s="1"/>
  <c r="AK76" i="1" s="1"/>
  <c r="AM76" i="1" s="1"/>
  <c r="AO76" i="1" s="1"/>
  <c r="S77" i="1"/>
  <c r="U77" i="1" s="1"/>
  <c r="W77" i="1" s="1"/>
  <c r="Y77" i="1" s="1"/>
  <c r="AA77" i="1" s="1"/>
  <c r="AC77" i="1" s="1"/>
  <c r="AE77" i="1" s="1"/>
  <c r="AG77" i="1" s="1"/>
  <c r="AI77" i="1" s="1"/>
  <c r="AK77" i="1" s="1"/>
  <c r="AM77" i="1" s="1"/>
  <c r="AO77" i="1" s="1"/>
  <c r="S78" i="1"/>
  <c r="U78" i="1" s="1"/>
  <c r="W78" i="1" s="1"/>
  <c r="Y78" i="1" s="1"/>
  <c r="AA78" i="1" s="1"/>
  <c r="AC78" i="1" s="1"/>
  <c r="AE78" i="1" s="1"/>
  <c r="AG78" i="1" s="1"/>
  <c r="AI78" i="1" s="1"/>
  <c r="AK78" i="1" s="1"/>
  <c r="AM78" i="1" s="1"/>
  <c r="AO78" i="1" s="1"/>
  <c r="S79" i="1"/>
  <c r="U79" i="1" s="1"/>
  <c r="W79" i="1" s="1"/>
  <c r="Y79" i="1" s="1"/>
  <c r="AA79" i="1" s="1"/>
  <c r="AC79" i="1" s="1"/>
  <c r="AE79" i="1" s="1"/>
  <c r="AG79" i="1" s="1"/>
  <c r="AI79" i="1" s="1"/>
  <c r="AK79" i="1" s="1"/>
  <c r="AM79" i="1" s="1"/>
  <c r="AO79" i="1" s="1"/>
  <c r="S80" i="1"/>
  <c r="U80" i="1" s="1"/>
  <c r="W80" i="1" s="1"/>
  <c r="Y80" i="1" s="1"/>
  <c r="AA80" i="1" s="1"/>
  <c r="AC80" i="1" s="1"/>
  <c r="AE80" i="1" s="1"/>
  <c r="AG80" i="1" s="1"/>
  <c r="AI80" i="1" s="1"/>
  <c r="AK80" i="1" s="1"/>
  <c r="AM80" i="1" s="1"/>
  <c r="AO80" i="1" s="1"/>
  <c r="S81" i="1"/>
  <c r="U81" i="1" s="1"/>
  <c r="W81" i="1" s="1"/>
  <c r="Y81" i="1" s="1"/>
  <c r="AA81" i="1" s="1"/>
  <c r="AC81" i="1" s="1"/>
  <c r="AE81" i="1" s="1"/>
  <c r="AG81" i="1" s="1"/>
  <c r="AI81" i="1" s="1"/>
  <c r="AK81" i="1" s="1"/>
  <c r="AM81" i="1" s="1"/>
  <c r="AO81" i="1" s="1"/>
  <c r="S82" i="1"/>
  <c r="U82" i="1" s="1"/>
  <c r="W82" i="1" s="1"/>
  <c r="Y82" i="1" s="1"/>
  <c r="AA82" i="1" s="1"/>
  <c r="AC82" i="1" s="1"/>
  <c r="AE82" i="1" s="1"/>
  <c r="AG82" i="1" s="1"/>
  <c r="AI82" i="1" s="1"/>
  <c r="AK82" i="1" s="1"/>
  <c r="AM82" i="1" s="1"/>
  <c r="AO82" i="1" s="1"/>
  <c r="S83" i="1"/>
  <c r="U83" i="1" s="1"/>
  <c r="W83" i="1" s="1"/>
  <c r="Y83" i="1" s="1"/>
  <c r="AA83" i="1" s="1"/>
  <c r="AC83" i="1" s="1"/>
  <c r="AE83" i="1" s="1"/>
  <c r="AG83" i="1" s="1"/>
  <c r="AI83" i="1" s="1"/>
  <c r="AK83" i="1" s="1"/>
  <c r="AM83" i="1" s="1"/>
  <c r="AO83" i="1" s="1"/>
  <c r="S84" i="1"/>
  <c r="U84" i="1" s="1"/>
  <c r="W84" i="1" s="1"/>
  <c r="Y84" i="1" s="1"/>
  <c r="AA84" i="1" s="1"/>
  <c r="AC84" i="1" s="1"/>
  <c r="AE84" i="1" s="1"/>
  <c r="AG84" i="1" s="1"/>
  <c r="AI84" i="1" s="1"/>
  <c r="AK84" i="1" s="1"/>
  <c r="AM84" i="1" s="1"/>
  <c r="AO84" i="1" s="1"/>
  <c r="S85" i="1"/>
  <c r="U85" i="1" s="1"/>
  <c r="W85" i="1" s="1"/>
  <c r="Y85" i="1" s="1"/>
  <c r="AA85" i="1" s="1"/>
  <c r="AC85" i="1" s="1"/>
  <c r="AE85" i="1" s="1"/>
  <c r="AG85" i="1" s="1"/>
  <c r="AI85" i="1" s="1"/>
  <c r="AK85" i="1" s="1"/>
  <c r="AM85" i="1" s="1"/>
  <c r="AO85" i="1" s="1"/>
  <c r="S86" i="1"/>
  <c r="U86" i="1" s="1"/>
  <c r="W86" i="1" s="1"/>
  <c r="Y86" i="1" s="1"/>
  <c r="AA86" i="1" s="1"/>
  <c r="AC86" i="1" s="1"/>
  <c r="AE86" i="1" s="1"/>
  <c r="AG86" i="1" s="1"/>
  <c r="AI86" i="1" s="1"/>
  <c r="AK86" i="1" s="1"/>
  <c r="AM86" i="1" s="1"/>
  <c r="AO86" i="1" s="1"/>
  <c r="S87" i="1"/>
  <c r="U87" i="1" s="1"/>
  <c r="W87" i="1" s="1"/>
  <c r="Y87" i="1" s="1"/>
  <c r="AA87" i="1" s="1"/>
  <c r="AC87" i="1" s="1"/>
  <c r="AE87" i="1" s="1"/>
  <c r="AG87" i="1" s="1"/>
  <c r="AI87" i="1" s="1"/>
  <c r="AK87" i="1" s="1"/>
  <c r="AM87" i="1" s="1"/>
  <c r="AO87" i="1" s="1"/>
  <c r="S88" i="1"/>
  <c r="U88" i="1" s="1"/>
  <c r="W88" i="1" s="1"/>
  <c r="Y88" i="1" s="1"/>
  <c r="AA88" i="1" s="1"/>
  <c r="AC88" i="1" s="1"/>
  <c r="AE88" i="1" s="1"/>
  <c r="AG88" i="1" s="1"/>
  <c r="AI88" i="1" s="1"/>
  <c r="AK88" i="1" s="1"/>
  <c r="AM88" i="1" s="1"/>
  <c r="AO88" i="1" s="1"/>
  <c r="S89" i="1"/>
  <c r="U89" i="1" s="1"/>
  <c r="W89" i="1" s="1"/>
  <c r="Y89" i="1" s="1"/>
  <c r="AA89" i="1" s="1"/>
  <c r="AC89" i="1" s="1"/>
  <c r="AE89" i="1" s="1"/>
  <c r="AG89" i="1" s="1"/>
  <c r="AI89" i="1" s="1"/>
  <c r="AK89" i="1" s="1"/>
  <c r="AM89" i="1" s="1"/>
  <c r="AO89" i="1" s="1"/>
  <c r="S90" i="1"/>
  <c r="U90" i="1" s="1"/>
  <c r="W90" i="1" s="1"/>
  <c r="Y90" i="1" s="1"/>
  <c r="AA90" i="1" s="1"/>
  <c r="AC90" i="1" s="1"/>
  <c r="AE90" i="1" s="1"/>
  <c r="AG90" i="1" s="1"/>
  <c r="AI90" i="1" s="1"/>
  <c r="AK90" i="1" s="1"/>
  <c r="AM90" i="1" s="1"/>
  <c r="AO90" i="1" s="1"/>
  <c r="S91" i="1"/>
  <c r="U91" i="1" s="1"/>
  <c r="W91" i="1" s="1"/>
  <c r="Y91" i="1" s="1"/>
  <c r="AA91" i="1" s="1"/>
  <c r="AC91" i="1" s="1"/>
  <c r="AE91" i="1" s="1"/>
  <c r="AG91" i="1" s="1"/>
  <c r="AI91" i="1" s="1"/>
  <c r="AK91" i="1" s="1"/>
  <c r="AM91" i="1" s="1"/>
  <c r="AO91" i="1" s="1"/>
  <c r="S92" i="1"/>
  <c r="U92" i="1" s="1"/>
  <c r="W92" i="1" s="1"/>
  <c r="Y92" i="1" s="1"/>
  <c r="AA92" i="1" s="1"/>
  <c r="AC92" i="1" s="1"/>
  <c r="AE92" i="1" s="1"/>
  <c r="AG92" i="1" s="1"/>
  <c r="AI92" i="1" s="1"/>
  <c r="AK92" i="1" s="1"/>
  <c r="AM92" i="1" s="1"/>
  <c r="AO92" i="1" s="1"/>
  <c r="S93" i="1"/>
  <c r="U93" i="1" s="1"/>
  <c r="W93" i="1" s="1"/>
  <c r="Y93" i="1" s="1"/>
  <c r="AA93" i="1" s="1"/>
  <c r="AC93" i="1" s="1"/>
  <c r="AE93" i="1" s="1"/>
  <c r="AG93" i="1" s="1"/>
  <c r="AI93" i="1" s="1"/>
  <c r="AK93" i="1" s="1"/>
  <c r="AM93" i="1" s="1"/>
  <c r="AO93" i="1" s="1"/>
  <c r="S94" i="1"/>
  <c r="U94" i="1" s="1"/>
  <c r="W94" i="1" s="1"/>
  <c r="Y94" i="1" s="1"/>
  <c r="AA94" i="1" s="1"/>
  <c r="AC94" i="1" s="1"/>
  <c r="AE94" i="1" s="1"/>
  <c r="AG94" i="1" s="1"/>
  <c r="AI94" i="1" s="1"/>
  <c r="AK94" i="1" s="1"/>
  <c r="AM94" i="1" s="1"/>
  <c r="AO94" i="1" s="1"/>
  <c r="S95" i="1"/>
  <c r="U95" i="1" s="1"/>
  <c r="W95" i="1" s="1"/>
  <c r="Y95" i="1" s="1"/>
  <c r="AA95" i="1" s="1"/>
  <c r="AC95" i="1" s="1"/>
  <c r="AE95" i="1" s="1"/>
  <c r="AG95" i="1" s="1"/>
  <c r="AI95" i="1" s="1"/>
  <c r="AK95" i="1" s="1"/>
  <c r="AM95" i="1" s="1"/>
  <c r="AO95" i="1" s="1"/>
  <c r="S96" i="1"/>
  <c r="U96" i="1" s="1"/>
  <c r="W96" i="1" s="1"/>
  <c r="Y96" i="1" s="1"/>
  <c r="AA96" i="1" s="1"/>
  <c r="AC96" i="1" s="1"/>
  <c r="AE96" i="1" s="1"/>
  <c r="AG96" i="1" s="1"/>
  <c r="AI96" i="1" s="1"/>
  <c r="AK96" i="1" s="1"/>
  <c r="AM96" i="1" s="1"/>
  <c r="AO96" i="1" s="1"/>
  <c r="S97" i="1"/>
  <c r="U97" i="1" s="1"/>
  <c r="W97" i="1" s="1"/>
  <c r="Y97" i="1" s="1"/>
  <c r="AA97" i="1" s="1"/>
  <c r="AC97" i="1" s="1"/>
  <c r="AE97" i="1" s="1"/>
  <c r="AG97" i="1" s="1"/>
  <c r="AI97" i="1" s="1"/>
  <c r="AK97" i="1" s="1"/>
  <c r="AM97" i="1" s="1"/>
  <c r="AO97" i="1" s="1"/>
  <c r="S98" i="1"/>
  <c r="U98" i="1" s="1"/>
  <c r="W98" i="1" s="1"/>
  <c r="Y98" i="1" s="1"/>
  <c r="AA98" i="1" s="1"/>
  <c r="AC98" i="1" s="1"/>
  <c r="AE98" i="1" s="1"/>
  <c r="AG98" i="1" s="1"/>
  <c r="AI98" i="1" s="1"/>
  <c r="AK98" i="1" s="1"/>
  <c r="AM98" i="1" s="1"/>
  <c r="AO98" i="1" s="1"/>
  <c r="S99" i="1"/>
  <c r="U99" i="1" s="1"/>
  <c r="W99" i="1" s="1"/>
  <c r="Y99" i="1" s="1"/>
  <c r="AA99" i="1" s="1"/>
  <c r="AC99" i="1" s="1"/>
  <c r="AE99" i="1" s="1"/>
  <c r="AG99" i="1" s="1"/>
  <c r="AI99" i="1" s="1"/>
  <c r="AK99" i="1" s="1"/>
  <c r="AM99" i="1" s="1"/>
  <c r="AO99" i="1" s="1"/>
  <c r="S100" i="1"/>
  <c r="U100" i="1" s="1"/>
  <c r="W100" i="1" s="1"/>
  <c r="Y100" i="1" s="1"/>
  <c r="AA100" i="1" s="1"/>
  <c r="AC100" i="1" s="1"/>
  <c r="AE100" i="1" s="1"/>
  <c r="AG100" i="1" s="1"/>
  <c r="AI100" i="1" s="1"/>
  <c r="AK100" i="1" s="1"/>
  <c r="AM100" i="1" s="1"/>
  <c r="AO100" i="1" s="1"/>
  <c r="S101" i="1"/>
  <c r="U101" i="1" s="1"/>
  <c r="W101" i="1" s="1"/>
  <c r="Y101" i="1" s="1"/>
  <c r="AA101" i="1" s="1"/>
  <c r="AC101" i="1" s="1"/>
  <c r="AE101" i="1" s="1"/>
  <c r="AG101" i="1" s="1"/>
  <c r="AI101" i="1" s="1"/>
  <c r="AK101" i="1" s="1"/>
  <c r="AM101" i="1" s="1"/>
  <c r="AO101" i="1" s="1"/>
  <c r="S102" i="1"/>
  <c r="U102" i="1" s="1"/>
  <c r="W102" i="1" s="1"/>
  <c r="Y102" i="1" s="1"/>
  <c r="AA102" i="1" s="1"/>
  <c r="AC102" i="1" s="1"/>
  <c r="AE102" i="1" s="1"/>
  <c r="AG102" i="1" s="1"/>
  <c r="AI102" i="1" s="1"/>
  <c r="AK102" i="1" s="1"/>
  <c r="AM102" i="1" s="1"/>
  <c r="AO102" i="1" s="1"/>
  <c r="S103" i="1"/>
  <c r="U103" i="1" s="1"/>
  <c r="W103" i="1" s="1"/>
  <c r="Y103" i="1" s="1"/>
  <c r="AA103" i="1" s="1"/>
  <c r="AC103" i="1" s="1"/>
  <c r="AE103" i="1" s="1"/>
  <c r="AG103" i="1" s="1"/>
  <c r="AI103" i="1" s="1"/>
  <c r="AK103" i="1" s="1"/>
  <c r="AM103" i="1" s="1"/>
  <c r="AO103" i="1" s="1"/>
  <c r="S104" i="1"/>
  <c r="U104" i="1" s="1"/>
  <c r="W104" i="1" s="1"/>
  <c r="Y104" i="1" s="1"/>
  <c r="AA104" i="1" s="1"/>
  <c r="AC104" i="1" s="1"/>
  <c r="AE104" i="1" s="1"/>
  <c r="AG104" i="1" s="1"/>
  <c r="AI104" i="1" s="1"/>
  <c r="AK104" i="1" s="1"/>
  <c r="AM104" i="1" s="1"/>
  <c r="AO104" i="1" s="1"/>
  <c r="S105" i="1"/>
  <c r="U105" i="1" s="1"/>
  <c r="W105" i="1" s="1"/>
  <c r="Y105" i="1" s="1"/>
  <c r="AA105" i="1" s="1"/>
  <c r="AC105" i="1" s="1"/>
  <c r="AE105" i="1" s="1"/>
  <c r="AG105" i="1" s="1"/>
  <c r="AI105" i="1" s="1"/>
  <c r="AK105" i="1" s="1"/>
  <c r="AM105" i="1" s="1"/>
  <c r="AO105" i="1" s="1"/>
  <c r="S106" i="1"/>
  <c r="U106" i="1" s="1"/>
  <c r="W106" i="1" s="1"/>
  <c r="Y106" i="1" s="1"/>
  <c r="AA106" i="1" s="1"/>
  <c r="AC106" i="1" s="1"/>
  <c r="AE106" i="1" s="1"/>
  <c r="AG106" i="1" s="1"/>
  <c r="AI106" i="1" s="1"/>
  <c r="AK106" i="1" s="1"/>
  <c r="AM106" i="1" s="1"/>
  <c r="AO106" i="1" s="1"/>
  <c r="S107" i="1"/>
  <c r="U107" i="1" s="1"/>
  <c r="W107" i="1" s="1"/>
  <c r="Y107" i="1" s="1"/>
  <c r="AA107" i="1" s="1"/>
  <c r="AC107" i="1" s="1"/>
  <c r="AE107" i="1" s="1"/>
  <c r="AG107" i="1" s="1"/>
  <c r="AI107" i="1" s="1"/>
  <c r="AK107" i="1" s="1"/>
  <c r="AM107" i="1" s="1"/>
  <c r="AO107" i="1" s="1"/>
  <c r="S108" i="1"/>
  <c r="U108" i="1" s="1"/>
  <c r="W108" i="1" s="1"/>
  <c r="Y108" i="1" s="1"/>
  <c r="AA108" i="1" s="1"/>
  <c r="AC108" i="1" s="1"/>
  <c r="AE108" i="1" s="1"/>
  <c r="AG108" i="1" s="1"/>
  <c r="AI108" i="1" s="1"/>
  <c r="AK108" i="1" s="1"/>
  <c r="AM108" i="1" s="1"/>
  <c r="AO108" i="1" s="1"/>
  <c r="S109" i="1"/>
  <c r="U109" i="1" s="1"/>
  <c r="W109" i="1" s="1"/>
  <c r="Y109" i="1" s="1"/>
  <c r="AA109" i="1" s="1"/>
  <c r="AC109" i="1" s="1"/>
  <c r="AE109" i="1" s="1"/>
  <c r="AG109" i="1" s="1"/>
  <c r="AI109" i="1" s="1"/>
  <c r="AK109" i="1" s="1"/>
  <c r="AM109" i="1" s="1"/>
  <c r="AO109" i="1" s="1"/>
  <c r="S110" i="1"/>
  <c r="U110" i="1" s="1"/>
  <c r="W110" i="1" s="1"/>
  <c r="Y110" i="1" s="1"/>
  <c r="AA110" i="1" s="1"/>
  <c r="AC110" i="1" s="1"/>
  <c r="AE110" i="1" s="1"/>
  <c r="AG110" i="1" s="1"/>
  <c r="AI110" i="1" s="1"/>
  <c r="AK110" i="1" s="1"/>
  <c r="AM110" i="1" s="1"/>
  <c r="AO110" i="1" s="1"/>
  <c r="S111" i="1"/>
  <c r="U111" i="1" s="1"/>
  <c r="W111" i="1" s="1"/>
  <c r="Y111" i="1" s="1"/>
  <c r="AA111" i="1" s="1"/>
  <c r="AC111" i="1" s="1"/>
  <c r="AE111" i="1" s="1"/>
  <c r="AG111" i="1" s="1"/>
  <c r="AI111" i="1" s="1"/>
  <c r="AK111" i="1" s="1"/>
  <c r="AM111" i="1" s="1"/>
  <c r="AO111" i="1" s="1"/>
  <c r="S112" i="1"/>
  <c r="U112" i="1" s="1"/>
  <c r="W112" i="1" s="1"/>
  <c r="Y112" i="1" s="1"/>
  <c r="AA112" i="1" s="1"/>
  <c r="AC112" i="1" s="1"/>
  <c r="AE112" i="1" s="1"/>
  <c r="AG112" i="1" s="1"/>
  <c r="AI112" i="1" s="1"/>
  <c r="AK112" i="1" s="1"/>
  <c r="AM112" i="1" s="1"/>
  <c r="AO112" i="1" s="1"/>
  <c r="S113" i="1"/>
  <c r="U113" i="1" s="1"/>
  <c r="W113" i="1" s="1"/>
  <c r="Y113" i="1" s="1"/>
  <c r="AA113" i="1" s="1"/>
  <c r="AC113" i="1" s="1"/>
  <c r="AE113" i="1" s="1"/>
  <c r="AG113" i="1" s="1"/>
  <c r="AI113" i="1" s="1"/>
  <c r="AK113" i="1" s="1"/>
  <c r="AM113" i="1" s="1"/>
  <c r="AO113" i="1" s="1"/>
  <c r="S114" i="1"/>
  <c r="U114" i="1" s="1"/>
  <c r="W114" i="1" s="1"/>
  <c r="Y114" i="1" s="1"/>
  <c r="AA114" i="1" s="1"/>
  <c r="AC114" i="1" s="1"/>
  <c r="AE114" i="1" s="1"/>
  <c r="AG114" i="1" s="1"/>
  <c r="AI114" i="1" s="1"/>
  <c r="AK114" i="1" s="1"/>
  <c r="AM114" i="1" s="1"/>
  <c r="AO114" i="1" s="1"/>
  <c r="S115" i="1"/>
  <c r="U115" i="1" s="1"/>
  <c r="W115" i="1" s="1"/>
  <c r="Y115" i="1" s="1"/>
  <c r="AA115" i="1" s="1"/>
  <c r="AC115" i="1" s="1"/>
  <c r="AE115" i="1" s="1"/>
  <c r="AG115" i="1" s="1"/>
  <c r="AI115" i="1" s="1"/>
  <c r="AK115" i="1" s="1"/>
  <c r="AM115" i="1" s="1"/>
  <c r="AO115" i="1" s="1"/>
  <c r="S116" i="1"/>
  <c r="U116" i="1" s="1"/>
  <c r="W116" i="1" s="1"/>
  <c r="Y116" i="1" s="1"/>
  <c r="AA116" i="1" s="1"/>
  <c r="AC116" i="1" s="1"/>
  <c r="AE116" i="1" s="1"/>
  <c r="AG116" i="1" s="1"/>
  <c r="AI116" i="1" s="1"/>
  <c r="AK116" i="1" s="1"/>
  <c r="AM116" i="1" s="1"/>
  <c r="AO116" i="1" s="1"/>
  <c r="S117" i="1"/>
  <c r="U117" i="1" s="1"/>
  <c r="W117" i="1" s="1"/>
  <c r="Y117" i="1" s="1"/>
  <c r="AA117" i="1" s="1"/>
  <c r="AC117" i="1" s="1"/>
  <c r="AE117" i="1" s="1"/>
  <c r="AG117" i="1" s="1"/>
  <c r="AI117" i="1" s="1"/>
  <c r="AK117" i="1" s="1"/>
  <c r="AM117" i="1" s="1"/>
  <c r="AO117" i="1" s="1"/>
  <c r="S118" i="1"/>
  <c r="U118" i="1" s="1"/>
  <c r="W118" i="1" s="1"/>
  <c r="Y118" i="1" s="1"/>
  <c r="AA118" i="1" s="1"/>
  <c r="AC118" i="1" s="1"/>
  <c r="AE118" i="1" s="1"/>
  <c r="AG118" i="1" s="1"/>
  <c r="AI118" i="1" s="1"/>
  <c r="AK118" i="1" s="1"/>
  <c r="AM118" i="1" s="1"/>
  <c r="AO118" i="1" s="1"/>
  <c r="S119" i="1"/>
  <c r="U119" i="1" s="1"/>
  <c r="W119" i="1" s="1"/>
  <c r="Y119" i="1" s="1"/>
  <c r="AA119" i="1" s="1"/>
  <c r="AC119" i="1" s="1"/>
  <c r="AE119" i="1" s="1"/>
  <c r="AG119" i="1" s="1"/>
  <c r="AI119" i="1" s="1"/>
  <c r="AK119" i="1" s="1"/>
  <c r="AM119" i="1" s="1"/>
  <c r="AO119" i="1" s="1"/>
  <c r="S120" i="1"/>
  <c r="U120" i="1" s="1"/>
  <c r="W120" i="1" s="1"/>
  <c r="Y120" i="1" s="1"/>
  <c r="AA120" i="1" s="1"/>
  <c r="AC120" i="1" s="1"/>
  <c r="AE120" i="1" s="1"/>
  <c r="AG120" i="1" s="1"/>
  <c r="AI120" i="1" s="1"/>
  <c r="AK120" i="1" s="1"/>
  <c r="AM120" i="1" s="1"/>
  <c r="AO120" i="1" s="1"/>
  <c r="S121" i="1"/>
  <c r="U121" i="1" s="1"/>
  <c r="W121" i="1" s="1"/>
  <c r="Y121" i="1" s="1"/>
  <c r="AA121" i="1" s="1"/>
  <c r="AC121" i="1" s="1"/>
  <c r="AE121" i="1" s="1"/>
  <c r="AG121" i="1" s="1"/>
  <c r="AI121" i="1" s="1"/>
  <c r="AK121" i="1" s="1"/>
  <c r="AM121" i="1" s="1"/>
  <c r="AO121" i="1" s="1"/>
  <c r="S122" i="1"/>
  <c r="U122" i="1" s="1"/>
  <c r="W122" i="1" s="1"/>
  <c r="Y122" i="1" s="1"/>
  <c r="AA122" i="1" s="1"/>
  <c r="AC122" i="1" s="1"/>
  <c r="AE122" i="1" s="1"/>
  <c r="AG122" i="1" s="1"/>
  <c r="AI122" i="1" s="1"/>
  <c r="AK122" i="1" s="1"/>
  <c r="AM122" i="1" s="1"/>
  <c r="AO122" i="1" s="1"/>
  <c r="S123" i="1"/>
  <c r="U123" i="1" s="1"/>
  <c r="W123" i="1" s="1"/>
  <c r="Y123" i="1" s="1"/>
  <c r="AA123" i="1" s="1"/>
  <c r="AC123" i="1" s="1"/>
  <c r="AE123" i="1" s="1"/>
  <c r="AG123" i="1" s="1"/>
  <c r="AI123" i="1" s="1"/>
  <c r="AK123" i="1" s="1"/>
  <c r="AM123" i="1" s="1"/>
  <c r="AO123" i="1" s="1"/>
  <c r="S124" i="1"/>
  <c r="U124" i="1" s="1"/>
  <c r="W124" i="1" s="1"/>
  <c r="Y124" i="1" s="1"/>
  <c r="AA124" i="1" s="1"/>
  <c r="AC124" i="1" s="1"/>
  <c r="AE124" i="1" s="1"/>
  <c r="AG124" i="1" s="1"/>
  <c r="AI124" i="1" s="1"/>
  <c r="AK124" i="1" s="1"/>
  <c r="AM124" i="1" s="1"/>
  <c r="AO124" i="1" s="1"/>
  <c r="S125" i="1"/>
  <c r="U125" i="1" s="1"/>
  <c r="W125" i="1" s="1"/>
  <c r="Y125" i="1" s="1"/>
  <c r="AA125" i="1" s="1"/>
  <c r="AC125" i="1" s="1"/>
  <c r="AE125" i="1" s="1"/>
  <c r="AG125" i="1" s="1"/>
  <c r="AI125" i="1" s="1"/>
  <c r="AK125" i="1" s="1"/>
  <c r="AM125" i="1" s="1"/>
  <c r="AO125" i="1" s="1"/>
  <c r="S126" i="1"/>
  <c r="U126" i="1" s="1"/>
  <c r="W126" i="1" s="1"/>
  <c r="Y126" i="1" s="1"/>
  <c r="AA126" i="1" s="1"/>
  <c r="AC126" i="1" s="1"/>
  <c r="AE126" i="1" s="1"/>
  <c r="AG126" i="1" s="1"/>
  <c r="AI126" i="1" s="1"/>
  <c r="AK126" i="1" s="1"/>
  <c r="AM126" i="1" s="1"/>
  <c r="AO126" i="1" s="1"/>
  <c r="S127" i="1"/>
  <c r="U127" i="1" s="1"/>
  <c r="W127" i="1" s="1"/>
  <c r="Y127" i="1" s="1"/>
  <c r="AA127" i="1" s="1"/>
  <c r="AC127" i="1" s="1"/>
  <c r="AE127" i="1" s="1"/>
  <c r="AG127" i="1" s="1"/>
  <c r="AI127" i="1" s="1"/>
  <c r="AK127" i="1" s="1"/>
  <c r="AM127" i="1" s="1"/>
  <c r="AO127" i="1" s="1"/>
  <c r="S128" i="1"/>
  <c r="U128" i="1" s="1"/>
  <c r="W128" i="1" s="1"/>
  <c r="Y128" i="1" s="1"/>
  <c r="AA128" i="1" s="1"/>
  <c r="AC128" i="1" s="1"/>
  <c r="AE128" i="1" s="1"/>
  <c r="AG128" i="1" s="1"/>
  <c r="AI128" i="1" s="1"/>
  <c r="AK128" i="1" s="1"/>
  <c r="AM128" i="1" s="1"/>
  <c r="AO128" i="1" s="1"/>
  <c r="S129" i="1"/>
  <c r="U129" i="1" s="1"/>
  <c r="W129" i="1" s="1"/>
  <c r="Y129" i="1" s="1"/>
  <c r="AA129" i="1" s="1"/>
  <c r="AC129" i="1" s="1"/>
  <c r="AE129" i="1" s="1"/>
  <c r="AG129" i="1" s="1"/>
  <c r="AI129" i="1" s="1"/>
  <c r="AK129" i="1" s="1"/>
  <c r="AM129" i="1" s="1"/>
  <c r="AO129" i="1" s="1"/>
  <c r="S130" i="1"/>
  <c r="U130" i="1" s="1"/>
  <c r="W130" i="1" s="1"/>
  <c r="Y130" i="1" s="1"/>
  <c r="AA130" i="1" s="1"/>
  <c r="AC130" i="1" s="1"/>
  <c r="AE130" i="1" s="1"/>
  <c r="AG130" i="1" s="1"/>
  <c r="AI130" i="1" s="1"/>
  <c r="AK130" i="1" s="1"/>
  <c r="AM130" i="1" s="1"/>
  <c r="AO130" i="1" s="1"/>
  <c r="S131" i="1"/>
  <c r="U131" i="1" s="1"/>
  <c r="W131" i="1" s="1"/>
  <c r="Y131" i="1" s="1"/>
  <c r="AA131" i="1" s="1"/>
  <c r="AC131" i="1" s="1"/>
  <c r="AE131" i="1" s="1"/>
  <c r="AG131" i="1" s="1"/>
  <c r="AI131" i="1" s="1"/>
  <c r="AK131" i="1" s="1"/>
  <c r="AM131" i="1" s="1"/>
  <c r="AO131" i="1" s="1"/>
  <c r="S132" i="1"/>
  <c r="U132" i="1" s="1"/>
  <c r="W132" i="1" s="1"/>
  <c r="Y132" i="1" s="1"/>
  <c r="AA132" i="1" s="1"/>
  <c r="AC132" i="1" s="1"/>
  <c r="AE132" i="1" s="1"/>
  <c r="AG132" i="1" s="1"/>
  <c r="AI132" i="1" s="1"/>
  <c r="AK132" i="1" s="1"/>
  <c r="AM132" i="1" s="1"/>
  <c r="AO132" i="1" s="1"/>
  <c r="S133" i="1"/>
  <c r="U133" i="1" s="1"/>
  <c r="W133" i="1" s="1"/>
  <c r="Y133" i="1" s="1"/>
  <c r="AA133" i="1" s="1"/>
  <c r="AC133" i="1" s="1"/>
  <c r="AE133" i="1" s="1"/>
  <c r="AG133" i="1" s="1"/>
  <c r="AI133" i="1" s="1"/>
  <c r="AK133" i="1" s="1"/>
  <c r="AM133" i="1" s="1"/>
  <c r="AO133" i="1" s="1"/>
  <c r="S134" i="1"/>
  <c r="U134" i="1" s="1"/>
  <c r="W134" i="1" s="1"/>
  <c r="Y134" i="1" s="1"/>
  <c r="AA134" i="1" s="1"/>
  <c r="AC134" i="1" s="1"/>
  <c r="AE134" i="1" s="1"/>
  <c r="AG134" i="1" s="1"/>
  <c r="AI134" i="1" s="1"/>
  <c r="AK134" i="1" s="1"/>
  <c r="AM134" i="1" s="1"/>
  <c r="AO134" i="1" s="1"/>
  <c r="S135" i="1"/>
  <c r="U135" i="1" s="1"/>
  <c r="W135" i="1" s="1"/>
  <c r="Y135" i="1" s="1"/>
  <c r="AA135" i="1" s="1"/>
  <c r="AC135" i="1" s="1"/>
  <c r="AE135" i="1" s="1"/>
  <c r="AG135" i="1" s="1"/>
  <c r="AI135" i="1" s="1"/>
  <c r="AK135" i="1" s="1"/>
  <c r="AM135" i="1" s="1"/>
  <c r="AO135" i="1" s="1"/>
  <c r="S136" i="1"/>
  <c r="U136" i="1" s="1"/>
  <c r="W136" i="1" s="1"/>
  <c r="Y136" i="1" s="1"/>
  <c r="AA136" i="1" s="1"/>
  <c r="AC136" i="1" s="1"/>
  <c r="AE136" i="1" s="1"/>
  <c r="AG136" i="1" s="1"/>
  <c r="AI136" i="1" s="1"/>
  <c r="AK136" i="1" s="1"/>
  <c r="AM136" i="1" s="1"/>
  <c r="AO136" i="1" s="1"/>
  <c r="S137" i="1"/>
  <c r="U137" i="1" s="1"/>
  <c r="W137" i="1" s="1"/>
  <c r="Y137" i="1" s="1"/>
  <c r="AA137" i="1" s="1"/>
  <c r="AC137" i="1" s="1"/>
  <c r="AE137" i="1" s="1"/>
  <c r="AG137" i="1" s="1"/>
  <c r="AI137" i="1" s="1"/>
  <c r="AK137" i="1" s="1"/>
  <c r="AM137" i="1" s="1"/>
  <c r="AO137" i="1" s="1"/>
  <c r="S138" i="1"/>
  <c r="U138" i="1" s="1"/>
  <c r="W138" i="1" s="1"/>
  <c r="Y138" i="1" s="1"/>
  <c r="AA138" i="1" s="1"/>
  <c r="AC138" i="1" s="1"/>
  <c r="AE138" i="1" s="1"/>
  <c r="AG138" i="1" s="1"/>
  <c r="AI138" i="1" s="1"/>
  <c r="AK138" i="1" s="1"/>
  <c r="AM138" i="1" s="1"/>
  <c r="AO138" i="1" s="1"/>
  <c r="S139" i="1"/>
  <c r="U139" i="1" s="1"/>
  <c r="W139" i="1" s="1"/>
  <c r="Y139" i="1" s="1"/>
  <c r="AA139" i="1" s="1"/>
  <c r="AC139" i="1" s="1"/>
  <c r="AE139" i="1" s="1"/>
  <c r="AG139" i="1" s="1"/>
  <c r="AI139" i="1" s="1"/>
  <c r="AK139" i="1" s="1"/>
  <c r="AM139" i="1" s="1"/>
  <c r="AO139" i="1" s="1"/>
  <c r="S140" i="1"/>
  <c r="U140" i="1" s="1"/>
  <c r="W140" i="1" s="1"/>
  <c r="Y140" i="1" s="1"/>
  <c r="AA140" i="1" s="1"/>
  <c r="AC140" i="1" s="1"/>
  <c r="AE140" i="1" s="1"/>
  <c r="AG140" i="1" s="1"/>
  <c r="AI140" i="1" s="1"/>
  <c r="AK140" i="1" s="1"/>
  <c r="AM140" i="1" s="1"/>
  <c r="AO140" i="1" s="1"/>
  <c r="S141" i="1"/>
  <c r="U141" i="1" s="1"/>
  <c r="W141" i="1" s="1"/>
  <c r="Y141" i="1" s="1"/>
  <c r="AA141" i="1" s="1"/>
  <c r="AC141" i="1" s="1"/>
  <c r="AE141" i="1" s="1"/>
  <c r="AG141" i="1" s="1"/>
  <c r="AI141" i="1" s="1"/>
  <c r="AK141" i="1" s="1"/>
  <c r="AM141" i="1" s="1"/>
  <c r="AO141" i="1" s="1"/>
  <c r="S142" i="1"/>
  <c r="U142" i="1" s="1"/>
  <c r="W142" i="1" s="1"/>
  <c r="Y142" i="1" s="1"/>
  <c r="AA142" i="1" s="1"/>
  <c r="AC142" i="1" s="1"/>
  <c r="AE142" i="1" s="1"/>
  <c r="AG142" i="1" s="1"/>
  <c r="AI142" i="1" s="1"/>
  <c r="AK142" i="1" s="1"/>
  <c r="AM142" i="1" s="1"/>
  <c r="AO142" i="1" s="1"/>
  <c r="S143" i="1"/>
  <c r="U143" i="1" s="1"/>
  <c r="W143" i="1" s="1"/>
  <c r="Y143" i="1" s="1"/>
  <c r="AA143" i="1" s="1"/>
  <c r="AC143" i="1" s="1"/>
  <c r="AE143" i="1" s="1"/>
  <c r="AG143" i="1" s="1"/>
  <c r="AI143" i="1" s="1"/>
  <c r="AK143" i="1" s="1"/>
  <c r="AM143" i="1" s="1"/>
  <c r="AO143" i="1" s="1"/>
  <c r="S144" i="1"/>
  <c r="U144" i="1" s="1"/>
  <c r="W144" i="1" s="1"/>
  <c r="Y144" i="1" s="1"/>
  <c r="AA144" i="1" s="1"/>
  <c r="AC144" i="1" s="1"/>
  <c r="AE144" i="1" s="1"/>
  <c r="AG144" i="1" s="1"/>
  <c r="AI144" i="1" s="1"/>
  <c r="AK144" i="1" s="1"/>
  <c r="AM144" i="1" s="1"/>
  <c r="AO144" i="1" s="1"/>
  <c r="S145" i="1"/>
  <c r="U145" i="1" s="1"/>
  <c r="W145" i="1" s="1"/>
  <c r="Y145" i="1" s="1"/>
  <c r="AA145" i="1" s="1"/>
  <c r="AC145" i="1" s="1"/>
  <c r="AE145" i="1" s="1"/>
  <c r="AG145" i="1" s="1"/>
  <c r="AI145" i="1" s="1"/>
  <c r="AK145" i="1" s="1"/>
  <c r="AM145" i="1" s="1"/>
  <c r="AO145" i="1" s="1"/>
  <c r="S146" i="1"/>
  <c r="U146" i="1" s="1"/>
  <c r="W146" i="1" s="1"/>
  <c r="Y146" i="1" s="1"/>
  <c r="AA146" i="1" s="1"/>
  <c r="AC146" i="1" s="1"/>
  <c r="AE146" i="1" s="1"/>
  <c r="AG146" i="1" s="1"/>
  <c r="AI146" i="1" s="1"/>
  <c r="AK146" i="1" s="1"/>
  <c r="AM146" i="1" s="1"/>
  <c r="AO146" i="1" s="1"/>
  <c r="S147" i="1"/>
  <c r="U147" i="1" s="1"/>
  <c r="W147" i="1" s="1"/>
  <c r="Y147" i="1" s="1"/>
  <c r="AA147" i="1" s="1"/>
  <c r="AC147" i="1" s="1"/>
  <c r="AE147" i="1" s="1"/>
  <c r="AG147" i="1" s="1"/>
  <c r="AI147" i="1" s="1"/>
  <c r="AK147" i="1" s="1"/>
  <c r="AM147" i="1" s="1"/>
  <c r="AO147" i="1" s="1"/>
  <c r="S148" i="1"/>
  <c r="U148" i="1" s="1"/>
  <c r="W148" i="1" s="1"/>
  <c r="Y148" i="1" s="1"/>
  <c r="AA148" i="1" s="1"/>
  <c r="AC148" i="1" s="1"/>
  <c r="AE148" i="1" s="1"/>
  <c r="AG148" i="1" s="1"/>
  <c r="AI148" i="1" s="1"/>
  <c r="AK148" i="1" s="1"/>
  <c r="AM148" i="1" s="1"/>
  <c r="AO148" i="1" s="1"/>
  <c r="S149" i="1"/>
  <c r="U149" i="1" s="1"/>
  <c r="W149" i="1" s="1"/>
  <c r="Y149" i="1" s="1"/>
  <c r="AA149" i="1" s="1"/>
  <c r="AC149" i="1" s="1"/>
  <c r="AE149" i="1" s="1"/>
  <c r="AG149" i="1" s="1"/>
  <c r="AI149" i="1" s="1"/>
  <c r="AK149" i="1" s="1"/>
  <c r="AM149" i="1" s="1"/>
  <c r="AO149" i="1" s="1"/>
  <c r="S150" i="1"/>
  <c r="U150" i="1" s="1"/>
  <c r="W150" i="1" s="1"/>
  <c r="Y150" i="1" s="1"/>
  <c r="AA150" i="1" s="1"/>
  <c r="AC150" i="1" s="1"/>
  <c r="AE150" i="1" s="1"/>
  <c r="AG150" i="1" s="1"/>
  <c r="AI150" i="1" s="1"/>
  <c r="AK150" i="1" s="1"/>
  <c r="AM150" i="1" s="1"/>
  <c r="AO150" i="1" s="1"/>
  <c r="S151" i="1"/>
  <c r="U151" i="1" s="1"/>
  <c r="W151" i="1" s="1"/>
  <c r="Y151" i="1" s="1"/>
  <c r="AA151" i="1" s="1"/>
  <c r="AC151" i="1" s="1"/>
  <c r="AE151" i="1" s="1"/>
  <c r="AG151" i="1" s="1"/>
  <c r="AI151" i="1" s="1"/>
  <c r="AK151" i="1" s="1"/>
  <c r="AM151" i="1" s="1"/>
  <c r="AO151" i="1" s="1"/>
  <c r="S152" i="1"/>
  <c r="U152" i="1" s="1"/>
  <c r="W152" i="1" s="1"/>
  <c r="Y152" i="1" s="1"/>
  <c r="AA152" i="1" s="1"/>
  <c r="AC152" i="1" s="1"/>
  <c r="AE152" i="1" s="1"/>
  <c r="AG152" i="1" s="1"/>
  <c r="AI152" i="1" s="1"/>
  <c r="AK152" i="1" s="1"/>
  <c r="AM152" i="1" s="1"/>
  <c r="AO152" i="1" s="1"/>
  <c r="S153" i="1"/>
  <c r="U153" i="1" s="1"/>
  <c r="W153" i="1" s="1"/>
  <c r="Y153" i="1" s="1"/>
  <c r="AA153" i="1" s="1"/>
  <c r="AC153" i="1" s="1"/>
  <c r="AE153" i="1" s="1"/>
  <c r="AG153" i="1" s="1"/>
  <c r="AI153" i="1" s="1"/>
  <c r="AK153" i="1" s="1"/>
  <c r="AM153" i="1" s="1"/>
  <c r="AO153" i="1" s="1"/>
  <c r="S154" i="1"/>
  <c r="U154" i="1" s="1"/>
  <c r="W154" i="1" s="1"/>
  <c r="Y154" i="1" s="1"/>
  <c r="AA154" i="1" s="1"/>
  <c r="AC154" i="1" s="1"/>
  <c r="AE154" i="1" s="1"/>
  <c r="AG154" i="1" s="1"/>
  <c r="AI154" i="1" s="1"/>
  <c r="AK154" i="1" s="1"/>
  <c r="AM154" i="1" s="1"/>
  <c r="AO154" i="1" s="1"/>
  <c r="S155" i="1"/>
  <c r="U155" i="1" s="1"/>
  <c r="W155" i="1" s="1"/>
  <c r="Y155" i="1" s="1"/>
  <c r="AA155" i="1" s="1"/>
  <c r="AC155" i="1" s="1"/>
  <c r="AE155" i="1" s="1"/>
  <c r="AG155" i="1" s="1"/>
  <c r="AI155" i="1" s="1"/>
  <c r="AK155" i="1" s="1"/>
  <c r="AM155" i="1" s="1"/>
  <c r="AO155" i="1" s="1"/>
  <c r="S156" i="1"/>
  <c r="U156" i="1" s="1"/>
  <c r="W156" i="1" s="1"/>
  <c r="Y156" i="1" s="1"/>
  <c r="AA156" i="1" s="1"/>
  <c r="AC156" i="1" s="1"/>
  <c r="AE156" i="1" s="1"/>
  <c r="AG156" i="1" s="1"/>
  <c r="AI156" i="1" s="1"/>
  <c r="AK156" i="1" s="1"/>
  <c r="AM156" i="1" s="1"/>
  <c r="AO156" i="1" s="1"/>
  <c r="S157" i="1"/>
  <c r="U157" i="1" s="1"/>
  <c r="W157" i="1" s="1"/>
  <c r="Y157" i="1" s="1"/>
  <c r="AA157" i="1" s="1"/>
  <c r="AC157" i="1" s="1"/>
  <c r="AE157" i="1" s="1"/>
  <c r="AG157" i="1" s="1"/>
  <c r="AI157" i="1" s="1"/>
  <c r="AK157" i="1" s="1"/>
  <c r="AM157" i="1" s="1"/>
  <c r="AO157" i="1" s="1"/>
  <c r="S158" i="1"/>
  <c r="U158" i="1" s="1"/>
  <c r="W158" i="1" s="1"/>
  <c r="Y158" i="1" s="1"/>
  <c r="AA158" i="1" s="1"/>
  <c r="AC158" i="1" s="1"/>
  <c r="AE158" i="1" s="1"/>
  <c r="AG158" i="1" s="1"/>
  <c r="AI158" i="1" s="1"/>
  <c r="AK158" i="1" s="1"/>
  <c r="AM158" i="1" s="1"/>
  <c r="AO158" i="1" s="1"/>
  <c r="S159" i="1"/>
  <c r="U159" i="1" s="1"/>
  <c r="W159" i="1" s="1"/>
  <c r="Y159" i="1" s="1"/>
  <c r="AA159" i="1" s="1"/>
  <c r="AC159" i="1" s="1"/>
  <c r="AE159" i="1" s="1"/>
  <c r="AG159" i="1" s="1"/>
  <c r="AI159" i="1" s="1"/>
  <c r="AK159" i="1" s="1"/>
  <c r="AM159" i="1" s="1"/>
  <c r="AO159" i="1" s="1"/>
  <c r="S160" i="1"/>
  <c r="U160" i="1" s="1"/>
  <c r="W160" i="1" s="1"/>
  <c r="Y160" i="1" s="1"/>
  <c r="AA160" i="1" s="1"/>
  <c r="AC160" i="1" s="1"/>
  <c r="AE160" i="1" s="1"/>
  <c r="AG160" i="1" s="1"/>
  <c r="AI160" i="1" s="1"/>
  <c r="AK160" i="1" s="1"/>
  <c r="AM160" i="1" s="1"/>
  <c r="AO160" i="1" s="1"/>
  <c r="S161" i="1"/>
  <c r="U161" i="1" s="1"/>
  <c r="W161" i="1" s="1"/>
  <c r="Y161" i="1" s="1"/>
  <c r="AA161" i="1" s="1"/>
  <c r="AC161" i="1" s="1"/>
  <c r="AE161" i="1" s="1"/>
  <c r="AG161" i="1" s="1"/>
  <c r="AI161" i="1" s="1"/>
  <c r="AK161" i="1" s="1"/>
  <c r="AM161" i="1" s="1"/>
  <c r="AO161" i="1" s="1"/>
  <c r="S162" i="1"/>
  <c r="U162" i="1" s="1"/>
  <c r="W162" i="1" s="1"/>
  <c r="Y162" i="1" s="1"/>
  <c r="AA162" i="1" s="1"/>
  <c r="AC162" i="1" s="1"/>
  <c r="AE162" i="1" s="1"/>
  <c r="AG162" i="1" s="1"/>
  <c r="AI162" i="1" s="1"/>
  <c r="AK162" i="1" s="1"/>
  <c r="AM162" i="1" s="1"/>
  <c r="AO162" i="1" s="1"/>
  <c r="S163" i="1"/>
  <c r="U163" i="1" s="1"/>
  <c r="W163" i="1" s="1"/>
  <c r="Y163" i="1" s="1"/>
  <c r="AA163" i="1" s="1"/>
  <c r="AC163" i="1" s="1"/>
  <c r="AE163" i="1" s="1"/>
  <c r="AG163" i="1" s="1"/>
  <c r="AI163" i="1" s="1"/>
  <c r="AK163" i="1" s="1"/>
  <c r="AM163" i="1" s="1"/>
  <c r="AO163" i="1" s="1"/>
  <c r="S164" i="1"/>
  <c r="U164" i="1" s="1"/>
  <c r="W164" i="1" s="1"/>
  <c r="Y164" i="1" s="1"/>
  <c r="AA164" i="1" s="1"/>
  <c r="AC164" i="1" s="1"/>
  <c r="AE164" i="1" s="1"/>
  <c r="AG164" i="1" s="1"/>
  <c r="AI164" i="1" s="1"/>
  <c r="AK164" i="1" s="1"/>
  <c r="AM164" i="1" s="1"/>
  <c r="AO164" i="1" s="1"/>
  <c r="S165" i="1"/>
  <c r="U165" i="1" s="1"/>
  <c r="W165" i="1" s="1"/>
  <c r="Y165" i="1" s="1"/>
  <c r="AA165" i="1" s="1"/>
  <c r="AC165" i="1" s="1"/>
  <c r="AE165" i="1" s="1"/>
  <c r="AG165" i="1" s="1"/>
  <c r="AI165" i="1" s="1"/>
  <c r="AK165" i="1" s="1"/>
  <c r="AM165" i="1" s="1"/>
  <c r="AO165" i="1" s="1"/>
  <c r="S166" i="1"/>
  <c r="U166" i="1" s="1"/>
  <c r="W166" i="1" s="1"/>
  <c r="Y166" i="1" s="1"/>
  <c r="AA166" i="1" s="1"/>
  <c r="AC166" i="1" s="1"/>
  <c r="AE166" i="1" s="1"/>
  <c r="AG166" i="1" s="1"/>
  <c r="AI166" i="1" s="1"/>
  <c r="AK166" i="1" s="1"/>
  <c r="AM166" i="1" s="1"/>
  <c r="AO166" i="1" s="1"/>
  <c r="S167" i="1"/>
  <c r="U167" i="1" s="1"/>
  <c r="W167" i="1" s="1"/>
  <c r="Y167" i="1" s="1"/>
  <c r="AA167" i="1" s="1"/>
  <c r="AC167" i="1" s="1"/>
  <c r="AE167" i="1" s="1"/>
  <c r="AG167" i="1" s="1"/>
  <c r="AI167" i="1" s="1"/>
  <c r="AK167" i="1" s="1"/>
  <c r="AM167" i="1" s="1"/>
  <c r="AO167" i="1" s="1"/>
  <c r="S168" i="1"/>
  <c r="U168" i="1" s="1"/>
  <c r="W168" i="1" s="1"/>
  <c r="Y168" i="1" s="1"/>
  <c r="AA168" i="1" s="1"/>
  <c r="AC168" i="1" s="1"/>
  <c r="AE168" i="1" s="1"/>
  <c r="AG168" i="1" s="1"/>
  <c r="AI168" i="1" s="1"/>
  <c r="AK168" i="1" s="1"/>
  <c r="AM168" i="1" s="1"/>
  <c r="AO168" i="1" s="1"/>
  <c r="S169" i="1"/>
  <c r="U169" i="1" s="1"/>
  <c r="W169" i="1" s="1"/>
  <c r="Y169" i="1" s="1"/>
  <c r="AA169" i="1" s="1"/>
  <c r="AC169" i="1" s="1"/>
  <c r="AE169" i="1" s="1"/>
  <c r="AG169" i="1" s="1"/>
  <c r="AI169" i="1" s="1"/>
  <c r="AK169" i="1" s="1"/>
  <c r="AM169" i="1" s="1"/>
  <c r="AO169" i="1" s="1"/>
  <c r="S170" i="1"/>
  <c r="U170" i="1" s="1"/>
  <c r="W170" i="1" s="1"/>
  <c r="Y170" i="1" s="1"/>
  <c r="AA170" i="1" s="1"/>
  <c r="AC170" i="1" s="1"/>
  <c r="AE170" i="1" s="1"/>
  <c r="AG170" i="1" s="1"/>
  <c r="AI170" i="1" s="1"/>
  <c r="AK170" i="1" s="1"/>
  <c r="AM170" i="1" s="1"/>
  <c r="AO170" i="1" s="1"/>
  <c r="S171" i="1"/>
  <c r="U171" i="1" s="1"/>
  <c r="W171" i="1" s="1"/>
  <c r="Y171" i="1" s="1"/>
  <c r="AA171" i="1" s="1"/>
  <c r="AC171" i="1" s="1"/>
  <c r="AE171" i="1" s="1"/>
  <c r="AG171" i="1" s="1"/>
  <c r="AI171" i="1" s="1"/>
  <c r="AK171" i="1" s="1"/>
  <c r="AM171" i="1" s="1"/>
  <c r="AO171" i="1" s="1"/>
  <c r="S172" i="1"/>
  <c r="U172" i="1" s="1"/>
  <c r="W172" i="1" s="1"/>
  <c r="Y172" i="1" s="1"/>
  <c r="AA172" i="1" s="1"/>
  <c r="AC172" i="1" s="1"/>
  <c r="AE172" i="1" s="1"/>
  <c r="AG172" i="1" s="1"/>
  <c r="AI172" i="1" s="1"/>
  <c r="AK172" i="1" s="1"/>
  <c r="AM172" i="1" s="1"/>
  <c r="AO172" i="1" s="1"/>
  <c r="S173" i="1"/>
  <c r="U173" i="1" s="1"/>
  <c r="W173" i="1" s="1"/>
  <c r="Y173" i="1" s="1"/>
  <c r="AA173" i="1" s="1"/>
  <c r="AC173" i="1" s="1"/>
  <c r="AE173" i="1" s="1"/>
  <c r="AG173" i="1" s="1"/>
  <c r="AI173" i="1" s="1"/>
  <c r="AK173" i="1" s="1"/>
  <c r="AM173" i="1" s="1"/>
  <c r="AO173" i="1" s="1"/>
  <c r="S174" i="1"/>
  <c r="U174" i="1" s="1"/>
  <c r="W174" i="1" s="1"/>
  <c r="Y174" i="1" s="1"/>
  <c r="AA174" i="1" s="1"/>
  <c r="AC174" i="1" s="1"/>
  <c r="AE174" i="1" s="1"/>
  <c r="AG174" i="1" s="1"/>
  <c r="AI174" i="1" s="1"/>
  <c r="AK174" i="1" s="1"/>
  <c r="AM174" i="1" s="1"/>
  <c r="AO174" i="1" s="1"/>
  <c r="S175" i="1"/>
  <c r="U175" i="1" s="1"/>
  <c r="W175" i="1" s="1"/>
  <c r="Y175" i="1" s="1"/>
  <c r="AA175" i="1" s="1"/>
  <c r="AC175" i="1" s="1"/>
  <c r="AE175" i="1" s="1"/>
  <c r="AG175" i="1" s="1"/>
  <c r="AI175" i="1" s="1"/>
  <c r="AK175" i="1" s="1"/>
  <c r="AM175" i="1" s="1"/>
  <c r="AO175" i="1" s="1"/>
  <c r="S176" i="1"/>
  <c r="U176" i="1" s="1"/>
  <c r="W176" i="1" s="1"/>
  <c r="Y176" i="1" s="1"/>
  <c r="AA176" i="1" s="1"/>
  <c r="AC176" i="1" s="1"/>
  <c r="AE176" i="1" s="1"/>
  <c r="AG176" i="1" s="1"/>
  <c r="AI176" i="1" s="1"/>
  <c r="AK176" i="1" s="1"/>
  <c r="AM176" i="1" s="1"/>
  <c r="AO176" i="1" s="1"/>
  <c r="S177" i="1"/>
  <c r="U177" i="1" s="1"/>
  <c r="W177" i="1" s="1"/>
  <c r="Y177" i="1" s="1"/>
  <c r="AA177" i="1" s="1"/>
  <c r="AC177" i="1" s="1"/>
  <c r="AE177" i="1" s="1"/>
  <c r="AG177" i="1" s="1"/>
  <c r="AI177" i="1" s="1"/>
  <c r="AK177" i="1" s="1"/>
  <c r="AM177" i="1" s="1"/>
  <c r="AO177" i="1" s="1"/>
  <c r="S178" i="1"/>
  <c r="U178" i="1" s="1"/>
  <c r="W178" i="1" s="1"/>
  <c r="Y178" i="1" s="1"/>
  <c r="AA178" i="1" s="1"/>
  <c r="AC178" i="1" s="1"/>
  <c r="AE178" i="1" s="1"/>
  <c r="AG178" i="1" s="1"/>
  <c r="AI178" i="1" s="1"/>
  <c r="AK178" i="1" s="1"/>
  <c r="AM178" i="1" s="1"/>
  <c r="AO178" i="1" s="1"/>
  <c r="S179" i="1"/>
  <c r="U179" i="1" s="1"/>
  <c r="W179" i="1" s="1"/>
  <c r="Y179" i="1" s="1"/>
  <c r="AA179" i="1" s="1"/>
  <c r="AC179" i="1" s="1"/>
  <c r="AE179" i="1" s="1"/>
  <c r="AG179" i="1" s="1"/>
  <c r="AI179" i="1" s="1"/>
  <c r="AK179" i="1" s="1"/>
  <c r="AM179" i="1" s="1"/>
  <c r="AO179" i="1" s="1"/>
  <c r="S180" i="1"/>
  <c r="U180" i="1" s="1"/>
  <c r="W180" i="1" s="1"/>
  <c r="Y180" i="1" s="1"/>
  <c r="AA180" i="1" s="1"/>
  <c r="AC180" i="1" s="1"/>
  <c r="AE180" i="1" s="1"/>
  <c r="AG180" i="1" s="1"/>
  <c r="AI180" i="1" s="1"/>
  <c r="AK180" i="1" s="1"/>
  <c r="AM180" i="1" s="1"/>
  <c r="AO180" i="1" s="1"/>
  <c r="S181" i="1"/>
  <c r="U181" i="1" s="1"/>
  <c r="W181" i="1" s="1"/>
  <c r="Y181" i="1" s="1"/>
  <c r="AA181" i="1" s="1"/>
  <c r="AC181" i="1" s="1"/>
  <c r="AE181" i="1" s="1"/>
  <c r="AG181" i="1" s="1"/>
  <c r="AI181" i="1" s="1"/>
  <c r="AK181" i="1" s="1"/>
  <c r="AM181" i="1" s="1"/>
  <c r="AO181" i="1" s="1"/>
  <c r="S182" i="1"/>
  <c r="U182" i="1" s="1"/>
  <c r="W182" i="1" s="1"/>
  <c r="Y182" i="1" s="1"/>
  <c r="AA182" i="1" s="1"/>
  <c r="AC182" i="1" s="1"/>
  <c r="AE182" i="1" s="1"/>
  <c r="AG182" i="1" s="1"/>
  <c r="AI182" i="1" s="1"/>
  <c r="AK182" i="1" s="1"/>
  <c r="AM182" i="1" s="1"/>
  <c r="AO182" i="1" s="1"/>
  <c r="S183" i="1"/>
  <c r="U183" i="1" s="1"/>
  <c r="W183" i="1" s="1"/>
  <c r="Y183" i="1" s="1"/>
  <c r="AA183" i="1" s="1"/>
  <c r="AC183" i="1" s="1"/>
  <c r="AE183" i="1" s="1"/>
  <c r="AG183" i="1" s="1"/>
  <c r="AI183" i="1" s="1"/>
  <c r="AK183" i="1" s="1"/>
  <c r="AM183" i="1" s="1"/>
  <c r="AO183" i="1" s="1"/>
  <c r="S184" i="1"/>
  <c r="U184" i="1" s="1"/>
  <c r="W184" i="1" s="1"/>
  <c r="Y184" i="1" s="1"/>
  <c r="AA184" i="1" s="1"/>
  <c r="AC184" i="1" s="1"/>
  <c r="AE184" i="1" s="1"/>
  <c r="AG184" i="1" s="1"/>
  <c r="AI184" i="1" s="1"/>
  <c r="AK184" i="1" s="1"/>
  <c r="AM184" i="1" s="1"/>
  <c r="AO184" i="1" s="1"/>
  <c r="S185" i="1"/>
  <c r="U185" i="1" s="1"/>
  <c r="W185" i="1" s="1"/>
  <c r="Y185" i="1" s="1"/>
  <c r="AA185" i="1" s="1"/>
  <c r="AC185" i="1" s="1"/>
  <c r="AE185" i="1" s="1"/>
  <c r="AG185" i="1" s="1"/>
  <c r="AI185" i="1" s="1"/>
  <c r="AK185" i="1" s="1"/>
  <c r="AM185" i="1" s="1"/>
  <c r="AO185" i="1" s="1"/>
  <c r="S186" i="1"/>
  <c r="U186" i="1" s="1"/>
  <c r="W186" i="1" s="1"/>
  <c r="Y186" i="1" s="1"/>
  <c r="AA186" i="1" s="1"/>
  <c r="AC186" i="1" s="1"/>
  <c r="AE186" i="1" s="1"/>
  <c r="AG186" i="1" s="1"/>
  <c r="AI186" i="1" s="1"/>
  <c r="AK186" i="1" s="1"/>
  <c r="AM186" i="1" s="1"/>
  <c r="AO186" i="1" s="1"/>
  <c r="S187" i="1"/>
  <c r="U187" i="1" s="1"/>
  <c r="W187" i="1" s="1"/>
  <c r="Y187" i="1" s="1"/>
  <c r="AA187" i="1" s="1"/>
  <c r="AC187" i="1" s="1"/>
  <c r="AE187" i="1" s="1"/>
  <c r="AG187" i="1" s="1"/>
  <c r="AI187" i="1" s="1"/>
  <c r="AK187" i="1" s="1"/>
  <c r="AM187" i="1" s="1"/>
  <c r="AO187" i="1" s="1"/>
  <c r="S188" i="1"/>
  <c r="U188" i="1" s="1"/>
  <c r="W188" i="1" s="1"/>
  <c r="Y188" i="1" s="1"/>
  <c r="AA188" i="1" s="1"/>
  <c r="AC188" i="1" s="1"/>
  <c r="AE188" i="1" s="1"/>
  <c r="AG188" i="1" s="1"/>
  <c r="AI188" i="1" s="1"/>
  <c r="AK188" i="1" s="1"/>
  <c r="AM188" i="1" s="1"/>
  <c r="AO188" i="1" s="1"/>
  <c r="S189" i="1"/>
  <c r="U189" i="1" s="1"/>
  <c r="W189" i="1" s="1"/>
  <c r="Y189" i="1" s="1"/>
  <c r="AA189" i="1" s="1"/>
  <c r="AC189" i="1" s="1"/>
  <c r="AE189" i="1" s="1"/>
  <c r="AG189" i="1" s="1"/>
  <c r="AI189" i="1" s="1"/>
  <c r="AK189" i="1" s="1"/>
  <c r="AM189" i="1" s="1"/>
  <c r="AO189" i="1" s="1"/>
  <c r="S190" i="1"/>
  <c r="U190" i="1" s="1"/>
  <c r="W190" i="1" s="1"/>
  <c r="Y190" i="1" s="1"/>
  <c r="AA190" i="1" s="1"/>
  <c r="AC190" i="1" s="1"/>
  <c r="AE190" i="1" s="1"/>
  <c r="AG190" i="1" s="1"/>
  <c r="AI190" i="1" s="1"/>
  <c r="AK190" i="1" s="1"/>
  <c r="AM190" i="1" s="1"/>
  <c r="AO190" i="1" s="1"/>
  <c r="S191" i="1"/>
  <c r="U191" i="1" s="1"/>
  <c r="W191" i="1" s="1"/>
  <c r="Y191" i="1" s="1"/>
  <c r="AA191" i="1" s="1"/>
  <c r="AC191" i="1" s="1"/>
  <c r="AE191" i="1" s="1"/>
  <c r="AG191" i="1" s="1"/>
  <c r="AI191" i="1" s="1"/>
  <c r="AK191" i="1" s="1"/>
  <c r="AM191" i="1" s="1"/>
  <c r="AO191" i="1" s="1"/>
  <c r="S192" i="1"/>
  <c r="U192" i="1" s="1"/>
  <c r="W192" i="1" s="1"/>
  <c r="Y192" i="1" s="1"/>
  <c r="AA192" i="1" s="1"/>
  <c r="AC192" i="1" s="1"/>
  <c r="AE192" i="1" s="1"/>
  <c r="AG192" i="1" s="1"/>
  <c r="AI192" i="1" s="1"/>
  <c r="AK192" i="1" s="1"/>
  <c r="AM192" i="1" s="1"/>
  <c r="AO192" i="1" s="1"/>
  <c r="S193" i="1"/>
  <c r="U193" i="1" s="1"/>
  <c r="W193" i="1" s="1"/>
  <c r="Y193" i="1" s="1"/>
  <c r="AA193" i="1" s="1"/>
  <c r="AC193" i="1" s="1"/>
  <c r="AE193" i="1" s="1"/>
  <c r="AG193" i="1" s="1"/>
  <c r="AI193" i="1" s="1"/>
  <c r="AK193" i="1" s="1"/>
  <c r="AM193" i="1" s="1"/>
  <c r="AO193" i="1" s="1"/>
  <c r="S194" i="1"/>
  <c r="U194" i="1" s="1"/>
  <c r="W194" i="1" s="1"/>
  <c r="Y194" i="1" s="1"/>
  <c r="AA194" i="1" s="1"/>
  <c r="AC194" i="1" s="1"/>
  <c r="AE194" i="1" s="1"/>
  <c r="AG194" i="1" s="1"/>
  <c r="AI194" i="1" s="1"/>
  <c r="AK194" i="1" s="1"/>
  <c r="AM194" i="1" s="1"/>
  <c r="AO194" i="1" s="1"/>
  <c r="S195" i="1"/>
  <c r="U195" i="1" s="1"/>
  <c r="W195" i="1" s="1"/>
  <c r="Y195" i="1" s="1"/>
  <c r="AA195" i="1" s="1"/>
  <c r="AC195" i="1" s="1"/>
  <c r="AE195" i="1" s="1"/>
  <c r="AG195" i="1" s="1"/>
  <c r="AI195" i="1" s="1"/>
  <c r="AK195" i="1" s="1"/>
  <c r="AM195" i="1" s="1"/>
  <c r="AO195" i="1" s="1"/>
  <c r="S196" i="1"/>
  <c r="U196" i="1" s="1"/>
  <c r="W196" i="1" s="1"/>
  <c r="Y196" i="1" s="1"/>
  <c r="AA196" i="1" s="1"/>
  <c r="AC196" i="1" s="1"/>
  <c r="AE196" i="1" s="1"/>
  <c r="AG196" i="1" s="1"/>
  <c r="AI196" i="1" s="1"/>
  <c r="AK196" i="1" s="1"/>
  <c r="AM196" i="1" s="1"/>
  <c r="AO196" i="1" s="1"/>
  <c r="S197" i="1"/>
  <c r="U197" i="1" s="1"/>
  <c r="W197" i="1" s="1"/>
  <c r="Y197" i="1" s="1"/>
  <c r="AA197" i="1" s="1"/>
  <c r="AC197" i="1" s="1"/>
  <c r="AE197" i="1" s="1"/>
  <c r="AG197" i="1" s="1"/>
  <c r="AI197" i="1" s="1"/>
  <c r="AK197" i="1" s="1"/>
  <c r="AM197" i="1" s="1"/>
  <c r="AO197" i="1" s="1"/>
  <c r="S198" i="1"/>
  <c r="U198" i="1" s="1"/>
  <c r="W198" i="1" s="1"/>
  <c r="Y198" i="1" s="1"/>
  <c r="AA198" i="1" s="1"/>
  <c r="AC198" i="1" s="1"/>
  <c r="AE198" i="1" s="1"/>
  <c r="AG198" i="1" s="1"/>
  <c r="AI198" i="1" s="1"/>
  <c r="AK198" i="1" s="1"/>
  <c r="AM198" i="1" s="1"/>
  <c r="AO198" i="1" s="1"/>
  <c r="S199" i="1"/>
  <c r="U199" i="1" s="1"/>
  <c r="W199" i="1" s="1"/>
  <c r="Y199" i="1" s="1"/>
  <c r="AA199" i="1" s="1"/>
  <c r="AC199" i="1" s="1"/>
  <c r="AE199" i="1" s="1"/>
  <c r="AG199" i="1" s="1"/>
  <c r="AI199" i="1" s="1"/>
  <c r="AK199" i="1" s="1"/>
  <c r="AM199" i="1" s="1"/>
  <c r="AO199" i="1" s="1"/>
  <c r="S200" i="1"/>
  <c r="U200" i="1" s="1"/>
  <c r="W200" i="1" s="1"/>
  <c r="Y200" i="1" s="1"/>
  <c r="AA200" i="1" s="1"/>
  <c r="AC200" i="1" s="1"/>
  <c r="AE200" i="1" s="1"/>
  <c r="AG200" i="1" s="1"/>
  <c r="AI200" i="1" s="1"/>
  <c r="AK200" i="1" s="1"/>
  <c r="AM200" i="1" s="1"/>
  <c r="AO200" i="1" s="1"/>
  <c r="S201" i="1"/>
  <c r="U201" i="1" s="1"/>
  <c r="W201" i="1" s="1"/>
  <c r="Y201" i="1" s="1"/>
  <c r="AA201" i="1" s="1"/>
  <c r="AC201" i="1" s="1"/>
  <c r="AE201" i="1" s="1"/>
  <c r="AG201" i="1" s="1"/>
  <c r="AI201" i="1" s="1"/>
  <c r="AK201" i="1" s="1"/>
  <c r="AM201" i="1" s="1"/>
  <c r="AO201" i="1" s="1"/>
  <c r="S202" i="1"/>
  <c r="U202" i="1" s="1"/>
  <c r="W202" i="1" s="1"/>
  <c r="Y202" i="1" s="1"/>
  <c r="AA202" i="1" s="1"/>
  <c r="AC202" i="1" s="1"/>
  <c r="AE202" i="1" s="1"/>
  <c r="AG202" i="1" s="1"/>
  <c r="AI202" i="1" s="1"/>
  <c r="AK202" i="1" s="1"/>
  <c r="AM202" i="1" s="1"/>
  <c r="AO202" i="1" s="1"/>
  <c r="S203" i="1"/>
  <c r="U203" i="1" s="1"/>
  <c r="W203" i="1" s="1"/>
  <c r="Y203" i="1" s="1"/>
  <c r="AA203" i="1" s="1"/>
  <c r="AC203" i="1" s="1"/>
  <c r="AE203" i="1" s="1"/>
  <c r="AG203" i="1" s="1"/>
  <c r="AI203" i="1" s="1"/>
  <c r="AK203" i="1" s="1"/>
  <c r="AM203" i="1" s="1"/>
  <c r="AO203" i="1" s="1"/>
  <c r="S204" i="1"/>
  <c r="U204" i="1" s="1"/>
  <c r="W204" i="1" s="1"/>
  <c r="Y204" i="1" s="1"/>
  <c r="AA204" i="1" s="1"/>
  <c r="AC204" i="1" s="1"/>
  <c r="AE204" i="1" s="1"/>
  <c r="AG204" i="1" s="1"/>
  <c r="AI204" i="1" s="1"/>
  <c r="AK204" i="1" s="1"/>
  <c r="AM204" i="1" s="1"/>
  <c r="AO204" i="1" s="1"/>
  <c r="S205" i="1"/>
  <c r="U205" i="1" s="1"/>
  <c r="W205" i="1" s="1"/>
  <c r="Y205" i="1" s="1"/>
  <c r="AA205" i="1" s="1"/>
  <c r="AC205" i="1" s="1"/>
  <c r="AE205" i="1" s="1"/>
  <c r="AG205" i="1" s="1"/>
  <c r="AI205" i="1" s="1"/>
  <c r="AK205" i="1" s="1"/>
  <c r="AM205" i="1" s="1"/>
  <c r="AO205" i="1" s="1"/>
  <c r="S206" i="1"/>
  <c r="U206" i="1" s="1"/>
  <c r="W206" i="1" s="1"/>
  <c r="Y206" i="1" s="1"/>
  <c r="AA206" i="1" s="1"/>
  <c r="AC206" i="1" s="1"/>
  <c r="AE206" i="1" s="1"/>
  <c r="AG206" i="1" s="1"/>
  <c r="AI206" i="1" s="1"/>
  <c r="AK206" i="1" s="1"/>
  <c r="AM206" i="1" s="1"/>
  <c r="AO206" i="1" s="1"/>
  <c r="S207" i="1"/>
  <c r="U207" i="1" s="1"/>
  <c r="W207" i="1" s="1"/>
  <c r="Y207" i="1" s="1"/>
  <c r="AA207" i="1" s="1"/>
  <c r="AC207" i="1" s="1"/>
  <c r="AE207" i="1" s="1"/>
  <c r="AG207" i="1" s="1"/>
  <c r="AI207" i="1" s="1"/>
  <c r="AK207" i="1" s="1"/>
  <c r="AM207" i="1" s="1"/>
  <c r="AO207" i="1" s="1"/>
  <c r="S208" i="1"/>
  <c r="U208" i="1" s="1"/>
  <c r="W208" i="1" s="1"/>
  <c r="Y208" i="1" s="1"/>
  <c r="AA208" i="1" s="1"/>
  <c r="AC208" i="1" s="1"/>
  <c r="AE208" i="1" s="1"/>
  <c r="AG208" i="1" s="1"/>
  <c r="AI208" i="1" s="1"/>
  <c r="AK208" i="1" s="1"/>
  <c r="AM208" i="1" s="1"/>
  <c r="AO208" i="1" s="1"/>
  <c r="S209" i="1"/>
  <c r="U209" i="1" s="1"/>
  <c r="W209" i="1" s="1"/>
  <c r="Y209" i="1" s="1"/>
  <c r="AA209" i="1" s="1"/>
  <c r="AC209" i="1" s="1"/>
  <c r="AE209" i="1" s="1"/>
  <c r="AG209" i="1" s="1"/>
  <c r="AI209" i="1" s="1"/>
  <c r="AK209" i="1" s="1"/>
  <c r="AM209" i="1" s="1"/>
  <c r="AO209" i="1" s="1"/>
  <c r="S210" i="1"/>
  <c r="U210" i="1" s="1"/>
  <c r="W210" i="1" s="1"/>
  <c r="Y210" i="1" s="1"/>
  <c r="AA210" i="1" s="1"/>
  <c r="AC210" i="1" s="1"/>
  <c r="AE210" i="1" s="1"/>
  <c r="AG210" i="1" s="1"/>
  <c r="AI210" i="1" s="1"/>
  <c r="AK210" i="1" s="1"/>
  <c r="AM210" i="1" s="1"/>
  <c r="AO210" i="1" s="1"/>
  <c r="S211" i="1"/>
  <c r="U211" i="1" s="1"/>
  <c r="W211" i="1" s="1"/>
  <c r="Y211" i="1" s="1"/>
  <c r="AA211" i="1" s="1"/>
  <c r="AC211" i="1" s="1"/>
  <c r="AE211" i="1" s="1"/>
  <c r="AG211" i="1" s="1"/>
  <c r="AI211" i="1" s="1"/>
  <c r="AK211" i="1" s="1"/>
  <c r="AM211" i="1" s="1"/>
  <c r="AO211" i="1" s="1"/>
  <c r="S212" i="1"/>
  <c r="U212" i="1" s="1"/>
  <c r="W212" i="1" s="1"/>
  <c r="Y212" i="1" s="1"/>
  <c r="AA212" i="1" s="1"/>
  <c r="AC212" i="1" s="1"/>
  <c r="AE212" i="1" s="1"/>
  <c r="AG212" i="1" s="1"/>
  <c r="AI212" i="1" s="1"/>
  <c r="AK212" i="1" s="1"/>
  <c r="AM212" i="1" s="1"/>
  <c r="AO212" i="1" s="1"/>
  <c r="S213" i="1"/>
  <c r="U213" i="1" s="1"/>
  <c r="W213" i="1" s="1"/>
  <c r="Y213" i="1" s="1"/>
  <c r="AA213" i="1" s="1"/>
  <c r="AC213" i="1" s="1"/>
  <c r="AE213" i="1" s="1"/>
  <c r="AG213" i="1" s="1"/>
  <c r="AI213" i="1" s="1"/>
  <c r="AK213" i="1" s="1"/>
  <c r="AM213" i="1" s="1"/>
  <c r="AO213" i="1" s="1"/>
  <c r="S214" i="1"/>
  <c r="U214" i="1" s="1"/>
  <c r="W214" i="1" s="1"/>
  <c r="Y214" i="1" s="1"/>
  <c r="AA214" i="1" s="1"/>
  <c r="AC214" i="1" s="1"/>
  <c r="AE214" i="1" s="1"/>
  <c r="AG214" i="1" s="1"/>
  <c r="AI214" i="1" s="1"/>
  <c r="AK214" i="1" s="1"/>
  <c r="AM214" i="1" s="1"/>
  <c r="AO214" i="1" s="1"/>
  <c r="S215" i="1"/>
  <c r="U215" i="1" s="1"/>
  <c r="W215" i="1" s="1"/>
  <c r="Y215" i="1" s="1"/>
  <c r="AA215" i="1" s="1"/>
  <c r="AC215" i="1" s="1"/>
  <c r="AE215" i="1" s="1"/>
  <c r="AG215" i="1" s="1"/>
  <c r="AI215" i="1" s="1"/>
  <c r="AK215" i="1" s="1"/>
  <c r="AM215" i="1" s="1"/>
  <c r="AO215" i="1" s="1"/>
  <c r="S216" i="1"/>
  <c r="U216" i="1" s="1"/>
  <c r="W216" i="1" s="1"/>
  <c r="Y216" i="1" s="1"/>
  <c r="AA216" i="1" s="1"/>
  <c r="AC216" i="1" s="1"/>
  <c r="AE216" i="1" s="1"/>
  <c r="AG216" i="1" s="1"/>
  <c r="AI216" i="1" s="1"/>
  <c r="AK216" i="1" s="1"/>
  <c r="AM216" i="1" s="1"/>
  <c r="AO216" i="1" s="1"/>
  <c r="S217" i="1"/>
  <c r="U217" i="1" s="1"/>
  <c r="W217" i="1" s="1"/>
  <c r="Y217" i="1" s="1"/>
  <c r="AA217" i="1" s="1"/>
  <c r="AC217" i="1" s="1"/>
  <c r="AE217" i="1" s="1"/>
  <c r="AG217" i="1" s="1"/>
  <c r="AI217" i="1" s="1"/>
  <c r="AK217" i="1" s="1"/>
  <c r="AM217" i="1" s="1"/>
  <c r="AO217" i="1" s="1"/>
  <c r="S218" i="1"/>
  <c r="U218" i="1" s="1"/>
  <c r="W218" i="1" s="1"/>
  <c r="Y218" i="1" s="1"/>
  <c r="AA218" i="1" s="1"/>
  <c r="AC218" i="1" s="1"/>
  <c r="AE218" i="1" s="1"/>
  <c r="AG218" i="1" s="1"/>
  <c r="AI218" i="1" s="1"/>
  <c r="AK218" i="1" s="1"/>
  <c r="AM218" i="1" s="1"/>
  <c r="AO218" i="1" s="1"/>
  <c r="S219" i="1"/>
  <c r="U219" i="1" s="1"/>
  <c r="W219" i="1" s="1"/>
  <c r="Y219" i="1" s="1"/>
  <c r="AA219" i="1" s="1"/>
  <c r="AC219" i="1" s="1"/>
  <c r="AE219" i="1" s="1"/>
  <c r="AG219" i="1" s="1"/>
  <c r="AI219" i="1" s="1"/>
  <c r="AK219" i="1" s="1"/>
  <c r="AM219" i="1" s="1"/>
  <c r="AO219" i="1" s="1"/>
  <c r="S220" i="1"/>
  <c r="U220" i="1" s="1"/>
  <c r="W220" i="1" s="1"/>
  <c r="Y220" i="1" s="1"/>
  <c r="AA220" i="1" s="1"/>
  <c r="AC220" i="1" s="1"/>
  <c r="AE220" i="1" s="1"/>
  <c r="AG220" i="1" s="1"/>
  <c r="AI220" i="1" s="1"/>
  <c r="AK220" i="1" s="1"/>
  <c r="AM220" i="1" s="1"/>
  <c r="AO220" i="1" s="1"/>
  <c r="S221" i="1"/>
  <c r="U221" i="1" s="1"/>
  <c r="W221" i="1" s="1"/>
  <c r="Y221" i="1" s="1"/>
  <c r="AA221" i="1" s="1"/>
  <c r="AC221" i="1" s="1"/>
  <c r="AE221" i="1" s="1"/>
  <c r="AG221" i="1" s="1"/>
  <c r="AI221" i="1" s="1"/>
  <c r="AK221" i="1" s="1"/>
  <c r="AM221" i="1" s="1"/>
  <c r="AO221" i="1" s="1"/>
  <c r="S222" i="1"/>
  <c r="U222" i="1" s="1"/>
  <c r="W222" i="1" s="1"/>
  <c r="Y222" i="1" s="1"/>
  <c r="AA222" i="1" s="1"/>
  <c r="AC222" i="1" s="1"/>
  <c r="AE222" i="1" s="1"/>
  <c r="AG222" i="1" s="1"/>
  <c r="AI222" i="1" s="1"/>
  <c r="AK222" i="1" s="1"/>
  <c r="AM222" i="1" s="1"/>
  <c r="AO222" i="1" s="1"/>
  <c r="S223" i="1"/>
  <c r="U223" i="1" s="1"/>
  <c r="W223" i="1" s="1"/>
  <c r="Y223" i="1" s="1"/>
  <c r="AA223" i="1" s="1"/>
  <c r="AC223" i="1" s="1"/>
  <c r="AE223" i="1" s="1"/>
  <c r="AG223" i="1" s="1"/>
  <c r="AI223" i="1" s="1"/>
  <c r="AK223" i="1" s="1"/>
  <c r="AM223" i="1" s="1"/>
  <c r="AO223" i="1" s="1"/>
  <c r="S224" i="1"/>
  <c r="U224" i="1" s="1"/>
  <c r="W224" i="1" s="1"/>
  <c r="Y224" i="1" s="1"/>
  <c r="AA224" i="1" s="1"/>
  <c r="AC224" i="1" s="1"/>
  <c r="AE224" i="1" s="1"/>
  <c r="AG224" i="1" s="1"/>
  <c r="AI224" i="1" s="1"/>
  <c r="AK224" i="1" s="1"/>
  <c r="AM224" i="1" s="1"/>
  <c r="AO224" i="1" s="1"/>
  <c r="S225" i="1"/>
  <c r="U225" i="1" s="1"/>
  <c r="W225" i="1" s="1"/>
  <c r="Y225" i="1" s="1"/>
  <c r="AA225" i="1" s="1"/>
  <c r="AC225" i="1" s="1"/>
  <c r="AE225" i="1" s="1"/>
  <c r="AG225" i="1" s="1"/>
  <c r="AI225" i="1" s="1"/>
  <c r="AK225" i="1" s="1"/>
  <c r="AM225" i="1" s="1"/>
  <c r="AO225" i="1" s="1"/>
  <c r="S226" i="1"/>
  <c r="U226" i="1" s="1"/>
  <c r="W226" i="1" s="1"/>
  <c r="Y226" i="1" s="1"/>
  <c r="AA226" i="1" s="1"/>
  <c r="AC226" i="1" s="1"/>
  <c r="AE226" i="1" s="1"/>
  <c r="AG226" i="1" s="1"/>
  <c r="AI226" i="1" s="1"/>
  <c r="AK226" i="1" s="1"/>
  <c r="AM226" i="1" s="1"/>
  <c r="AO226" i="1" s="1"/>
  <c r="S227" i="1"/>
  <c r="U227" i="1" s="1"/>
  <c r="W227" i="1" s="1"/>
  <c r="Y227" i="1" s="1"/>
  <c r="AA227" i="1" s="1"/>
  <c r="AC227" i="1" s="1"/>
  <c r="AE227" i="1" s="1"/>
  <c r="AG227" i="1" s="1"/>
  <c r="AI227" i="1" s="1"/>
  <c r="AK227" i="1" s="1"/>
  <c r="AM227" i="1" s="1"/>
  <c r="AO227" i="1" s="1"/>
  <c r="S228" i="1"/>
  <c r="U228" i="1" s="1"/>
  <c r="W228" i="1" s="1"/>
  <c r="Y228" i="1" s="1"/>
  <c r="AA228" i="1" s="1"/>
  <c r="AC228" i="1" s="1"/>
  <c r="AE228" i="1" s="1"/>
  <c r="AG228" i="1" s="1"/>
  <c r="AI228" i="1" s="1"/>
  <c r="AK228" i="1" s="1"/>
  <c r="AM228" i="1" s="1"/>
  <c r="AO228" i="1" s="1"/>
  <c r="S229" i="1"/>
  <c r="U229" i="1" s="1"/>
  <c r="W229" i="1" s="1"/>
  <c r="Y229" i="1" s="1"/>
  <c r="AA229" i="1" s="1"/>
  <c r="AC229" i="1" s="1"/>
  <c r="AE229" i="1" s="1"/>
  <c r="AG229" i="1" s="1"/>
  <c r="AI229" i="1" s="1"/>
  <c r="AK229" i="1" s="1"/>
  <c r="AM229" i="1" s="1"/>
  <c r="AO229" i="1" s="1"/>
  <c r="S230" i="1"/>
  <c r="U230" i="1" s="1"/>
  <c r="W230" i="1" s="1"/>
  <c r="Y230" i="1" s="1"/>
  <c r="AA230" i="1" s="1"/>
  <c r="AC230" i="1" s="1"/>
  <c r="AE230" i="1" s="1"/>
  <c r="AG230" i="1" s="1"/>
  <c r="AI230" i="1" s="1"/>
  <c r="AK230" i="1" s="1"/>
  <c r="AM230" i="1" s="1"/>
  <c r="AO230" i="1" s="1"/>
  <c r="S231" i="1"/>
  <c r="U231" i="1" s="1"/>
  <c r="W231" i="1" s="1"/>
  <c r="Y231" i="1" s="1"/>
  <c r="AA231" i="1" s="1"/>
  <c r="AC231" i="1" s="1"/>
  <c r="AE231" i="1" s="1"/>
  <c r="AG231" i="1" s="1"/>
  <c r="AI231" i="1" s="1"/>
  <c r="AK231" i="1" s="1"/>
  <c r="AM231" i="1" s="1"/>
  <c r="AO231" i="1" s="1"/>
  <c r="S232" i="1"/>
  <c r="U232" i="1" s="1"/>
  <c r="W232" i="1" s="1"/>
  <c r="Y232" i="1" s="1"/>
  <c r="AA232" i="1" s="1"/>
  <c r="AC232" i="1" s="1"/>
  <c r="AE232" i="1" s="1"/>
  <c r="AG232" i="1" s="1"/>
  <c r="AI232" i="1" s="1"/>
  <c r="AK232" i="1" s="1"/>
  <c r="AM232" i="1" s="1"/>
  <c r="AO232" i="1" s="1"/>
  <c r="S233" i="1"/>
  <c r="U233" i="1" s="1"/>
  <c r="W233" i="1" s="1"/>
  <c r="Y233" i="1" s="1"/>
  <c r="AA233" i="1" s="1"/>
  <c r="AC233" i="1" s="1"/>
  <c r="AE233" i="1" s="1"/>
  <c r="AG233" i="1" s="1"/>
  <c r="AI233" i="1" s="1"/>
  <c r="AK233" i="1" s="1"/>
  <c r="AM233" i="1" s="1"/>
  <c r="AO233" i="1" s="1"/>
  <c r="S234" i="1"/>
  <c r="U234" i="1" s="1"/>
  <c r="W234" i="1" s="1"/>
  <c r="Y234" i="1" s="1"/>
  <c r="AA234" i="1" s="1"/>
  <c r="AC234" i="1" s="1"/>
  <c r="AE234" i="1" s="1"/>
  <c r="AG234" i="1" s="1"/>
  <c r="AI234" i="1" s="1"/>
  <c r="AK234" i="1" s="1"/>
  <c r="AM234" i="1" s="1"/>
  <c r="AO234" i="1" s="1"/>
  <c r="S235" i="1"/>
  <c r="U235" i="1" s="1"/>
  <c r="W235" i="1" s="1"/>
  <c r="Y235" i="1" s="1"/>
  <c r="AA235" i="1" s="1"/>
  <c r="AC235" i="1" s="1"/>
  <c r="AE235" i="1" s="1"/>
  <c r="AG235" i="1" s="1"/>
  <c r="AI235" i="1" s="1"/>
  <c r="AK235" i="1" s="1"/>
  <c r="AM235" i="1" s="1"/>
  <c r="AO235" i="1" s="1"/>
  <c r="S236" i="1"/>
  <c r="U236" i="1" s="1"/>
  <c r="W236" i="1" s="1"/>
  <c r="Y236" i="1" s="1"/>
  <c r="AA236" i="1" s="1"/>
  <c r="AC236" i="1" s="1"/>
  <c r="AE236" i="1" s="1"/>
  <c r="AG236" i="1" s="1"/>
  <c r="AI236" i="1" s="1"/>
  <c r="AK236" i="1" s="1"/>
  <c r="AM236" i="1" s="1"/>
  <c r="AO236" i="1" s="1"/>
  <c r="S237" i="1"/>
  <c r="U237" i="1" s="1"/>
  <c r="W237" i="1" s="1"/>
  <c r="Y237" i="1" s="1"/>
  <c r="AA237" i="1" s="1"/>
  <c r="AC237" i="1" s="1"/>
  <c r="AE237" i="1" s="1"/>
  <c r="AG237" i="1" s="1"/>
  <c r="AI237" i="1" s="1"/>
  <c r="AK237" i="1" s="1"/>
  <c r="AM237" i="1" s="1"/>
  <c r="AO237" i="1" s="1"/>
  <c r="S238" i="1"/>
  <c r="U238" i="1" s="1"/>
  <c r="W238" i="1" s="1"/>
  <c r="Y238" i="1" s="1"/>
  <c r="AA238" i="1" s="1"/>
  <c r="AC238" i="1" s="1"/>
  <c r="AE238" i="1" s="1"/>
  <c r="AG238" i="1" s="1"/>
  <c r="AI238" i="1" s="1"/>
  <c r="AK238" i="1" s="1"/>
  <c r="AM238" i="1" s="1"/>
  <c r="AO238" i="1" s="1"/>
  <c r="S239" i="1"/>
  <c r="U239" i="1" s="1"/>
  <c r="W239" i="1" s="1"/>
  <c r="Y239" i="1" s="1"/>
  <c r="AA239" i="1" s="1"/>
  <c r="AC239" i="1" s="1"/>
  <c r="AE239" i="1" s="1"/>
  <c r="AG239" i="1" s="1"/>
  <c r="AI239" i="1" s="1"/>
  <c r="AK239" i="1" s="1"/>
  <c r="AM239" i="1" s="1"/>
  <c r="AO239" i="1" s="1"/>
  <c r="S240" i="1"/>
  <c r="U240" i="1" s="1"/>
  <c r="W240" i="1" s="1"/>
  <c r="Y240" i="1" s="1"/>
  <c r="AA240" i="1" s="1"/>
  <c r="AC240" i="1" s="1"/>
  <c r="AE240" i="1" s="1"/>
  <c r="AG240" i="1" s="1"/>
  <c r="AI240" i="1" s="1"/>
  <c r="AK240" i="1" s="1"/>
  <c r="AM240" i="1" s="1"/>
  <c r="AO240" i="1" s="1"/>
  <c r="S241" i="1"/>
  <c r="U241" i="1" s="1"/>
  <c r="W241" i="1" s="1"/>
  <c r="Y241" i="1" s="1"/>
  <c r="AA241" i="1" s="1"/>
  <c r="AC241" i="1" s="1"/>
  <c r="AE241" i="1" s="1"/>
  <c r="AG241" i="1" s="1"/>
  <c r="AI241" i="1" s="1"/>
  <c r="AK241" i="1" s="1"/>
  <c r="AM241" i="1" s="1"/>
  <c r="AO241" i="1" s="1"/>
  <c r="S242" i="1"/>
  <c r="U242" i="1" s="1"/>
  <c r="W242" i="1" s="1"/>
  <c r="Y242" i="1" s="1"/>
  <c r="AA242" i="1" s="1"/>
  <c r="AC242" i="1" s="1"/>
  <c r="AE242" i="1" s="1"/>
  <c r="AG242" i="1" s="1"/>
  <c r="AI242" i="1" s="1"/>
  <c r="AK242" i="1" s="1"/>
  <c r="AM242" i="1" s="1"/>
  <c r="AO242" i="1" s="1"/>
  <c r="S243" i="1"/>
  <c r="U243" i="1" s="1"/>
  <c r="W243" i="1" s="1"/>
  <c r="Y243" i="1" s="1"/>
  <c r="AA243" i="1" s="1"/>
  <c r="AC243" i="1" s="1"/>
  <c r="AE243" i="1" s="1"/>
  <c r="AG243" i="1" s="1"/>
  <c r="AI243" i="1" s="1"/>
  <c r="AK243" i="1" s="1"/>
  <c r="AM243" i="1" s="1"/>
  <c r="AO243" i="1" s="1"/>
  <c r="S245" i="1"/>
  <c r="U245" i="1" s="1"/>
  <c r="W245" i="1" s="1"/>
  <c r="Y245" i="1" s="1"/>
  <c r="AA245" i="1" s="1"/>
  <c r="AC245" i="1" s="1"/>
  <c r="AE245" i="1" s="1"/>
  <c r="AG245" i="1" s="1"/>
  <c r="AI245" i="1" s="1"/>
  <c r="AK245" i="1" s="1"/>
  <c r="AM245" i="1" s="1"/>
  <c r="AO245" i="1" s="1"/>
  <c r="S246" i="1"/>
  <c r="U246" i="1" s="1"/>
  <c r="W246" i="1" s="1"/>
  <c r="Y246" i="1" s="1"/>
  <c r="AA246" i="1" s="1"/>
  <c r="AC246" i="1" s="1"/>
  <c r="AE246" i="1" s="1"/>
  <c r="AG246" i="1" s="1"/>
  <c r="AI246" i="1" s="1"/>
  <c r="AK246" i="1" s="1"/>
  <c r="AM246" i="1" s="1"/>
  <c r="AO246" i="1" s="1"/>
  <c r="S247" i="1"/>
  <c r="U247" i="1" s="1"/>
  <c r="W247" i="1" s="1"/>
  <c r="Y247" i="1" s="1"/>
  <c r="AA247" i="1" s="1"/>
  <c r="AC247" i="1" s="1"/>
  <c r="AE247" i="1" s="1"/>
  <c r="AG247" i="1" s="1"/>
  <c r="AI247" i="1" s="1"/>
  <c r="AK247" i="1" s="1"/>
  <c r="AM247" i="1" s="1"/>
  <c r="AO247" i="1" s="1"/>
  <c r="S248" i="1"/>
  <c r="U248" i="1" s="1"/>
  <c r="W248" i="1" s="1"/>
  <c r="Y248" i="1" s="1"/>
  <c r="AA248" i="1" s="1"/>
  <c r="AC248" i="1" s="1"/>
  <c r="AE248" i="1" s="1"/>
  <c r="AG248" i="1" s="1"/>
  <c r="AI248" i="1" s="1"/>
  <c r="AK248" i="1" s="1"/>
  <c r="AM248" i="1" s="1"/>
  <c r="AO248" i="1" s="1"/>
  <c r="S249" i="1"/>
  <c r="U249" i="1" s="1"/>
  <c r="W249" i="1" s="1"/>
  <c r="Y249" i="1" s="1"/>
  <c r="AA249" i="1" s="1"/>
  <c r="AC249" i="1" s="1"/>
  <c r="AE249" i="1" s="1"/>
  <c r="AG249" i="1" s="1"/>
  <c r="AI249" i="1" s="1"/>
  <c r="AK249" i="1" s="1"/>
  <c r="AM249" i="1" s="1"/>
  <c r="AO249" i="1" s="1"/>
  <c r="S250" i="1"/>
  <c r="U250" i="1" s="1"/>
  <c r="W250" i="1" s="1"/>
  <c r="Y250" i="1" s="1"/>
  <c r="AA250" i="1" s="1"/>
  <c r="AC250" i="1" s="1"/>
  <c r="AE250" i="1" s="1"/>
  <c r="AG250" i="1" s="1"/>
  <c r="AI250" i="1" s="1"/>
  <c r="AK250" i="1" s="1"/>
  <c r="AM250" i="1" s="1"/>
  <c r="AO250" i="1" s="1"/>
  <c r="S251" i="1"/>
  <c r="U251" i="1" s="1"/>
  <c r="W251" i="1" s="1"/>
  <c r="Y251" i="1" s="1"/>
  <c r="AA251" i="1" s="1"/>
  <c r="AC251" i="1" s="1"/>
  <c r="AE251" i="1" s="1"/>
  <c r="AG251" i="1" s="1"/>
  <c r="AI251" i="1" s="1"/>
  <c r="AK251" i="1" s="1"/>
  <c r="AM251" i="1" s="1"/>
  <c r="AO251" i="1" s="1"/>
  <c r="S252" i="1"/>
  <c r="U252" i="1" s="1"/>
  <c r="W252" i="1" s="1"/>
  <c r="Y252" i="1" s="1"/>
  <c r="AA252" i="1" s="1"/>
  <c r="AC252" i="1" s="1"/>
  <c r="AE252" i="1" s="1"/>
  <c r="AG252" i="1" s="1"/>
  <c r="AI252" i="1" s="1"/>
  <c r="AK252" i="1" s="1"/>
  <c r="AM252" i="1" s="1"/>
  <c r="AO252" i="1" s="1"/>
  <c r="S253" i="1"/>
  <c r="U253" i="1" s="1"/>
  <c r="W253" i="1" s="1"/>
  <c r="Y253" i="1" s="1"/>
  <c r="AA253" i="1" s="1"/>
  <c r="AC253" i="1" s="1"/>
  <c r="AE253" i="1" s="1"/>
  <c r="AG253" i="1" s="1"/>
  <c r="AI253" i="1" s="1"/>
  <c r="AK253" i="1" s="1"/>
  <c r="AM253" i="1" s="1"/>
  <c r="AO253" i="1" s="1"/>
  <c r="S254" i="1"/>
  <c r="U254" i="1" s="1"/>
  <c r="W254" i="1" s="1"/>
  <c r="Y254" i="1" s="1"/>
  <c r="AA254" i="1" s="1"/>
  <c r="AC254" i="1" s="1"/>
  <c r="AE254" i="1" s="1"/>
  <c r="AG254" i="1" s="1"/>
  <c r="AI254" i="1" s="1"/>
  <c r="AK254" i="1" s="1"/>
  <c r="AM254" i="1" s="1"/>
  <c r="AO254" i="1" s="1"/>
  <c r="S255" i="1"/>
  <c r="U255" i="1" s="1"/>
  <c r="W255" i="1" s="1"/>
  <c r="Y255" i="1" s="1"/>
  <c r="AA255" i="1" s="1"/>
  <c r="AC255" i="1" s="1"/>
  <c r="AE255" i="1" s="1"/>
  <c r="AG255" i="1" s="1"/>
  <c r="AI255" i="1" s="1"/>
  <c r="AK255" i="1" s="1"/>
  <c r="AM255" i="1" s="1"/>
  <c r="AO255" i="1" s="1"/>
  <c r="S256" i="1"/>
  <c r="U256" i="1" s="1"/>
  <c r="W256" i="1" s="1"/>
  <c r="Y256" i="1" s="1"/>
  <c r="AA256" i="1" s="1"/>
  <c r="AC256" i="1" s="1"/>
  <c r="AE256" i="1" s="1"/>
  <c r="AG256" i="1" s="1"/>
  <c r="AI256" i="1" s="1"/>
  <c r="AK256" i="1" s="1"/>
  <c r="AM256" i="1" s="1"/>
  <c r="AO256" i="1" s="1"/>
  <c r="S257" i="1"/>
  <c r="U257" i="1" s="1"/>
  <c r="W257" i="1" s="1"/>
  <c r="Y257" i="1" s="1"/>
  <c r="AA257" i="1" s="1"/>
  <c r="AC257" i="1" s="1"/>
  <c r="AE257" i="1" s="1"/>
  <c r="AG257" i="1" s="1"/>
  <c r="AI257" i="1" s="1"/>
  <c r="AK257" i="1" s="1"/>
  <c r="AM257" i="1" s="1"/>
  <c r="AO257" i="1" s="1"/>
  <c r="S258" i="1"/>
  <c r="U258" i="1" s="1"/>
  <c r="W258" i="1" s="1"/>
  <c r="Y258" i="1" s="1"/>
  <c r="AA258" i="1" s="1"/>
  <c r="AC258" i="1" s="1"/>
  <c r="AE258" i="1" s="1"/>
  <c r="AG258" i="1" s="1"/>
  <c r="AI258" i="1" s="1"/>
  <c r="AK258" i="1" s="1"/>
  <c r="AM258" i="1" s="1"/>
  <c r="AO258" i="1" s="1"/>
  <c r="S259" i="1"/>
  <c r="U259" i="1" s="1"/>
  <c r="W259" i="1" s="1"/>
  <c r="Y259" i="1" s="1"/>
  <c r="AA259" i="1" s="1"/>
  <c r="AC259" i="1" s="1"/>
  <c r="AE259" i="1" s="1"/>
  <c r="AG259" i="1" s="1"/>
  <c r="AI259" i="1" s="1"/>
  <c r="AK259" i="1" s="1"/>
  <c r="AM259" i="1" s="1"/>
  <c r="AO259" i="1" s="1"/>
  <c r="S260" i="1"/>
  <c r="U260" i="1" s="1"/>
  <c r="W260" i="1" s="1"/>
  <c r="Y260" i="1" s="1"/>
  <c r="AA260" i="1" s="1"/>
  <c r="AC260" i="1" s="1"/>
  <c r="AE260" i="1" s="1"/>
  <c r="AG260" i="1" s="1"/>
  <c r="AI260" i="1" s="1"/>
  <c r="AK260" i="1" s="1"/>
  <c r="AM260" i="1" s="1"/>
  <c r="AO260" i="1" s="1"/>
  <c r="S261" i="1"/>
  <c r="U261" i="1" s="1"/>
  <c r="W261" i="1" s="1"/>
  <c r="Y261" i="1" s="1"/>
  <c r="AA261" i="1" s="1"/>
  <c r="AC261" i="1" s="1"/>
  <c r="AE261" i="1" s="1"/>
  <c r="AG261" i="1" s="1"/>
  <c r="AI261" i="1" s="1"/>
  <c r="AK261" i="1" s="1"/>
  <c r="AM261" i="1" s="1"/>
  <c r="AO261" i="1" s="1"/>
  <c r="S262" i="1"/>
  <c r="U262" i="1" s="1"/>
  <c r="W262" i="1" s="1"/>
  <c r="Y262" i="1" s="1"/>
  <c r="AA262" i="1" s="1"/>
  <c r="AC262" i="1" s="1"/>
  <c r="AE262" i="1" s="1"/>
  <c r="AG262" i="1" s="1"/>
  <c r="AI262" i="1" s="1"/>
  <c r="AK262" i="1" s="1"/>
  <c r="AM262" i="1" s="1"/>
  <c r="AO262" i="1" s="1"/>
  <c r="S263" i="1"/>
  <c r="U263" i="1" s="1"/>
  <c r="W263" i="1" s="1"/>
  <c r="Y263" i="1" s="1"/>
  <c r="AA263" i="1" s="1"/>
  <c r="AC263" i="1" s="1"/>
  <c r="AE263" i="1" s="1"/>
  <c r="AG263" i="1" s="1"/>
  <c r="AI263" i="1" s="1"/>
  <c r="AK263" i="1" s="1"/>
  <c r="AM263" i="1" s="1"/>
  <c r="AO263" i="1" s="1"/>
  <c r="S2" i="1"/>
  <c r="U2" i="1" s="1"/>
  <c r="W2" i="1" s="1"/>
  <c r="Y2" i="1" s="1"/>
  <c r="AA2" i="1" s="1"/>
  <c r="AC2" i="1" s="1"/>
  <c r="AE2" i="1" s="1"/>
  <c r="AG2" i="1" s="1"/>
  <c r="AI2" i="1" s="1"/>
  <c r="AK2" i="1" s="1"/>
  <c r="AM2" i="1" s="1"/>
  <c r="AO2" i="1" s="1"/>
  <c r="B260" i="2" l="1"/>
  <c r="J260" i="2" s="1"/>
  <c r="W260" i="2" s="1"/>
  <c r="B259" i="2"/>
  <c r="J259" i="2" s="1"/>
  <c r="W259" i="2" s="1"/>
  <c r="B258" i="2"/>
  <c r="D258" i="2" s="1"/>
  <c r="B257" i="2"/>
  <c r="J257" i="2" s="1"/>
  <c r="W257" i="2" s="1"/>
  <c r="B256" i="2"/>
  <c r="J256" i="2" s="1"/>
  <c r="W256" i="2" s="1"/>
  <c r="B255" i="2"/>
  <c r="J255" i="2" s="1"/>
  <c r="W255" i="2" s="1"/>
  <c r="B254" i="2"/>
  <c r="J254" i="2" s="1"/>
  <c r="W254" i="2" s="1"/>
  <c r="B253" i="2"/>
  <c r="J253" i="2" s="1"/>
  <c r="W253" i="2" s="1"/>
  <c r="B264" i="2"/>
  <c r="D264" i="2" s="1"/>
  <c r="B263" i="2"/>
  <c r="J263" i="2" s="1"/>
  <c r="W263" i="2" s="1"/>
  <c r="B262" i="2"/>
  <c r="D262" i="2" s="1"/>
  <c r="B261" i="2"/>
  <c r="J261" i="2" s="1"/>
  <c r="W261" i="2" s="1"/>
  <c r="B252" i="2"/>
  <c r="J252" i="2" s="1"/>
  <c r="W252" i="2" s="1"/>
  <c r="B251" i="2"/>
  <c r="D251" i="2" s="1"/>
  <c r="B250" i="2"/>
  <c r="J250" i="2" s="1"/>
  <c r="W250" i="2" s="1"/>
  <c r="B249" i="2"/>
  <c r="J249" i="2" s="1"/>
  <c r="W249" i="2" s="1"/>
  <c r="B248" i="2"/>
  <c r="J248" i="2" s="1"/>
  <c r="W248" i="2" s="1"/>
  <c r="B247" i="2"/>
  <c r="J247" i="2" s="1"/>
  <c r="W247" i="2" s="1"/>
  <c r="B246" i="2"/>
  <c r="D246" i="2" s="1"/>
  <c r="H156" i="3"/>
  <c r="H155" i="3"/>
  <c r="H45" i="3"/>
  <c r="H44" i="3"/>
  <c r="B230" i="2"/>
  <c r="D230" i="2" s="1"/>
  <c r="B231" i="2"/>
  <c r="D231" i="2" s="1"/>
  <c r="B232" i="2"/>
  <c r="J232" i="2" s="1"/>
  <c r="W232" i="2" s="1"/>
  <c r="B233" i="2"/>
  <c r="D233" i="2" s="1"/>
  <c r="B234" i="2"/>
  <c r="D234" i="2" s="1"/>
  <c r="B235" i="2"/>
  <c r="D235" i="2" s="1"/>
  <c r="B236" i="2"/>
  <c r="J236" i="2" s="1"/>
  <c r="W236" i="2" s="1"/>
  <c r="B237" i="2"/>
  <c r="J237" i="2" s="1"/>
  <c r="W237" i="2" s="1"/>
  <c r="B238" i="2"/>
  <c r="J238" i="2" s="1"/>
  <c r="W238" i="2" s="1"/>
  <c r="B239" i="2"/>
  <c r="J239" i="2" s="1"/>
  <c r="W239" i="2" s="1"/>
  <c r="B240" i="2"/>
  <c r="J240" i="2" s="1"/>
  <c r="W240" i="2" s="1"/>
  <c r="B241" i="2"/>
  <c r="J241" i="2" s="1"/>
  <c r="W241" i="2" s="1"/>
  <c r="B242" i="2"/>
  <c r="D242" i="2" s="1"/>
  <c r="B243" i="2"/>
  <c r="D243" i="2" s="1"/>
  <c r="B244" i="2"/>
  <c r="J244" i="2" s="1"/>
  <c r="W244" i="2" s="1"/>
  <c r="B204" i="2"/>
  <c r="J204" i="2" s="1"/>
  <c r="W204" i="2" s="1"/>
  <c r="B205" i="2"/>
  <c r="J205" i="2" s="1"/>
  <c r="W205" i="2" s="1"/>
  <c r="B206" i="2"/>
  <c r="D206" i="2" s="1"/>
  <c r="B207" i="2"/>
  <c r="D207" i="2" s="1"/>
  <c r="B208" i="2"/>
  <c r="J208" i="2" s="1"/>
  <c r="W208" i="2" s="1"/>
  <c r="B209" i="2"/>
  <c r="D209" i="2" s="1"/>
  <c r="B210" i="2"/>
  <c r="D210" i="2" s="1"/>
  <c r="B211" i="2"/>
  <c r="D211" i="2" s="1"/>
  <c r="B212" i="2"/>
  <c r="J212" i="2" s="1"/>
  <c r="W212" i="2" s="1"/>
  <c r="B213" i="2"/>
  <c r="J213" i="2" s="1"/>
  <c r="W213" i="2" s="1"/>
  <c r="B214" i="2"/>
  <c r="J214" i="2" s="1"/>
  <c r="W214" i="2" s="1"/>
  <c r="B215" i="2"/>
  <c r="J215" i="2" s="1"/>
  <c r="W215" i="2" s="1"/>
  <c r="B216" i="2"/>
  <c r="J216" i="2" s="1"/>
  <c r="W216" i="2" s="1"/>
  <c r="B217" i="2"/>
  <c r="J217" i="2" s="1"/>
  <c r="W217" i="2" s="1"/>
  <c r="B218" i="2"/>
  <c r="D218" i="2" s="1"/>
  <c r="B219" i="2"/>
  <c r="D219" i="2" s="1"/>
  <c r="B220" i="2"/>
  <c r="J220" i="2" s="1"/>
  <c r="W220" i="2" s="1"/>
  <c r="B221" i="2"/>
  <c r="D221" i="2" s="1"/>
  <c r="B222" i="2"/>
  <c r="D222" i="2" s="1"/>
  <c r="B223" i="2"/>
  <c r="D223" i="2" s="1"/>
  <c r="B224" i="2"/>
  <c r="J224" i="2" s="1"/>
  <c r="W224" i="2" s="1"/>
  <c r="B225" i="2"/>
  <c r="J225" i="2" s="1"/>
  <c r="W225" i="2" s="1"/>
  <c r="B226" i="2"/>
  <c r="J226" i="2" s="1"/>
  <c r="W226" i="2" s="1"/>
  <c r="B227" i="2"/>
  <c r="J227" i="2" s="1"/>
  <c r="W227" i="2" s="1"/>
  <c r="B228" i="2"/>
  <c r="J228" i="2" s="1"/>
  <c r="W228" i="2" s="1"/>
  <c r="B229" i="2"/>
  <c r="J229" i="2" s="1"/>
  <c r="W229" i="2" s="1"/>
  <c r="B179" i="2"/>
  <c r="J179" i="2" s="1"/>
  <c r="W179" i="2" s="1"/>
  <c r="B180" i="2"/>
  <c r="J180" i="2" s="1"/>
  <c r="W180" i="2" s="1"/>
  <c r="B181" i="2"/>
  <c r="J181" i="2" s="1"/>
  <c r="W181" i="2" s="1"/>
  <c r="B182" i="2"/>
  <c r="D182" i="2" s="1"/>
  <c r="B183" i="2"/>
  <c r="D183" i="2" s="1"/>
  <c r="B184" i="2"/>
  <c r="J184" i="2" s="1"/>
  <c r="W184" i="2" s="1"/>
  <c r="B185" i="2"/>
  <c r="D185" i="2" s="1"/>
  <c r="B186" i="2"/>
  <c r="D186" i="2" s="1"/>
  <c r="B187" i="2"/>
  <c r="D187" i="2" s="1"/>
  <c r="B188" i="2"/>
  <c r="J188" i="2" s="1"/>
  <c r="W188" i="2" s="1"/>
  <c r="B189" i="2"/>
  <c r="J189" i="2" s="1"/>
  <c r="W189" i="2" s="1"/>
  <c r="B190" i="2"/>
  <c r="J190" i="2" s="1"/>
  <c r="W190" i="2" s="1"/>
  <c r="B191" i="2"/>
  <c r="J191" i="2" s="1"/>
  <c r="W191" i="2" s="1"/>
  <c r="B192" i="2"/>
  <c r="J192" i="2" s="1"/>
  <c r="W192" i="2" s="1"/>
  <c r="B193" i="2"/>
  <c r="J193" i="2" s="1"/>
  <c r="W193" i="2" s="1"/>
  <c r="B194" i="2"/>
  <c r="D194" i="2" s="1"/>
  <c r="B195" i="2"/>
  <c r="D195" i="2" s="1"/>
  <c r="B196" i="2"/>
  <c r="J196" i="2" s="1"/>
  <c r="W196" i="2" s="1"/>
  <c r="B197" i="2"/>
  <c r="D197" i="2" s="1"/>
  <c r="B198" i="2"/>
  <c r="D198" i="2" s="1"/>
  <c r="B199" i="2"/>
  <c r="D199" i="2" s="1"/>
  <c r="B200" i="2"/>
  <c r="J200" i="2" s="1"/>
  <c r="W200" i="2" s="1"/>
  <c r="B201" i="2"/>
  <c r="J201" i="2" s="1"/>
  <c r="W201" i="2" s="1"/>
  <c r="B202" i="2"/>
  <c r="J202" i="2" s="1"/>
  <c r="W202" i="2" s="1"/>
  <c r="B203" i="2"/>
  <c r="J203" i="2" s="1"/>
  <c r="W203" i="2" s="1"/>
  <c r="B175" i="2"/>
  <c r="J175" i="2" s="1"/>
  <c r="W175" i="2" s="1"/>
  <c r="B176" i="2"/>
  <c r="J176" i="2" s="1"/>
  <c r="W176" i="2" s="1"/>
  <c r="B177" i="2"/>
  <c r="J177" i="2" s="1"/>
  <c r="W177" i="2" s="1"/>
  <c r="B178" i="2"/>
  <c r="J178" i="2" s="1"/>
  <c r="W178" i="2" s="1"/>
  <c r="B146" i="2"/>
  <c r="J146" i="2" s="1"/>
  <c r="W146" i="2" s="1"/>
  <c r="B147" i="2"/>
  <c r="J147" i="2" s="1"/>
  <c r="W147" i="2" s="1"/>
  <c r="B148" i="2"/>
  <c r="D148" i="2" s="1"/>
  <c r="B149" i="2"/>
  <c r="D149" i="2" s="1"/>
  <c r="B150" i="2"/>
  <c r="D150" i="2" s="1"/>
  <c r="B151" i="2"/>
  <c r="D151" i="2" s="1"/>
  <c r="B152" i="2"/>
  <c r="J152" i="2" s="1"/>
  <c r="W152" i="2" s="1"/>
  <c r="B153" i="2"/>
  <c r="J153" i="2" s="1"/>
  <c r="W153" i="2" s="1"/>
  <c r="B154" i="2"/>
  <c r="J154" i="2" s="1"/>
  <c r="W154" i="2" s="1"/>
  <c r="B155" i="2"/>
  <c r="J155" i="2" s="1"/>
  <c r="W155" i="2" s="1"/>
  <c r="B156" i="2"/>
  <c r="J156" i="2" s="1"/>
  <c r="W156" i="2" s="1"/>
  <c r="B157" i="2"/>
  <c r="J157" i="2" s="1"/>
  <c r="W157" i="2" s="1"/>
  <c r="B158" i="2"/>
  <c r="D158" i="2" s="1"/>
  <c r="B159" i="2"/>
  <c r="D159" i="2" s="1"/>
  <c r="B160" i="2"/>
  <c r="D160" i="2" s="1"/>
  <c r="B161" i="2"/>
  <c r="D161" i="2" s="1"/>
  <c r="B162" i="2"/>
  <c r="D162" i="2" s="1"/>
  <c r="B163" i="2"/>
  <c r="D163" i="2" s="1"/>
  <c r="B164" i="2"/>
  <c r="J164" i="2" s="1"/>
  <c r="W164" i="2" s="1"/>
  <c r="B165" i="2"/>
  <c r="J165" i="2" s="1"/>
  <c r="W165" i="2" s="1"/>
  <c r="B166" i="2"/>
  <c r="J166" i="2" s="1"/>
  <c r="W166" i="2" s="1"/>
  <c r="B167" i="2"/>
  <c r="J167" i="2" s="1"/>
  <c r="W167" i="2" s="1"/>
  <c r="B168" i="2"/>
  <c r="J168" i="2" s="1"/>
  <c r="W168" i="2" s="1"/>
  <c r="B169" i="2"/>
  <c r="J169" i="2" s="1"/>
  <c r="W169" i="2" s="1"/>
  <c r="B170" i="2"/>
  <c r="D170" i="2" s="1"/>
  <c r="B171" i="2"/>
  <c r="D171" i="2" s="1"/>
  <c r="B172" i="2"/>
  <c r="D172" i="2" s="1"/>
  <c r="B173" i="2"/>
  <c r="D173" i="2" s="1"/>
  <c r="B174" i="2"/>
  <c r="D174" i="2" s="1"/>
  <c r="B97" i="2"/>
  <c r="J97" i="2" s="1"/>
  <c r="W97" i="2" s="1"/>
  <c r="B98" i="2"/>
  <c r="J98" i="2" s="1"/>
  <c r="W98" i="2" s="1"/>
  <c r="B99" i="2"/>
  <c r="J99" i="2" s="1"/>
  <c r="W99" i="2" s="1"/>
  <c r="B100" i="2"/>
  <c r="D100" i="2" s="1"/>
  <c r="B101" i="2"/>
  <c r="D101" i="2" s="1"/>
  <c r="B102" i="2"/>
  <c r="D102" i="2" s="1"/>
  <c r="B103" i="2"/>
  <c r="D103" i="2" s="1"/>
  <c r="B104" i="2"/>
  <c r="D104" i="2" s="1"/>
  <c r="B105" i="2"/>
  <c r="D105" i="2" s="1"/>
  <c r="B106" i="2"/>
  <c r="J106" i="2" s="1"/>
  <c r="W106" i="2" s="1"/>
  <c r="B107" i="2"/>
  <c r="J107" i="2" s="1"/>
  <c r="W107" i="2" s="1"/>
  <c r="B108" i="2"/>
  <c r="J108" i="2" s="1"/>
  <c r="W108" i="2" s="1"/>
  <c r="B109" i="2"/>
  <c r="J109" i="2" s="1"/>
  <c r="W109" i="2" s="1"/>
  <c r="B110" i="2"/>
  <c r="J110" i="2" s="1"/>
  <c r="W110" i="2" s="1"/>
  <c r="B111" i="2"/>
  <c r="J111" i="2" s="1"/>
  <c r="W111" i="2" s="1"/>
  <c r="B112" i="2"/>
  <c r="D112" i="2" s="1"/>
  <c r="B113" i="2"/>
  <c r="D113" i="2" s="1"/>
  <c r="B114" i="2"/>
  <c r="D114" i="2" s="1"/>
  <c r="B115" i="2"/>
  <c r="D115" i="2" s="1"/>
  <c r="B116" i="2"/>
  <c r="D116" i="2" s="1"/>
  <c r="B117" i="2"/>
  <c r="D117" i="2" s="1"/>
  <c r="B118" i="2"/>
  <c r="J118" i="2" s="1"/>
  <c r="W118" i="2" s="1"/>
  <c r="B119" i="2"/>
  <c r="J119" i="2" s="1"/>
  <c r="W119" i="2" s="1"/>
  <c r="B120" i="2"/>
  <c r="J120" i="2" s="1"/>
  <c r="W120" i="2" s="1"/>
  <c r="B121" i="2"/>
  <c r="J121" i="2" s="1"/>
  <c r="W121" i="2" s="1"/>
  <c r="B122" i="2"/>
  <c r="J122" i="2" s="1"/>
  <c r="W122" i="2" s="1"/>
  <c r="B123" i="2"/>
  <c r="J123" i="2" s="1"/>
  <c r="W123" i="2" s="1"/>
  <c r="B124" i="2"/>
  <c r="D124" i="2" s="1"/>
  <c r="B125" i="2"/>
  <c r="D125" i="2" s="1"/>
  <c r="B126" i="2"/>
  <c r="D126" i="2" s="1"/>
  <c r="B127" i="2"/>
  <c r="D127" i="2" s="1"/>
  <c r="B128" i="2"/>
  <c r="D128" i="2" s="1"/>
  <c r="B129" i="2"/>
  <c r="D129" i="2" s="1"/>
  <c r="B130" i="2"/>
  <c r="J130" i="2" s="1"/>
  <c r="W130" i="2" s="1"/>
  <c r="B131" i="2"/>
  <c r="J131" i="2" s="1"/>
  <c r="W131" i="2" s="1"/>
  <c r="B132" i="2"/>
  <c r="J132" i="2" s="1"/>
  <c r="W132" i="2" s="1"/>
  <c r="B133" i="2"/>
  <c r="J133" i="2" s="1"/>
  <c r="W133" i="2" s="1"/>
  <c r="B134" i="2"/>
  <c r="J134" i="2" s="1"/>
  <c r="W134" i="2" s="1"/>
  <c r="B135" i="2"/>
  <c r="J135" i="2" s="1"/>
  <c r="W135" i="2" s="1"/>
  <c r="B136" i="2"/>
  <c r="D136" i="2" s="1"/>
  <c r="B137" i="2"/>
  <c r="D137" i="2" s="1"/>
  <c r="B138" i="2"/>
  <c r="D138" i="2" s="1"/>
  <c r="B139" i="2"/>
  <c r="D139" i="2" s="1"/>
  <c r="B140" i="2"/>
  <c r="D140" i="2" s="1"/>
  <c r="B141" i="2"/>
  <c r="D141" i="2" s="1"/>
  <c r="B142" i="2"/>
  <c r="J142" i="2" s="1"/>
  <c r="W142" i="2" s="1"/>
  <c r="B143" i="2"/>
  <c r="J143" i="2" s="1"/>
  <c r="W143" i="2" s="1"/>
  <c r="B144" i="2"/>
  <c r="J144" i="2" s="1"/>
  <c r="W144" i="2" s="1"/>
  <c r="B145" i="2"/>
  <c r="J145" i="2" s="1"/>
  <c r="W145" i="2" s="1"/>
  <c r="B74" i="2"/>
  <c r="J74" i="2" s="1"/>
  <c r="W74" i="2" s="1"/>
  <c r="B75" i="2"/>
  <c r="J75" i="2" s="1"/>
  <c r="W75" i="2" s="1"/>
  <c r="B76" i="2"/>
  <c r="D76" i="2" s="1"/>
  <c r="B77" i="2"/>
  <c r="D77" i="2" s="1"/>
  <c r="B78" i="2"/>
  <c r="D78" i="2" s="1"/>
  <c r="B79" i="2"/>
  <c r="D79" i="2" s="1"/>
  <c r="B80" i="2"/>
  <c r="D80" i="2" s="1"/>
  <c r="B81" i="2"/>
  <c r="D81" i="2" s="1"/>
  <c r="B82" i="2"/>
  <c r="J82" i="2" s="1"/>
  <c r="W82" i="2" s="1"/>
  <c r="B83" i="2"/>
  <c r="J83" i="2" s="1"/>
  <c r="W83" i="2" s="1"/>
  <c r="B84" i="2"/>
  <c r="J84" i="2" s="1"/>
  <c r="W84" i="2" s="1"/>
  <c r="B85" i="2"/>
  <c r="J85" i="2" s="1"/>
  <c r="W85" i="2" s="1"/>
  <c r="B86" i="2"/>
  <c r="J86" i="2" s="1"/>
  <c r="W86" i="2" s="1"/>
  <c r="B87" i="2"/>
  <c r="J87" i="2" s="1"/>
  <c r="W87" i="2" s="1"/>
  <c r="B88" i="2"/>
  <c r="D88" i="2" s="1"/>
  <c r="B89" i="2"/>
  <c r="D89" i="2" s="1"/>
  <c r="B90" i="2"/>
  <c r="D90" i="2" s="1"/>
  <c r="B91" i="2"/>
  <c r="D91" i="2" s="1"/>
  <c r="B92" i="2"/>
  <c r="D92" i="2" s="1"/>
  <c r="B93" i="2"/>
  <c r="D93" i="2" s="1"/>
  <c r="B94" i="2"/>
  <c r="J94" i="2" s="1"/>
  <c r="W94" i="2" s="1"/>
  <c r="B95" i="2"/>
  <c r="J95" i="2" s="1"/>
  <c r="W95" i="2" s="1"/>
  <c r="B96" i="2"/>
  <c r="J96" i="2" s="1"/>
  <c r="W96" i="2" s="1"/>
  <c r="B44" i="2"/>
  <c r="D44" i="2" s="1"/>
  <c r="B45" i="2"/>
  <c r="D45" i="2" s="1"/>
  <c r="B46" i="2"/>
  <c r="D46" i="2" s="1"/>
  <c r="B47" i="2"/>
  <c r="D47" i="2" s="1"/>
  <c r="B48" i="2"/>
  <c r="J48" i="2" s="1"/>
  <c r="W48" i="2" s="1"/>
  <c r="B49" i="2"/>
  <c r="J49" i="2" s="1"/>
  <c r="W49" i="2" s="1"/>
  <c r="B50" i="2"/>
  <c r="J50" i="2" s="1"/>
  <c r="W50" i="2" s="1"/>
  <c r="B51" i="2"/>
  <c r="J51" i="2" s="1"/>
  <c r="W51" i="2" s="1"/>
  <c r="B52" i="2"/>
  <c r="J52" i="2" s="1"/>
  <c r="W52" i="2" s="1"/>
  <c r="B53" i="2"/>
  <c r="J53" i="2" s="1"/>
  <c r="W53" i="2" s="1"/>
  <c r="B54" i="2"/>
  <c r="D54" i="2" s="1"/>
  <c r="B55" i="2"/>
  <c r="D55" i="2" s="1"/>
  <c r="B56" i="2"/>
  <c r="D56" i="2" s="1"/>
  <c r="B57" i="2"/>
  <c r="D57" i="2" s="1"/>
  <c r="B58" i="2"/>
  <c r="D58" i="2" s="1"/>
  <c r="B59" i="2"/>
  <c r="D59" i="2" s="1"/>
  <c r="B60" i="2"/>
  <c r="J60" i="2" s="1"/>
  <c r="W60" i="2" s="1"/>
  <c r="B61" i="2"/>
  <c r="J61" i="2" s="1"/>
  <c r="W61" i="2" s="1"/>
  <c r="B62" i="2"/>
  <c r="J62" i="2" s="1"/>
  <c r="W62" i="2" s="1"/>
  <c r="B63" i="2"/>
  <c r="J63" i="2" s="1"/>
  <c r="W63" i="2" s="1"/>
  <c r="B64" i="2"/>
  <c r="J64" i="2" s="1"/>
  <c r="W64" i="2" s="1"/>
  <c r="B65" i="2"/>
  <c r="D65" i="2" s="1"/>
  <c r="B66" i="2"/>
  <c r="D66" i="2" s="1"/>
  <c r="B67" i="2"/>
  <c r="D67" i="2" s="1"/>
  <c r="B68" i="2"/>
  <c r="D68" i="2" s="1"/>
  <c r="B69" i="2"/>
  <c r="D69" i="2" s="1"/>
  <c r="B70" i="2"/>
  <c r="D70" i="2" s="1"/>
  <c r="B71" i="2"/>
  <c r="J71" i="2" s="1"/>
  <c r="W71" i="2" s="1"/>
  <c r="B72" i="2"/>
  <c r="J72" i="2" s="1"/>
  <c r="W72" i="2" s="1"/>
  <c r="B73" i="2"/>
  <c r="J73" i="2" s="1"/>
  <c r="W73" i="2" s="1"/>
  <c r="B26" i="2"/>
  <c r="J26" i="2" s="1"/>
  <c r="W26" i="2" s="1"/>
  <c r="B27" i="2"/>
  <c r="J27" i="2" s="1"/>
  <c r="W27" i="2" s="1"/>
  <c r="B28" i="2"/>
  <c r="J28" i="2" s="1"/>
  <c r="W28" i="2" s="1"/>
  <c r="B29" i="2"/>
  <c r="J29" i="2" s="1"/>
  <c r="W29" i="2" s="1"/>
  <c r="B30" i="2"/>
  <c r="D30" i="2" s="1"/>
  <c r="B31" i="2"/>
  <c r="D31" i="2" s="1"/>
  <c r="B32" i="2"/>
  <c r="D32" i="2" s="1"/>
  <c r="B33" i="2"/>
  <c r="D33" i="2" s="1"/>
  <c r="B34" i="2"/>
  <c r="D34" i="2" s="1"/>
  <c r="B35" i="2"/>
  <c r="D35" i="2" s="1"/>
  <c r="B36" i="2"/>
  <c r="J36" i="2" s="1"/>
  <c r="W36" i="2" s="1"/>
  <c r="B37" i="2"/>
  <c r="J37" i="2" s="1"/>
  <c r="W37" i="2" s="1"/>
  <c r="B38" i="2"/>
  <c r="J38" i="2" s="1"/>
  <c r="W38" i="2" s="1"/>
  <c r="B39" i="2"/>
  <c r="J39" i="2" s="1"/>
  <c r="W39" i="2" s="1"/>
  <c r="B40" i="2"/>
  <c r="J40" i="2" s="1"/>
  <c r="W40" i="2" s="1"/>
  <c r="B41" i="2"/>
  <c r="J41" i="2" s="1"/>
  <c r="W41" i="2" s="1"/>
  <c r="B42" i="2"/>
  <c r="D42" i="2" s="1"/>
  <c r="B43" i="2"/>
  <c r="D43" i="2" s="1"/>
  <c r="B4" i="2"/>
  <c r="J4" i="2" s="1"/>
  <c r="W4" i="2" s="1"/>
  <c r="B5" i="2"/>
  <c r="J5" i="2" s="1"/>
  <c r="W5" i="2" s="1"/>
  <c r="B6" i="2"/>
  <c r="B7" i="2"/>
  <c r="D7" i="2" s="1"/>
  <c r="B8" i="2"/>
  <c r="D8" i="2" s="1"/>
  <c r="B9" i="2"/>
  <c r="D9" i="2" s="1"/>
  <c r="B10" i="2"/>
  <c r="D10" i="2" s="1"/>
  <c r="B11" i="2"/>
  <c r="D11" i="2" s="1"/>
  <c r="B12" i="2"/>
  <c r="J12" i="2" s="1"/>
  <c r="W12" i="2" s="1"/>
  <c r="B13" i="2"/>
  <c r="J13" i="2" s="1"/>
  <c r="W13" i="2" s="1"/>
  <c r="B14" i="2"/>
  <c r="J14" i="2" s="1"/>
  <c r="W14" i="2" s="1"/>
  <c r="B15" i="2"/>
  <c r="D15" i="2" s="1"/>
  <c r="B16" i="2"/>
  <c r="J16" i="2" s="1"/>
  <c r="W16" i="2" s="1"/>
  <c r="B17" i="2"/>
  <c r="J17" i="2" s="1"/>
  <c r="W17" i="2" s="1"/>
  <c r="B18" i="2"/>
  <c r="D18" i="2" s="1"/>
  <c r="B19" i="2"/>
  <c r="D19" i="2" s="1"/>
  <c r="B20" i="2"/>
  <c r="D20" i="2" s="1"/>
  <c r="B21" i="2"/>
  <c r="D21" i="2" s="1"/>
  <c r="B22" i="2"/>
  <c r="D22" i="2" s="1"/>
  <c r="B23" i="2"/>
  <c r="D23" i="2" s="1"/>
  <c r="B24" i="2"/>
  <c r="J24" i="2" s="1"/>
  <c r="W24" i="2" s="1"/>
  <c r="B25" i="2"/>
  <c r="J25" i="2" s="1"/>
  <c r="W25" i="2" s="1"/>
  <c r="B3" i="2"/>
  <c r="D6" i="2" l="1"/>
  <c r="J20" i="7"/>
  <c r="E20" i="7"/>
  <c r="H19" i="7"/>
  <c r="C20" i="7"/>
  <c r="D19" i="7"/>
  <c r="G18" i="7"/>
  <c r="C19" i="7"/>
  <c r="D20" i="7"/>
  <c r="B20" i="7"/>
  <c r="E19" i="7"/>
  <c r="B19" i="7"/>
  <c r="I19" i="7"/>
  <c r="E18" i="7"/>
  <c r="F18" i="7"/>
  <c r="D18" i="7"/>
  <c r="C18" i="7"/>
  <c r="K20" i="7"/>
  <c r="B18" i="7"/>
  <c r="D3" i="2"/>
  <c r="H23" i="7"/>
  <c r="E32" i="7"/>
  <c r="G2" i="7"/>
  <c r="D16" i="7"/>
  <c r="B24" i="7"/>
  <c r="E11" i="7"/>
  <c r="D3" i="7"/>
  <c r="H15" i="7"/>
  <c r="J16" i="7"/>
  <c r="C32" i="7"/>
  <c r="C28" i="7"/>
  <c r="C24" i="7"/>
  <c r="C16" i="7"/>
  <c r="C12" i="7"/>
  <c r="C8" i="7"/>
  <c r="C4" i="7"/>
  <c r="K4" i="7"/>
  <c r="G22" i="7"/>
  <c r="B4" i="7"/>
  <c r="I3" i="7"/>
  <c r="D15" i="7"/>
  <c r="H11" i="7"/>
  <c r="K12" i="7"/>
  <c r="B32" i="7"/>
  <c r="F22" i="7"/>
  <c r="H7" i="7"/>
  <c r="J12" i="7"/>
  <c r="E31" i="7"/>
  <c r="E27" i="7"/>
  <c r="K32" i="7"/>
  <c r="K8" i="7"/>
  <c r="D31" i="7"/>
  <c r="D23" i="7"/>
  <c r="J32" i="7"/>
  <c r="J8" i="7"/>
  <c r="C31" i="7"/>
  <c r="C27" i="7"/>
  <c r="C23" i="7"/>
  <c r="C15" i="7"/>
  <c r="C11" i="7"/>
  <c r="C7" i="7"/>
  <c r="C3" i="7"/>
  <c r="I31" i="7"/>
  <c r="G14" i="7"/>
  <c r="E4" i="7"/>
  <c r="D8" i="7"/>
  <c r="D11" i="7"/>
  <c r="K28" i="7"/>
  <c r="I23" i="7"/>
  <c r="B31" i="7"/>
  <c r="B27" i="7"/>
  <c r="B23" i="7"/>
  <c r="B15" i="7"/>
  <c r="B11" i="7"/>
  <c r="B7" i="7"/>
  <c r="B3" i="7"/>
  <c r="H31" i="7"/>
  <c r="F14" i="7"/>
  <c r="E12" i="7"/>
  <c r="K16" i="7"/>
  <c r="B28" i="7"/>
  <c r="E23" i="7"/>
  <c r="H3" i="7"/>
  <c r="J28" i="7"/>
  <c r="E30" i="7"/>
  <c r="E26" i="7"/>
  <c r="E22" i="7"/>
  <c r="E14" i="7"/>
  <c r="E10" i="7"/>
  <c r="E6" i="7"/>
  <c r="E2" i="7"/>
  <c r="I27" i="7"/>
  <c r="G10" i="7"/>
  <c r="G6" i="7"/>
  <c r="E8" i="7"/>
  <c r="D28" i="7"/>
  <c r="D4" i="7"/>
  <c r="B8" i="7"/>
  <c r="E7" i="7"/>
  <c r="K24" i="7"/>
  <c r="I15" i="7"/>
  <c r="D30" i="7"/>
  <c r="D26" i="7"/>
  <c r="D22" i="7"/>
  <c r="D14" i="7"/>
  <c r="D10" i="7"/>
  <c r="D6" i="7"/>
  <c r="D2" i="7"/>
  <c r="H27" i="7"/>
  <c r="F10" i="7"/>
  <c r="E24" i="7"/>
  <c r="D24" i="7"/>
  <c r="F2" i="7"/>
  <c r="B12" i="7"/>
  <c r="E3" i="7"/>
  <c r="J24" i="7"/>
  <c r="I11" i="7"/>
  <c r="C30" i="7"/>
  <c r="C26" i="7"/>
  <c r="C22" i="7"/>
  <c r="C14" i="7"/>
  <c r="C10" i="7"/>
  <c r="C6" i="7"/>
  <c r="C2" i="7"/>
  <c r="G30" i="7"/>
  <c r="E28" i="7"/>
  <c r="G26" i="7"/>
  <c r="D12" i="7"/>
  <c r="B16" i="7"/>
  <c r="E15" i="7"/>
  <c r="D7" i="7"/>
  <c r="I7" i="7"/>
  <c r="B30" i="7"/>
  <c r="B26" i="7"/>
  <c r="B22" i="7"/>
  <c r="B14" i="7"/>
  <c r="B10" i="7"/>
  <c r="B6" i="7"/>
  <c r="B2" i="7"/>
  <c r="F30" i="7"/>
  <c r="F6" i="7"/>
  <c r="E16" i="7"/>
  <c r="D32" i="7"/>
  <c r="F26" i="7"/>
  <c r="J4" i="7"/>
  <c r="D27" i="7"/>
  <c r="D255" i="2"/>
  <c r="J258" i="2"/>
  <c r="W258" i="2" s="1"/>
  <c r="D253" i="2"/>
  <c r="D256" i="2"/>
  <c r="D259" i="2"/>
  <c r="J264" i="2"/>
  <c r="W264" i="2" s="1"/>
  <c r="D252" i="2"/>
  <c r="D261" i="2"/>
  <c r="D254" i="2"/>
  <c r="D257" i="2"/>
  <c r="D260" i="2"/>
  <c r="J251" i="2"/>
  <c r="W251" i="2" s="1"/>
  <c r="J262" i="2"/>
  <c r="W262" i="2" s="1"/>
  <c r="D263" i="2"/>
  <c r="D248" i="2"/>
  <c r="D249" i="2"/>
  <c r="D250" i="2"/>
  <c r="J246" i="2"/>
  <c r="W246" i="2" s="1"/>
  <c r="D247" i="2"/>
  <c r="D220" i="2"/>
  <c r="D208" i="2"/>
  <c r="D179" i="2"/>
  <c r="D111" i="2"/>
  <c r="D109" i="2"/>
  <c r="D97" i="2"/>
  <c r="D224" i="2"/>
  <c r="J139" i="2"/>
  <c r="W139" i="2" s="1"/>
  <c r="D217" i="2"/>
  <c r="D99" i="2"/>
  <c r="J129" i="2"/>
  <c r="W129" i="2" s="1"/>
  <c r="J127" i="2"/>
  <c r="W127" i="2" s="1"/>
  <c r="D205" i="2"/>
  <c r="D87" i="2"/>
  <c r="J59" i="2"/>
  <c r="W59" i="2" s="1"/>
  <c r="J197" i="2"/>
  <c r="W197" i="2" s="1"/>
  <c r="D203" i="2"/>
  <c r="D51" i="2"/>
  <c r="J47" i="2"/>
  <c r="W47" i="2" s="1"/>
  <c r="D181" i="2"/>
  <c r="D41" i="2"/>
  <c r="J35" i="2"/>
  <c r="W35" i="2" s="1"/>
  <c r="J33" i="2"/>
  <c r="W33" i="2" s="1"/>
  <c r="D29" i="2"/>
  <c r="D176" i="2"/>
  <c r="D17" i="2"/>
  <c r="J235" i="2"/>
  <c r="W235" i="2" s="1"/>
  <c r="D169" i="2"/>
  <c r="D167" i="2"/>
  <c r="J211" i="2"/>
  <c r="W211" i="2" s="1"/>
  <c r="D121" i="2"/>
  <c r="J209" i="2"/>
  <c r="W209" i="2" s="1"/>
  <c r="D157" i="2"/>
  <c r="D239" i="2"/>
  <c r="D155" i="2"/>
  <c r="D85" i="2"/>
  <c r="D5" i="2"/>
  <c r="J173" i="2"/>
  <c r="W173" i="2" s="1"/>
  <c r="J103" i="2"/>
  <c r="W103" i="2" s="1"/>
  <c r="J11" i="2"/>
  <c r="W11" i="2" s="1"/>
  <c r="D39" i="2"/>
  <c r="J187" i="2"/>
  <c r="W187" i="2" s="1"/>
  <c r="D241" i="2"/>
  <c r="J21" i="2"/>
  <c r="W21" i="2" s="1"/>
  <c r="D238" i="2"/>
  <c r="D147" i="2"/>
  <c r="D75" i="2"/>
  <c r="J3" i="2"/>
  <c r="W3" i="2" s="1"/>
  <c r="J163" i="2"/>
  <c r="W163" i="2" s="1"/>
  <c r="J93" i="2"/>
  <c r="W93" i="2" s="1"/>
  <c r="J9" i="2"/>
  <c r="W9" i="2" s="1"/>
  <c r="J199" i="2"/>
  <c r="W199" i="2" s="1"/>
  <c r="D27" i="2"/>
  <c r="D237" i="2"/>
  <c r="D196" i="2"/>
  <c r="D145" i="2"/>
  <c r="D73" i="2"/>
  <c r="J161" i="2"/>
  <c r="W161" i="2" s="1"/>
  <c r="J91" i="2"/>
  <c r="W91" i="2" s="1"/>
  <c r="D232" i="2"/>
  <c r="D193" i="2"/>
  <c r="D135" i="2"/>
  <c r="D64" i="2"/>
  <c r="J233" i="2"/>
  <c r="W233" i="2" s="1"/>
  <c r="J151" i="2"/>
  <c r="W151" i="2" s="1"/>
  <c r="J81" i="2"/>
  <c r="W81" i="2" s="1"/>
  <c r="D215" i="2"/>
  <c r="J117" i="2"/>
  <c r="W117" i="2" s="1"/>
  <c r="J115" i="2"/>
  <c r="W115" i="2" s="1"/>
  <c r="J105" i="2"/>
  <c r="W105" i="2" s="1"/>
  <c r="D229" i="2"/>
  <c r="D191" i="2"/>
  <c r="D133" i="2"/>
  <c r="D63" i="2"/>
  <c r="J223" i="2"/>
  <c r="W223" i="2" s="1"/>
  <c r="J79" i="2"/>
  <c r="W79" i="2" s="1"/>
  <c r="D244" i="2"/>
  <c r="D212" i="2"/>
  <c r="J23" i="2"/>
  <c r="W23" i="2" s="1"/>
  <c r="J185" i="2"/>
  <c r="W185" i="2" s="1"/>
  <c r="D227" i="2"/>
  <c r="D184" i="2"/>
  <c r="D123" i="2"/>
  <c r="D53" i="2"/>
  <c r="J221" i="2"/>
  <c r="W221" i="2" s="1"/>
  <c r="J141" i="2"/>
  <c r="W141" i="2" s="1"/>
  <c r="J70" i="2"/>
  <c r="W70" i="2" s="1"/>
  <c r="D240" i="2"/>
  <c r="D228" i="2"/>
  <c r="D216" i="2"/>
  <c r="D204" i="2"/>
  <c r="D192" i="2"/>
  <c r="D180" i="2"/>
  <c r="D168" i="2"/>
  <c r="D156" i="2"/>
  <c r="D146" i="2"/>
  <c r="D134" i="2"/>
  <c r="D122" i="2"/>
  <c r="D110" i="2"/>
  <c r="D98" i="2"/>
  <c r="D86" i="2"/>
  <c r="D74" i="2"/>
  <c r="D52" i="2"/>
  <c r="D40" i="2"/>
  <c r="D28" i="2"/>
  <c r="D16" i="2"/>
  <c r="D4" i="2"/>
  <c r="J234" i="2"/>
  <c r="W234" i="2" s="1"/>
  <c r="J222" i="2"/>
  <c r="W222" i="2" s="1"/>
  <c r="J210" i="2"/>
  <c r="W210" i="2" s="1"/>
  <c r="J198" i="2"/>
  <c r="W198" i="2" s="1"/>
  <c r="J186" i="2"/>
  <c r="W186" i="2" s="1"/>
  <c r="J174" i="2"/>
  <c r="W174" i="2" s="1"/>
  <c r="J162" i="2"/>
  <c r="W162" i="2" s="1"/>
  <c r="J140" i="2"/>
  <c r="W140" i="2" s="1"/>
  <c r="J128" i="2"/>
  <c r="W128" i="2" s="1"/>
  <c r="J116" i="2"/>
  <c r="W116" i="2" s="1"/>
  <c r="J104" i="2"/>
  <c r="W104" i="2" s="1"/>
  <c r="J92" i="2"/>
  <c r="W92" i="2" s="1"/>
  <c r="J80" i="2"/>
  <c r="W80" i="2" s="1"/>
  <c r="J69" i="2"/>
  <c r="W69" i="2" s="1"/>
  <c r="J58" i="2"/>
  <c r="W58" i="2" s="1"/>
  <c r="J46" i="2"/>
  <c r="W46" i="2" s="1"/>
  <c r="J34" i="2"/>
  <c r="W34" i="2" s="1"/>
  <c r="J22" i="2"/>
  <c r="W22" i="2" s="1"/>
  <c r="J10" i="2"/>
  <c r="W10" i="2" s="1"/>
  <c r="D226" i="2"/>
  <c r="D214" i="2"/>
  <c r="D202" i="2"/>
  <c r="D190" i="2"/>
  <c r="D178" i="2"/>
  <c r="D166" i="2"/>
  <c r="D154" i="2"/>
  <c r="D144" i="2"/>
  <c r="D132" i="2"/>
  <c r="D120" i="2"/>
  <c r="D108" i="2"/>
  <c r="D96" i="2"/>
  <c r="D84" i="2"/>
  <c r="D72" i="2"/>
  <c r="D62" i="2"/>
  <c r="D50" i="2"/>
  <c r="D38" i="2"/>
  <c r="D26" i="2"/>
  <c r="D14" i="2"/>
  <c r="J172" i="2"/>
  <c r="W172" i="2" s="1"/>
  <c r="J160" i="2"/>
  <c r="W160" i="2" s="1"/>
  <c r="J150" i="2"/>
  <c r="W150" i="2" s="1"/>
  <c r="J138" i="2"/>
  <c r="W138" i="2" s="1"/>
  <c r="J126" i="2"/>
  <c r="W126" i="2" s="1"/>
  <c r="J114" i="2"/>
  <c r="W114" i="2" s="1"/>
  <c r="J102" i="2"/>
  <c r="W102" i="2" s="1"/>
  <c r="J90" i="2"/>
  <c r="W90" i="2" s="1"/>
  <c r="J78" i="2"/>
  <c r="W78" i="2" s="1"/>
  <c r="J67" i="2"/>
  <c r="W67" i="2" s="1"/>
  <c r="J56" i="2"/>
  <c r="W56" i="2" s="1"/>
  <c r="J44" i="2"/>
  <c r="W44" i="2" s="1"/>
  <c r="J32" i="2"/>
  <c r="W32" i="2" s="1"/>
  <c r="J20" i="2"/>
  <c r="W20" i="2" s="1"/>
  <c r="J8" i="2"/>
  <c r="W8" i="2" s="1"/>
  <c r="J45" i="2"/>
  <c r="W45" i="2" s="1"/>
  <c r="D225" i="2"/>
  <c r="D213" i="2"/>
  <c r="D201" i="2"/>
  <c r="D189" i="2"/>
  <c r="D177" i="2"/>
  <c r="D165" i="2"/>
  <c r="D153" i="2"/>
  <c r="D143" i="2"/>
  <c r="D131" i="2"/>
  <c r="D119" i="2"/>
  <c r="D107" i="2"/>
  <c r="D95" i="2"/>
  <c r="D83" i="2"/>
  <c r="D71" i="2"/>
  <c r="D61" i="2"/>
  <c r="D49" i="2"/>
  <c r="D37" i="2"/>
  <c r="D25" i="2"/>
  <c r="D13" i="2"/>
  <c r="J243" i="2"/>
  <c r="W243" i="2" s="1"/>
  <c r="J231" i="2"/>
  <c r="W231" i="2" s="1"/>
  <c r="J219" i="2"/>
  <c r="W219" i="2" s="1"/>
  <c r="J207" i="2"/>
  <c r="W207" i="2" s="1"/>
  <c r="J195" i="2"/>
  <c r="W195" i="2" s="1"/>
  <c r="J183" i="2"/>
  <c r="W183" i="2" s="1"/>
  <c r="J171" i="2"/>
  <c r="W171" i="2" s="1"/>
  <c r="J159" i="2"/>
  <c r="W159" i="2" s="1"/>
  <c r="J149" i="2"/>
  <c r="W149" i="2" s="1"/>
  <c r="J137" i="2"/>
  <c r="W137" i="2" s="1"/>
  <c r="J125" i="2"/>
  <c r="W125" i="2" s="1"/>
  <c r="J113" i="2"/>
  <c r="W113" i="2" s="1"/>
  <c r="J101" i="2"/>
  <c r="W101" i="2" s="1"/>
  <c r="J89" i="2"/>
  <c r="W89" i="2" s="1"/>
  <c r="J77" i="2"/>
  <c r="W77" i="2" s="1"/>
  <c r="J66" i="2"/>
  <c r="W66" i="2" s="1"/>
  <c r="J55" i="2"/>
  <c r="W55" i="2" s="1"/>
  <c r="J43" i="2"/>
  <c r="W43" i="2" s="1"/>
  <c r="J31" i="2"/>
  <c r="W31" i="2" s="1"/>
  <c r="J19" i="2"/>
  <c r="W19" i="2" s="1"/>
  <c r="J7" i="2"/>
  <c r="W7" i="2" s="1"/>
  <c r="J57" i="2"/>
  <c r="W57" i="2" s="1"/>
  <c r="D164" i="2"/>
  <c r="D152" i="2"/>
  <c r="D142" i="2"/>
  <c r="D130" i="2"/>
  <c r="D118" i="2"/>
  <c r="D106" i="2"/>
  <c r="D94" i="2"/>
  <c r="D82" i="2"/>
  <c r="D60" i="2"/>
  <c r="D48" i="2"/>
  <c r="D36" i="2"/>
  <c r="D24" i="2"/>
  <c r="D12" i="2"/>
  <c r="J242" i="2"/>
  <c r="W242" i="2" s="1"/>
  <c r="J230" i="2"/>
  <c r="W230" i="2" s="1"/>
  <c r="J218" i="2"/>
  <c r="W218" i="2" s="1"/>
  <c r="J206" i="2"/>
  <c r="W206" i="2" s="1"/>
  <c r="J194" i="2"/>
  <c r="W194" i="2" s="1"/>
  <c r="J182" i="2"/>
  <c r="W182" i="2" s="1"/>
  <c r="J170" i="2"/>
  <c r="W170" i="2" s="1"/>
  <c r="J158" i="2"/>
  <c r="W158" i="2" s="1"/>
  <c r="J148" i="2"/>
  <c r="W148" i="2" s="1"/>
  <c r="J136" i="2"/>
  <c r="W136" i="2" s="1"/>
  <c r="J124" i="2"/>
  <c r="W124" i="2" s="1"/>
  <c r="J112" i="2"/>
  <c r="W112" i="2" s="1"/>
  <c r="J100" i="2"/>
  <c r="W100" i="2" s="1"/>
  <c r="J88" i="2"/>
  <c r="W88" i="2" s="1"/>
  <c r="J76" i="2"/>
  <c r="W76" i="2" s="1"/>
  <c r="J65" i="2"/>
  <c r="W65" i="2" s="1"/>
  <c r="J54" i="2"/>
  <c r="W54" i="2" s="1"/>
  <c r="J42" i="2"/>
  <c r="W42" i="2" s="1"/>
  <c r="J30" i="2"/>
  <c r="W30" i="2" s="1"/>
  <c r="J18" i="2"/>
  <c r="W18" i="2" s="1"/>
  <c r="J6" i="2"/>
  <c r="W6" i="2" s="1"/>
  <c r="D188" i="2"/>
  <c r="D175" i="2"/>
  <c r="J68" i="2"/>
  <c r="W68" i="2" s="1"/>
  <c r="D236" i="2"/>
  <c r="D200" i="2"/>
  <c r="J15" i="2"/>
  <c r="W15" i="2" s="1"/>
</calcChain>
</file>

<file path=xl/sharedStrings.xml><?xml version="1.0" encoding="utf-8"?>
<sst xmlns="http://schemas.openxmlformats.org/spreadsheetml/2006/main" count="21172" uniqueCount="6536">
  <si>
    <t>MagID</t>
  </si>
  <si>
    <t>MagName</t>
  </si>
  <si>
    <t>EffectType</t>
  </si>
  <si>
    <t>Effect</t>
  </si>
  <si>
    <t>Spell</t>
  </si>
  <si>
    <t>Power</t>
  </si>
  <si>
    <t>MaxPower</t>
  </si>
  <si>
    <t>DefSpell</t>
  </si>
  <si>
    <t>DefPower</t>
  </si>
  <si>
    <t>DefMaxPower</t>
  </si>
  <si>
    <t>Job</t>
  </si>
  <si>
    <t>Delay</t>
  </si>
  <si>
    <t>NeedL1</t>
  </si>
  <si>
    <t>L1Train</t>
  </si>
  <si>
    <t>NeedL2</t>
  </si>
  <si>
    <t>L2Train</t>
  </si>
  <si>
    <t>NeedL3</t>
  </si>
  <si>
    <t>L3Train</t>
  </si>
  <si>
    <t>NeedL4</t>
  </si>
  <si>
    <t>L4Train</t>
  </si>
  <si>
    <t>NeedL5</t>
  </si>
  <si>
    <t>L5Train</t>
  </si>
  <si>
    <t>NeedL6</t>
  </si>
  <si>
    <t>L6Train</t>
  </si>
  <si>
    <t>NeedL7</t>
  </si>
  <si>
    <t>L7Train</t>
  </si>
  <si>
    <t>NeedL8</t>
  </si>
  <si>
    <t>L8Train</t>
  </si>
  <si>
    <t>NeedL9</t>
  </si>
  <si>
    <t>L9Train</t>
  </si>
  <si>
    <t>NeedL10</t>
  </si>
  <si>
    <t>L10Train</t>
  </si>
  <si>
    <t>NeedL11</t>
  </si>
  <si>
    <t>L11Train</t>
  </si>
  <si>
    <t>NeedL12</t>
  </si>
  <si>
    <t>L12Train</t>
  </si>
  <si>
    <t>NeedL13</t>
  </si>
  <si>
    <t>L13Train</t>
  </si>
  <si>
    <t>NeedL14</t>
  </si>
  <si>
    <t>L14Train</t>
  </si>
  <si>
    <t>NeedL15</t>
  </si>
  <si>
    <t>L15Train</t>
  </si>
  <si>
    <t>Descr</t>
  </si>
  <si>
    <t>MaxTrainLv</t>
  </si>
  <si>
    <t>CanUpgrade</t>
  </si>
  <si>
    <t>MaxUpgradeLv</t>
  </si>
  <si>
    <t>火球术</t>
  </si>
  <si>
    <t>治愈术</t>
  </si>
  <si>
    <t>基本剑术</t>
  </si>
  <si>
    <t>精神力战法</t>
  </si>
  <si>
    <t>大火球</t>
  </si>
  <si>
    <t>施毒术</t>
  </si>
  <si>
    <t>攻杀剑术</t>
  </si>
  <si>
    <t>抗拒火环</t>
  </si>
  <si>
    <t>地狱火</t>
  </si>
  <si>
    <t>疾光电影</t>
  </si>
  <si>
    <t>雷电术</t>
  </si>
  <si>
    <t>刺杀剑术</t>
  </si>
  <si>
    <t>灵魂火符</t>
  </si>
  <si>
    <t>幽灵盾</t>
  </si>
  <si>
    <t>神圣战甲术</t>
  </si>
  <si>
    <t>困魔咒</t>
  </si>
  <si>
    <t>召唤骷髅</t>
  </si>
  <si>
    <t>隐身术</t>
  </si>
  <si>
    <t>集体隐身术</t>
  </si>
  <si>
    <t>诱惑之光</t>
  </si>
  <si>
    <t>瞬息移动</t>
  </si>
  <si>
    <t>火墙</t>
  </si>
  <si>
    <t>爆裂火焰</t>
  </si>
  <si>
    <t>地狱雷光</t>
  </si>
  <si>
    <t>半月弯刀</t>
  </si>
  <si>
    <t>烈火剑法</t>
  </si>
  <si>
    <t>野蛮冲撞</t>
  </si>
  <si>
    <t>心灵启示</t>
  </si>
  <si>
    <t>群体治愈术</t>
  </si>
  <si>
    <t>召唤神兽</t>
  </si>
  <si>
    <t>魔法盾</t>
  </si>
  <si>
    <t>圣言术</t>
  </si>
  <si>
    <t>冰咆哮</t>
  </si>
  <si>
    <t>解毒术</t>
  </si>
  <si>
    <t>火焰冰</t>
  </si>
  <si>
    <t>群体雷电术</t>
  </si>
  <si>
    <t>彻地钉</t>
  </si>
  <si>
    <t>双龙斩</t>
  </si>
  <si>
    <t>狮子吼</t>
  </si>
  <si>
    <t>寒冰掌</t>
  </si>
  <si>
    <t>灭天火</t>
  </si>
  <si>
    <t>火龙烈焰</t>
  </si>
  <si>
    <t>气功波</t>
  </si>
  <si>
    <t>净化术</t>
  </si>
  <si>
    <t>无极真气</t>
  </si>
  <si>
    <t>飓风破</t>
  </si>
  <si>
    <t>召唤月灵</t>
  </si>
  <si>
    <t>逐日剑法</t>
  </si>
  <si>
    <t>噬血术</t>
  </si>
  <si>
    <t>流星火雨</t>
  </si>
  <si>
    <t>开天斩</t>
  </si>
  <si>
    <t>先天元力</t>
  </si>
  <si>
    <t>酒气护体</t>
  </si>
  <si>
    <t>禁锢术</t>
  </si>
  <si>
    <t>心灵召唤</t>
  </si>
  <si>
    <t>擒龙手</t>
  </si>
  <si>
    <t>乾坤大挪移</t>
  </si>
  <si>
    <t>分身术</t>
  </si>
  <si>
    <t>护体神盾</t>
  </si>
  <si>
    <t>召唤圣兽</t>
  </si>
  <si>
    <t>唯我独尊</t>
  </si>
  <si>
    <t>召唤火灵</t>
  </si>
  <si>
    <t>神龙附体</t>
  </si>
  <si>
    <t>召唤巨魔</t>
  </si>
  <si>
    <t>招魂术</t>
  </si>
  <si>
    <t>追心刺</t>
  </si>
  <si>
    <t>三绝杀</t>
  </si>
  <si>
    <t>断岳斩</t>
  </si>
  <si>
    <t>横扫千军</t>
  </si>
  <si>
    <t>凤舞祭</t>
  </si>
  <si>
    <t>惊雷爆</t>
  </si>
  <si>
    <t>冰天雪地</t>
  </si>
  <si>
    <t>双龙破</t>
  </si>
  <si>
    <t>虎啸诀</t>
  </si>
  <si>
    <t>八卦掌</t>
  </si>
  <si>
    <t>三焰咒</t>
  </si>
  <si>
    <t>万剑归宗</t>
  </si>
  <si>
    <t>转风火轮</t>
  </si>
  <si>
    <t>断空斩</t>
  </si>
  <si>
    <t>倚天辟地</t>
  </si>
  <si>
    <t>血魄一击(战)</t>
  </si>
  <si>
    <t>血魄一击(法)</t>
  </si>
  <si>
    <t>血魄一击(道)</t>
  </si>
  <si>
    <t>英雄火球术</t>
  </si>
  <si>
    <t>英雄</t>
  </si>
  <si>
    <t>英雄治愈术</t>
  </si>
  <si>
    <t>英雄基本剑术</t>
  </si>
  <si>
    <t>英雄精神战法</t>
  </si>
  <si>
    <t>英雄大火球</t>
  </si>
  <si>
    <t>英雄施毒术</t>
  </si>
  <si>
    <t>英雄攻杀剑术</t>
  </si>
  <si>
    <t>英雄抗拒火环</t>
  </si>
  <si>
    <t>英雄地狱火</t>
  </si>
  <si>
    <t>英雄疾光电影</t>
  </si>
  <si>
    <t>英雄雷电术</t>
  </si>
  <si>
    <t>英雄刺杀剑术</t>
  </si>
  <si>
    <t>英雄灵魂火符</t>
  </si>
  <si>
    <t>英雄幽灵盾</t>
  </si>
  <si>
    <t>英雄神圣战甲</t>
  </si>
  <si>
    <t>英雄困魔咒</t>
  </si>
  <si>
    <t>英雄召唤骷髅</t>
  </si>
  <si>
    <t>英雄隐身术</t>
  </si>
  <si>
    <t>英雄集体隐身</t>
  </si>
  <si>
    <t>英雄诱惑之光</t>
  </si>
  <si>
    <t>英雄瞬息移动</t>
  </si>
  <si>
    <t>英雄火墙</t>
  </si>
  <si>
    <t>英雄爆裂火焰</t>
  </si>
  <si>
    <t>英雄地狱雷光</t>
  </si>
  <si>
    <t>英雄半月弯刀</t>
  </si>
  <si>
    <t>英雄烈火剑法</t>
  </si>
  <si>
    <t>英雄野蛮冲撞</t>
  </si>
  <si>
    <t>英雄心灵启示</t>
  </si>
  <si>
    <t>英雄群体治疗</t>
  </si>
  <si>
    <t>英雄召唤神兽</t>
  </si>
  <si>
    <t>英雄魔法盾</t>
  </si>
  <si>
    <t>英雄圣言术</t>
  </si>
  <si>
    <t>英雄冰咆哮</t>
  </si>
  <si>
    <t>英雄解毒术</t>
  </si>
  <si>
    <t>英雄群雷术</t>
  </si>
  <si>
    <t>英雄诅咒术</t>
  </si>
  <si>
    <t>英雄彻地钉</t>
  </si>
  <si>
    <t>英雄双龙斩</t>
  </si>
  <si>
    <t>英雄狮子吼</t>
  </si>
  <si>
    <t>英雄龙影剑法</t>
  </si>
  <si>
    <t>英雄雷霆剑法</t>
  </si>
  <si>
    <t>英雄寒冰掌</t>
  </si>
  <si>
    <t>英雄灭天火</t>
  </si>
  <si>
    <t>英雄火龙烈炎</t>
  </si>
  <si>
    <t>英雄气功波</t>
  </si>
  <si>
    <t>英雄净化术</t>
  </si>
  <si>
    <t>英雄无极真气</t>
  </si>
  <si>
    <t>英雄群毒术</t>
  </si>
  <si>
    <t>英雄召唤月灵</t>
  </si>
  <si>
    <t>英雄逐日剑法</t>
  </si>
  <si>
    <t>英雄噬血术</t>
  </si>
  <si>
    <t>英雄流星火雨</t>
  </si>
  <si>
    <t>英雄先天元力</t>
  </si>
  <si>
    <t>英雄酒气护体</t>
  </si>
  <si>
    <t>英雄断空斩</t>
  </si>
  <si>
    <t>英雄倚天辟地</t>
  </si>
  <si>
    <t>英雄血魄一击(战)</t>
  </si>
  <si>
    <t>英雄血魄一击(法)</t>
  </si>
  <si>
    <t>英雄血魄一击(道)</t>
  </si>
  <si>
    <t>破魂斩</t>
  </si>
  <si>
    <t>劈星斩</t>
  </si>
  <si>
    <t>雷霆一击</t>
  </si>
  <si>
    <t>噬魂沼泽</t>
  </si>
  <si>
    <t>末日审判</t>
  </si>
  <si>
    <t>火龙气焰</t>
  </si>
  <si>
    <t>英雄开天斩</t>
  </si>
  <si>
    <t>英雄护体神盾</t>
  </si>
  <si>
    <t>英雄分身术</t>
  </si>
  <si>
    <t>怒之火球术</t>
  </si>
  <si>
    <t>怒之</t>
  </si>
  <si>
    <t>怒之内功剑法</t>
  </si>
  <si>
    <t>怒之大火球</t>
  </si>
  <si>
    <t>怒之攻杀剑术</t>
  </si>
  <si>
    <t>怒之地狱火</t>
  </si>
  <si>
    <t>怒之疾光电影</t>
  </si>
  <si>
    <t>怒之雷电术</t>
  </si>
  <si>
    <t>怒之刺杀剑术</t>
  </si>
  <si>
    <t>怒之灵魂火符</t>
  </si>
  <si>
    <t>怒之火墙</t>
  </si>
  <si>
    <t>怒之爆裂火焰</t>
  </si>
  <si>
    <t>怒之地狱雷光</t>
  </si>
  <si>
    <t>怒之半月弯刀</t>
  </si>
  <si>
    <t>怒之烈火剑法</t>
  </si>
  <si>
    <t>怒之冰咆哮</t>
  </si>
  <si>
    <t>怒之火焰冰</t>
  </si>
  <si>
    <t>怒之群雷术</t>
  </si>
  <si>
    <t>怒之彻地钉</t>
  </si>
  <si>
    <t>怒之双龙斩</t>
  </si>
  <si>
    <t>怒之龙影剑法</t>
  </si>
  <si>
    <t>怒之雷霆剑法</t>
  </si>
  <si>
    <t>怒之寒冰掌</t>
  </si>
  <si>
    <t>怒之灭天火</t>
  </si>
  <si>
    <t>怒之逐日剑法</t>
  </si>
  <si>
    <t>怒之噬血术</t>
  </si>
  <si>
    <t>怒之流星火雨</t>
  </si>
  <si>
    <t>怒之破魂斩</t>
  </si>
  <si>
    <t>怒之劈星斩</t>
  </si>
  <si>
    <t>怒之雷霆一击</t>
  </si>
  <si>
    <t>怒之噬魂沼泽</t>
  </si>
  <si>
    <t>怒之末日审判</t>
  </si>
  <si>
    <t>怒之火龙气焰</t>
  </si>
  <si>
    <t>怒之开天斩</t>
  </si>
  <si>
    <t>静之火球术</t>
  </si>
  <si>
    <t>静之</t>
  </si>
  <si>
    <t>静之内功剑法</t>
  </si>
  <si>
    <t>静之大火球</t>
  </si>
  <si>
    <t>静之攻杀剑术</t>
  </si>
  <si>
    <t>静之地狱火</t>
  </si>
  <si>
    <t>静之疾光电影</t>
  </si>
  <si>
    <t>静之雷电术</t>
  </si>
  <si>
    <t>静之刺杀剑术</t>
  </si>
  <si>
    <t>静之灵魂火符</t>
  </si>
  <si>
    <t>静之火墙</t>
  </si>
  <si>
    <t>静之爆裂火焰</t>
  </si>
  <si>
    <t>静之地狱雷光</t>
  </si>
  <si>
    <t>静之半月弯刀</t>
  </si>
  <si>
    <t>静之烈火剑法</t>
  </si>
  <si>
    <t>静之冰咆哮</t>
  </si>
  <si>
    <t>静之火焰冰</t>
  </si>
  <si>
    <t>静之群雷术</t>
  </si>
  <si>
    <t>静之彻地钉</t>
  </si>
  <si>
    <t>静之双龙斩</t>
  </si>
  <si>
    <t>静之龙影剑法</t>
  </si>
  <si>
    <t>静之雷霆剑法</t>
  </si>
  <si>
    <t>静之寒冰掌</t>
  </si>
  <si>
    <t>静之灭天火</t>
  </si>
  <si>
    <t>静之逐日剑法</t>
  </si>
  <si>
    <t>静之噬血术</t>
  </si>
  <si>
    <t>静之流星火雨</t>
  </si>
  <si>
    <t>静之破魂斩</t>
  </si>
  <si>
    <t>静之劈星斩</t>
  </si>
  <si>
    <t>静之雷霆一击</t>
  </si>
  <si>
    <t>静之噬魂沼泽</t>
  </si>
  <si>
    <t>静之末日审判</t>
  </si>
  <si>
    <t>静之火龙气焰</t>
  </si>
  <si>
    <t>静之开天斩</t>
  </si>
  <si>
    <t>新技能</t>
  </si>
  <si>
    <t>裂神符</t>
  </si>
  <si>
    <t>死亡之眼</t>
  </si>
  <si>
    <t>十步一杀</t>
  </si>
  <si>
    <t>冰霜群雨</t>
  </si>
  <si>
    <t>旋风斩</t>
  </si>
  <si>
    <t>幽冥火符</t>
  </si>
  <si>
    <t>英雄裂神符</t>
  </si>
  <si>
    <t>英雄死亡之眼</t>
  </si>
  <si>
    <t>英雄十步一杀</t>
  </si>
  <si>
    <t>英雄冰霜雪雨</t>
  </si>
  <si>
    <t>英雄冰霜群雨</t>
  </si>
  <si>
    <t>英雄旋风斩</t>
  </si>
  <si>
    <t>英雄五雷轰</t>
  </si>
  <si>
    <t>英雄幽冥火符</t>
  </si>
  <si>
    <t>如雾似梦包</t>
  </si>
  <si>
    <t>绮梦幻想包</t>
  </si>
  <si>
    <t>浪漫星雨包</t>
  </si>
  <si>
    <t>飞火流星包</t>
  </si>
  <si>
    <t>心心相印包</t>
  </si>
  <si>
    <t>一心一意包</t>
  </si>
  <si>
    <t>长空火舞</t>
  </si>
  <si>
    <t>如雾似梦</t>
  </si>
  <si>
    <t>绮梦幻想</t>
  </si>
  <si>
    <t>浪漫星雨</t>
  </si>
  <si>
    <t>飞火流星</t>
  </si>
  <si>
    <t>心心相印</t>
  </si>
  <si>
    <t>超级护身符</t>
  </si>
  <si>
    <t>千里传音(大)</t>
  </si>
  <si>
    <t>魔血石(大)</t>
  </si>
  <si>
    <t>魔血石(中)</t>
  </si>
  <si>
    <t>魔血石(小)</t>
  </si>
  <si>
    <t>幻魔石(大)</t>
  </si>
  <si>
    <t>幻魔石(中)</t>
  </si>
  <si>
    <t>幻魔石(小)</t>
  </si>
  <si>
    <t>气血石(大)</t>
  </si>
  <si>
    <t>气血石(中)</t>
  </si>
  <si>
    <t>金盒</t>
  </si>
  <si>
    <t>天师长袍</t>
  </si>
  <si>
    <t>霓裳羽衣</t>
  </si>
  <si>
    <t>圣战宝甲</t>
  </si>
  <si>
    <t>天尊道袍</t>
  </si>
  <si>
    <t>法神披风</t>
  </si>
  <si>
    <t>天魔神甲</t>
  </si>
  <si>
    <t>龙牙</t>
  </si>
  <si>
    <t>虹魔项链</t>
  </si>
  <si>
    <t>魔血项链</t>
  </si>
  <si>
    <t>魔血手镯</t>
  </si>
  <si>
    <t>魔力强效神水</t>
  </si>
  <si>
    <t>体力强效神水</t>
  </si>
  <si>
    <t>精神神水</t>
  </si>
  <si>
    <t>魔力神水</t>
  </si>
  <si>
    <t>攻击神水</t>
  </si>
  <si>
    <t>法神项链</t>
  </si>
  <si>
    <t>圣战项链</t>
  </si>
  <si>
    <t>天尊戒指</t>
  </si>
  <si>
    <t>法神戒指</t>
  </si>
  <si>
    <t>圣战戒指</t>
  </si>
  <si>
    <t>天尊手镯</t>
  </si>
  <si>
    <t>法神手镯</t>
  </si>
  <si>
    <t>圣战手镯</t>
  </si>
  <si>
    <t>天尊头盔</t>
  </si>
  <si>
    <t>法神头盔</t>
  </si>
  <si>
    <t>圣战头盔</t>
  </si>
  <si>
    <t>护身符(大)</t>
  </si>
  <si>
    <t>金砖</t>
  </si>
  <si>
    <t>行会回城卷包</t>
  </si>
  <si>
    <t>回城卷包</t>
  </si>
  <si>
    <t>随机传送卷包</t>
  </si>
  <si>
    <t>地牢逃脱卷包</t>
  </si>
  <si>
    <t>魔法药(中)包</t>
  </si>
  <si>
    <t>金创药(中)包</t>
  </si>
  <si>
    <t>魔法药(小)包</t>
  </si>
  <si>
    <t>金创药(小)包</t>
  </si>
  <si>
    <t>筹码</t>
  </si>
  <si>
    <t>战神盔甲(女)</t>
  </si>
  <si>
    <t>幽灵战衣(男)</t>
  </si>
  <si>
    <t>幽灵战衣(女)</t>
  </si>
  <si>
    <t>恶魔长袍(男)</t>
  </si>
  <si>
    <t>恶魔长袍(女)</t>
  </si>
  <si>
    <t>介绍信</t>
  </si>
  <si>
    <t>佛牌</t>
  </si>
  <si>
    <t>鹿血</t>
  </si>
  <si>
    <t>金条</t>
  </si>
  <si>
    <t>神秘头盔</t>
  </si>
  <si>
    <t>神秘腰带</t>
  </si>
  <si>
    <t>鹿茸</t>
  </si>
  <si>
    <t>头盔</t>
  </si>
  <si>
    <t>火把</t>
  </si>
  <si>
    <t>药剂师的信</t>
  </si>
  <si>
    <t>中型盔甲(女)</t>
  </si>
  <si>
    <t>中型盔甲(男)</t>
  </si>
  <si>
    <t>彩票</t>
  </si>
  <si>
    <t>骰子</t>
  </si>
  <si>
    <t>超级魔法药</t>
  </si>
  <si>
    <t>超级金创药</t>
  </si>
  <si>
    <t>黑铁矿石</t>
  </si>
  <si>
    <t>行会回城卷</t>
  </si>
  <si>
    <t>祈祷戒指</t>
  </si>
  <si>
    <t>祈祷项链</t>
  </si>
  <si>
    <t>祈祷手镯</t>
  </si>
  <si>
    <t>记忆头盔</t>
  </si>
  <si>
    <t>记忆手镯</t>
  </si>
  <si>
    <t>记忆项链</t>
  </si>
  <si>
    <t>随机传送卷</t>
  </si>
  <si>
    <t>祖玛头像</t>
  </si>
  <si>
    <t>狂风项链</t>
  </si>
  <si>
    <t>超负载戒指</t>
  </si>
  <si>
    <t>护身戒指</t>
  </si>
  <si>
    <t>复活戒指</t>
  </si>
  <si>
    <t>麻痹戒指</t>
  </si>
  <si>
    <t>祝福油</t>
  </si>
  <si>
    <t>回城卷</t>
  </si>
  <si>
    <t>战神油</t>
  </si>
  <si>
    <t>金矿</t>
  </si>
  <si>
    <t>银矿</t>
  </si>
  <si>
    <t>铁矿</t>
  </si>
  <si>
    <t>铜矿</t>
  </si>
  <si>
    <t>传送戒指</t>
  </si>
  <si>
    <t>道士头盔</t>
  </si>
  <si>
    <t>铂金戒指</t>
  </si>
  <si>
    <t>珍珠戒指</t>
  </si>
  <si>
    <t>护身符</t>
  </si>
  <si>
    <t>蛇眼戒指</t>
  </si>
  <si>
    <t>隐身戒指</t>
  </si>
  <si>
    <t>鹤嘴锄</t>
  </si>
  <si>
    <t>大手镯</t>
  </si>
  <si>
    <t>传统项链</t>
  </si>
  <si>
    <t>降魔</t>
  </si>
  <si>
    <t>偃月</t>
  </si>
  <si>
    <t>地牢逃脱卷</t>
  </si>
  <si>
    <t>降妖除魔戒指</t>
  </si>
  <si>
    <t>白金项链</t>
  </si>
  <si>
    <t>道德戒指</t>
  </si>
  <si>
    <t>魅力戒指</t>
  </si>
  <si>
    <t>金戒指</t>
  </si>
  <si>
    <t>生铁戒指</t>
  </si>
  <si>
    <t>半月</t>
  </si>
  <si>
    <t>沃玛号角</t>
  </si>
  <si>
    <t>黑色水晶项链</t>
  </si>
  <si>
    <t>六角戒指</t>
  </si>
  <si>
    <t>蓝色水晶戒指</t>
  </si>
  <si>
    <t>牛角戒指</t>
  </si>
  <si>
    <t>鸡肉</t>
  </si>
  <si>
    <t>乌木剑</t>
  </si>
  <si>
    <t>黄色药粉(大量)</t>
  </si>
  <si>
    <t>黄色药粉(中量)</t>
  </si>
  <si>
    <t>灰色药粉(大量)</t>
  </si>
  <si>
    <t>灰色药粉(中量)</t>
  </si>
  <si>
    <t>古铜戒指</t>
  </si>
  <si>
    <t>黄色药粉(少量)</t>
  </si>
  <si>
    <t>灰色药粉(少量)</t>
  </si>
  <si>
    <t>蛆卵</t>
  </si>
  <si>
    <t>毒蜘蛛牙齿</t>
  </si>
  <si>
    <t>食人树叶</t>
  </si>
  <si>
    <t>斩马刀</t>
  </si>
  <si>
    <t>破魂</t>
  </si>
  <si>
    <t>凌风</t>
  </si>
  <si>
    <t>炼狱</t>
  </si>
  <si>
    <t>海魂</t>
  </si>
  <si>
    <t>井中月</t>
  </si>
  <si>
    <t>匕首</t>
  </si>
  <si>
    <t>魔法长袍(男)</t>
  </si>
  <si>
    <t>重盔甲(男)</t>
  </si>
  <si>
    <t>灵魂战衣(女)</t>
  </si>
  <si>
    <t>魔法长袍(女)</t>
  </si>
  <si>
    <t>重盔甲(女)</t>
  </si>
  <si>
    <t>青铜斧</t>
  </si>
  <si>
    <t>短剑</t>
  </si>
  <si>
    <t>蜡烛</t>
  </si>
  <si>
    <t>干肉</t>
  </si>
  <si>
    <t>轻型盔甲(男)</t>
  </si>
  <si>
    <t>青铜剑</t>
  </si>
  <si>
    <t>铁剑</t>
  </si>
  <si>
    <t>肉</t>
  </si>
  <si>
    <t>魔法药(小量)</t>
  </si>
  <si>
    <t>Element26</t>
  </si>
  <si>
    <t>Element25</t>
  </si>
  <si>
    <t>Element24</t>
  </si>
  <si>
    <t>Element23</t>
  </si>
  <si>
    <t>Element22</t>
  </si>
  <si>
    <t>Element21</t>
  </si>
  <si>
    <t>Element20</t>
  </si>
  <si>
    <t>Element19</t>
  </si>
  <si>
    <t>Element18</t>
  </si>
  <si>
    <t>Element17</t>
  </si>
  <si>
    <t>Element16</t>
  </si>
  <si>
    <t>Element15</t>
  </si>
  <si>
    <t>Element14</t>
  </si>
  <si>
    <t>Element13</t>
  </si>
  <si>
    <t>Element12</t>
  </si>
  <si>
    <t>Element11</t>
  </si>
  <si>
    <t>Element10</t>
  </si>
  <si>
    <t>Element9</t>
  </si>
  <si>
    <t>Element8</t>
  </si>
  <si>
    <t>Element7</t>
  </si>
  <si>
    <t>Element6</t>
  </si>
  <si>
    <t>Element5</t>
  </si>
  <si>
    <t>Element4</t>
  </si>
  <si>
    <t>Element3</t>
  </si>
  <si>
    <t>Element2</t>
  </si>
  <si>
    <t>Element1</t>
  </si>
  <si>
    <t>Element</t>
  </si>
  <si>
    <t>Expand5</t>
  </si>
  <si>
    <t>Expand4</t>
  </si>
  <si>
    <t>Expand3</t>
  </si>
  <si>
    <t>Expand2</t>
  </si>
  <si>
    <t>Expand1</t>
  </si>
  <si>
    <t>InsuranceGold</t>
  </si>
  <si>
    <t>InsuranceCurrency</t>
  </si>
  <si>
    <t>Horse</t>
  </si>
  <si>
    <t>Light</t>
  </si>
  <si>
    <t>MP</t>
  </si>
  <si>
    <t>HP</t>
  </si>
  <si>
    <t>OverLap</t>
  </si>
  <si>
    <t>Color</t>
  </si>
  <si>
    <t>Stock</t>
  </si>
  <si>
    <t>Price</t>
  </si>
  <si>
    <t>NeedLevel</t>
  </si>
  <si>
    <t>Need</t>
  </si>
  <si>
    <t>Sc2</t>
  </si>
  <si>
    <t>Sc</t>
  </si>
  <si>
    <t>Mc2</t>
  </si>
  <si>
    <t>Mc</t>
  </si>
  <si>
    <t>Dc2</t>
  </si>
  <si>
    <t>Dc</t>
  </si>
  <si>
    <t>Mac2</t>
  </si>
  <si>
    <t>Mac</t>
  </si>
  <si>
    <t>Ac2</t>
  </si>
  <si>
    <t>Ac</t>
  </si>
  <si>
    <t>DuraMax</t>
  </si>
  <si>
    <t>Looks</t>
  </si>
  <si>
    <t>Reserved</t>
  </si>
  <si>
    <t>Source</t>
  </si>
  <si>
    <t>Anicount</t>
  </si>
  <si>
    <t>Weight</t>
  </si>
  <si>
    <t>Shape</t>
  </si>
  <si>
    <t>StdMode</t>
  </si>
  <si>
    <t>Name</t>
  </si>
  <si>
    <t>Idx</t>
  </si>
  <si>
    <t>暗之虹魔教主</t>
  </si>
  <si>
    <t>暗之沃玛教主</t>
  </si>
  <si>
    <t>暗之骷髅精灵</t>
  </si>
  <si>
    <t>暗之黄泉教主</t>
  </si>
  <si>
    <t>暗之双头金刚</t>
  </si>
  <si>
    <t>牛魔将军0</t>
  </si>
  <si>
    <t>牛魔侍卫0</t>
  </si>
  <si>
    <t>牛魔侍卫</t>
  </si>
  <si>
    <t>牛魔斗士0</t>
  </si>
  <si>
    <t>牛魔斗士</t>
  </si>
  <si>
    <t>牛魔战士0</t>
  </si>
  <si>
    <t>牛魔战士</t>
  </si>
  <si>
    <t>牛头魔0</t>
  </si>
  <si>
    <t>牛头魔</t>
  </si>
  <si>
    <t>骷髅弓箭手0</t>
  </si>
  <si>
    <t>骷髅弓箭手</t>
  </si>
  <si>
    <t>骷髅刀斧手0</t>
  </si>
  <si>
    <t>骷髅刀斧手</t>
  </si>
  <si>
    <t>骷髅长枪兵0</t>
  </si>
  <si>
    <t>骷髅长枪兵</t>
  </si>
  <si>
    <t>骷髅锤兵0</t>
  </si>
  <si>
    <t>骷髅锤兵</t>
  </si>
  <si>
    <t>恶灵尸王0</t>
  </si>
  <si>
    <t>恶灵尸王</t>
  </si>
  <si>
    <t>千年树妖</t>
  </si>
  <si>
    <t>恶魔弓箭手</t>
  </si>
  <si>
    <t>虹魔蝎卫0</t>
  </si>
  <si>
    <t>蜜蜂</t>
  </si>
  <si>
    <t>石墓尸王</t>
  </si>
  <si>
    <t>鹰卫</t>
  </si>
  <si>
    <t>血僵尸0</t>
  </si>
  <si>
    <t>血僵尸</t>
  </si>
  <si>
    <t>暴牙蜘蛛0</t>
  </si>
  <si>
    <t>暴牙蜘蛛</t>
  </si>
  <si>
    <t>幻影蜘蛛</t>
  </si>
  <si>
    <t>蝎蛇3</t>
  </si>
  <si>
    <t>黑野猪3</t>
  </si>
  <si>
    <t>红野猪3</t>
  </si>
  <si>
    <t>邪恶钳虫2</t>
  </si>
  <si>
    <t>带刀护卫</t>
  </si>
  <si>
    <t>赤月恶魔</t>
  </si>
  <si>
    <t>花吻蜘蛛0</t>
  </si>
  <si>
    <t>花吻蜘蛛</t>
  </si>
  <si>
    <t>天狼蜘蛛0</t>
  </si>
  <si>
    <t>天狼蜘蛛</t>
  </si>
  <si>
    <t>钢牙蜘蛛0</t>
  </si>
  <si>
    <t>钢牙蜘蛛</t>
  </si>
  <si>
    <t>黑锷蜘蛛0</t>
  </si>
  <si>
    <t>黑锷蜘蛛</t>
  </si>
  <si>
    <t>月魔蜘蛛0</t>
  </si>
  <si>
    <t>月魔蜘蛛</t>
  </si>
  <si>
    <t>血巨人0</t>
  </si>
  <si>
    <t>双头金刚</t>
  </si>
  <si>
    <t>沙巴克中城墙</t>
  </si>
  <si>
    <t>沙巴克右城墙</t>
  </si>
  <si>
    <t>沙巴克左城墙</t>
  </si>
  <si>
    <t>沙巴克城门</t>
  </si>
  <si>
    <t>护卫</t>
  </si>
  <si>
    <t>祖玛卫士0</t>
  </si>
  <si>
    <t>祖玛雕像0</t>
  </si>
  <si>
    <t>祖玛雕像</t>
  </si>
  <si>
    <t>祖玛弓箭手0</t>
  </si>
  <si>
    <t>祖玛弓箭手</t>
  </si>
  <si>
    <t>大老鼠0</t>
  </si>
  <si>
    <t>大老鼠</t>
  </si>
  <si>
    <t>蝎蛇0</t>
  </si>
  <si>
    <t>蝎蛇</t>
  </si>
  <si>
    <t>黑野猪0</t>
  </si>
  <si>
    <t>黑野猪</t>
  </si>
  <si>
    <t>红野猪0</t>
  </si>
  <si>
    <t>红野猪</t>
  </si>
  <si>
    <t>楔蛾</t>
  </si>
  <si>
    <t>蝙蝠</t>
  </si>
  <si>
    <t>角蝇</t>
  </si>
  <si>
    <t>巨型蠕虫0</t>
  </si>
  <si>
    <t>巨型蠕虫</t>
  </si>
  <si>
    <t>跳跳蜂0</t>
  </si>
  <si>
    <t>跳跳蜂</t>
  </si>
  <si>
    <t>钳虫0</t>
  </si>
  <si>
    <t>钳虫</t>
  </si>
  <si>
    <t>黑色恶蛆0</t>
  </si>
  <si>
    <t>黑色恶蛆</t>
  </si>
  <si>
    <t>蜈蚣0</t>
  </si>
  <si>
    <t>蜈蚣</t>
  </si>
  <si>
    <t>狼</t>
  </si>
  <si>
    <t>多角虫0</t>
  </si>
  <si>
    <t>多角虫</t>
  </si>
  <si>
    <t>沙虫</t>
  </si>
  <si>
    <t>威思而小虫</t>
  </si>
  <si>
    <t>盔甲虫0</t>
  </si>
  <si>
    <t>盔甲虫</t>
  </si>
  <si>
    <t>猎鹰0</t>
  </si>
  <si>
    <t>猎鹰</t>
  </si>
  <si>
    <t>羊</t>
  </si>
  <si>
    <t>虎蛇0</t>
  </si>
  <si>
    <t>虎蛇</t>
  </si>
  <si>
    <t>练功师</t>
  </si>
  <si>
    <t>红蛇0</t>
  </si>
  <si>
    <t>尸王1</t>
  </si>
  <si>
    <t>僵尸50</t>
  </si>
  <si>
    <t>僵尸5</t>
  </si>
  <si>
    <t>僵尸40</t>
  </si>
  <si>
    <t>僵尸4</t>
  </si>
  <si>
    <t>僵尸30</t>
  </si>
  <si>
    <t>僵尸2</t>
  </si>
  <si>
    <t>僵尸10</t>
  </si>
  <si>
    <t>僵尸1</t>
  </si>
  <si>
    <t>粪虫0</t>
  </si>
  <si>
    <t>粪虫</t>
  </si>
  <si>
    <t>暗黑战士0</t>
  </si>
  <si>
    <t>暗黑战士</t>
  </si>
  <si>
    <t>沃玛教主1</t>
  </si>
  <si>
    <t>沃玛卫士1</t>
  </si>
  <si>
    <t>火焰沃玛0</t>
  </si>
  <si>
    <t>火焰沃玛</t>
  </si>
  <si>
    <t>沃玛战将0</t>
  </si>
  <si>
    <t>沃玛战将</t>
  </si>
  <si>
    <t>沃玛勇士0</t>
  </si>
  <si>
    <t>沃玛勇士</t>
  </si>
  <si>
    <t>稻草人1</t>
  </si>
  <si>
    <t>稻草人0</t>
  </si>
  <si>
    <t>稻草人</t>
  </si>
  <si>
    <t>钉耙猫0</t>
  </si>
  <si>
    <t>钉耙猫</t>
  </si>
  <si>
    <t>多钩猫0</t>
  </si>
  <si>
    <t>多钩猫</t>
  </si>
  <si>
    <t>洞蛆</t>
  </si>
  <si>
    <t>骷髅战将0</t>
  </si>
  <si>
    <t>骷髅战将</t>
  </si>
  <si>
    <t>骷髅战士0</t>
  </si>
  <si>
    <t>骷髅战士</t>
  </si>
  <si>
    <t>骷髅</t>
  </si>
  <si>
    <t>食人花</t>
  </si>
  <si>
    <t>森林雪人0</t>
  </si>
  <si>
    <t>森林雪人</t>
  </si>
  <si>
    <t>山洞蝙蝠0</t>
  </si>
  <si>
    <t>山洞蝙蝠</t>
  </si>
  <si>
    <t>蝎子</t>
  </si>
  <si>
    <t>蛤蟆0</t>
  </si>
  <si>
    <t>蛤蟆</t>
  </si>
  <si>
    <t>卫士</t>
  </si>
  <si>
    <t>毒蜘蛛</t>
  </si>
  <si>
    <t>半兽战士0</t>
  </si>
  <si>
    <t>DisableSimpleActor</t>
  </si>
  <si>
    <t>ExploreItem</t>
  </si>
  <si>
    <t>AttackSource</t>
  </si>
  <si>
    <t>AttackState</t>
  </si>
  <si>
    <t>ATTACK_SPD</t>
  </si>
  <si>
    <t>WaLkWait</t>
  </si>
  <si>
    <t>WalkStep</t>
  </si>
  <si>
    <t>WALK_SPD</t>
  </si>
  <si>
    <t>HIT</t>
  </si>
  <si>
    <t>SPEED</t>
  </si>
  <si>
    <t>SC</t>
  </si>
  <si>
    <t>MC</t>
  </si>
  <si>
    <t>DCMAX</t>
  </si>
  <si>
    <t>DC</t>
  </si>
  <si>
    <t>MAC</t>
  </si>
  <si>
    <t>AC</t>
  </si>
  <si>
    <t>Exp</t>
  </si>
  <si>
    <t>CoolEye</t>
  </si>
  <si>
    <t>Undead</t>
  </si>
  <si>
    <t>Lvl</t>
  </si>
  <si>
    <t>Appr</t>
  </si>
  <si>
    <t>RaceImg</t>
  </si>
  <si>
    <t>Race</t>
  </si>
  <si>
    <t>Idx</t>
    <phoneticPr fontId="19" type="noConversion"/>
  </si>
  <si>
    <t>诅咒术</t>
    <phoneticPr fontId="18" type="noConversion"/>
  </si>
  <si>
    <t>群体施毒术</t>
    <phoneticPr fontId="18" type="noConversion"/>
  </si>
  <si>
    <t>命运之书</t>
    <phoneticPr fontId="19" type="noConversion"/>
  </si>
  <si>
    <t>金币</t>
    <phoneticPr fontId="19" type="noConversion"/>
  </si>
  <si>
    <t>元宝</t>
    <phoneticPr fontId="19" type="noConversion"/>
  </si>
  <si>
    <t>金创药(小量)</t>
    <phoneticPr fontId="19" type="noConversion"/>
  </si>
  <si>
    <t>金创药(中量)</t>
    <phoneticPr fontId="19" type="noConversion"/>
  </si>
  <si>
    <t>魔法药(中量)</t>
    <phoneticPr fontId="19" type="noConversion"/>
  </si>
  <si>
    <t>强效金创药</t>
    <phoneticPr fontId="19" type="noConversion"/>
  </si>
  <si>
    <t>强效魔法药</t>
    <phoneticPr fontId="19" type="noConversion"/>
  </si>
  <si>
    <t>太阳水</t>
    <phoneticPr fontId="19" type="noConversion"/>
  </si>
  <si>
    <t>强效太阳水</t>
    <phoneticPr fontId="19" type="noConversion"/>
  </si>
  <si>
    <t>强效太阳水包</t>
    <phoneticPr fontId="19" type="noConversion"/>
  </si>
  <si>
    <t>万年雪霜</t>
    <phoneticPr fontId="19" type="noConversion"/>
  </si>
  <si>
    <t>万年雪霜包</t>
    <phoneticPr fontId="19" type="noConversion"/>
  </si>
  <si>
    <t>疗伤药</t>
    <phoneticPr fontId="19" type="noConversion"/>
  </si>
  <si>
    <t>疗伤药包</t>
    <phoneticPr fontId="19" type="noConversion"/>
  </si>
  <si>
    <t>超级灰色药粉</t>
  </si>
  <si>
    <t>超级黄色药粉</t>
  </si>
  <si>
    <t>神水</t>
    <phoneticPr fontId="19" type="noConversion"/>
  </si>
  <si>
    <t>修复神水</t>
    <phoneticPr fontId="19" type="noConversion"/>
  </si>
  <si>
    <t>精制火把</t>
    <phoneticPr fontId="19" type="noConversion"/>
  </si>
  <si>
    <t>神秘药水</t>
  </si>
  <si>
    <t>食人树果实</t>
  </si>
  <si>
    <t>蝎子尾巴</t>
  </si>
  <si>
    <t>千年蛛丝</t>
  </si>
  <si>
    <t>光芒绒丝</t>
  </si>
  <si>
    <t>雷霆绒丝</t>
  </si>
  <si>
    <t>烈焰绒丝</t>
  </si>
  <si>
    <t>魔龙颚骨</t>
  </si>
  <si>
    <t>魔龙骨</t>
  </si>
  <si>
    <t>魔龙牙</t>
  </si>
  <si>
    <t>玛法精铁</t>
    <phoneticPr fontId="19" type="noConversion"/>
  </si>
  <si>
    <t>书页</t>
    <phoneticPr fontId="19" type="noConversion"/>
  </si>
  <si>
    <t>古籍残卷</t>
    <phoneticPr fontId="19" type="noConversion"/>
  </si>
  <si>
    <t>玛法精魄</t>
    <phoneticPr fontId="19" type="noConversion"/>
  </si>
  <si>
    <t>材料占位2</t>
  </si>
  <si>
    <t>材料占位3</t>
  </si>
  <si>
    <t>材料占位4</t>
  </si>
  <si>
    <t>材料占位5</t>
  </si>
  <si>
    <t>材料占位6</t>
  </si>
  <si>
    <t>材料占位7</t>
  </si>
  <si>
    <t>材料占位8</t>
  </si>
  <si>
    <t>材料占位9</t>
  </si>
  <si>
    <t>材料占位10</t>
  </si>
  <si>
    <t>材料占位11</t>
  </si>
  <si>
    <t>材料占位12</t>
  </si>
  <si>
    <t>材料占位13</t>
  </si>
  <si>
    <t>材料占位14</t>
  </si>
  <si>
    <t>材料占位15</t>
  </si>
  <si>
    <t>材料占位16</t>
  </si>
  <si>
    <t>材料占位17</t>
  </si>
  <si>
    <t>材料占位18</t>
  </si>
  <si>
    <t>材料占位19</t>
  </si>
  <si>
    <t>材料占位20</t>
  </si>
  <si>
    <t>材料占位21</t>
  </si>
  <si>
    <t>材料占位22</t>
  </si>
  <si>
    <t>材料占位23</t>
  </si>
  <si>
    <t>材料占位24</t>
  </si>
  <si>
    <t>材料占位25</t>
  </si>
  <si>
    <t>材料占位26</t>
  </si>
  <si>
    <t>材料占位27</t>
  </si>
  <si>
    <t>材料占位28</t>
  </si>
  <si>
    <t>材料占位29</t>
  </si>
  <si>
    <t>材料占位30</t>
  </si>
  <si>
    <t>材料占位31</t>
  </si>
  <si>
    <t>材料占位32</t>
  </si>
  <si>
    <t>材料占位33</t>
  </si>
  <si>
    <t>材料占位34</t>
  </si>
  <si>
    <t>材料占位35</t>
  </si>
  <si>
    <t>材料占位36</t>
  </si>
  <si>
    <t>材料占位37</t>
  </si>
  <si>
    <t>材料占位38</t>
  </si>
  <si>
    <t>材料占位39</t>
  </si>
  <si>
    <t>材料占位40</t>
  </si>
  <si>
    <t>材料占位41</t>
  </si>
  <si>
    <t>材料占位42</t>
  </si>
  <si>
    <t>材料占位43</t>
  </si>
  <si>
    <t>材料占位44</t>
  </si>
  <si>
    <t>材料占位45</t>
  </si>
  <si>
    <t>材料占位46</t>
  </si>
  <si>
    <t>材料占位47</t>
  </si>
  <si>
    <t>材料占位48</t>
  </si>
  <si>
    <t>材料占位49</t>
  </si>
  <si>
    <t>材料占位50</t>
  </si>
  <si>
    <t>材料占位51</t>
  </si>
  <si>
    <t>材料占位52</t>
  </si>
  <si>
    <t>材料占位53</t>
  </si>
  <si>
    <t>材料占位54</t>
  </si>
  <si>
    <t>材料占位55</t>
  </si>
  <si>
    <t>材料占位56</t>
  </si>
  <si>
    <t>材料占位57</t>
  </si>
  <si>
    <t>材料占位58</t>
  </si>
  <si>
    <t>材料占位59</t>
  </si>
  <si>
    <t>材料占位60</t>
  </si>
  <si>
    <t>材料占位61</t>
  </si>
  <si>
    <t>材料占位62</t>
  </si>
  <si>
    <t>材料占位63</t>
  </si>
  <si>
    <t>材料占位64</t>
  </si>
  <si>
    <t>材料占位65</t>
  </si>
  <si>
    <t>材料占位66</t>
  </si>
  <si>
    <t>材料占位67</t>
  </si>
  <si>
    <t>材料占位68</t>
  </si>
  <si>
    <t>材料占位69</t>
  </si>
  <si>
    <t>材料占位70</t>
  </si>
  <si>
    <t>材料占位71</t>
  </si>
  <si>
    <t>材料占位72</t>
  </si>
  <si>
    <t>材料占位73</t>
  </si>
  <si>
    <t>材料占位74</t>
  </si>
  <si>
    <t>材料占位75</t>
  </si>
  <si>
    <t>材料占位76</t>
  </si>
  <si>
    <t>材料占位77</t>
  </si>
  <si>
    <t>材料占位78</t>
  </si>
  <si>
    <t>材料占位79</t>
  </si>
  <si>
    <t>材料占位80</t>
  </si>
  <si>
    <t>材料占位81</t>
  </si>
  <si>
    <t>材料占位82</t>
  </si>
  <si>
    <t>材料占位83</t>
  </si>
  <si>
    <t>材料占位84</t>
  </si>
  <si>
    <t>材料占位85</t>
  </si>
  <si>
    <t>材料占位86</t>
  </si>
  <si>
    <t>材料占位87</t>
  </si>
  <si>
    <t>材料占位88</t>
  </si>
  <si>
    <t>材料占位89</t>
  </si>
  <si>
    <t>材料占位90</t>
  </si>
  <si>
    <t>材料占位91</t>
  </si>
  <si>
    <t>材料占位92</t>
  </si>
  <si>
    <t>材料占位93</t>
  </si>
  <si>
    <t>材料占位94</t>
  </si>
  <si>
    <t>材料占位95</t>
  </si>
  <si>
    <t>祝福罐</t>
    <phoneticPr fontId="19" type="noConversion"/>
  </si>
  <si>
    <t>聚灵珠(小)</t>
    <phoneticPr fontId="19" type="noConversion"/>
  </si>
  <si>
    <t>聚灵珠(中)</t>
  </si>
  <si>
    <t>聚灵珠(大)</t>
  </si>
  <si>
    <t>青铜头盔</t>
    <phoneticPr fontId="19" type="noConversion"/>
  </si>
  <si>
    <t>魔法头盔</t>
    <phoneticPr fontId="19" type="noConversion"/>
  </si>
  <si>
    <t>骷髅头盔</t>
    <phoneticPr fontId="19" type="noConversion"/>
  </si>
  <si>
    <t>金项链</t>
    <phoneticPr fontId="19" type="noConversion"/>
  </si>
  <si>
    <t>黑檀项链</t>
    <phoneticPr fontId="19" type="noConversion"/>
  </si>
  <si>
    <t>黄色水晶项链</t>
    <phoneticPr fontId="19" type="noConversion"/>
  </si>
  <si>
    <t>魔鬼项链</t>
    <phoneticPr fontId="19" type="noConversion"/>
  </si>
  <si>
    <t>琥珀项链</t>
    <phoneticPr fontId="19" type="noConversion"/>
  </si>
  <si>
    <t>凤凰明珠</t>
    <phoneticPr fontId="19" type="noConversion"/>
  </si>
  <si>
    <t>灯笼项链</t>
    <phoneticPr fontId="19" type="noConversion"/>
  </si>
  <si>
    <t>白色虎齿项链</t>
    <phoneticPr fontId="19" type="noConversion"/>
  </si>
  <si>
    <t>蓝翡翠项链</t>
    <phoneticPr fontId="19" type="noConversion"/>
  </si>
  <si>
    <t>放大镜</t>
    <phoneticPr fontId="19" type="noConversion"/>
  </si>
  <si>
    <t>竹笛</t>
    <phoneticPr fontId="19" type="noConversion"/>
  </si>
  <si>
    <t>铁手镯</t>
    <phoneticPr fontId="19" type="noConversion"/>
  </si>
  <si>
    <t>小手镯</t>
    <phoneticPr fontId="19" type="noConversion"/>
  </si>
  <si>
    <t>银手镯</t>
    <phoneticPr fontId="19" type="noConversion"/>
  </si>
  <si>
    <t>皮制手套</t>
    <phoneticPr fontId="19" type="noConversion"/>
  </si>
  <si>
    <t>钢手镯</t>
    <phoneticPr fontId="19" type="noConversion"/>
  </si>
  <si>
    <t>坚固手套</t>
    <phoneticPr fontId="19" type="noConversion"/>
  </si>
  <si>
    <t>黑檀手镯</t>
    <phoneticPr fontId="19" type="noConversion"/>
  </si>
  <si>
    <t>道士手镯</t>
    <phoneticPr fontId="19" type="noConversion"/>
  </si>
  <si>
    <t>避邪手镯</t>
    <phoneticPr fontId="19" type="noConversion"/>
  </si>
  <si>
    <t>魔力手镯</t>
    <phoneticPr fontId="19" type="noConversion"/>
  </si>
  <si>
    <t>死神手套</t>
    <phoneticPr fontId="19" type="noConversion"/>
  </si>
  <si>
    <t>金手镯</t>
    <phoneticPr fontId="19" type="noConversion"/>
  </si>
  <si>
    <t>玻璃戒指</t>
    <phoneticPr fontId="19" type="noConversion"/>
  </si>
  <si>
    <t>黑色水晶戒指</t>
    <phoneticPr fontId="19" type="noConversion"/>
  </si>
  <si>
    <t>骷髅戒指</t>
    <phoneticPr fontId="19" type="noConversion"/>
  </si>
  <si>
    <t>珊瑚戒指</t>
    <phoneticPr fontId="19" type="noConversion"/>
  </si>
  <si>
    <t>幽灵项链</t>
    <phoneticPr fontId="19" type="noConversion"/>
  </si>
  <si>
    <t>幽灵手套</t>
    <phoneticPr fontId="19" type="noConversion"/>
  </si>
  <si>
    <t>龙之戒指</t>
    <phoneticPr fontId="19" type="noConversion"/>
  </si>
  <si>
    <t>生命项链</t>
    <phoneticPr fontId="19" type="noConversion"/>
  </si>
  <si>
    <t>思贝儿手镯</t>
    <phoneticPr fontId="19" type="noConversion"/>
  </si>
  <si>
    <t>红宝石戒指</t>
    <phoneticPr fontId="19" type="noConversion"/>
  </si>
  <si>
    <t>天珠项链</t>
    <phoneticPr fontId="19" type="noConversion"/>
  </si>
  <si>
    <t>心灵手镯</t>
    <phoneticPr fontId="19" type="noConversion"/>
  </si>
  <si>
    <t>黑铁头盔</t>
    <phoneticPr fontId="19" type="noConversion"/>
  </si>
  <si>
    <t>黄金头盔</t>
    <phoneticPr fontId="19" type="noConversion"/>
  </si>
  <si>
    <t>绿色项链</t>
    <phoneticPr fontId="19" type="noConversion"/>
  </si>
  <si>
    <t>恶魔铃铛</t>
    <phoneticPr fontId="19" type="noConversion"/>
  </si>
  <si>
    <t>灵魂项链</t>
    <phoneticPr fontId="19" type="noConversion"/>
  </si>
  <si>
    <t>骑士手镯</t>
    <phoneticPr fontId="19" type="noConversion"/>
  </si>
  <si>
    <t>阎罗手套</t>
    <phoneticPr fontId="19" type="noConversion"/>
  </si>
  <si>
    <t>黑铁手套</t>
    <phoneticPr fontId="19" type="noConversion"/>
  </si>
  <si>
    <t>龙之手镯</t>
    <phoneticPr fontId="19" type="noConversion"/>
  </si>
  <si>
    <t>三眼手镯</t>
    <phoneticPr fontId="19" type="noConversion"/>
  </si>
  <si>
    <t>力量戒指</t>
    <phoneticPr fontId="19" type="noConversion"/>
  </si>
  <si>
    <t>紫碧螺</t>
    <phoneticPr fontId="19" type="noConversion"/>
  </si>
  <si>
    <t>泰坦戒指</t>
    <phoneticPr fontId="19" type="noConversion"/>
  </si>
  <si>
    <t>木剑</t>
    <phoneticPr fontId="19" type="noConversion"/>
  </si>
  <si>
    <t>八荒</t>
    <phoneticPr fontId="19" type="noConversion"/>
  </si>
  <si>
    <t>罗刹</t>
    <phoneticPr fontId="19" type="noConversion"/>
  </si>
  <si>
    <t>修罗</t>
    <phoneticPr fontId="19" type="noConversion"/>
  </si>
  <si>
    <t>凝霜</t>
    <phoneticPr fontId="19" type="noConversion"/>
  </si>
  <si>
    <t>魔杖</t>
    <phoneticPr fontId="19" type="noConversion"/>
  </si>
  <si>
    <t>银蛇</t>
    <phoneticPr fontId="19" type="noConversion"/>
  </si>
  <si>
    <t>血饮</t>
    <phoneticPr fontId="19" type="noConversion"/>
  </si>
  <si>
    <t>无极棍</t>
    <phoneticPr fontId="19" type="noConversion"/>
  </si>
  <si>
    <t>裁决之杖</t>
    <phoneticPr fontId="19" type="noConversion"/>
  </si>
  <si>
    <t>骨玉权杖</t>
    <phoneticPr fontId="19" type="noConversion"/>
  </si>
  <si>
    <t>龙纹剑</t>
    <phoneticPr fontId="19" type="noConversion"/>
  </si>
  <si>
    <t>怒斩</t>
    <phoneticPr fontId="19" type="noConversion"/>
  </si>
  <si>
    <t>逍遥扇</t>
    <phoneticPr fontId="19" type="noConversion"/>
  </si>
  <si>
    <t>屠龙</t>
    <phoneticPr fontId="19" type="noConversion"/>
  </si>
  <si>
    <t>嗜魂法杖</t>
    <phoneticPr fontId="19" type="noConversion"/>
  </si>
  <si>
    <t>乾坤扇</t>
    <phoneticPr fontId="19" type="noConversion"/>
  </si>
  <si>
    <t>命运之刃</t>
    <phoneticPr fontId="19" type="noConversion"/>
  </si>
  <si>
    <t>霸者之刃</t>
    <phoneticPr fontId="19" type="noConversion"/>
  </si>
  <si>
    <t>赤血魔剑</t>
    <phoneticPr fontId="19" type="noConversion"/>
  </si>
  <si>
    <t>紫金裁决之杖</t>
    <phoneticPr fontId="19" type="noConversion"/>
  </si>
  <si>
    <t>紫金屠龙</t>
    <phoneticPr fontId="19" type="noConversion"/>
  </si>
  <si>
    <t>紫金嗜魂法杖</t>
    <phoneticPr fontId="19" type="noConversion"/>
  </si>
  <si>
    <t>紫金乾坤扇</t>
    <phoneticPr fontId="19" type="noConversion"/>
  </si>
  <si>
    <t>布衣(男)</t>
    <phoneticPr fontId="19" type="noConversion"/>
  </si>
  <si>
    <t>布衣(女)</t>
    <phoneticPr fontId="19" type="noConversion"/>
  </si>
  <si>
    <t>轻型盔甲(女)</t>
    <phoneticPr fontId="19" type="noConversion"/>
  </si>
  <si>
    <t>灵魂战衣(男)</t>
    <phoneticPr fontId="19" type="noConversion"/>
  </si>
  <si>
    <t>战神盔甲(男)</t>
    <phoneticPr fontId="19" type="noConversion"/>
  </si>
  <si>
    <t>天尊项链</t>
    <phoneticPr fontId="19" type="noConversion"/>
  </si>
  <si>
    <t>勋章1</t>
    <phoneticPr fontId="19" type="noConversion"/>
  </si>
  <si>
    <t>勋章2</t>
    <phoneticPr fontId="19" type="noConversion"/>
  </si>
  <si>
    <t>荣耀勋章</t>
    <phoneticPr fontId="19" type="noConversion"/>
  </si>
  <si>
    <t>魔血戒指</t>
    <phoneticPr fontId="19" type="noConversion"/>
  </si>
  <si>
    <t>虹魔戒指</t>
    <phoneticPr fontId="19" type="noConversion"/>
  </si>
  <si>
    <t>虹魔手镯</t>
    <phoneticPr fontId="19" type="noConversion"/>
  </si>
  <si>
    <t>魔法手镯</t>
    <phoneticPr fontId="19" type="noConversion"/>
  </si>
  <si>
    <t>狂风戒指</t>
    <phoneticPr fontId="19" type="noConversion"/>
  </si>
  <si>
    <t>夏普儿手镯</t>
    <phoneticPr fontId="19" type="noConversion"/>
  </si>
  <si>
    <t>躲避手链</t>
    <phoneticPr fontId="19" type="noConversion"/>
  </si>
  <si>
    <t>辟邪手镯</t>
    <phoneticPr fontId="19" type="noConversion"/>
  </si>
  <si>
    <t>求婚戒指</t>
    <phoneticPr fontId="19" type="noConversion"/>
  </si>
  <si>
    <t>火焰戒指</t>
    <phoneticPr fontId="19" type="noConversion"/>
  </si>
  <si>
    <t>防御戒指</t>
    <phoneticPr fontId="19" type="noConversion"/>
  </si>
  <si>
    <t>技巧项链</t>
    <phoneticPr fontId="19" type="noConversion"/>
  </si>
  <si>
    <t>探测项链</t>
    <phoneticPr fontId="19" type="noConversion"/>
  </si>
  <si>
    <t>神秘戒指</t>
    <phoneticPr fontId="19" type="noConversion"/>
  </si>
  <si>
    <t>记忆戒指</t>
    <phoneticPr fontId="19" type="noConversion"/>
  </si>
  <si>
    <t>祈祷之刃</t>
    <phoneticPr fontId="19" type="noConversion"/>
  </si>
  <si>
    <t>祈祷头盔</t>
    <phoneticPr fontId="19" type="noConversion"/>
  </si>
  <si>
    <t>移动仓库</t>
    <phoneticPr fontId="19" type="noConversion"/>
  </si>
  <si>
    <t>玛法通行令</t>
    <phoneticPr fontId="19" type="noConversion"/>
  </si>
  <si>
    <t>记路标石</t>
    <phoneticPr fontId="19" type="noConversion"/>
  </si>
  <si>
    <t>个性发型</t>
    <phoneticPr fontId="19" type="noConversion"/>
  </si>
  <si>
    <t>反璞归真</t>
    <phoneticPr fontId="19" type="noConversion"/>
  </si>
  <si>
    <t>盟重传送石</t>
    <phoneticPr fontId="19" type="noConversion"/>
  </si>
  <si>
    <t>比奇传送石</t>
    <phoneticPr fontId="19" type="noConversion"/>
  </si>
  <si>
    <t>封魔传送石</t>
    <phoneticPr fontId="19" type="noConversion"/>
  </si>
  <si>
    <t>苍月传送石</t>
    <phoneticPr fontId="19" type="noConversion"/>
  </si>
  <si>
    <t>随机传送石</t>
    <phoneticPr fontId="19" type="noConversion"/>
  </si>
  <si>
    <t>一心一意</t>
    <phoneticPr fontId="19" type="noConversion"/>
  </si>
  <si>
    <t>长空火舞包</t>
  </si>
  <si>
    <t>庆典蛋糕</t>
    <phoneticPr fontId="19" type="noConversion"/>
  </si>
  <si>
    <t>千里传音(小)</t>
    <phoneticPr fontId="19" type="noConversion"/>
  </si>
  <si>
    <t>1元宝</t>
    <phoneticPr fontId="19" type="noConversion"/>
  </si>
  <si>
    <t>2元宝</t>
    <phoneticPr fontId="19" type="noConversion"/>
  </si>
  <si>
    <t>5元宝</t>
    <phoneticPr fontId="19" type="noConversion"/>
  </si>
  <si>
    <t>10元宝</t>
    <phoneticPr fontId="19" type="noConversion"/>
  </si>
  <si>
    <t>20元宝</t>
    <phoneticPr fontId="19" type="noConversion"/>
  </si>
  <si>
    <t>50元宝</t>
    <phoneticPr fontId="19" type="noConversion"/>
  </si>
  <si>
    <t>100元宝</t>
    <phoneticPr fontId="19" type="noConversion"/>
  </si>
  <si>
    <t>200元宝</t>
    <phoneticPr fontId="19" type="noConversion"/>
  </si>
  <si>
    <t>500元宝</t>
    <phoneticPr fontId="19" type="noConversion"/>
  </si>
  <si>
    <t>1000元宝</t>
    <phoneticPr fontId="19" type="noConversion"/>
  </si>
  <si>
    <t>2000元宝</t>
    <phoneticPr fontId="19" type="noConversion"/>
  </si>
  <si>
    <t>5000元宝</t>
    <phoneticPr fontId="19" type="noConversion"/>
  </si>
  <si>
    <t>10000元宝</t>
    <phoneticPr fontId="19" type="noConversion"/>
  </si>
  <si>
    <t>两倍经验卷</t>
  </si>
  <si>
    <t>四倍经验卷</t>
  </si>
  <si>
    <t>六倍经验卷</t>
  </si>
  <si>
    <t>八倍经验卷</t>
  </si>
  <si>
    <t>十倍经验卷</t>
  </si>
  <si>
    <t>行会召唤令</t>
    <phoneticPr fontId="19" type="noConversion"/>
  </si>
  <si>
    <t>触发物品占位2</t>
  </si>
  <si>
    <t>触发物品占位3</t>
  </si>
  <si>
    <t>触发物品占位4</t>
  </si>
  <si>
    <t>触发物品占位5</t>
  </si>
  <si>
    <t>触发物品占位6</t>
  </si>
  <si>
    <t>触发物品占位7</t>
  </si>
  <si>
    <t>触发物品占位8</t>
  </si>
  <si>
    <t>触发物品占位9</t>
  </si>
  <si>
    <t>触发物品占位10</t>
  </si>
  <si>
    <t>触发物品占位11</t>
  </si>
  <si>
    <t>触发物品占位12</t>
  </si>
  <si>
    <t>触发物品占位13</t>
  </si>
  <si>
    <t>触发物品占位14</t>
  </si>
  <si>
    <t>触发物品占位15</t>
  </si>
  <si>
    <t>触发物品占位16</t>
  </si>
  <si>
    <t>触发物品占位17</t>
  </si>
  <si>
    <t>触发物品占位18</t>
  </si>
  <si>
    <t>触发物品占位19</t>
  </si>
  <si>
    <t>触发物品占位20</t>
  </si>
  <si>
    <t>触发物品占位21</t>
  </si>
  <si>
    <t>触发物品占位22</t>
  </si>
  <si>
    <t>触发物品占位23</t>
  </si>
  <si>
    <t>触发物品占位24</t>
  </si>
  <si>
    <t>触发物品占位25</t>
  </si>
  <si>
    <t>触发物品占位26</t>
  </si>
  <si>
    <t>触发物品占位27</t>
  </si>
  <si>
    <t>触发物品占位28</t>
  </si>
  <si>
    <t>触发物品占位29</t>
  </si>
  <si>
    <t>触发物品占位30</t>
  </si>
  <si>
    <t>布鞋</t>
    <phoneticPr fontId="19" type="noConversion"/>
  </si>
  <si>
    <t>鹿皮靴</t>
  </si>
  <si>
    <t>紫绸靴</t>
  </si>
  <si>
    <t>避魂靴</t>
  </si>
  <si>
    <t>兽皮腰带</t>
  </si>
  <si>
    <t>铁腰带</t>
  </si>
  <si>
    <t>青铜腰带</t>
    <phoneticPr fontId="19" type="noConversion"/>
  </si>
  <si>
    <t>钢铁腰带</t>
    <phoneticPr fontId="19" type="noConversion"/>
  </si>
  <si>
    <t>雷霆战盔</t>
    <phoneticPr fontId="19" type="noConversion"/>
  </si>
  <si>
    <t>雷霆项链</t>
    <phoneticPr fontId="19" type="noConversion"/>
  </si>
  <si>
    <t>雷霆勋章</t>
    <phoneticPr fontId="19" type="noConversion"/>
  </si>
  <si>
    <t>雷霆护腕</t>
    <phoneticPr fontId="19" type="noConversion"/>
  </si>
  <si>
    <t>雷霆战戒</t>
    <phoneticPr fontId="19" type="noConversion"/>
  </si>
  <si>
    <t>雷霆腰带</t>
    <phoneticPr fontId="19" type="noConversion"/>
  </si>
  <si>
    <t>雷霆战靴</t>
    <phoneticPr fontId="19" type="noConversion"/>
  </si>
  <si>
    <t>烈焰魔盔</t>
    <phoneticPr fontId="19" type="noConversion"/>
  </si>
  <si>
    <t>烈焰项链</t>
    <phoneticPr fontId="19" type="noConversion"/>
  </si>
  <si>
    <t>烈焰勋章</t>
    <phoneticPr fontId="19" type="noConversion"/>
  </si>
  <si>
    <t>烈焰护腕</t>
    <phoneticPr fontId="19" type="noConversion"/>
  </si>
  <si>
    <t>烈焰魔戒</t>
    <phoneticPr fontId="19" type="noConversion"/>
  </si>
  <si>
    <t>烈焰腰带</t>
    <phoneticPr fontId="19" type="noConversion"/>
  </si>
  <si>
    <t>烈焰魔靴</t>
    <phoneticPr fontId="19" type="noConversion"/>
  </si>
  <si>
    <t>光芒道盔</t>
    <phoneticPr fontId="19" type="noConversion"/>
  </si>
  <si>
    <t>光芒项链</t>
    <phoneticPr fontId="19" type="noConversion"/>
  </si>
  <si>
    <t>光芒勋章</t>
    <phoneticPr fontId="19" type="noConversion"/>
  </si>
  <si>
    <t>光芒护腕</t>
    <phoneticPr fontId="19" type="noConversion"/>
  </si>
  <si>
    <t>光芒道戒</t>
    <phoneticPr fontId="19" type="noConversion"/>
  </si>
  <si>
    <t>光芒腰带</t>
    <phoneticPr fontId="19" type="noConversion"/>
  </si>
  <si>
    <t>光芒道靴</t>
    <phoneticPr fontId="19" type="noConversion"/>
  </si>
  <si>
    <t>强化雷霆战盔</t>
  </si>
  <si>
    <t>强化雷霆项链</t>
  </si>
  <si>
    <t>强化雷霆勋章</t>
  </si>
  <si>
    <t>强化雷霆护腕</t>
  </si>
  <si>
    <t>强化雷霆战戒</t>
  </si>
  <si>
    <t>强化雷霆腰带</t>
  </si>
  <si>
    <t>强化雷霆战靴</t>
  </si>
  <si>
    <t>强化烈焰魔盔</t>
  </si>
  <si>
    <t>强化烈焰项链</t>
  </si>
  <si>
    <t>强化烈焰勋章</t>
  </si>
  <si>
    <t>强化烈焰护腕</t>
  </si>
  <si>
    <t>强化烈焰魔戒</t>
  </si>
  <si>
    <t>强化烈焰腰带</t>
  </si>
  <si>
    <t>强化烈焰魔靴</t>
  </si>
  <si>
    <t>强化光芒道盔</t>
  </si>
  <si>
    <t>强化光芒项链</t>
  </si>
  <si>
    <t>强化光芒勋章</t>
  </si>
  <si>
    <t>强化光芒护腕</t>
  </si>
  <si>
    <t>强化光芒道戒</t>
  </si>
  <si>
    <t>强化光芒腰带</t>
  </si>
  <si>
    <t>强化光芒道靴</t>
  </si>
  <si>
    <t>战神项链</t>
  </si>
  <si>
    <t>战神手镯</t>
  </si>
  <si>
    <t>战神戒指</t>
    <phoneticPr fontId="19" type="noConversion"/>
  </si>
  <si>
    <t>圣魔项链</t>
  </si>
  <si>
    <t>圣魔手镯</t>
    <phoneticPr fontId="19" type="noConversion"/>
  </si>
  <si>
    <t>圣魔戒指</t>
    <phoneticPr fontId="19" type="noConversion"/>
  </si>
  <si>
    <t>真魂项链</t>
    <phoneticPr fontId="19" type="noConversion"/>
  </si>
  <si>
    <t>真魂手镯</t>
    <phoneticPr fontId="19" type="noConversion"/>
  </si>
  <si>
    <t>真魂戒指</t>
    <phoneticPr fontId="19" type="noConversion"/>
  </si>
  <si>
    <t>开天</t>
  </si>
  <si>
    <t>镇天</t>
    <phoneticPr fontId="19" type="noConversion"/>
  </si>
  <si>
    <t>玄天</t>
    <phoneticPr fontId="19" type="noConversion"/>
  </si>
  <si>
    <t>雷霆战甲(男)</t>
    <phoneticPr fontId="19" type="noConversion"/>
  </si>
  <si>
    <t>雷霆战甲(女)</t>
    <phoneticPr fontId="19" type="noConversion"/>
  </si>
  <si>
    <t>烈焰魔衣(男)</t>
    <phoneticPr fontId="19" type="noConversion"/>
  </si>
  <si>
    <t>烈焰魔衣(女)</t>
    <phoneticPr fontId="19" type="noConversion"/>
  </si>
  <si>
    <t>光芒道袍(男)</t>
    <phoneticPr fontId="19" type="noConversion"/>
  </si>
  <si>
    <t>光芒道袍(女)</t>
  </si>
  <si>
    <t>凤天魔甲</t>
    <phoneticPr fontId="19" type="noConversion"/>
  </si>
  <si>
    <t>凰天魔衣</t>
    <phoneticPr fontId="19" type="noConversion"/>
  </si>
  <si>
    <t>弓箭手</t>
    <phoneticPr fontId="19" type="noConversion"/>
  </si>
  <si>
    <t>恶魔卫士</t>
    <phoneticPr fontId="19" type="noConversion"/>
  </si>
  <si>
    <t>守卫</t>
    <phoneticPr fontId="19" type="noConversion"/>
  </si>
  <si>
    <t>守卫10</t>
    <phoneticPr fontId="19" type="noConversion"/>
  </si>
  <si>
    <t>弓箭护卫</t>
    <phoneticPr fontId="19" type="noConversion"/>
  </si>
  <si>
    <t>变异骷髅</t>
    <phoneticPr fontId="19" type="noConversion"/>
  </si>
  <si>
    <t>道士召唤骷髅</t>
    <phoneticPr fontId="19" type="noConversion"/>
  </si>
  <si>
    <t>神兽1</t>
    <phoneticPr fontId="19" type="noConversion"/>
  </si>
  <si>
    <t>白虎</t>
    <phoneticPr fontId="19" type="noConversion"/>
  </si>
  <si>
    <t>白虎神</t>
    <phoneticPr fontId="19" type="noConversion"/>
  </si>
  <si>
    <t>月灵</t>
  </si>
  <si>
    <t>道士召唤月灵</t>
    <phoneticPr fontId="19" type="noConversion"/>
  </si>
  <si>
    <t>鸡</t>
    <phoneticPr fontId="19" type="noConversion"/>
  </si>
  <si>
    <t>鹿</t>
    <phoneticPr fontId="19" type="noConversion"/>
  </si>
  <si>
    <t>鹿1</t>
    <phoneticPr fontId="19" type="noConversion"/>
  </si>
  <si>
    <t>半兽人</t>
    <phoneticPr fontId="19" type="noConversion"/>
  </si>
  <si>
    <t>半兽人0</t>
    <phoneticPr fontId="19" type="noConversion"/>
  </si>
  <si>
    <t>半兽战士</t>
    <phoneticPr fontId="19" type="noConversion"/>
  </si>
  <si>
    <t>半兽勇士</t>
    <phoneticPr fontId="19" type="noConversion"/>
  </si>
  <si>
    <t>大范围爆，神秘装备爆率低，各种特效神水</t>
    <phoneticPr fontId="19" type="noConversion"/>
  </si>
  <si>
    <t>小范围爆，神秘装备爆率高，各种特效神水</t>
    <phoneticPr fontId="19" type="noConversion"/>
  </si>
  <si>
    <t>半兽勇士10</t>
    <phoneticPr fontId="19" type="noConversion"/>
  </si>
  <si>
    <t>小范围爆，神秘装备爆率中，封魔谷、苍月岛</t>
    <phoneticPr fontId="19" type="noConversion"/>
  </si>
  <si>
    <t>半兽统领</t>
    <phoneticPr fontId="19" type="noConversion"/>
  </si>
  <si>
    <t>大范围爆，必爆神秘装备，各种特效神水、封魔谷、苍月岛</t>
    <phoneticPr fontId="19" type="noConversion"/>
  </si>
  <si>
    <t>爆率高</t>
    <phoneticPr fontId="19" type="noConversion"/>
  </si>
  <si>
    <t>骷髅0</t>
    <phoneticPr fontId="19" type="noConversion"/>
  </si>
  <si>
    <t>神秘装备</t>
    <phoneticPr fontId="19" type="noConversion"/>
  </si>
  <si>
    <t>掷斧骷髅</t>
    <phoneticPr fontId="19" type="noConversion"/>
  </si>
  <si>
    <t>掷斧骷髅0</t>
    <phoneticPr fontId="19" type="noConversion"/>
  </si>
  <si>
    <t>掷斧骷髅9</t>
    <phoneticPr fontId="19" type="noConversion"/>
  </si>
  <si>
    <t>各种特效神水，封魔谷、苍月岛</t>
    <phoneticPr fontId="19" type="noConversion"/>
  </si>
  <si>
    <t>骷髅精灵</t>
    <phoneticPr fontId="19" type="noConversion"/>
  </si>
  <si>
    <t>骷髅精灵1</t>
    <phoneticPr fontId="19" type="noConversion"/>
  </si>
  <si>
    <t>骷髅精灵10</t>
  </si>
  <si>
    <t>祈祷套</t>
    <phoneticPr fontId="19" type="noConversion"/>
  </si>
  <si>
    <t>僵尸20</t>
    <phoneticPr fontId="19" type="noConversion"/>
  </si>
  <si>
    <t>僵尸3</t>
    <phoneticPr fontId="19" type="noConversion"/>
  </si>
  <si>
    <t>尸王</t>
    <phoneticPr fontId="19" type="noConversion"/>
  </si>
  <si>
    <t>大范围爆，祈祷套</t>
    <phoneticPr fontId="19" type="noConversion"/>
  </si>
  <si>
    <t>未知暗殿</t>
    <phoneticPr fontId="19" type="noConversion"/>
  </si>
  <si>
    <t>尸王3</t>
    <phoneticPr fontId="19" type="noConversion"/>
  </si>
  <si>
    <t>小范围爆，祈祷套</t>
    <phoneticPr fontId="19" type="noConversion"/>
  </si>
  <si>
    <t>尸王4</t>
    <phoneticPr fontId="19" type="noConversion"/>
  </si>
  <si>
    <t>26-35级书爆率高，不爆其它书</t>
    <phoneticPr fontId="19" type="noConversion"/>
  </si>
  <si>
    <t>红蛇</t>
    <phoneticPr fontId="19" type="noConversion"/>
  </si>
  <si>
    <t>各种特效神水</t>
    <phoneticPr fontId="19" type="noConversion"/>
  </si>
  <si>
    <t>战神油、祝福油爆率高，各种特效神水</t>
    <phoneticPr fontId="19" type="noConversion"/>
  </si>
  <si>
    <t>沃玛战士</t>
    <phoneticPr fontId="19" type="noConversion"/>
  </si>
  <si>
    <t>沃玛战士0</t>
    <phoneticPr fontId="19" type="noConversion"/>
  </si>
  <si>
    <t>沃玛卫士</t>
    <phoneticPr fontId="19" type="noConversion"/>
  </si>
  <si>
    <t>沃玛教主</t>
    <phoneticPr fontId="19" type="noConversion"/>
  </si>
  <si>
    <t>记忆套</t>
    <phoneticPr fontId="19" type="noConversion"/>
  </si>
  <si>
    <t>大范围爆，神秘装备爆率中，各种特效神水</t>
    <phoneticPr fontId="19" type="noConversion"/>
  </si>
  <si>
    <t>楔蛾0</t>
  </si>
  <si>
    <t>白野猪</t>
    <phoneticPr fontId="19" type="noConversion"/>
  </si>
  <si>
    <t>大范围爆，主要是药，装备爆率低</t>
    <phoneticPr fontId="19" type="noConversion"/>
  </si>
  <si>
    <t>白野猪0</t>
    <phoneticPr fontId="19" type="noConversion"/>
  </si>
  <si>
    <t>小范围爆，装备爆率中</t>
    <phoneticPr fontId="19" type="noConversion"/>
  </si>
  <si>
    <t>白野猪2</t>
    <phoneticPr fontId="19" type="noConversion"/>
  </si>
  <si>
    <t>小范围爆，装备爆率高</t>
    <phoneticPr fontId="19" type="noConversion"/>
  </si>
  <si>
    <t>白野猪4</t>
    <phoneticPr fontId="19" type="noConversion"/>
  </si>
  <si>
    <t>小范围爆，装备爆率低，石墓七、封魔谷快速刷新</t>
    <phoneticPr fontId="19" type="noConversion"/>
  </si>
  <si>
    <t>邪恶毒蛇</t>
    <phoneticPr fontId="19" type="noConversion"/>
  </si>
  <si>
    <t>邪恶毒蛇1</t>
    <phoneticPr fontId="19" type="noConversion"/>
  </si>
  <si>
    <t>邪恶钳虫</t>
    <phoneticPr fontId="19" type="noConversion"/>
  </si>
  <si>
    <t>邪恶钳虫0</t>
    <phoneticPr fontId="19" type="noConversion"/>
  </si>
  <si>
    <t>邪恶钳虫1</t>
    <phoneticPr fontId="19" type="noConversion"/>
  </si>
  <si>
    <t>触龙神</t>
    <phoneticPr fontId="19" type="noConversion"/>
  </si>
  <si>
    <t>祖玛弓箭手3</t>
    <phoneticPr fontId="19" type="noConversion"/>
  </si>
  <si>
    <t>极品</t>
    <phoneticPr fontId="19" type="noConversion"/>
  </si>
  <si>
    <t>祖玛雕像3</t>
    <phoneticPr fontId="19" type="noConversion"/>
  </si>
  <si>
    <t>祖玛卫士</t>
    <phoneticPr fontId="19" type="noConversion"/>
  </si>
  <si>
    <t>祖玛卫士3</t>
    <phoneticPr fontId="19" type="noConversion"/>
  </si>
  <si>
    <t>祖玛卫士00</t>
    <phoneticPr fontId="19" type="noConversion"/>
  </si>
  <si>
    <t>普通队长</t>
    <phoneticPr fontId="19" type="noConversion"/>
  </si>
  <si>
    <t>祖玛卫士10</t>
    <phoneticPr fontId="19" type="noConversion"/>
  </si>
  <si>
    <t>高爆队长</t>
    <phoneticPr fontId="19" type="noConversion"/>
  </si>
  <si>
    <t>祖玛教主</t>
    <phoneticPr fontId="19" type="noConversion"/>
  </si>
  <si>
    <t>虹魔猪卫</t>
    <phoneticPr fontId="19" type="noConversion"/>
  </si>
  <si>
    <t>大范围爆，主要是药</t>
    <phoneticPr fontId="19" type="noConversion"/>
  </si>
  <si>
    <t>虹魔猪卫0</t>
    <phoneticPr fontId="19" type="noConversion"/>
  </si>
  <si>
    <t>小范围爆，爆率稍微高一点</t>
    <phoneticPr fontId="19" type="noConversion"/>
  </si>
  <si>
    <t>虹魔蝎卫</t>
    <phoneticPr fontId="19" type="noConversion"/>
  </si>
  <si>
    <t>半兽勇士90</t>
    <phoneticPr fontId="19" type="noConversion"/>
  </si>
  <si>
    <t>巨型多角虫90</t>
    <phoneticPr fontId="19" type="noConversion"/>
  </si>
  <si>
    <t>白野猪90</t>
    <phoneticPr fontId="19" type="noConversion"/>
  </si>
  <si>
    <t>邪恶毒蛇90</t>
    <phoneticPr fontId="19" type="noConversion"/>
  </si>
  <si>
    <t>邪恶钳虫90</t>
    <phoneticPr fontId="19" type="noConversion"/>
  </si>
  <si>
    <t>祖玛弓箭手90</t>
    <phoneticPr fontId="19" type="noConversion"/>
  </si>
  <si>
    <t>祖玛雕像90</t>
    <phoneticPr fontId="19" type="noConversion"/>
  </si>
  <si>
    <t>祖玛卫士90</t>
    <phoneticPr fontId="19" type="noConversion"/>
  </si>
  <si>
    <t>虹魔猪卫90</t>
    <phoneticPr fontId="19" type="noConversion"/>
  </si>
  <si>
    <t>虹魔蝎卫90</t>
    <phoneticPr fontId="19" type="noConversion"/>
  </si>
  <si>
    <t>钢牙蜘蛛3</t>
  </si>
  <si>
    <t>天狼蜘蛛3</t>
  </si>
  <si>
    <t>黑锷蜘蛛3</t>
  </si>
  <si>
    <t>花吻蜘蛛3</t>
  </si>
  <si>
    <t>幻影蜘蛛0</t>
    <phoneticPr fontId="19" type="noConversion"/>
  </si>
  <si>
    <t>幻影蜘蛛3</t>
    <phoneticPr fontId="19" type="noConversion"/>
  </si>
  <si>
    <t>爆裂蜘蛛</t>
    <phoneticPr fontId="19" type="noConversion"/>
  </si>
  <si>
    <t>血巨人</t>
    <phoneticPr fontId="19" type="noConversion"/>
  </si>
  <si>
    <t>爆率超低</t>
  </si>
  <si>
    <t>血巨人3</t>
  </si>
  <si>
    <t>血僵尸3</t>
  </si>
  <si>
    <t>双头血魔</t>
    <phoneticPr fontId="19" type="noConversion"/>
  </si>
  <si>
    <t>恶灵僵尸0</t>
    <phoneticPr fontId="19" type="noConversion"/>
  </si>
  <si>
    <t>牛魔将军</t>
    <phoneticPr fontId="19" type="noConversion"/>
  </si>
  <si>
    <t>牛魔法师0</t>
    <phoneticPr fontId="19" type="noConversion"/>
  </si>
  <si>
    <t>牛魔祭司</t>
    <phoneticPr fontId="19" type="noConversion"/>
  </si>
  <si>
    <t>牛魔祭司0</t>
    <phoneticPr fontId="19" type="noConversion"/>
  </si>
  <si>
    <t>宝箱0</t>
  </si>
  <si>
    <t>魔龙血蛙</t>
    <phoneticPr fontId="19" type="noConversion"/>
  </si>
  <si>
    <t>魔龙血蛙0</t>
    <phoneticPr fontId="19" type="noConversion"/>
  </si>
  <si>
    <t>魔龙邪眼</t>
    <phoneticPr fontId="19" type="noConversion"/>
  </si>
  <si>
    <t>魔龙邪眼0</t>
    <phoneticPr fontId="19" type="noConversion"/>
  </si>
  <si>
    <t>魔龙刺蛙</t>
    <phoneticPr fontId="19" type="noConversion"/>
  </si>
  <si>
    <t>魔龙刺蛙0</t>
    <phoneticPr fontId="19" type="noConversion"/>
  </si>
  <si>
    <t>魔龙刀兵</t>
    <phoneticPr fontId="19" type="noConversion"/>
  </si>
  <si>
    <t>魔龙刀兵0</t>
    <phoneticPr fontId="19" type="noConversion"/>
  </si>
  <si>
    <t>魔龙刀兵1</t>
    <phoneticPr fontId="19" type="noConversion"/>
  </si>
  <si>
    <t>魔龙破甲兵</t>
  </si>
  <si>
    <t>魔龙破甲兵0</t>
    <phoneticPr fontId="19" type="noConversion"/>
  </si>
  <si>
    <t>魔龙破甲兵1</t>
    <phoneticPr fontId="19" type="noConversion"/>
  </si>
  <si>
    <t>魔龙射手</t>
    <phoneticPr fontId="19" type="noConversion"/>
  </si>
  <si>
    <t>魔龙射手0</t>
    <phoneticPr fontId="19" type="noConversion"/>
  </si>
  <si>
    <t>魔龙射手1</t>
    <phoneticPr fontId="19" type="noConversion"/>
  </si>
  <si>
    <t>魔龙巨蛾</t>
    <phoneticPr fontId="19" type="noConversion"/>
  </si>
  <si>
    <t>光芒</t>
    <phoneticPr fontId="19" type="noConversion"/>
  </si>
  <si>
    <t>魔龙力士</t>
    <phoneticPr fontId="19" type="noConversion"/>
  </si>
  <si>
    <t>烈焰</t>
    <phoneticPr fontId="19" type="noConversion"/>
  </si>
  <si>
    <t>魔龙力士0</t>
  </si>
  <si>
    <t>魔龙殿爆书</t>
    <phoneticPr fontId="19" type="noConversion"/>
  </si>
  <si>
    <t>魔龙战将</t>
  </si>
  <si>
    <t>雷霆</t>
    <phoneticPr fontId="19" type="noConversion"/>
  </si>
  <si>
    <t>魔龙教主</t>
    <phoneticPr fontId="19" type="noConversion"/>
  </si>
  <si>
    <t>雷霆、烈焰、光芒</t>
    <phoneticPr fontId="19" type="noConversion"/>
  </si>
  <si>
    <t>法神</t>
    <phoneticPr fontId="19" type="noConversion"/>
  </si>
  <si>
    <t>************</t>
    <phoneticPr fontId="19" type="noConversion"/>
  </si>
  <si>
    <t>红蛇20</t>
    <phoneticPr fontId="19" type="noConversion"/>
  </si>
  <si>
    <t>虎蛇20</t>
    <phoneticPr fontId="19" type="noConversion"/>
  </si>
  <si>
    <t>骷髅20</t>
    <phoneticPr fontId="19" type="noConversion"/>
  </si>
  <si>
    <t>骷髅21</t>
    <phoneticPr fontId="19" type="noConversion"/>
  </si>
  <si>
    <t>骷髅22</t>
    <phoneticPr fontId="19" type="noConversion"/>
  </si>
  <si>
    <t>骷髅精灵20</t>
    <phoneticPr fontId="19" type="noConversion"/>
  </si>
  <si>
    <t>武力盾</t>
    <phoneticPr fontId="18" type="noConversion"/>
  </si>
  <si>
    <t>道力盾</t>
    <phoneticPr fontId="18" type="noConversion"/>
  </si>
  <si>
    <t>英雄武力盾</t>
    <phoneticPr fontId="18" type="noConversion"/>
  </si>
  <si>
    <t>英雄道力盾</t>
    <phoneticPr fontId="18" type="noConversion"/>
  </si>
  <si>
    <t>预留技能2</t>
  </si>
  <si>
    <t>预留技能3</t>
  </si>
  <si>
    <t>预留技能4</t>
  </si>
  <si>
    <t>预留技能5</t>
  </si>
  <si>
    <t>预留技能6</t>
  </si>
  <si>
    <t>预留技能7</t>
  </si>
  <si>
    <t>预留技能8</t>
  </si>
  <si>
    <t>预留技能9</t>
  </si>
  <si>
    <t>预留技能10</t>
  </si>
  <si>
    <t>预留技能11</t>
  </si>
  <si>
    <t>预留技能12</t>
  </si>
  <si>
    <t>预留技能13</t>
  </si>
  <si>
    <t>预留技能14</t>
  </si>
  <si>
    <t>预留技能15</t>
  </si>
  <si>
    <t>预留技能16</t>
  </si>
  <si>
    <t>预留技能17</t>
  </si>
  <si>
    <t>预留技能18</t>
  </si>
  <si>
    <t>预留技能19</t>
  </si>
  <si>
    <t>预留技能20</t>
  </si>
  <si>
    <t>材料占位1</t>
    <phoneticPr fontId="18" type="noConversion"/>
  </si>
  <si>
    <t>Remark</t>
    <phoneticPr fontId="18" type="noConversion"/>
  </si>
  <si>
    <t>;地图编号</t>
  </si>
  <si>
    <t>X坐标</t>
  </si>
  <si>
    <t>Y坐标</t>
  </si>
  <si>
    <t>怪物名</t>
  </si>
  <si>
    <t>范围</t>
  </si>
  <si>
    <t>数量</t>
  </si>
  <si>
    <t>间隔(分钟)</t>
    <phoneticPr fontId="19" type="noConversion"/>
  </si>
  <si>
    <t>集中率(0-100)</t>
    <phoneticPr fontId="19" type="noConversion"/>
  </si>
  <si>
    <t>名字颜色</t>
    <phoneticPr fontId="19" type="noConversion"/>
  </si>
  <si>
    <t>是否为内功怪物(0,1)</t>
    <phoneticPr fontId="19" type="noConversion"/>
  </si>
  <si>
    <t>;范围：范围是以坐标点为中心扩散，例如范围填2，那么就是以刷新坐标点向外扩散2圈，就是5x5格范围。当范围设置超过地图大小时，会造成怪物扎堆在地图边缘的墙边</t>
  </si>
  <si>
    <t>;集中率：数值越大，怪物刷新的越集中扎堆，建议填0，平均分布</t>
  </si>
  <si>
    <t>;------------------------------------------------------------------------------------</t>
  </si>
  <si>
    <t>;特殊</t>
  </si>
  <si>
    <t>;比奇</t>
    <phoneticPr fontId="19" type="noConversion"/>
  </si>
  <si>
    <t>0111</t>
  </si>
  <si>
    <t>;白日门馆长屋</t>
  </si>
  <si>
    <t>1002</t>
  </si>
  <si>
    <t>虎卫</t>
  </si>
  <si>
    <t>;丛林迷宫</t>
    <phoneticPr fontId="19" type="noConversion"/>
  </si>
  <si>
    <t>12</t>
  </si>
  <si>
    <t>;弓箭护卫</t>
  </si>
  <si>
    <t>;比奇</t>
  </si>
  <si>
    <t>;城西</t>
    <phoneticPr fontId="19" type="noConversion"/>
  </si>
  <si>
    <t>0</t>
  </si>
  <si>
    <t>弓箭护卫</t>
  </si>
  <si>
    <t>;城南</t>
    <phoneticPr fontId="19" type="noConversion"/>
  </si>
  <si>
    <t>;城东</t>
    <phoneticPr fontId="19" type="noConversion"/>
  </si>
  <si>
    <t>;城中</t>
    <phoneticPr fontId="19" type="noConversion"/>
  </si>
  <si>
    <t>0</t>
    <phoneticPr fontId="19" type="noConversion"/>
  </si>
  <si>
    <t>;比奇森林(桥边)</t>
    <phoneticPr fontId="19" type="noConversion"/>
  </si>
  <si>
    <t>;西</t>
    <phoneticPr fontId="19" type="noConversion"/>
  </si>
  <si>
    <t>;东</t>
    <phoneticPr fontId="19" type="noConversion"/>
  </si>
  <si>
    <t>;银杏山谷外</t>
  </si>
  <si>
    <t>;-&gt;毒蛇山谷</t>
  </si>
  <si>
    <t>;-&gt;沃玛森林</t>
  </si>
  <si>
    <t>;沃玛森林</t>
  </si>
  <si>
    <t>;-&gt;比奇</t>
  </si>
  <si>
    <t>1</t>
  </si>
  <si>
    <t>;-&gt;白日门</t>
  </si>
  <si>
    <t>;-&gt;封魔谷</t>
  </si>
  <si>
    <t>;白日门</t>
  </si>
  <si>
    <t>11</t>
  </si>
  <si>
    <t>;-&gt;丛林迷宫</t>
  </si>
  <si>
    <t>;丛林迷宫</t>
  </si>
  <si>
    <t>;毒蛇山谷</t>
  </si>
  <si>
    <t>2</t>
  </si>
  <si>
    <t>;-&gt;盟重</t>
  </si>
  <si>
    <t>;盟重</t>
  </si>
  <si>
    <t>;武器</t>
    <phoneticPr fontId="19" type="noConversion"/>
  </si>
  <si>
    <t>3</t>
  </si>
  <si>
    <t>;杂货</t>
    <phoneticPr fontId="19" type="noConversion"/>
  </si>
  <si>
    <t>;石墓</t>
    <phoneticPr fontId="19" type="noConversion"/>
  </si>
  <si>
    <t>;首饰</t>
    <phoneticPr fontId="19" type="noConversion"/>
  </si>
  <si>
    <t>;仓库</t>
    <phoneticPr fontId="19" type="noConversion"/>
  </si>
  <si>
    <t>;地牢一层东</t>
  </si>
  <si>
    <t>;-&gt;连接通道</t>
  </si>
  <si>
    <t>D601</t>
  </si>
  <si>
    <t>;连接通道</t>
  </si>
  <si>
    <t>;-&gt;</t>
    <phoneticPr fontId="19" type="noConversion"/>
  </si>
  <si>
    <t>地牢一层东</t>
  </si>
  <si>
    <t>E605</t>
  </si>
  <si>
    <t>;-&gt;山谷矿区二层</t>
  </si>
  <si>
    <t>E601</t>
  </si>
  <si>
    <t>;山谷矿区二层</t>
  </si>
  <si>
    <t>D422</t>
  </si>
  <si>
    <t>;封魔谷</t>
  </si>
  <si>
    <t>4</t>
  </si>
  <si>
    <t>;苍月岛</t>
  </si>
  <si>
    <t>5</t>
  </si>
  <si>
    <t>;魔龙</t>
    <phoneticPr fontId="19" type="noConversion"/>
  </si>
  <si>
    <t>6</t>
  </si>
  <si>
    <t>;怪物</t>
  </si>
  <si>
    <t>森林雪人0</t>
    <phoneticPr fontId="19" type="noConversion"/>
  </si>
  <si>
    <t>多钩猫0</t>
    <phoneticPr fontId="19" type="noConversion"/>
  </si>
  <si>
    <t>钉耙猫0</t>
    <phoneticPr fontId="19" type="noConversion"/>
  </si>
  <si>
    <t>蛤蟆0</t>
    <phoneticPr fontId="19" type="noConversion"/>
  </si>
  <si>
    <t>稻草人0</t>
    <phoneticPr fontId="19" type="noConversion"/>
  </si>
  <si>
    <t>半兽人</t>
  </si>
  <si>
    <t>多钩猫</t>
    <phoneticPr fontId="19" type="noConversion"/>
  </si>
  <si>
    <t>钉耙猫</t>
    <phoneticPr fontId="19" type="noConversion"/>
  </si>
  <si>
    <t>稻草人</t>
    <phoneticPr fontId="19" type="noConversion"/>
  </si>
  <si>
    <t>;边界村</t>
    <phoneticPr fontId="19" type="noConversion"/>
  </si>
  <si>
    <t>;银杏山谷</t>
    <phoneticPr fontId="19" type="noConversion"/>
  </si>
  <si>
    <t>;兽人古墓一层</t>
  </si>
  <si>
    <t>D001</t>
    <phoneticPr fontId="19" type="noConversion"/>
  </si>
  <si>
    <t>D001</t>
  </si>
  <si>
    <t>山洞蝙蝠0</t>
    <phoneticPr fontId="19" type="noConversion"/>
  </si>
  <si>
    <t>骷髅0</t>
  </si>
  <si>
    <t>骷髅精灵</t>
  </si>
  <si>
    <t>;兽人古墓二层</t>
  </si>
  <si>
    <t>D002</t>
  </si>
  <si>
    <t>掷斧骷髅</t>
  </si>
  <si>
    <t>掷斧骷髅0</t>
  </si>
  <si>
    <t>;兽人古墓三层</t>
  </si>
  <si>
    <t>D003</t>
  </si>
  <si>
    <t>;天然洞穴一层</t>
  </si>
  <si>
    <t>D011</t>
  </si>
  <si>
    <t>;天然洞穴二层</t>
  </si>
  <si>
    <t>D012</t>
    <phoneticPr fontId="19" type="noConversion"/>
  </si>
  <si>
    <t>;沃玛自然洞穴</t>
  </si>
  <si>
    <t>;沃玛自然洞穴一层</t>
  </si>
  <si>
    <t>E001</t>
    <phoneticPr fontId="19" type="noConversion"/>
  </si>
  <si>
    <t>E001</t>
  </si>
  <si>
    <t>;沃玛自然洞穴二层</t>
  </si>
  <si>
    <t>E002</t>
    <phoneticPr fontId="19" type="noConversion"/>
  </si>
  <si>
    <t>E002</t>
  </si>
  <si>
    <t>;连接通道一</t>
  </si>
  <si>
    <t>E401</t>
    <phoneticPr fontId="19" type="noConversion"/>
  </si>
  <si>
    <t>E401</t>
  </si>
  <si>
    <t>骷髅战士0</t>
    <phoneticPr fontId="19" type="noConversion"/>
  </si>
  <si>
    <t>骷髅战将0</t>
    <phoneticPr fontId="19" type="noConversion"/>
  </si>
  <si>
    <t>;连接通道二</t>
  </si>
  <si>
    <t>E402</t>
    <phoneticPr fontId="19" type="noConversion"/>
  </si>
  <si>
    <t>E402</t>
  </si>
  <si>
    <t>僵尸3</t>
  </si>
  <si>
    <t>;连接通道三</t>
  </si>
  <si>
    <t>E403</t>
    <phoneticPr fontId="19" type="noConversion"/>
  </si>
  <si>
    <t>僵尸1</t>
    <phoneticPr fontId="19" type="noConversion"/>
  </si>
  <si>
    <t>E403</t>
  </si>
  <si>
    <t>;连接通道四</t>
  </si>
  <si>
    <t>E404</t>
    <phoneticPr fontId="19" type="noConversion"/>
  </si>
  <si>
    <t>E404</t>
  </si>
  <si>
    <t>僵尸10</t>
    <phoneticPr fontId="19" type="noConversion"/>
  </si>
  <si>
    <t>僵尸30</t>
    <phoneticPr fontId="19" type="noConversion"/>
  </si>
  <si>
    <t>僵尸40</t>
    <phoneticPr fontId="19" type="noConversion"/>
  </si>
  <si>
    <t>僵尸50</t>
    <phoneticPr fontId="19" type="noConversion"/>
  </si>
  <si>
    <t>;比奇矿区</t>
  </si>
  <si>
    <t>;废矿入口</t>
  </si>
  <si>
    <t>D401</t>
    <phoneticPr fontId="19" type="noConversion"/>
  </si>
  <si>
    <t>D401</t>
  </si>
  <si>
    <t>僵尸20</t>
  </si>
  <si>
    <t>;废矿区东部</t>
  </si>
  <si>
    <t>D402</t>
    <phoneticPr fontId="19" type="noConversion"/>
  </si>
  <si>
    <t>D402</t>
  </si>
  <si>
    <t>尸王</t>
  </si>
  <si>
    <t>;尸王殿入口</t>
    <phoneticPr fontId="19" type="noConversion"/>
  </si>
  <si>
    <t>僵尸2</t>
    <phoneticPr fontId="19" type="noConversion"/>
  </si>
  <si>
    <t>;矿区一层</t>
  </si>
  <si>
    <t>D403</t>
  </si>
  <si>
    <t>D403</t>
    <phoneticPr fontId="19" type="noConversion"/>
  </si>
  <si>
    <t>;矿区B二层</t>
  </si>
  <si>
    <t>D404</t>
    <phoneticPr fontId="19" type="noConversion"/>
  </si>
  <si>
    <t>D404</t>
  </si>
  <si>
    <t>;矿物回收站</t>
  </si>
  <si>
    <t>D405</t>
    <phoneticPr fontId="19" type="noConversion"/>
  </si>
  <si>
    <t>D405</t>
  </si>
  <si>
    <t>;废矿区南部</t>
  </si>
  <si>
    <t>D406</t>
    <phoneticPr fontId="19" type="noConversion"/>
  </si>
  <si>
    <t>D406</t>
  </si>
  <si>
    <t>;矿区B一层</t>
    <phoneticPr fontId="19" type="noConversion"/>
  </si>
  <si>
    <t>D411</t>
    <phoneticPr fontId="19" type="noConversion"/>
  </si>
  <si>
    <t>D411</t>
  </si>
  <si>
    <t>;矿区A一层</t>
    <phoneticPr fontId="19" type="noConversion"/>
  </si>
  <si>
    <t>D413</t>
    <phoneticPr fontId="19" type="noConversion"/>
  </si>
  <si>
    <t>D413</t>
  </si>
  <si>
    <t>;矿区C一层</t>
    <phoneticPr fontId="19" type="noConversion"/>
  </si>
  <si>
    <t>D414</t>
    <phoneticPr fontId="19" type="noConversion"/>
  </si>
  <si>
    <t>D414</t>
  </si>
  <si>
    <t>;矿区D一层</t>
    <phoneticPr fontId="19" type="noConversion"/>
  </si>
  <si>
    <t>D412</t>
    <phoneticPr fontId="19" type="noConversion"/>
  </si>
  <si>
    <t>D412</t>
  </si>
  <si>
    <t>;桥</t>
  </si>
  <si>
    <t>D416</t>
    <phoneticPr fontId="19" type="noConversion"/>
  </si>
  <si>
    <t>D416</t>
  </si>
  <si>
    <t>D415</t>
    <phoneticPr fontId="19" type="noConversion"/>
  </si>
  <si>
    <t>D415</t>
  </si>
  <si>
    <t>;尸王殿</t>
  </si>
  <si>
    <t>Q004</t>
  </si>
  <si>
    <t>半兽战士</t>
  </si>
  <si>
    <t>半兽勇士</t>
  </si>
  <si>
    <t>半兽战士0</t>
    <phoneticPr fontId="19" type="noConversion"/>
  </si>
  <si>
    <t>;沃玛寺庙</t>
  </si>
  <si>
    <t>;沃玛寺庙入口</t>
  </si>
  <si>
    <t>D021</t>
    <phoneticPr fontId="19" type="noConversion"/>
  </si>
  <si>
    <t>D021</t>
  </si>
  <si>
    <t>;沃玛寺庙一层</t>
  </si>
  <si>
    <t>D022</t>
  </si>
  <si>
    <t>沃玛战士</t>
  </si>
  <si>
    <t>山洞蝙蝠</t>
    <phoneticPr fontId="19" type="noConversion"/>
  </si>
  <si>
    <t>沃玛战士0</t>
  </si>
  <si>
    <t>D022</t>
    <phoneticPr fontId="19" type="noConversion"/>
  </si>
  <si>
    <t>沃玛卫士</t>
  </si>
  <si>
    <t>;沃玛寺庙二层</t>
  </si>
  <si>
    <t>D023</t>
  </si>
  <si>
    <t>D023</t>
    <phoneticPr fontId="19" type="noConversion"/>
  </si>
  <si>
    <t>;沃玛教主大殿</t>
  </si>
  <si>
    <t>D024</t>
  </si>
  <si>
    <t>D024</t>
    <phoneticPr fontId="19" type="noConversion"/>
  </si>
  <si>
    <t>天狼蜘蛛</t>
    <phoneticPr fontId="19" type="noConversion"/>
  </si>
  <si>
    <t>;丛林迷宫西北</t>
  </si>
  <si>
    <t>天狼蜘蛛0</t>
    <phoneticPr fontId="19" type="noConversion"/>
  </si>
  <si>
    <t>钢牙蜘蛛0</t>
    <phoneticPr fontId="19" type="noConversion"/>
  </si>
  <si>
    <t>天狼蜘蛛3</t>
    <phoneticPr fontId="19" type="noConversion"/>
  </si>
  <si>
    <t>;丛林迷宫西南</t>
  </si>
  <si>
    <t>;丛林迷宫东北</t>
  </si>
  <si>
    <t>;丛林迷宫东南</t>
  </si>
  <si>
    <t>;丛林迷宫中部</t>
  </si>
  <si>
    <t>;赤月峡谷北入口</t>
    <phoneticPr fontId="19" type="noConversion"/>
  </si>
  <si>
    <t>D10011</t>
    <phoneticPr fontId="19" type="noConversion"/>
  </si>
  <si>
    <t>D10011</t>
  </si>
  <si>
    <t>钢牙蜘蛛3</t>
    <phoneticPr fontId="19" type="noConversion"/>
  </si>
  <si>
    <t>花吻蜘蛛3</t>
    <phoneticPr fontId="19" type="noConversion"/>
  </si>
  <si>
    <t>;赤月峡谷南入口</t>
    <phoneticPr fontId="19" type="noConversion"/>
  </si>
  <si>
    <t>D10012</t>
    <phoneticPr fontId="19" type="noConversion"/>
  </si>
  <si>
    <t>D10012</t>
  </si>
  <si>
    <t>;赤月峡谷东入口</t>
    <phoneticPr fontId="19" type="noConversion"/>
  </si>
  <si>
    <t>D10013</t>
    <phoneticPr fontId="19" type="noConversion"/>
  </si>
  <si>
    <t>D10013</t>
  </si>
  <si>
    <t>;赤月峡谷广场</t>
    <phoneticPr fontId="19" type="noConversion"/>
  </si>
  <si>
    <t>D1002</t>
  </si>
  <si>
    <t>黑锷蜘蛛3</t>
    <phoneticPr fontId="19" type="noConversion"/>
  </si>
  <si>
    <t>;左回廊</t>
    <phoneticPr fontId="19" type="noConversion"/>
  </si>
  <si>
    <t>D10031</t>
    <phoneticPr fontId="19" type="noConversion"/>
  </si>
  <si>
    <t>D10031</t>
  </si>
  <si>
    <t>血巨人</t>
  </si>
  <si>
    <t>血巨人3</t>
    <phoneticPr fontId="19" type="noConversion"/>
  </si>
  <si>
    <t>;右回廊</t>
    <phoneticPr fontId="19" type="noConversion"/>
  </si>
  <si>
    <t>D10032</t>
    <phoneticPr fontId="19" type="noConversion"/>
  </si>
  <si>
    <t>D10032</t>
  </si>
  <si>
    <t>;抉择之地</t>
  </si>
  <si>
    <t>D1004</t>
    <phoneticPr fontId="19" type="noConversion"/>
  </si>
  <si>
    <t>D1004</t>
  </si>
  <si>
    <t>;祭坛秘道</t>
    <phoneticPr fontId="19" type="noConversion"/>
  </si>
  <si>
    <t>D10051</t>
    <phoneticPr fontId="19" type="noConversion"/>
  </si>
  <si>
    <t>D10051</t>
  </si>
  <si>
    <t>;山谷秘道</t>
  </si>
  <si>
    <t>D10052</t>
    <phoneticPr fontId="19" type="noConversion"/>
  </si>
  <si>
    <t>D10052</t>
  </si>
  <si>
    <t>;恶魔祭坛</t>
  </si>
  <si>
    <t>D10061</t>
  </si>
  <si>
    <t>D10061</t>
    <phoneticPr fontId="19" type="noConversion"/>
  </si>
  <si>
    <t>双头金刚</t>
    <phoneticPr fontId="19" type="noConversion"/>
  </si>
  <si>
    <t>月魔蜘蛛</t>
    <phoneticPr fontId="19" type="noConversion"/>
  </si>
  <si>
    <t>花吻蜘蛛</t>
    <phoneticPr fontId="19" type="noConversion"/>
  </si>
  <si>
    <t>钢牙蜘蛛</t>
    <phoneticPr fontId="19" type="noConversion"/>
  </si>
  <si>
    <t>暴牙蜘蛛</t>
    <phoneticPr fontId="19" type="noConversion"/>
  </si>
  <si>
    <t>;赤月魔穴</t>
  </si>
  <si>
    <t>D10062</t>
  </si>
  <si>
    <t>D10062</t>
    <phoneticPr fontId="19" type="noConversion"/>
  </si>
  <si>
    <t>;不归路</t>
  </si>
  <si>
    <t>T1341</t>
  </si>
  <si>
    <t>T1342</t>
  </si>
  <si>
    <t>T1343</t>
  </si>
  <si>
    <t>红蛇</t>
  </si>
  <si>
    <t>红蛇0</t>
    <phoneticPr fontId="19" type="noConversion"/>
  </si>
  <si>
    <t>虎蛇0</t>
    <phoneticPr fontId="19" type="noConversion"/>
  </si>
  <si>
    <t>;毒蛇矿区</t>
  </si>
  <si>
    <t>;山谷矿区一层</t>
  </si>
  <si>
    <t>D421</t>
    <phoneticPr fontId="19" type="noConversion"/>
  </si>
  <si>
    <t>D421</t>
  </si>
  <si>
    <t>D422</t>
    <phoneticPr fontId="19" type="noConversion"/>
  </si>
  <si>
    <t>;毒蛇山谷连接通道</t>
  </si>
  <si>
    <t>E601</t>
    <phoneticPr fontId="19" type="noConversion"/>
  </si>
  <si>
    <t>E602</t>
    <phoneticPr fontId="19" type="noConversion"/>
  </si>
  <si>
    <t>E602</t>
  </si>
  <si>
    <t>E603</t>
    <phoneticPr fontId="19" type="noConversion"/>
  </si>
  <si>
    <t>E603</t>
  </si>
  <si>
    <t>E604</t>
  </si>
  <si>
    <t>E604</t>
    <phoneticPr fontId="19" type="noConversion"/>
  </si>
  <si>
    <t>E605</t>
    <phoneticPr fontId="19" type="noConversion"/>
  </si>
  <si>
    <t>;未知暗殿</t>
    <phoneticPr fontId="19" type="noConversion"/>
  </si>
  <si>
    <t>M001</t>
    <phoneticPr fontId="19" type="noConversion"/>
  </si>
  <si>
    <t>M001</t>
  </si>
  <si>
    <t>猎鹰0</t>
    <phoneticPr fontId="19" type="noConversion"/>
  </si>
  <si>
    <t>巨型多角虫</t>
  </si>
  <si>
    <t>;祖玛寺庙</t>
  </si>
  <si>
    <t>;祖玛寺庙一层</t>
    <phoneticPr fontId="19" type="noConversion"/>
  </si>
  <si>
    <t>;中(全图)</t>
    <phoneticPr fontId="19" type="noConversion"/>
  </si>
  <si>
    <t>D501</t>
    <phoneticPr fontId="19" type="noConversion"/>
  </si>
  <si>
    <t>D501</t>
  </si>
  <si>
    <t>祖玛弓箭手</t>
    <phoneticPr fontId="19" type="noConversion"/>
  </si>
  <si>
    <t>;中上</t>
    <phoneticPr fontId="19" type="noConversion"/>
  </si>
  <si>
    <t>;中下</t>
    <phoneticPr fontId="19" type="noConversion"/>
  </si>
  <si>
    <t>;左上</t>
    <phoneticPr fontId="19" type="noConversion"/>
  </si>
  <si>
    <t>;左中</t>
    <phoneticPr fontId="19" type="noConversion"/>
  </si>
  <si>
    <t>;左下</t>
    <phoneticPr fontId="19" type="noConversion"/>
  </si>
  <si>
    <t>;右上</t>
    <phoneticPr fontId="19" type="noConversion"/>
  </si>
  <si>
    <t>;右中</t>
    <phoneticPr fontId="19" type="noConversion"/>
  </si>
  <si>
    <t>;右下</t>
    <phoneticPr fontId="19" type="noConversion"/>
  </si>
  <si>
    <t>;祖玛寺庙二层</t>
  </si>
  <si>
    <t>D502</t>
    <phoneticPr fontId="19" type="noConversion"/>
  </si>
  <si>
    <t>;祖玛寺庙三层</t>
  </si>
  <si>
    <t>D503</t>
  </si>
  <si>
    <t>祖玛雕像</t>
    <phoneticPr fontId="19" type="noConversion"/>
  </si>
  <si>
    <t>祖玛卫士</t>
  </si>
  <si>
    <t>祖玛弓箭手0</t>
    <phoneticPr fontId="19" type="noConversion"/>
  </si>
  <si>
    <t>祖玛雕像0</t>
    <phoneticPr fontId="19" type="noConversion"/>
  </si>
  <si>
    <t>祖玛卫士0</t>
    <phoneticPr fontId="19" type="noConversion"/>
  </si>
  <si>
    <t>;祖玛寺庙四层</t>
  </si>
  <si>
    <t>D504</t>
    <phoneticPr fontId="19" type="noConversion"/>
  </si>
  <si>
    <t>;祖玛寺庙五层</t>
    <phoneticPr fontId="19" type="noConversion"/>
  </si>
  <si>
    <t>D505</t>
  </si>
  <si>
    <t>D505</t>
    <phoneticPr fontId="19" type="noConversion"/>
  </si>
  <si>
    <t>祖玛弓箭手3</t>
  </si>
  <si>
    <t>祖玛雕像3</t>
  </si>
  <si>
    <t>祖玛卫士3</t>
  </si>
  <si>
    <t>祖玛卫士10</t>
  </si>
  <si>
    <t>祖玛卫士00</t>
  </si>
  <si>
    <t>;祖玛阁</t>
  </si>
  <si>
    <t>D5061</t>
  </si>
  <si>
    <t>D5062</t>
  </si>
  <si>
    <t>D5063</t>
  </si>
  <si>
    <t>D5064</t>
  </si>
  <si>
    <t>D5065</t>
  </si>
  <si>
    <t>D5066</t>
  </si>
  <si>
    <t>D5067</t>
  </si>
  <si>
    <t>D5068</t>
  </si>
  <si>
    <t>D5069</t>
  </si>
  <si>
    <t>D5069</t>
    <phoneticPr fontId="19" type="noConversion"/>
  </si>
  <si>
    <t>;祖玛七层一</t>
  </si>
  <si>
    <t>D5072</t>
    <phoneticPr fontId="19" type="noConversion"/>
  </si>
  <si>
    <t>D5072</t>
  </si>
  <si>
    <t>;祖玛七层二</t>
  </si>
  <si>
    <t>D5073</t>
    <phoneticPr fontId="19" type="noConversion"/>
  </si>
  <si>
    <t>D5073</t>
  </si>
  <si>
    <t>;祖玛七层三</t>
  </si>
  <si>
    <t>D5074</t>
    <phoneticPr fontId="19" type="noConversion"/>
  </si>
  <si>
    <t>D5074</t>
  </si>
  <si>
    <t>;祖玛教主之家</t>
  </si>
  <si>
    <t>D515</t>
  </si>
  <si>
    <t>祖玛教主</t>
  </si>
  <si>
    <t>;死亡山谷</t>
    <phoneticPr fontId="19" type="noConversion"/>
  </si>
  <si>
    <t>D601</t>
    <phoneticPr fontId="19" type="noConversion"/>
  </si>
  <si>
    <t>;地牢一层西</t>
  </si>
  <si>
    <t>D602</t>
  </si>
  <si>
    <t>D602</t>
    <phoneticPr fontId="19" type="noConversion"/>
  </si>
  <si>
    <t>;地牢一层北</t>
  </si>
  <si>
    <t>D603</t>
  </si>
  <si>
    <t>邪恶钳虫</t>
  </si>
  <si>
    <t>;地牢二层西</t>
  </si>
  <si>
    <t>D604</t>
  </si>
  <si>
    <t>;地牢二层北</t>
  </si>
  <si>
    <t>D605</t>
  </si>
  <si>
    <t>黑色恶蛆0</t>
    <phoneticPr fontId="19" type="noConversion"/>
  </si>
  <si>
    <t>;死亡棺材</t>
  </si>
  <si>
    <t>D606</t>
  </si>
  <si>
    <t>邪恶钳虫2</t>
    <phoneticPr fontId="19" type="noConversion"/>
  </si>
  <si>
    <t>触龙神</t>
  </si>
  <si>
    <t>;黑暗地带</t>
  </si>
  <si>
    <t>D612</t>
  </si>
  <si>
    <t>蜈蚣0</t>
    <phoneticPr fontId="19" type="noConversion"/>
  </si>
  <si>
    <t>跳跳蜂0</t>
    <phoneticPr fontId="19" type="noConversion"/>
  </si>
  <si>
    <t>巨型蠕虫0</t>
    <phoneticPr fontId="19" type="noConversion"/>
  </si>
  <si>
    <t>钳虫0</t>
    <phoneticPr fontId="19" type="noConversion"/>
  </si>
  <si>
    <t>;生死之间</t>
  </si>
  <si>
    <t>D613</t>
  </si>
  <si>
    <t>;传奇部落</t>
  </si>
  <si>
    <t>D614</t>
  </si>
  <si>
    <t>;邪恶势力</t>
  </si>
  <si>
    <t>D615</t>
  </si>
  <si>
    <t>;幽明圣域</t>
  </si>
  <si>
    <t>D616</t>
  </si>
  <si>
    <t>;恐怖空间</t>
  </si>
  <si>
    <t>D617</t>
  </si>
  <si>
    <t>;一线天</t>
  </si>
  <si>
    <t>D618</t>
  </si>
  <si>
    <t>;石墓</t>
  </si>
  <si>
    <t>;石墓一层</t>
  </si>
  <si>
    <t>D711</t>
    <phoneticPr fontId="19" type="noConversion"/>
  </si>
  <si>
    <t>D711</t>
  </si>
  <si>
    <t>;石墓二层</t>
  </si>
  <si>
    <t>D712</t>
    <phoneticPr fontId="19" type="noConversion"/>
  </si>
  <si>
    <t>;石墓三层</t>
  </si>
  <si>
    <t>D713</t>
    <phoneticPr fontId="19" type="noConversion"/>
  </si>
  <si>
    <t>;石墓四层</t>
  </si>
  <si>
    <t>D714</t>
  </si>
  <si>
    <t>;石墓五层</t>
  </si>
  <si>
    <t>D715</t>
    <phoneticPr fontId="19" type="noConversion"/>
  </si>
  <si>
    <t>白野猪</t>
  </si>
  <si>
    <t>;石墓阵</t>
  </si>
  <si>
    <t>D71601</t>
  </si>
  <si>
    <t>D71602</t>
  </si>
  <si>
    <t>D71603</t>
  </si>
  <si>
    <t>D71604</t>
  </si>
  <si>
    <t>D71605</t>
  </si>
  <si>
    <t>D71606</t>
  </si>
  <si>
    <t>D71607</t>
  </si>
  <si>
    <t>D71608</t>
  </si>
  <si>
    <t>D71609</t>
  </si>
  <si>
    <t>D71610</t>
  </si>
  <si>
    <t>D71611</t>
  </si>
  <si>
    <t>D71612</t>
  </si>
  <si>
    <t>D71613</t>
  </si>
  <si>
    <t>D71614</t>
  </si>
  <si>
    <t>D71615</t>
  </si>
  <si>
    <t>D71616</t>
  </si>
  <si>
    <t>D71617</t>
  </si>
  <si>
    <t>D71618</t>
  </si>
  <si>
    <t>D71619</t>
  </si>
  <si>
    <t>D71620</t>
  </si>
  <si>
    <t>D71621</t>
  </si>
  <si>
    <t>D71622</t>
  </si>
  <si>
    <t>D71623</t>
  </si>
  <si>
    <t>D71624</t>
  </si>
  <si>
    <t>D71625</t>
  </si>
  <si>
    <t>;石墓六层</t>
  </si>
  <si>
    <t>D716</t>
    <phoneticPr fontId="19" type="noConversion"/>
  </si>
  <si>
    <t>D716</t>
  </si>
  <si>
    <t>蝎蛇</t>
    <phoneticPr fontId="19" type="noConversion"/>
  </si>
  <si>
    <t>;石墓七层</t>
  </si>
  <si>
    <t>D717</t>
  </si>
  <si>
    <t>楔蛾</t>
    <phoneticPr fontId="19" type="noConversion"/>
  </si>
  <si>
    <t>蝎蛇3</t>
    <phoneticPr fontId="19" type="noConversion"/>
  </si>
  <si>
    <t>白野猪0</t>
  </si>
  <si>
    <t>白野猪2</t>
  </si>
  <si>
    <t>;桃源之门入口</t>
    <phoneticPr fontId="19" type="noConversion"/>
  </si>
  <si>
    <t>D717</t>
    <phoneticPr fontId="19" type="noConversion"/>
  </si>
  <si>
    <t>;桃源之门</t>
  </si>
  <si>
    <t>R001</t>
  </si>
  <si>
    <t>;香石古墓</t>
  </si>
  <si>
    <t>;香石古墓一</t>
    <phoneticPr fontId="19" type="noConversion"/>
  </si>
  <si>
    <t>E701</t>
    <phoneticPr fontId="19" type="noConversion"/>
  </si>
  <si>
    <t>E701</t>
  </si>
  <si>
    <t>;香石古墓二</t>
    <phoneticPr fontId="19" type="noConversion"/>
  </si>
  <si>
    <t>E702</t>
  </si>
  <si>
    <t>红野猪0</t>
    <phoneticPr fontId="19" type="noConversion"/>
  </si>
  <si>
    <t>;香石古墓三</t>
    <phoneticPr fontId="19" type="noConversion"/>
  </si>
  <si>
    <t>E703</t>
  </si>
  <si>
    <t>黑野猪0</t>
    <phoneticPr fontId="19" type="noConversion"/>
  </si>
  <si>
    <t>;沙巴克秘密通道</t>
  </si>
  <si>
    <t>D701</t>
    <phoneticPr fontId="19" type="noConversion"/>
  </si>
  <si>
    <t>掷斧骷髅9</t>
  </si>
  <si>
    <t>半兽勇士10</t>
  </si>
  <si>
    <t>;封魔皇宫</t>
  </si>
  <si>
    <t>B341</t>
  </si>
  <si>
    <t>;同心小径</t>
  </si>
  <si>
    <t>M100</t>
  </si>
  <si>
    <t>M100</t>
    <phoneticPr fontId="19" type="noConversion"/>
  </si>
  <si>
    <t>虹魔猪卫0</t>
  </si>
  <si>
    <t>;封魔矿区</t>
  </si>
  <si>
    <t>D2000</t>
    <phoneticPr fontId="19" type="noConversion"/>
  </si>
  <si>
    <t>D2000</t>
  </si>
  <si>
    <t>;崎路</t>
  </si>
  <si>
    <t>D2001</t>
    <phoneticPr fontId="19" type="noConversion"/>
  </si>
  <si>
    <t>D2001</t>
  </si>
  <si>
    <t>D2002</t>
  </si>
  <si>
    <t>;疾风殿</t>
  </si>
  <si>
    <t>D2004</t>
  </si>
  <si>
    <t>;光芒回廊</t>
  </si>
  <si>
    <t>D2005</t>
  </si>
  <si>
    <t>;烈焰殿</t>
  </si>
  <si>
    <t>D2006</t>
  </si>
  <si>
    <t>邪恶毒蛇</t>
  </si>
  <si>
    <t>虹魔猪卫</t>
  </si>
  <si>
    <t>;雷霆之路</t>
  </si>
  <si>
    <t>D2007</t>
  </si>
  <si>
    <t>;秘密通道</t>
  </si>
  <si>
    <t>D10054</t>
  </si>
  <si>
    <t>;封魔道</t>
    <phoneticPr fontId="19" type="noConversion"/>
  </si>
  <si>
    <t>D2003</t>
    <phoneticPr fontId="19" type="noConversion"/>
  </si>
  <si>
    <t>D2003</t>
  </si>
  <si>
    <t>;霸者大厅</t>
  </si>
  <si>
    <t>D2008</t>
    <phoneticPr fontId="19" type="noConversion"/>
  </si>
  <si>
    <t>D2008</t>
  </si>
  <si>
    <t>虹魔蝎卫0</t>
    <phoneticPr fontId="19" type="noConversion"/>
  </si>
  <si>
    <t>;幽冥回廊</t>
  </si>
  <si>
    <t>D2009</t>
  </si>
  <si>
    <t>;纵横道</t>
  </si>
  <si>
    <t>D2010</t>
  </si>
  <si>
    <t>D10053</t>
  </si>
  <si>
    <t>;魔魂殿</t>
    <phoneticPr fontId="19" type="noConversion"/>
  </si>
  <si>
    <t>D2011</t>
    <phoneticPr fontId="19" type="noConversion"/>
  </si>
  <si>
    <t>D2011</t>
  </si>
  <si>
    <t>虹魔蝎卫</t>
  </si>
  <si>
    <t>;炼狱回廊</t>
  </si>
  <si>
    <t>D2012</t>
  </si>
  <si>
    <t>;封魔殿</t>
  </si>
  <si>
    <t>D2013</t>
  </si>
  <si>
    <t>虹魔教主</t>
  </si>
  <si>
    <t>;尸魔洞</t>
  </si>
  <si>
    <t>;尸魔洞一层</t>
  </si>
  <si>
    <t>D2051</t>
    <phoneticPr fontId="19" type="noConversion"/>
  </si>
  <si>
    <t>恶灵僵尸</t>
  </si>
  <si>
    <t>D2051</t>
  </si>
  <si>
    <t>恶灵僵尸0</t>
  </si>
  <si>
    <t>;尸魔洞二层</t>
  </si>
  <si>
    <t>D2053</t>
    <phoneticPr fontId="19" type="noConversion"/>
  </si>
  <si>
    <t>D2053</t>
  </si>
  <si>
    <t>;尸魔洞三层</t>
  </si>
  <si>
    <t>D2052</t>
    <phoneticPr fontId="19" type="noConversion"/>
  </si>
  <si>
    <t>D2052</t>
  </si>
  <si>
    <t>;骨魔洞</t>
  </si>
  <si>
    <t>;骨魔洞一层</t>
  </si>
  <si>
    <t>D2061</t>
    <phoneticPr fontId="19" type="noConversion"/>
  </si>
  <si>
    <t>D2061</t>
  </si>
  <si>
    <t>;骨魔洞二层</t>
  </si>
  <si>
    <t>D2066</t>
    <phoneticPr fontId="19" type="noConversion"/>
  </si>
  <si>
    <t>D2066</t>
  </si>
  <si>
    <t>;骨魔洞三层</t>
  </si>
  <si>
    <t>D2063</t>
    <phoneticPr fontId="19" type="noConversion"/>
  </si>
  <si>
    <t>D2063</t>
  </si>
  <si>
    <t>;骨魔洞四层</t>
  </si>
  <si>
    <t>D2064</t>
    <phoneticPr fontId="19" type="noConversion"/>
  </si>
  <si>
    <t>D2064</t>
  </si>
  <si>
    <t>;骨魔洞五层</t>
  </si>
  <si>
    <t>D2067</t>
  </si>
  <si>
    <t>D2067</t>
    <phoneticPr fontId="19" type="noConversion"/>
  </si>
  <si>
    <t>黄泉教主</t>
  </si>
  <si>
    <t>;牛魔洞</t>
  </si>
  <si>
    <t>;牛魔寺庙一层</t>
  </si>
  <si>
    <t>D2071</t>
    <phoneticPr fontId="19" type="noConversion"/>
  </si>
  <si>
    <t>D2071</t>
  </si>
  <si>
    <t>;牛魔寺庙二层</t>
  </si>
  <si>
    <t>D2072</t>
    <phoneticPr fontId="19" type="noConversion"/>
  </si>
  <si>
    <t>D2072</t>
  </si>
  <si>
    <t>;牛魔寺庙三层</t>
  </si>
  <si>
    <t>D2073</t>
    <phoneticPr fontId="19" type="noConversion"/>
  </si>
  <si>
    <t>D2073</t>
  </si>
  <si>
    <t>牛魔法师</t>
  </si>
  <si>
    <t>牛魔将军</t>
  </si>
  <si>
    <t>牛魔祭司</t>
  </si>
  <si>
    <t>牛魔将军0</t>
    <phoneticPr fontId="19" type="noConversion"/>
  </si>
  <si>
    <t>;牛魔寺庙四层</t>
  </si>
  <si>
    <t>D2075</t>
    <phoneticPr fontId="19" type="noConversion"/>
  </si>
  <si>
    <t>D2075</t>
  </si>
  <si>
    <t>牛魔法师0</t>
  </si>
  <si>
    <t>;牛魔寺庙五层</t>
  </si>
  <si>
    <t>D2076</t>
    <phoneticPr fontId="19" type="noConversion"/>
  </si>
  <si>
    <t>D2076</t>
  </si>
  <si>
    <t>;牛魔寺庙六层</t>
  </si>
  <si>
    <t>D2078</t>
    <phoneticPr fontId="19" type="noConversion"/>
  </si>
  <si>
    <t>D2078</t>
  </si>
  <si>
    <t>牛魔祭司0</t>
  </si>
  <si>
    <t>;牛魔寺庙大厅</t>
  </si>
  <si>
    <t>D2079</t>
  </si>
  <si>
    <t>牛魔王</t>
  </si>
  <si>
    <t>;六个新衣服地点</t>
  </si>
  <si>
    <t>;毒蛇矿区二层</t>
    <phoneticPr fontId="19" type="noConversion"/>
  </si>
  <si>
    <t>暗之沃玛教主</t>
    <phoneticPr fontId="19" type="noConversion"/>
  </si>
  <si>
    <t>;国王陵墓</t>
    <phoneticPr fontId="19" type="noConversion"/>
  </si>
  <si>
    <t>暗之骷髅精灵</t>
    <phoneticPr fontId="19" type="noConversion"/>
  </si>
  <si>
    <t>;尸魔三层</t>
    <phoneticPr fontId="19" type="noConversion"/>
  </si>
  <si>
    <t>暗之黄泉教主</t>
    <phoneticPr fontId="19" type="noConversion"/>
  </si>
  <si>
    <t>暗之双头血魔</t>
  </si>
  <si>
    <t>暗之虹魔教主</t>
    <phoneticPr fontId="19" type="noConversion"/>
  </si>
  <si>
    <t>;魔龙郊外</t>
    <phoneticPr fontId="19" type="noConversion"/>
  </si>
  <si>
    <t>魔龙血蛙</t>
  </si>
  <si>
    <t>魔龙邪眼</t>
  </si>
  <si>
    <t>魔龙刺蛙</t>
  </si>
  <si>
    <t>魔龙射手</t>
  </si>
  <si>
    <t>;魔龙东郊</t>
  </si>
  <si>
    <t>61</t>
  </si>
  <si>
    <t>魔龙刀兵</t>
  </si>
  <si>
    <t>;东林间胜地</t>
  </si>
  <si>
    <t>611</t>
  </si>
  <si>
    <t>;魔龙西郊</t>
  </si>
  <si>
    <t>62</t>
  </si>
  <si>
    <t>;西林间胜地</t>
  </si>
  <si>
    <t>621</t>
  </si>
  <si>
    <t>魔龙破甲兵</t>
    <phoneticPr fontId="19" type="noConversion"/>
  </si>
  <si>
    <t>;魔龙旧寨</t>
  </si>
  <si>
    <t>612</t>
  </si>
  <si>
    <t>;魔龙沼泽</t>
    <phoneticPr fontId="19" type="noConversion"/>
  </si>
  <si>
    <t>622</t>
    <phoneticPr fontId="19" type="noConversion"/>
  </si>
  <si>
    <t>622</t>
  </si>
  <si>
    <t>;进入魔龙殿的魔龙邪眼</t>
  </si>
  <si>
    <t>;魔龙殿</t>
    <phoneticPr fontId="19" type="noConversion"/>
  </si>
  <si>
    <t>EM300</t>
    <phoneticPr fontId="19" type="noConversion"/>
  </si>
  <si>
    <t>魔龙力士0</t>
    <phoneticPr fontId="19" type="noConversion"/>
  </si>
  <si>
    <t>;魔龙祭坛</t>
  </si>
  <si>
    <t>613</t>
  </si>
  <si>
    <t>;魔龙岭</t>
  </si>
  <si>
    <t>63</t>
  </si>
  <si>
    <t>;东魔龙关</t>
  </si>
  <si>
    <t>632</t>
  </si>
  <si>
    <t>;西魔龙关</t>
  </si>
  <si>
    <t>631</t>
  </si>
  <si>
    <t>;魔龙谷</t>
  </si>
  <si>
    <t>64</t>
  </si>
  <si>
    <t xml:space="preserve">  </t>
    <phoneticPr fontId="19" type="noConversion"/>
  </si>
  <si>
    <t>;龙源血路</t>
  </si>
  <si>
    <t>65</t>
  </si>
  <si>
    <t>魔龙力士</t>
  </si>
  <si>
    <t>魔龙巨蛾</t>
  </si>
  <si>
    <t>230</t>
    <phoneticPr fontId="19" type="noConversion"/>
  </si>
  <si>
    <t>;魔龙血域</t>
    <phoneticPr fontId="19" type="noConversion"/>
  </si>
  <si>
    <t>66</t>
  </si>
  <si>
    <t>66</t>
    <phoneticPr fontId="19" type="noConversion"/>
  </si>
  <si>
    <t>魔龙教主</t>
  </si>
  <si>
    <t>;66</t>
    <phoneticPr fontId="19" type="noConversion"/>
  </si>
  <si>
    <t>魔龙教主0</t>
  </si>
  <si>
    <t>;调用文件</t>
  </si>
  <si>
    <t>地图</t>
  </si>
  <si>
    <t>X</t>
  </si>
  <si>
    <t>Y</t>
  </si>
  <si>
    <t>人物姓名</t>
  </si>
  <si>
    <t>方向</t>
    <phoneticPr fontId="19" type="noConversion"/>
  </si>
  <si>
    <t>代码</t>
  </si>
  <si>
    <t>属于城堡</t>
    <phoneticPr fontId="19" type="noConversion"/>
  </si>
  <si>
    <t xml:space="preserve">自动移动 </t>
    <phoneticPr fontId="19" type="noConversion"/>
  </si>
  <si>
    <t>移动间隔</t>
    <phoneticPr fontId="19" type="noConversion"/>
  </si>
  <si>
    <t>变色模式</t>
    <phoneticPr fontId="19" type="noConversion"/>
  </si>
  <si>
    <t>变色间隔</t>
    <phoneticPr fontId="19" type="noConversion"/>
  </si>
  <si>
    <t>颜色固定</t>
    <phoneticPr fontId="19" type="noConversion"/>
  </si>
  <si>
    <t>;比奇城</t>
  </si>
  <si>
    <t>比奇城/屠夫</t>
  </si>
  <si>
    <t>0102</t>
  </si>
  <si>
    <t>屠夫</t>
  </si>
  <si>
    <t>屠夫</t>
    <phoneticPr fontId="19" type="noConversion"/>
  </si>
  <si>
    <t>比奇城/卫家店</t>
  </si>
  <si>
    <t>0103</t>
  </si>
  <si>
    <t>卫家店</t>
  </si>
  <si>
    <t>比奇城/修理师</t>
    <phoneticPr fontId="19" type="noConversion"/>
  </si>
  <si>
    <t>修理师</t>
    <phoneticPr fontId="19" type="noConversion"/>
  </si>
  <si>
    <t>比奇城/安家布衣</t>
  </si>
  <si>
    <t>0106</t>
  </si>
  <si>
    <t>安家布衣</t>
  </si>
  <si>
    <t>比奇城/赖家店</t>
    <phoneticPr fontId="19" type="noConversion"/>
  </si>
  <si>
    <t>0108</t>
  </si>
  <si>
    <t>赖家店老板</t>
  </si>
  <si>
    <t>比奇城/夏家店</t>
    <phoneticPr fontId="19" type="noConversion"/>
  </si>
  <si>
    <t>夏家店老板</t>
  </si>
  <si>
    <t>;比奇城/杳水</t>
    <phoneticPr fontId="19" type="noConversion"/>
  </si>
  <si>
    <t>0109</t>
  </si>
  <si>
    <t>杳水店老板</t>
  </si>
  <si>
    <t>比奇城/陈家铺子</t>
  </si>
  <si>
    <t>0104</t>
  </si>
  <si>
    <t>陈家铺子老板</t>
  </si>
  <si>
    <t>比奇城/书店</t>
  </si>
  <si>
    <t>书店老板</t>
  </si>
  <si>
    <t>比奇城/麦家铺子</t>
  </si>
  <si>
    <t>0125</t>
  </si>
  <si>
    <t>麦家铺子</t>
  </si>
  <si>
    <t>比奇城/仓库</t>
  </si>
  <si>
    <t>仓库保管员</t>
  </si>
  <si>
    <t>比奇城/杂货铺</t>
    <phoneticPr fontId="19" type="noConversion"/>
  </si>
  <si>
    <t>杂货铺老板</t>
    <phoneticPr fontId="19" type="noConversion"/>
  </si>
  <si>
    <t>比奇城/戒指店</t>
  </si>
  <si>
    <t>0105</t>
  </si>
  <si>
    <t>戒指店老板</t>
  </si>
  <si>
    <t>比奇城/手镯店</t>
  </si>
  <si>
    <t>手镯店老板</t>
  </si>
  <si>
    <t>比奇城/项链店</t>
  </si>
  <si>
    <t>项链店老板</t>
  </si>
  <si>
    <t>比奇城/老兵</t>
    <phoneticPr fontId="19" type="noConversion"/>
  </si>
  <si>
    <t>比奇老兵</t>
    <phoneticPr fontId="19" type="noConversion"/>
  </si>
  <si>
    <t>比奇城/网络文明</t>
  </si>
  <si>
    <t>网络文明宣传</t>
  </si>
  <si>
    <t>;比奇城/商人</t>
    <phoneticPr fontId="19" type="noConversion"/>
  </si>
  <si>
    <t>0126</t>
    <phoneticPr fontId="19" type="noConversion"/>
  </si>
  <si>
    <t>商人</t>
  </si>
  <si>
    <t>;银杏村</t>
  </si>
  <si>
    <t>比奇银杏村/许家店</t>
  </si>
  <si>
    <t>0119</t>
  </si>
  <si>
    <t>许家店</t>
  </si>
  <si>
    <t>;比奇银杏村/药房</t>
    <phoneticPr fontId="19" type="noConversion"/>
  </si>
  <si>
    <t>药房小老板</t>
  </si>
  <si>
    <t>比奇银杏村/陈家铺</t>
  </si>
  <si>
    <t>陈家铺老板</t>
  </si>
  <si>
    <t>比奇银杏村/精武馆</t>
  </si>
  <si>
    <t>精武馆老板</t>
  </si>
  <si>
    <t>比奇银杏村/高家店</t>
  </si>
  <si>
    <t>高家店老板</t>
  </si>
  <si>
    <t>比奇银杏村/屠夫</t>
  </si>
  <si>
    <t>比奇银杏村/廖家店</t>
  </si>
  <si>
    <t>廖家店老板</t>
  </si>
  <si>
    <t>;比奇银杏村/英雄特使</t>
    <phoneticPr fontId="19" type="noConversion"/>
  </si>
  <si>
    <t>英雄特使</t>
  </si>
  <si>
    <t>;边界村</t>
  </si>
  <si>
    <t>比奇边界村/边界村小店</t>
  </si>
  <si>
    <t>边界村小店老板</t>
  </si>
  <si>
    <t>比奇边界村/铁匠铺</t>
  </si>
  <si>
    <t>铁匠铺老板</t>
  </si>
  <si>
    <t>比奇边界村/屠夫</t>
  </si>
  <si>
    <t>比奇边界村/白家服装</t>
  </si>
  <si>
    <t>白家服装老板</t>
  </si>
  <si>
    <t>比奇边界村/书店</t>
  </si>
  <si>
    <t>0132</t>
  </si>
  <si>
    <t>比奇边界村/仓库</t>
    <phoneticPr fontId="19" type="noConversion"/>
  </si>
  <si>
    <t>0140</t>
  </si>
  <si>
    <t>比奇边界村/戒指店</t>
  </si>
  <si>
    <t>0141</t>
  </si>
  <si>
    <t>比奇边界村/手镯店</t>
  </si>
  <si>
    <t>比奇边界村/项链店</t>
  </si>
  <si>
    <t>;比奇边界村/英雄特使</t>
    <phoneticPr fontId="19" type="noConversion"/>
  </si>
  <si>
    <t>;比奇郊外</t>
  </si>
  <si>
    <t>比奇郊外/高级战士</t>
    <phoneticPr fontId="19" type="noConversion"/>
  </si>
  <si>
    <t>0114</t>
  </si>
  <si>
    <t>高级战士</t>
    <phoneticPr fontId="19" type="noConversion"/>
  </si>
  <si>
    <t>比奇郊外/高级道士</t>
  </si>
  <si>
    <t>0113</t>
  </si>
  <si>
    <t>高级道士</t>
  </si>
  <si>
    <t>比奇郊外/高级魔法师</t>
  </si>
  <si>
    <t>0115</t>
  </si>
  <si>
    <t>高级魔法师</t>
  </si>
  <si>
    <t>沃玛森林/白日门勇士</t>
  </si>
  <si>
    <t>白日门勇士</t>
  </si>
  <si>
    <t>沃玛森林/铁匠</t>
  </si>
  <si>
    <t>铁匠</t>
  </si>
  <si>
    <t>沃玛森林/商人</t>
  </si>
  <si>
    <t>沃玛森林/老人</t>
  </si>
  <si>
    <t>老人</t>
  </si>
  <si>
    <t>沃玛森林/老人1</t>
  </si>
  <si>
    <t>沃玛森林/老人2</t>
  </si>
  <si>
    <t>;半兽古墓</t>
  </si>
  <si>
    <t>半兽古墓/仓库</t>
  </si>
  <si>
    <t>半兽古墓/不法小贩</t>
  </si>
  <si>
    <t>DM001</t>
    <phoneticPr fontId="19" type="noConversion"/>
  </si>
  <si>
    <t>不法小贩</t>
  </si>
  <si>
    <t>;天然洞穴</t>
  </si>
  <si>
    <t>天然洞穴/不法小贩</t>
  </si>
  <si>
    <t>DM011</t>
    <phoneticPr fontId="19" type="noConversion"/>
  </si>
  <si>
    <t>毒蛇山谷/老兵</t>
    <phoneticPr fontId="19" type="noConversion"/>
  </si>
  <si>
    <t>2</t>
    <phoneticPr fontId="19" type="noConversion"/>
  </si>
  <si>
    <t>毒蛇山谷老兵</t>
    <phoneticPr fontId="19" type="noConversion"/>
  </si>
  <si>
    <t>毒蛇山谷/朴铁匠</t>
    <phoneticPr fontId="19" type="noConversion"/>
  </si>
  <si>
    <t>0120</t>
  </si>
  <si>
    <t>朴铁匠</t>
  </si>
  <si>
    <t>毒蛇山谷/铁匠</t>
  </si>
  <si>
    <t>毒蛇山谷/薄家药</t>
  </si>
  <si>
    <t>0117</t>
  </si>
  <si>
    <t>薄家药铺老板</t>
  </si>
  <si>
    <t>毒蛇山谷/药铺</t>
  </si>
  <si>
    <t>药铺老板</t>
  </si>
  <si>
    <t>毒蛇山谷/罗家铺子</t>
  </si>
  <si>
    <t>罗家铺子老板</t>
  </si>
  <si>
    <t>毒蛇山谷/米家服装</t>
  </si>
  <si>
    <t>米家服装老板</t>
  </si>
  <si>
    <t>毒蛇山谷/仓库</t>
  </si>
  <si>
    <t>;毒蛇山谷/神秘老人</t>
    <phoneticPr fontId="19" type="noConversion"/>
  </si>
  <si>
    <t>神秘老人</t>
  </si>
  <si>
    <t>;毒蛇山谷连接通道</t>
    <phoneticPr fontId="19" type="noConversion"/>
  </si>
  <si>
    <t>毒蛇山谷连接通道/神秘老人</t>
    <phoneticPr fontId="19" type="noConversion"/>
  </si>
  <si>
    <t>毒蛇山谷连接通道/流浪者</t>
    <phoneticPr fontId="19" type="noConversion"/>
  </si>
  <si>
    <t>流浪者</t>
    <phoneticPr fontId="19" type="noConversion"/>
  </si>
  <si>
    <t>;盟重土城</t>
  </si>
  <si>
    <t>盟重土城/老兵</t>
  </si>
  <si>
    <t>盟重老兵</t>
  </si>
  <si>
    <t>盟重土城/张家布衣</t>
  </si>
  <si>
    <t>0149</t>
    <phoneticPr fontId="19" type="noConversion"/>
  </si>
  <si>
    <t>张家布衣老板</t>
  </si>
  <si>
    <t>盟重土城/手套店</t>
  </si>
  <si>
    <t>0149</t>
  </si>
  <si>
    <t>手套店老板</t>
  </si>
  <si>
    <t>盟重土城/老张头盔店</t>
  </si>
  <si>
    <t>老张头盔店</t>
  </si>
  <si>
    <t>盟重土城/铁匠铺</t>
  </si>
  <si>
    <t>0159</t>
  </si>
  <si>
    <t>铁匠铺老板</t>
    <phoneticPr fontId="19" type="noConversion"/>
  </si>
  <si>
    <t>;盟重土城/炼武器</t>
    <phoneticPr fontId="19" type="noConversion"/>
  </si>
  <si>
    <t>武器大师</t>
    <phoneticPr fontId="19" type="noConversion"/>
  </si>
  <si>
    <t>盟重土城/罗家铺子</t>
  </si>
  <si>
    <t>0160</t>
  </si>
  <si>
    <t>盟重土城/戒指店</t>
  </si>
  <si>
    <t>0158</t>
  </si>
  <si>
    <t>盟重土城/手镯店</t>
  </si>
  <si>
    <t>盟重土城/项链店</t>
  </si>
  <si>
    <t>盟重土城/屠夫</t>
  </si>
  <si>
    <t>盟重土城/药店</t>
  </si>
  <si>
    <t>药店老板</t>
  </si>
  <si>
    <t>盟重土城/书店</t>
  </si>
  <si>
    <t>0161</t>
  </si>
  <si>
    <t>盟重土城/仓库</t>
  </si>
  <si>
    <t>0145</t>
  </si>
  <si>
    <t>盟重土城/悦来客栈</t>
  </si>
  <si>
    <t>悦来客栈</t>
  </si>
  <si>
    <t>;盟重土城/商人</t>
    <phoneticPr fontId="19" type="noConversion"/>
  </si>
  <si>
    <t>0146</t>
  </si>
  <si>
    <t>盟重土城/流浪汉</t>
  </si>
  <si>
    <t>流浪汉</t>
  </si>
  <si>
    <t>盟重土城/修理师</t>
    <phoneticPr fontId="19" type="noConversion"/>
  </si>
  <si>
    <t>3</t>
    <phoneticPr fontId="19" type="noConversion"/>
  </si>
  <si>
    <t>盟重土城/国王使臣</t>
    <phoneticPr fontId="19" type="noConversion"/>
  </si>
  <si>
    <t>国王使臣</t>
    <phoneticPr fontId="19" type="noConversion"/>
  </si>
  <si>
    <t>;盟重土城/快速买药</t>
    <phoneticPr fontId="19" type="noConversion"/>
  </si>
  <si>
    <t>黄药师</t>
    <phoneticPr fontId="19" type="noConversion"/>
  </si>
  <si>
    <t>;盟重土城/技能回收</t>
    <phoneticPr fontId="19" type="noConversion"/>
  </si>
  <si>
    <t>玛法学者</t>
    <phoneticPr fontId="19" type="noConversion"/>
  </si>
  <si>
    <t>盟重土城/装备回收</t>
    <phoneticPr fontId="19" type="noConversion"/>
  </si>
  <si>
    <t>装备回收</t>
  </si>
  <si>
    <t>;盟重土城/宝石镶嵌</t>
    <phoneticPr fontId="19" type="noConversion"/>
  </si>
  <si>
    <t>宝石镶嵌</t>
    <phoneticPr fontId="19" type="noConversion"/>
  </si>
  <si>
    <t>;盟重土城/幸运使者</t>
    <phoneticPr fontId="19" type="noConversion"/>
  </si>
  <si>
    <t>幸运使者</t>
  </si>
  <si>
    <t>;盟重土城/经验附魔</t>
    <phoneticPr fontId="19" type="noConversion"/>
  </si>
  <si>
    <t>经验附魔</t>
    <phoneticPr fontId="19" type="noConversion"/>
  </si>
  <si>
    <t>;盟重土城/熔炼防具</t>
    <phoneticPr fontId="19" type="noConversion"/>
  </si>
  <si>
    <t>防具熔炼</t>
    <phoneticPr fontId="19" type="noConversion"/>
  </si>
  <si>
    <t>;盟重土城/熔炼首饰</t>
    <phoneticPr fontId="19" type="noConversion"/>
  </si>
  <si>
    <t>首饰熔炼</t>
    <phoneticPr fontId="19" type="noConversion"/>
  </si>
  <si>
    <t>;盟重土城/熔炼武器</t>
    <phoneticPr fontId="19" type="noConversion"/>
  </si>
  <si>
    <t>武器熔炼</t>
    <phoneticPr fontId="19" type="noConversion"/>
  </si>
  <si>
    <t>盟重土城/天下第一男战士</t>
    <phoneticPr fontId="19" type="noConversion"/>
  </si>
  <si>
    <t>A0</t>
    <phoneticPr fontId="19" type="noConversion"/>
  </si>
  <si>
    <t>盟重土城/天下第一女战士</t>
    <phoneticPr fontId="19" type="noConversion"/>
  </si>
  <si>
    <t>A1</t>
  </si>
  <si>
    <t>盟重土城/天下第一男法师</t>
    <phoneticPr fontId="19" type="noConversion"/>
  </si>
  <si>
    <t>A2</t>
  </si>
  <si>
    <t>盟重土城/天下第一女法师</t>
    <phoneticPr fontId="19" type="noConversion"/>
  </si>
  <si>
    <t>A3</t>
  </si>
  <si>
    <t>盟重土城/天下第一男道士</t>
    <phoneticPr fontId="19" type="noConversion"/>
  </si>
  <si>
    <t>A4</t>
  </si>
  <si>
    <t>盟重土城/天下第一女道士</t>
    <phoneticPr fontId="19" type="noConversion"/>
  </si>
  <si>
    <t>A5</t>
  </si>
  <si>
    <t>;沙巴克</t>
  </si>
  <si>
    <t>;沙巴克/屠夫</t>
  </si>
  <si>
    <t>;沙巴克/铁匠铺</t>
    <phoneticPr fontId="19" type="noConversion"/>
  </si>
  <si>
    <t>new0151</t>
  </si>
  <si>
    <t>沙巴克/武器铺</t>
  </si>
  <si>
    <t>new0151</t>
    <phoneticPr fontId="19" type="noConversion"/>
  </si>
  <si>
    <t>武器铺老板</t>
  </si>
  <si>
    <t>沙巴克/炼武器</t>
    <phoneticPr fontId="19" type="noConversion"/>
  </si>
  <si>
    <t>炼武器老板</t>
    <phoneticPr fontId="19" type="noConversion"/>
  </si>
  <si>
    <t>沙巴克/布衣店</t>
  </si>
  <si>
    <t>new0152</t>
  </si>
  <si>
    <t>布衣店老板</t>
  </si>
  <si>
    <t>沙巴克/头盔店</t>
  </si>
  <si>
    <t>头盔店老板</t>
  </si>
  <si>
    <t>;沙巴克/炼药</t>
    <phoneticPr fontId="19" type="noConversion"/>
  </si>
  <si>
    <t>new0153</t>
  </si>
  <si>
    <t>炼药老板</t>
  </si>
  <si>
    <t>沙巴克/药店</t>
  </si>
  <si>
    <t>沙巴克/仓库</t>
  </si>
  <si>
    <t>new01571</t>
  </si>
  <si>
    <t>仓库管理员</t>
  </si>
  <si>
    <t>;沙巴克/商人</t>
    <phoneticPr fontId="19" type="noConversion"/>
  </si>
  <si>
    <t>沙巴克/杂货铺老板</t>
  </si>
  <si>
    <t>new0154</t>
  </si>
  <si>
    <t>杂货铺老板</t>
  </si>
  <si>
    <t>沙巴克/手镯店</t>
  </si>
  <si>
    <t>new01581</t>
  </si>
  <si>
    <t>沙巴克/项链店</t>
  </si>
  <si>
    <t>沙巴克/戒指店</t>
  </si>
  <si>
    <t>沙巴克/老人</t>
  </si>
  <si>
    <t>沙巴克/白日门来使</t>
  </si>
  <si>
    <t>D701</t>
  </si>
  <si>
    <t>白日门来使</t>
  </si>
  <si>
    <t>;紫水晶屋</t>
  </si>
  <si>
    <t>紫水晶屋/服装小贩</t>
  </si>
  <si>
    <t>D608</t>
  </si>
  <si>
    <t>服装小贩</t>
  </si>
  <si>
    <t>;祖玛</t>
  </si>
  <si>
    <t>祖玛/药品小贩</t>
  </si>
  <si>
    <t>D5063</t>
    <phoneticPr fontId="19" type="noConversion"/>
  </si>
  <si>
    <t>药品小贩</t>
  </si>
  <si>
    <t>;祖玛/神秘人</t>
    <phoneticPr fontId="19" type="noConversion"/>
  </si>
  <si>
    <t>神秘人</t>
    <phoneticPr fontId="19" type="noConversion"/>
  </si>
  <si>
    <t>石墓/武器店</t>
  </si>
  <si>
    <t>D71650</t>
  </si>
  <si>
    <t>武器店老板</t>
  </si>
  <si>
    <t>石墓/服装店</t>
  </si>
  <si>
    <t>D71651</t>
  </si>
  <si>
    <t>服装店老板</t>
  </si>
  <si>
    <t>石墓/药品店</t>
  </si>
  <si>
    <t>D71653</t>
  </si>
  <si>
    <t>药品店老板</t>
  </si>
  <si>
    <t>石墓/首饰店</t>
  </si>
  <si>
    <t>D71652</t>
  </si>
  <si>
    <t>首饰店老板</t>
  </si>
  <si>
    <t>;桃源之门/神秘老人</t>
    <phoneticPr fontId="19" type="noConversion"/>
  </si>
  <si>
    <t>;桃源之门/合成师</t>
    <phoneticPr fontId="19" type="noConversion"/>
  </si>
  <si>
    <t>合成师</t>
  </si>
  <si>
    <t>白日门/老兵</t>
  </si>
  <si>
    <t>白日门老兵</t>
    <phoneticPr fontId="19" type="noConversion"/>
  </si>
  <si>
    <t>白日门/武器店</t>
  </si>
  <si>
    <t>1001</t>
  </si>
  <si>
    <t>白日门/杂货店</t>
  </si>
  <si>
    <t>1007</t>
  </si>
  <si>
    <t>杂货店老板</t>
  </si>
  <si>
    <t>白日门/首饰店</t>
  </si>
  <si>
    <t>1005</t>
    <phoneticPr fontId="19" type="noConversion"/>
  </si>
  <si>
    <t>白日门/服装店</t>
  </si>
  <si>
    <t>1003</t>
  </si>
  <si>
    <t>白日门/药店</t>
  </si>
  <si>
    <t>1006</t>
  </si>
  <si>
    <t>;白日门/药剂师</t>
    <phoneticPr fontId="19" type="noConversion"/>
  </si>
  <si>
    <t>药剂师</t>
  </si>
  <si>
    <t>白日门/书店</t>
  </si>
  <si>
    <t>1004</t>
  </si>
  <si>
    <t>白日门/仓库</t>
  </si>
  <si>
    <t>白日门/修理师</t>
    <phoneticPr fontId="19" type="noConversion"/>
  </si>
  <si>
    <t>白日门/天尊</t>
  </si>
  <si>
    <t>天尊</t>
  </si>
  <si>
    <t>封魔谷/老兵</t>
  </si>
  <si>
    <t>封魔谷老兵</t>
  </si>
  <si>
    <t>封魔谷/沃玛教主</t>
  </si>
  <si>
    <t>b341</t>
  </si>
  <si>
    <t>沃玛教主</t>
  </si>
  <si>
    <t>封魔谷/恶魔杂货匠</t>
  </si>
  <si>
    <t>恶魔杂货匠</t>
  </si>
  <si>
    <t>封魔谷/恶魔屠夫</t>
  </si>
  <si>
    <t>恶魔屠夫</t>
  </si>
  <si>
    <t>封魔谷/恶魔修理师</t>
    <phoneticPr fontId="19" type="noConversion"/>
  </si>
  <si>
    <t>恶魔修理师</t>
    <phoneticPr fontId="19" type="noConversion"/>
  </si>
  <si>
    <t>封魔谷/恶魔首饰店</t>
    <phoneticPr fontId="19" type="noConversion"/>
  </si>
  <si>
    <t>b344</t>
  </si>
  <si>
    <t>恶魔首饰店老板</t>
  </si>
  <si>
    <t>封魔谷/恶魔保管员</t>
  </si>
  <si>
    <t>b347</t>
  </si>
  <si>
    <t>恶魔保管员</t>
  </si>
  <si>
    <t>封魔谷/恶魔布店老板</t>
  </si>
  <si>
    <t>b345</t>
  </si>
  <si>
    <t>恶魔布店老板</t>
  </si>
  <si>
    <t>封魔谷/恶魔学者</t>
  </si>
  <si>
    <t>b343</t>
    <phoneticPr fontId="19" type="noConversion"/>
  </si>
  <si>
    <t>恶魔学者</t>
  </si>
  <si>
    <t>;封魔谷/恶魔炼药师</t>
    <phoneticPr fontId="19" type="noConversion"/>
  </si>
  <si>
    <t>b343</t>
  </si>
  <si>
    <t>恶魔炼药师</t>
  </si>
  <si>
    <t>封魔谷/恶魔药剂师</t>
  </si>
  <si>
    <t>恶魔药剂师</t>
  </si>
  <si>
    <t>封魔谷/恶魔铁匠铺</t>
  </si>
  <si>
    <t>b342</t>
    <phoneticPr fontId="19" type="noConversion"/>
  </si>
  <si>
    <t>恶魔铁匠铺老板</t>
  </si>
  <si>
    <t>封魔谷/恶魔修理师</t>
  </si>
  <si>
    <t>d2008</t>
    <phoneticPr fontId="19" type="noConversion"/>
  </si>
  <si>
    <t>恶魔修理师</t>
  </si>
  <si>
    <t>封魔谷/红娘</t>
    <phoneticPr fontId="19" type="noConversion"/>
  </si>
  <si>
    <t>M101</t>
  </si>
  <si>
    <t>红娘</t>
  </si>
  <si>
    <t>;苍月岛</t>
    <phoneticPr fontId="19" type="noConversion"/>
  </si>
  <si>
    <t>苍月岛/老兵</t>
  </si>
  <si>
    <t>苍月老兵</t>
  </si>
  <si>
    <t>苍月岛/杂货店</t>
  </si>
  <si>
    <t>苍月岛/书店</t>
  </si>
  <si>
    <t>苍月岛/武器店</t>
  </si>
  <si>
    <t>苍月岛/首饰店</t>
  </si>
  <si>
    <t>苍月岛/修理师</t>
    <phoneticPr fontId="19" type="noConversion"/>
  </si>
  <si>
    <t>苍月岛/布料店</t>
  </si>
  <si>
    <t>布料店老板</t>
  </si>
  <si>
    <t>苍月岛/仓库保管员</t>
  </si>
  <si>
    <t>苍月岛/药店</t>
  </si>
  <si>
    <t>;苍月岛/天虹法师</t>
    <phoneticPr fontId="19" type="noConversion"/>
  </si>
  <si>
    <t>天虹法师</t>
  </si>
  <si>
    <t>魔龙/杂货店</t>
    <phoneticPr fontId="19" type="noConversion"/>
  </si>
  <si>
    <t>杂货店</t>
    <phoneticPr fontId="19" type="noConversion"/>
  </si>
  <si>
    <t>魔龙/药店</t>
    <phoneticPr fontId="19" type="noConversion"/>
  </si>
  <si>
    <t>药店</t>
    <phoneticPr fontId="19" type="noConversion"/>
  </si>
  <si>
    <t>魔龙/武器店</t>
    <phoneticPr fontId="19" type="noConversion"/>
  </si>
  <si>
    <t>武器店</t>
    <phoneticPr fontId="19" type="noConversion"/>
  </si>
  <si>
    <t>魔龙/首饰店</t>
    <phoneticPr fontId="19" type="noConversion"/>
  </si>
  <si>
    <t>首饰店</t>
    <phoneticPr fontId="19" type="noConversion"/>
  </si>
  <si>
    <t>魔龙/仓库</t>
    <phoneticPr fontId="19" type="noConversion"/>
  </si>
  <si>
    <t>魔龙/服装店</t>
    <phoneticPr fontId="19" type="noConversion"/>
  </si>
  <si>
    <t>服装店</t>
    <phoneticPr fontId="19" type="noConversion"/>
  </si>
  <si>
    <t>魔龙/老兵</t>
    <phoneticPr fontId="19" type="noConversion"/>
  </si>
  <si>
    <t>魔龙老兵</t>
    <phoneticPr fontId="19" type="noConversion"/>
  </si>
  <si>
    <t>魔龙/守卫将军</t>
    <phoneticPr fontId="19" type="noConversion"/>
  </si>
  <si>
    <t>B357</t>
  </si>
  <si>
    <t>守卫将军</t>
  </si>
  <si>
    <t>魔龙/向导</t>
    <phoneticPr fontId="19" type="noConversion"/>
  </si>
  <si>
    <t>向导</t>
    <phoneticPr fontId="19" type="noConversion"/>
  </si>
  <si>
    <t>;魔龙/探险者</t>
    <phoneticPr fontId="19" type="noConversion"/>
  </si>
  <si>
    <t>探险者</t>
  </si>
  <si>
    <t>变量</t>
    <phoneticPr fontId="19" type="noConversion"/>
  </si>
  <si>
    <t>取值范围</t>
  </si>
  <si>
    <t>属性</t>
  </si>
  <si>
    <t>类型</t>
  </si>
  <si>
    <t>解释</t>
  </si>
  <si>
    <t>G</t>
    <phoneticPr fontId="19" type="noConversion"/>
  </si>
  <si>
    <t>0-999</t>
    <phoneticPr fontId="19" type="noConversion"/>
  </si>
  <si>
    <t>整数型</t>
  </si>
  <si>
    <t>全局</t>
  </si>
  <si>
    <t>可保存。（存放在Mir200/Setup.txt文件里面）</t>
  </si>
  <si>
    <t>A</t>
  </si>
  <si>
    <t>0-999</t>
  </si>
  <si>
    <t>字符型</t>
  </si>
  <si>
    <t>I</t>
  </si>
  <si>
    <t>下线不保存.小退归0.</t>
  </si>
  <si>
    <t>U</t>
  </si>
  <si>
    <t>0-99</t>
  </si>
  <si>
    <t>个人</t>
  </si>
  <si>
    <t>可保存。（存放在人物数据库Mir200\Envir\data.db里面）.</t>
  </si>
  <si>
    <t>S</t>
  </si>
  <si>
    <t>下线不保存.小退清空.</t>
  </si>
  <si>
    <t>N</t>
  </si>
  <si>
    <r>
      <t>临时</t>
    </r>
    <r>
      <rPr>
        <sz val="11"/>
        <rFont val="等线"/>
        <family val="3"/>
        <charset val="134"/>
        <scheme val="minor"/>
      </rPr>
      <t>变量 下线不保存.小退归0.</t>
    </r>
    <phoneticPr fontId="19" type="noConversion"/>
  </si>
  <si>
    <t>P</t>
  </si>
  <si>
    <r>
      <t>临时</t>
    </r>
    <r>
      <rPr>
        <sz val="11"/>
        <rFont val="等线"/>
        <family val="3"/>
        <charset val="134"/>
        <scheme val="minor"/>
      </rPr>
      <t>变量 下线不保存.仅在当前NPC有效.当Close关闭对话时.所有P变量归0.</t>
    </r>
  </si>
  <si>
    <t>M</t>
  </si>
  <si>
    <r>
      <t>临时</t>
    </r>
    <r>
      <rPr>
        <sz val="11"/>
        <rFont val="等线"/>
        <family val="3"/>
        <charset val="134"/>
        <scheme val="minor"/>
      </rPr>
      <t>变量 下线不保存.切换地图清空.</t>
    </r>
  </si>
  <si>
    <t>D</t>
  </si>
  <si>
    <r>
      <t>临时</t>
    </r>
    <r>
      <rPr>
        <sz val="11"/>
        <rFont val="等线"/>
        <family val="3"/>
        <charset val="134"/>
        <scheme val="minor"/>
      </rPr>
      <t>变量 下线不保存.摇筛子变量.</t>
    </r>
  </si>
  <si>
    <t>T</t>
  </si>
  <si>
    <t>可保存。（存放在人物数据库Mir200\Envir\data.db里面）</t>
  </si>
  <si>
    <t>J</t>
  </si>
  <si>
    <t>0-254</t>
  </si>
  <si>
    <t>可保存，每晚自动12点重置。</t>
  </si>
  <si>
    <t>标识</t>
  </si>
  <si>
    <t>1-999</t>
  </si>
  <si>
    <r>
      <t>下线保存</t>
    </r>
    <r>
      <rPr>
        <sz val="11"/>
        <rFont val="等线"/>
        <family val="3"/>
        <charset val="134"/>
        <scheme val="minor"/>
      </rPr>
      <t>.人物普通CHECK 变量 数值0或1（保存）.点击查看详细说明</t>
    </r>
  </si>
  <si>
    <t>拓展</t>
    <phoneticPr fontId="19" type="noConversion"/>
  </si>
  <si>
    <t>无限</t>
  </si>
  <si>
    <r>
      <t>在S</t>
    </r>
    <r>
      <rPr>
        <sz val="11"/>
        <rFont val="等线"/>
        <family val="3"/>
        <charset val="134"/>
        <scheme val="minor"/>
      </rPr>
      <t>变量或N变量的后加$属于扩展变量，例如 S1和S$1 这样的2个变量完全是2个不同的变量。</t>
    </r>
  </si>
  <si>
    <t>自定义</t>
    <phoneticPr fontId="19" type="noConversion"/>
  </si>
  <si>
    <t>自定义变量不能以系统变量为开头,如P、G、M、I、D、N、S、A、U、T开头.自定义变量使用说明</t>
  </si>
  <si>
    <t>编号</t>
    <phoneticPr fontId="19" type="noConversion"/>
  </si>
  <si>
    <t>A</t>
    <phoneticPr fontId="19" type="noConversion"/>
  </si>
  <si>
    <t>I</t>
    <phoneticPr fontId="19" type="noConversion"/>
  </si>
  <si>
    <t>U</t>
    <phoneticPr fontId="19" type="noConversion"/>
  </si>
  <si>
    <t>T</t>
    <phoneticPr fontId="19" type="noConversion"/>
  </si>
  <si>
    <t>标识</t>
    <phoneticPr fontId="19" type="noConversion"/>
  </si>
  <si>
    <t>天下第一男战士名称，用于雕像名称</t>
    <phoneticPr fontId="19" type="noConversion"/>
  </si>
  <si>
    <t>天下第一女战士名称，用于雕像名称</t>
    <phoneticPr fontId="19" type="noConversion"/>
  </si>
  <si>
    <t>天下第一男法师名称，用于雕像名称</t>
    <phoneticPr fontId="19" type="noConversion"/>
  </si>
  <si>
    <t>天下第一女法师名称，用于雕像名称</t>
    <phoneticPr fontId="19" type="noConversion"/>
  </si>
  <si>
    <t>天下第一男道士名称，用于雕像名称</t>
    <phoneticPr fontId="19" type="noConversion"/>
  </si>
  <si>
    <t>天下第一女道士名称，用于雕像名称</t>
    <phoneticPr fontId="19" type="noConversion"/>
  </si>
  <si>
    <t>紫宝石[碎裂]</t>
    <phoneticPr fontId="19" type="noConversion"/>
  </si>
  <si>
    <t>紫宝石[瑕疵]</t>
  </si>
  <si>
    <t>紫宝石[无暇]</t>
  </si>
  <si>
    <t>紫宝石[完美]</t>
  </si>
  <si>
    <t>紫宝石[璀璨]</t>
  </si>
  <si>
    <t>红宝石[碎裂]</t>
  </si>
  <si>
    <t>红宝石[瑕疵]</t>
  </si>
  <si>
    <t>红宝石[无暇]</t>
  </si>
  <si>
    <t>红宝石[完美]</t>
  </si>
  <si>
    <t>红宝石[璀璨]</t>
  </si>
  <si>
    <t>蓝宝石[碎裂]</t>
  </si>
  <si>
    <t>蓝宝石[瑕疵]</t>
  </si>
  <si>
    <t>蓝宝石[无暇]</t>
  </si>
  <si>
    <t>蓝宝石[完美]</t>
  </si>
  <si>
    <t>蓝宝石[璀璨]</t>
  </si>
  <si>
    <t>青玉石[碎裂]</t>
    <phoneticPr fontId="19" type="noConversion"/>
  </si>
  <si>
    <t>青玉石[瑕疵]</t>
    <phoneticPr fontId="19" type="noConversion"/>
  </si>
  <si>
    <t>青玉石[无暇]</t>
    <phoneticPr fontId="19" type="noConversion"/>
  </si>
  <si>
    <t>青玉石[完美]</t>
  </si>
  <si>
    <t>青玉石[璀璨]</t>
    <phoneticPr fontId="19" type="noConversion"/>
  </si>
  <si>
    <t>蓝玉石[碎裂]</t>
    <phoneticPr fontId="19" type="noConversion"/>
  </si>
  <si>
    <t>蓝玉石[瑕疵]</t>
    <phoneticPr fontId="19" type="noConversion"/>
  </si>
  <si>
    <t>蓝玉石[无暇]</t>
    <phoneticPr fontId="19" type="noConversion"/>
  </si>
  <si>
    <t>蓝玉石[完美]</t>
    <phoneticPr fontId="19" type="noConversion"/>
  </si>
  <si>
    <t>蓝玉石[璀璨]</t>
    <phoneticPr fontId="19" type="noConversion"/>
  </si>
  <si>
    <t>英雄权杖</t>
    <phoneticPr fontId="19" type="noConversion"/>
  </si>
  <si>
    <t>英雄圣衣(男)</t>
    <phoneticPr fontId="19" type="noConversion"/>
  </si>
  <si>
    <t>英雄圣衣(女)</t>
    <phoneticPr fontId="19" type="noConversion"/>
  </si>
  <si>
    <t>英雄圣盔</t>
    <phoneticPr fontId="19" type="noConversion"/>
  </si>
  <si>
    <t>英雄圣链</t>
    <phoneticPr fontId="19" type="noConversion"/>
  </si>
  <si>
    <t>英雄圣章</t>
    <phoneticPr fontId="19" type="noConversion"/>
  </si>
  <si>
    <t>英雄圣镯</t>
    <phoneticPr fontId="19" type="noConversion"/>
  </si>
  <si>
    <t>英雄圣戒</t>
    <phoneticPr fontId="19" type="noConversion"/>
  </si>
  <si>
    <t>英雄圣带</t>
    <phoneticPr fontId="19" type="noConversion"/>
  </si>
  <si>
    <t>英雄圣靴</t>
    <phoneticPr fontId="19" type="noConversion"/>
  </si>
  <si>
    <t>幽冥魂剑</t>
    <phoneticPr fontId="19" type="noConversion"/>
  </si>
  <si>
    <t>幽冥魂衣(男)</t>
  </si>
  <si>
    <t>幽冥魂衣(女)</t>
  </si>
  <si>
    <t>幽冥魂盔</t>
  </si>
  <si>
    <t>幽冥魂链</t>
  </si>
  <si>
    <t>幽冥魂章</t>
    <phoneticPr fontId="19" type="noConversion"/>
  </si>
  <si>
    <t>幽冥魂镯</t>
  </si>
  <si>
    <t>幽冥魂戒</t>
  </si>
  <si>
    <t>幽冥魂带</t>
  </si>
  <si>
    <t>幽冥魂靴</t>
  </si>
  <si>
    <t>狂雷战刃</t>
    <phoneticPr fontId="19" type="noConversion"/>
  </si>
  <si>
    <t>狂雷战甲(男)</t>
    <phoneticPr fontId="19" type="noConversion"/>
  </si>
  <si>
    <t>狂雷战甲(女)</t>
    <phoneticPr fontId="19" type="noConversion"/>
  </si>
  <si>
    <t>狂雷头盔</t>
    <phoneticPr fontId="19" type="noConversion"/>
  </si>
  <si>
    <t>狂雷项链</t>
    <phoneticPr fontId="19" type="noConversion"/>
  </si>
  <si>
    <t>狂雷勋章</t>
    <phoneticPr fontId="19" type="noConversion"/>
  </si>
  <si>
    <t>狂雷护腕</t>
    <phoneticPr fontId="19" type="noConversion"/>
  </si>
  <si>
    <t>狂雷战戒</t>
    <phoneticPr fontId="19" type="noConversion"/>
  </si>
  <si>
    <t>狂雷腰带</t>
    <phoneticPr fontId="19" type="noConversion"/>
  </si>
  <si>
    <t>狂雷战靴</t>
    <phoneticPr fontId="19" type="noConversion"/>
  </si>
  <si>
    <t>逆火魔杖</t>
    <phoneticPr fontId="19" type="noConversion"/>
  </si>
  <si>
    <t>逆火魔袍(男)</t>
    <phoneticPr fontId="19" type="noConversion"/>
  </si>
  <si>
    <t>逆火魔袍(女)</t>
    <phoneticPr fontId="19" type="noConversion"/>
  </si>
  <si>
    <t>逆火头盔</t>
    <phoneticPr fontId="19" type="noConversion"/>
  </si>
  <si>
    <t>逆火项链</t>
    <phoneticPr fontId="19" type="noConversion"/>
  </si>
  <si>
    <t>逆火勋章</t>
    <phoneticPr fontId="19" type="noConversion"/>
  </si>
  <si>
    <t>逆火护腕</t>
    <phoneticPr fontId="19" type="noConversion"/>
  </si>
  <si>
    <t>逆火魔戒</t>
    <phoneticPr fontId="19" type="noConversion"/>
  </si>
  <si>
    <t>逆火腰带</t>
  </si>
  <si>
    <t>逆火魔靴</t>
    <phoneticPr fontId="19" type="noConversion"/>
  </si>
  <si>
    <t>通云道剑</t>
    <phoneticPr fontId="19" type="noConversion"/>
  </si>
  <si>
    <t>通云道袍(男)</t>
    <phoneticPr fontId="19" type="noConversion"/>
  </si>
  <si>
    <t>通云道袍(女)</t>
    <phoneticPr fontId="19" type="noConversion"/>
  </si>
  <si>
    <t>通云头盔</t>
    <phoneticPr fontId="19" type="noConversion"/>
  </si>
  <si>
    <t>通云项链</t>
    <phoneticPr fontId="19" type="noConversion"/>
  </si>
  <si>
    <t>通云勋章</t>
    <phoneticPr fontId="19" type="noConversion"/>
  </si>
  <si>
    <t>通云护腕</t>
    <phoneticPr fontId="19" type="noConversion"/>
  </si>
  <si>
    <t>通云道戒</t>
    <phoneticPr fontId="19" type="noConversion"/>
  </si>
  <si>
    <t>通云腰带</t>
    <phoneticPr fontId="19" type="noConversion"/>
  </si>
  <si>
    <t>通云道靴</t>
    <phoneticPr fontId="19" type="noConversion"/>
  </si>
  <si>
    <t>天龙圣剑</t>
    <phoneticPr fontId="19" type="noConversion"/>
  </si>
  <si>
    <t>天龙圣衣(男)</t>
    <phoneticPr fontId="19" type="noConversion"/>
  </si>
  <si>
    <t>天龙圣衣(女)</t>
    <phoneticPr fontId="19" type="noConversion"/>
  </si>
  <si>
    <t>天龙圣盔</t>
    <phoneticPr fontId="19" type="noConversion"/>
  </si>
  <si>
    <t>天龙圣链</t>
    <phoneticPr fontId="19" type="noConversion"/>
  </si>
  <si>
    <t>天龙圣章</t>
    <phoneticPr fontId="19" type="noConversion"/>
  </si>
  <si>
    <t>天龙圣镯</t>
    <phoneticPr fontId="19" type="noConversion"/>
  </si>
  <si>
    <t>天龙圣戒</t>
    <phoneticPr fontId="19" type="noConversion"/>
  </si>
  <si>
    <t>天龙圣带</t>
    <phoneticPr fontId="19" type="noConversion"/>
  </si>
  <si>
    <t>天龙圣靴</t>
    <phoneticPr fontId="19" type="noConversion"/>
  </si>
  <si>
    <t>主宰神剑</t>
    <phoneticPr fontId="19" type="noConversion"/>
  </si>
  <si>
    <t>主宰神衣(男)</t>
    <phoneticPr fontId="19" type="noConversion"/>
  </si>
  <si>
    <t>主宰神衣(女)</t>
    <phoneticPr fontId="19" type="noConversion"/>
  </si>
  <si>
    <t>主宰神盔</t>
    <phoneticPr fontId="19" type="noConversion"/>
  </si>
  <si>
    <t>主宰神链</t>
    <phoneticPr fontId="19" type="noConversion"/>
  </si>
  <si>
    <t>主宰神章</t>
    <phoneticPr fontId="19" type="noConversion"/>
  </si>
  <si>
    <t>主宰神镯</t>
    <phoneticPr fontId="19" type="noConversion"/>
  </si>
  <si>
    <t>主宰神戒</t>
    <phoneticPr fontId="19" type="noConversion"/>
  </si>
  <si>
    <t>主宰神带</t>
    <phoneticPr fontId="19" type="noConversion"/>
  </si>
  <si>
    <t>主宰神靴</t>
    <phoneticPr fontId="19" type="noConversion"/>
  </si>
  <si>
    <t>装备</t>
    <phoneticPr fontId="19" type="noConversion"/>
  </si>
  <si>
    <t>防御</t>
    <phoneticPr fontId="19" type="noConversion"/>
  </si>
  <si>
    <t>魔御</t>
    <phoneticPr fontId="19" type="noConversion"/>
  </si>
  <si>
    <t>攻击</t>
    <phoneticPr fontId="19" type="noConversion"/>
  </si>
  <si>
    <t>魔法</t>
    <phoneticPr fontId="19" type="noConversion"/>
  </si>
  <si>
    <t>道术</t>
    <phoneticPr fontId="19" type="noConversion"/>
  </si>
  <si>
    <t>备注</t>
    <phoneticPr fontId="19" type="noConversion"/>
  </si>
  <si>
    <t>祖玛战</t>
  </si>
  <si>
    <t>青铜腰带、紫绸靴、裁决之杖</t>
  </si>
  <si>
    <t>祖玛法</t>
  </si>
  <si>
    <t>青铜腰带、紫绸靴、骨玉权杖</t>
  </si>
  <si>
    <t>祖玛道</t>
  </si>
  <si>
    <t>青铜腰带、紫绸靴、龙纹剑</t>
  </si>
  <si>
    <t>圣战</t>
  </si>
  <si>
    <t>钢铁腰带、避魂靴、荣耀勋章、屠龙</t>
  </si>
  <si>
    <t>法神</t>
  </si>
  <si>
    <t>钢铁腰带、避魂靴、荣耀勋章、嗜魂法杖</t>
  </si>
  <si>
    <t>钢铁腰带、避魂靴、荣耀勋章、乾坤扇</t>
  </si>
  <si>
    <t>雷霆</t>
  </si>
  <si>
    <t>烈焰</t>
  </si>
  <si>
    <t>光芒</t>
  </si>
  <si>
    <t>英雄战</t>
  </si>
  <si>
    <t>英雄法</t>
  </si>
  <si>
    <t>英雄道</t>
  </si>
  <si>
    <t>幽冥战</t>
  </si>
  <si>
    <t>幽冥法</t>
  </si>
  <si>
    <t>幽冥道</t>
  </si>
  <si>
    <t>狂雷</t>
  </si>
  <si>
    <t>逆火</t>
  </si>
  <si>
    <t>通云</t>
  </si>
  <si>
    <t>天龙战</t>
  </si>
  <si>
    <t>天龙法</t>
  </si>
  <si>
    <t>天龙道</t>
  </si>
  <si>
    <t>主宰战</t>
  </si>
  <si>
    <t>主宰法</t>
  </si>
  <si>
    <t>主宰道</t>
  </si>
  <si>
    <t>国家ID</t>
    <phoneticPr fontId="19" type="noConversion"/>
  </si>
  <si>
    <t>怪物能否攻击同国家的人</t>
    <phoneticPr fontId="18" type="noConversion"/>
  </si>
  <si>
    <t>不同国家的怪物能否相互攻击</t>
    <phoneticPr fontId="18" type="noConversion"/>
  </si>
  <si>
    <t>怪物能否被同国家的人来攻击</t>
    <phoneticPr fontId="18" type="noConversion"/>
  </si>
  <si>
    <t>倚天剑</t>
    <phoneticPr fontId="19" type="noConversion"/>
  </si>
  <si>
    <t>倚天神甲</t>
    <phoneticPr fontId="19" type="noConversion"/>
  </si>
  <si>
    <t>倚天神衣</t>
    <phoneticPr fontId="19" type="noConversion"/>
  </si>
  <si>
    <t>气血石(小)</t>
    <phoneticPr fontId="19" type="noConversion"/>
  </si>
  <si>
    <t>冰霜雪雨</t>
    <phoneticPr fontId="18" type="noConversion"/>
  </si>
  <si>
    <t>五雷轰</t>
    <phoneticPr fontId="18" type="noConversion"/>
  </si>
  <si>
    <t>雷霆剑法</t>
    <phoneticPr fontId="18" type="noConversion"/>
  </si>
  <si>
    <t>宠物蛋</t>
  </si>
  <si>
    <t>训兽术</t>
    <phoneticPr fontId="18" type="noConversion"/>
  </si>
  <si>
    <t>超级护身符包</t>
    <phoneticPr fontId="18" type="noConversion"/>
  </si>
  <si>
    <t>药品预留1</t>
    <phoneticPr fontId="19" type="noConversion"/>
  </si>
  <si>
    <t>药品预留2</t>
  </si>
  <si>
    <t>药品预留3</t>
  </si>
  <si>
    <t>药品预留4</t>
  </si>
  <si>
    <t>药品预留5</t>
  </si>
  <si>
    <t>药品预留6</t>
  </si>
  <si>
    <t>龙影剑法</t>
    <phoneticPr fontId="18" type="noConversion"/>
  </si>
  <si>
    <t>捕兽器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</si>
  <si>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</si>
  <si>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</si>
  <si>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</si>
  <si>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</si>
  <si>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钢牙蜘蛛</t>
    <phoneticPr fontId="18" type="noConversion"/>
  </si>
  <si>
    <t>血巨人3</t>
    <phoneticPr fontId="18" type="noConversion"/>
  </si>
  <si>
    <t>血僵尸3</t>
    <phoneticPr fontId="18" type="noConversion"/>
  </si>
  <si>
    <t>月魔蜘蛛</t>
    <phoneticPr fontId="18" type="noConversion"/>
  </si>
  <si>
    <t>花吻蜘蛛</t>
    <phoneticPr fontId="18" type="noConversion"/>
  </si>
  <si>
    <t>暴牙蜘蛛</t>
    <phoneticPr fontId="18" type="noConversion"/>
  </si>
  <si>
    <t>黑锷蜘蛛</t>
    <phoneticPr fontId="18" type="noConversion"/>
  </si>
  <si>
    <t>血巨人</t>
    <phoneticPr fontId="18" type="noConversion"/>
  </si>
  <si>
    <t>血僵尸</t>
    <phoneticPr fontId="18" type="noConversion"/>
  </si>
  <si>
    <t>月魔蜘蛛</t>
    <phoneticPr fontId="18" type="noConversion"/>
  </si>
  <si>
    <t>月魔蜘蛛</t>
    <phoneticPr fontId="18" type="noConversion"/>
  </si>
  <si>
    <t>花吻蜘蛛</t>
    <phoneticPr fontId="18" type="noConversion"/>
  </si>
  <si>
    <t>暴牙蜘蛛</t>
    <phoneticPr fontId="18" type="noConversion"/>
  </si>
  <si>
    <t>僵尸3</t>
    <phoneticPr fontId="18" type="noConversion"/>
  </si>
  <si>
    <t>僵尸2</t>
    <phoneticPr fontId="18" type="noConversion"/>
  </si>
  <si>
    <t>僵尸2</t>
    <phoneticPr fontId="18" type="noConversion"/>
  </si>
  <si>
    <t>僵尸1</t>
    <phoneticPr fontId="18" type="noConversion"/>
  </si>
  <si>
    <t>僵尸1</t>
    <phoneticPr fontId="18" type="noConversion"/>
  </si>
  <si>
    <t>尸王4</t>
    <phoneticPr fontId="19" type="noConversion"/>
  </si>
  <si>
    <t>僵尸2</t>
    <phoneticPr fontId="18" type="noConversion"/>
  </si>
  <si>
    <t>僵尸1</t>
    <phoneticPr fontId="18" type="noConversion"/>
  </si>
  <si>
    <t>祖玛雕像3</t>
    <phoneticPr fontId="18" type="noConversion"/>
  </si>
  <si>
    <t>祖玛卫士3</t>
    <phoneticPr fontId="18" type="noConversion"/>
  </si>
  <si>
    <t>祖玛弓箭手3</t>
    <phoneticPr fontId="18" type="noConversion"/>
  </si>
  <si>
    <t>虎卫</t>
    <phoneticPr fontId="19" type="noConversion"/>
  </si>
  <si>
    <t>刀卫</t>
    <phoneticPr fontId="19" type="noConversion"/>
  </si>
  <si>
    <t>道士召唤神兽-和平状态</t>
    <phoneticPr fontId="19" type="noConversion"/>
  </si>
  <si>
    <t>道士召唤神兽-攻击状态</t>
    <phoneticPr fontId="19" type="noConversion"/>
  </si>
  <si>
    <t>练功师10</t>
    <phoneticPr fontId="19" type="noConversion"/>
  </si>
  <si>
    <t>疾风神水</t>
    <phoneticPr fontId="19" type="noConversion"/>
  </si>
  <si>
    <t>回城石</t>
    <phoneticPr fontId="19" type="noConversion"/>
  </si>
  <si>
    <t>变异骷髅</t>
  </si>
  <si>
    <t>圣兽</t>
  </si>
  <si>
    <t>圣兽1</t>
  </si>
  <si>
    <t>血灵魔君[BOSS]</t>
  </si>
  <si>
    <t>黄色土灵</t>
  </si>
  <si>
    <t>紫色暗灵</t>
  </si>
  <si>
    <t>蓝色水灵</t>
  </si>
  <si>
    <t>红色火灵</t>
  </si>
  <si>
    <t>【三界】</t>
  </si>
  <si>
    <t>深渊领主[BOSS]</t>
  </si>
  <si>
    <t>恶灵封印</t>
  </si>
  <si>
    <t>恶灵长老</t>
  </si>
  <si>
    <t>恶灵卫士</t>
  </si>
  <si>
    <t>恶灵寒冰</t>
  </si>
  <si>
    <t>恶灵烈焰</t>
  </si>
  <si>
    <t>【恶灵深渊】</t>
  </si>
  <si>
    <t>万恶之源[BOSS]</t>
  </si>
  <si>
    <t>虚灵战魂</t>
  </si>
  <si>
    <t>虚灵弩手</t>
  </si>
  <si>
    <t>虚灵刀客</t>
  </si>
  <si>
    <t>虚灵恶犬</t>
  </si>
  <si>
    <t>【罪恶坟场】</t>
  </si>
  <si>
    <t>血月魔君[BOSS]</t>
  </si>
  <si>
    <t>血月巫师</t>
  </si>
  <si>
    <t>血月战将</t>
  </si>
  <si>
    <t>血月力士</t>
  </si>
  <si>
    <t>【血月祭坛】</t>
  </si>
  <si>
    <t>噬灵梦魇[BOSS]</t>
  </si>
  <si>
    <t>禁灵魔焰</t>
  </si>
  <si>
    <t>禁灵魔将</t>
  </si>
  <si>
    <t>禁灵魔战</t>
  </si>
  <si>
    <t>【禁灵魔狱】</t>
  </si>
  <si>
    <t>炼狱魔君[BOSS]</t>
  </si>
  <si>
    <t>炽焰魔君[BOSS]</t>
  </si>
  <si>
    <t>血魄魔君[BOSS]</t>
  </si>
  <si>
    <t>魔族统帅</t>
  </si>
  <si>
    <t>魔族统领</t>
  </si>
  <si>
    <t>魔族巫医</t>
  </si>
  <si>
    <t>魔族骑兵</t>
  </si>
  <si>
    <t>魔族狂战士</t>
  </si>
  <si>
    <t>魔族长矛兵</t>
  </si>
  <si>
    <t>魔族矿兵</t>
  </si>
  <si>
    <t>【BOSS魔族】</t>
  </si>
  <si>
    <t>魔族战将</t>
  </si>
  <si>
    <t>嗜血魔虫</t>
  </si>
  <si>
    <t>魔族厨师</t>
  </si>
  <si>
    <t>魔族驯兽师</t>
  </si>
  <si>
    <t>魔族巡逻兵</t>
  </si>
  <si>
    <t>【神界】</t>
  </si>
  <si>
    <t>金甲霸王</t>
  </si>
  <si>
    <t>霸王守卫</t>
  </si>
  <si>
    <t>黑衣法师</t>
  </si>
  <si>
    <t>白幽灵</t>
  </si>
  <si>
    <t>诺玛弓箭手</t>
  </si>
  <si>
    <t>震天魔神</t>
  </si>
  <si>
    <t>地牢女神1</t>
  </si>
  <si>
    <t>地牢女神</t>
  </si>
  <si>
    <t>武力神将</t>
  </si>
  <si>
    <t>石头狮子</t>
  </si>
  <si>
    <t>火焰狮子</t>
  </si>
  <si>
    <t>巨象兽</t>
  </si>
  <si>
    <t>魔神小兵</t>
  </si>
  <si>
    <t>魔神怪</t>
  </si>
  <si>
    <t>诺玛战士</t>
  </si>
  <si>
    <t>巨剑守卫</t>
  </si>
  <si>
    <t>风魔</t>
  </si>
  <si>
    <t>爆毒神魔</t>
  </si>
  <si>
    <t>恶形怪</t>
  </si>
  <si>
    <t>尸皇</t>
  </si>
  <si>
    <t>红衣法师</t>
  </si>
  <si>
    <t>重甲守卫</t>
  </si>
  <si>
    <t>法老</t>
  </si>
  <si>
    <t>地狱猎犬</t>
  </si>
  <si>
    <t>海神将领</t>
  </si>
  <si>
    <t>轻甲守卫</t>
  </si>
  <si>
    <t>沙漠石人</t>
  </si>
  <si>
    <t>触角神魔</t>
  </si>
  <si>
    <t>【幽冥遗迹】</t>
  </si>
  <si>
    <t>龙域仙木[BOSS]</t>
  </si>
  <si>
    <t>龙域天师</t>
  </si>
  <si>
    <t>【玛法遗迹】</t>
  </si>
  <si>
    <t>金锤巨魔[BOSS]</t>
  </si>
  <si>
    <t>镜像明王</t>
  </si>
  <si>
    <t>魔影刀客</t>
  </si>
  <si>
    <t>魔影收割者</t>
  </si>
  <si>
    <t>【镜像魔宫】</t>
  </si>
  <si>
    <t>狐月天珠[BOSS]</t>
  </si>
  <si>
    <t>狐月魔眼</t>
  </si>
  <si>
    <t>狐月之眼</t>
  </si>
  <si>
    <t>九尾魂石</t>
  </si>
  <si>
    <t>素狐统领</t>
  </si>
  <si>
    <t>素狐</t>
  </si>
  <si>
    <t>玉面素狐王</t>
  </si>
  <si>
    <t>赤狐统领</t>
  </si>
  <si>
    <t>赤狐</t>
  </si>
  <si>
    <t>金爪赤狐王</t>
  </si>
  <si>
    <t>黑狐统领</t>
  </si>
  <si>
    <t>黑狐</t>
  </si>
  <si>
    <t>火尾黑狐王</t>
  </si>
  <si>
    <t>狐月虎虫</t>
  </si>
  <si>
    <t>狐月角虫</t>
  </si>
  <si>
    <t>黄狐狸</t>
  </si>
  <si>
    <t>红狐狸</t>
  </si>
  <si>
    <t>【狐月山】</t>
  </si>
  <si>
    <t>瘟疫统帅[BOSS]</t>
  </si>
  <si>
    <t>瘟疫统领</t>
  </si>
  <si>
    <t>瘟疫长老</t>
  </si>
  <si>
    <t>瘟疫使者</t>
  </si>
  <si>
    <t>瘟疫鱼人</t>
  </si>
  <si>
    <t>瘟疫金蟾</t>
  </si>
  <si>
    <t>瘟疫毒牙</t>
  </si>
  <si>
    <t>【瘟疫沼泽】</t>
  </si>
  <si>
    <t>火龙神[BOSS]</t>
  </si>
  <si>
    <t>火龙守护兽</t>
  </si>
  <si>
    <t>金龙</t>
  </si>
  <si>
    <t>【火龙巢穴】</t>
  </si>
  <si>
    <t>雪域魔王[BOSS]</t>
  </si>
  <si>
    <t>冰眼巨魔</t>
  </si>
  <si>
    <t>雪域天将</t>
  </si>
  <si>
    <t>雪域卫士</t>
  </si>
  <si>
    <t>雪域力士</t>
  </si>
  <si>
    <t>雪域战将</t>
  </si>
  <si>
    <t>雪域寒冰魔</t>
  </si>
  <si>
    <t>雪域灭天魔</t>
  </si>
  <si>
    <t>雪域五毒魔</t>
  </si>
  <si>
    <t>雪域侍卫</t>
  </si>
  <si>
    <t>雪域羊人</t>
  </si>
  <si>
    <t>雪域野人</t>
  </si>
  <si>
    <t>雪域毛人</t>
  </si>
  <si>
    <t>雪域冰狼</t>
  </si>
  <si>
    <t>雪域冰甲虫</t>
  </si>
  <si>
    <t>【雪域】</t>
  </si>
  <si>
    <t>雷炎神龙[BOSS]</t>
  </si>
  <si>
    <t>雷炎蛛王[BOSS]</t>
  </si>
  <si>
    <t>黑牙蜘蛛</t>
  </si>
  <si>
    <t>铁翼巨蛾</t>
  </si>
  <si>
    <t>圣殿侍卫</t>
  </si>
  <si>
    <t>绿魔蜘蛛</t>
  </si>
  <si>
    <t>金杖蜘蛛</t>
  </si>
  <si>
    <t>巨镰蜘蛛</t>
  </si>
  <si>
    <t>恶魔蜘蛛</t>
  </si>
  <si>
    <t>圣殿卫士</t>
  </si>
  <si>
    <t>狂热火蜥蜴</t>
  </si>
  <si>
    <t>【雷炎洞穴】</t>
  </si>
  <si>
    <t>斩浪（卧龙）</t>
  </si>
  <si>
    <t>御风（卧龙）</t>
  </si>
  <si>
    <t>新月（卧龙）</t>
  </si>
  <si>
    <t>青城（卧龙）</t>
  </si>
  <si>
    <t>风云（卧龙）</t>
  </si>
  <si>
    <t>飞鸿（卧龙）</t>
  </si>
  <si>
    <t>卧龙战将1</t>
  </si>
  <si>
    <t>卧龙战将</t>
  </si>
  <si>
    <t>卧龙魔将1</t>
  </si>
  <si>
    <t>卧龙魔将</t>
  </si>
  <si>
    <t>卧龙道尊1</t>
  </si>
  <si>
    <t>卧龙道尊</t>
  </si>
  <si>
    <t>【卧龙山庄】</t>
  </si>
  <si>
    <t>暗之魔龙教主</t>
  </si>
  <si>
    <t>魔龙教主[BOSS]</t>
  </si>
  <si>
    <t>魔龙石碑</t>
  </si>
  <si>
    <t>魔龙树妖</t>
  </si>
  <si>
    <t>【魔龙岭】</t>
  </si>
  <si>
    <t>上古神兽</t>
  </si>
  <si>
    <t>六道黄龙</t>
  </si>
  <si>
    <t>【远古异兽】</t>
  </si>
  <si>
    <t>白虎（大）</t>
  </si>
  <si>
    <t>白虎（小）</t>
  </si>
  <si>
    <t>火灵</t>
  </si>
  <si>
    <t>圣兽皇1</t>
  </si>
  <si>
    <t>圣兽皇</t>
  </si>
  <si>
    <t>圣兽王1</t>
  </si>
  <si>
    <t>圣兽王</t>
  </si>
  <si>
    <t>神兽2</t>
  </si>
  <si>
    <t>神兽0</t>
  </si>
  <si>
    <t>神兽1</t>
  </si>
  <si>
    <t>神兽</t>
  </si>
  <si>
    <t>变异骷髅0</t>
  </si>
  <si>
    <t>变异骷髅3</t>
  </si>
  <si>
    <t>变异骷髅2</t>
  </si>
  <si>
    <t>变异骷髅1</t>
  </si>
  <si>
    <t>【桃源之门、宝宝】</t>
  </si>
  <si>
    <t>【六大重装】</t>
  </si>
  <si>
    <t>【牛魔寺庙】</t>
  </si>
  <si>
    <t>黄泉教主[BOSS]</t>
  </si>
  <si>
    <t>【骨魔洞】</t>
  </si>
  <si>
    <t>赤月恶魔[BOSS]</t>
  </si>
  <si>
    <t>双头血魔</t>
  </si>
  <si>
    <t>邪恶巨人</t>
  </si>
  <si>
    <t>爆裂蜘蛛</t>
  </si>
  <si>
    <t>【赤月峡谷】</t>
  </si>
  <si>
    <t>虹魔教主[BOSS]</t>
  </si>
  <si>
    <t>虹魔猪卫1</t>
  </si>
  <si>
    <t>【封魔之地】</t>
  </si>
  <si>
    <t>祖玛教主[BOSS]</t>
  </si>
  <si>
    <t>【祖玛寺庙】</t>
  </si>
  <si>
    <t>【石墓】</t>
  </si>
  <si>
    <t>触龙神[BOSS]</t>
  </si>
  <si>
    <t>【死亡山谷】</t>
  </si>
  <si>
    <t>沃玛教主[BOSS]</t>
  </si>
  <si>
    <t>【沃玛寺庙】</t>
  </si>
  <si>
    <t>恶魔尸王</t>
  </si>
  <si>
    <t>山谷尸王</t>
  </si>
  <si>
    <t>尸王2</t>
  </si>
  <si>
    <t>【矿洞】</t>
  </si>
  <si>
    <t>骷髅精灵[BOSS]</t>
  </si>
  <si>
    <t>腐化骷髅</t>
  </si>
  <si>
    <t>【骷髅洞】</t>
  </si>
  <si>
    <t>========沙巴克新版========</t>
  </si>
  <si>
    <t>RightWall</t>
  </si>
  <si>
    <t>CenterWall</t>
  </si>
  <si>
    <t>LeftWall</t>
  </si>
  <si>
    <t>MainDoor</t>
  </si>
  <si>
    <t>========沙巴克老版========</t>
  </si>
  <si>
    <t>恶魔卫士</t>
  </si>
  <si>
    <t>骷髅精灵3</t>
  </si>
  <si>
    <t>骷髅战将3</t>
  </si>
  <si>
    <t>骷髅战士3</t>
  </si>
  <si>
    <t>掷斧骷髅3</t>
  </si>
  <si>
    <t>骷髅3</t>
  </si>
  <si>
    <t>弓箭守卫</t>
  </si>
  <si>
    <t>弓箭手</t>
  </si>
  <si>
    <t>巡逻卫士</t>
  </si>
  <si>
    <t>【系统NPC】</t>
  </si>
  <si>
    <t>双马镖车</t>
  </si>
  <si>
    <t>镖车(超)</t>
  </si>
  <si>
    <t>镖车(高)</t>
  </si>
  <si>
    <t>镖车(普)</t>
  </si>
  <si>
    <t>金蛋</t>
  </si>
  <si>
    <t>银蛋</t>
  </si>
  <si>
    <t>酒鬼</t>
  </si>
  <si>
    <t>龙龟</t>
  </si>
  <si>
    <t>【特殊NPC】</t>
  </si>
  <si>
    <t>雪人王</t>
  </si>
  <si>
    <t>钉耙猫王</t>
  </si>
  <si>
    <t>多钩猫王</t>
  </si>
  <si>
    <t>剧毒蜘蛛</t>
  </si>
  <si>
    <t>半兽统领</t>
  </si>
  <si>
    <t>半兽勇士</t>
    <phoneticPr fontId="18" type="noConversion"/>
  </si>
  <si>
    <t>鹿</t>
  </si>
  <si>
    <t>鸡</t>
  </si>
  <si>
    <t>召唤熊猫</t>
  </si>
  <si>
    <t>群体治疗术</t>
  </si>
  <si>
    <t>开天斩(主)</t>
  </si>
  <si>
    <t>分身术(主)</t>
  </si>
  <si>
    <t>四级魔法盾</t>
  </si>
  <si>
    <t>召唤月灵(主)</t>
  </si>
  <si>
    <t>四级烈火</t>
  </si>
  <si>
    <t>四级灭天火</t>
  </si>
  <si>
    <t>四级火符</t>
  </si>
  <si>
    <t>四级基本剑术</t>
  </si>
  <si>
    <t>四级刺杀剑术</t>
  </si>
  <si>
    <t>圆月弯刀</t>
  </si>
  <si>
    <t>四级雷电术</t>
  </si>
  <si>
    <t>四级流星火雨</t>
  </si>
  <si>
    <t>四级施毒术</t>
  </si>
  <si>
    <t>四级噬血术</t>
  </si>
  <si>
    <t>白日门火球术</t>
  </si>
  <si>
    <t>白日门治愈术</t>
  </si>
  <si>
    <t>白日门剑术</t>
  </si>
  <si>
    <t>白日门战法</t>
  </si>
  <si>
    <t>白日门大火球</t>
  </si>
  <si>
    <t>白日门攻杀</t>
  </si>
  <si>
    <t>白日门施毒术</t>
  </si>
  <si>
    <t>白日门火环</t>
  </si>
  <si>
    <t>白日门地狱火</t>
  </si>
  <si>
    <t>白日门雷电术</t>
  </si>
  <si>
    <t>白日门疾光</t>
  </si>
  <si>
    <t>白日门火符</t>
  </si>
  <si>
    <t>白日门幽灵盾</t>
  </si>
  <si>
    <t>白日门战甲术</t>
  </si>
  <si>
    <t>白日门刺杀</t>
  </si>
  <si>
    <t>白日门困魔咒</t>
  </si>
  <si>
    <t>白日门骷髅</t>
  </si>
  <si>
    <t>白日门隐身术</t>
  </si>
  <si>
    <t>白日门群隐身</t>
  </si>
  <si>
    <t>白日门诱惑</t>
  </si>
  <si>
    <t>白日门瞬息</t>
  </si>
  <si>
    <t>白日门火墙</t>
  </si>
  <si>
    <t>白日门爆裂</t>
  </si>
  <si>
    <t>白日门雷光</t>
  </si>
  <si>
    <t>白日门半月</t>
  </si>
  <si>
    <t>白日门烈火</t>
  </si>
  <si>
    <t>白日门野蛮</t>
  </si>
  <si>
    <t>白日门启示</t>
  </si>
  <si>
    <t>白日门群疗术</t>
  </si>
  <si>
    <t>白日门神兽</t>
  </si>
  <si>
    <t>白日门魔法盾</t>
  </si>
  <si>
    <t>白日门圣言术</t>
  </si>
  <si>
    <t>白日门冰咆哮</t>
  </si>
  <si>
    <t>白日门狮子吼</t>
  </si>
  <si>
    <t>白日门寒冰掌</t>
  </si>
  <si>
    <t>白日门灭天火</t>
  </si>
  <si>
    <t>白日门气功波</t>
  </si>
  <si>
    <t>白日门真气</t>
  </si>
  <si>
    <t>白日门流星</t>
  </si>
  <si>
    <t>白日门噬血</t>
  </si>
  <si>
    <t>白日门四级盾</t>
  </si>
  <si>
    <t>白日门元力</t>
  </si>
  <si>
    <t>白日门酒气</t>
  </si>
  <si>
    <t>白日门逐日</t>
  </si>
  <si>
    <t>白日门护体</t>
  </si>
  <si>
    <t>白日门四级剑术</t>
  </si>
  <si>
    <t>白日门四级刺杀</t>
  </si>
  <si>
    <t>白日门圆月弯刀</t>
  </si>
  <si>
    <t>白日门四级雷电</t>
  </si>
  <si>
    <t>白日门四级火雨</t>
  </si>
  <si>
    <t>白日门四级施毒</t>
  </si>
  <si>
    <t>白日门四级噬血</t>
  </si>
  <si>
    <t>白日门血魄(战)</t>
  </si>
  <si>
    <t>白日门血魄(法)</t>
  </si>
  <si>
    <t>白日门血魄(道)</t>
  </si>
  <si>
    <t>怒之攻杀</t>
  </si>
  <si>
    <t>静之攻杀</t>
  </si>
  <si>
    <t>怒之半月</t>
  </si>
  <si>
    <t>静之半月</t>
  </si>
  <si>
    <t>怒之烈火</t>
  </si>
  <si>
    <t>静之烈火</t>
  </si>
  <si>
    <t>怒之逐日</t>
  </si>
  <si>
    <t>静之逐日</t>
  </si>
  <si>
    <t>怒之火球</t>
  </si>
  <si>
    <t>静之火球</t>
  </si>
  <si>
    <t>怒之雷电</t>
  </si>
  <si>
    <t>静之雷电</t>
  </si>
  <si>
    <t>怒之火符</t>
  </si>
  <si>
    <t>静之火符</t>
  </si>
  <si>
    <t>怒之噬血</t>
  </si>
  <si>
    <t>静之噬血</t>
  </si>
  <si>
    <t>怒之施毒术</t>
  </si>
  <si>
    <t>静之施毒术</t>
  </si>
  <si>
    <t>怒之月灵</t>
  </si>
  <si>
    <t>静之月灵</t>
  </si>
  <si>
    <t>召唤火灵(主)</t>
  </si>
  <si>
    <t>静之冰冻</t>
  </si>
  <si>
    <t>朱火碎片</t>
  </si>
  <si>
    <t>朱火鼎(小)</t>
  </si>
  <si>
    <t>朱火鼎(大)</t>
  </si>
  <si>
    <t>鲜花</t>
  </si>
  <si>
    <t>主宰者花灯</t>
  </si>
  <si>
    <t>魔血石(超)</t>
  </si>
  <si>
    <t>红色夜明珠</t>
  </si>
  <si>
    <t>黄色夜明珠</t>
  </si>
  <si>
    <t>蓝色夜明珠</t>
  </si>
  <si>
    <t>绿色夜明珠</t>
  </si>
  <si>
    <t>橙色夜明珠</t>
  </si>
  <si>
    <t>镇魔令牌</t>
  </si>
  <si>
    <t>主宰首饰碎片</t>
  </si>
  <si>
    <t>虎威首饰碎片</t>
  </si>
  <si>
    <t>紫宝石</t>
  </si>
  <si>
    <t>破碎的紫宝石</t>
  </si>
  <si>
    <t>破裂的紫宝石</t>
  </si>
  <si>
    <t>无痕的紫宝石</t>
  </si>
  <si>
    <t>完美的紫宝石</t>
  </si>
  <si>
    <t>金创药(小量)1</t>
  </si>
  <si>
    <t>金创药(中量)</t>
  </si>
  <si>
    <t>魔法药(中量)</t>
  </si>
  <si>
    <t>强效金创药</t>
  </si>
  <si>
    <t>强效魔法药</t>
  </si>
  <si>
    <t>太阳水</t>
  </si>
  <si>
    <t>强效太阳水</t>
  </si>
  <si>
    <t>万年雪霜</t>
  </si>
  <si>
    <t>疗伤药</t>
  </si>
  <si>
    <t>攻击力药水</t>
  </si>
  <si>
    <t>魔法力药水</t>
  </si>
  <si>
    <t>道术力药水</t>
  </si>
  <si>
    <t>疾风药水</t>
  </si>
  <si>
    <t>HP强化水</t>
  </si>
  <si>
    <t>MP强化水</t>
  </si>
  <si>
    <t>攻击力药水(中)</t>
  </si>
  <si>
    <t>魔法力药水(中)</t>
  </si>
  <si>
    <t>道术力药水(中)</t>
  </si>
  <si>
    <t>疾风药水(中)</t>
  </si>
  <si>
    <t>HP强化水(中)</t>
  </si>
  <si>
    <t>MP强化水(中)</t>
  </si>
  <si>
    <t>强效攻击力药水</t>
  </si>
  <si>
    <t>强效魔法力药水</t>
  </si>
  <si>
    <t>强效道术力药水</t>
  </si>
  <si>
    <t>强效疾风药水</t>
  </si>
  <si>
    <t>强效HP强化水</t>
  </si>
  <si>
    <t>强效MP强化水</t>
  </si>
  <si>
    <t>超级攻击力药水</t>
  </si>
  <si>
    <t>超级魔法力药水</t>
  </si>
  <si>
    <t>超级道术力药水</t>
  </si>
  <si>
    <t>超级疾风药水</t>
  </si>
  <si>
    <t>超级HP强化水</t>
  </si>
  <si>
    <t>超级MP强化水</t>
  </si>
  <si>
    <t>苹果</t>
  </si>
  <si>
    <t>麻痹抗性戒指</t>
  </si>
  <si>
    <t>复活抗性戒指</t>
  </si>
  <si>
    <t>护身抗性戒指</t>
  </si>
  <si>
    <t>超级万年雪霜</t>
  </si>
  <si>
    <t>超级万年雪霜包</t>
  </si>
  <si>
    <t>特效金疮药</t>
  </si>
  <si>
    <t>特效金疮药包</t>
  </si>
  <si>
    <t>特效魔法药</t>
  </si>
  <si>
    <t>特效魔法药包</t>
  </si>
  <si>
    <t>奇经二百丸</t>
  </si>
  <si>
    <t>永恒复活戒指</t>
  </si>
  <si>
    <t>一星龙珠</t>
  </si>
  <si>
    <t>二星龙珠</t>
  </si>
  <si>
    <t>三星龙珠</t>
  </si>
  <si>
    <t>四星龙珠</t>
  </si>
  <si>
    <t>五星龙珠</t>
  </si>
  <si>
    <t>六星龙珠</t>
  </si>
  <si>
    <t>七星龙珠</t>
  </si>
  <si>
    <t>八星龙珠</t>
  </si>
  <si>
    <t>九星龙珠</t>
  </si>
  <si>
    <t>璀璨烟花</t>
  </si>
  <si>
    <t>命运之书</t>
  </si>
  <si>
    <t>蜡烛1</t>
  </si>
  <si>
    <t>食人树的果实</t>
  </si>
  <si>
    <t>蝎子的尾巴</t>
  </si>
  <si>
    <t>特殊药水</t>
  </si>
  <si>
    <t>筹码包</t>
  </si>
  <si>
    <t>打捆护身符</t>
  </si>
  <si>
    <t>修复油</t>
  </si>
  <si>
    <t>祈福项链</t>
  </si>
  <si>
    <t>橡树果</t>
  </si>
  <si>
    <t>青色橡树果</t>
  </si>
  <si>
    <t>银色橡树果</t>
  </si>
  <si>
    <t>金色橡树果</t>
  </si>
  <si>
    <t>绿宝石矿</t>
  </si>
  <si>
    <t>紫水晶矿</t>
  </si>
  <si>
    <t>勋章之心</t>
  </si>
  <si>
    <t>任务卷</t>
  </si>
  <si>
    <t>魔法神石</t>
  </si>
  <si>
    <t>蚩尤之角</t>
  </si>
  <si>
    <t>绿神石</t>
  </si>
  <si>
    <t>声望卷</t>
  </si>
  <si>
    <t>金刚石</t>
  </si>
  <si>
    <t>高粱酒</t>
  </si>
  <si>
    <t>稻米烧酒</t>
  </si>
  <si>
    <t>青稞酒</t>
  </si>
  <si>
    <t>果露酒</t>
  </si>
  <si>
    <t>粟米黄酒</t>
  </si>
  <si>
    <t>红曲酒</t>
  </si>
  <si>
    <t>花雕酒</t>
  </si>
  <si>
    <t>虎骨酒</t>
  </si>
  <si>
    <t>金箔酒</t>
  </si>
  <si>
    <t>活脉酒</t>
  </si>
  <si>
    <t>玄参酒</t>
  </si>
  <si>
    <t>蛇胆酒</t>
  </si>
  <si>
    <t>高粱米</t>
  </si>
  <si>
    <t>稻米</t>
  </si>
  <si>
    <t>青稞</t>
  </si>
  <si>
    <t>果露</t>
  </si>
  <si>
    <t>粟米</t>
  </si>
  <si>
    <t>红曲酒酿</t>
  </si>
  <si>
    <t>糯米</t>
  </si>
  <si>
    <t>精制高粱米</t>
  </si>
  <si>
    <t>精制稻米</t>
  </si>
  <si>
    <t>精制青稞</t>
  </si>
  <si>
    <t>精制果露</t>
  </si>
  <si>
    <t>精制粟米</t>
  </si>
  <si>
    <t>精制红曲酒酿</t>
  </si>
  <si>
    <t>精制糯米</t>
  </si>
  <si>
    <t>虎骨</t>
  </si>
  <si>
    <t>金箔</t>
  </si>
  <si>
    <t>透骨草</t>
  </si>
  <si>
    <t>千年人参</t>
  </si>
  <si>
    <t>蛇胆</t>
  </si>
  <si>
    <t>清水</t>
  </si>
  <si>
    <t>泉水</t>
  </si>
  <si>
    <t>陶土酒坛</t>
  </si>
  <si>
    <t>青花酒瓶</t>
  </si>
  <si>
    <t>高粱酒曲</t>
  </si>
  <si>
    <t>稻米酒曲</t>
  </si>
  <si>
    <t>花雕酒曲</t>
  </si>
  <si>
    <t>红曲</t>
  </si>
  <si>
    <t>青稞酒曲</t>
  </si>
  <si>
    <t>露酒曲</t>
  </si>
  <si>
    <t>粟米酒曲</t>
  </si>
  <si>
    <t>泉水罐</t>
  </si>
  <si>
    <t>天赐神石</t>
  </si>
  <si>
    <t>狐月天赐</t>
  </si>
  <si>
    <t>狐月天赐钥匙</t>
  </si>
  <si>
    <t>黄金天赐</t>
  </si>
  <si>
    <t>珍珑天赐</t>
  </si>
  <si>
    <t>神秘天赐</t>
  </si>
  <si>
    <t>赤金天赐</t>
  </si>
  <si>
    <t>白银天赐</t>
  </si>
  <si>
    <t>紫铜天赐</t>
  </si>
  <si>
    <t>檀木天赐</t>
  </si>
  <si>
    <t>新手天赐</t>
  </si>
  <si>
    <t>九周年天赐</t>
  </si>
  <si>
    <t>天赐钥匙</t>
  </si>
  <si>
    <t>黄金钥匙</t>
  </si>
  <si>
    <t>神秘钥匙</t>
  </si>
  <si>
    <t>赤金钥匙</t>
  </si>
  <si>
    <t>白银钥匙</t>
  </si>
  <si>
    <t>紫铜钥匙</t>
  </si>
  <si>
    <t>木箱钥匙</t>
  </si>
  <si>
    <t>宝藏钥匙</t>
  </si>
  <si>
    <t>珍珑钥匙</t>
  </si>
  <si>
    <t>矿洞组队卷轴</t>
  </si>
  <si>
    <t>神殿组队卷轴</t>
  </si>
  <si>
    <t>邪窟组队卷轴</t>
  </si>
  <si>
    <t>地穴组队卷轴</t>
  </si>
  <si>
    <t>石墓组队卷轴</t>
  </si>
  <si>
    <t>烧酒</t>
  </si>
  <si>
    <t>乾坤袋</t>
  </si>
  <si>
    <t>真视卷轴</t>
  </si>
  <si>
    <t>真视秘籍</t>
  </si>
  <si>
    <t>地苦胆</t>
  </si>
  <si>
    <t>阴阳仙草</t>
  </si>
  <si>
    <t>紫背天葵</t>
  </si>
  <si>
    <t>四叶参</t>
  </si>
  <si>
    <t>铁树果</t>
  </si>
  <si>
    <t>黄色马枝花</t>
  </si>
  <si>
    <t>罗布麻叶</t>
  </si>
  <si>
    <t>九花雪露</t>
  </si>
  <si>
    <t>九花玉露</t>
  </si>
  <si>
    <t>元神丹</t>
  </si>
  <si>
    <t>回气膏</t>
  </si>
  <si>
    <t>五毒解药</t>
  </si>
  <si>
    <t>精制材料卷</t>
  </si>
  <si>
    <t>鉴宝手信</t>
  </si>
  <si>
    <t>古籍残片(小)</t>
  </si>
  <si>
    <t>古籍残片(中)</t>
  </si>
  <si>
    <t>古籍残片(大)</t>
  </si>
  <si>
    <t>火龙之心</t>
  </si>
  <si>
    <t>弩牌</t>
  </si>
  <si>
    <t>玛法见证</t>
  </si>
  <si>
    <t>魔族指令书</t>
  </si>
  <si>
    <t>破旧布条</t>
  </si>
  <si>
    <t>神龙之心</t>
  </si>
  <si>
    <t>无痕绿宝石</t>
  </si>
  <si>
    <t>完美绿宝石</t>
  </si>
  <si>
    <t>绿宝石</t>
  </si>
  <si>
    <t>玛法内功心法</t>
  </si>
  <si>
    <t>原质晶石</t>
  </si>
  <si>
    <t>蒙面礼包</t>
  </si>
  <si>
    <t>白金积分</t>
  </si>
  <si>
    <t>白金凭证</t>
  </si>
  <si>
    <t>祝福糕</t>
  </si>
  <si>
    <t>祈福凭证</t>
  </si>
  <si>
    <t>天工之锤</t>
  </si>
  <si>
    <t>书页</t>
  </si>
  <si>
    <t>伏魔令</t>
  </si>
  <si>
    <t>英雄圣水</t>
  </si>
  <si>
    <t>补气丹</t>
  </si>
  <si>
    <t>战神碎片</t>
  </si>
  <si>
    <t>火云石碎片</t>
  </si>
  <si>
    <t>火云石</t>
  </si>
  <si>
    <t>火云晶石</t>
  </si>
  <si>
    <t>魔龙冰晶</t>
  </si>
  <si>
    <t>热血积分</t>
  </si>
  <si>
    <t>热血令</t>
  </si>
  <si>
    <t>虎虎生威</t>
  </si>
  <si>
    <t>极品虎虎生威</t>
  </si>
  <si>
    <t>聚气丹</t>
  </si>
  <si>
    <t>归元丹</t>
  </si>
  <si>
    <t>精元丹</t>
  </si>
  <si>
    <t>灵虚丹(中)</t>
  </si>
  <si>
    <t>还虚丹</t>
  </si>
  <si>
    <t>解读卷轴</t>
  </si>
  <si>
    <t>聚灵珠(小)</t>
  </si>
  <si>
    <t>强效太阳水包</t>
  </si>
  <si>
    <t>万年雪霜包</t>
  </si>
  <si>
    <t>疗伤药包</t>
  </si>
  <si>
    <t>白金积分包</t>
  </si>
  <si>
    <t>热血积分包</t>
  </si>
  <si>
    <t>狼烟梦境包</t>
  </si>
  <si>
    <t>气血石(小)</t>
  </si>
  <si>
    <t>虎卫卷轴</t>
  </si>
  <si>
    <t>召唤强化卷</t>
  </si>
  <si>
    <t>太阳水捆药绳</t>
  </si>
  <si>
    <t>雪霜捆药绳</t>
  </si>
  <si>
    <t>疗伤药捆药绳</t>
  </si>
  <si>
    <t>比奇传送石</t>
  </si>
  <si>
    <t>盟重传送石</t>
  </si>
  <si>
    <t>随机传送石</t>
  </si>
  <si>
    <t>祝福罐</t>
  </si>
  <si>
    <t>魔令包</t>
  </si>
  <si>
    <t>修复药水</t>
  </si>
  <si>
    <t>千里传音</t>
  </si>
  <si>
    <t>一心一意</t>
  </si>
  <si>
    <t>庆典烟花</t>
  </si>
  <si>
    <t>白金令牌</t>
  </si>
  <si>
    <t>金牌凭证</t>
  </si>
  <si>
    <t>个性发型</t>
  </si>
  <si>
    <t>返璞归真</t>
  </si>
  <si>
    <t>双倍卷轴</t>
  </si>
  <si>
    <t>双倍秘籍</t>
  </si>
  <si>
    <t>双倍宝典</t>
  </si>
  <si>
    <t>狼烟梦境</t>
  </si>
  <si>
    <t>热血凭证</t>
  </si>
  <si>
    <t>火龙珠</t>
  </si>
  <si>
    <t>锦囊</t>
  </si>
  <si>
    <t>庄主令牌</t>
  </si>
  <si>
    <t>乾坤令</t>
  </si>
  <si>
    <t>乾坤令包</t>
  </si>
  <si>
    <t>火龙凭证</t>
  </si>
  <si>
    <t>马牌令</t>
  </si>
  <si>
    <t>酒</t>
  </si>
  <si>
    <t>陈年桂花香</t>
  </si>
  <si>
    <t>门主书信</t>
  </si>
  <si>
    <t>下了毒的西瓜</t>
  </si>
  <si>
    <t>密函</t>
  </si>
  <si>
    <t>密信</t>
  </si>
  <si>
    <t>凤凰羽衣</t>
  </si>
  <si>
    <t>花叶酒</t>
  </si>
  <si>
    <t>白玉戒指</t>
  </si>
  <si>
    <t>白日门令牌</t>
  </si>
  <si>
    <t>白日门门主信物</t>
  </si>
  <si>
    <t>龙人信物</t>
  </si>
  <si>
    <t>迎春花</t>
  </si>
  <si>
    <t>西瓜</t>
  </si>
  <si>
    <t>小块西瓜</t>
  </si>
  <si>
    <t>水晶</t>
  </si>
  <si>
    <t>鸿福天降凭证</t>
  </si>
  <si>
    <t>定位传送石</t>
  </si>
  <si>
    <t>神医药具</t>
  </si>
  <si>
    <t>龙墓凭证(小)</t>
  </si>
  <si>
    <t>龙墓凭证(大)</t>
  </si>
  <si>
    <t>龙墓凭证(特大)</t>
  </si>
  <si>
    <t>龙酒</t>
  </si>
  <si>
    <t>玄绿</t>
  </si>
  <si>
    <t>玄紫</t>
  </si>
  <si>
    <t>玄褐</t>
  </si>
  <si>
    <t>长鞭炮</t>
  </si>
  <si>
    <t>饺子</t>
  </si>
  <si>
    <t>压岁钱包</t>
  </si>
  <si>
    <t>年年有余(一)</t>
  </si>
  <si>
    <t>年年有余(二)</t>
  </si>
  <si>
    <t>年年有余(三)</t>
  </si>
  <si>
    <t>年年有余(四)</t>
  </si>
  <si>
    <t>年年有余(五)</t>
  </si>
  <si>
    <t>年年有余(六)</t>
  </si>
  <si>
    <t>幸运钥匙</t>
  </si>
  <si>
    <t>超级疗伤药</t>
  </si>
  <si>
    <t>强化生命药剂</t>
  </si>
  <si>
    <t>精致礼品盒</t>
  </si>
  <si>
    <t>精致包装纸</t>
  </si>
  <si>
    <t>金粉星空</t>
  </si>
  <si>
    <t>火树银花</t>
  </si>
  <si>
    <t>牛</t>
  </si>
  <si>
    <t>气</t>
  </si>
  <si>
    <t>冲</t>
  </si>
  <si>
    <t>天</t>
  </si>
  <si>
    <t>心</t>
  </si>
  <si>
    <t>想</t>
  </si>
  <si>
    <t>事</t>
  </si>
  <si>
    <t>成</t>
  </si>
  <si>
    <t>财</t>
  </si>
  <si>
    <t>源</t>
  </si>
  <si>
    <t>广</t>
  </si>
  <si>
    <t>进</t>
  </si>
  <si>
    <t>龙魂</t>
  </si>
  <si>
    <t>修复神水</t>
  </si>
  <si>
    <t>瓷碗</t>
  </si>
  <si>
    <t>王者凭证(衣服)</t>
  </si>
  <si>
    <t>王者凭证(斗笠)</t>
  </si>
  <si>
    <t>王者凭证(武器)</t>
  </si>
  <si>
    <t>王者凭证(项链)</t>
  </si>
  <si>
    <t>王者凭证</t>
  </si>
  <si>
    <t>勇者凭证</t>
  </si>
  <si>
    <t>恩师帖</t>
  </si>
  <si>
    <t>霹雳弹凭证</t>
  </si>
  <si>
    <t>吉祥果</t>
  </si>
  <si>
    <t>金鱼钱币</t>
  </si>
  <si>
    <t>密探的信</t>
  </si>
  <si>
    <t>玛珐指南书</t>
  </si>
  <si>
    <t>霹雳弹(小)</t>
  </si>
  <si>
    <t>霹雳弹(大)</t>
  </si>
  <si>
    <t>天雷弹(小)</t>
  </si>
  <si>
    <t>勇士卡</t>
  </si>
  <si>
    <t>新手火龙珠</t>
  </si>
  <si>
    <t>金针碎片</t>
  </si>
  <si>
    <t>金针</t>
  </si>
  <si>
    <t>一级金针</t>
  </si>
  <si>
    <t>二级金针</t>
  </si>
  <si>
    <t>三级金针</t>
  </si>
  <si>
    <t>四级金针</t>
  </si>
  <si>
    <t>五级金针</t>
  </si>
  <si>
    <t>幸运符</t>
  </si>
  <si>
    <t>一级幸运符</t>
  </si>
  <si>
    <t>二级幸运符</t>
  </si>
  <si>
    <t>三级幸运符</t>
  </si>
  <si>
    <t>四级幸运符</t>
  </si>
  <si>
    <t>舒经活络丸</t>
  </si>
  <si>
    <t>内功珠(微)</t>
  </si>
  <si>
    <t>内功珠(小)</t>
  </si>
  <si>
    <t>内功珠(中)</t>
  </si>
  <si>
    <t>内功珠(大)</t>
  </si>
  <si>
    <t>灵符礼包</t>
  </si>
  <si>
    <t>礼包</t>
  </si>
  <si>
    <t>奇经神冲丸</t>
  </si>
  <si>
    <t>统领佩剑</t>
  </si>
  <si>
    <t>普通军刀</t>
  </si>
  <si>
    <t>指挥刀</t>
  </si>
  <si>
    <t>将军令牌</t>
  </si>
  <si>
    <t>半兽人头骨</t>
  </si>
  <si>
    <t>残破的古籍</t>
  </si>
  <si>
    <t>剑神手札</t>
  </si>
  <si>
    <t>古代秘籍</t>
  </si>
  <si>
    <t>牛魔毛发</t>
  </si>
  <si>
    <t>微黄的古书</t>
  </si>
  <si>
    <t>蝎蛇的钳子</t>
  </si>
  <si>
    <t>蛛王断肢</t>
  </si>
  <si>
    <t>万年神玉</t>
  </si>
  <si>
    <t>补天神石</t>
  </si>
  <si>
    <t>天雷符</t>
  </si>
  <si>
    <t>极品礼包</t>
  </si>
  <si>
    <t>金牛券</t>
  </si>
  <si>
    <t>传音筒</t>
  </si>
  <si>
    <t>除魔攻击药剂</t>
  </si>
  <si>
    <t>除魔防御药剂</t>
  </si>
  <si>
    <t>英雄经络丸(小)</t>
  </si>
  <si>
    <t>英雄经络丸(中)</t>
  </si>
  <si>
    <t>英雄经络丸(大)</t>
  </si>
  <si>
    <t>英雄聚灵珠(小)</t>
  </si>
  <si>
    <t>英雄聚灵珠(大)</t>
  </si>
  <si>
    <t>奇经培元丹(小)</t>
  </si>
  <si>
    <t>奇经培元丹(大)</t>
  </si>
  <si>
    <t>灵符礼包(任务)</t>
  </si>
  <si>
    <t>藏宝令</t>
  </si>
  <si>
    <t>避雷符</t>
  </si>
  <si>
    <t>玛法抵用卷</t>
  </si>
  <si>
    <t>醉八打</t>
  </si>
  <si>
    <t>何首养气酒</t>
  </si>
  <si>
    <t>何首凝神酒</t>
  </si>
  <si>
    <t>王者秘境凭证</t>
  </si>
  <si>
    <t>王者功勋</t>
  </si>
  <si>
    <t>奖励凭证6号</t>
  </si>
  <si>
    <t>奖励凭证7号</t>
  </si>
  <si>
    <t>奖励凭证8号</t>
  </si>
  <si>
    <t>奖励凭证9号</t>
  </si>
  <si>
    <t>奖励凭证10号</t>
  </si>
  <si>
    <t>奖励凭证11号</t>
  </si>
  <si>
    <t>奖励凭证12号</t>
  </si>
  <si>
    <t>奖励凭证13号</t>
  </si>
  <si>
    <t>藏宝图001</t>
  </si>
  <si>
    <t>藏宝图002</t>
  </si>
  <si>
    <t>藏宝图003</t>
  </si>
  <si>
    <t>藏宝图004</t>
  </si>
  <si>
    <t>藏宝图005</t>
  </si>
  <si>
    <t>藏宝图006</t>
  </si>
  <si>
    <t>藏宝图007</t>
  </si>
  <si>
    <t>藏宝图008</t>
  </si>
  <si>
    <t>藏宝图009</t>
  </si>
  <si>
    <t>藏宝图010</t>
  </si>
  <si>
    <t>藏宝图011</t>
  </si>
  <si>
    <t>藏宝图012</t>
  </si>
  <si>
    <t>藏宝图013</t>
  </si>
  <si>
    <t>藏宝图014</t>
  </si>
  <si>
    <t>藏宝图015</t>
  </si>
  <si>
    <t>藏宝图016</t>
  </si>
  <si>
    <t>藏宝图017</t>
  </si>
  <si>
    <t>藏宝图018</t>
  </si>
  <si>
    <t>藏宝图019</t>
  </si>
  <si>
    <t>藏宝图020</t>
  </si>
  <si>
    <t>藏宝图101</t>
  </si>
  <si>
    <t>藏宝图102</t>
  </si>
  <si>
    <t>藏宝图103</t>
  </si>
  <si>
    <t>藏宝图104</t>
  </si>
  <si>
    <t>藏宝图105</t>
  </si>
  <si>
    <t>藏宝图106</t>
  </si>
  <si>
    <t>藏宝图107</t>
  </si>
  <si>
    <t>藏宝图108</t>
  </si>
  <si>
    <t>藏宝图109</t>
  </si>
  <si>
    <t>藏宝图110</t>
  </si>
  <si>
    <t>藏宝图111</t>
  </si>
  <si>
    <t>藏宝图112</t>
  </si>
  <si>
    <t>藏宝图113</t>
  </si>
  <si>
    <t>藏宝图114</t>
  </si>
  <si>
    <t>藏宝图115</t>
  </si>
  <si>
    <t>藏宝图116</t>
  </si>
  <si>
    <t>藏宝图117</t>
  </si>
  <si>
    <t>藏宝图118</t>
  </si>
  <si>
    <t>藏宝图119</t>
  </si>
  <si>
    <t>藏宝图120</t>
  </si>
  <si>
    <t>藏宝图201</t>
  </si>
  <si>
    <t>藏宝图202</t>
  </si>
  <si>
    <t>藏宝图203</t>
  </si>
  <si>
    <t>藏宝图204</t>
  </si>
  <si>
    <t>藏宝图205</t>
  </si>
  <si>
    <t>藏宝图206</t>
  </si>
  <si>
    <t>藏宝图207</t>
  </si>
  <si>
    <t>藏宝图208</t>
  </si>
  <si>
    <t>藏宝图209</t>
  </si>
  <si>
    <t>藏宝图210</t>
  </si>
  <si>
    <t>藏宝图211</t>
  </si>
  <si>
    <t>藏宝图212</t>
  </si>
  <si>
    <t>藏宝图213</t>
  </si>
  <si>
    <t>藏宝图214</t>
  </si>
  <si>
    <t>藏宝图215</t>
  </si>
  <si>
    <t>藏宝图216</t>
  </si>
  <si>
    <t>藏宝图217</t>
  </si>
  <si>
    <t>藏宝图218</t>
  </si>
  <si>
    <t>藏宝图219</t>
  </si>
  <si>
    <t>藏宝图220</t>
  </si>
  <si>
    <t>藏宝图301</t>
  </si>
  <si>
    <t>藏宝图302</t>
  </si>
  <si>
    <t>藏宝图303</t>
  </si>
  <si>
    <t>藏宝图304</t>
  </si>
  <si>
    <t>藏宝图305</t>
  </si>
  <si>
    <t>藏宝图306</t>
  </si>
  <si>
    <t>藏宝图307</t>
  </si>
  <si>
    <t>藏宝图308</t>
  </si>
  <si>
    <t>藏宝图309</t>
  </si>
  <si>
    <t>藏宝图310</t>
  </si>
  <si>
    <t>藏宝图311</t>
  </si>
  <si>
    <t>藏宝图312</t>
  </si>
  <si>
    <t>藏宝图313</t>
  </si>
  <si>
    <t>藏宝图314</t>
  </si>
  <si>
    <t>藏宝图315</t>
  </si>
  <si>
    <t>藏宝图316</t>
  </si>
  <si>
    <t>藏宝图317</t>
  </si>
  <si>
    <t>藏宝图318</t>
  </si>
  <si>
    <t>藏宝图319</t>
  </si>
  <si>
    <t>藏宝图320</t>
  </si>
  <si>
    <t>藏宝图321</t>
  </si>
  <si>
    <t>藏宝图322</t>
  </si>
  <si>
    <t>藏宝图323</t>
  </si>
  <si>
    <t>藏宝图324</t>
  </si>
  <si>
    <t>藏宝图325</t>
  </si>
  <si>
    <t>藏宝图326</t>
  </si>
  <si>
    <t>麻痹戒指图纸01</t>
  </si>
  <si>
    <t>麻痹戒指图纸02</t>
  </si>
  <si>
    <t>麻痹戒指图纸03</t>
  </si>
  <si>
    <t>麻痹戒指图纸04</t>
  </si>
  <si>
    <t>麻痹戒指图纸05</t>
  </si>
  <si>
    <t>麻痹戒指图纸06</t>
  </si>
  <si>
    <t>麻痹戒指图纸07</t>
  </si>
  <si>
    <t>麻痹戒指图纸08</t>
  </si>
  <si>
    <t>麻痹戒指图纸09</t>
  </si>
  <si>
    <t>护身戒指图纸01</t>
  </si>
  <si>
    <t>护身戒指图纸02</t>
  </si>
  <si>
    <t>护身戒指图纸03</t>
  </si>
  <si>
    <t>护身戒指图纸04</t>
  </si>
  <si>
    <t>护身戒指图纸05</t>
  </si>
  <si>
    <t>护身戒指图纸06</t>
  </si>
  <si>
    <t>护身戒指图纸07</t>
  </si>
  <si>
    <t>护身戒指图纸08</t>
  </si>
  <si>
    <t>护身戒指图纸09</t>
  </si>
  <si>
    <t>复活戒指图纸01</t>
  </si>
  <si>
    <t>复活戒指图纸02</t>
  </si>
  <si>
    <t>复活戒指图纸03</t>
  </si>
  <si>
    <t>复活戒指图纸04</t>
  </si>
  <si>
    <t>复活戒指图纸05</t>
  </si>
  <si>
    <t>复活戒指图纸06</t>
  </si>
  <si>
    <t>复活戒指图纸07</t>
  </si>
  <si>
    <t>复活戒指图纸08</t>
  </si>
  <si>
    <t>复活戒指图纸09</t>
  </si>
  <si>
    <t>战意麻痹图纸01</t>
  </si>
  <si>
    <t>战意麻痹图纸02</t>
  </si>
  <si>
    <t>战意麻痹图纸03</t>
  </si>
  <si>
    <t>战意麻痹图纸04</t>
  </si>
  <si>
    <t>战意麻痹图纸05</t>
  </si>
  <si>
    <t>战意麻痹图纸06</t>
  </si>
  <si>
    <t>战意麻痹图纸07</t>
  </si>
  <si>
    <t>战意麻痹图纸08</t>
  </si>
  <si>
    <t>战意麻痹图纸09</t>
  </si>
  <si>
    <t>聚魔护身图纸01</t>
  </si>
  <si>
    <t>聚魔护身图纸02</t>
  </si>
  <si>
    <t>聚魔护身图纸03</t>
  </si>
  <si>
    <t>聚魔护身图纸04</t>
  </si>
  <si>
    <t>聚魔护身图纸05</t>
  </si>
  <si>
    <t>聚魔护身图纸06</t>
  </si>
  <si>
    <t>聚魔护身图纸07</t>
  </si>
  <si>
    <t>聚魔护身图纸08</t>
  </si>
  <si>
    <t>聚魔护身图纸09</t>
  </si>
  <si>
    <t>八卦护身图纸01</t>
  </si>
  <si>
    <t>八卦护身图纸02</t>
  </si>
  <si>
    <t>八卦护身图纸03</t>
  </si>
  <si>
    <t>八卦护身图纸04</t>
  </si>
  <si>
    <t>八卦护身图纸05</t>
  </si>
  <si>
    <t>八卦护身图纸06</t>
  </si>
  <si>
    <t>八卦护身图纸07</t>
  </si>
  <si>
    <t>八卦护身图纸08</t>
  </si>
  <si>
    <t>八卦护身图纸09</t>
  </si>
  <si>
    <t>魔道麻痹图纸01</t>
  </si>
  <si>
    <t>魔道麻痹图纸02</t>
  </si>
  <si>
    <t>魔道麻痹图纸03</t>
  </si>
  <si>
    <t>魔道麻痹图纸04</t>
  </si>
  <si>
    <t>魔道麻痹图纸05</t>
  </si>
  <si>
    <t>魔道麻痹图纸06</t>
  </si>
  <si>
    <t>魔道麻痹图纸07</t>
  </si>
  <si>
    <t>魔道麻痹图纸08</t>
  </si>
  <si>
    <t>魔道麻痹图纸09</t>
  </si>
  <si>
    <t>个性发型(任务)</t>
  </si>
  <si>
    <t>地下组队卷轴</t>
  </si>
  <si>
    <t>天龙凭证</t>
  </si>
  <si>
    <t>天龙凭证(首饰)</t>
  </si>
  <si>
    <t>麻痹戒指凭证</t>
  </si>
  <si>
    <t>荣耀凭证(护腕)</t>
  </si>
  <si>
    <t>荣耀凭证(戒指)</t>
  </si>
  <si>
    <t>荣耀凭证(项链)</t>
  </si>
  <si>
    <t>荣耀凭证(腰带)</t>
  </si>
  <si>
    <t>荣耀凭证(靴子)</t>
  </si>
  <si>
    <t>荣耀凭证(头盔)</t>
  </si>
  <si>
    <t>火龙凭证(武器)</t>
  </si>
  <si>
    <t>火龙凭证(首饰)</t>
  </si>
  <si>
    <t>虎威凭证(首饰)</t>
  </si>
  <si>
    <t>必杀凭证(首饰)</t>
  </si>
  <si>
    <t>金牛凭证(衣服)</t>
  </si>
  <si>
    <t>金牛凭证(武器)</t>
  </si>
  <si>
    <t>金牛凭证(头盔)</t>
  </si>
  <si>
    <t>金牛凭证(项链)</t>
  </si>
  <si>
    <t>金牛凭证(护腕)</t>
  </si>
  <si>
    <t>金牛凭证(腰带)</t>
  </si>
  <si>
    <t>金牛凭证(靴子)</t>
  </si>
  <si>
    <t>金牛凭证(戒指)</t>
  </si>
  <si>
    <t>黄金武器凭证</t>
  </si>
  <si>
    <t>入宗令</t>
  </si>
  <si>
    <t>王者碎片</t>
  </si>
  <si>
    <t>奇经培元丹(超)</t>
  </si>
  <si>
    <t>王者密境凭证</t>
  </si>
  <si>
    <t>珍珑碎片</t>
  </si>
  <si>
    <t>英雄经络丸(超)</t>
  </si>
  <si>
    <t>奇经培元丹(中)</t>
  </si>
  <si>
    <t>圣地宝图</t>
  </si>
  <si>
    <t>灵符礼包(赠送)</t>
  </si>
  <si>
    <t>烟花(赠送)</t>
  </si>
  <si>
    <t>极品烟花(经验)</t>
  </si>
  <si>
    <t>极品烟花(内功)</t>
  </si>
  <si>
    <t>极品烟花(英雄)</t>
  </si>
  <si>
    <t>甜心巧克力</t>
  </si>
  <si>
    <t>皓月凭证</t>
  </si>
  <si>
    <t>狐月回城卷</t>
  </si>
  <si>
    <t>新手项链1</t>
  </si>
  <si>
    <t>新手手镯</t>
  </si>
  <si>
    <t>新手戒指</t>
  </si>
  <si>
    <t>新手头盔</t>
  </si>
  <si>
    <t>新手盔甲(男)</t>
  </si>
  <si>
    <t>新手盔甲(女)</t>
  </si>
  <si>
    <t>新手铁剑</t>
  </si>
  <si>
    <t>新手海魂</t>
  </si>
  <si>
    <t>新手半月</t>
  </si>
  <si>
    <t>布衣(男)</t>
  </si>
  <si>
    <t>布衣(女)</t>
  </si>
  <si>
    <t>轻型盔甲(女)</t>
  </si>
  <si>
    <t>灵魂战衣(男)</t>
  </si>
  <si>
    <t>战神盔甲(男)</t>
  </si>
  <si>
    <t>魔法头盔</t>
  </si>
  <si>
    <t>青铜头盔</t>
  </si>
  <si>
    <t>骷髅头盔</t>
  </si>
  <si>
    <t>木剑</t>
  </si>
  <si>
    <t>八荒</t>
  </si>
  <si>
    <t>修罗</t>
  </si>
  <si>
    <t>凝霜</t>
  </si>
  <si>
    <t>10元宝</t>
  </si>
  <si>
    <t>20元宝</t>
  </si>
  <si>
    <t>50元宝</t>
  </si>
  <si>
    <t>100元宝</t>
  </si>
  <si>
    <t>200元宝</t>
  </si>
  <si>
    <t>500元宝</t>
  </si>
  <si>
    <t>1000元宝</t>
  </si>
  <si>
    <t>5000元宝</t>
  </si>
  <si>
    <t>10000元宝</t>
  </si>
  <si>
    <t>银元宝</t>
  </si>
  <si>
    <t>金元宝</t>
  </si>
  <si>
    <t>普通银蛋</t>
  </si>
  <si>
    <t>高级银蛋</t>
  </si>
  <si>
    <t>普通金蛋</t>
  </si>
  <si>
    <t>高级金蛋</t>
  </si>
  <si>
    <t>金项链</t>
  </si>
  <si>
    <t>黑檀项链</t>
  </si>
  <si>
    <t>黄色水晶项链</t>
  </si>
  <si>
    <t>魔鬼项链</t>
  </si>
  <si>
    <t>琥珀项链</t>
  </si>
  <si>
    <t>凤凰明珠</t>
  </si>
  <si>
    <t>灯笼项链</t>
  </si>
  <si>
    <t>白色虎齿项链</t>
  </si>
  <si>
    <t>蓝翡翠项链</t>
  </si>
  <si>
    <t>放大镜</t>
  </si>
  <si>
    <t>竹笛</t>
  </si>
  <si>
    <t>铁手镯</t>
  </si>
  <si>
    <t>小手镯</t>
  </si>
  <si>
    <t>银手镯</t>
  </si>
  <si>
    <t>皮制手套</t>
  </si>
  <si>
    <t>钢手镯</t>
  </si>
  <si>
    <t>魔法手镯</t>
  </si>
  <si>
    <t>坚固手套</t>
  </si>
  <si>
    <t>黑檀手镯</t>
  </si>
  <si>
    <t>道士手镯</t>
  </si>
  <si>
    <t>魔力手镯</t>
  </si>
  <si>
    <t>死神手套</t>
  </si>
  <si>
    <t>金手镯</t>
  </si>
  <si>
    <t>玻璃戒指</t>
  </si>
  <si>
    <t>黑色水晶戒指</t>
  </si>
  <si>
    <t>骷髅戒指</t>
  </si>
  <si>
    <t>珊瑚戒指</t>
  </si>
  <si>
    <t>黑铁头盔</t>
  </si>
  <si>
    <t>魔杖</t>
  </si>
  <si>
    <t>银蛇</t>
  </si>
  <si>
    <t>无极棍</t>
  </si>
  <si>
    <t>血饮</t>
  </si>
  <si>
    <t>裁决之杖</t>
  </si>
  <si>
    <t>命运之刃</t>
  </si>
  <si>
    <t>屠龙</t>
  </si>
  <si>
    <t>骨玉权杖</t>
  </si>
  <si>
    <t>龙纹剑</t>
  </si>
  <si>
    <t>嗜魂法杖</t>
  </si>
  <si>
    <t>幽灵项链</t>
  </si>
  <si>
    <t>生命项链</t>
  </si>
  <si>
    <t>天珠项链</t>
  </si>
  <si>
    <t>幽灵手套</t>
  </si>
  <si>
    <t>思贝儿手镯</t>
  </si>
  <si>
    <t>心灵手镯</t>
  </si>
  <si>
    <t>龙之戒指</t>
  </si>
  <si>
    <t>红宝石戒指</t>
  </si>
  <si>
    <t>绿色项链</t>
  </si>
  <si>
    <t>恶魔铃铛</t>
  </si>
  <si>
    <t>灵魂项链</t>
  </si>
  <si>
    <t>阎罗手套</t>
  </si>
  <si>
    <t>骑士手镯</t>
  </si>
  <si>
    <t>龙之手镯</t>
  </si>
  <si>
    <t>三眼手镯</t>
  </si>
  <si>
    <t>力量戒指</t>
  </si>
  <si>
    <t>紫碧螺</t>
  </si>
  <si>
    <t>泰坦戒指</t>
  </si>
  <si>
    <t>火焰戒指</t>
  </si>
  <si>
    <t>防御戒指</t>
  </si>
  <si>
    <t>求婚戒指</t>
  </si>
  <si>
    <t>技巧项链</t>
  </si>
  <si>
    <t>躲避手链</t>
  </si>
  <si>
    <t>狂风戒指</t>
  </si>
  <si>
    <t>夏普儿手镯</t>
  </si>
  <si>
    <t>避邪手镯</t>
  </si>
  <si>
    <t>探测项链</t>
  </si>
  <si>
    <t>记忆戒指</t>
  </si>
  <si>
    <t>祈祷之刃</t>
  </si>
  <si>
    <t>祈祷头盔</t>
  </si>
  <si>
    <t>神秘戒指</t>
  </si>
  <si>
    <t>神水</t>
  </si>
  <si>
    <t>赤血魔剑</t>
  </si>
  <si>
    <t>罗刹</t>
  </si>
  <si>
    <t>魔血戒指</t>
  </si>
  <si>
    <t>虹魔戒指</t>
  </si>
  <si>
    <t>虹魔手镯</t>
  </si>
  <si>
    <t>龙骨刀</t>
  </si>
  <si>
    <t>龙骨甲(男)</t>
  </si>
  <si>
    <t>龙骨甲(女)</t>
  </si>
  <si>
    <t>龙骨戒</t>
  </si>
  <si>
    <t>龙骨镯</t>
  </si>
  <si>
    <t>龙骨链</t>
  </si>
  <si>
    <t>龙骨盔</t>
  </si>
  <si>
    <t>霸者之刃</t>
  </si>
  <si>
    <t>天尊项链</t>
  </si>
  <si>
    <t>荣誉勋章11号</t>
  </si>
  <si>
    <t>荣誉勋章12号</t>
  </si>
  <si>
    <t>荣誉勋章13号</t>
  </si>
  <si>
    <t>荣誉勋章14号</t>
  </si>
  <si>
    <t>荣誉勋章15号</t>
  </si>
  <si>
    <t>荣誉勋章21号</t>
  </si>
  <si>
    <t>荣誉勋章22号</t>
  </si>
  <si>
    <t>荣誉勋章23号</t>
  </si>
  <si>
    <t>荣誉勋章24号</t>
  </si>
  <si>
    <t>荣誉勋章25号</t>
  </si>
  <si>
    <t>荣誉勋章31号</t>
  </si>
  <si>
    <t>荣誉勋章32号</t>
  </si>
  <si>
    <t>荣誉勋章33号</t>
  </si>
  <si>
    <t>荣誉勋章34号</t>
  </si>
  <si>
    <t>荣誉勋章35号</t>
  </si>
  <si>
    <t>荣誉勋章41号</t>
  </si>
  <si>
    <t>荣誉勋章42号</t>
  </si>
  <si>
    <t>荣誉勋章43号</t>
  </si>
  <si>
    <t>荣誉勋章44号</t>
  </si>
  <si>
    <t>荣誉勋章45号</t>
  </si>
  <si>
    <t>荣誉勋章51号</t>
  </si>
  <si>
    <t>荣誉勋章52号</t>
  </si>
  <si>
    <t>荣誉勋章53号</t>
  </si>
  <si>
    <t>荣誉勋章54号</t>
  </si>
  <si>
    <t>荣誉勋章55号</t>
  </si>
  <si>
    <t>圣战纹章</t>
  </si>
  <si>
    <t>法神纹章</t>
  </si>
  <si>
    <t>天尊纹章</t>
  </si>
  <si>
    <t>银星勋章(战)</t>
  </si>
  <si>
    <t>银星勋章(法)</t>
  </si>
  <si>
    <t>银星勋章(道)</t>
  </si>
  <si>
    <t>后羿金勋</t>
  </si>
  <si>
    <t>后羿银勋</t>
  </si>
  <si>
    <t>后羿铜勋</t>
  </si>
  <si>
    <t>夸父金勋</t>
  </si>
  <si>
    <t>夸父银勋</t>
  </si>
  <si>
    <t>夸父铜勋</t>
  </si>
  <si>
    <t>斗笠11号</t>
  </si>
  <si>
    <t>斗笠12号</t>
  </si>
  <si>
    <t>斗笠13号</t>
  </si>
  <si>
    <t>斗笠14号</t>
  </si>
  <si>
    <t>斗笠15号</t>
  </si>
  <si>
    <t>斗笠23号</t>
  </si>
  <si>
    <t>斗笠24号</t>
  </si>
  <si>
    <t>斗笠25号</t>
  </si>
  <si>
    <t>斗笠33号</t>
  </si>
  <si>
    <t>斗笠34号</t>
  </si>
  <si>
    <t>斗笠35号</t>
  </si>
  <si>
    <t>斗笠41号</t>
  </si>
  <si>
    <t>斗笠42号</t>
  </si>
  <si>
    <t>斗笠43号</t>
  </si>
  <si>
    <t>斗笠44号</t>
  </si>
  <si>
    <t>斗笠45号</t>
  </si>
  <si>
    <t>斗笠51号</t>
  </si>
  <si>
    <t>斗笠52号</t>
  </si>
  <si>
    <t>斗笠53号</t>
  </si>
  <si>
    <t>斗笠54号</t>
  </si>
  <si>
    <t>斗笠55号</t>
  </si>
  <si>
    <t>蒙面方巾(战)</t>
  </si>
  <si>
    <t>蒙面方巾(法)</t>
  </si>
  <si>
    <t>蒙面方巾(道)</t>
  </si>
  <si>
    <t>蒙面黑巾(战)</t>
  </si>
  <si>
    <t>蒙面黑巾(法)</t>
  </si>
  <si>
    <t>蒙面黑巾(道)</t>
  </si>
  <si>
    <t>蒙面青巾(战)</t>
  </si>
  <si>
    <t>蒙面青巾(法)</t>
  </si>
  <si>
    <t>蒙面青巾(道)</t>
  </si>
  <si>
    <t>蒙面赤巾(战)</t>
  </si>
  <si>
    <t>蒙面赤巾(法)</t>
  </si>
  <si>
    <t>蒙面赤巾(道)</t>
  </si>
  <si>
    <t>怒斩</t>
  </si>
  <si>
    <t>逍遥扇</t>
  </si>
  <si>
    <t>雷霆项链</t>
  </si>
  <si>
    <t>雷霆护腕</t>
  </si>
  <si>
    <t>雷霆战戒</t>
  </si>
  <si>
    <t>雷霆战靴</t>
  </si>
  <si>
    <t>雷霆腰带</t>
  </si>
  <si>
    <t>烈焰项链</t>
  </si>
  <si>
    <t>烈焰护腕</t>
  </si>
  <si>
    <t>烈焰魔戒</t>
  </si>
  <si>
    <t>烈焰魔靴</t>
  </si>
  <si>
    <t>烈焰腰带</t>
  </si>
  <si>
    <t>光芒项链</t>
  </si>
  <si>
    <t>光芒护腕</t>
  </si>
  <si>
    <t>光芒道戒</t>
  </si>
  <si>
    <t>光芒道靴</t>
  </si>
  <si>
    <t>光芒腰带</t>
  </si>
  <si>
    <t>布鞋</t>
  </si>
  <si>
    <t>青铜腰带</t>
  </si>
  <si>
    <t>钢铁腰带</t>
  </si>
  <si>
    <t>战神戒指</t>
  </si>
  <si>
    <t>圣魔手镯</t>
  </si>
  <si>
    <t>圣魔戒指</t>
  </si>
  <si>
    <t>真魂项链</t>
  </si>
  <si>
    <t>真魂手镯</t>
  </si>
  <si>
    <t>真魂戒指</t>
  </si>
  <si>
    <t>镇天</t>
  </si>
  <si>
    <t>玄天</t>
  </si>
  <si>
    <t>雷霆战甲(男)</t>
  </si>
  <si>
    <t>雷霆战甲(女)</t>
  </si>
  <si>
    <t>烈焰魔衣(男)</t>
  </si>
  <si>
    <t>烈焰魔衣(女)</t>
  </si>
  <si>
    <t>光芒道袍(男)</t>
  </si>
  <si>
    <t>凤天魔甲</t>
  </si>
  <si>
    <t>凰天魔衣</t>
  </si>
  <si>
    <t>天龙盔</t>
  </si>
  <si>
    <t>魔龙盔</t>
  </si>
  <si>
    <t>圣龙盔</t>
  </si>
  <si>
    <t>狐月组队卷轴</t>
  </si>
  <si>
    <t>圣战项链(封印)</t>
  </si>
  <si>
    <t>圣战手镯(封印)</t>
  </si>
  <si>
    <t>圣战戒指(封印)</t>
  </si>
  <si>
    <t>法神头盔(封印)</t>
  </si>
  <si>
    <t>法神项链(封印)</t>
  </si>
  <si>
    <t>法神手镯(封印)</t>
  </si>
  <si>
    <t>法神戒指(封印)</t>
  </si>
  <si>
    <t>天尊头盔(封印)</t>
  </si>
  <si>
    <t>天尊项链(封印)</t>
  </si>
  <si>
    <t>天尊手镯(封印)</t>
  </si>
  <si>
    <t>天尊戒指(封印)</t>
  </si>
  <si>
    <t>上古神甲(封印)</t>
  </si>
  <si>
    <t>上古披风(封印)</t>
  </si>
  <si>
    <t>上古道袍(封印)</t>
  </si>
  <si>
    <t>上古宝甲(封印)</t>
  </si>
  <si>
    <t>上古羽衣(封印)</t>
  </si>
  <si>
    <t>上古长袍(封印)</t>
  </si>
  <si>
    <t>唤魔项链(封印)</t>
  </si>
  <si>
    <t>唤魔手镯(封印)</t>
  </si>
  <si>
    <t>唤魔戒指(封印)</t>
  </si>
  <si>
    <t>唤魔项链(灰暗)</t>
  </si>
  <si>
    <t>唤魔手镯(灰暗)</t>
  </si>
  <si>
    <t>唤魔戒指(灰暗)</t>
  </si>
  <si>
    <t>唤魔项链(流光)</t>
  </si>
  <si>
    <t>唤魔手镯(流光)</t>
  </si>
  <si>
    <t>唤魔戒指(流光)</t>
  </si>
  <si>
    <t>唤魔项链(敏锐)</t>
  </si>
  <si>
    <t>唤魔手镯(敏锐)</t>
  </si>
  <si>
    <t>唤魔戒指(敏锐)</t>
  </si>
  <si>
    <t>唤魔项链(天作)</t>
  </si>
  <si>
    <t>唤魔手镯(天作)</t>
  </si>
  <si>
    <t>唤魔戒指(天作)</t>
  </si>
  <si>
    <t>唤魔项链(神雀)</t>
  </si>
  <si>
    <t>唤魔手镯(神雀)</t>
  </si>
  <si>
    <t>唤魔戒指(神雀)</t>
  </si>
  <si>
    <t>雷泽项链(封印)</t>
  </si>
  <si>
    <t>雷泽手镯(封印)</t>
  </si>
  <si>
    <t>雷泽戒指(封印)</t>
  </si>
  <si>
    <t>雷泽项链(坚硬)</t>
  </si>
  <si>
    <t>雷泽手镯(坚硬)</t>
  </si>
  <si>
    <t>雷泽戒指(坚硬)</t>
  </si>
  <si>
    <t>雷泽项链(精纯)</t>
  </si>
  <si>
    <t>雷泽手镯(精纯)</t>
  </si>
  <si>
    <t>雷泽戒指(精纯)</t>
  </si>
  <si>
    <t>雷泽项链(霸气)</t>
  </si>
  <si>
    <t>雷泽手镯(霸气)</t>
  </si>
  <si>
    <t>雷泽戒指(霸气)</t>
  </si>
  <si>
    <t>雷泽项链(神力)</t>
  </si>
  <si>
    <t>雷泽手镯(神力)</t>
  </si>
  <si>
    <t>雷泽戒指(神力)</t>
  </si>
  <si>
    <t>雷泽项链(神威)</t>
  </si>
  <si>
    <t>雷泽手镯(神威)</t>
  </si>
  <si>
    <t>雷泽戒指(神威)</t>
  </si>
  <si>
    <t>启源项链(封印)</t>
  </si>
  <si>
    <t>启源手镯(封印)</t>
  </si>
  <si>
    <t>启源戒指(封印)</t>
  </si>
  <si>
    <t>启源项链(暗淡)</t>
  </si>
  <si>
    <t>启源手镯(暗淡)</t>
  </si>
  <si>
    <t>启源戒指(暗淡)</t>
  </si>
  <si>
    <t>启源项链(精良)</t>
  </si>
  <si>
    <t>启源手镯(精良)</t>
  </si>
  <si>
    <t>启源戒指(精良)</t>
  </si>
  <si>
    <t>启源项链(凌厉)</t>
  </si>
  <si>
    <t>启源手镯(凌厉)</t>
  </si>
  <si>
    <t>启源戒指(凌厉)</t>
  </si>
  <si>
    <t>启源项链(闪耀)</t>
  </si>
  <si>
    <t>启源手镯(闪耀)</t>
  </si>
  <si>
    <t>启源戒指(闪耀)</t>
  </si>
  <si>
    <t>启源项链(天赐)</t>
  </si>
  <si>
    <t>启源手镯(天赐)</t>
  </si>
  <si>
    <t>启源戒指(天赐)</t>
  </si>
  <si>
    <t>战神手镯(禁锢)</t>
  </si>
  <si>
    <t>圣魔手镯(禁锢)</t>
  </si>
  <si>
    <t>战神戒指(禁锢)</t>
  </si>
  <si>
    <t>战神项链(禁锢)</t>
  </si>
  <si>
    <t>圣魔戒指(禁锢)</t>
  </si>
  <si>
    <t>圣魔项链(禁锢)</t>
  </si>
  <si>
    <t>真魂戒指(禁锢)</t>
  </si>
  <si>
    <t>真魂手镯(禁锢)</t>
  </si>
  <si>
    <t>真魂项链(禁锢)</t>
  </si>
  <si>
    <t>雷霆项链(禁锢)</t>
  </si>
  <si>
    <t>雷霆护腕(禁锢)</t>
  </si>
  <si>
    <t>雷霆战靴(禁锢)</t>
  </si>
  <si>
    <t>雷霆腰带(禁锢)</t>
  </si>
  <si>
    <t>烈焰项链(禁锢)</t>
  </si>
  <si>
    <t>烈焰护腕(禁锢)</t>
  </si>
  <si>
    <t>烈焰魔戒(禁锢)</t>
  </si>
  <si>
    <t>雷霆战戒(禁锢)</t>
  </si>
  <si>
    <t>烈焰魔靴(禁锢)</t>
  </si>
  <si>
    <t>烈焰腰带(禁锢)</t>
  </si>
  <si>
    <t>光芒项链(禁锢)</t>
  </si>
  <si>
    <t>光芒护腕(禁锢)</t>
  </si>
  <si>
    <t>光芒道戒(禁锢)</t>
  </si>
  <si>
    <t>光芒道靴(禁锢)</t>
  </si>
  <si>
    <t>光芒腰带(禁锢)</t>
  </si>
  <si>
    <t>银星勋章(禁锢)</t>
  </si>
  <si>
    <t>星王冠(禁锢)</t>
  </si>
  <si>
    <t>星王项链(禁锢)</t>
  </si>
  <si>
    <t>星王护腕(禁锢)</t>
  </si>
  <si>
    <t>星王戒指(禁锢)</t>
  </si>
  <si>
    <t>星王腰带(禁锢)</t>
  </si>
  <si>
    <t>星王靴(禁锢)</t>
  </si>
  <si>
    <t>寂静之手(禁锢)</t>
  </si>
  <si>
    <t>混世手镯(禁锢)</t>
  </si>
  <si>
    <t>混世戒指(禁锢)</t>
  </si>
  <si>
    <t>太极手镯(禁锢)</t>
  </si>
  <si>
    <t>太极戒指(禁锢)</t>
  </si>
  <si>
    <t>狂战手镯(禁锢)</t>
  </si>
  <si>
    <t>狂战戒指(禁锢)</t>
  </si>
  <si>
    <t>传说魔靴(禁锢)</t>
  </si>
  <si>
    <t>预言头盔(禁锢)</t>
  </si>
  <si>
    <t>誓言腰带(禁锢)</t>
  </si>
  <si>
    <t>寂静之手(战)</t>
  </si>
  <si>
    <t>寂静之手(法)</t>
  </si>
  <si>
    <t>寂静之手(道)</t>
  </si>
  <si>
    <t>混世手镯</t>
  </si>
  <si>
    <t>混世戒指</t>
  </si>
  <si>
    <t>太极手镯</t>
  </si>
  <si>
    <t>太极戒指</t>
  </si>
  <si>
    <t>狂战手镯</t>
  </si>
  <si>
    <t>狂战戒指</t>
  </si>
  <si>
    <t>传说魔靴(战)</t>
  </si>
  <si>
    <t>传说魔靴(法)</t>
  </si>
  <si>
    <t>传说魔靴(道)</t>
  </si>
  <si>
    <t>预言头盔(战)</t>
  </si>
  <si>
    <t>预言头盔(法)</t>
  </si>
  <si>
    <t>预言头盔(道)</t>
  </si>
  <si>
    <t>誓言腰带(战)</t>
  </si>
  <si>
    <t>誓言腰带(法)</t>
  </si>
  <si>
    <t>誓言腰带(道)</t>
  </si>
  <si>
    <t>圣殿腰带(战)</t>
  </si>
  <si>
    <t>圣殿腰带(法)</t>
  </si>
  <si>
    <t>圣殿腰带(道)</t>
  </si>
  <si>
    <t>圣殿战靴</t>
  </si>
  <si>
    <t>圣殿魔靴</t>
  </si>
  <si>
    <t>圣殿道靴</t>
  </si>
  <si>
    <t>黑铁头盔(封印)</t>
  </si>
  <si>
    <t>黑铁头盔(极品)</t>
  </si>
  <si>
    <t>黄金头盔</t>
  </si>
  <si>
    <t>上古神甲</t>
  </si>
  <si>
    <t>上古宝甲</t>
  </si>
  <si>
    <t>上古披风</t>
  </si>
  <si>
    <t>上古羽衣</t>
  </si>
  <si>
    <t>上古道袍</t>
  </si>
  <si>
    <t>上古长袍</t>
  </si>
  <si>
    <t>天之雷霆甲(男)</t>
  </si>
  <si>
    <t>天之雷霆甲(女)</t>
  </si>
  <si>
    <t>天之烈焰衣(男)</t>
  </si>
  <si>
    <t>天之烈焰衣(女)</t>
  </si>
  <si>
    <t>天之光芒袍(男)</t>
  </si>
  <si>
    <t>天之光芒袍(女)</t>
  </si>
  <si>
    <t>天之裁决</t>
  </si>
  <si>
    <t>天之骨玉权杖</t>
  </si>
  <si>
    <t>天之龙纹</t>
  </si>
  <si>
    <t>天之屠龙</t>
  </si>
  <si>
    <t>天之嗜魂法杖</t>
  </si>
  <si>
    <t>天之逍遥扇</t>
  </si>
  <si>
    <t>天之龙牙</t>
  </si>
  <si>
    <t>天之怒斩</t>
  </si>
  <si>
    <t>天之血饮</t>
  </si>
  <si>
    <t>天之黑铁头盔</t>
  </si>
  <si>
    <t>天之圣战头盔</t>
  </si>
  <si>
    <t>天之圣战项链</t>
  </si>
  <si>
    <t>天之圣战手镯</t>
  </si>
  <si>
    <t>天之圣战戒指</t>
  </si>
  <si>
    <t>天之法神头盔</t>
  </si>
  <si>
    <t>天之法神项链</t>
  </si>
  <si>
    <t>天之法神手镯</t>
  </si>
  <si>
    <t>天之法神戒指</t>
  </si>
  <si>
    <t>天之天尊头盔</t>
  </si>
  <si>
    <t>天之天尊项链</t>
  </si>
  <si>
    <t>天之天尊手镯</t>
  </si>
  <si>
    <t>天之天尊戒指</t>
  </si>
  <si>
    <t>星王战盔</t>
  </si>
  <si>
    <t>星王法冠</t>
  </si>
  <si>
    <t>星王道盔</t>
  </si>
  <si>
    <t>星王腰带(战)</t>
  </si>
  <si>
    <t>星王腰带(法)</t>
  </si>
  <si>
    <t>星王腰带(道)</t>
  </si>
  <si>
    <t>星王战靴</t>
  </si>
  <si>
    <t>星王法靴</t>
  </si>
  <si>
    <t>星王道靴</t>
  </si>
  <si>
    <t>星王项链(战)</t>
  </si>
  <si>
    <t>星王护腕(战)</t>
  </si>
  <si>
    <t>星王战戒</t>
  </si>
  <si>
    <t>星王项链(法)</t>
  </si>
  <si>
    <t>星王护腕(法)</t>
  </si>
  <si>
    <t>星王魔戒</t>
  </si>
  <si>
    <t>星王项链(道)</t>
  </si>
  <si>
    <t>星王道戒</t>
  </si>
  <si>
    <t>星王护腕(道)</t>
  </si>
  <si>
    <t>竞技头盔</t>
  </si>
  <si>
    <t>竞技腰带</t>
  </si>
  <si>
    <t>竞技靴</t>
  </si>
  <si>
    <t>奔雷项链</t>
  </si>
  <si>
    <t>奔雷护腕</t>
  </si>
  <si>
    <t>奔雷战戒</t>
  </si>
  <si>
    <t>怒焰项链</t>
  </si>
  <si>
    <t>怒焰护腕</t>
  </si>
  <si>
    <t>怒焰魔戒</t>
  </si>
  <si>
    <t>极光项链</t>
  </si>
  <si>
    <t>极光护腕</t>
  </si>
  <si>
    <t>极光道戒</t>
  </si>
  <si>
    <t>狂雷战盔(封印)</t>
  </si>
  <si>
    <t>狂雷项链(封印)</t>
  </si>
  <si>
    <t>狂雷战戒(封印)</t>
  </si>
  <si>
    <t>狂雷护腕(封印)</t>
  </si>
  <si>
    <t>狂雷腰带(封印)</t>
  </si>
  <si>
    <t>狂雷战靴(封印)</t>
  </si>
  <si>
    <t>逆火魔盔(封印)</t>
  </si>
  <si>
    <t>逆火项链(封印)</t>
  </si>
  <si>
    <t>逆火魔戒(封印)</t>
  </si>
  <si>
    <t>逆火护腕(封印)</t>
  </si>
  <si>
    <t>逆火腰带(封印)</t>
  </si>
  <si>
    <t>逆火魔靴(封印)</t>
  </si>
  <si>
    <t>通云道盔(封印)</t>
  </si>
  <si>
    <t>通云项链(封印)</t>
  </si>
  <si>
    <t>通云道戒(封印)</t>
  </si>
  <si>
    <t>通云护腕(封印)</t>
  </si>
  <si>
    <t>通云腰带(封印)</t>
  </si>
  <si>
    <t>通云道靴(封印)</t>
  </si>
  <si>
    <t>狂雷战盔</t>
  </si>
  <si>
    <t>狂雷项链</t>
  </si>
  <si>
    <t>狂雷战戒</t>
  </si>
  <si>
    <t>狂雷护腕</t>
  </si>
  <si>
    <t>狂雷腰带</t>
  </si>
  <si>
    <t>狂雷战靴</t>
  </si>
  <si>
    <t>逆火魔盔</t>
  </si>
  <si>
    <t>逆火项链</t>
  </si>
  <si>
    <t>逆火魔戒</t>
  </si>
  <si>
    <t>逆火护腕</t>
  </si>
  <si>
    <t>逆火魔靴</t>
  </si>
  <si>
    <t>通云道盔</t>
  </si>
  <si>
    <t>通云项链</t>
  </si>
  <si>
    <t>通云道戒</t>
  </si>
  <si>
    <t>通云护腕</t>
  </si>
  <si>
    <t>通云腰带</t>
  </si>
  <si>
    <t>通云道靴</t>
  </si>
  <si>
    <t>聚魔法衣(男)</t>
  </si>
  <si>
    <t>聚魔法衣(女)</t>
  </si>
  <si>
    <t>暗咒道袍(男)</t>
  </si>
  <si>
    <t>暗咒道袍(女)</t>
  </si>
  <si>
    <t>虎啸战甲(男)</t>
  </si>
  <si>
    <t>虎啸战甲(女)</t>
  </si>
  <si>
    <t>王者战甲(男)</t>
  </si>
  <si>
    <t>王者战甲(女)</t>
  </si>
  <si>
    <t>王者魔衣(男)</t>
  </si>
  <si>
    <t>王者魔衣(女)</t>
  </si>
  <si>
    <t>王者道袍(男)</t>
  </si>
  <si>
    <t>王者道袍(女)</t>
  </si>
  <si>
    <t>王者之刃</t>
  </si>
  <si>
    <t>王者之杖</t>
  </si>
  <si>
    <t>王者之剑</t>
  </si>
  <si>
    <t>王者战盔</t>
  </si>
  <si>
    <t>王者法冠</t>
  </si>
  <si>
    <t>王者道盔</t>
  </si>
  <si>
    <t>王者斗笠(战)</t>
  </si>
  <si>
    <t>王者斗笠(法)</t>
  </si>
  <si>
    <t>王者斗笠(道)</t>
  </si>
  <si>
    <t>王者项链(战)</t>
  </si>
  <si>
    <t>王者项链(法)</t>
  </si>
  <si>
    <t>王者项链(道)</t>
  </si>
  <si>
    <t>王者战戒</t>
  </si>
  <si>
    <t>王者魔戒</t>
  </si>
  <si>
    <t>王者道戒</t>
  </si>
  <si>
    <t>王者护腕(战)</t>
  </si>
  <si>
    <t>王者护腕(法)</t>
  </si>
  <si>
    <t>王者护腕(道)</t>
  </si>
  <si>
    <t>王者腰带(战)</t>
  </si>
  <si>
    <t>王者腰带(法)</t>
  </si>
  <si>
    <t>王者腰带(道)</t>
  </si>
  <si>
    <t>王者战靴</t>
  </si>
  <si>
    <t>王者法靴</t>
  </si>
  <si>
    <t>王者道靴</t>
  </si>
  <si>
    <t>王者勋章(战)</t>
  </si>
  <si>
    <t>王者勋章(法)</t>
  </si>
  <si>
    <t>王者勋章(道)</t>
  </si>
  <si>
    <t>勇者勋章(战)</t>
  </si>
  <si>
    <t>勇者勋章(法)</t>
  </si>
  <si>
    <t>勇者勋章(道)</t>
  </si>
  <si>
    <t>祝福项链(战)</t>
  </si>
  <si>
    <t>祝福项链(法)</t>
  </si>
  <si>
    <t>祝福项链(道)</t>
  </si>
  <si>
    <t>炎龙刃</t>
  </si>
  <si>
    <t>雷龙杖</t>
  </si>
  <si>
    <t>青龙刺</t>
  </si>
  <si>
    <t>龙炎之刃</t>
  </si>
  <si>
    <t>热血之刃</t>
  </si>
  <si>
    <t>炎龙战盔</t>
  </si>
  <si>
    <t>雷龙魔盔</t>
  </si>
  <si>
    <t>青龙道盔</t>
  </si>
  <si>
    <t>炎龙项链</t>
  </si>
  <si>
    <t>雷龙项链</t>
  </si>
  <si>
    <t>青龙项链</t>
  </si>
  <si>
    <t>炎龙护腕</t>
  </si>
  <si>
    <t>雷龙护腕</t>
  </si>
  <si>
    <t>青龙护腕</t>
  </si>
  <si>
    <t>炎龙战戒</t>
  </si>
  <si>
    <t>雷龙魔戒</t>
  </si>
  <si>
    <t>青龙道戒</t>
  </si>
  <si>
    <t>炎龙腰带</t>
  </si>
  <si>
    <t>雷龙腰带</t>
  </si>
  <si>
    <t>青龙腰带</t>
  </si>
  <si>
    <t>炎龙战靴</t>
  </si>
  <si>
    <t>雷龙魔靴</t>
  </si>
  <si>
    <t>青龙道靴</t>
  </si>
  <si>
    <t>火龙斗笠(战)</t>
  </si>
  <si>
    <t>火龙斗笠(法)</t>
  </si>
  <si>
    <t>火龙斗笠(道)</t>
  </si>
  <si>
    <t>金牛战斧</t>
  </si>
  <si>
    <t>金牛魔杖</t>
  </si>
  <si>
    <t>金牛道剑</t>
  </si>
  <si>
    <t>金牛战甲(男)</t>
  </si>
  <si>
    <t>金牛战甲(女)</t>
  </si>
  <si>
    <t>金牛魔衣(男)</t>
  </si>
  <si>
    <t>金牛魔衣(女)</t>
  </si>
  <si>
    <t>金牛道袍(男)</t>
  </si>
  <si>
    <t>金牛道袍(女)</t>
  </si>
  <si>
    <t>金牛勋章</t>
  </si>
  <si>
    <t>金牛战盔</t>
  </si>
  <si>
    <t>金牛魔盔</t>
  </si>
  <si>
    <t>金牛道盔</t>
  </si>
  <si>
    <t>金牛腰带(战)</t>
  </si>
  <si>
    <t>金牛腰带(法)</t>
  </si>
  <si>
    <t>金牛腰带(道)</t>
  </si>
  <si>
    <t>金牛战靴</t>
  </si>
  <si>
    <t>金牛魔靴</t>
  </si>
  <si>
    <t>金牛道靴</t>
  </si>
  <si>
    <t>金牛项链(战)</t>
  </si>
  <si>
    <t>金牛项链(法)</t>
  </si>
  <si>
    <t>金牛项链(道)</t>
  </si>
  <si>
    <t>金牛护腕(战)</t>
  </si>
  <si>
    <t>金牛护腕(法)</t>
  </si>
  <si>
    <t>金牛护腕(道)</t>
  </si>
  <si>
    <t>金牛战戒</t>
  </si>
  <si>
    <t>金牛魔戒</t>
  </si>
  <si>
    <t>金牛道戒</t>
  </si>
  <si>
    <t>天龙圣剑</t>
  </si>
  <si>
    <t>天龙魔剑</t>
  </si>
  <si>
    <t>天龙道剑</t>
  </si>
  <si>
    <t>天龙圣衣(男)</t>
  </si>
  <si>
    <t>天龙圣衣(女)</t>
  </si>
  <si>
    <t>天龙魔衣(男)</t>
  </si>
  <si>
    <t>天龙魔衣(女)</t>
  </si>
  <si>
    <t>天龙道袍(男)</t>
  </si>
  <si>
    <t>天龙道袍(女)</t>
  </si>
  <si>
    <t>天龙战盔</t>
  </si>
  <si>
    <t>天龙法冠</t>
  </si>
  <si>
    <t>天龙道盔</t>
  </si>
  <si>
    <t>天龙项链(战)</t>
  </si>
  <si>
    <t>天龙项链(法)</t>
  </si>
  <si>
    <t>天龙项链(道)</t>
  </si>
  <si>
    <t>天龙护腕(战)</t>
  </si>
  <si>
    <t>天龙护腕(法)</t>
  </si>
  <si>
    <t>天龙护腕(道)</t>
  </si>
  <si>
    <t>天龙战戒</t>
  </si>
  <si>
    <t>天龙魔戒</t>
  </si>
  <si>
    <t>天龙道戒</t>
  </si>
  <si>
    <t>天龙腰带(战)</t>
  </si>
  <si>
    <t>天龙腰带(法)</t>
  </si>
  <si>
    <t>天龙腰带(道)</t>
  </si>
  <si>
    <t>天龙战靴</t>
  </si>
  <si>
    <t>天龙魔靴</t>
  </si>
  <si>
    <t>天龙道靴</t>
  </si>
  <si>
    <t>虎威勋章(战)</t>
  </si>
  <si>
    <t>荣耀勋章(战)</t>
  </si>
  <si>
    <t>金牛勋章(战)</t>
  </si>
  <si>
    <t>金牛勋章(法)</t>
  </si>
  <si>
    <t>金牛勋章(道)</t>
  </si>
  <si>
    <t>虎威勋章(法)</t>
  </si>
  <si>
    <t>虎威勋章(道)</t>
  </si>
  <si>
    <t>荣耀勋章(法)</t>
  </si>
  <si>
    <t>荣耀勋章(道)</t>
  </si>
  <si>
    <t>城主战袍(男)</t>
  </si>
  <si>
    <t>城主战袍(女)</t>
  </si>
  <si>
    <t>镇龙盔</t>
  </si>
  <si>
    <t>镇魔盔</t>
  </si>
  <si>
    <t>镇魂盔</t>
  </si>
  <si>
    <t>黄金裁决</t>
  </si>
  <si>
    <t>紫金嗜魂法杖</t>
  </si>
  <si>
    <t>赤金逍遥扇</t>
  </si>
  <si>
    <t>战意麻痹戒指</t>
  </si>
  <si>
    <t>聚魔护身戒指</t>
  </si>
  <si>
    <t>八卦护身戒指</t>
  </si>
  <si>
    <t>涅槃戒指</t>
  </si>
  <si>
    <t>流星火雨戒指</t>
  </si>
  <si>
    <t>魔道麻痹戒指</t>
  </si>
  <si>
    <t>强化复活戒指</t>
  </si>
  <si>
    <t>强化护身戒指</t>
  </si>
  <si>
    <t>强化麻痹戒指</t>
  </si>
  <si>
    <t>灵虚雷霆项链</t>
  </si>
  <si>
    <t>灵虚雷霆护腕</t>
  </si>
  <si>
    <t>灵虚雷霆战戒</t>
  </si>
  <si>
    <t>灵虚雷霆腰带</t>
  </si>
  <si>
    <t>灵虚雷霆战靴</t>
  </si>
  <si>
    <t>虚灵烈焰项链</t>
  </si>
  <si>
    <t>灵虚烈焰护腕</t>
  </si>
  <si>
    <t>灵虚烈焰魔戒</t>
  </si>
  <si>
    <t>灵虚烈焰腰带</t>
  </si>
  <si>
    <t>灵虚烈焰魔靴</t>
  </si>
  <si>
    <t>灵虚光芒项链</t>
  </si>
  <si>
    <t>灵虚光芒护腕</t>
  </si>
  <si>
    <t>灵虚光芒道戒</t>
  </si>
  <si>
    <t>灵虚光芒腰带</t>
  </si>
  <si>
    <t>灵虚光芒道靴</t>
  </si>
  <si>
    <t>灵虚战神项链</t>
  </si>
  <si>
    <t>灵虚战神手镯</t>
  </si>
  <si>
    <t>灵虚战神戒指</t>
  </si>
  <si>
    <t>灵虚圣魔项链</t>
  </si>
  <si>
    <t>灵虚圣魔手镯</t>
  </si>
  <si>
    <t>灵虚圣魔戒指</t>
  </si>
  <si>
    <t>灵虚真魂项链</t>
  </si>
  <si>
    <t>灵虚真魂戒指</t>
  </si>
  <si>
    <t>灵虚真魂手镯</t>
  </si>
  <si>
    <t>灵虚星王战项链</t>
  </si>
  <si>
    <t>灵虚星王道项链</t>
  </si>
  <si>
    <t>灵虚星王法项链</t>
  </si>
  <si>
    <t>灵虚星王战护腕</t>
  </si>
  <si>
    <t>灵虚星王法护腕</t>
  </si>
  <si>
    <t>灵虚星王道护腕</t>
  </si>
  <si>
    <t>灵虚星王战戒</t>
  </si>
  <si>
    <t>灵虚星王法戒</t>
  </si>
  <si>
    <t>灵虚星王道戒</t>
  </si>
  <si>
    <t>灵虚星王战盔</t>
  </si>
  <si>
    <t>灵虚星王法冠</t>
  </si>
  <si>
    <t>灵虚星王道盔</t>
  </si>
  <si>
    <t>灵虚星王战腰</t>
  </si>
  <si>
    <t>灵虚星王法腰</t>
  </si>
  <si>
    <t>灵虚星王道腰</t>
  </si>
  <si>
    <t>灵虚星王战靴</t>
  </si>
  <si>
    <t>灵虚星王法靴</t>
  </si>
  <si>
    <t>灵虚星王道靴</t>
  </si>
  <si>
    <t>灵虚传说战靴</t>
  </si>
  <si>
    <t>灵虚传说法靴</t>
  </si>
  <si>
    <t>灵虚传说道靴</t>
  </si>
  <si>
    <t>灵虚预言战盔</t>
  </si>
  <si>
    <t>灵虚预言法盔</t>
  </si>
  <si>
    <t>灵虚预言道盔</t>
  </si>
  <si>
    <t>灵虚誓言战腰</t>
  </si>
  <si>
    <t>灵虚誓言法腰</t>
  </si>
  <si>
    <t>灵虚誓言道腰</t>
  </si>
  <si>
    <t>疾风项链</t>
  </si>
  <si>
    <t>怒血项链</t>
  </si>
  <si>
    <t>神合项链</t>
  </si>
  <si>
    <t>疾风手镯</t>
  </si>
  <si>
    <t>怒血手镯</t>
  </si>
  <si>
    <t>神合手镯</t>
  </si>
  <si>
    <t>疾风戒指</t>
  </si>
  <si>
    <t>怒血戒指</t>
  </si>
  <si>
    <t>神合戒指</t>
  </si>
  <si>
    <t>荣耀战盔</t>
  </si>
  <si>
    <t>荣耀魔盔</t>
  </si>
  <si>
    <t>荣耀道盔</t>
  </si>
  <si>
    <t>荣耀项链(战)</t>
  </si>
  <si>
    <t>荣耀项链(法)</t>
  </si>
  <si>
    <t>荣耀项链(道)</t>
  </si>
  <si>
    <t>荣耀护腕(战)</t>
  </si>
  <si>
    <t>荣耀护腕(法)</t>
  </si>
  <si>
    <t>荣耀护腕(道)</t>
  </si>
  <si>
    <t>荣耀战戒</t>
  </si>
  <si>
    <t>荣耀魔戒</t>
  </si>
  <si>
    <t>荣耀道戒</t>
  </si>
  <si>
    <t>荣耀腰带(战)</t>
  </si>
  <si>
    <t>荣耀腰带(法)</t>
  </si>
  <si>
    <t>荣耀腰带(道)</t>
  </si>
  <si>
    <t>荣耀战靴</t>
  </si>
  <si>
    <t>荣耀魔靴</t>
  </si>
  <si>
    <t>荣耀道靴</t>
  </si>
  <si>
    <t>狂雷王者战盔</t>
  </si>
  <si>
    <t>狂雷王者项链</t>
  </si>
  <si>
    <t>狂雷王者护腕</t>
  </si>
  <si>
    <t>狂雷王者战戒</t>
  </si>
  <si>
    <t>狂雷王者腰带</t>
  </si>
  <si>
    <t>狂雷王者战靴</t>
  </si>
  <si>
    <t>逆火王者法冠</t>
  </si>
  <si>
    <t>逆火王者项链</t>
  </si>
  <si>
    <t>逆火王者护腕</t>
  </si>
  <si>
    <t>逆火王者魔戒</t>
  </si>
  <si>
    <t>逆火王者腰带</t>
  </si>
  <si>
    <t>逆火王者法靴</t>
  </si>
  <si>
    <t>通云王者道盔</t>
  </si>
  <si>
    <t>通云王者项链</t>
  </si>
  <si>
    <t>通云王者护腕</t>
  </si>
  <si>
    <t>通云王者道戒</t>
  </si>
  <si>
    <t>通云王者腰带</t>
  </si>
  <si>
    <t>通云王者道靴</t>
  </si>
  <si>
    <t>疾风王者项链</t>
  </si>
  <si>
    <t>疾风王者护腕</t>
  </si>
  <si>
    <t>疾风王者战戒</t>
  </si>
  <si>
    <t>怒血王者项链</t>
  </si>
  <si>
    <t>怒血王者护腕</t>
  </si>
  <si>
    <t>怒血王者魔戒</t>
  </si>
  <si>
    <t>神合王者项链</t>
  </si>
  <si>
    <t>神合王者护腕</t>
  </si>
  <si>
    <t>神合王者道戒</t>
  </si>
  <si>
    <t>狂雷炎龙战盔</t>
  </si>
  <si>
    <t>狂雷炎龙项链</t>
  </si>
  <si>
    <t>狂雷炎龙护腕</t>
  </si>
  <si>
    <t>狂雷炎龙战戒</t>
  </si>
  <si>
    <t>狂雷炎龙腰带</t>
  </si>
  <si>
    <t>狂雷炎龙战靴</t>
  </si>
  <si>
    <t>逆火雷龙魔盔</t>
  </si>
  <si>
    <t>逆火雷龙项链</t>
  </si>
  <si>
    <t>逆火雷龙护腕</t>
  </si>
  <si>
    <t>逆火雷龙魔戒</t>
  </si>
  <si>
    <t>逆火雷龙腰带</t>
  </si>
  <si>
    <t>逆火雷龙魔靴</t>
  </si>
  <si>
    <t>通云青龙道盔</t>
  </si>
  <si>
    <t>通云青龙项链</t>
  </si>
  <si>
    <t>通云青龙护腕</t>
  </si>
  <si>
    <t>通云青龙道戒</t>
  </si>
  <si>
    <t>通云青龙腰带</t>
  </si>
  <si>
    <t>通云青龙道靴</t>
  </si>
  <si>
    <t>疾风炎龙项链</t>
  </si>
  <si>
    <t>疾风炎龙护腕</t>
  </si>
  <si>
    <t>疾风炎龙战戒</t>
  </si>
  <si>
    <t>怒血雷龙项链</t>
  </si>
  <si>
    <t>怒血雷龙护腕</t>
  </si>
  <si>
    <t>怒血雷龙魔戒</t>
  </si>
  <si>
    <t>神合青龙项链</t>
  </si>
  <si>
    <t>神合青龙护腕</t>
  </si>
  <si>
    <t>神合青龙道戒</t>
  </si>
  <si>
    <t>1级荣耀战勋</t>
  </si>
  <si>
    <t>1级荣耀法勋</t>
  </si>
  <si>
    <t>1级荣耀道勋</t>
  </si>
  <si>
    <t>2级荣耀战勋</t>
  </si>
  <si>
    <t>3级荣耀战勋</t>
  </si>
  <si>
    <t>4级荣耀战勋</t>
  </si>
  <si>
    <t>5级荣耀战勋</t>
  </si>
  <si>
    <t>6级荣耀战勋</t>
  </si>
  <si>
    <t>7级荣耀战勋</t>
  </si>
  <si>
    <t>8级荣耀战勋</t>
  </si>
  <si>
    <t>9级荣耀战勋</t>
  </si>
  <si>
    <t>10级荣耀战勋</t>
  </si>
  <si>
    <t>11级荣耀战勋</t>
  </si>
  <si>
    <t>12级荣耀战勋</t>
  </si>
  <si>
    <t>13级荣耀战勋</t>
  </si>
  <si>
    <t>14级荣耀战勋</t>
  </si>
  <si>
    <t>15级荣耀战勋</t>
  </si>
  <si>
    <t>16级荣耀战勋</t>
  </si>
  <si>
    <t>17级荣耀战勋</t>
  </si>
  <si>
    <t>18级荣耀战勋</t>
  </si>
  <si>
    <t>2级荣耀法勋</t>
  </si>
  <si>
    <t>3级荣耀法勋</t>
  </si>
  <si>
    <t>4级荣耀法勋</t>
  </si>
  <si>
    <t>5级荣耀法勋</t>
  </si>
  <si>
    <t>6级荣耀法勋</t>
  </si>
  <si>
    <t>7级荣耀法勋</t>
  </si>
  <si>
    <t>8级荣耀法勋</t>
  </si>
  <si>
    <t>9级荣耀法勋</t>
  </si>
  <si>
    <t>10级荣耀法勋</t>
  </si>
  <si>
    <t>11级荣耀法勋</t>
  </si>
  <si>
    <t>12级荣耀法勋</t>
  </si>
  <si>
    <t>13级荣耀法勋</t>
  </si>
  <si>
    <t>14级荣耀法勋</t>
  </si>
  <si>
    <t>15级荣耀法勋</t>
  </si>
  <si>
    <t>16级荣耀法勋</t>
  </si>
  <si>
    <t>17级荣耀法勋</t>
  </si>
  <si>
    <t>18级荣耀法勋</t>
  </si>
  <si>
    <t>2级荣耀道勋</t>
  </si>
  <si>
    <t>3级荣耀道勋</t>
  </si>
  <si>
    <t>4级荣耀道勋</t>
  </si>
  <si>
    <t>5级荣耀道勋</t>
  </si>
  <si>
    <t>6级荣耀道勋</t>
  </si>
  <si>
    <t>7级荣耀道勋</t>
  </si>
  <si>
    <t>8级荣耀道勋</t>
  </si>
  <si>
    <t>9级荣耀道勋</t>
  </si>
  <si>
    <t>10级荣耀道勋</t>
  </si>
  <si>
    <t>11级荣耀道勋</t>
  </si>
  <si>
    <t>12级荣耀道勋</t>
  </si>
  <si>
    <t>13级荣耀道勋</t>
  </si>
  <si>
    <t>14级荣耀道勋</t>
  </si>
  <si>
    <t>15级荣耀道勋</t>
  </si>
  <si>
    <t>16级荣耀道勋</t>
  </si>
  <si>
    <t>17级荣耀道勋</t>
  </si>
  <si>
    <t>18级荣耀道勋</t>
  </si>
  <si>
    <t>大风起兮云飞扬</t>
  </si>
  <si>
    <t>几施经略挫雄豪</t>
  </si>
  <si>
    <t>天下谁人不识君</t>
  </si>
  <si>
    <t>雏凤清于老凤声</t>
  </si>
  <si>
    <t>人生乐在相知心</t>
  </si>
  <si>
    <t>只羡鸳鸯不羡仙</t>
  </si>
  <si>
    <t>一代红装照汗青</t>
  </si>
  <si>
    <t>雄狮百万气吞虎</t>
  </si>
  <si>
    <t>横扫千军如卷席</t>
  </si>
  <si>
    <t>直挂云帆济沧海</t>
  </si>
  <si>
    <t>倚天</t>
  </si>
  <si>
    <t>倚天战甲(男)</t>
  </si>
  <si>
    <t>倚天战甲(女)</t>
  </si>
  <si>
    <t>倚天魔衣(男)</t>
  </si>
  <si>
    <t>倚天魔衣(女)</t>
  </si>
  <si>
    <t>倚天道袍(男)</t>
  </si>
  <si>
    <t>倚天道袍(女)</t>
  </si>
  <si>
    <t>虎威战盔</t>
  </si>
  <si>
    <t>虎威法冠</t>
  </si>
  <si>
    <t>虎威道盔</t>
  </si>
  <si>
    <t>虎威项链(战)</t>
  </si>
  <si>
    <t>虎威项链(法)</t>
  </si>
  <si>
    <t>虎威项链(道)</t>
  </si>
  <si>
    <t>虎威护腕(战)</t>
  </si>
  <si>
    <t>虎威护腕(法)</t>
  </si>
  <si>
    <t>虎威护腕(道)</t>
  </si>
  <si>
    <t>虎威战戒</t>
  </si>
  <si>
    <t>虎威魔戒</t>
  </si>
  <si>
    <t>虎威道戒</t>
  </si>
  <si>
    <t>虎威腰带(战)</t>
  </si>
  <si>
    <t>虎威腰带(法)</t>
  </si>
  <si>
    <t>虎威腰带(道)</t>
  </si>
  <si>
    <t>虎威战靴</t>
  </si>
  <si>
    <t>虎威魔靴</t>
  </si>
  <si>
    <t>虎威道靴</t>
  </si>
  <si>
    <t>必杀斗笠(法)</t>
  </si>
  <si>
    <t>必杀斗笠(战)</t>
  </si>
  <si>
    <t>必杀斗笠(道)</t>
  </si>
  <si>
    <t>必杀面巾(战)</t>
  </si>
  <si>
    <t>必杀面巾(法)</t>
  </si>
  <si>
    <t>必杀面巾(道)</t>
  </si>
  <si>
    <t>必杀战盔</t>
  </si>
  <si>
    <t>必杀魔盔</t>
  </si>
  <si>
    <t>必杀道盔</t>
  </si>
  <si>
    <t>必杀腰带(战)</t>
  </si>
  <si>
    <t>必杀腰带(法)</t>
  </si>
  <si>
    <t>必杀腰带(道)</t>
  </si>
  <si>
    <t>必杀战靴</t>
  </si>
  <si>
    <t>必杀魔靴</t>
  </si>
  <si>
    <t>必杀道靴</t>
  </si>
  <si>
    <t>必杀项链(战)</t>
  </si>
  <si>
    <t>必杀项链(法)</t>
  </si>
  <si>
    <t>必杀项链(道)</t>
  </si>
  <si>
    <t>必杀护腕(战)</t>
  </si>
  <si>
    <t>必杀护腕(法)</t>
  </si>
  <si>
    <t>必杀护腕(道)</t>
  </si>
  <si>
    <t>必杀战戒</t>
  </si>
  <si>
    <t>必杀魔戒</t>
  </si>
  <si>
    <t>必杀道戒</t>
  </si>
  <si>
    <t>辉煌战甲(男)</t>
  </si>
  <si>
    <t>辉煌战甲(女)</t>
  </si>
  <si>
    <t>辉煌魔衣(男)</t>
  </si>
  <si>
    <t>辉煌魔衣(女)</t>
  </si>
  <si>
    <t>辉煌道袍(男)</t>
  </si>
  <si>
    <t>辉煌道袍(女)</t>
  </si>
  <si>
    <t>破釜沉舟</t>
  </si>
  <si>
    <t>绝杀之意</t>
  </si>
  <si>
    <t>无极盾</t>
  </si>
  <si>
    <t>二级破釜沉舟</t>
  </si>
  <si>
    <t>二级绝杀之意</t>
  </si>
  <si>
    <t>二级无极盾</t>
  </si>
  <si>
    <t>三级破釜沉舟</t>
  </si>
  <si>
    <t>三级绝杀之意</t>
  </si>
  <si>
    <t>三级无极盾</t>
  </si>
  <si>
    <t>荣耀点凭证</t>
  </si>
  <si>
    <t>荣耀点黄金凭证</t>
  </si>
  <si>
    <t>荣耀点白金凭证</t>
  </si>
  <si>
    <t>荣耀点钻石凭证</t>
  </si>
  <si>
    <t>荣耀点至尊凭证</t>
  </si>
  <si>
    <t>霸者令</t>
  </si>
  <si>
    <t>祝福罐(满)</t>
  </si>
  <si>
    <t>超级祝福油</t>
  </si>
  <si>
    <t>项链祝福油</t>
  </si>
  <si>
    <t>宝盒</t>
  </si>
  <si>
    <t>主宰神甲(男)</t>
  </si>
  <si>
    <t>主宰神甲(女)</t>
  </si>
  <si>
    <t>主宰神剑</t>
  </si>
  <si>
    <t>主宰项链</t>
  </si>
  <si>
    <t>主宰护腕</t>
  </si>
  <si>
    <t>主宰之戒</t>
  </si>
  <si>
    <t>主宰之冠</t>
  </si>
  <si>
    <t>主宰腰带</t>
  </si>
  <si>
    <t>主宰之靴</t>
  </si>
  <si>
    <t>主宰斗笠</t>
  </si>
  <si>
    <t>主宰面巾</t>
  </si>
  <si>
    <t>主宰勋章</t>
  </si>
  <si>
    <t>极品主宰甲(男)</t>
  </si>
  <si>
    <t>极品主宰甲(女)</t>
  </si>
  <si>
    <t>极品主宰神剑</t>
  </si>
  <si>
    <t>极品主宰项链</t>
  </si>
  <si>
    <t>极品主宰护腕</t>
  </si>
  <si>
    <t>极品主宰之戒</t>
  </si>
  <si>
    <t>极品主宰之冠</t>
  </si>
  <si>
    <t>极品主宰腰带</t>
  </si>
  <si>
    <t>极品主宰之靴</t>
  </si>
  <si>
    <t>极品主宰斗笠</t>
  </si>
  <si>
    <t>极品主宰面巾</t>
  </si>
  <si>
    <t>极品主宰勋章</t>
  </si>
  <si>
    <t>传奇神甲(男)</t>
  </si>
  <si>
    <t>传奇神甲(女)</t>
  </si>
  <si>
    <t>传奇战刃</t>
  </si>
  <si>
    <t>传奇魔刃</t>
  </si>
  <si>
    <t>传奇道刃</t>
  </si>
  <si>
    <t>传奇神剑</t>
  </si>
  <si>
    <t>传奇宝扇</t>
  </si>
  <si>
    <t>传奇魔杖</t>
  </si>
  <si>
    <t>传奇之戒</t>
  </si>
  <si>
    <t>传奇护腕</t>
  </si>
  <si>
    <t>传奇之冠</t>
  </si>
  <si>
    <t>传奇项链</t>
  </si>
  <si>
    <t>传奇腰带</t>
  </si>
  <si>
    <t>传奇之靴</t>
  </si>
  <si>
    <t>传奇勋章</t>
  </si>
  <si>
    <t>传奇面巾</t>
  </si>
  <si>
    <t>极品传奇甲(男)</t>
  </si>
  <si>
    <t>极品传奇甲(女)</t>
  </si>
  <si>
    <t>极品传奇神剑</t>
  </si>
  <si>
    <t>极品传奇之戒</t>
  </si>
  <si>
    <t>极品传奇护腕</t>
  </si>
  <si>
    <t>极品传奇之冠</t>
  </si>
  <si>
    <t>极品传奇项链</t>
  </si>
  <si>
    <t>极品传奇腰带</t>
  </si>
  <si>
    <t>极品传奇之靴</t>
  </si>
  <si>
    <t>极品传奇勋章</t>
  </si>
  <si>
    <t>极品传奇面巾</t>
  </si>
  <si>
    <t>极品传奇斗笠</t>
  </si>
  <si>
    <t>极品传奇宝扇</t>
  </si>
  <si>
    <t>极品传奇魔杖</t>
  </si>
  <si>
    <t>顶级传奇甲(男)</t>
  </si>
  <si>
    <t>顶级传奇甲(女)</t>
  </si>
  <si>
    <t>顶级传奇神剑</t>
  </si>
  <si>
    <t>顶级传奇之戒</t>
  </si>
  <si>
    <t>顶级传奇护腕</t>
  </si>
  <si>
    <t>顶级传奇之冠</t>
  </si>
  <si>
    <t>顶级传奇项链</t>
  </si>
  <si>
    <t>顶级传奇腰带</t>
  </si>
  <si>
    <t>顶级传奇之靴</t>
  </si>
  <si>
    <t>顶级传奇勋章</t>
  </si>
  <si>
    <t>顶级传奇面巾</t>
  </si>
  <si>
    <t>顶级传奇斗笠</t>
  </si>
  <si>
    <t>顶级传奇宝扇</t>
  </si>
  <si>
    <t>顶级传奇魔杖</t>
  </si>
  <si>
    <t>皓月之冠</t>
  </si>
  <si>
    <t>皓月腰带</t>
  </si>
  <si>
    <t>皓月之靴</t>
  </si>
  <si>
    <t>皓月项链</t>
  </si>
  <si>
    <t>皓月护腕</t>
  </si>
  <si>
    <t>皓月之戒</t>
  </si>
  <si>
    <t>皓月面巾</t>
  </si>
  <si>
    <t>皓月斗笠</t>
  </si>
  <si>
    <t>皓月勋章</t>
  </si>
  <si>
    <t>皓月神甲(男)</t>
  </si>
  <si>
    <t>皓月神甲(女)</t>
  </si>
  <si>
    <t>皓月神剑</t>
  </si>
  <si>
    <t>皓月宝扇</t>
  </si>
  <si>
    <t>皓月魔杖</t>
  </si>
  <si>
    <t>皓月战刃</t>
  </si>
  <si>
    <t>皓月羽扇</t>
  </si>
  <si>
    <t>皓月权杖</t>
  </si>
  <si>
    <t>皓月斗笠(战)</t>
  </si>
  <si>
    <t>皓月斗笠(法)</t>
  </si>
  <si>
    <t>皓月斗笠(道)</t>
  </si>
  <si>
    <t>皓月面巾(战)</t>
  </si>
  <si>
    <t>皓月面巾(法)</t>
  </si>
  <si>
    <t>皓月面巾(道)</t>
  </si>
  <si>
    <t>皓月项链(战)</t>
  </si>
  <si>
    <t>皓月项链(法)</t>
  </si>
  <si>
    <t>皓月项链(道)</t>
  </si>
  <si>
    <t>皓月战盔</t>
  </si>
  <si>
    <t>皓月法冠</t>
  </si>
  <si>
    <t>皓月道盔</t>
  </si>
  <si>
    <t>皓月战勋</t>
  </si>
  <si>
    <t>皓月法勋</t>
  </si>
  <si>
    <t>皓月道勋</t>
  </si>
  <si>
    <t>皓月护腕(战)</t>
  </si>
  <si>
    <t>皓月护腕(法)</t>
  </si>
  <si>
    <t>皓月护腕(道)</t>
  </si>
  <si>
    <t>皓月战戒</t>
  </si>
  <si>
    <t>皓月魔戒</t>
  </si>
  <si>
    <t>皓月道戒</t>
  </si>
  <si>
    <t>皓月腰带(战)</t>
  </si>
  <si>
    <t>皓月腰带(法)</t>
  </si>
  <si>
    <t>皓月腰带(道)</t>
  </si>
  <si>
    <t>皓月战靴</t>
  </si>
  <si>
    <t>皓月魔靴</t>
  </si>
  <si>
    <t>皓月道靴</t>
  </si>
  <si>
    <t>嫦娥</t>
  </si>
  <si>
    <t>奔月</t>
  </si>
  <si>
    <t>皓月战甲(男)</t>
  </si>
  <si>
    <t>皓月战甲(女)</t>
  </si>
  <si>
    <t>皓月魔衣(男)</t>
  </si>
  <si>
    <t>皓月魔衣(女)</t>
  </si>
  <si>
    <t>皓月道袍(男)</t>
  </si>
  <si>
    <t>皓月道袍(女)</t>
  </si>
  <si>
    <t>皓天战刃</t>
  </si>
  <si>
    <t>皓天权杖</t>
  </si>
  <si>
    <t>皓天宝扇</t>
  </si>
  <si>
    <t>皓天战甲(男)</t>
  </si>
  <si>
    <t>皓天战甲(女)</t>
  </si>
  <si>
    <t>皓天魔衣(男)</t>
  </si>
  <si>
    <t>皓天魔衣(女)</t>
  </si>
  <si>
    <t>皓天道袍(男)</t>
  </si>
  <si>
    <t>皓天道袍(女)</t>
  </si>
  <si>
    <t>皓天斗笠(战)</t>
  </si>
  <si>
    <t>皓天斗笠(法)</t>
  </si>
  <si>
    <t>皓天斗笠(道)</t>
  </si>
  <si>
    <t>皓天面巾(战)</t>
  </si>
  <si>
    <t>皓天面巾(法)</t>
  </si>
  <si>
    <t>皓天面巾(道)</t>
  </si>
  <si>
    <t>皓天项链(战)</t>
  </si>
  <si>
    <t>皓天项链(法)</t>
  </si>
  <si>
    <t>皓天项链(道)</t>
  </si>
  <si>
    <t>皓天战盔</t>
  </si>
  <si>
    <t>皓天法冠</t>
  </si>
  <si>
    <t>皓天道盔</t>
  </si>
  <si>
    <t>皓天战勋</t>
  </si>
  <si>
    <t>皓天法勋</t>
  </si>
  <si>
    <t>皓天道勋</t>
  </si>
  <si>
    <t>皓天护腕(战)</t>
  </si>
  <si>
    <t>皓天护腕(法)</t>
  </si>
  <si>
    <t>皓天护腕(道)</t>
  </si>
  <si>
    <t>皓天战戒</t>
  </si>
  <si>
    <t>皓天魔戒</t>
  </si>
  <si>
    <t>皓天道戒</t>
  </si>
  <si>
    <t>皓天腰带(战)</t>
  </si>
  <si>
    <t>皓天腰带(法)</t>
  </si>
  <si>
    <t>皓天腰带(道)</t>
  </si>
  <si>
    <t>皓天战靴</t>
  </si>
  <si>
    <t>皓天魔靴</t>
  </si>
  <si>
    <t>皓天道靴</t>
  </si>
  <si>
    <t>皓宇战刃</t>
  </si>
  <si>
    <t>皓宇权杖</t>
  </si>
  <si>
    <t>皓宇宝扇</t>
  </si>
  <si>
    <t>皓宇战甲(男)</t>
  </si>
  <si>
    <t>皓宇战甲(女)</t>
  </si>
  <si>
    <t>皓宇魔衣(男)</t>
  </si>
  <si>
    <t>皓宇魔衣(女)</t>
  </si>
  <si>
    <t>皓宇道袍(男)</t>
  </si>
  <si>
    <t>皓宇道袍(女)</t>
  </si>
  <si>
    <t>皓宇斗笠(战)</t>
  </si>
  <si>
    <t>皓宇斗笠(法)</t>
  </si>
  <si>
    <t>皓宇斗笠(道)</t>
  </si>
  <si>
    <t>皓宇面巾(战)</t>
  </si>
  <si>
    <t>皓宇面巾(法)</t>
  </si>
  <si>
    <t>皓宇面巾(道)</t>
  </si>
  <si>
    <t>皓宇项链(战)</t>
  </si>
  <si>
    <t>皓宇项链(法)</t>
  </si>
  <si>
    <t>皓宇项链(道)</t>
  </si>
  <si>
    <t>皓宇战盔</t>
  </si>
  <si>
    <t>皓宇法冠</t>
  </si>
  <si>
    <t>皓宇道盔</t>
  </si>
  <si>
    <t>皓宇战勋</t>
  </si>
  <si>
    <t>皓宇法勋</t>
  </si>
  <si>
    <t>皓宇道勋</t>
  </si>
  <si>
    <t>皓宇护腕(战)</t>
  </si>
  <si>
    <t>皓宇护腕(法)</t>
  </si>
  <si>
    <t>皓宇护腕(道)</t>
  </si>
  <si>
    <t>皓宇战戒</t>
  </si>
  <si>
    <t>皓宇魔戒</t>
  </si>
  <si>
    <t>皓宇道戒</t>
  </si>
  <si>
    <t>皓宇腰带(战)</t>
  </si>
  <si>
    <t>皓宇腰带(法)</t>
  </si>
  <si>
    <t>皓宇腰带(道)</t>
  </si>
  <si>
    <t>皓宇战靴</t>
  </si>
  <si>
    <t>皓宇魔靴</t>
  </si>
  <si>
    <t>皓宇道靴</t>
  </si>
  <si>
    <t>皓尊战刃</t>
  </si>
  <si>
    <t>皓尊权杖</t>
  </si>
  <si>
    <t>皓尊宝扇</t>
  </si>
  <si>
    <t>皓尊战甲(男)</t>
  </si>
  <si>
    <t>皓尊战甲(女)</t>
  </si>
  <si>
    <t>皓尊魔衣(男)</t>
  </si>
  <si>
    <t>皓尊魔衣(女)</t>
  </si>
  <si>
    <t>皓尊道袍(男)</t>
  </si>
  <si>
    <t>皓尊道袍(女)</t>
  </si>
  <si>
    <t>皓尊斗笠(战)</t>
  </si>
  <si>
    <t>皓尊斗笠(法)</t>
  </si>
  <si>
    <t>皓尊斗笠(道)</t>
  </si>
  <si>
    <t>皓尊面巾(战)</t>
  </si>
  <si>
    <t>皓尊面巾(法)</t>
  </si>
  <si>
    <t>皓尊面巾(道)</t>
  </si>
  <si>
    <t>皓尊项链(战)</t>
  </si>
  <si>
    <t>皓尊项链(法)</t>
  </si>
  <si>
    <t>皓尊项链(道)</t>
  </si>
  <si>
    <t>皓尊战盔</t>
  </si>
  <si>
    <t>皓尊法冠</t>
  </si>
  <si>
    <t>皓尊道盔</t>
  </si>
  <si>
    <t>皓尊战勋</t>
  </si>
  <si>
    <t>皓尊法勋</t>
  </si>
  <si>
    <t>皓尊道勋</t>
  </si>
  <si>
    <t>皓尊护腕(战)</t>
  </si>
  <si>
    <t>皓尊护腕(法)</t>
  </si>
  <si>
    <t>皓尊护腕(道)</t>
  </si>
  <si>
    <t>皓尊战戒</t>
  </si>
  <si>
    <t>皓尊魔戒</t>
  </si>
  <si>
    <t>皓尊道戒</t>
  </si>
  <si>
    <t>皓尊腰带(战)</t>
  </si>
  <si>
    <t>皓尊腰带(法)</t>
  </si>
  <si>
    <t>皓尊腰带(道)</t>
  </si>
  <si>
    <t>皓尊战靴</t>
  </si>
  <si>
    <t>皓尊魔靴</t>
  </si>
  <si>
    <t>皓尊道靴</t>
  </si>
  <si>
    <t>神龙战刃</t>
  </si>
  <si>
    <t>神龙魔杖</t>
  </si>
  <si>
    <t>神龙宝扇</t>
  </si>
  <si>
    <t>神龙战甲(男)</t>
  </si>
  <si>
    <t>神龙战甲(女)</t>
  </si>
  <si>
    <t>神龙魔衣(男)</t>
  </si>
  <si>
    <t>神龙魔衣(女)</t>
  </si>
  <si>
    <t>神龙道袍(男)</t>
  </si>
  <si>
    <t>神龙道袍(女)</t>
  </si>
  <si>
    <t>神龙斗笠(战)</t>
  </si>
  <si>
    <t>神龙斗笠(法)</t>
  </si>
  <si>
    <t>神龙斗笠(道)</t>
  </si>
  <si>
    <t>神龙面巾(战)</t>
  </si>
  <si>
    <t>神龙面巾(法)</t>
  </si>
  <si>
    <t>神龙面巾(道)</t>
  </si>
  <si>
    <t>神龙项链(战)</t>
  </si>
  <si>
    <t>神龙项链(法)</t>
  </si>
  <si>
    <t>神龙项链(道)</t>
  </si>
  <si>
    <t>神龙战盔</t>
  </si>
  <si>
    <t>神龙法冠</t>
  </si>
  <si>
    <t>神龙道盔</t>
  </si>
  <si>
    <t>神龙战勋</t>
  </si>
  <si>
    <t>神龙法勋</t>
  </si>
  <si>
    <t>神龙道勋</t>
  </si>
  <si>
    <t>神龙护腕(战)</t>
  </si>
  <si>
    <t>神龙护腕(法)</t>
  </si>
  <si>
    <t>神龙护腕(道)</t>
  </si>
  <si>
    <t>神龙战戒</t>
  </si>
  <si>
    <t>神龙魔戒</t>
  </si>
  <si>
    <t>神龙道戒</t>
  </si>
  <si>
    <t>神龙腰带(战)</t>
  </si>
  <si>
    <t>神龙腰带(法)</t>
  </si>
  <si>
    <t>神龙腰带(道)</t>
  </si>
  <si>
    <t>神龙战靴</t>
  </si>
  <si>
    <t>神龙魔靴</t>
  </si>
  <si>
    <t>神龙道靴</t>
  </si>
  <si>
    <t>真龙战刃</t>
  </si>
  <si>
    <t>真龙魔杖</t>
  </si>
  <si>
    <t>真龙宝扇</t>
  </si>
  <si>
    <t>真龙战甲(男)</t>
  </si>
  <si>
    <t>真龙战甲(女)</t>
  </si>
  <si>
    <t>真龙魔衣(男)</t>
  </si>
  <si>
    <t>真龙魔衣(女)</t>
  </si>
  <si>
    <t>真龙道袍(男)</t>
  </si>
  <si>
    <t>真龙道袍(女)</t>
  </si>
  <si>
    <t>真龙斗笠(战)</t>
  </si>
  <si>
    <t>真龙斗笠(法)</t>
  </si>
  <si>
    <t>真龙斗笠(道)</t>
  </si>
  <si>
    <t>真龙面巾(战)</t>
  </si>
  <si>
    <t>真龙面巾(法)</t>
  </si>
  <si>
    <t>真龙面巾(道)</t>
  </si>
  <si>
    <t>真龙项链(战)</t>
  </si>
  <si>
    <t>真龙项链(法)</t>
  </si>
  <si>
    <t>真龙项链(道)</t>
  </si>
  <si>
    <t>真龙战盔</t>
  </si>
  <si>
    <t>真龙法冠</t>
  </si>
  <si>
    <t>真龙道盔</t>
  </si>
  <si>
    <t>真龙战勋</t>
  </si>
  <si>
    <t>真龙法勋</t>
  </si>
  <si>
    <t>真龙道勋</t>
  </si>
  <si>
    <t>真龙护腕(战)</t>
  </si>
  <si>
    <t>真龙护腕(法)</t>
  </si>
  <si>
    <t>真龙护腕(道)</t>
  </si>
  <si>
    <t>真龙战戒</t>
  </si>
  <si>
    <t>真龙魔戒</t>
  </si>
  <si>
    <t>真龙道戒</t>
  </si>
  <si>
    <t>真龙腰带(战)</t>
  </si>
  <si>
    <t>真龙腰带(法)</t>
  </si>
  <si>
    <t>真龙腰带(道)</t>
  </si>
  <si>
    <t>真龙战靴</t>
  </si>
  <si>
    <t>真龙魔靴</t>
  </si>
  <si>
    <t>真龙道靴</t>
  </si>
  <si>
    <t>热血战刃</t>
  </si>
  <si>
    <t>热血魔杖</t>
  </si>
  <si>
    <t>热血宝扇</t>
  </si>
  <si>
    <t>热血战甲(男)</t>
  </si>
  <si>
    <t>热血战甲(女)</t>
  </si>
  <si>
    <t>热血魔衣(男)</t>
  </si>
  <si>
    <t>热血魔衣(女)</t>
  </si>
  <si>
    <t>热血道袍(男)</t>
  </si>
  <si>
    <t>热血道袍(女)</t>
  </si>
  <si>
    <t>热血斗笠(战)</t>
  </si>
  <si>
    <t>热血斗笠(法)</t>
  </si>
  <si>
    <t>热血斗笠(道)</t>
  </si>
  <si>
    <t>热血面巾(战)</t>
  </si>
  <si>
    <t>热血面巾(法)</t>
  </si>
  <si>
    <t>热血面巾(道)</t>
  </si>
  <si>
    <t>热血项链(战)</t>
  </si>
  <si>
    <t>热血项链(法)</t>
  </si>
  <si>
    <t>热血项链(道)</t>
  </si>
  <si>
    <t>热血战盔</t>
  </si>
  <si>
    <t>热血法冠</t>
  </si>
  <si>
    <t>热血道盔</t>
  </si>
  <si>
    <t>热血战勋</t>
  </si>
  <si>
    <t>热血法勋</t>
  </si>
  <si>
    <t>热血道勋</t>
  </si>
  <si>
    <t>热血护腕(战)</t>
  </si>
  <si>
    <t>热血护腕(法)</t>
  </si>
  <si>
    <t>热血护腕(道)</t>
  </si>
  <si>
    <t>热血战戒</t>
  </si>
  <si>
    <t>热血魔戒</t>
  </si>
  <si>
    <t>热血道戒</t>
  </si>
  <si>
    <t>热血腰带(战)</t>
  </si>
  <si>
    <t>热血腰带(法)</t>
  </si>
  <si>
    <t>热血腰带(道)</t>
  </si>
  <si>
    <t>热血战靴</t>
  </si>
  <si>
    <t>热血魔靴</t>
  </si>
  <si>
    <t>热血道靴</t>
  </si>
  <si>
    <t>狂化热血战刃</t>
  </si>
  <si>
    <t>神铸热血魔杖</t>
  </si>
  <si>
    <t>轮回热血宝扇</t>
  </si>
  <si>
    <t>热血重生甲(男)</t>
  </si>
  <si>
    <t>热血重生甲(女)</t>
  </si>
  <si>
    <t>热血重生衣(男)</t>
  </si>
  <si>
    <t>热血重生衣(女)</t>
  </si>
  <si>
    <t>热血重生袍(男)</t>
  </si>
  <si>
    <t>热血重生袍(女)</t>
  </si>
  <si>
    <t>至尊热血战刃</t>
  </si>
  <si>
    <t>至尊热血魔杖</t>
  </si>
  <si>
    <t>至尊热血宝扇</t>
  </si>
  <si>
    <t>至尊热血甲(男)</t>
  </si>
  <si>
    <t>至尊热血甲(女)</t>
  </si>
  <si>
    <t>至尊热血衣(男)</t>
  </si>
  <si>
    <t>至尊热血衣(女)</t>
  </si>
  <si>
    <t>至尊热血袍(男)</t>
  </si>
  <si>
    <t>至尊热血袍(女)</t>
  </si>
  <si>
    <t>至尊热血战笠</t>
  </si>
  <si>
    <t>至尊热血法笠</t>
  </si>
  <si>
    <t>至尊热血道笠</t>
  </si>
  <si>
    <t>至尊热血战巾</t>
  </si>
  <si>
    <t>至尊热血法巾</t>
  </si>
  <si>
    <t>至尊热血道巾</t>
  </si>
  <si>
    <t>至尊热血战链</t>
  </si>
  <si>
    <t>至尊热血法链</t>
  </si>
  <si>
    <t>至尊热血道链</t>
  </si>
  <si>
    <t>至尊热血战盔</t>
  </si>
  <si>
    <t>至尊热血法冠</t>
  </si>
  <si>
    <t>至尊热血道盔</t>
  </si>
  <si>
    <t>至尊热血战勋</t>
  </si>
  <si>
    <t>至尊热血法勋</t>
  </si>
  <si>
    <t>至尊热血道勋</t>
  </si>
  <si>
    <t>至尊热血战腕</t>
  </si>
  <si>
    <t>至尊热血法腕</t>
  </si>
  <si>
    <t>至尊热血道腕</t>
  </si>
  <si>
    <t>至尊热血战戒</t>
  </si>
  <si>
    <t>至尊热血魔戒</t>
  </si>
  <si>
    <t>至尊热血道戒</t>
  </si>
  <si>
    <t>至尊热血战腰</t>
  </si>
  <si>
    <t>至尊热血法腰</t>
  </si>
  <si>
    <t>至尊热血道腰</t>
  </si>
  <si>
    <t>至尊热血战靴</t>
  </si>
  <si>
    <t>至尊热血魔靴</t>
  </si>
  <si>
    <t>至尊热血道靴</t>
  </si>
  <si>
    <t>主号独尊第二卷</t>
  </si>
  <si>
    <t>主号独尊第三卷</t>
  </si>
  <si>
    <t>英雄独尊第二卷</t>
  </si>
  <si>
    <t>英雄独尊第三卷</t>
  </si>
  <si>
    <t>卷轴碎片</t>
  </si>
  <si>
    <t>一级卷轴</t>
  </si>
  <si>
    <t>二级卷轴</t>
  </si>
  <si>
    <t>三级卷轴</t>
  </si>
  <si>
    <t>一级见习卷轴</t>
  </si>
  <si>
    <t>二级见习卷轴</t>
  </si>
  <si>
    <t>三级见习卷轴</t>
  </si>
  <si>
    <t>见习神秘卷轴</t>
  </si>
  <si>
    <t>除魔灵媒</t>
  </si>
  <si>
    <t>羊皮卷</t>
  </si>
  <si>
    <t>神秘卷轴</t>
  </si>
  <si>
    <t>新手铲</t>
  </si>
  <si>
    <t>铁铲</t>
  </si>
  <si>
    <t>金刚铲</t>
  </si>
  <si>
    <t>乌金铲</t>
  </si>
  <si>
    <t>灵气神水</t>
  </si>
  <si>
    <t>见习宝物</t>
  </si>
  <si>
    <t>白日门强身术</t>
  </si>
  <si>
    <t>必杀斗笠(凭证)</t>
  </si>
  <si>
    <t>必杀面巾(凭证)</t>
  </si>
  <si>
    <t>英雄之刃</t>
  </si>
  <si>
    <t>2倍任务卡</t>
  </si>
  <si>
    <t>4倍任务卡</t>
  </si>
  <si>
    <t>8倍任务卡</t>
  </si>
  <si>
    <t>16倍任务卡</t>
  </si>
  <si>
    <t>北冥</t>
  </si>
  <si>
    <t>传奇斗笠</t>
  </si>
  <si>
    <t>上古陨铁</t>
  </si>
  <si>
    <t>绿宝石(任务)</t>
  </si>
  <si>
    <t>烟花(任务)</t>
  </si>
  <si>
    <t>清洗红名卷</t>
  </si>
  <si>
    <t>三倍卷轴</t>
  </si>
  <si>
    <t>烟花</t>
  </si>
  <si>
    <t>四级破魂斩</t>
  </si>
  <si>
    <t>四级劈星斩</t>
  </si>
  <si>
    <t>四级雷霆一击</t>
  </si>
  <si>
    <t>四级噬魂沼泽</t>
  </si>
  <si>
    <t>四级末日审判</t>
  </si>
  <si>
    <t>四级火龙气焰</t>
  </si>
  <si>
    <t>重生戒指</t>
  </si>
  <si>
    <t>赤炎石碎片</t>
  </si>
  <si>
    <t>一级赤炎石</t>
  </si>
  <si>
    <t>二级赤炎石</t>
  </si>
  <si>
    <t>三级赤炎石</t>
  </si>
  <si>
    <t>四级赤炎石</t>
  </si>
  <si>
    <t>五级赤炎石</t>
  </si>
  <si>
    <t>六级赤炎石</t>
  </si>
  <si>
    <t>七级赤炎石</t>
  </si>
  <si>
    <t>八级赤炎石</t>
  </si>
  <si>
    <t>九级赤炎石</t>
  </si>
  <si>
    <t>十级赤炎石</t>
  </si>
  <si>
    <t>十五级赤炎石</t>
  </si>
  <si>
    <t>十六级赤炎石</t>
  </si>
  <si>
    <t>十七级赤炎石</t>
  </si>
  <si>
    <t>十八级赤炎石</t>
  </si>
  <si>
    <t>十九级赤炎石</t>
  </si>
  <si>
    <t>二十级赤炎石</t>
  </si>
  <si>
    <t>二十一级赤炎石</t>
  </si>
  <si>
    <t>二十二级赤炎石</t>
  </si>
  <si>
    <t>二十三级赤炎石</t>
  </si>
  <si>
    <t>二十四级赤炎石</t>
  </si>
  <si>
    <t>二十五级赤炎石</t>
  </si>
  <si>
    <t>二十六级赤炎石</t>
  </si>
  <si>
    <t>二十七级赤炎石</t>
  </si>
  <si>
    <t>二十八级赤炎石</t>
  </si>
  <si>
    <t>二十九级赤炎石</t>
  </si>
  <si>
    <t>三十级赤炎石</t>
  </si>
  <si>
    <t>天龙首饰碎片</t>
  </si>
  <si>
    <t>狐月回城卷包</t>
  </si>
  <si>
    <t>曾经沧海难为水</t>
  </si>
  <si>
    <t>多情只有春庭月</t>
  </si>
  <si>
    <t>金风玉露一相逢</t>
  </si>
  <si>
    <t>落红不是无情物</t>
  </si>
  <si>
    <t>一树梨花压海棠</t>
  </si>
  <si>
    <t>回眸一笑百媚生</t>
  </si>
  <si>
    <t>天生丽质难自弃</t>
  </si>
  <si>
    <t>风雷召唤令</t>
  </si>
  <si>
    <t>主宰者灵珠</t>
  </si>
  <si>
    <t>白日门灵珠(大)</t>
  </si>
  <si>
    <t>白日门灵珠(中)</t>
  </si>
  <si>
    <t>白日门灵珠(小)</t>
  </si>
  <si>
    <t>狐月除妖令牌</t>
  </si>
  <si>
    <t>球王勋章</t>
  </si>
  <si>
    <t>邪眼指环</t>
  </si>
  <si>
    <t>天外飞仙</t>
  </si>
  <si>
    <t>万年雪莲</t>
  </si>
  <si>
    <t>1级王者印</t>
  </si>
  <si>
    <t>2级王者印</t>
  </si>
  <si>
    <t>3级王者印</t>
  </si>
  <si>
    <t>4级王者印</t>
  </si>
  <si>
    <t>5级王者印</t>
  </si>
  <si>
    <t>天龙印</t>
  </si>
  <si>
    <t>火龙印</t>
  </si>
  <si>
    <t>高级火龙印</t>
  </si>
  <si>
    <t>极品火龙印</t>
  </si>
  <si>
    <t>人之极品火龙印</t>
  </si>
  <si>
    <t>地之极品火龙印</t>
  </si>
  <si>
    <t>天之极品火龙印</t>
  </si>
  <si>
    <t>主宰印</t>
  </si>
  <si>
    <t>主宰印(战)</t>
  </si>
  <si>
    <t>主宰印(法)</t>
  </si>
  <si>
    <t>主宰印(道)</t>
  </si>
  <si>
    <t>传奇印(战)</t>
  </si>
  <si>
    <t>传奇印(法)</t>
  </si>
  <si>
    <t>传奇印(道)</t>
  </si>
  <si>
    <t>至尊传奇印(战)</t>
  </si>
  <si>
    <t>至尊传奇印(法)</t>
  </si>
  <si>
    <t>至尊传奇印(道)</t>
  </si>
  <si>
    <t>神龙印(战)</t>
  </si>
  <si>
    <t>神龙印(法)</t>
  </si>
  <si>
    <t>神龙印(道)</t>
  </si>
  <si>
    <t>皓月印(战)</t>
  </si>
  <si>
    <t>皓月印(法)</t>
  </si>
  <si>
    <t>皓月印(道)</t>
  </si>
  <si>
    <t>极品神龙印(战)</t>
  </si>
  <si>
    <t>极品神龙印(法)</t>
  </si>
  <si>
    <t>极品神龙印(道)</t>
  </si>
  <si>
    <t>恶魔碎片</t>
  </si>
  <si>
    <t>辉煌印记</t>
  </si>
  <si>
    <t>普通狐月船票</t>
  </si>
  <si>
    <t>玛法主宰令</t>
  </si>
  <si>
    <t>行会标</t>
  </si>
  <si>
    <t>行会战争杯</t>
  </si>
  <si>
    <t>护花使者令</t>
  </si>
  <si>
    <t>主宰令牌</t>
  </si>
  <si>
    <t>巅峰勇士令</t>
  </si>
  <si>
    <t>巅峰战神令</t>
  </si>
  <si>
    <t>传奇之星</t>
  </si>
  <si>
    <t>火龙果</t>
  </si>
  <si>
    <t>纵横剑术</t>
  </si>
  <si>
    <t>冰霜雪雨</t>
  </si>
  <si>
    <t>强化死亡之眼</t>
  </si>
  <si>
    <t>强化冰霜群雨</t>
  </si>
  <si>
    <t>强化十步一杀</t>
  </si>
  <si>
    <t>天雷乱舞</t>
  </si>
  <si>
    <t>强化天雷乱舞</t>
  </si>
  <si>
    <t>怒噬回天</t>
  </si>
  <si>
    <t>强化怒噬回天</t>
  </si>
  <si>
    <t>英雄召唤火灵</t>
  </si>
  <si>
    <t>十周年护身戒指</t>
  </si>
  <si>
    <t>精英护身戒指</t>
  </si>
  <si>
    <t>邪眼勋章</t>
  </si>
  <si>
    <t>乾坤靴子</t>
  </si>
  <si>
    <t>邪眼麻痹勋章</t>
  </si>
  <si>
    <t>邪眼麻痹银勋</t>
  </si>
  <si>
    <t>至尊护身戒指</t>
  </si>
  <si>
    <t>至尊护身护腕</t>
  </si>
  <si>
    <t>火龙鳞</t>
  </si>
  <si>
    <t>火龙角</t>
  </si>
  <si>
    <t>火龙筋</t>
  </si>
  <si>
    <t>邪眼麻痹戒指</t>
  </si>
  <si>
    <t>邪眼麻痹神戒</t>
  </si>
  <si>
    <t>邪眼鸿福袋(大)</t>
  </si>
  <si>
    <t>邪眼碎片</t>
  </si>
  <si>
    <t>英雄四连击卷</t>
  </si>
  <si>
    <t>主体四连击卷</t>
  </si>
  <si>
    <t>一级军鼓(战)</t>
  </si>
  <si>
    <t>一级军鼓(法)</t>
  </si>
  <si>
    <t>一级军鼓(道)</t>
  </si>
  <si>
    <t>二级军鼓(战)</t>
  </si>
  <si>
    <t>二级军鼓(法)</t>
  </si>
  <si>
    <t>二级军鼓(道)</t>
  </si>
  <si>
    <t>三级军鼓(战)</t>
  </si>
  <si>
    <t>三级军鼓(法)</t>
  </si>
  <si>
    <t>三级军鼓(道)</t>
  </si>
  <si>
    <t>四级军鼓(战)</t>
  </si>
  <si>
    <t>四级军鼓(法)</t>
  </si>
  <si>
    <t>四级军鼓(道)</t>
  </si>
  <si>
    <t>五级军鼓(战)</t>
  </si>
  <si>
    <t>五级军鼓(法)</t>
  </si>
  <si>
    <t>五级军鼓(道)</t>
  </si>
  <si>
    <t>六级军鼓(战)</t>
  </si>
  <si>
    <t>六级军鼓(法)</t>
  </si>
  <si>
    <t>六级军鼓(道)</t>
  </si>
  <si>
    <t>七级军鼓(战)</t>
  </si>
  <si>
    <t>七级军鼓(法)</t>
  </si>
  <si>
    <t>七级军鼓(道)</t>
  </si>
  <si>
    <t>八级军鼓(战)</t>
  </si>
  <si>
    <t>八级军鼓(法)</t>
  </si>
  <si>
    <t>八级军鼓(道)</t>
  </si>
  <si>
    <t>九级军鼓(战)</t>
  </si>
  <si>
    <t>九级军鼓(法)</t>
  </si>
  <si>
    <t>九级军鼓(道)</t>
  </si>
  <si>
    <t>十级军鼓(战)</t>
  </si>
  <si>
    <t>十级军鼓(法)</t>
  </si>
  <si>
    <t>十级军鼓(道)</t>
  </si>
  <si>
    <t>十一级军鼓(战)</t>
  </si>
  <si>
    <t>十一级军鼓(法)</t>
  </si>
  <si>
    <t>十一级军鼓(道)</t>
  </si>
  <si>
    <t>凝冰结晶</t>
  </si>
  <si>
    <t>白日门凝冰腰带</t>
  </si>
  <si>
    <t>白日门冰石腰带</t>
  </si>
  <si>
    <t>白日门凝冰乾坤</t>
  </si>
  <si>
    <t>白日门冰石乾坤</t>
  </si>
  <si>
    <t>道意麻痹戒指</t>
  </si>
  <si>
    <t>魔意麻痹戒指</t>
  </si>
  <si>
    <t>强化魔道戒指</t>
  </si>
  <si>
    <t>重生护腕</t>
  </si>
  <si>
    <t>护身护腕</t>
  </si>
  <si>
    <t>麻痹护腕</t>
  </si>
  <si>
    <t>复活护腕</t>
  </si>
  <si>
    <t>魔道麻痹护腕</t>
  </si>
  <si>
    <t>魔道护身戒指</t>
  </si>
  <si>
    <t>魔道护身神戒</t>
  </si>
  <si>
    <t>魔道护身护腕</t>
  </si>
  <si>
    <t>魔道八卦戒指</t>
  </si>
  <si>
    <t>魔道八卦神戒</t>
  </si>
  <si>
    <t>魔道八卦护腕</t>
  </si>
  <si>
    <t>魔道聚魔戒指</t>
  </si>
  <si>
    <t>魔道聚魔神戒</t>
  </si>
  <si>
    <t>魔道聚魔护腕</t>
  </si>
  <si>
    <t>八卦护身护腕</t>
  </si>
  <si>
    <t>聚魔护身护腕</t>
  </si>
  <si>
    <t>至尊麻痹神戒</t>
  </si>
  <si>
    <t>至尊麻痹护腕</t>
  </si>
  <si>
    <t>魔意麻痹碎片</t>
  </si>
  <si>
    <t>道意麻痹碎片</t>
  </si>
  <si>
    <t>魔龙之戒</t>
  </si>
  <si>
    <t>龙珠碎片</t>
  </si>
  <si>
    <t>神龙珠</t>
  </si>
  <si>
    <t>神龙地下组队卷</t>
  </si>
  <si>
    <t>白虎首饰升级石</t>
  </si>
  <si>
    <t>巨魔召唤石(小)</t>
  </si>
  <si>
    <t>千年暖玉</t>
  </si>
  <si>
    <t>执政授权文书</t>
  </si>
  <si>
    <t>邪眼鸿福袋(小)</t>
  </si>
  <si>
    <t>火龙树的种子</t>
  </si>
  <si>
    <t>烟花英雄凭证</t>
  </si>
  <si>
    <t>烟花经验凭证</t>
  </si>
  <si>
    <t>烟花内功凭证</t>
  </si>
  <si>
    <t>传功令凭证(中)</t>
  </si>
  <si>
    <t>斗转灵丹</t>
  </si>
  <si>
    <t>传声海螺(大)</t>
  </si>
  <si>
    <t>传声海螺(小)</t>
  </si>
  <si>
    <t>活跃兑换凭证</t>
  </si>
  <si>
    <t>赤铜精髓</t>
  </si>
  <si>
    <t>玛法结晶</t>
  </si>
  <si>
    <t>玛法碎片堆</t>
  </si>
  <si>
    <t>淬体碎片</t>
  </si>
  <si>
    <t>淬体结晶</t>
  </si>
  <si>
    <t>淬体精髓</t>
  </si>
  <si>
    <t>虎符</t>
  </si>
  <si>
    <t>五元之力凭证</t>
  </si>
  <si>
    <t>圣魂丹(礼)</t>
  </si>
  <si>
    <t>圣魂丹(小)</t>
  </si>
  <si>
    <t>圣魂丹(中)</t>
  </si>
  <si>
    <t>圣魂丹(大)</t>
  </si>
  <si>
    <t>圣魂丹</t>
  </si>
  <si>
    <t>圣血丹</t>
  </si>
  <si>
    <t>圣灵丹</t>
  </si>
  <si>
    <t>洗髓丹</t>
  </si>
  <si>
    <t>圣血丹(礼)</t>
  </si>
  <si>
    <t>大圣血丹(礼)</t>
  </si>
  <si>
    <t>虎符(礼)</t>
  </si>
  <si>
    <t>奖励凭证1号</t>
  </si>
  <si>
    <t>奖励凭证2号</t>
  </si>
  <si>
    <t>奖励凭证3号</t>
  </si>
  <si>
    <t>奖励凭证4号</t>
  </si>
  <si>
    <t>奖励凭证5号</t>
  </si>
  <si>
    <t>奖励凭证14号</t>
  </si>
  <si>
    <t>奖励凭证15号</t>
  </si>
  <si>
    <t>奖励凭证16号</t>
  </si>
  <si>
    <t>奖励凭证17号</t>
  </si>
  <si>
    <t>奖励凭证18号</t>
  </si>
  <si>
    <t>奖励凭证19号</t>
  </si>
  <si>
    <t>奖励凭证20号</t>
  </si>
  <si>
    <t>奖励凭证21号</t>
  </si>
  <si>
    <t>奖励凭证22号</t>
  </si>
  <si>
    <t>奖励凭证23号</t>
  </si>
  <si>
    <t>奖励凭证24号</t>
  </si>
  <si>
    <t>奖励凭证25号</t>
  </si>
  <si>
    <t>奖励凭证26号</t>
  </si>
  <si>
    <t>奖励凭证27号</t>
  </si>
  <si>
    <t>奖励凭证28号</t>
  </si>
  <si>
    <t>奖励凭证29号</t>
  </si>
  <si>
    <t>奖励凭证30号</t>
  </si>
  <si>
    <t>奖励凭证31号</t>
  </si>
  <si>
    <t>奖励凭证32号</t>
  </si>
  <si>
    <t>奖励凭证33号</t>
  </si>
  <si>
    <t>奖励凭证34号</t>
  </si>
  <si>
    <t>奖励凭证35号</t>
  </si>
  <si>
    <t>奖励凭证36号</t>
  </si>
  <si>
    <t>奖励凭证37号</t>
  </si>
  <si>
    <t>奖励凭证38号</t>
  </si>
  <si>
    <t>奖励凭证39号</t>
  </si>
  <si>
    <t>奖励凭证40号</t>
  </si>
  <si>
    <t>奖励凭证41号</t>
  </si>
  <si>
    <t>奖励凭证42号</t>
  </si>
  <si>
    <t>奖励凭证43号</t>
  </si>
  <si>
    <t>奖励凭证48号</t>
  </si>
  <si>
    <t>奖励凭证49号</t>
  </si>
  <si>
    <t>奖励凭证56号</t>
  </si>
  <si>
    <t>奖励凭证57号</t>
  </si>
  <si>
    <t>奖励凭证44号</t>
  </si>
  <si>
    <t>奖励凭证45号</t>
  </si>
  <si>
    <t>奖励凭证46号</t>
  </si>
  <si>
    <t>奖励凭证47号</t>
  </si>
  <si>
    <t>奖励凭证50号</t>
  </si>
  <si>
    <t>奖励凭证84号</t>
  </si>
  <si>
    <t>奖励凭证95号</t>
  </si>
  <si>
    <t>奖励凭证96号</t>
  </si>
  <si>
    <t>奖励凭证97号</t>
  </si>
  <si>
    <t>奖励凭证94号</t>
  </si>
  <si>
    <t>奖励凭证51号</t>
  </si>
  <si>
    <t>奖励凭证52号</t>
  </si>
  <si>
    <t>奖励凭证53号</t>
  </si>
  <si>
    <t>奖励凭证54号</t>
  </si>
  <si>
    <t>奖励凭证55号</t>
  </si>
  <si>
    <t>奖励凭证58号</t>
  </si>
  <si>
    <t>奖励凭证59号</t>
  </si>
  <si>
    <t>奖励凭证60号</t>
  </si>
  <si>
    <t>奖励凭证61号</t>
  </si>
  <si>
    <t>奖励凭证62号</t>
  </si>
  <si>
    <t>奖励凭证63号</t>
  </si>
  <si>
    <t>奖励凭证64号</t>
  </si>
  <si>
    <t>奖励凭证65号</t>
  </si>
  <si>
    <t>奖励凭证66号</t>
  </si>
  <si>
    <t>奖励凭证67号</t>
  </si>
  <si>
    <t>奖励凭证68号</t>
  </si>
  <si>
    <t>奖励凭证69号</t>
  </si>
  <si>
    <t>奖励凭证70号</t>
  </si>
  <si>
    <t>奖励凭证71号</t>
  </si>
  <si>
    <t>奖励凭证73号</t>
  </si>
  <si>
    <t>奖励凭证74号</t>
  </si>
  <si>
    <t>奖励凭证75号</t>
  </si>
  <si>
    <t>奖励凭证76号</t>
  </si>
  <si>
    <t>奖励凭证77号</t>
  </si>
  <si>
    <t>奖励凭证78号</t>
  </si>
  <si>
    <t>奖励凭证79号</t>
  </si>
  <si>
    <t>奖励凭证80号</t>
  </si>
  <si>
    <t>奖励凭证81号</t>
  </si>
  <si>
    <t>奖励凭证82号</t>
  </si>
  <si>
    <t>奖励凭证83号</t>
  </si>
  <si>
    <t>奖励凭证91号</t>
  </si>
  <si>
    <t>奖励凭证85号</t>
  </si>
  <si>
    <t>奖励凭证86号</t>
  </si>
  <si>
    <t>奖励凭证87号</t>
  </si>
  <si>
    <t>奖励凭证88号</t>
  </si>
  <si>
    <t>奖励凭证89号</t>
  </si>
  <si>
    <t>奖励凭证90号</t>
  </si>
  <si>
    <t>19级荣耀战勋</t>
  </si>
  <si>
    <t>20级荣耀战勋</t>
  </si>
  <si>
    <t>21级荣耀战勋</t>
  </si>
  <si>
    <t>22级荣耀战勋</t>
  </si>
  <si>
    <t>19级荣耀法勋</t>
  </si>
  <si>
    <t>20级荣耀法勋</t>
  </si>
  <si>
    <t>21级荣耀法勋</t>
  </si>
  <si>
    <t>22级荣耀法勋</t>
  </si>
  <si>
    <t>19级荣耀道勋</t>
  </si>
  <si>
    <t>20级荣耀道勋</t>
  </si>
  <si>
    <t>21级荣耀道勋</t>
  </si>
  <si>
    <t>22级荣耀道勋</t>
  </si>
  <si>
    <t>胡萝卜</t>
  </si>
  <si>
    <t>兔年鞭炮</t>
  </si>
  <si>
    <t>瑶阶金阁数萤流</t>
  </si>
  <si>
    <t>千秋灵会此宵同</t>
  </si>
  <si>
    <t>明月婵娟挂玉钩</t>
  </si>
  <si>
    <t>佳期</t>
  </si>
  <si>
    <t>仙期</t>
  </si>
  <si>
    <t>牛郎玉佩</t>
  </si>
  <si>
    <t>织女玉佩</t>
  </si>
  <si>
    <t>同心玉佩</t>
  </si>
  <si>
    <t>传奇神甲凭证</t>
  </si>
  <si>
    <t>盛大十一年凭证</t>
  </si>
  <si>
    <t>主宰灵玉</t>
  </si>
  <si>
    <t>皓天武器凭证</t>
  </si>
  <si>
    <t>皓天衣服凭证</t>
  </si>
  <si>
    <t>皓天首饰凭证</t>
  </si>
  <si>
    <t>主宰千级令</t>
  </si>
  <si>
    <t>特戒凭证</t>
  </si>
  <si>
    <t>玉兔鸿福袋</t>
  </si>
  <si>
    <t>幸运鸿福袋</t>
  </si>
  <si>
    <t>主宰鉴定卷</t>
  </si>
  <si>
    <t>玫瑰花束</t>
  </si>
  <si>
    <t>完美的璀璨花瓣</t>
  </si>
  <si>
    <t>破碎的璀璨花瓣</t>
  </si>
  <si>
    <t>幸运凭证</t>
  </si>
  <si>
    <t>传奇礼饼</t>
  </si>
  <si>
    <t>十一周年花灯</t>
  </si>
  <si>
    <t>传奇首饰碎片</t>
  </si>
  <si>
    <t>皓月首饰碎片</t>
  </si>
  <si>
    <t>黑狐胆</t>
  </si>
  <si>
    <t>赤狐胆</t>
  </si>
  <si>
    <t>白狐胆</t>
  </si>
  <si>
    <t>黑狐尾</t>
  </si>
  <si>
    <t>赤狐尾</t>
  </si>
  <si>
    <t>白狐尾</t>
  </si>
  <si>
    <t>黑色裘皮</t>
  </si>
  <si>
    <t>赤色裘皮</t>
  </si>
  <si>
    <t>白色裘皮</t>
  </si>
  <si>
    <t>狐月印记凭证</t>
  </si>
  <si>
    <t>狐月黄金凭证</t>
  </si>
  <si>
    <t>狐月白金凭证</t>
  </si>
  <si>
    <t>活动凭证(任务)</t>
  </si>
  <si>
    <t>奇经培元丹凭证</t>
  </si>
  <si>
    <t>天下第一战甲</t>
  </si>
  <si>
    <t>天下第一战袍</t>
  </si>
  <si>
    <t>天下第一魔甲</t>
  </si>
  <si>
    <t>天下第一魔袍</t>
  </si>
  <si>
    <t>天下第一道甲</t>
  </si>
  <si>
    <t>天下第一道袍</t>
  </si>
  <si>
    <t>龙腾四海</t>
  </si>
  <si>
    <t>极品龙腾四海</t>
  </si>
  <si>
    <t>灵鼠神佑</t>
  </si>
  <si>
    <t>极品灵鼠神佑</t>
  </si>
  <si>
    <t>奔牛送喜</t>
  </si>
  <si>
    <t>极品奔牛送喜</t>
  </si>
  <si>
    <t>玉兔迎春</t>
  </si>
  <si>
    <t>极品玉兔迎春</t>
  </si>
  <si>
    <t>灵蛇献瑞</t>
  </si>
  <si>
    <t>极品灵蛇献瑞</t>
  </si>
  <si>
    <t>马到成功</t>
  </si>
  <si>
    <t>极品马到成功</t>
  </si>
  <si>
    <t>残卷</t>
  </si>
  <si>
    <t>火龙树结晶</t>
  </si>
  <si>
    <t>传功令</t>
  </si>
  <si>
    <t>五级火龙珠</t>
  </si>
  <si>
    <t>宠物凭证(小)</t>
  </si>
  <si>
    <t>宠物凭证(中)</t>
  </si>
  <si>
    <t>宠物凭证(大)</t>
  </si>
  <si>
    <t>宠物凭证(典藏)</t>
  </si>
  <si>
    <t>中级火龙树结晶</t>
  </si>
  <si>
    <t>青龙胆</t>
  </si>
  <si>
    <t>白虎精</t>
  </si>
  <si>
    <t>天成矿石</t>
  </si>
  <si>
    <t>武器回收凭证</t>
  </si>
  <si>
    <t>玛法碎片</t>
  </si>
  <si>
    <t>火龙果凭证</t>
  </si>
  <si>
    <t>双黄白莲蓉月饼</t>
  </si>
  <si>
    <t>8重贤者祝福证</t>
  </si>
  <si>
    <t>9重贤者祝福证</t>
  </si>
  <si>
    <t>玛法灵石碎片</t>
  </si>
  <si>
    <t>玛法灵石</t>
  </si>
  <si>
    <t>玄铁矿</t>
  </si>
  <si>
    <t>玄铁精矿</t>
  </si>
  <si>
    <t>高级内力回复药</t>
  </si>
  <si>
    <t>飞龙凭证</t>
  </si>
  <si>
    <t>白日门飞龙凭证</t>
  </si>
  <si>
    <t>龙卫技能凭证</t>
  </si>
  <si>
    <t>龙神技能凭证</t>
  </si>
  <si>
    <t>白日门龙神凭证</t>
  </si>
  <si>
    <t>成熟的火龙果</t>
  </si>
  <si>
    <t>美味的火龙果</t>
  </si>
  <si>
    <t>龙渊之戒</t>
  </si>
  <si>
    <t>龙怒之戒</t>
  </si>
  <si>
    <t>龙威之戒</t>
  </si>
  <si>
    <t>龙陨之戒</t>
  </si>
  <si>
    <t>降龙神戒</t>
  </si>
  <si>
    <t>龙神戒指</t>
  </si>
  <si>
    <t>乾坤戒指</t>
  </si>
  <si>
    <t>极品乾坤戒指</t>
  </si>
  <si>
    <t>人之极品乾坤戒</t>
  </si>
  <si>
    <t>地之极品乾坤戒</t>
  </si>
  <si>
    <t>天之极品乾坤戒</t>
  </si>
  <si>
    <t>至尊乾坤戒指</t>
  </si>
  <si>
    <t>巅峰战勋</t>
  </si>
  <si>
    <t>巅峰法勋</t>
  </si>
  <si>
    <t>巅峰道勋</t>
  </si>
  <si>
    <t>人之复生戒指</t>
  </si>
  <si>
    <t>地之复生戒指</t>
  </si>
  <si>
    <t>天之复生戒指</t>
  </si>
  <si>
    <t>人之巅峰勋章</t>
  </si>
  <si>
    <t>地之巅峰勋章</t>
  </si>
  <si>
    <t>天之巅峰勋章</t>
  </si>
  <si>
    <t>至尊巅峰勋章</t>
  </si>
  <si>
    <t>至尊复生戒指</t>
  </si>
  <si>
    <t>复生升级凭证</t>
  </si>
  <si>
    <t>乾坤腰带</t>
  </si>
  <si>
    <t>白日门乾坤腰带</t>
  </si>
  <si>
    <t>裂石腰带</t>
  </si>
  <si>
    <t>凝冰腰带</t>
  </si>
  <si>
    <t>冰石腰带</t>
  </si>
  <si>
    <t>裂石乾坤腰带</t>
  </si>
  <si>
    <t>凝冰乾坤腰带</t>
  </si>
  <si>
    <t>白日门裂石乾坤</t>
  </si>
  <si>
    <t>冰石乾坤腰带</t>
  </si>
  <si>
    <t>六级军鼓凭证</t>
  </si>
  <si>
    <t>七级军鼓凭证</t>
  </si>
  <si>
    <t>八级军鼓凭证</t>
  </si>
  <si>
    <t>九级军鼓凭证</t>
  </si>
  <si>
    <t>八级鼓升级凭证</t>
  </si>
  <si>
    <t>九级鼓升级凭证</t>
  </si>
  <si>
    <t>十级鼓升级凭证</t>
  </si>
  <si>
    <t>主宰印凭证</t>
  </si>
  <si>
    <t>传奇印凭证</t>
  </si>
  <si>
    <t>至尊印凭证</t>
  </si>
  <si>
    <t>皓月印凭证</t>
  </si>
  <si>
    <t>传奇印升级凭证</t>
  </si>
  <si>
    <t>皓月印升级凭证</t>
  </si>
  <si>
    <t>神龙印升级凭证</t>
  </si>
  <si>
    <t>火龙果兑换券</t>
  </si>
  <si>
    <t>皓月神甲凭证</t>
  </si>
  <si>
    <t>热血首饰凭证</t>
  </si>
  <si>
    <t>灵马首饰凭证</t>
  </si>
  <si>
    <t>天马首饰凭证</t>
  </si>
  <si>
    <t>灵蛇首饰凭证</t>
  </si>
  <si>
    <t>神蛇首饰凭证</t>
  </si>
  <si>
    <t>热血衣服凭证</t>
  </si>
  <si>
    <t>灵蛇衣服凭证</t>
  </si>
  <si>
    <t>灵蛇武器凭证</t>
  </si>
  <si>
    <t>神蛇衣服凭证</t>
  </si>
  <si>
    <t>神蛇武器凭证</t>
  </si>
  <si>
    <t>灵马衣服凭证</t>
  </si>
  <si>
    <t>灵马武器凭证</t>
  </si>
  <si>
    <t>神龙衣服凭证</t>
  </si>
  <si>
    <t>神龙武器凭证</t>
  </si>
  <si>
    <t>天马衣服凭证</t>
  </si>
  <si>
    <t>天马武器凭证</t>
  </si>
  <si>
    <t>热血武器凭证</t>
  </si>
  <si>
    <t>传功令凭证</t>
  </si>
  <si>
    <t>结晶凭证</t>
  </si>
  <si>
    <t>中级结晶凭证</t>
  </si>
  <si>
    <t>绿宝石凭证</t>
  </si>
  <si>
    <t>传奇礼盒</t>
  </si>
  <si>
    <t>传功令凭证(小)</t>
  </si>
  <si>
    <t>六级火龙珠</t>
  </si>
  <si>
    <t>蛇丹</t>
  </si>
  <si>
    <t>芝草</t>
  </si>
  <si>
    <t>紫金</t>
  </si>
  <si>
    <t>主宰者星级凭证</t>
  </si>
  <si>
    <t>龙爪凭证</t>
  </si>
  <si>
    <t>血玉原矿</t>
  </si>
  <si>
    <t>赤血地图碎片</t>
  </si>
  <si>
    <t>赤血宝珠</t>
  </si>
  <si>
    <t>白日门火龙果</t>
  </si>
  <si>
    <t>5重贤者祝福证</t>
  </si>
  <si>
    <t>6重贤者祝福证</t>
  </si>
  <si>
    <t>7重贤者祝福证</t>
  </si>
  <si>
    <t>10重贤者祝福证</t>
  </si>
  <si>
    <t>端午鸿福袋</t>
  </si>
  <si>
    <t>端午粽子</t>
  </si>
  <si>
    <t>合击提升书</t>
  </si>
  <si>
    <t>白日门裂神符</t>
  </si>
  <si>
    <t>白日门冰霜雪雨</t>
  </si>
  <si>
    <t>白日门纵横剑术</t>
  </si>
  <si>
    <t>玄铁</t>
  </si>
  <si>
    <t>白日门秘籍</t>
  </si>
  <si>
    <t>高级火龙树结晶</t>
  </si>
  <si>
    <t>神龙传送石</t>
  </si>
  <si>
    <t>返璞归真(人)</t>
  </si>
  <si>
    <t>返璞归真(地)</t>
  </si>
  <si>
    <t>丽质天成(人)</t>
  </si>
  <si>
    <t>丽质天成(地)</t>
  </si>
  <si>
    <t>大巧若拙(人)</t>
  </si>
  <si>
    <t>大巧若拙(地)</t>
  </si>
  <si>
    <t>虚怀若谷(人)</t>
  </si>
  <si>
    <t>虚怀若谷(地)</t>
  </si>
  <si>
    <t>气吞山河(人)</t>
  </si>
  <si>
    <t>气吞山河(地)</t>
  </si>
  <si>
    <t>冰肌玉骨(人)</t>
  </si>
  <si>
    <t>冰肌玉骨(地)</t>
  </si>
  <si>
    <t>仙风道骨(人)</t>
  </si>
  <si>
    <t>仙风道骨(地)</t>
  </si>
  <si>
    <t>国色天香(人)</t>
  </si>
  <si>
    <t>国色天香(地)</t>
  </si>
  <si>
    <t>玉树临风(人)</t>
  </si>
  <si>
    <t>玉树临风(地)</t>
  </si>
  <si>
    <t>蕙质兰心(人)</t>
  </si>
  <si>
    <t>蕙质兰心(地)</t>
  </si>
  <si>
    <t>银装素裹(人)</t>
  </si>
  <si>
    <t>银装素裹(地)</t>
  </si>
  <si>
    <t>粉妆玉砌(人)</t>
  </si>
  <si>
    <t>粉妆玉砌(地)</t>
  </si>
  <si>
    <t>神翼天尊(男)</t>
  </si>
  <si>
    <t>神翼天尊(女)</t>
  </si>
  <si>
    <t>雄霸天下(男)</t>
  </si>
  <si>
    <t>雄霸天下(女)</t>
  </si>
  <si>
    <t>九天彩凤(男)</t>
  </si>
  <si>
    <t>九天彩凤(女)</t>
  </si>
  <si>
    <t>王者无双(男)</t>
  </si>
  <si>
    <t>王者无双(女)</t>
  </si>
  <si>
    <t>神圣天龙(男)</t>
  </si>
  <si>
    <t>神圣天龙(女)</t>
  </si>
  <si>
    <t>龙腾天下(男)</t>
  </si>
  <si>
    <t>龙腾天下(女)</t>
  </si>
  <si>
    <t>星月神甲(男)</t>
  </si>
  <si>
    <t>星月神甲(女)</t>
  </si>
  <si>
    <t>梦幻圣龙(男)</t>
  </si>
  <si>
    <t>梦幻圣龙(女)</t>
  </si>
  <si>
    <t>主宰者时装凭证</t>
  </si>
  <si>
    <t>盟重传送石(福)</t>
  </si>
  <si>
    <t>比奇传送石(福)</t>
  </si>
  <si>
    <t>随机传送石(福)</t>
  </si>
  <si>
    <t>定位传送石(福)</t>
  </si>
  <si>
    <t>圣诞袜</t>
  </si>
  <si>
    <t>镇魂殿凭证</t>
  </si>
  <si>
    <t>紫宸殿凭证</t>
  </si>
  <si>
    <t>赤血殿凭证</t>
  </si>
  <si>
    <t>锁狐凭证</t>
  </si>
  <si>
    <t>神火符</t>
  </si>
  <si>
    <t>黑狐王禁咒</t>
  </si>
  <si>
    <t>火狐王禁咒</t>
  </si>
  <si>
    <t>素狐王禁咒</t>
  </si>
  <si>
    <t>主宰者选票</t>
  </si>
  <si>
    <t>城主金像</t>
  </si>
  <si>
    <t>狐月卷轴</t>
  </si>
  <si>
    <t>乱斗入场券</t>
  </si>
  <si>
    <t>心法千级令</t>
  </si>
  <si>
    <t>幻境回城卷包</t>
  </si>
  <si>
    <t>幻境回城卷</t>
  </si>
  <si>
    <t>战备金矿</t>
  </si>
  <si>
    <t>朱火晶片</t>
  </si>
  <si>
    <t>新手裁决之杖</t>
  </si>
  <si>
    <t>新手骨玉权杖</t>
  </si>
  <si>
    <t>新手龙纹剑</t>
  </si>
  <si>
    <t>新手天魔神甲</t>
  </si>
  <si>
    <t>新手圣战宝甲</t>
  </si>
  <si>
    <t>新手法神披风</t>
  </si>
  <si>
    <t>新手霓裳羽衣</t>
  </si>
  <si>
    <t>新手天尊道袍</t>
  </si>
  <si>
    <t>新手天师长袍</t>
  </si>
  <si>
    <t>新手战神项链</t>
  </si>
  <si>
    <t>新手战神手镯</t>
  </si>
  <si>
    <t>新手战神戒指</t>
  </si>
  <si>
    <t>新手圣魔项链</t>
  </si>
  <si>
    <t>新手圣魔手镯</t>
  </si>
  <si>
    <t>新手圣魔戒指</t>
  </si>
  <si>
    <t>新手真魂项链</t>
  </si>
  <si>
    <t>新手真魂手镯</t>
  </si>
  <si>
    <t>新手真魂戒指</t>
  </si>
  <si>
    <t>新手传说魔靴</t>
  </si>
  <si>
    <t>新手预言头盔</t>
  </si>
  <si>
    <t>新手誓言腰带</t>
  </si>
  <si>
    <t>新手勇者勋章</t>
  </si>
  <si>
    <t>一级真气石凭证</t>
  </si>
  <si>
    <t>二级真气石凭证</t>
  </si>
  <si>
    <t>三级真气石凭证</t>
  </si>
  <si>
    <t>四级真气石凭证</t>
  </si>
  <si>
    <t>五级真气石凭证</t>
  </si>
  <si>
    <t>六级真气石凭证</t>
  </si>
  <si>
    <t>七级真气石凭证</t>
  </si>
  <si>
    <t>八级真气石凭证</t>
  </si>
  <si>
    <t>九级真气石凭证</t>
  </si>
  <si>
    <t>十级真气石凭证</t>
  </si>
  <si>
    <t>一级神圣真气石</t>
  </si>
  <si>
    <t>二级神圣真气石</t>
  </si>
  <si>
    <t>三级神圣真气石</t>
  </si>
  <si>
    <t>四级神圣真气石</t>
  </si>
  <si>
    <t>五级神圣真气石</t>
  </si>
  <si>
    <t>六级神圣真气石</t>
  </si>
  <si>
    <t>七级神圣真气石</t>
  </si>
  <si>
    <t>八级神圣真气石</t>
  </si>
  <si>
    <t>九级神圣真气石</t>
  </si>
  <si>
    <t>十级神圣真气石</t>
  </si>
  <si>
    <t>黄元石</t>
  </si>
  <si>
    <t>玄元石</t>
  </si>
  <si>
    <t>地元石</t>
  </si>
  <si>
    <t>天元石</t>
  </si>
  <si>
    <t>血玉</t>
  </si>
  <si>
    <t>灵玉</t>
  </si>
  <si>
    <t>魂玉</t>
  </si>
  <si>
    <t>白日门唯我独尊</t>
  </si>
  <si>
    <t>轩辕凭证</t>
  </si>
  <si>
    <t>白日门轩辕凭证</t>
  </si>
  <si>
    <t>绝影石(首饰)</t>
  </si>
  <si>
    <t>绝影石(衣服)</t>
  </si>
  <si>
    <t>绝影石(武器)</t>
  </si>
  <si>
    <t>新手神甲(男)</t>
  </si>
  <si>
    <t>新手神甲(女)</t>
  </si>
  <si>
    <t>新手神剑</t>
  </si>
  <si>
    <t>新手之戒</t>
  </si>
  <si>
    <t>新手护腕</t>
  </si>
  <si>
    <t>新手之冠</t>
  </si>
  <si>
    <t>新手项链</t>
  </si>
  <si>
    <t>新手腰带</t>
  </si>
  <si>
    <t>新手之靴</t>
  </si>
  <si>
    <t>新手勋章</t>
  </si>
  <si>
    <t>新手面巾</t>
  </si>
  <si>
    <t>新手斗笠</t>
  </si>
  <si>
    <t>新手宝扇</t>
  </si>
  <si>
    <t>新手魔杖</t>
  </si>
  <si>
    <t>新手军鼓</t>
  </si>
  <si>
    <t>新手军鼓(法)</t>
  </si>
  <si>
    <t>新手军鼓(道)</t>
  </si>
  <si>
    <t>新手火龙印</t>
  </si>
  <si>
    <t>灵蛇斗笠(战)</t>
  </si>
  <si>
    <t>灵蛇斗笠(法)</t>
  </si>
  <si>
    <t>灵蛇斗笠(道)</t>
  </si>
  <si>
    <t>灵蛇面巾(战)</t>
  </si>
  <si>
    <t>灵蛇面巾(法)</t>
  </si>
  <si>
    <t>灵蛇面巾(道)</t>
  </si>
  <si>
    <t>灵蛇项链(战)</t>
  </si>
  <si>
    <t>灵蛇项链(法)</t>
  </si>
  <si>
    <t>灵蛇项链(道)</t>
  </si>
  <si>
    <t>灵蛇战盔</t>
  </si>
  <si>
    <t>灵蛇法冠</t>
  </si>
  <si>
    <t>灵蛇道盔</t>
  </si>
  <si>
    <t>灵蛇战勋</t>
  </si>
  <si>
    <t>灵蛇法勋</t>
  </si>
  <si>
    <t>灵蛇道勋</t>
  </si>
  <si>
    <t>灵蛇护腕(战)</t>
  </si>
  <si>
    <t>灵蛇护腕(法)</t>
  </si>
  <si>
    <t>灵蛇护腕(道)</t>
  </si>
  <si>
    <t>灵蛇战戒</t>
  </si>
  <si>
    <t>灵蛇魔戒</t>
  </si>
  <si>
    <t>灵蛇道戒</t>
  </si>
  <si>
    <t>灵蛇腰带(战)</t>
  </si>
  <si>
    <t>灵蛇腰带(法)</t>
  </si>
  <si>
    <t>灵蛇腰带(道)</t>
  </si>
  <si>
    <t>灵蛇战靴</t>
  </si>
  <si>
    <t>灵蛇魔靴</t>
  </si>
  <si>
    <t>灵蛇道靴</t>
  </si>
  <si>
    <t>灵蛇战甲(男)</t>
  </si>
  <si>
    <t>灵蛇战甲(女)</t>
  </si>
  <si>
    <t>灵蛇魔衣(男)</t>
  </si>
  <si>
    <t>灵蛇魔衣(女)</t>
  </si>
  <si>
    <t>灵蛇道袍(男)</t>
  </si>
  <si>
    <t>灵蛇道袍(女)</t>
  </si>
  <si>
    <t>灵蛇战刃</t>
  </si>
  <si>
    <t>灵蛇权杖</t>
  </si>
  <si>
    <t>灵蛇宝扇</t>
  </si>
  <si>
    <t>神蛇斗笠(战)</t>
  </si>
  <si>
    <t>神蛇斗笠(法)</t>
  </si>
  <si>
    <t>神蛇斗笠(道)</t>
  </si>
  <si>
    <t>神蛇面巾(战)</t>
  </si>
  <si>
    <t>神蛇面巾(法)</t>
  </si>
  <si>
    <t>神蛇面巾(道)</t>
  </si>
  <si>
    <t>神蛇项链(战)</t>
  </si>
  <si>
    <t>神蛇项链(法)</t>
  </si>
  <si>
    <t>神蛇项链(道)</t>
  </si>
  <si>
    <t>神蛇战盔</t>
  </si>
  <si>
    <t>神蛇法冠</t>
  </si>
  <si>
    <t>神蛇道盔</t>
  </si>
  <si>
    <t>神蛇战勋</t>
  </si>
  <si>
    <t>神蛇法勋</t>
  </si>
  <si>
    <t>神蛇道勋</t>
  </si>
  <si>
    <t>神蛇护腕(战)</t>
  </si>
  <si>
    <t>神蛇护腕(法)</t>
  </si>
  <si>
    <t>神蛇护腕(道)</t>
  </si>
  <si>
    <t>神蛇战戒</t>
  </si>
  <si>
    <t>神蛇魔戒</t>
  </si>
  <si>
    <t>神蛇道戒</t>
  </si>
  <si>
    <t>神蛇腰带(战)</t>
  </si>
  <si>
    <t>神蛇腰带(法)</t>
  </si>
  <si>
    <t>神蛇腰带(道)</t>
  </si>
  <si>
    <t>神蛇战靴</t>
  </si>
  <si>
    <t>神蛇魔靴</t>
  </si>
  <si>
    <t>神蛇道靴</t>
  </si>
  <si>
    <t>神蛇战甲(男)</t>
  </si>
  <si>
    <t>神蛇战甲(女)</t>
  </si>
  <si>
    <t>神蛇魔衣(男)</t>
  </si>
  <si>
    <t>神蛇魔衣(女)</t>
  </si>
  <si>
    <t>神蛇道袍(男)</t>
  </si>
  <si>
    <t>神蛇道袍(女)</t>
  </si>
  <si>
    <t>神蛇重生甲(男)</t>
  </si>
  <si>
    <t>神蛇重生甲(女)</t>
  </si>
  <si>
    <t>神蛇重生衣(男)</t>
  </si>
  <si>
    <t>神蛇重生衣(女)</t>
  </si>
  <si>
    <t>神蛇重生袍(男)</t>
  </si>
  <si>
    <t>神蛇重生袍(女)</t>
  </si>
  <si>
    <t>神蛇战刃</t>
  </si>
  <si>
    <t>神蛇权杖</t>
  </si>
  <si>
    <t>神蛇宝扇</t>
  </si>
  <si>
    <t>邪眼神蛇战戒</t>
  </si>
  <si>
    <t>邪眼神蛇魔戒</t>
  </si>
  <si>
    <t>邪眼神蛇道戒</t>
  </si>
  <si>
    <t>邪眼神蛇战勋</t>
  </si>
  <si>
    <t>邪眼神蛇法勋</t>
  </si>
  <si>
    <t>邪眼神蛇道勋</t>
  </si>
  <si>
    <t>初级灵笛</t>
  </si>
  <si>
    <t>一级灵笛</t>
  </si>
  <si>
    <t>二级灵笛</t>
  </si>
  <si>
    <t>三级灵笛</t>
  </si>
  <si>
    <t>四级灵笛</t>
  </si>
  <si>
    <t>五级灵笛</t>
  </si>
  <si>
    <t>极品灵笛</t>
  </si>
  <si>
    <t>人之极品灵笛</t>
  </si>
  <si>
    <t>地之极品灵笛</t>
  </si>
  <si>
    <t>天之极品灵笛</t>
  </si>
  <si>
    <t>至尊极品灵笛</t>
  </si>
  <si>
    <t>至尊主宰灵笛</t>
  </si>
  <si>
    <t>主宰者灵笛</t>
  </si>
  <si>
    <t>名震乾坤凭证</t>
  </si>
  <si>
    <t>血煞苍穹凭证</t>
  </si>
  <si>
    <t>啸咤玛法凭证</t>
  </si>
  <si>
    <t>封魔之手凭证</t>
  </si>
  <si>
    <t>一代宗师凭证</t>
  </si>
  <si>
    <t>天山雪莲</t>
  </si>
  <si>
    <t>万年雪莲包</t>
  </si>
  <si>
    <t>内力回复药剂</t>
  </si>
  <si>
    <t>龙怒技能凭证</t>
  </si>
  <si>
    <t>催化神石</t>
  </si>
  <si>
    <t>熔炼神铁</t>
  </si>
  <si>
    <t>寒芒升级凭证</t>
  </si>
  <si>
    <t>玄冰升级凭证</t>
  </si>
  <si>
    <t>落星升级凭证</t>
  </si>
  <si>
    <t>正阳升级凭证</t>
  </si>
  <si>
    <t>天成升级凭证</t>
  </si>
  <si>
    <t>寒芒神铁(首饰)</t>
  </si>
  <si>
    <t>玄冰神铁(首饰)</t>
  </si>
  <si>
    <t>落星神铁(首饰)</t>
  </si>
  <si>
    <t>正阳神铁(首饰)</t>
  </si>
  <si>
    <t>天成神铁(首饰)</t>
  </si>
  <si>
    <t>惊雷神铁(首饰)</t>
  </si>
  <si>
    <t>寒芒神铁(衣服)</t>
  </si>
  <si>
    <t>玄冰神铁(衣服)</t>
  </si>
  <si>
    <t>落星神铁(衣服)</t>
  </si>
  <si>
    <t>正阳神铁(衣服)</t>
  </si>
  <si>
    <t>天成神铁(衣服)</t>
  </si>
  <si>
    <t>惊雷神铁(衣服)</t>
  </si>
  <si>
    <t>寒芒神铁(武器)</t>
  </si>
  <si>
    <t>玄冰神铁(武器)</t>
  </si>
  <si>
    <t>落星神铁(武器)</t>
  </si>
  <si>
    <t>正阳神铁(武器)</t>
  </si>
  <si>
    <t>天成神铁(武器)</t>
  </si>
  <si>
    <t>惊雷神铁(武器)</t>
  </si>
  <si>
    <t>火山赤铜</t>
  </si>
  <si>
    <t>钢锭</t>
  </si>
  <si>
    <t>热血战刃图纸</t>
  </si>
  <si>
    <t>热血魔杖图纸</t>
  </si>
  <si>
    <t>热血宝扇图纸</t>
  </si>
  <si>
    <t>皓天战刃图纸</t>
  </si>
  <si>
    <t>皓天权杖图纸</t>
  </si>
  <si>
    <t>皓天宝扇图纸</t>
  </si>
  <si>
    <t>皓月战刃图纸</t>
  </si>
  <si>
    <t>皓月权杖图纸</t>
  </si>
  <si>
    <t>皓月宝扇图纸</t>
  </si>
  <si>
    <t>传奇战刃图纸</t>
  </si>
  <si>
    <t>主宰神剑图纸</t>
  </si>
  <si>
    <t>传奇神剑图纸</t>
  </si>
  <si>
    <t>传奇魔杖图纸</t>
  </si>
  <si>
    <t>传奇宝扇图纸</t>
  </si>
  <si>
    <t>倚天图纸</t>
  </si>
  <si>
    <t>北冥图纸</t>
  </si>
  <si>
    <t>裁决之杖图纸</t>
  </si>
  <si>
    <t>命运之刃图纸</t>
  </si>
  <si>
    <t>骨玉权杖图纸</t>
  </si>
  <si>
    <t>嗜魂法杖图纸</t>
  </si>
  <si>
    <t>霸者之刃图纸</t>
  </si>
  <si>
    <t>赤血魔剑图纸</t>
  </si>
  <si>
    <t>龙纹剑图纸</t>
  </si>
  <si>
    <t>逍遥扇图纸</t>
  </si>
  <si>
    <t>血饮图纸</t>
  </si>
  <si>
    <t>屠龙图纸</t>
  </si>
  <si>
    <t>龙牙图纸</t>
  </si>
  <si>
    <t>怒斩图纸</t>
  </si>
  <si>
    <t>开天图纸</t>
  </si>
  <si>
    <t>玄天图纸</t>
  </si>
  <si>
    <t>镇天图纸</t>
  </si>
  <si>
    <t>炎龙刃图纸</t>
  </si>
  <si>
    <t>雷龙杖图纸</t>
  </si>
  <si>
    <t>青龙刺图纸</t>
  </si>
  <si>
    <t>黄金裁决图纸</t>
  </si>
  <si>
    <t>紫金法杖图纸</t>
  </si>
  <si>
    <t>赤金逍遥扇图纸</t>
  </si>
  <si>
    <t>金牛魔杖图纸</t>
  </si>
  <si>
    <t>金牛战斧图纸</t>
  </si>
  <si>
    <t>金牛道剑图纸</t>
  </si>
  <si>
    <t>天龙魔剑图纸</t>
  </si>
  <si>
    <t>在线回收令牌</t>
  </si>
  <si>
    <t>魔血复活戒指</t>
  </si>
  <si>
    <t>魔血复活护腕</t>
  </si>
  <si>
    <t>复活升级符</t>
  </si>
  <si>
    <t>邪眼升级凭证</t>
  </si>
  <si>
    <t>转职特权凭证</t>
  </si>
  <si>
    <t>彩凤翎羽</t>
  </si>
  <si>
    <t>巅峰勋章碎片</t>
  </si>
  <si>
    <t>复生戒指碎片</t>
  </si>
  <si>
    <t>复活戒指碎片</t>
  </si>
  <si>
    <t>凝冰腰带碎片</t>
  </si>
  <si>
    <t>裂石腰带碎片</t>
  </si>
  <si>
    <t>乾坤腰带碎片</t>
  </si>
  <si>
    <t>一万荣耀点凭证</t>
  </si>
  <si>
    <t>十万荣耀点凭证</t>
  </si>
  <si>
    <t>百万荣耀点凭证</t>
  </si>
  <si>
    <t>1元充值</t>
  </si>
  <si>
    <t>5元充值</t>
  </si>
  <si>
    <t>10元充值</t>
  </si>
  <si>
    <t>20元充值</t>
  </si>
  <si>
    <t>50元充值</t>
  </si>
  <si>
    <t>100元充值</t>
  </si>
  <si>
    <t>炼狱勇者令</t>
  </si>
  <si>
    <t>蟠龙之珠</t>
  </si>
  <si>
    <t>神树种子</t>
  </si>
  <si>
    <t>闯关令</t>
  </si>
  <si>
    <t>通关凭证</t>
  </si>
  <si>
    <t>内伤鉴定卷轴</t>
  </si>
  <si>
    <t>吸血鉴定卷轴</t>
  </si>
  <si>
    <t>麻抗鉴定卷轴</t>
  </si>
  <si>
    <t>准确鉴定卷轴</t>
  </si>
  <si>
    <t>敏捷鉴定卷轴</t>
  </si>
  <si>
    <t>主属性鉴定卷轴</t>
  </si>
  <si>
    <t>暴击鉴定卷轴</t>
  </si>
  <si>
    <t>合击鉴定卷轴</t>
  </si>
  <si>
    <t>灵马斗笠(战)</t>
  </si>
  <si>
    <t>灵马斗笠(法)</t>
  </si>
  <si>
    <t>灵马斗笠(道)</t>
  </si>
  <si>
    <t>灵马面巾(战)</t>
  </si>
  <si>
    <t>灵马面巾(法)</t>
  </si>
  <si>
    <t>灵马面巾(道)</t>
  </si>
  <si>
    <t>灵马项链(战)</t>
  </si>
  <si>
    <t>灵马项链(法)</t>
  </si>
  <si>
    <t>灵马项链(道)</t>
  </si>
  <si>
    <t>灵马战盔</t>
  </si>
  <si>
    <t>灵马法冠</t>
  </si>
  <si>
    <t>灵马道盔</t>
  </si>
  <si>
    <t>灵马战勋</t>
  </si>
  <si>
    <t>灵马法勋</t>
  </si>
  <si>
    <t>灵马道勋</t>
  </si>
  <si>
    <t>灵马护腕(战)</t>
  </si>
  <si>
    <t>灵马护腕(法)</t>
  </si>
  <si>
    <t>灵马护腕(道)</t>
  </si>
  <si>
    <t>灵马战戒</t>
  </si>
  <si>
    <t>灵马魔戒</t>
  </si>
  <si>
    <t>灵马道戒</t>
  </si>
  <si>
    <t>灵马腰带(战)</t>
  </si>
  <si>
    <t>灵马腰带(法)</t>
  </si>
  <si>
    <t>灵马腰带(道)</t>
  </si>
  <si>
    <t>灵马战靴</t>
  </si>
  <si>
    <t>灵马魔靴</t>
  </si>
  <si>
    <t>灵马道靴</t>
  </si>
  <si>
    <t>灵马战斧</t>
  </si>
  <si>
    <t>灵马权杖</t>
  </si>
  <si>
    <t>灵马道剑</t>
  </si>
  <si>
    <t>灵马战甲(男)</t>
  </si>
  <si>
    <t>灵马战甲(女)</t>
  </si>
  <si>
    <t>灵马魔衣(男)</t>
  </si>
  <si>
    <t>灵马魔衣(女)</t>
  </si>
  <si>
    <t>灵马道袍(男)</t>
  </si>
  <si>
    <t>灵马道袍(女)</t>
  </si>
  <si>
    <t>邪眼灵马魔戒</t>
  </si>
  <si>
    <t>邪眼灵马道戒</t>
  </si>
  <si>
    <t>邪眼灵马战戒</t>
  </si>
  <si>
    <t>邪眼灵马战勋</t>
  </si>
  <si>
    <t>邪眼灵马法勋</t>
  </si>
  <si>
    <t>邪眼灵马道勋</t>
  </si>
  <si>
    <t>天马战斧</t>
  </si>
  <si>
    <t>天马权杖</t>
  </si>
  <si>
    <t>天马道剑</t>
  </si>
  <si>
    <t>天马面巾(战)</t>
  </si>
  <si>
    <t>天马面巾(法)</t>
  </si>
  <si>
    <t>天马面巾(道)</t>
  </si>
  <si>
    <t>天马项链(战)</t>
  </si>
  <si>
    <t>天马项链(法)</t>
  </si>
  <si>
    <t>天马项链(道)</t>
  </si>
  <si>
    <t>天马战盔</t>
  </si>
  <si>
    <t>天马法冠</t>
  </si>
  <si>
    <t>天马道盔</t>
  </si>
  <si>
    <t>天马战勋</t>
  </si>
  <si>
    <t>天马法勋</t>
  </si>
  <si>
    <t>天马道勋</t>
  </si>
  <si>
    <t>天马护腕(战)</t>
  </si>
  <si>
    <t>天马护腕(法)</t>
  </si>
  <si>
    <t>天马护腕(道)</t>
  </si>
  <si>
    <t>天马战戒</t>
  </si>
  <si>
    <t>天马魔戒</t>
  </si>
  <si>
    <t>天马道戒</t>
  </si>
  <si>
    <t>天马腰带(战)</t>
  </si>
  <si>
    <t>天马腰带(法)</t>
  </si>
  <si>
    <t>天马腰带(道)</t>
  </si>
  <si>
    <t>天马战靴</t>
  </si>
  <si>
    <t>天马魔靴</t>
  </si>
  <si>
    <t>天马道靴</t>
  </si>
  <si>
    <t>天马斗笠(战)</t>
  </si>
  <si>
    <t>天马斗笠(法)</t>
  </si>
  <si>
    <t>天马斗笠(道)</t>
  </si>
  <si>
    <t>天马战甲(男)</t>
  </si>
  <si>
    <t>天马战甲(女)</t>
  </si>
  <si>
    <t>天马魔衣(男)</t>
  </si>
  <si>
    <t>天马魔衣(女)</t>
  </si>
  <si>
    <t>天马道袍(男)</t>
  </si>
  <si>
    <t>天马道袍(女)</t>
  </si>
  <si>
    <t>邪眼天马战戒</t>
  </si>
  <si>
    <t>邪眼天马魔戒</t>
  </si>
  <si>
    <t>邪眼天马道戒</t>
  </si>
  <si>
    <t>邪眼天马战勋</t>
  </si>
  <si>
    <t>邪眼天马法勋</t>
  </si>
  <si>
    <t>邪眼天马道勋</t>
  </si>
  <si>
    <t>天马重生甲(男)</t>
  </si>
  <si>
    <t>天马重生甲(女)</t>
  </si>
  <si>
    <t>天马重生衣(男)</t>
  </si>
  <si>
    <t>天马重生衣(女)</t>
  </si>
  <si>
    <t>天马重生袍(男)</t>
  </si>
  <si>
    <t>天马重生袍(女)</t>
  </si>
  <si>
    <t>熊猫爱吃的竹子</t>
  </si>
  <si>
    <t>玛法之力(勋章)</t>
  </si>
  <si>
    <t>玛法之力(项链)</t>
  </si>
  <si>
    <t>玛法之力(护腕)</t>
  </si>
  <si>
    <t>玛法之力(戒指)</t>
  </si>
  <si>
    <t>玛法之力(腰带)</t>
  </si>
  <si>
    <t>玛法之力(靴子)</t>
  </si>
  <si>
    <t>玛法之力(军鼓)</t>
  </si>
  <si>
    <t>英雄之力(勋章)</t>
  </si>
  <si>
    <t>英雄之力(项链)</t>
  </si>
  <si>
    <t>英雄之力(护腕)</t>
  </si>
  <si>
    <t>英雄之力(戒指)</t>
  </si>
  <si>
    <t>英雄之力(腰带)</t>
  </si>
  <si>
    <t>英雄之力(靴子)</t>
  </si>
  <si>
    <t>英雄之力(军鼓)</t>
  </si>
  <si>
    <t>玛法源质</t>
  </si>
  <si>
    <t>玛法源质(大)</t>
  </si>
  <si>
    <t>玛法源质精华</t>
  </si>
  <si>
    <t>紫色属性凭证</t>
  </si>
  <si>
    <t>金色属性凭证</t>
  </si>
  <si>
    <t>灵石碎片(礼)</t>
  </si>
  <si>
    <t>源质精华(礼)</t>
  </si>
  <si>
    <t>玄铁(礼)</t>
  </si>
  <si>
    <t>功勋状(礼)</t>
  </si>
  <si>
    <t>一级功勋状</t>
  </si>
  <si>
    <t>二级功勋状</t>
  </si>
  <si>
    <t>三级功勋状</t>
  </si>
  <si>
    <t>四级功勋状</t>
  </si>
  <si>
    <t>五级功勋状</t>
  </si>
  <si>
    <t>六级功勋状</t>
  </si>
  <si>
    <t>七级功勋状</t>
  </si>
  <si>
    <t>八级功勋状</t>
  </si>
  <si>
    <t>九级功勋状</t>
  </si>
  <si>
    <t>十级功勋状</t>
  </si>
  <si>
    <t>帝国挑战书</t>
  </si>
  <si>
    <t>飞燕纹钢纹凭证</t>
  </si>
  <si>
    <t>仙鹤纹钢纹凭证</t>
  </si>
  <si>
    <t>神雕纹钢纹凭证</t>
  </si>
  <si>
    <t>朱雀纹钢纹凭证</t>
  </si>
  <si>
    <t>玄武纹钢纹凭证</t>
  </si>
  <si>
    <t>白虎纹钢纹凭证</t>
  </si>
  <si>
    <t>青龙纹钢纹凭证</t>
  </si>
  <si>
    <t>金蛇之戒</t>
  </si>
  <si>
    <t>金蛇护腕</t>
  </si>
  <si>
    <t>金蛇之冠</t>
  </si>
  <si>
    <t>金蛇项链</t>
  </si>
  <si>
    <t>金蛇腰带</t>
  </si>
  <si>
    <t>金蛇之靴</t>
  </si>
  <si>
    <t>金蛇勋章</t>
  </si>
  <si>
    <t>金蛇面巾</t>
  </si>
  <si>
    <t>金蛇斗笠</t>
  </si>
  <si>
    <t>金蛇神剑</t>
  </si>
  <si>
    <t>金蛇魔杖</t>
  </si>
  <si>
    <t>金蛇宝扇</t>
  </si>
  <si>
    <t>金蛇神甲(男)</t>
  </si>
  <si>
    <t>金蛇神甲(女)</t>
  </si>
  <si>
    <t>金马之戒</t>
  </si>
  <si>
    <t>金马护腕</t>
  </si>
  <si>
    <t>金马之冠</t>
  </si>
  <si>
    <t>金马项链</t>
  </si>
  <si>
    <t>金马腰带</t>
  </si>
  <si>
    <t>金马之靴</t>
  </si>
  <si>
    <t>金马勋章</t>
  </si>
  <si>
    <t>金马面巾</t>
  </si>
  <si>
    <t>金马斗笠</t>
  </si>
  <si>
    <t>金马战斧</t>
  </si>
  <si>
    <t>金马法杖</t>
  </si>
  <si>
    <t>金马之剑</t>
  </si>
  <si>
    <t>金马神甲(男)</t>
  </si>
  <si>
    <t>金马神甲(女)</t>
  </si>
  <si>
    <t>光华战刃</t>
  </si>
  <si>
    <t>光华权杖</t>
  </si>
  <si>
    <t>光华宝扇</t>
  </si>
  <si>
    <t>光耀战刃</t>
  </si>
  <si>
    <t>光耀权杖</t>
  </si>
  <si>
    <t>光耀宝扇</t>
  </si>
  <si>
    <t>光辉战刃</t>
  </si>
  <si>
    <t>光辉权杖</t>
  </si>
  <si>
    <t>光辉宝扇</t>
  </si>
  <si>
    <t>光华升级凭证</t>
  </si>
  <si>
    <t>光耀升级凭证</t>
  </si>
  <si>
    <t>光辉升级凭证</t>
  </si>
  <si>
    <t>金元之力</t>
  </si>
  <si>
    <t>木元之力</t>
  </si>
  <si>
    <t>水元之力</t>
  </si>
  <si>
    <t>火元之力</t>
  </si>
  <si>
    <t>土元之力</t>
  </si>
  <si>
    <t>金元乾坤袋(小)</t>
  </si>
  <si>
    <t>金元乾坤袋(中)</t>
  </si>
  <si>
    <t>金元乾坤袋(大)</t>
  </si>
  <si>
    <t>木元乾坤袋(小)</t>
  </si>
  <si>
    <t>木元乾坤袋(中)</t>
  </si>
  <si>
    <t>木元乾坤袋(大)</t>
  </si>
  <si>
    <t>水元乾坤袋(小)</t>
  </si>
  <si>
    <t>水元乾坤袋(中)</t>
  </si>
  <si>
    <t>水元乾坤袋(大)</t>
  </si>
  <si>
    <t>火元乾坤袋(小)</t>
  </si>
  <si>
    <t>火元乾坤袋(中)</t>
  </si>
  <si>
    <t>火元乾坤袋(大)</t>
  </si>
  <si>
    <t>土元乾坤袋(小)</t>
  </si>
  <si>
    <t>土元乾坤袋(中)</t>
  </si>
  <si>
    <t>土元乾坤袋(大)</t>
  </si>
  <si>
    <t>精炼石</t>
  </si>
  <si>
    <t>神龙传送石(福)</t>
  </si>
  <si>
    <t>超级祝福令</t>
  </si>
  <si>
    <t>玉石碎片</t>
  </si>
  <si>
    <t>初级鉴宝凭证</t>
  </si>
  <si>
    <t>高级鉴宝凭证</t>
  </si>
  <si>
    <t>金羊战刃</t>
  </si>
  <si>
    <t>金羊之剑</t>
  </si>
  <si>
    <t>金羊法杖</t>
  </si>
  <si>
    <t>金羊战甲(男)</t>
  </si>
  <si>
    <t>金羊战甲(女)</t>
  </si>
  <si>
    <t>金羊魔衣(男)</t>
  </si>
  <si>
    <t>金羊魔衣(女)</t>
  </si>
  <si>
    <t>金羊道袍(男)</t>
  </si>
  <si>
    <t>金羊道袍(女)</t>
  </si>
  <si>
    <t>金羊项链</t>
  </si>
  <si>
    <t>金羊护腕</t>
  </si>
  <si>
    <t>金羊之戒</t>
  </si>
  <si>
    <t>金羊之冠</t>
  </si>
  <si>
    <t>金羊腰带</t>
  </si>
  <si>
    <t>金羊之靴</t>
  </si>
  <si>
    <t>金羊斗笠</t>
  </si>
  <si>
    <t>金羊面巾</t>
  </si>
  <si>
    <t>金羊勋章</t>
  </si>
  <si>
    <t>灵羊战刃</t>
  </si>
  <si>
    <t>灵羊法杖</t>
  </si>
  <si>
    <t>灵羊道剑</t>
  </si>
  <si>
    <t>灵羊战甲(男)</t>
  </si>
  <si>
    <t>灵羊战甲(女)</t>
  </si>
  <si>
    <t>灵羊魔衣(男)</t>
  </si>
  <si>
    <t>灵羊魔衣(女)</t>
  </si>
  <si>
    <t>灵羊道袍(男)</t>
  </si>
  <si>
    <t>灵羊道袍(女)</t>
  </si>
  <si>
    <t>灵羊战戒</t>
  </si>
  <si>
    <t>灵羊魔戒</t>
  </si>
  <si>
    <t>灵羊道戒</t>
  </si>
  <si>
    <t>灵羊项链(战)</t>
  </si>
  <si>
    <t>灵羊项链(法)</t>
  </si>
  <si>
    <t>灵羊项链(道)</t>
  </si>
  <si>
    <t>灵羊战盔</t>
  </si>
  <si>
    <t>灵羊法冠</t>
  </si>
  <si>
    <t>灵羊道盔</t>
  </si>
  <si>
    <t>灵羊面巾(战)</t>
  </si>
  <si>
    <t>灵羊面巾(法)</t>
  </si>
  <si>
    <t>灵羊面巾(道)</t>
  </si>
  <si>
    <t>灵羊战靴</t>
  </si>
  <si>
    <t>灵羊魔靴</t>
  </si>
  <si>
    <t>灵羊道靴</t>
  </si>
  <si>
    <t>灵羊护腕(战)</t>
  </si>
  <si>
    <t>灵羊护腕(法)</t>
  </si>
  <si>
    <t>灵羊护腕(道)</t>
  </si>
  <si>
    <t>灵羊战勋</t>
  </si>
  <si>
    <t>灵羊法勋</t>
  </si>
  <si>
    <t>灵羊道勋</t>
  </si>
  <si>
    <t>灵羊腰带(战)</t>
  </si>
  <si>
    <t>灵羊腰带(法)</t>
  </si>
  <si>
    <t>灵羊腰带(道)</t>
  </si>
  <si>
    <t>灵羊斗笠(战)</t>
  </si>
  <si>
    <t>灵羊斗笠(法)</t>
  </si>
  <si>
    <t>灵羊斗笠(道)</t>
  </si>
  <si>
    <t>灵羊武器凭证</t>
  </si>
  <si>
    <t>灵羊衣服凭证</t>
  </si>
  <si>
    <t>灵羊首饰凭证</t>
  </si>
  <si>
    <t>神羊战刃</t>
  </si>
  <si>
    <t>神羊法杖</t>
  </si>
  <si>
    <t>神羊道剑</t>
  </si>
  <si>
    <t>神羊战甲(男)</t>
  </si>
  <si>
    <t>神羊战甲(女)</t>
  </si>
  <si>
    <t>神羊魔衣(男)</t>
  </si>
  <si>
    <t>神羊魔衣(女)</t>
  </si>
  <si>
    <t>神羊道袍(男)</t>
  </si>
  <si>
    <t>神羊道袍(女)</t>
  </si>
  <si>
    <t>神羊重生甲(男)</t>
  </si>
  <si>
    <t>神羊重生甲(女)</t>
  </si>
  <si>
    <t>神羊重生衣(男)</t>
  </si>
  <si>
    <t>神羊重生衣(女)</t>
  </si>
  <si>
    <t>神羊重生袍(男)</t>
  </si>
  <si>
    <t>神羊重生袍(女)</t>
  </si>
  <si>
    <t>神羊战戒</t>
  </si>
  <si>
    <t>邪眼神羊战戒</t>
  </si>
  <si>
    <t>神羊魔戒</t>
  </si>
  <si>
    <t>神羊道戒</t>
  </si>
  <si>
    <t>神羊项链(战)</t>
  </si>
  <si>
    <t>神羊项链(法)</t>
  </si>
  <si>
    <t>神羊项链(道)</t>
  </si>
  <si>
    <t>神羊战盔</t>
  </si>
  <si>
    <t>神羊法冠</t>
  </si>
  <si>
    <t>神羊道盔</t>
  </si>
  <si>
    <t>神羊面巾(战)</t>
  </si>
  <si>
    <t>神羊面巾(法)</t>
  </si>
  <si>
    <t>神羊面巾(道)</t>
  </si>
  <si>
    <t>神羊战靴</t>
  </si>
  <si>
    <t>神羊魔靴</t>
  </si>
  <si>
    <t>神羊道靴</t>
  </si>
  <si>
    <t>神羊护腕(战)</t>
  </si>
  <si>
    <t>神羊护腕(法)</t>
  </si>
  <si>
    <t>神羊护腕(道)</t>
  </si>
  <si>
    <t>神羊战勋</t>
  </si>
  <si>
    <t>邪眼神羊战勋</t>
  </si>
  <si>
    <t>神羊法勋</t>
  </si>
  <si>
    <t>邪眼神羊法勋</t>
  </si>
  <si>
    <t>神羊道勋</t>
  </si>
  <si>
    <t>邪眼神羊道勋</t>
  </si>
  <si>
    <t>神羊腰带(战)</t>
  </si>
  <si>
    <t>神羊腰带(法)</t>
  </si>
  <si>
    <t>神羊腰带(道)</t>
  </si>
  <si>
    <t>神羊斗笠(战)</t>
  </si>
  <si>
    <t>神羊斗笠(法)</t>
  </si>
  <si>
    <t>神羊斗笠(道)</t>
  </si>
  <si>
    <t>神羊武器凭证</t>
  </si>
  <si>
    <t>神羊衣服凭证</t>
  </si>
  <si>
    <t>神羊首饰凭证</t>
  </si>
  <si>
    <t>金羊武器凭证</t>
  </si>
  <si>
    <t>金羊衣服凭证</t>
  </si>
  <si>
    <t>金羊首饰凭证</t>
  </si>
  <si>
    <t>羊脂玉</t>
  </si>
  <si>
    <t>一级精修秘籍</t>
  </si>
  <si>
    <t>二级精修秘籍</t>
  </si>
  <si>
    <t>三级精修秘籍</t>
  </si>
  <si>
    <t>四级精修秘籍</t>
  </si>
  <si>
    <t>五级精修秘籍</t>
  </si>
  <si>
    <t>六级精修秘籍</t>
  </si>
  <si>
    <t>七级精修秘籍</t>
  </si>
  <si>
    <t>精修秘籍(礼)</t>
  </si>
  <si>
    <t>蛇鳞龟甲</t>
  </si>
  <si>
    <t>金猴战刃</t>
  </si>
  <si>
    <t>金猴之剑</t>
  </si>
  <si>
    <t>金猴法杖</t>
  </si>
  <si>
    <t>金猴战甲(男)</t>
  </si>
  <si>
    <t>金猴战甲(女)</t>
  </si>
  <si>
    <t>金猴魔衣(男)</t>
  </si>
  <si>
    <t>金猴魔衣(女)</t>
  </si>
  <si>
    <t>金猴道袍(男)</t>
  </si>
  <si>
    <t>金猴道袍(女)</t>
  </si>
  <si>
    <t>金猴项链(战)</t>
  </si>
  <si>
    <t>金猴护腕(战)</t>
  </si>
  <si>
    <t>金猴腰带(战)</t>
  </si>
  <si>
    <t>金猴斗笠(战)</t>
  </si>
  <si>
    <t>金猴面巾(战)</t>
  </si>
  <si>
    <t>金猴战勋</t>
  </si>
  <si>
    <t>金猴战戒</t>
  </si>
  <si>
    <t>金猴战盔</t>
  </si>
  <si>
    <t>金猴战靴</t>
  </si>
  <si>
    <t>灵猴战刃</t>
  </si>
  <si>
    <t>灵猴法杖</t>
  </si>
  <si>
    <t>灵猴道剑</t>
  </si>
  <si>
    <t>灵猴战甲(男)</t>
  </si>
  <si>
    <t>灵猴战甲(女)</t>
  </si>
  <si>
    <t>灵猴魔衣(男)</t>
  </si>
  <si>
    <t>灵猴魔衣(女)</t>
  </si>
  <si>
    <t>灵猴道袍(男)</t>
  </si>
  <si>
    <t>灵猴道袍(女)</t>
  </si>
  <si>
    <t>灵猴战戒</t>
  </si>
  <si>
    <t>灵猴魔戒</t>
  </si>
  <si>
    <t>灵猴道戒</t>
  </si>
  <si>
    <t>灵猴项链(战)</t>
  </si>
  <si>
    <t>灵猴项链(法)</t>
  </si>
  <si>
    <t>灵猴项链(道)</t>
  </si>
  <si>
    <t>灵猴战盔</t>
  </si>
  <si>
    <t>灵猴法冠</t>
  </si>
  <si>
    <t>灵猴道盔</t>
  </si>
  <si>
    <t>灵猴面巾(战)</t>
  </si>
  <si>
    <t>灵猴面巾(法)</t>
  </si>
  <si>
    <t>灵猴面巾(道)</t>
  </si>
  <si>
    <t>灵猴战靴</t>
  </si>
  <si>
    <t>灵猴魔靴</t>
  </si>
  <si>
    <t>灵猴道靴</t>
  </si>
  <si>
    <t>灵猴护腕(战)</t>
  </si>
  <si>
    <t>灵猴护腕(法)</t>
  </si>
  <si>
    <t>灵猴护腕(道)</t>
  </si>
  <si>
    <t>灵猴战勋</t>
  </si>
  <si>
    <t>灵猴法勋</t>
  </si>
  <si>
    <t>灵猴道勋</t>
  </si>
  <si>
    <t>灵猴腰带(战)</t>
  </si>
  <si>
    <t>灵猴腰带(法)</t>
  </si>
  <si>
    <t>灵猴腰带(道)</t>
  </si>
  <si>
    <t>灵猴斗笠(战)</t>
  </si>
  <si>
    <t>灵猴斗笠(法)</t>
  </si>
  <si>
    <t>灵猴斗笠(道)</t>
  </si>
  <si>
    <t>神猴战刃</t>
  </si>
  <si>
    <t>神猴法杖</t>
  </si>
  <si>
    <t>神猴道剑</t>
  </si>
  <si>
    <t>神猴战甲(男)</t>
  </si>
  <si>
    <t>神猴战甲(女)</t>
  </si>
  <si>
    <t>神猴魔衣(男)</t>
  </si>
  <si>
    <t>神猴魔衣(女)</t>
  </si>
  <si>
    <t>神猴道袍(男)</t>
  </si>
  <si>
    <t>神猴道袍(女)</t>
  </si>
  <si>
    <t>神猴重生甲(男)</t>
  </si>
  <si>
    <t>神猴重生甲(女)</t>
  </si>
  <si>
    <t>神猴重生衣(男)</t>
  </si>
  <si>
    <t>神猴重生衣(女)</t>
  </si>
  <si>
    <t>神猴重生袍(男)</t>
  </si>
  <si>
    <t>神猴重生袍(女)</t>
  </si>
  <si>
    <t>神猴战戒</t>
  </si>
  <si>
    <t>邪眼神猴战戒</t>
  </si>
  <si>
    <t>神猴魔戒</t>
  </si>
  <si>
    <t>神猴道戒</t>
  </si>
  <si>
    <t>神猴项链(战)</t>
  </si>
  <si>
    <t>神猴项链(法)</t>
  </si>
  <si>
    <t>神猴项链(道)</t>
  </si>
  <si>
    <t>神猴战盔</t>
  </si>
  <si>
    <t>神猴法冠</t>
  </si>
  <si>
    <t>神猴道盔</t>
  </si>
  <si>
    <t>神猴面巾(战)</t>
  </si>
  <si>
    <t>神猴面巾(法)</t>
  </si>
  <si>
    <t>神猴面巾(道)</t>
  </si>
  <si>
    <t>神猴战靴</t>
  </si>
  <si>
    <t>神猴魔靴</t>
  </si>
  <si>
    <t>神猴道靴</t>
  </si>
  <si>
    <t>神猴护腕(战)</t>
  </si>
  <si>
    <t>神猴护腕(法)</t>
  </si>
  <si>
    <t>神猴护腕(道)</t>
  </si>
  <si>
    <t>神猴战勋</t>
  </si>
  <si>
    <t>神猴法勋</t>
  </si>
  <si>
    <t>神猴道勋</t>
  </si>
  <si>
    <t>邪眼神猴战勋</t>
  </si>
  <si>
    <t>邪眼神猴法勋</t>
  </si>
  <si>
    <t>邪眼神猴道勋</t>
  </si>
  <si>
    <t>神猴腰带(战)</t>
  </si>
  <si>
    <t>神猴腰带(法)</t>
  </si>
  <si>
    <t>神猴腰带(道)</t>
  </si>
  <si>
    <t>神猴斗笠(战)</t>
  </si>
  <si>
    <t>神猴斗笠(法)</t>
  </si>
  <si>
    <t>神猴斗笠(道)</t>
  </si>
  <si>
    <t>金猴项链(法)</t>
  </si>
  <si>
    <t>金猴护腕(法)</t>
  </si>
  <si>
    <t>金猴腰带(法)</t>
  </si>
  <si>
    <t>金猴斗笠(法)</t>
  </si>
  <si>
    <t>金猴面巾(法)</t>
  </si>
  <si>
    <t>金猴法勋</t>
  </si>
  <si>
    <t>金猴魔戒</t>
  </si>
  <si>
    <t>金猴法冠</t>
  </si>
  <si>
    <t>金猴魔靴</t>
  </si>
  <si>
    <t>金猴项链(道)</t>
  </si>
  <si>
    <t>金猴护腕(道)</t>
  </si>
  <si>
    <t>金猴腰带(道)</t>
  </si>
  <si>
    <t>金猴斗笠(道)</t>
  </si>
  <si>
    <t>金猴面巾(道)</t>
  </si>
  <si>
    <t>金猴道勋</t>
  </si>
  <si>
    <t>金猴道戒</t>
  </si>
  <si>
    <t>金猴道盔</t>
  </si>
  <si>
    <t>金猴道靴</t>
  </si>
  <si>
    <t>金猴项链</t>
  </si>
  <si>
    <t>金猴护腕</t>
  </si>
  <si>
    <t>金猴腰带</t>
  </si>
  <si>
    <t>金猴斗笠</t>
  </si>
  <si>
    <t>金猴面巾</t>
  </si>
  <si>
    <t>金猴勋章</t>
  </si>
  <si>
    <t>金猴之戒</t>
  </si>
  <si>
    <t>金猴之冠</t>
  </si>
  <si>
    <t>金猴之靴</t>
  </si>
  <si>
    <t>神猴武器凭证</t>
  </si>
  <si>
    <t>神猴衣服凭证</t>
  </si>
  <si>
    <t>神猴首饰凭证</t>
  </si>
  <si>
    <t>灵猴武器凭证</t>
  </si>
  <si>
    <t>灵猴衣服凭证</t>
  </si>
  <si>
    <t>灵猴首饰凭证</t>
  </si>
  <si>
    <t>金猴武器凭证</t>
  </si>
  <si>
    <t>金猴衣服凭证</t>
  </si>
  <si>
    <t>金猴首饰凭证</t>
  </si>
  <si>
    <t>猴玉石</t>
  </si>
  <si>
    <t>套装升级石</t>
  </si>
  <si>
    <t>战士套装升级石</t>
  </si>
  <si>
    <t>法师套装升级石</t>
  </si>
  <si>
    <t>道士套装升级石</t>
  </si>
  <si>
    <t>刺客套装升级石</t>
  </si>
  <si>
    <t>猴年天赐(小)</t>
  </si>
  <si>
    <t>猴年天赐(大)</t>
  </si>
  <si>
    <t>猴年新春红包</t>
  </si>
  <si>
    <t>白月神铁(首饰)</t>
  </si>
  <si>
    <t>破浪神铁(首饰)</t>
  </si>
  <si>
    <t>紫电神铁(首饰)</t>
  </si>
  <si>
    <t>飞虹神铁(首饰)</t>
  </si>
  <si>
    <t>赤云神铁(首饰)</t>
  </si>
  <si>
    <t>白月神铁(衣服)</t>
  </si>
  <si>
    <t>破浪神铁(衣服)</t>
  </si>
  <si>
    <t>紫电神铁(衣服)</t>
  </si>
  <si>
    <t>飞虹神铁(衣服)</t>
  </si>
  <si>
    <t>赤云神铁(衣服)</t>
  </si>
  <si>
    <t>白月神铁(武器)</t>
  </si>
  <si>
    <t>破浪神铁(武器)</t>
  </si>
  <si>
    <t>紫电神铁(武器)</t>
  </si>
  <si>
    <t>飞虹神铁(武器)</t>
  </si>
  <si>
    <t>赤云神铁(武器)</t>
  </si>
  <si>
    <t>惊雷升级凭证</t>
  </si>
  <si>
    <t>白月升级凭证</t>
  </si>
  <si>
    <t>破浪升级凭证</t>
  </si>
  <si>
    <t>紫电升级凭证</t>
  </si>
  <si>
    <t>飞虹升级凭证</t>
  </si>
  <si>
    <t>血炎玉</t>
  </si>
  <si>
    <t>天府竹</t>
  </si>
  <si>
    <t>太阴莲</t>
  </si>
  <si>
    <t>擎羊草</t>
  </si>
  <si>
    <t>陀罗花</t>
  </si>
  <si>
    <t>斗战武器凭证</t>
  </si>
  <si>
    <t>斗战衣服凭证</t>
  </si>
  <si>
    <t>斗战首饰凭证</t>
  </si>
  <si>
    <t>斗战胜佛战刃</t>
  </si>
  <si>
    <t>斗战胜佛法杖</t>
  </si>
  <si>
    <t>斗战胜佛道剑</t>
  </si>
  <si>
    <t>斗战胜佛甲(男)</t>
  </si>
  <si>
    <t>斗战胜佛甲(女)</t>
  </si>
  <si>
    <t>斗战胜佛衣(男)</t>
  </si>
  <si>
    <t>斗战胜佛衣(女)</t>
  </si>
  <si>
    <t>斗战胜佛袍(男)</t>
  </si>
  <si>
    <t>斗战胜佛袍(女)</t>
  </si>
  <si>
    <t>斗战胜佛战戒</t>
  </si>
  <si>
    <t>斗战胜佛魔戒</t>
  </si>
  <si>
    <t>斗战胜佛道戒</t>
  </si>
  <si>
    <t>斗战胜佛战链</t>
  </si>
  <si>
    <t>斗战胜佛法链</t>
  </si>
  <si>
    <t>斗战胜佛道链</t>
  </si>
  <si>
    <t>斗战胜佛战盔</t>
  </si>
  <si>
    <t>斗战胜佛法冠</t>
  </si>
  <si>
    <t>斗战胜佛道盔</t>
  </si>
  <si>
    <t>斗战胜佛战巾</t>
  </si>
  <si>
    <t>斗战胜佛法巾</t>
  </si>
  <si>
    <t>斗战胜佛道巾</t>
  </si>
  <si>
    <t>斗战胜佛战靴</t>
  </si>
  <si>
    <t>斗战胜佛魔靴</t>
  </si>
  <si>
    <t>斗战胜佛道靴</t>
  </si>
  <si>
    <t>斗战胜佛战腕</t>
  </si>
  <si>
    <t>斗战胜佛法腕</t>
  </si>
  <si>
    <t>斗战胜佛道腕</t>
  </si>
  <si>
    <t>斗战胜佛战勋</t>
  </si>
  <si>
    <t>斗战胜佛法勋</t>
  </si>
  <si>
    <t>斗战胜佛道勋</t>
  </si>
  <si>
    <t>斗战胜佛战腰</t>
  </si>
  <si>
    <t>斗战胜佛法腰</t>
  </si>
  <si>
    <t>斗战胜佛道腰</t>
  </si>
  <si>
    <t>斗战胜佛战笠</t>
  </si>
  <si>
    <t>斗战胜佛法笠</t>
  </si>
  <si>
    <t>斗战胜佛道笠</t>
  </si>
  <si>
    <t>斗战重生甲(男)</t>
  </si>
  <si>
    <t>斗战重生甲(女)</t>
  </si>
  <si>
    <t>斗战重生衣(男)</t>
  </si>
  <si>
    <t>斗战重生衣(女)</t>
  </si>
  <si>
    <t>斗战重生袍(男)</t>
  </si>
  <si>
    <t>斗战重生袍(女)</t>
  </si>
  <si>
    <t>邪眼斗战战戒</t>
  </si>
  <si>
    <t>邪眼斗战战勋</t>
  </si>
  <si>
    <t>邪眼斗战法勋</t>
  </si>
  <si>
    <t>邪眼斗战道勋</t>
  </si>
  <si>
    <t>斗战胜佛升级石</t>
  </si>
  <si>
    <t>金箍棒外形图</t>
  </si>
  <si>
    <t>斗战胜佛外观</t>
  </si>
  <si>
    <t>名人堂通行证</t>
  </si>
  <si>
    <t>名人堂积分凭证</t>
  </si>
  <si>
    <t>名人堂荣誉凭证</t>
  </si>
  <si>
    <t>涅槃护腕</t>
  </si>
  <si>
    <t>传奇月饼</t>
  </si>
  <si>
    <t>神圣祈福技能书</t>
  </si>
  <si>
    <t>白日门青龙胆</t>
  </si>
  <si>
    <t>白日门白虎精</t>
  </si>
  <si>
    <t>刺客短袍(男)</t>
  </si>
  <si>
    <t>刺客短袍(女)</t>
  </si>
  <si>
    <t>风侠短袍(男)</t>
  </si>
  <si>
    <t>风侠短袍(女)</t>
  </si>
  <si>
    <t>耀阳赤衣</t>
  </si>
  <si>
    <t>暗影赤衣</t>
  </si>
  <si>
    <t>风行盾甲(男)</t>
  </si>
  <si>
    <t>风行盾甲(女)</t>
  </si>
  <si>
    <t>潜龙神甲</t>
  </si>
  <si>
    <t>逆火软甲</t>
  </si>
  <si>
    <t>柴刀</t>
  </si>
  <si>
    <t>双刀</t>
  </si>
  <si>
    <t>冰月戟</t>
  </si>
  <si>
    <t>追魂</t>
  </si>
  <si>
    <t>赤影</t>
  </si>
  <si>
    <t>龙爪手</t>
  </si>
  <si>
    <t>霜影</t>
  </si>
  <si>
    <t>黯灭轮</t>
  </si>
  <si>
    <t>破天</t>
  </si>
  <si>
    <t>天龙刺刃</t>
  </si>
  <si>
    <t>芒星戒指</t>
  </si>
  <si>
    <t>芒星手镯</t>
  </si>
  <si>
    <t>芒星项链</t>
  </si>
  <si>
    <t>暴风戒指</t>
  </si>
  <si>
    <t>暴风手镯</t>
  </si>
  <si>
    <t>暴风项链</t>
  </si>
  <si>
    <t>暴风头盔</t>
  </si>
  <si>
    <t>风行戒指</t>
  </si>
  <si>
    <t>风行护腕</t>
  </si>
  <si>
    <t>风行项链</t>
  </si>
  <si>
    <t>风行靴</t>
  </si>
  <si>
    <t>风行腰带</t>
  </si>
  <si>
    <t>冥王戒指</t>
  </si>
  <si>
    <t>冥王手镯</t>
  </si>
  <si>
    <t>冥王项链</t>
  </si>
  <si>
    <t>冥王头箍</t>
  </si>
  <si>
    <t>冥王靴</t>
  </si>
  <si>
    <t>冥王腰带</t>
  </si>
  <si>
    <t>魅影项链</t>
  </si>
  <si>
    <t>魅影手镯</t>
  </si>
  <si>
    <t>魅影戒指</t>
  </si>
  <si>
    <t>魅影靴</t>
  </si>
  <si>
    <t>魅影腰带</t>
  </si>
  <si>
    <t>魅影头箍</t>
  </si>
  <si>
    <t>金牛项链(刺)</t>
  </si>
  <si>
    <t>金牛护腕(刺)</t>
  </si>
  <si>
    <t>金牛腰带(刺)</t>
  </si>
  <si>
    <t>金牛刺盔</t>
  </si>
  <si>
    <t>金牛刺靴</t>
  </si>
  <si>
    <t>金牛刺戒</t>
  </si>
  <si>
    <t>主宰刺刃</t>
  </si>
  <si>
    <t>主宰刺甲(男)</t>
  </si>
  <si>
    <t>主宰刺甲(女)</t>
  </si>
  <si>
    <t>主宰项链(刺)</t>
  </si>
  <si>
    <t>主宰护腕(刺)</t>
  </si>
  <si>
    <t>主宰刺戒</t>
  </si>
  <si>
    <t>主宰刺盔</t>
  </si>
  <si>
    <t>主宰腰带(刺)</t>
  </si>
  <si>
    <t>主宰刺靴</t>
  </si>
  <si>
    <t>主宰斗笠(刺)</t>
  </si>
  <si>
    <t>主宰面巾(刺)</t>
  </si>
  <si>
    <t>主宰刺勋</t>
  </si>
  <si>
    <t>极品主宰刺刃</t>
  </si>
  <si>
    <t>极品主宰铠(男)</t>
  </si>
  <si>
    <t>极品主宰铠(女)</t>
  </si>
  <si>
    <t>极品主宰刺链</t>
  </si>
  <si>
    <t>极品主宰刺腕</t>
  </si>
  <si>
    <t>极品主宰刺戒</t>
  </si>
  <si>
    <t>极品主宰刺盔</t>
  </si>
  <si>
    <t>极品主宰刺腰</t>
  </si>
  <si>
    <t>极品主宰刺靴</t>
  </si>
  <si>
    <t>极品主宰刺笠</t>
  </si>
  <si>
    <t>极品主宰刺巾</t>
  </si>
  <si>
    <t>极品主宰刺勋</t>
  </si>
  <si>
    <t>传奇刺刃</t>
  </si>
  <si>
    <t>传奇刺甲(男)</t>
  </si>
  <si>
    <t>传奇刺甲(女)</t>
  </si>
  <si>
    <t>传奇项链(刺)</t>
  </si>
  <si>
    <t>传奇护腕(刺)</t>
  </si>
  <si>
    <t>传奇刺戒</t>
  </si>
  <si>
    <t>传奇刺盔</t>
  </si>
  <si>
    <t>传奇腰带(刺)</t>
  </si>
  <si>
    <t>传奇刺靴</t>
  </si>
  <si>
    <t>传奇面巾(刺)</t>
  </si>
  <si>
    <t>传奇刺勋</t>
  </si>
  <si>
    <t>极品传奇刺刃</t>
  </si>
  <si>
    <t>极品传奇铠(男)</t>
  </si>
  <si>
    <t>极品传奇铠(女)</t>
  </si>
  <si>
    <t>极品传奇刺戒</t>
  </si>
  <si>
    <t>极品传奇刺腕</t>
  </si>
  <si>
    <t>极品传奇刺盔</t>
  </si>
  <si>
    <t>极品传奇刺链</t>
  </si>
  <si>
    <t>极品传奇刺腰</t>
  </si>
  <si>
    <t>极品传奇刺靴</t>
  </si>
  <si>
    <t>极品传奇刺勋</t>
  </si>
  <si>
    <t>极品传奇刺巾</t>
  </si>
  <si>
    <t>极品传奇刺笠</t>
  </si>
  <si>
    <t>顶级传奇刺刃</t>
  </si>
  <si>
    <t>顶级传奇铠(男)</t>
  </si>
  <si>
    <t>顶级传奇铠(女)</t>
  </si>
  <si>
    <t>顶级传奇刺戒</t>
  </si>
  <si>
    <t>顶级传奇刺腕</t>
  </si>
  <si>
    <t>顶级传奇刺盔</t>
  </si>
  <si>
    <t>顶级传奇刺链</t>
  </si>
  <si>
    <t>顶级传奇刺腰</t>
  </si>
  <si>
    <t>顶级传奇刺靴</t>
  </si>
  <si>
    <t>顶级传奇刺勋</t>
  </si>
  <si>
    <t>顶级传奇刺巾</t>
  </si>
  <si>
    <t>顶级传奇刺笠</t>
  </si>
  <si>
    <t>皓月刺刃</t>
  </si>
  <si>
    <t>皓月刺甲(男)</t>
  </si>
  <si>
    <t>皓月刺甲(女)</t>
  </si>
  <si>
    <t>皓月斗笠(刺)</t>
  </si>
  <si>
    <t>皓月面巾(刺)</t>
  </si>
  <si>
    <t>皓月项链(刺)</t>
  </si>
  <si>
    <t>皓月刺盔</t>
  </si>
  <si>
    <t>皓月刺勋</t>
  </si>
  <si>
    <t>皓月护腕(刺)</t>
  </si>
  <si>
    <t>皓月刺戒</t>
  </si>
  <si>
    <t>皓月腰带(刺)</t>
  </si>
  <si>
    <t>皓月刺靴</t>
  </si>
  <si>
    <t>皓天刺刃</t>
  </si>
  <si>
    <t>皓天刺甲(男)</t>
  </si>
  <si>
    <t>皓天刺甲(女)</t>
  </si>
  <si>
    <t>皓天斗笠(刺)</t>
  </si>
  <si>
    <t>皓天面巾(刺)</t>
  </si>
  <si>
    <t>皓天项链(刺)</t>
  </si>
  <si>
    <t>皓天刺盔</t>
  </si>
  <si>
    <t>皓天刺勋</t>
  </si>
  <si>
    <t>皓天护腕(刺)</t>
  </si>
  <si>
    <t>皓天刺戒</t>
  </si>
  <si>
    <t>皓天腰带(刺)</t>
  </si>
  <si>
    <t>皓天刺靴</t>
  </si>
  <si>
    <t>皓宇刺刃</t>
  </si>
  <si>
    <t>皓宇刺甲(男)</t>
  </si>
  <si>
    <t>皓宇刺甲(女)</t>
  </si>
  <si>
    <t>皓宇斗笠(刺)</t>
  </si>
  <si>
    <t>皓宇面巾(刺)</t>
  </si>
  <si>
    <t>皓宇项链(刺)</t>
  </si>
  <si>
    <t>皓宇腰带(刺)</t>
  </si>
  <si>
    <t>皓宇护腕(刺)</t>
  </si>
  <si>
    <t>皓宇刺盔</t>
  </si>
  <si>
    <t>皓宇刺勋</t>
  </si>
  <si>
    <t>皓宇刺戒</t>
  </si>
  <si>
    <t>皓宇刺靴</t>
  </si>
  <si>
    <t>皓尊刺刃</t>
  </si>
  <si>
    <t>皓尊刺甲(男)</t>
  </si>
  <si>
    <t>皓尊刺甲(女)</t>
  </si>
  <si>
    <t>皓尊斗笠(刺)</t>
  </si>
  <si>
    <t>皓尊面巾(刺)</t>
  </si>
  <si>
    <t>皓尊项链(刺)</t>
  </si>
  <si>
    <t>皓尊护腕(刺)</t>
  </si>
  <si>
    <t>皓尊腰带(刺)</t>
  </si>
  <si>
    <t>皓尊刺戒</t>
  </si>
  <si>
    <t>皓尊刺靴</t>
  </si>
  <si>
    <t>皓尊刺勋</t>
  </si>
  <si>
    <t>皓尊刺盔</t>
  </si>
  <si>
    <t>神龙刺刃</t>
  </si>
  <si>
    <t>神龙刺甲(男)</t>
  </si>
  <si>
    <t>神龙刺甲(女)</t>
  </si>
  <si>
    <t>神龙项链(刺)</t>
  </si>
  <si>
    <t>神龙护腕(刺)</t>
  </si>
  <si>
    <t>神龙腰带(刺)</t>
  </si>
  <si>
    <t>神龙面巾(刺)</t>
  </si>
  <si>
    <t>神龙斗笠(刺)</t>
  </si>
  <si>
    <t>神龙刺盔</t>
  </si>
  <si>
    <t>神龙刺勋</t>
  </si>
  <si>
    <t>神龙刺戒</t>
  </si>
  <si>
    <t>神龙刺靴</t>
  </si>
  <si>
    <t>真龙刺刃</t>
  </si>
  <si>
    <t>真龙刺甲(男)</t>
  </si>
  <si>
    <t>真龙刺甲(女)</t>
  </si>
  <si>
    <t>真龙项链(刺)</t>
  </si>
  <si>
    <t>真龙护腕(刺)</t>
  </si>
  <si>
    <t>真龙面巾(刺)</t>
  </si>
  <si>
    <t>真龙斗笠(刺)</t>
  </si>
  <si>
    <t>真龙腰带(刺)</t>
  </si>
  <si>
    <t>真龙刺盔</t>
  </si>
  <si>
    <t>真龙刺勋</t>
  </si>
  <si>
    <t>真龙刺戒</t>
  </si>
  <si>
    <t>真龙刺靴</t>
  </si>
  <si>
    <t>热血刺刃</t>
  </si>
  <si>
    <t>热血刺甲(男)</t>
  </si>
  <si>
    <t>热血刺甲(女)</t>
  </si>
  <si>
    <t>热血项链(刺)</t>
  </si>
  <si>
    <t>热血护腕(刺)</t>
  </si>
  <si>
    <t>热血面巾(刺)</t>
  </si>
  <si>
    <t>热血斗笠(刺)</t>
  </si>
  <si>
    <t>热血腰带(刺)</t>
  </si>
  <si>
    <t>热血刺盔</t>
  </si>
  <si>
    <t>热血刺勋</t>
  </si>
  <si>
    <t>热血刺戒</t>
  </si>
  <si>
    <t>热血刺靴</t>
  </si>
  <si>
    <t>金蛇刺刃</t>
  </si>
  <si>
    <t>金蛇刺甲(男)</t>
  </si>
  <si>
    <t>金蛇刺甲(女)</t>
  </si>
  <si>
    <t>金蛇刺靴</t>
  </si>
  <si>
    <t>金蛇刺勋</t>
  </si>
  <si>
    <t>金蛇刺戒</t>
  </si>
  <si>
    <t>金蛇刺盔</t>
  </si>
  <si>
    <t>金蛇项链(刺)</t>
  </si>
  <si>
    <t>金蛇护腕(刺)</t>
  </si>
  <si>
    <t>金蛇面巾(刺)</t>
  </si>
  <si>
    <t>金蛇斗笠(刺)</t>
  </si>
  <si>
    <t>金蛇腰带(刺)</t>
  </si>
  <si>
    <t>灵蛇刺刃</t>
  </si>
  <si>
    <t>灵蛇刺甲(男)</t>
  </si>
  <si>
    <t>灵蛇刺甲(女)</t>
  </si>
  <si>
    <t>灵蛇项链(刺)</t>
  </si>
  <si>
    <t>灵蛇护腕(刺)</t>
  </si>
  <si>
    <t>灵蛇腰带(刺)</t>
  </si>
  <si>
    <t>灵蛇面巾(刺)</t>
  </si>
  <si>
    <t>灵蛇斗笠(刺)</t>
  </si>
  <si>
    <t>灵蛇刺盔</t>
  </si>
  <si>
    <t>灵蛇刺勋</t>
  </si>
  <si>
    <t>灵蛇刺戒</t>
  </si>
  <si>
    <t>灵蛇刺靴</t>
  </si>
  <si>
    <t>神蛇刺刃</t>
  </si>
  <si>
    <t>神蛇刺甲(男)</t>
  </si>
  <si>
    <t>神蛇刺甲(女)</t>
  </si>
  <si>
    <t>神蛇重生铠(男)</t>
  </si>
  <si>
    <t>神蛇重生铠(女)</t>
  </si>
  <si>
    <t>神蛇项链(刺)</t>
  </si>
  <si>
    <t>神蛇护腕(刺)</t>
  </si>
  <si>
    <t>神蛇斗笠(刺)</t>
  </si>
  <si>
    <t>神蛇面巾(刺)</t>
  </si>
  <si>
    <t>神蛇腰带(刺)</t>
  </si>
  <si>
    <t>神蛇刺盔</t>
  </si>
  <si>
    <t>神蛇刺勋</t>
  </si>
  <si>
    <t>神蛇刺靴</t>
  </si>
  <si>
    <t>神蛇刺戒</t>
  </si>
  <si>
    <t>邪眼神蛇刺戒</t>
  </si>
  <si>
    <t>金马刺刃</t>
  </si>
  <si>
    <t>金马刺甲(男)</t>
  </si>
  <si>
    <t>金马刺甲(女)</t>
  </si>
  <si>
    <t>金马刺戒</t>
  </si>
  <si>
    <t>金马刺盔</t>
  </si>
  <si>
    <t>金马刺靴</t>
  </si>
  <si>
    <t>金马刺勋</t>
  </si>
  <si>
    <t>金马护腕(刺)</t>
  </si>
  <si>
    <t>金马项链(刺)</t>
  </si>
  <si>
    <t>金马腰带(刺)</t>
  </si>
  <si>
    <t>金马面巾(刺)</t>
  </si>
  <si>
    <t>金马斗笠(刺)</t>
  </si>
  <si>
    <t>灵马刺刃</t>
  </si>
  <si>
    <t>灵马刺甲(男)</t>
  </si>
  <si>
    <t>灵马刺甲(女)</t>
  </si>
  <si>
    <t>灵马刺盔</t>
  </si>
  <si>
    <t>灵马刺勋</t>
  </si>
  <si>
    <t>灵马刺戒</t>
  </si>
  <si>
    <t>灵马刺靴</t>
  </si>
  <si>
    <t>灵马项链(刺)</t>
  </si>
  <si>
    <t>灵马护腕(刺)</t>
  </si>
  <si>
    <t>灵马面巾(刺)</t>
  </si>
  <si>
    <t>灵马斗笠(刺)</t>
  </si>
  <si>
    <t>灵马腰带(刺)</t>
  </si>
  <si>
    <t>天马刺刃</t>
  </si>
  <si>
    <t>天马刺甲(男)</t>
  </si>
  <si>
    <t>天马刺甲(女)</t>
  </si>
  <si>
    <t>天马重生铠(男)</t>
  </si>
  <si>
    <t>天马重生铠(女)</t>
  </si>
  <si>
    <t>天马刺盔</t>
  </si>
  <si>
    <t>天马刺戒</t>
  </si>
  <si>
    <t>天马刺靴</t>
  </si>
  <si>
    <t>天马项链(刺)</t>
  </si>
  <si>
    <t>天马护腕(刺)</t>
  </si>
  <si>
    <t>天马面巾(刺)</t>
  </si>
  <si>
    <t>天马斗笠(刺)</t>
  </si>
  <si>
    <t>天马腰带(刺)</t>
  </si>
  <si>
    <t>天马刺勋</t>
  </si>
  <si>
    <t>邪眼天马刺勋</t>
  </si>
  <si>
    <t>金羊刺刃</t>
  </si>
  <si>
    <t>金羊刺甲(男)</t>
  </si>
  <si>
    <t>金羊刺甲(女)</t>
  </si>
  <si>
    <t>金羊斗笠(刺)</t>
  </si>
  <si>
    <t>金羊面巾(刺)</t>
  </si>
  <si>
    <t>金羊项链(刺)</t>
  </si>
  <si>
    <t>金羊护腕(刺)</t>
  </si>
  <si>
    <t>金羊腰带(刺)</t>
  </si>
  <si>
    <t>金羊刺靴</t>
  </si>
  <si>
    <t>金羊刺勋</t>
  </si>
  <si>
    <t>金羊刺戒</t>
  </si>
  <si>
    <t>金羊刺盔</t>
  </si>
  <si>
    <t>灵羊刺刃</t>
  </si>
  <si>
    <t>灵羊刺甲(男)</t>
  </si>
  <si>
    <t>灵羊刺甲(女)</t>
  </si>
  <si>
    <t>灵羊刺戒</t>
  </si>
  <si>
    <t>灵羊刺盔</t>
  </si>
  <si>
    <t>灵羊刺靴</t>
  </si>
  <si>
    <t>灵羊刺勋</t>
  </si>
  <si>
    <t>灵羊项链(刺)</t>
  </si>
  <si>
    <t>灵羊面巾(刺)</t>
  </si>
  <si>
    <t>灵羊护腕(刺)</t>
  </si>
  <si>
    <t>灵羊腰带(刺)</t>
  </si>
  <si>
    <t>灵羊斗笠(刺)</t>
  </si>
  <si>
    <t>神羊刺刃</t>
  </si>
  <si>
    <t>神羊刺甲(男)</t>
  </si>
  <si>
    <t>神羊刺甲(女)</t>
  </si>
  <si>
    <t>神羊重生铠(男)</t>
  </si>
  <si>
    <t>神羊重生铠(女)</t>
  </si>
  <si>
    <t>神羊项链(刺)</t>
  </si>
  <si>
    <t>神羊护腕(刺)</t>
  </si>
  <si>
    <t>神羊刺戒</t>
  </si>
  <si>
    <t>神羊刺盔</t>
  </si>
  <si>
    <t>神羊腰带(刺)</t>
  </si>
  <si>
    <t>神羊刺靴</t>
  </si>
  <si>
    <t>神羊面巾(刺)</t>
  </si>
  <si>
    <t>神羊刺勋</t>
  </si>
  <si>
    <t>邪眼神羊刺勋</t>
  </si>
  <si>
    <t>神羊斗笠(刺)</t>
  </si>
  <si>
    <t>金猴刺刃</t>
  </si>
  <si>
    <t>金猴刺甲(男)</t>
  </si>
  <si>
    <t>金猴刺甲(女)</t>
  </si>
  <si>
    <t>金猴项链(刺)</t>
  </si>
  <si>
    <t>金猴护腕(刺)</t>
  </si>
  <si>
    <t>金猴腰带(刺)</t>
  </si>
  <si>
    <t>金猴斗笠(刺)</t>
  </si>
  <si>
    <t>金猴面巾(刺)</t>
  </si>
  <si>
    <t>金猴刺勋</t>
  </si>
  <si>
    <t>金猴刺戒</t>
  </si>
  <si>
    <t>金猴刺盔</t>
  </si>
  <si>
    <t>金猴刺靴</t>
  </si>
  <si>
    <t>灵猴刺刃</t>
  </si>
  <si>
    <t>灵猴刺甲(男)</t>
  </si>
  <si>
    <t>灵猴刺甲(女)</t>
  </si>
  <si>
    <t>灵猴刺戒</t>
  </si>
  <si>
    <t>灵猴项链(刺)</t>
  </si>
  <si>
    <t>灵猴刺盔</t>
  </si>
  <si>
    <t>灵猴面巾(刺)</t>
  </si>
  <si>
    <t>灵猴刺靴</t>
  </si>
  <si>
    <t>灵猴护腕(刺)</t>
  </si>
  <si>
    <t>灵猴刺勋</t>
  </si>
  <si>
    <t>灵猴腰带(刺)</t>
  </si>
  <si>
    <t>灵猴斗笠(刺)</t>
  </si>
  <si>
    <t>神猴刺刃</t>
  </si>
  <si>
    <t>神猴刺甲(男)</t>
  </si>
  <si>
    <t>神猴刺甲(女)</t>
  </si>
  <si>
    <t>神猴重生铠(男)</t>
  </si>
  <si>
    <t>神猴重生铠(女)</t>
  </si>
  <si>
    <t>神猴项链(刺)</t>
  </si>
  <si>
    <t>神猴护腕(刺)</t>
  </si>
  <si>
    <t>神猴刺戒</t>
  </si>
  <si>
    <t>神猴刺盔</t>
  </si>
  <si>
    <t>神猴腰带(刺)</t>
  </si>
  <si>
    <t>神猴刺靴</t>
  </si>
  <si>
    <t>神猴面巾(刺)</t>
  </si>
  <si>
    <t>神猴刺勋</t>
  </si>
  <si>
    <t>邪眼神猴刺戒</t>
  </si>
  <si>
    <t>邪眼神猴刺勋</t>
  </si>
  <si>
    <t>斗战胜佛刺刃</t>
  </si>
  <si>
    <t>斗战胜佛铠(男)</t>
  </si>
  <si>
    <t>斗战胜佛铠(女)</t>
  </si>
  <si>
    <t>斗战重生铠(男)</t>
  </si>
  <si>
    <t>斗战重生铠(女)</t>
  </si>
  <si>
    <t>斗战胜佛刺链</t>
  </si>
  <si>
    <t>斗战胜佛刺盔</t>
  </si>
  <si>
    <t>斗战胜佛刺巾</t>
  </si>
  <si>
    <t>斗战胜佛刺靴</t>
  </si>
  <si>
    <t>斗战胜佛刺腰</t>
  </si>
  <si>
    <t>斗战胜佛刺戒</t>
  </si>
  <si>
    <t>斗战胜佛刺腕</t>
  </si>
  <si>
    <t>斗战胜佛刺笠</t>
  </si>
  <si>
    <t>斗战胜佛刺勋</t>
  </si>
  <si>
    <t>邪眼斗战刺勋</t>
  </si>
  <si>
    <t>光华刺刃</t>
  </si>
  <si>
    <t>光耀刺刃</t>
  </si>
  <si>
    <t>光辉刺刃</t>
  </si>
  <si>
    <t>主宰印(刺)</t>
  </si>
  <si>
    <t>传奇印(刺)</t>
  </si>
  <si>
    <t>至尊传奇印(刺)</t>
  </si>
  <si>
    <t>皓月印(刺)</t>
  </si>
  <si>
    <t>神龙印(刺)</t>
  </si>
  <si>
    <t>极品神龙印(刺)</t>
  </si>
  <si>
    <t>一级军鼓(刺)</t>
  </si>
  <si>
    <t>二级军鼓(刺)</t>
  </si>
  <si>
    <t>三级军鼓(刺)</t>
  </si>
  <si>
    <t>四级军鼓(刺)</t>
  </si>
  <si>
    <t>五级军鼓(刺)</t>
  </si>
  <si>
    <t>六级军鼓(刺)</t>
  </si>
  <si>
    <t>七级军鼓(刺)</t>
  </si>
  <si>
    <t>八级军鼓(刺)</t>
  </si>
  <si>
    <t>九级军鼓(刺)</t>
  </si>
  <si>
    <t>十级军鼓(刺)</t>
  </si>
  <si>
    <t>十一级军鼓(刺)</t>
  </si>
  <si>
    <t>巅峰刺勋</t>
  </si>
  <si>
    <t>斗战胜佛外观刺</t>
  </si>
  <si>
    <t>金箍棒外形(刺)</t>
  </si>
  <si>
    <t>才貌双全(人)</t>
  </si>
  <si>
    <t>才貌双全(地)</t>
  </si>
  <si>
    <t>步步生莲(人)</t>
  </si>
  <si>
    <t>步步生莲(地)</t>
  </si>
  <si>
    <t>逸群之才(人)</t>
  </si>
  <si>
    <t>逸群之才(地)</t>
  </si>
  <si>
    <t>惊鸿艳影(人)</t>
  </si>
  <si>
    <t>惊鸿艳影(地)</t>
  </si>
  <si>
    <t>清新俊逸(人)</t>
  </si>
  <si>
    <t>清新俊逸(地)</t>
  </si>
  <si>
    <t>雾鬓云鬟(人)</t>
  </si>
  <si>
    <t>雾鬓云鬟(地)</t>
  </si>
  <si>
    <t>风度翩翩(人)</t>
  </si>
  <si>
    <t>风度翩翩(地)</t>
  </si>
  <si>
    <t>绝代风华(人)</t>
  </si>
  <si>
    <t>绝代风华(地)</t>
  </si>
  <si>
    <t>魅影风侠(人)</t>
  </si>
  <si>
    <t>魅影风侠(地)</t>
  </si>
  <si>
    <t>一笑倾城(人)</t>
  </si>
  <si>
    <t>一笑倾城(地)</t>
  </si>
  <si>
    <t>神圣天刺(男)</t>
  </si>
  <si>
    <t>神圣天刺(女)</t>
  </si>
  <si>
    <t>神翼天刺(男)</t>
  </si>
  <si>
    <t>神翼天刺(女)</t>
  </si>
  <si>
    <t>王者刺双(男)</t>
  </si>
  <si>
    <t>王者刺双(女)</t>
  </si>
  <si>
    <t>九天刺凤(男)</t>
  </si>
  <si>
    <t>九天刺凤(女)</t>
  </si>
  <si>
    <t>龙腾天刺(男)</t>
  </si>
  <si>
    <t>龙腾天刺(女)</t>
  </si>
  <si>
    <t>暴击术</t>
  </si>
  <si>
    <t>潜行术</t>
  </si>
  <si>
    <t>致残毒药</t>
  </si>
  <si>
    <t>精准术</t>
  </si>
  <si>
    <t>旋风腿</t>
  </si>
  <si>
    <t>鬼灵步</t>
  </si>
  <si>
    <t>炎龙波</t>
  </si>
  <si>
    <t>冷酷</t>
  </si>
  <si>
    <t>火镰狂舞</t>
  </si>
  <si>
    <t>怒之暴击术</t>
  </si>
  <si>
    <t>静之暴击术</t>
  </si>
  <si>
    <t>怒之炎龙波</t>
  </si>
  <si>
    <t>静之炎龙波</t>
  </si>
  <si>
    <t>怒之火镰狂舞</t>
  </si>
  <si>
    <t>静之火镰狂舞</t>
  </si>
  <si>
    <t>血魄一击(刺)</t>
  </si>
  <si>
    <t>四级暴击术</t>
  </si>
  <si>
    <t>四级炎龙波</t>
  </si>
  <si>
    <t>四级火镰狂舞</t>
  </si>
  <si>
    <t>灭日龙轰</t>
  </si>
  <si>
    <t>赤炎星爆</t>
  </si>
  <si>
    <t>冲虚闪</t>
  </si>
  <si>
    <t>四级灭日龙轰</t>
  </si>
  <si>
    <t>四级赤炎星爆</t>
  </si>
  <si>
    <t>四级冲虚闪</t>
  </si>
  <si>
    <t>背水一战</t>
  </si>
  <si>
    <t>二级背水一战</t>
  </si>
  <si>
    <t>三级背水一战</t>
  </si>
  <si>
    <t>刀扇魅影</t>
  </si>
  <si>
    <t>圣兽王1</t>
    <phoneticPr fontId="18" type="noConversion"/>
  </si>
  <si>
    <t>神兽2</t>
    <phoneticPr fontId="19" type="noConversion"/>
  </si>
  <si>
    <t xml:space="preserve">道士召唤圣兽-和平状态 </t>
    <phoneticPr fontId="19" type="noConversion"/>
  </si>
  <si>
    <t xml:space="preserve">道士召唤圣兽-攻击状态 </t>
    <phoneticPr fontId="19" type="noConversion"/>
  </si>
  <si>
    <t>黄泉教主</t>
    <phoneticPr fontId="19" type="noConversion"/>
  </si>
  <si>
    <t>虹魔猪卫</t>
    <phoneticPr fontId="19" type="noConversion"/>
  </si>
  <si>
    <t>虹魔蝎卫</t>
    <phoneticPr fontId="19" type="noConversion"/>
  </si>
  <si>
    <t>虹魔教主</t>
    <phoneticPr fontId="19" type="noConversion"/>
  </si>
  <si>
    <t>牛头魔</t>
    <phoneticPr fontId="18" type="noConversion"/>
  </si>
  <si>
    <t>牛魔王</t>
    <phoneticPr fontId="19" type="noConversion"/>
  </si>
  <si>
    <t>暗之双头血魔</t>
    <phoneticPr fontId="19" type="noConversion"/>
  </si>
  <si>
    <t>牛魔法师</t>
    <phoneticPr fontId="19" type="noConversion"/>
  </si>
  <si>
    <t>骷髅锤兵</t>
    <phoneticPr fontId="18" type="noConversion"/>
  </si>
  <si>
    <t>骷髅长枪兵</t>
    <phoneticPr fontId="18" type="noConversion"/>
  </si>
  <si>
    <t>骷髅刀斧手</t>
    <phoneticPr fontId="18" type="noConversion"/>
  </si>
  <si>
    <t>骷髅弓箭手</t>
    <phoneticPr fontId="18" type="noConversion"/>
  </si>
  <si>
    <t>恶灵僵尸</t>
    <phoneticPr fontId="19" type="noConversion"/>
  </si>
  <si>
    <t>宝箱</t>
    <phoneticPr fontId="18" type="noConversion"/>
  </si>
  <si>
    <t>黄龙</t>
    <phoneticPr fontId="19" type="noConversion"/>
  </si>
  <si>
    <t>火灵</t>
    <phoneticPr fontId="18" type="noConversion"/>
  </si>
  <si>
    <t>月灵</t>
    <phoneticPr fontId="18" type="noConversion"/>
  </si>
  <si>
    <t>圣兽皇1</t>
    <phoneticPr fontId="18" type="noConversion"/>
  </si>
  <si>
    <t>神兽</t>
    <phoneticPr fontId="19" type="noConversion"/>
  </si>
  <si>
    <t>圣兽王</t>
    <phoneticPr fontId="18" type="noConversion"/>
  </si>
  <si>
    <t>圣兽皇</t>
    <phoneticPr fontId="18" type="noConversion"/>
  </si>
  <si>
    <t>圣兽王2</t>
    <phoneticPr fontId="18" type="noConversion"/>
  </si>
  <si>
    <t>圣兽皇2</t>
    <phoneticPr fontId="18" type="noConversion"/>
  </si>
  <si>
    <t>青龙</t>
    <phoneticPr fontId="18" type="noConversion"/>
  </si>
  <si>
    <t>蜜蜂</t>
    <phoneticPr fontId="18" type="noConversion"/>
  </si>
  <si>
    <t>金龙</t>
    <phoneticPr fontId="19" type="noConversion"/>
  </si>
  <si>
    <t>僵尸1</t>
    <phoneticPr fontId="18" type="noConversion"/>
  </si>
  <si>
    <t>瑞兽</t>
    <phoneticPr fontId="19" type="noConversion"/>
  </si>
  <si>
    <t>虹魔教主0</t>
    <phoneticPr fontId="19" type="noConversion"/>
  </si>
  <si>
    <t>黄泉教主0</t>
    <phoneticPr fontId="19" type="noConversion"/>
  </si>
  <si>
    <t>牛魔王0</t>
    <phoneticPr fontId="19" type="noConversion"/>
  </si>
  <si>
    <t>强化神兽</t>
    <phoneticPr fontId="19" type="noConversion"/>
  </si>
  <si>
    <t>强化神兽1</t>
    <phoneticPr fontId="19" type="noConversion"/>
  </si>
  <si>
    <t>强化神兽2</t>
    <phoneticPr fontId="18" type="noConversion"/>
  </si>
  <si>
    <t>圣兽</t>
    <phoneticPr fontId="18" type="noConversion"/>
  </si>
  <si>
    <t>圣兽1</t>
    <phoneticPr fontId="18" type="noConversion"/>
  </si>
  <si>
    <t>圣兽2</t>
    <phoneticPr fontId="18" type="noConversion"/>
  </si>
  <si>
    <t>黑锷蜘蛛</t>
    <phoneticPr fontId="18" type="noConversion"/>
  </si>
  <si>
    <t>白野猪1</t>
    <phoneticPr fontId="18" type="noConversion"/>
  </si>
  <si>
    <t>邪恶钳虫90</t>
    <phoneticPr fontId="19" type="noConversion"/>
  </si>
  <si>
    <t>巨型多角虫</t>
    <phoneticPr fontId="19" type="noConversion"/>
  </si>
  <si>
    <t>半兽勇士90</t>
    <phoneticPr fontId="19" type="noConversion"/>
  </si>
  <si>
    <t>半兽勇士10</t>
    <phoneticPr fontId="19" type="noConversion"/>
  </si>
  <si>
    <t>半兽勇士10</t>
    <phoneticPr fontId="19" type="noConversion"/>
  </si>
  <si>
    <t>半兽勇士91</t>
    <phoneticPr fontId="19" type="noConversion"/>
  </si>
  <si>
    <t>巨型多角虫91</t>
    <phoneticPr fontId="18" type="noConversion"/>
  </si>
  <si>
    <t>邪恶钳虫91</t>
    <phoneticPr fontId="19" type="noConversion"/>
  </si>
  <si>
    <t>巨型多角虫</t>
    <phoneticPr fontId="18" type="noConversion"/>
  </si>
  <si>
    <t>半兽勇士91</t>
    <phoneticPr fontId="19" type="noConversion"/>
  </si>
  <si>
    <t>巨型多角虫91</t>
    <phoneticPr fontId="19" type="noConversion"/>
  </si>
  <si>
    <t>脚本</t>
    <phoneticPr fontId="18" type="noConversion"/>
  </si>
  <si>
    <t>@暗之虹魔教主</t>
    <phoneticPr fontId="18" type="noConversion"/>
  </si>
  <si>
    <t>@暗之双头血魔</t>
    <phoneticPr fontId="18" type="noConversion"/>
  </si>
  <si>
    <t>;山谷秘道</t>
    <phoneticPr fontId="19" type="noConversion"/>
  </si>
  <si>
    <t>D10052</t>
    <phoneticPr fontId="19" type="noConversion"/>
  </si>
  <si>
    <t>D2003</t>
    <phoneticPr fontId="19" type="noConversion"/>
  </si>
  <si>
    <t>D2052</t>
    <phoneticPr fontId="19" type="noConversion"/>
  </si>
  <si>
    <t>@暗之黄泉教主</t>
    <phoneticPr fontId="18" type="noConversion"/>
  </si>
  <si>
    <t>;祭坛秘道</t>
    <phoneticPr fontId="19" type="noConversion"/>
  </si>
  <si>
    <t>@暗之双头金刚</t>
    <phoneticPr fontId="18" type="noConversion"/>
  </si>
  <si>
    <t>DM002</t>
    <phoneticPr fontId="19" type="noConversion"/>
  </si>
  <si>
    <t>@暗之骷髅精灵</t>
    <phoneticPr fontId="18" type="noConversion"/>
  </si>
  <si>
    <t>D024</t>
    <phoneticPr fontId="19" type="noConversion"/>
  </si>
  <si>
    <t>@暗之沃玛教主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</si>
</sst>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1"/>
      <name val="SimSun"/>
      <family val="3"/>
      <charset val="134"/>
    </font>
    <font>
      <sz val="11"/>
      <color theme="1"/>
      <name val="等线"/>
      <family val="2"/>
      <scheme val="minor"/>
    </font>
    <font>
      <b/>
      <sz val="1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2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2"/>
      <color rgb="FF000000"/>
      <name val="等线"/>
      <family val="4"/>
      <charset val="134"/>
      <scheme val="minor"/>
    </font>
    <font>
      <sz val="12"/>
      <name val="等线"/>
      <family val="2"/>
      <charset val="134"/>
      <scheme val="minor"/>
    </font>
    <font>
      <sz val="12"/>
      <name val="等线"/>
      <family val="3"/>
      <charset val="134"/>
      <scheme val="minor"/>
    </font>
    <font>
      <sz val="14"/>
      <color rgb="FF000000"/>
      <name val="PingFang SC"/>
      <family val="2"/>
      <charset val="134"/>
    </font>
    <font>
      <sz val="14"/>
      <color rgb="FF000000"/>
      <name val="SimSun"/>
      <family val="3"/>
      <charset val="134"/>
    </font>
    <font>
      <sz val="15"/>
      <color rgb="FF000000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4" fillId="0" borderId="0"/>
  </cellStyleXfs>
  <cellXfs count="95">
    <xf numFmtId="0" fontId="0" fillId="0" borderId="0" xfId="0">
      <alignment vertical="center"/>
    </xf>
    <xf numFmtId="0" fontId="0" fillId="33" borderId="0" xfId="0" applyFill="1" applyAlignment="1"/>
    <xf numFmtId="0" fontId="0" fillId="0" borderId="0" xfId="0" applyAlignment="1"/>
    <xf numFmtId="0" fontId="20" fillId="0" borderId="0" xfId="0" applyFont="1" applyAlignment="1"/>
    <xf numFmtId="0" fontId="0" fillId="33" borderId="0" xfId="0" applyFill="1">
      <alignment vertical="center"/>
    </xf>
    <xf numFmtId="0" fontId="21" fillId="0" borderId="0" xfId="0" applyFont="1" applyAlignment="1"/>
    <xf numFmtId="0" fontId="22" fillId="0" borderId="0" xfId="0" applyFont="1" applyAlignment="1"/>
    <xf numFmtId="0" fontId="21" fillId="33" borderId="0" xfId="0" applyFont="1" applyFill="1" applyAlignment="1"/>
    <xf numFmtId="0" fontId="20" fillId="33" borderId="0" xfId="0" applyFont="1" applyFill="1" applyAlignment="1"/>
    <xf numFmtId="0" fontId="23" fillId="0" borderId="0" xfId="0" applyFont="1" applyAlignment="1"/>
    <xf numFmtId="0" fontId="21" fillId="0" borderId="0" xfId="0" applyFont="1" applyAlignment="1">
      <alignment vertical="center" wrapText="1"/>
    </xf>
    <xf numFmtId="49" fontId="21" fillId="0" borderId="0" xfId="42" applyNumberFormat="1" applyFont="1"/>
    <xf numFmtId="0" fontId="24" fillId="0" borderId="0" xfId="42"/>
    <xf numFmtId="49" fontId="20" fillId="0" borderId="0" xfId="42" applyNumberFormat="1" applyFont="1" applyAlignment="1">
      <alignment vertical="center"/>
    </xf>
    <xf numFmtId="0" fontId="24" fillId="0" borderId="0" xfId="42" applyAlignment="1">
      <alignment vertical="center"/>
    </xf>
    <xf numFmtId="49" fontId="20" fillId="33" borderId="0" xfId="42" applyNumberFormat="1" applyFont="1" applyFill="1" applyAlignment="1">
      <alignment vertical="center"/>
    </xf>
    <xf numFmtId="0" fontId="24" fillId="33" borderId="0" xfId="42" applyFill="1" applyAlignment="1">
      <alignment vertical="center"/>
    </xf>
    <xf numFmtId="49" fontId="20" fillId="33" borderId="0" xfId="42" applyNumberFormat="1" applyFont="1" applyFill="1"/>
    <xf numFmtId="0" fontId="24" fillId="33" borderId="0" xfId="42" applyFill="1"/>
    <xf numFmtId="49" fontId="21" fillId="33" borderId="0" xfId="42" applyNumberFormat="1" applyFont="1" applyFill="1"/>
    <xf numFmtId="49" fontId="20" fillId="0" borderId="0" xfId="42" applyNumberFormat="1" applyFont="1"/>
    <xf numFmtId="0" fontId="20" fillId="0" borderId="0" xfId="42" applyFont="1" applyAlignment="1">
      <alignment vertical="center"/>
    </xf>
    <xf numFmtId="0" fontId="20" fillId="33" borderId="0" xfId="42" applyFont="1" applyFill="1" applyAlignment="1">
      <alignment vertical="center"/>
    </xf>
    <xf numFmtId="49" fontId="24" fillId="0" borderId="0" xfId="42" applyNumberFormat="1"/>
    <xf numFmtId="0" fontId="22" fillId="0" borderId="0" xfId="42" applyFont="1"/>
    <xf numFmtId="49" fontId="22" fillId="0" borderId="0" xfId="42" applyNumberFormat="1" applyFont="1"/>
    <xf numFmtId="0" fontId="20" fillId="0" borderId="0" xfId="42" applyFont="1"/>
    <xf numFmtId="0" fontId="24" fillId="0" borderId="0" xfId="42" applyAlignment="1">
      <alignment vertical="center" wrapText="1"/>
    </xf>
    <xf numFmtId="0" fontId="22" fillId="33" borderId="0" xfId="42" applyFont="1" applyFill="1"/>
    <xf numFmtId="0" fontId="20" fillId="33" borderId="0" xfId="42" applyFont="1" applyFill="1"/>
    <xf numFmtId="0" fontId="25" fillId="0" borderId="0" xfId="42" applyFont="1" applyAlignment="1">
      <alignment horizontal="center" vertical="center" wrapText="1"/>
    </xf>
    <xf numFmtId="0" fontId="26" fillId="0" borderId="0" xfId="42" applyFont="1" applyAlignment="1">
      <alignment horizontal="center" vertical="center" wrapText="1"/>
    </xf>
    <xf numFmtId="0" fontId="24" fillId="0" borderId="0" xfId="42" applyAlignment="1">
      <alignment horizontal="center" vertical="center"/>
    </xf>
    <xf numFmtId="0" fontId="27" fillId="35" borderId="0" xfId="42" applyFont="1" applyFill="1" applyAlignment="1">
      <alignment horizontal="center" vertical="center" wrapText="1"/>
    </xf>
    <xf numFmtId="0" fontId="27" fillId="35" borderId="0" xfId="42" applyFont="1" applyFill="1" applyAlignment="1">
      <alignment horizontal="center" vertical="center"/>
    </xf>
    <xf numFmtId="0" fontId="28" fillId="35" borderId="0" xfId="42" applyFont="1" applyFill="1" applyAlignment="1">
      <alignment horizontal="center" vertical="center"/>
    </xf>
    <xf numFmtId="0" fontId="24" fillId="0" borderId="0" xfId="42" applyAlignment="1">
      <alignment horizontal="center" vertical="center" wrapText="1"/>
    </xf>
    <xf numFmtId="0" fontId="24" fillId="0" borderId="0" xfId="42" applyAlignment="1">
      <alignment wrapText="1"/>
    </xf>
    <xf numFmtId="0" fontId="20" fillId="0" borderId="0" xfId="42" applyFont="1" applyAlignment="1">
      <alignment wrapText="1"/>
    </xf>
    <xf numFmtId="0" fontId="24" fillId="36" borderId="0" xfId="42" applyFill="1"/>
    <xf numFmtId="0" fontId="24" fillId="37" borderId="0" xfId="42" applyFill="1"/>
    <xf numFmtId="0" fontId="24" fillId="38" borderId="0" xfId="42" applyFill="1"/>
    <xf numFmtId="0" fontId="24" fillId="39" borderId="0" xfId="42" applyFill="1"/>
    <xf numFmtId="0" fontId="24" fillId="40" borderId="0" xfId="42" applyFill="1"/>
    <xf numFmtId="0" fontId="24" fillId="41" borderId="0" xfId="42" applyFill="1"/>
    <xf numFmtId="0" fontId="26" fillId="0" borderId="10" xfId="0" applyFont="1" applyBorder="1" applyAlignment="1">
      <alignment horizontal="center" vertical="center"/>
    </xf>
    <xf numFmtId="0" fontId="26" fillId="41" borderId="10" xfId="0" applyFont="1" applyFill="1" applyBorder="1" applyAlignment="1">
      <alignment horizontal="center" vertical="center"/>
    </xf>
    <xf numFmtId="0" fontId="22" fillId="0" borderId="10" xfId="0" applyFont="1" applyBorder="1" applyAlignment="1"/>
    <xf numFmtId="0" fontId="22" fillId="36" borderId="10" xfId="0" applyFont="1" applyFill="1" applyBorder="1" applyAlignment="1">
      <alignment horizontal="center" vertical="center"/>
    </xf>
    <xf numFmtId="0" fontId="22" fillId="37" borderId="10" xfId="0" applyFont="1" applyFill="1" applyBorder="1" applyAlignment="1">
      <alignment horizontal="center" vertical="center"/>
    </xf>
    <xf numFmtId="0" fontId="22" fillId="38" borderId="10" xfId="0" applyFont="1" applyFill="1" applyBorder="1" applyAlignment="1">
      <alignment horizontal="center" vertical="center"/>
    </xf>
    <xf numFmtId="0" fontId="22" fillId="39" borderId="10" xfId="0" applyFont="1" applyFill="1" applyBorder="1" applyAlignment="1">
      <alignment horizontal="center" vertical="center"/>
    </xf>
    <xf numFmtId="0" fontId="22" fillId="40" borderId="10" xfId="0" applyFont="1" applyFill="1" applyBorder="1" applyAlignment="1">
      <alignment horizontal="center" vertical="center"/>
    </xf>
    <xf numFmtId="0" fontId="22" fillId="41" borderId="10" xfId="0" applyFont="1" applyFill="1" applyBorder="1" applyAlignment="1"/>
    <xf numFmtId="0" fontId="29" fillId="0" borderId="10" xfId="0" applyFont="1" applyBorder="1" applyAlignment="1"/>
    <xf numFmtId="0" fontId="30" fillId="36" borderId="10" xfId="0" applyFont="1" applyFill="1" applyBorder="1" applyAlignment="1">
      <alignment horizontal="center" vertical="center"/>
    </xf>
    <xf numFmtId="0" fontId="30" fillId="37" borderId="10" xfId="0" applyFont="1" applyFill="1" applyBorder="1" applyAlignment="1">
      <alignment horizontal="center" vertical="center"/>
    </xf>
    <xf numFmtId="0" fontId="30" fillId="38" borderId="10" xfId="0" applyFont="1" applyFill="1" applyBorder="1" applyAlignment="1">
      <alignment horizontal="center" vertical="center"/>
    </xf>
    <xf numFmtId="0" fontId="30" fillId="39" borderId="10" xfId="0" applyFont="1" applyFill="1" applyBorder="1" applyAlignment="1">
      <alignment horizontal="center" vertical="center"/>
    </xf>
    <xf numFmtId="0" fontId="30" fillId="40" borderId="10" xfId="0" applyFont="1" applyFill="1" applyBorder="1" applyAlignment="1">
      <alignment horizontal="center" vertical="center"/>
    </xf>
    <xf numFmtId="0" fontId="30" fillId="41" borderId="10" xfId="0" applyFont="1" applyFill="1" applyBorder="1" applyAlignment="1"/>
    <xf numFmtId="0" fontId="30" fillId="0" borderId="0" xfId="0" applyFont="1" applyAlignment="1"/>
    <xf numFmtId="0" fontId="0" fillId="0" borderId="10" xfId="0" applyBorder="1" applyAlignment="1"/>
    <xf numFmtId="0" fontId="0" fillId="36" borderId="10" xfId="0" applyFill="1" applyBorder="1" applyAlignment="1"/>
    <xf numFmtId="0" fontId="0" fillId="37" borderId="10" xfId="0" applyFill="1" applyBorder="1" applyAlignment="1"/>
    <xf numFmtId="0" fontId="0" fillId="38" borderId="10" xfId="0" applyFill="1" applyBorder="1" applyAlignment="1"/>
    <xf numFmtId="0" fontId="0" fillId="39" borderId="10" xfId="0" applyFill="1" applyBorder="1" applyAlignment="1"/>
    <xf numFmtId="0" fontId="0" fillId="40" borderId="10" xfId="0" applyFill="1" applyBorder="1" applyAlignment="1"/>
    <xf numFmtId="0" fontId="0" fillId="41" borderId="10" xfId="0" applyFill="1" applyBorder="1" applyAlignment="1"/>
    <xf numFmtId="0" fontId="31" fillId="0" borderId="0" xfId="0" applyFont="1" applyAlignment="1"/>
    <xf numFmtId="0" fontId="32" fillId="0" borderId="0" xfId="0" applyFont="1">
      <alignment vertical="center"/>
    </xf>
    <xf numFmtId="0" fontId="33" fillId="33" borderId="0" xfId="0" applyFont="1" applyFill="1">
      <alignment vertical="center"/>
    </xf>
    <xf numFmtId="0" fontId="32" fillId="33" borderId="0" xfId="0" applyFont="1" applyFill="1">
      <alignment vertical="center"/>
    </xf>
    <xf numFmtId="0" fontId="21" fillId="0" borderId="0" xfId="42" applyFont="1"/>
    <xf numFmtId="0" fontId="20" fillId="34" borderId="0" xfId="42" applyFont="1" applyFill="1"/>
    <xf numFmtId="0" fontId="0" fillId="42" borderId="0" xfId="0" applyFill="1">
      <alignment vertical="center"/>
    </xf>
    <xf numFmtId="0" fontId="32" fillId="40" borderId="0" xfId="0" applyFont="1" applyFill="1">
      <alignment vertical="center"/>
    </xf>
    <xf numFmtId="0" fontId="34" fillId="0" borderId="0" xfId="0" applyFont="1">
      <alignment vertical="center"/>
    </xf>
    <xf numFmtId="0" fontId="35" fillId="0" borderId="0" xfId="0" applyFont="1">
      <alignment vertical="center"/>
    </xf>
    <xf numFmtId="0" fontId="36" fillId="0" borderId="0" xfId="0" applyFont="1">
      <alignment vertical="center"/>
    </xf>
    <xf numFmtId="0" fontId="20" fillId="0" borderId="0" xfId="0" applyFont="1" applyFill="1" applyAlignment="1"/>
    <xf numFmtId="0" fontId="0" fillId="0" borderId="0" xfId="0" applyFill="1">
      <alignment vertical="center"/>
    </xf>
    <xf numFmtId="0" fontId="32" fillId="0" borderId="0" xfId="0" applyFont="1" applyFill="1">
      <alignment vertical="center"/>
    </xf>
    <xf numFmtId="0" fontId="21" fillId="0" borderId="0" xfId="0" applyFont="1" applyFill="1" applyAlignment="1"/>
    <xf numFmtId="0" fontId="23" fillId="0" borderId="0" xfId="0" applyFont="1" applyFill="1" applyAlignment="1"/>
    <xf numFmtId="0" fontId="0" fillId="34" borderId="0" xfId="0" applyFill="1">
      <alignment vertical="center"/>
    </xf>
    <xf numFmtId="0" fontId="26" fillId="36" borderId="10" xfId="0" applyFont="1" applyFill="1" applyBorder="1" applyAlignment="1">
      <alignment horizontal="center" vertical="center"/>
    </xf>
    <xf numFmtId="0" fontId="26" fillId="37" borderId="10" xfId="0" applyFont="1" applyFill="1" applyBorder="1" applyAlignment="1">
      <alignment horizontal="center" vertical="center"/>
    </xf>
    <xf numFmtId="0" fontId="26" fillId="38" borderId="10" xfId="0" applyFont="1" applyFill="1" applyBorder="1" applyAlignment="1">
      <alignment horizontal="center" vertical="center"/>
    </xf>
    <xf numFmtId="0" fontId="26" fillId="39" borderId="10" xfId="0" applyFont="1" applyFill="1" applyBorder="1" applyAlignment="1">
      <alignment horizontal="center" vertical="center"/>
    </xf>
    <xf numFmtId="0" fontId="26" fillId="40" borderId="10" xfId="0" applyFont="1" applyFill="1" applyBorder="1" applyAlignment="1">
      <alignment horizontal="center" vertical="center"/>
    </xf>
    <xf numFmtId="0" fontId="21" fillId="0" borderId="0" xfId="42" applyFont="1" applyAlignment="1">
      <alignment horizontal="left" vertical="center" wrapText="1"/>
    </xf>
    <xf numFmtId="0" fontId="24" fillId="0" borderId="0" xfId="42" applyAlignment="1">
      <alignment horizontal="left"/>
    </xf>
    <xf numFmtId="0" fontId="21" fillId="0" borderId="0" xfId="42" applyFont="1" applyAlignment="1">
      <alignment horizontal="center" vertical="center" wrapText="1"/>
    </xf>
    <xf numFmtId="0" fontId="20" fillId="33" borderId="0" xfId="42" quotePrefix="1" applyFont="1" applyFill="1"/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2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3"/>
  <sheetViews>
    <sheetView zoomScaleNormal="100" workbookViewId="0">
      <pane xSplit="3" ySplit="1" topLeftCell="D14" activePane="bottomRight" state="frozen"/>
      <selection pane="topRight" activeCell="D1" sqref="D1"/>
      <selection pane="bottomLeft" activeCell="A2" sqref="A2"/>
      <selection pane="bottomRight" activeCell="F36" sqref="F36"/>
    </sheetView>
  </sheetViews>
  <sheetFormatPr defaultColWidth="11" defaultRowHeight="15.75"/>
  <cols>
    <col min="1" max="1" width="5" style="1" bestFit="1" customWidth="1"/>
    <col min="2" max="2" width="8.5" customWidth="1"/>
    <col min="3" max="3" width="19.125" customWidth="1"/>
    <col min="4" max="4" width="6.875" customWidth="1"/>
    <col min="5" max="5" width="5.5" customWidth="1"/>
    <col min="6" max="6" width="8" style="70" customWidth="1"/>
    <col min="7" max="8" width="9.625" customWidth="1"/>
    <col min="9" max="9" width="9.125" style="70" customWidth="1"/>
    <col min="10" max="10" width="7.5" customWidth="1"/>
    <col min="11" max="11" width="12.625" customWidth="1"/>
    <col min="12" max="12" width="7.625" customWidth="1"/>
    <col min="13" max="13" width="9.375" customWidth="1"/>
    <col min="14" max="14" width="9.125" customWidth="1"/>
    <col min="16" max="16" width="8.5" customWidth="1"/>
    <col min="43" max="43" width="7.125" customWidth="1"/>
  </cols>
  <sheetData>
    <row r="1" spans="1:47">
      <c r="A1" t="s">
        <v>672</v>
      </c>
      <c r="B1" t="s">
        <v>0</v>
      </c>
      <c r="C1" t="s">
        <v>1</v>
      </c>
      <c r="D1" t="s">
        <v>2</v>
      </c>
      <c r="E1" t="s">
        <v>3</v>
      </c>
      <c r="F1" s="70" t="s">
        <v>4</v>
      </c>
      <c r="G1" t="s">
        <v>5</v>
      </c>
      <c r="H1" t="s">
        <v>6</v>
      </c>
      <c r="I1" s="70" t="s">
        <v>7</v>
      </c>
      <c r="J1" t="s">
        <v>8</v>
      </c>
      <c r="K1" t="s">
        <v>9</v>
      </c>
      <c r="L1" t="s">
        <v>10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11</v>
      </c>
      <c r="AR1" t="s">
        <v>42</v>
      </c>
      <c r="AS1" t="s">
        <v>43</v>
      </c>
      <c r="AT1" t="s">
        <v>44</v>
      </c>
      <c r="AU1" t="s">
        <v>45</v>
      </c>
    </row>
    <row r="2" spans="1:47" s="4" customFormat="1">
      <c r="A2" s="1">
        <v>1</v>
      </c>
      <c r="B2" s="4">
        <v>1</v>
      </c>
      <c r="C2" s="4" t="s">
        <v>46</v>
      </c>
      <c r="D2" s="4">
        <v>1</v>
      </c>
      <c r="E2" s="4">
        <v>1</v>
      </c>
      <c r="F2" s="71">
        <v>4</v>
      </c>
      <c r="G2" s="4">
        <v>8</v>
      </c>
      <c r="H2" s="4">
        <v>8</v>
      </c>
      <c r="I2" s="71">
        <v>1</v>
      </c>
      <c r="J2" s="4">
        <v>2</v>
      </c>
      <c r="K2" s="4">
        <v>2</v>
      </c>
      <c r="L2" s="4">
        <v>1</v>
      </c>
      <c r="M2" s="4">
        <v>7</v>
      </c>
      <c r="N2" s="4">
        <v>2000</v>
      </c>
      <c r="O2" s="4">
        <v>11</v>
      </c>
      <c r="P2" s="4">
        <v>3000</v>
      </c>
      <c r="Q2" s="4">
        <v>16</v>
      </c>
      <c r="R2" s="4">
        <v>4000</v>
      </c>
      <c r="S2" s="4">
        <f>Q2+2</f>
        <v>18</v>
      </c>
      <c r="T2" s="4">
        <v>5000</v>
      </c>
      <c r="U2" s="4">
        <f>S2+2</f>
        <v>20</v>
      </c>
      <c r="V2" s="4">
        <v>5000</v>
      </c>
      <c r="W2" s="4">
        <f>U2+2</f>
        <v>22</v>
      </c>
      <c r="X2" s="4">
        <v>5000</v>
      </c>
      <c r="Y2" s="4">
        <f>W2+2</f>
        <v>24</v>
      </c>
      <c r="Z2" s="4">
        <v>5000</v>
      </c>
      <c r="AA2" s="4">
        <f>Y2+2</f>
        <v>26</v>
      </c>
      <c r="AB2" s="4">
        <v>5000</v>
      </c>
      <c r="AC2" s="4">
        <f>AA2+2</f>
        <v>28</v>
      </c>
      <c r="AD2" s="4">
        <v>5000</v>
      </c>
      <c r="AE2" s="4">
        <f>AC2+2</f>
        <v>30</v>
      </c>
      <c r="AF2" s="4">
        <v>5000</v>
      </c>
      <c r="AG2" s="4">
        <f>AE2+2</f>
        <v>32</v>
      </c>
      <c r="AH2" s="4">
        <v>5000</v>
      </c>
      <c r="AI2" s="4">
        <f>AG2+2</f>
        <v>34</v>
      </c>
      <c r="AJ2" s="4">
        <v>5000</v>
      </c>
      <c r="AK2" s="4">
        <f>AI2+2</f>
        <v>36</v>
      </c>
      <c r="AL2" s="4">
        <v>5000</v>
      </c>
      <c r="AM2" s="4">
        <f>AK2+2</f>
        <v>38</v>
      </c>
      <c r="AN2" s="4">
        <v>5000</v>
      </c>
      <c r="AO2" s="4">
        <f>AM2+2</f>
        <v>40</v>
      </c>
      <c r="AP2" s="4">
        <v>5000</v>
      </c>
      <c r="AQ2" s="4">
        <v>60</v>
      </c>
      <c r="AS2" s="4">
        <v>3</v>
      </c>
      <c r="AT2" s="4">
        <v>0</v>
      </c>
      <c r="AU2" s="4">
        <v>0</v>
      </c>
    </row>
    <row r="3" spans="1:47" s="4" customFormat="1">
      <c r="A3" s="1">
        <v>2</v>
      </c>
      <c r="B3" s="4">
        <v>2</v>
      </c>
      <c r="C3" s="4" t="s">
        <v>47</v>
      </c>
      <c r="D3" s="4">
        <v>2</v>
      </c>
      <c r="E3" s="4">
        <v>2</v>
      </c>
      <c r="F3" s="71">
        <v>7</v>
      </c>
      <c r="G3" s="4">
        <v>14</v>
      </c>
      <c r="H3" s="4">
        <v>20</v>
      </c>
      <c r="I3" s="71">
        <v>0</v>
      </c>
      <c r="J3" s="4">
        <v>0</v>
      </c>
      <c r="K3" s="4">
        <v>0</v>
      </c>
      <c r="L3" s="4">
        <v>2</v>
      </c>
      <c r="M3" s="4">
        <v>7</v>
      </c>
      <c r="N3" s="4">
        <v>2000</v>
      </c>
      <c r="O3" s="4">
        <v>11</v>
      </c>
      <c r="P3" s="4">
        <v>3000</v>
      </c>
      <c r="Q3" s="4">
        <v>16</v>
      </c>
      <c r="R3" s="4">
        <v>4000</v>
      </c>
      <c r="S3" s="4">
        <f t="shared" ref="S3:S66" si="0">Q3+2</f>
        <v>18</v>
      </c>
      <c r="T3" s="4">
        <v>5000</v>
      </c>
      <c r="U3" s="4">
        <f t="shared" ref="U3:U66" si="1">S3+2</f>
        <v>20</v>
      </c>
      <c r="V3" s="4">
        <v>5000</v>
      </c>
      <c r="W3" s="4">
        <f t="shared" ref="W3:W66" si="2">U3+2</f>
        <v>22</v>
      </c>
      <c r="X3" s="4">
        <v>5000</v>
      </c>
      <c r="Y3" s="4">
        <f t="shared" ref="Y3:Y66" si="3">W3+2</f>
        <v>24</v>
      </c>
      <c r="Z3" s="4">
        <v>5000</v>
      </c>
      <c r="AA3" s="4">
        <f t="shared" ref="AA3:AA66" si="4">Y3+2</f>
        <v>26</v>
      </c>
      <c r="AB3" s="4">
        <v>5000</v>
      </c>
      <c r="AC3" s="4">
        <f t="shared" ref="AC3:AC66" si="5">AA3+2</f>
        <v>28</v>
      </c>
      <c r="AD3" s="4">
        <v>5000</v>
      </c>
      <c r="AE3" s="4">
        <f t="shared" ref="AE3:AE66" si="6">AC3+2</f>
        <v>30</v>
      </c>
      <c r="AF3" s="4">
        <v>5000</v>
      </c>
      <c r="AG3" s="4">
        <f t="shared" ref="AG3:AG66" si="7">AE3+2</f>
        <v>32</v>
      </c>
      <c r="AH3" s="4">
        <v>5000</v>
      </c>
      <c r="AI3" s="4">
        <f t="shared" ref="AI3:AI66" si="8">AG3+2</f>
        <v>34</v>
      </c>
      <c r="AJ3" s="4">
        <v>5000</v>
      </c>
      <c r="AK3" s="4">
        <f t="shared" ref="AK3:AK66" si="9">AI3+2</f>
        <v>36</v>
      </c>
      <c r="AL3" s="4">
        <v>5000</v>
      </c>
      <c r="AM3" s="4">
        <f t="shared" ref="AM3:AM66" si="10">AK3+2</f>
        <v>38</v>
      </c>
      <c r="AN3" s="4">
        <v>5000</v>
      </c>
      <c r="AO3" s="4">
        <f t="shared" ref="AO3:AO66" si="11">AM3+2</f>
        <v>40</v>
      </c>
      <c r="AP3" s="4">
        <v>5000</v>
      </c>
      <c r="AQ3" s="4">
        <v>60</v>
      </c>
      <c r="AS3" s="4">
        <v>3</v>
      </c>
      <c r="AT3" s="4">
        <v>0</v>
      </c>
      <c r="AU3" s="4">
        <v>0</v>
      </c>
    </row>
    <row r="4" spans="1:47" s="4" customFormat="1">
      <c r="A4" s="1">
        <v>3</v>
      </c>
      <c r="B4" s="4">
        <v>3</v>
      </c>
      <c r="C4" s="4" t="s">
        <v>48</v>
      </c>
      <c r="D4" s="4">
        <v>0</v>
      </c>
      <c r="E4" s="4">
        <v>0</v>
      </c>
      <c r="F4" s="71">
        <v>0</v>
      </c>
      <c r="G4" s="4">
        <v>0</v>
      </c>
      <c r="H4" s="4">
        <v>0</v>
      </c>
      <c r="I4" s="71">
        <v>0</v>
      </c>
      <c r="J4" s="4">
        <v>0</v>
      </c>
      <c r="K4" s="4">
        <v>0</v>
      </c>
      <c r="L4" s="4">
        <v>0</v>
      </c>
      <c r="M4" s="4">
        <v>7</v>
      </c>
      <c r="N4" s="4">
        <v>2000</v>
      </c>
      <c r="O4" s="4">
        <v>11</v>
      </c>
      <c r="P4" s="4">
        <v>3000</v>
      </c>
      <c r="Q4" s="4">
        <v>16</v>
      </c>
      <c r="R4" s="4">
        <v>4000</v>
      </c>
      <c r="S4" s="4">
        <f t="shared" si="0"/>
        <v>18</v>
      </c>
      <c r="T4" s="4">
        <v>5000</v>
      </c>
      <c r="U4" s="4">
        <f t="shared" si="1"/>
        <v>20</v>
      </c>
      <c r="V4" s="4">
        <v>5000</v>
      </c>
      <c r="W4" s="4">
        <f t="shared" si="2"/>
        <v>22</v>
      </c>
      <c r="X4" s="4">
        <v>5000</v>
      </c>
      <c r="Y4" s="4">
        <f t="shared" si="3"/>
        <v>24</v>
      </c>
      <c r="Z4" s="4">
        <v>5000</v>
      </c>
      <c r="AA4" s="4">
        <f t="shared" si="4"/>
        <v>26</v>
      </c>
      <c r="AB4" s="4">
        <v>5000</v>
      </c>
      <c r="AC4" s="4">
        <f t="shared" si="5"/>
        <v>28</v>
      </c>
      <c r="AD4" s="4">
        <v>5000</v>
      </c>
      <c r="AE4" s="4">
        <f t="shared" si="6"/>
        <v>30</v>
      </c>
      <c r="AF4" s="4">
        <v>5000</v>
      </c>
      <c r="AG4" s="4">
        <f t="shared" si="7"/>
        <v>32</v>
      </c>
      <c r="AH4" s="4">
        <v>5000</v>
      </c>
      <c r="AI4" s="4">
        <f t="shared" si="8"/>
        <v>34</v>
      </c>
      <c r="AJ4" s="4">
        <v>5000</v>
      </c>
      <c r="AK4" s="4">
        <f t="shared" si="9"/>
        <v>36</v>
      </c>
      <c r="AL4" s="4">
        <v>5000</v>
      </c>
      <c r="AM4" s="4">
        <f t="shared" si="10"/>
        <v>38</v>
      </c>
      <c r="AN4" s="4">
        <v>5000</v>
      </c>
      <c r="AO4" s="4">
        <f t="shared" si="11"/>
        <v>40</v>
      </c>
      <c r="AP4" s="4">
        <v>5000</v>
      </c>
      <c r="AQ4" s="4">
        <v>0</v>
      </c>
      <c r="AS4" s="4">
        <v>3</v>
      </c>
      <c r="AT4" s="4">
        <v>0</v>
      </c>
      <c r="AU4" s="4">
        <v>0</v>
      </c>
    </row>
    <row r="5" spans="1:47" s="4" customFormat="1">
      <c r="A5" s="1">
        <v>4</v>
      </c>
      <c r="B5" s="4">
        <v>4</v>
      </c>
      <c r="C5" s="4" t="s">
        <v>49</v>
      </c>
      <c r="D5" s="4">
        <v>0</v>
      </c>
      <c r="E5" s="4">
        <v>0</v>
      </c>
      <c r="F5" s="71">
        <v>0</v>
      </c>
      <c r="G5" s="4">
        <v>0</v>
      </c>
      <c r="H5" s="4">
        <v>0</v>
      </c>
      <c r="I5" s="71">
        <v>0</v>
      </c>
      <c r="J5" s="4">
        <v>0</v>
      </c>
      <c r="K5" s="4">
        <v>0</v>
      </c>
      <c r="L5" s="4">
        <v>2</v>
      </c>
      <c r="M5" s="4">
        <v>9</v>
      </c>
      <c r="N5" s="4">
        <v>2000</v>
      </c>
      <c r="O5" s="4">
        <v>13</v>
      </c>
      <c r="P5" s="4">
        <v>3000</v>
      </c>
      <c r="Q5" s="4">
        <v>19</v>
      </c>
      <c r="R5" s="4">
        <v>4000</v>
      </c>
      <c r="S5" s="4">
        <f t="shared" si="0"/>
        <v>21</v>
      </c>
      <c r="T5" s="4">
        <v>5000</v>
      </c>
      <c r="U5" s="4">
        <f t="shared" si="1"/>
        <v>23</v>
      </c>
      <c r="V5" s="4">
        <v>5000</v>
      </c>
      <c r="W5" s="4">
        <f t="shared" si="2"/>
        <v>25</v>
      </c>
      <c r="X5" s="4">
        <v>5000</v>
      </c>
      <c r="Y5" s="4">
        <f t="shared" si="3"/>
        <v>27</v>
      </c>
      <c r="Z5" s="4">
        <v>5000</v>
      </c>
      <c r="AA5" s="4">
        <f t="shared" si="4"/>
        <v>29</v>
      </c>
      <c r="AB5" s="4">
        <v>5000</v>
      </c>
      <c r="AC5" s="4">
        <f t="shared" si="5"/>
        <v>31</v>
      </c>
      <c r="AD5" s="4">
        <v>5000</v>
      </c>
      <c r="AE5" s="4">
        <f t="shared" si="6"/>
        <v>33</v>
      </c>
      <c r="AF5" s="4">
        <v>5000</v>
      </c>
      <c r="AG5" s="4">
        <f t="shared" si="7"/>
        <v>35</v>
      </c>
      <c r="AH5" s="4">
        <v>5000</v>
      </c>
      <c r="AI5" s="4">
        <f t="shared" si="8"/>
        <v>37</v>
      </c>
      <c r="AJ5" s="4">
        <v>5000</v>
      </c>
      <c r="AK5" s="4">
        <f t="shared" si="9"/>
        <v>39</v>
      </c>
      <c r="AL5" s="4">
        <v>5000</v>
      </c>
      <c r="AM5" s="4">
        <f t="shared" si="10"/>
        <v>41</v>
      </c>
      <c r="AN5" s="4">
        <v>5000</v>
      </c>
      <c r="AO5" s="4">
        <f t="shared" si="11"/>
        <v>43</v>
      </c>
      <c r="AP5" s="4">
        <v>5000</v>
      </c>
      <c r="AQ5" s="4">
        <v>0</v>
      </c>
      <c r="AS5" s="4">
        <v>3</v>
      </c>
      <c r="AT5" s="4">
        <v>0</v>
      </c>
      <c r="AU5" s="4">
        <v>0</v>
      </c>
    </row>
    <row r="6" spans="1:47" s="4" customFormat="1">
      <c r="A6" s="1">
        <v>5</v>
      </c>
      <c r="B6" s="4">
        <v>5</v>
      </c>
      <c r="C6" s="4" t="s">
        <v>50</v>
      </c>
      <c r="D6" s="4">
        <v>1</v>
      </c>
      <c r="E6" s="4">
        <v>3</v>
      </c>
      <c r="F6" s="71">
        <v>3</v>
      </c>
      <c r="G6" s="4">
        <v>6</v>
      </c>
      <c r="H6" s="4">
        <v>6</v>
      </c>
      <c r="I6" s="71">
        <v>5</v>
      </c>
      <c r="J6" s="4">
        <v>10</v>
      </c>
      <c r="K6" s="4">
        <v>10</v>
      </c>
      <c r="L6" s="4">
        <v>1</v>
      </c>
      <c r="M6" s="4">
        <v>19</v>
      </c>
      <c r="N6" s="4">
        <v>2000</v>
      </c>
      <c r="O6" s="4">
        <v>23</v>
      </c>
      <c r="P6" s="4">
        <v>3000</v>
      </c>
      <c r="Q6" s="4">
        <v>25</v>
      </c>
      <c r="R6" s="4">
        <v>4000</v>
      </c>
      <c r="S6" s="4">
        <f t="shared" si="0"/>
        <v>27</v>
      </c>
      <c r="T6" s="4">
        <v>5000</v>
      </c>
      <c r="U6" s="4">
        <f t="shared" si="1"/>
        <v>29</v>
      </c>
      <c r="V6" s="4">
        <v>5000</v>
      </c>
      <c r="W6" s="4">
        <f t="shared" si="2"/>
        <v>31</v>
      </c>
      <c r="X6" s="4">
        <v>5000</v>
      </c>
      <c r="Y6" s="4">
        <f t="shared" si="3"/>
        <v>33</v>
      </c>
      <c r="Z6" s="4">
        <v>5000</v>
      </c>
      <c r="AA6" s="4">
        <f t="shared" si="4"/>
        <v>35</v>
      </c>
      <c r="AB6" s="4">
        <v>5000</v>
      </c>
      <c r="AC6" s="4">
        <f t="shared" si="5"/>
        <v>37</v>
      </c>
      <c r="AD6" s="4">
        <v>5000</v>
      </c>
      <c r="AE6" s="4">
        <f t="shared" si="6"/>
        <v>39</v>
      </c>
      <c r="AF6" s="4">
        <v>5000</v>
      </c>
      <c r="AG6" s="4">
        <f t="shared" si="7"/>
        <v>41</v>
      </c>
      <c r="AH6" s="4">
        <v>5000</v>
      </c>
      <c r="AI6" s="4">
        <f t="shared" si="8"/>
        <v>43</v>
      </c>
      <c r="AJ6" s="4">
        <v>5000</v>
      </c>
      <c r="AK6" s="4">
        <f t="shared" si="9"/>
        <v>45</v>
      </c>
      <c r="AL6" s="4">
        <v>5000</v>
      </c>
      <c r="AM6" s="4">
        <f t="shared" si="10"/>
        <v>47</v>
      </c>
      <c r="AN6" s="4">
        <v>5000</v>
      </c>
      <c r="AO6" s="4">
        <f t="shared" si="11"/>
        <v>49</v>
      </c>
      <c r="AP6" s="4">
        <v>5000</v>
      </c>
      <c r="AQ6" s="4">
        <v>60</v>
      </c>
      <c r="AS6" s="4">
        <v>3</v>
      </c>
      <c r="AT6" s="4">
        <v>0</v>
      </c>
      <c r="AU6" s="4">
        <v>0</v>
      </c>
    </row>
    <row r="7" spans="1:47" s="4" customFormat="1">
      <c r="A7" s="1">
        <v>6</v>
      </c>
      <c r="B7" s="4">
        <v>6</v>
      </c>
      <c r="C7" s="4" t="s">
        <v>51</v>
      </c>
      <c r="D7" s="4">
        <v>2</v>
      </c>
      <c r="E7" s="4">
        <v>4</v>
      </c>
      <c r="F7" s="71">
        <v>4</v>
      </c>
      <c r="G7" s="4">
        <v>0</v>
      </c>
      <c r="H7" s="4">
        <v>0</v>
      </c>
      <c r="I7" s="71">
        <v>0</v>
      </c>
      <c r="J7" s="4">
        <v>0</v>
      </c>
      <c r="K7" s="4">
        <v>0</v>
      </c>
      <c r="L7" s="4">
        <v>2</v>
      </c>
      <c r="M7" s="4">
        <v>14</v>
      </c>
      <c r="N7" s="4">
        <v>2000</v>
      </c>
      <c r="O7" s="4">
        <v>17</v>
      </c>
      <c r="P7" s="4">
        <v>3000</v>
      </c>
      <c r="Q7" s="4">
        <v>20</v>
      </c>
      <c r="R7" s="4">
        <v>4000</v>
      </c>
      <c r="S7" s="4">
        <f t="shared" si="0"/>
        <v>22</v>
      </c>
      <c r="T7" s="4">
        <v>5000</v>
      </c>
      <c r="U7" s="4">
        <f t="shared" si="1"/>
        <v>24</v>
      </c>
      <c r="V7" s="4">
        <v>5000</v>
      </c>
      <c r="W7" s="4">
        <f t="shared" si="2"/>
        <v>26</v>
      </c>
      <c r="X7" s="4">
        <v>5000</v>
      </c>
      <c r="Y7" s="4">
        <f t="shared" si="3"/>
        <v>28</v>
      </c>
      <c r="Z7" s="4">
        <v>5000</v>
      </c>
      <c r="AA7" s="4">
        <f t="shared" si="4"/>
        <v>30</v>
      </c>
      <c r="AB7" s="4">
        <v>5000</v>
      </c>
      <c r="AC7" s="4">
        <f t="shared" si="5"/>
        <v>32</v>
      </c>
      <c r="AD7" s="4">
        <v>5000</v>
      </c>
      <c r="AE7" s="4">
        <f t="shared" si="6"/>
        <v>34</v>
      </c>
      <c r="AF7" s="4">
        <v>5000</v>
      </c>
      <c r="AG7" s="4">
        <f t="shared" si="7"/>
        <v>36</v>
      </c>
      <c r="AH7" s="4">
        <v>5000</v>
      </c>
      <c r="AI7" s="4">
        <f t="shared" si="8"/>
        <v>38</v>
      </c>
      <c r="AJ7" s="4">
        <v>5000</v>
      </c>
      <c r="AK7" s="4">
        <f t="shared" si="9"/>
        <v>40</v>
      </c>
      <c r="AL7" s="4">
        <v>5000</v>
      </c>
      <c r="AM7" s="4">
        <f t="shared" si="10"/>
        <v>42</v>
      </c>
      <c r="AN7" s="4">
        <v>5000</v>
      </c>
      <c r="AO7" s="4">
        <f t="shared" si="11"/>
        <v>44</v>
      </c>
      <c r="AP7" s="4">
        <v>5000</v>
      </c>
      <c r="AQ7" s="4">
        <v>40</v>
      </c>
      <c r="AS7" s="4">
        <v>3</v>
      </c>
      <c r="AT7" s="4">
        <v>0</v>
      </c>
      <c r="AU7" s="4">
        <v>0</v>
      </c>
    </row>
    <row r="8" spans="1:47" s="4" customFormat="1">
      <c r="A8" s="1">
        <v>7</v>
      </c>
      <c r="B8" s="4">
        <v>7</v>
      </c>
      <c r="C8" s="4" t="s">
        <v>52</v>
      </c>
      <c r="D8" s="4">
        <v>0</v>
      </c>
      <c r="E8" s="4">
        <v>5</v>
      </c>
      <c r="F8" s="71">
        <v>0</v>
      </c>
      <c r="G8" s="4">
        <v>0</v>
      </c>
      <c r="H8" s="4">
        <v>0</v>
      </c>
      <c r="I8" s="71">
        <v>0</v>
      </c>
      <c r="J8" s="4">
        <v>0</v>
      </c>
      <c r="K8" s="4">
        <v>0</v>
      </c>
      <c r="L8" s="4">
        <v>0</v>
      </c>
      <c r="M8" s="4">
        <v>19</v>
      </c>
      <c r="N8" s="4">
        <v>2000</v>
      </c>
      <c r="O8" s="4">
        <v>22</v>
      </c>
      <c r="P8" s="4">
        <v>3000</v>
      </c>
      <c r="Q8" s="4">
        <v>24</v>
      </c>
      <c r="R8" s="4">
        <v>4000</v>
      </c>
      <c r="S8" s="4">
        <f t="shared" si="0"/>
        <v>26</v>
      </c>
      <c r="T8" s="4">
        <v>5000</v>
      </c>
      <c r="U8" s="4">
        <f t="shared" si="1"/>
        <v>28</v>
      </c>
      <c r="V8" s="4">
        <v>5000</v>
      </c>
      <c r="W8" s="4">
        <f t="shared" si="2"/>
        <v>30</v>
      </c>
      <c r="X8" s="4">
        <v>5000</v>
      </c>
      <c r="Y8" s="4">
        <f t="shared" si="3"/>
        <v>32</v>
      </c>
      <c r="Z8" s="4">
        <v>5000</v>
      </c>
      <c r="AA8" s="4">
        <f t="shared" si="4"/>
        <v>34</v>
      </c>
      <c r="AB8" s="4">
        <v>5000</v>
      </c>
      <c r="AC8" s="4">
        <f t="shared" si="5"/>
        <v>36</v>
      </c>
      <c r="AD8" s="4">
        <v>5000</v>
      </c>
      <c r="AE8" s="4">
        <f t="shared" si="6"/>
        <v>38</v>
      </c>
      <c r="AF8" s="4">
        <v>5000</v>
      </c>
      <c r="AG8" s="4">
        <f t="shared" si="7"/>
        <v>40</v>
      </c>
      <c r="AH8" s="4">
        <v>5000</v>
      </c>
      <c r="AI8" s="4">
        <f t="shared" si="8"/>
        <v>42</v>
      </c>
      <c r="AJ8" s="4">
        <v>5000</v>
      </c>
      <c r="AK8" s="4">
        <f t="shared" si="9"/>
        <v>44</v>
      </c>
      <c r="AL8" s="4">
        <v>5000</v>
      </c>
      <c r="AM8" s="4">
        <f t="shared" si="10"/>
        <v>46</v>
      </c>
      <c r="AN8" s="4">
        <v>5000</v>
      </c>
      <c r="AO8" s="4">
        <f t="shared" si="11"/>
        <v>48</v>
      </c>
      <c r="AP8" s="4">
        <v>5000</v>
      </c>
      <c r="AQ8" s="4">
        <v>0</v>
      </c>
      <c r="AS8" s="4">
        <v>3</v>
      </c>
      <c r="AT8" s="4">
        <v>0</v>
      </c>
      <c r="AU8" s="4">
        <v>0</v>
      </c>
    </row>
    <row r="9" spans="1:47" s="4" customFormat="1">
      <c r="A9" s="1">
        <v>8</v>
      </c>
      <c r="B9" s="4">
        <v>8</v>
      </c>
      <c r="C9" s="4" t="s">
        <v>53</v>
      </c>
      <c r="D9" s="4">
        <v>4</v>
      </c>
      <c r="E9" s="4">
        <v>6</v>
      </c>
      <c r="F9" s="71">
        <v>8</v>
      </c>
      <c r="G9" s="4">
        <v>1</v>
      </c>
      <c r="H9" s="4">
        <v>1</v>
      </c>
      <c r="I9" s="71">
        <v>0</v>
      </c>
      <c r="J9" s="4">
        <v>0</v>
      </c>
      <c r="K9" s="4">
        <v>0</v>
      </c>
      <c r="L9" s="4">
        <v>1</v>
      </c>
      <c r="M9" s="4">
        <v>12</v>
      </c>
      <c r="N9" s="4">
        <v>2000</v>
      </c>
      <c r="O9" s="4">
        <v>15</v>
      </c>
      <c r="P9" s="4">
        <v>3000</v>
      </c>
      <c r="Q9" s="4">
        <v>19</v>
      </c>
      <c r="R9" s="4">
        <v>4000</v>
      </c>
      <c r="S9" s="4">
        <f t="shared" si="0"/>
        <v>21</v>
      </c>
      <c r="T9" s="4">
        <v>5000</v>
      </c>
      <c r="U9" s="4">
        <f t="shared" si="1"/>
        <v>23</v>
      </c>
      <c r="V9" s="4">
        <v>5000</v>
      </c>
      <c r="W9" s="4">
        <f t="shared" si="2"/>
        <v>25</v>
      </c>
      <c r="X9" s="4">
        <v>5000</v>
      </c>
      <c r="Y9" s="4">
        <f t="shared" si="3"/>
        <v>27</v>
      </c>
      <c r="Z9" s="4">
        <v>5000</v>
      </c>
      <c r="AA9" s="4">
        <f t="shared" si="4"/>
        <v>29</v>
      </c>
      <c r="AB9" s="4">
        <v>5000</v>
      </c>
      <c r="AC9" s="4">
        <f t="shared" si="5"/>
        <v>31</v>
      </c>
      <c r="AD9" s="4">
        <v>5000</v>
      </c>
      <c r="AE9" s="4">
        <f t="shared" si="6"/>
        <v>33</v>
      </c>
      <c r="AF9" s="4">
        <v>5000</v>
      </c>
      <c r="AG9" s="4">
        <f t="shared" si="7"/>
        <v>35</v>
      </c>
      <c r="AH9" s="4">
        <v>5000</v>
      </c>
      <c r="AI9" s="4">
        <f t="shared" si="8"/>
        <v>37</v>
      </c>
      <c r="AJ9" s="4">
        <v>5000</v>
      </c>
      <c r="AK9" s="4">
        <f t="shared" si="9"/>
        <v>39</v>
      </c>
      <c r="AL9" s="4">
        <v>5000</v>
      </c>
      <c r="AM9" s="4">
        <f t="shared" si="10"/>
        <v>41</v>
      </c>
      <c r="AN9" s="4">
        <v>5000</v>
      </c>
      <c r="AO9" s="4">
        <f t="shared" si="11"/>
        <v>43</v>
      </c>
      <c r="AP9" s="4">
        <v>5000</v>
      </c>
      <c r="AQ9" s="4">
        <v>30</v>
      </c>
      <c r="AS9" s="4">
        <v>3</v>
      </c>
      <c r="AT9" s="4">
        <v>0</v>
      </c>
      <c r="AU9" s="4">
        <v>0</v>
      </c>
    </row>
    <row r="10" spans="1:47" s="4" customFormat="1">
      <c r="A10" s="1">
        <v>9</v>
      </c>
      <c r="B10" s="4">
        <v>9</v>
      </c>
      <c r="C10" s="4" t="s">
        <v>54</v>
      </c>
      <c r="D10" s="4">
        <v>5</v>
      </c>
      <c r="E10" s="4">
        <v>7</v>
      </c>
      <c r="F10" s="71">
        <v>10</v>
      </c>
      <c r="G10" s="4">
        <v>14</v>
      </c>
      <c r="H10" s="4">
        <v>14</v>
      </c>
      <c r="I10" s="71">
        <v>10</v>
      </c>
      <c r="J10" s="4">
        <v>6</v>
      </c>
      <c r="K10" s="4">
        <v>6</v>
      </c>
      <c r="L10" s="4">
        <v>1</v>
      </c>
      <c r="M10" s="4">
        <v>16</v>
      </c>
      <c r="N10" s="4">
        <v>2000</v>
      </c>
      <c r="O10" s="4">
        <v>21</v>
      </c>
      <c r="P10" s="4">
        <v>3000</v>
      </c>
      <c r="Q10" s="4">
        <v>26</v>
      </c>
      <c r="R10" s="4">
        <v>4000</v>
      </c>
      <c r="S10" s="4">
        <f t="shared" si="0"/>
        <v>28</v>
      </c>
      <c r="T10" s="4">
        <v>5000</v>
      </c>
      <c r="U10" s="4">
        <f t="shared" si="1"/>
        <v>30</v>
      </c>
      <c r="V10" s="4">
        <v>5000</v>
      </c>
      <c r="W10" s="4">
        <f t="shared" si="2"/>
        <v>32</v>
      </c>
      <c r="X10" s="4">
        <v>5000</v>
      </c>
      <c r="Y10" s="4">
        <f t="shared" si="3"/>
        <v>34</v>
      </c>
      <c r="Z10" s="4">
        <v>5000</v>
      </c>
      <c r="AA10" s="4">
        <f t="shared" si="4"/>
        <v>36</v>
      </c>
      <c r="AB10" s="4">
        <v>5000</v>
      </c>
      <c r="AC10" s="4">
        <f t="shared" si="5"/>
        <v>38</v>
      </c>
      <c r="AD10" s="4">
        <v>5000</v>
      </c>
      <c r="AE10" s="4">
        <f t="shared" si="6"/>
        <v>40</v>
      </c>
      <c r="AF10" s="4">
        <v>5000</v>
      </c>
      <c r="AG10" s="4">
        <f t="shared" si="7"/>
        <v>42</v>
      </c>
      <c r="AH10" s="4">
        <v>5000</v>
      </c>
      <c r="AI10" s="4">
        <f t="shared" si="8"/>
        <v>44</v>
      </c>
      <c r="AJ10" s="4">
        <v>5000</v>
      </c>
      <c r="AK10" s="4">
        <f t="shared" si="9"/>
        <v>46</v>
      </c>
      <c r="AL10" s="4">
        <v>5000</v>
      </c>
      <c r="AM10" s="4">
        <f t="shared" si="10"/>
        <v>48</v>
      </c>
      <c r="AN10" s="4">
        <v>5000</v>
      </c>
      <c r="AO10" s="4">
        <f t="shared" si="11"/>
        <v>50</v>
      </c>
      <c r="AP10" s="4">
        <v>5000</v>
      </c>
      <c r="AQ10" s="4">
        <v>60</v>
      </c>
      <c r="AS10" s="4">
        <v>3</v>
      </c>
      <c r="AT10" s="4">
        <v>0</v>
      </c>
      <c r="AU10" s="4">
        <v>0</v>
      </c>
    </row>
    <row r="11" spans="1:47" s="4" customFormat="1">
      <c r="A11" s="1">
        <v>10</v>
      </c>
      <c r="B11" s="4">
        <v>10</v>
      </c>
      <c r="C11" s="4" t="s">
        <v>55</v>
      </c>
      <c r="D11" s="4">
        <v>6</v>
      </c>
      <c r="E11" s="4">
        <v>8</v>
      </c>
      <c r="F11" s="71">
        <v>30</v>
      </c>
      <c r="G11" s="4">
        <v>16</v>
      </c>
      <c r="H11" s="4">
        <v>16</v>
      </c>
      <c r="I11" s="71">
        <v>10</v>
      </c>
      <c r="J11" s="4">
        <v>12</v>
      </c>
      <c r="K11" s="4">
        <v>12</v>
      </c>
      <c r="L11" s="4">
        <v>1</v>
      </c>
      <c r="M11" s="4">
        <v>26</v>
      </c>
      <c r="N11" s="4">
        <v>2000</v>
      </c>
      <c r="O11" s="4">
        <v>29</v>
      </c>
      <c r="P11" s="4">
        <v>3000</v>
      </c>
      <c r="Q11" s="4">
        <v>32</v>
      </c>
      <c r="R11" s="4">
        <v>4000</v>
      </c>
      <c r="S11" s="4">
        <f t="shared" si="0"/>
        <v>34</v>
      </c>
      <c r="T11" s="4">
        <v>5000</v>
      </c>
      <c r="U11" s="4">
        <f t="shared" si="1"/>
        <v>36</v>
      </c>
      <c r="V11" s="4">
        <v>5000</v>
      </c>
      <c r="W11" s="4">
        <f t="shared" si="2"/>
        <v>38</v>
      </c>
      <c r="X11" s="4">
        <v>5000</v>
      </c>
      <c r="Y11" s="4">
        <f t="shared" si="3"/>
        <v>40</v>
      </c>
      <c r="Z11" s="4">
        <v>5000</v>
      </c>
      <c r="AA11" s="4">
        <f t="shared" si="4"/>
        <v>42</v>
      </c>
      <c r="AB11" s="4">
        <v>5000</v>
      </c>
      <c r="AC11" s="4">
        <f t="shared" si="5"/>
        <v>44</v>
      </c>
      <c r="AD11" s="4">
        <v>5000</v>
      </c>
      <c r="AE11" s="4">
        <f t="shared" si="6"/>
        <v>46</v>
      </c>
      <c r="AF11" s="4">
        <v>5000</v>
      </c>
      <c r="AG11" s="4">
        <f t="shared" si="7"/>
        <v>48</v>
      </c>
      <c r="AH11" s="4">
        <v>5000</v>
      </c>
      <c r="AI11" s="4">
        <f t="shared" si="8"/>
        <v>50</v>
      </c>
      <c r="AJ11" s="4">
        <v>5000</v>
      </c>
      <c r="AK11" s="4">
        <f t="shared" si="9"/>
        <v>52</v>
      </c>
      <c r="AL11" s="4">
        <v>5000</v>
      </c>
      <c r="AM11" s="4">
        <f t="shared" si="10"/>
        <v>54</v>
      </c>
      <c r="AN11" s="4">
        <v>5000</v>
      </c>
      <c r="AO11" s="4">
        <f t="shared" si="11"/>
        <v>56</v>
      </c>
      <c r="AP11" s="4">
        <v>5000</v>
      </c>
      <c r="AQ11" s="4">
        <v>100</v>
      </c>
      <c r="AS11" s="4">
        <v>3</v>
      </c>
      <c r="AT11" s="4">
        <v>0</v>
      </c>
      <c r="AU11" s="4">
        <v>0</v>
      </c>
    </row>
    <row r="12" spans="1:47" s="4" customFormat="1">
      <c r="A12" s="1">
        <v>11</v>
      </c>
      <c r="B12" s="4">
        <v>11</v>
      </c>
      <c r="C12" s="4" t="s">
        <v>56</v>
      </c>
      <c r="D12" s="4">
        <v>7</v>
      </c>
      <c r="E12" s="4">
        <v>9</v>
      </c>
      <c r="F12" s="71">
        <v>12</v>
      </c>
      <c r="G12" s="4">
        <v>22</v>
      </c>
      <c r="H12" s="4">
        <v>48</v>
      </c>
      <c r="I12" s="71">
        <v>6</v>
      </c>
      <c r="J12" s="4">
        <v>18</v>
      </c>
      <c r="K12" s="4">
        <v>18</v>
      </c>
      <c r="L12" s="4">
        <v>1</v>
      </c>
      <c r="M12" s="4">
        <v>17</v>
      </c>
      <c r="N12" s="4">
        <v>2000</v>
      </c>
      <c r="O12" s="4">
        <v>20</v>
      </c>
      <c r="P12" s="4">
        <v>3000</v>
      </c>
      <c r="Q12" s="4">
        <v>23</v>
      </c>
      <c r="R12" s="4">
        <v>4000</v>
      </c>
      <c r="S12" s="4">
        <f t="shared" si="0"/>
        <v>25</v>
      </c>
      <c r="T12" s="4">
        <v>5000</v>
      </c>
      <c r="U12" s="4">
        <f t="shared" si="1"/>
        <v>27</v>
      </c>
      <c r="V12" s="4">
        <v>5000</v>
      </c>
      <c r="W12" s="4">
        <f t="shared" si="2"/>
        <v>29</v>
      </c>
      <c r="X12" s="4">
        <v>5000</v>
      </c>
      <c r="Y12" s="4">
        <f t="shared" si="3"/>
        <v>31</v>
      </c>
      <c r="Z12" s="4">
        <v>5000</v>
      </c>
      <c r="AA12" s="4">
        <f t="shared" si="4"/>
        <v>33</v>
      </c>
      <c r="AB12" s="4">
        <v>5000</v>
      </c>
      <c r="AC12" s="4">
        <f t="shared" si="5"/>
        <v>35</v>
      </c>
      <c r="AD12" s="4">
        <v>5000</v>
      </c>
      <c r="AE12" s="4">
        <f t="shared" si="6"/>
        <v>37</v>
      </c>
      <c r="AF12" s="4">
        <v>5000</v>
      </c>
      <c r="AG12" s="4">
        <f t="shared" si="7"/>
        <v>39</v>
      </c>
      <c r="AH12" s="4">
        <v>5000</v>
      </c>
      <c r="AI12" s="4">
        <f t="shared" si="8"/>
        <v>41</v>
      </c>
      <c r="AJ12" s="4">
        <v>5000</v>
      </c>
      <c r="AK12" s="4">
        <f t="shared" si="9"/>
        <v>43</v>
      </c>
      <c r="AL12" s="4">
        <v>5000</v>
      </c>
      <c r="AM12" s="4">
        <f t="shared" si="10"/>
        <v>45</v>
      </c>
      <c r="AN12" s="4">
        <v>5000</v>
      </c>
      <c r="AO12" s="4">
        <f t="shared" si="11"/>
        <v>47</v>
      </c>
      <c r="AP12" s="4">
        <v>5000</v>
      </c>
      <c r="AQ12" s="4">
        <v>100</v>
      </c>
      <c r="AS12" s="4">
        <v>3</v>
      </c>
      <c r="AT12" s="4">
        <v>0</v>
      </c>
      <c r="AU12" s="4">
        <v>0</v>
      </c>
    </row>
    <row r="13" spans="1:47" s="4" customFormat="1">
      <c r="A13" s="1">
        <v>12</v>
      </c>
      <c r="B13" s="4">
        <v>12</v>
      </c>
      <c r="C13" s="4" t="s">
        <v>57</v>
      </c>
      <c r="D13" s="4">
        <v>0</v>
      </c>
      <c r="E13" s="4">
        <v>13</v>
      </c>
      <c r="F13" s="71">
        <v>0</v>
      </c>
      <c r="G13" s="4">
        <v>0</v>
      </c>
      <c r="H13" s="4">
        <v>0</v>
      </c>
      <c r="I13" s="71">
        <v>0</v>
      </c>
      <c r="J13" s="4">
        <v>0</v>
      </c>
      <c r="K13" s="4">
        <v>0</v>
      </c>
      <c r="L13" s="4">
        <v>0</v>
      </c>
      <c r="M13" s="4">
        <v>25</v>
      </c>
      <c r="N13" s="4">
        <v>2000</v>
      </c>
      <c r="O13" s="4">
        <v>27</v>
      </c>
      <c r="P13" s="4">
        <v>3000</v>
      </c>
      <c r="Q13" s="4">
        <v>29</v>
      </c>
      <c r="R13" s="4">
        <v>4000</v>
      </c>
      <c r="S13" s="4">
        <f t="shared" si="0"/>
        <v>31</v>
      </c>
      <c r="T13" s="4">
        <v>5000</v>
      </c>
      <c r="U13" s="4">
        <f t="shared" si="1"/>
        <v>33</v>
      </c>
      <c r="V13" s="4">
        <v>5000</v>
      </c>
      <c r="W13" s="4">
        <f t="shared" si="2"/>
        <v>35</v>
      </c>
      <c r="X13" s="4">
        <v>5000</v>
      </c>
      <c r="Y13" s="4">
        <f t="shared" si="3"/>
        <v>37</v>
      </c>
      <c r="Z13" s="4">
        <v>5000</v>
      </c>
      <c r="AA13" s="4">
        <f t="shared" si="4"/>
        <v>39</v>
      </c>
      <c r="AB13" s="4">
        <v>5000</v>
      </c>
      <c r="AC13" s="4">
        <f t="shared" si="5"/>
        <v>41</v>
      </c>
      <c r="AD13" s="4">
        <v>5000</v>
      </c>
      <c r="AE13" s="4">
        <f t="shared" si="6"/>
        <v>43</v>
      </c>
      <c r="AF13" s="4">
        <v>5000</v>
      </c>
      <c r="AG13" s="4">
        <f t="shared" si="7"/>
        <v>45</v>
      </c>
      <c r="AH13" s="4">
        <v>5000</v>
      </c>
      <c r="AI13" s="4">
        <f t="shared" si="8"/>
        <v>47</v>
      </c>
      <c r="AJ13" s="4">
        <v>5000</v>
      </c>
      <c r="AK13" s="4">
        <f t="shared" si="9"/>
        <v>49</v>
      </c>
      <c r="AL13" s="4">
        <v>5000</v>
      </c>
      <c r="AM13" s="4">
        <f t="shared" si="10"/>
        <v>51</v>
      </c>
      <c r="AN13" s="4">
        <v>5000</v>
      </c>
      <c r="AO13" s="4">
        <f t="shared" si="11"/>
        <v>53</v>
      </c>
      <c r="AP13" s="4">
        <v>5000</v>
      </c>
      <c r="AQ13" s="4">
        <v>0</v>
      </c>
      <c r="AS13" s="4">
        <v>3</v>
      </c>
      <c r="AT13" s="4">
        <v>0</v>
      </c>
      <c r="AU13" s="4">
        <v>0</v>
      </c>
    </row>
    <row r="14" spans="1:47" s="4" customFormat="1">
      <c r="A14" s="1">
        <v>13</v>
      </c>
      <c r="B14" s="4">
        <v>13</v>
      </c>
      <c r="C14" s="4" t="s">
        <v>58</v>
      </c>
      <c r="D14" s="4">
        <v>8</v>
      </c>
      <c r="E14" s="4">
        <v>10</v>
      </c>
      <c r="F14" s="71">
        <v>5</v>
      </c>
      <c r="G14" s="4">
        <v>12</v>
      </c>
      <c r="H14" s="4">
        <v>28</v>
      </c>
      <c r="I14" s="71">
        <v>2</v>
      </c>
      <c r="J14" s="4">
        <v>10</v>
      </c>
      <c r="K14" s="4">
        <v>10</v>
      </c>
      <c r="L14" s="4">
        <v>2</v>
      </c>
      <c r="M14" s="4">
        <v>18</v>
      </c>
      <c r="N14" s="4">
        <v>2000</v>
      </c>
      <c r="O14" s="4">
        <v>21</v>
      </c>
      <c r="P14" s="4">
        <v>3000</v>
      </c>
      <c r="Q14" s="4">
        <v>24</v>
      </c>
      <c r="R14" s="4">
        <v>4000</v>
      </c>
      <c r="S14" s="4">
        <f t="shared" si="0"/>
        <v>26</v>
      </c>
      <c r="T14" s="4">
        <v>5000</v>
      </c>
      <c r="U14" s="4">
        <f t="shared" si="1"/>
        <v>28</v>
      </c>
      <c r="V14" s="4">
        <v>5000</v>
      </c>
      <c r="W14" s="4">
        <f t="shared" si="2"/>
        <v>30</v>
      </c>
      <c r="X14" s="4">
        <v>5000</v>
      </c>
      <c r="Y14" s="4">
        <f t="shared" si="3"/>
        <v>32</v>
      </c>
      <c r="Z14" s="4">
        <v>5000</v>
      </c>
      <c r="AA14" s="4">
        <f t="shared" si="4"/>
        <v>34</v>
      </c>
      <c r="AB14" s="4">
        <v>5000</v>
      </c>
      <c r="AC14" s="4">
        <f t="shared" si="5"/>
        <v>36</v>
      </c>
      <c r="AD14" s="4">
        <v>5000</v>
      </c>
      <c r="AE14" s="4">
        <f t="shared" si="6"/>
        <v>38</v>
      </c>
      <c r="AF14" s="4">
        <v>5000</v>
      </c>
      <c r="AG14" s="4">
        <f t="shared" si="7"/>
        <v>40</v>
      </c>
      <c r="AH14" s="4">
        <v>5000</v>
      </c>
      <c r="AI14" s="4">
        <f t="shared" si="8"/>
        <v>42</v>
      </c>
      <c r="AJ14" s="4">
        <v>5000</v>
      </c>
      <c r="AK14" s="4">
        <f t="shared" si="9"/>
        <v>44</v>
      </c>
      <c r="AL14" s="4">
        <v>5000</v>
      </c>
      <c r="AM14" s="4">
        <f t="shared" si="10"/>
        <v>46</v>
      </c>
      <c r="AN14" s="4">
        <v>5000</v>
      </c>
      <c r="AO14" s="4">
        <f t="shared" si="11"/>
        <v>48</v>
      </c>
      <c r="AP14" s="4">
        <v>5000</v>
      </c>
      <c r="AQ14" s="4">
        <v>60</v>
      </c>
      <c r="AS14" s="4">
        <v>3</v>
      </c>
      <c r="AT14" s="4">
        <v>0</v>
      </c>
      <c r="AU14" s="4">
        <v>0</v>
      </c>
    </row>
    <row r="15" spans="1:47" s="4" customFormat="1">
      <c r="A15" s="1">
        <v>14</v>
      </c>
      <c r="B15" s="4">
        <v>14</v>
      </c>
      <c r="C15" s="4" t="s">
        <v>59</v>
      </c>
      <c r="D15" s="4">
        <v>9</v>
      </c>
      <c r="E15" s="4">
        <v>11</v>
      </c>
      <c r="F15" s="71">
        <v>15</v>
      </c>
      <c r="G15" s="4">
        <v>0</v>
      </c>
      <c r="H15" s="4">
        <v>0</v>
      </c>
      <c r="I15" s="71">
        <v>0</v>
      </c>
      <c r="J15" s="4">
        <v>0</v>
      </c>
      <c r="K15" s="4">
        <v>0</v>
      </c>
      <c r="L15" s="4">
        <v>2</v>
      </c>
      <c r="M15" s="4">
        <v>22</v>
      </c>
      <c r="N15" s="4">
        <v>2000</v>
      </c>
      <c r="O15" s="4">
        <v>24</v>
      </c>
      <c r="P15" s="4">
        <v>3000</v>
      </c>
      <c r="Q15" s="4">
        <v>26</v>
      </c>
      <c r="R15" s="4">
        <v>4000</v>
      </c>
      <c r="S15" s="4">
        <f t="shared" si="0"/>
        <v>28</v>
      </c>
      <c r="T15" s="4">
        <v>5000</v>
      </c>
      <c r="U15" s="4">
        <f t="shared" si="1"/>
        <v>30</v>
      </c>
      <c r="V15" s="4">
        <v>5000</v>
      </c>
      <c r="W15" s="4">
        <f t="shared" si="2"/>
        <v>32</v>
      </c>
      <c r="X15" s="4">
        <v>5000</v>
      </c>
      <c r="Y15" s="4">
        <f t="shared" si="3"/>
        <v>34</v>
      </c>
      <c r="Z15" s="4">
        <v>5000</v>
      </c>
      <c r="AA15" s="4">
        <f t="shared" si="4"/>
        <v>36</v>
      </c>
      <c r="AB15" s="4">
        <v>5000</v>
      </c>
      <c r="AC15" s="4">
        <f t="shared" si="5"/>
        <v>38</v>
      </c>
      <c r="AD15" s="4">
        <v>5000</v>
      </c>
      <c r="AE15" s="4">
        <f t="shared" si="6"/>
        <v>40</v>
      </c>
      <c r="AF15" s="4">
        <v>5000</v>
      </c>
      <c r="AG15" s="4">
        <f t="shared" si="7"/>
        <v>42</v>
      </c>
      <c r="AH15" s="4">
        <v>5000</v>
      </c>
      <c r="AI15" s="4">
        <f t="shared" si="8"/>
        <v>44</v>
      </c>
      <c r="AJ15" s="4">
        <v>5000</v>
      </c>
      <c r="AK15" s="4">
        <f t="shared" si="9"/>
        <v>46</v>
      </c>
      <c r="AL15" s="4">
        <v>5000</v>
      </c>
      <c r="AM15" s="4">
        <f t="shared" si="10"/>
        <v>48</v>
      </c>
      <c r="AN15" s="4">
        <v>5000</v>
      </c>
      <c r="AO15" s="4">
        <f t="shared" si="11"/>
        <v>50</v>
      </c>
      <c r="AP15" s="4">
        <v>5000</v>
      </c>
      <c r="AQ15" s="4">
        <v>40</v>
      </c>
      <c r="AS15" s="4">
        <v>3</v>
      </c>
      <c r="AT15" s="4">
        <v>0</v>
      </c>
      <c r="AU15" s="4">
        <v>0</v>
      </c>
    </row>
    <row r="16" spans="1:47" s="4" customFormat="1">
      <c r="A16" s="1">
        <v>15</v>
      </c>
      <c r="B16" s="4">
        <v>15</v>
      </c>
      <c r="C16" s="4" t="s">
        <v>60</v>
      </c>
      <c r="D16" s="4">
        <v>9</v>
      </c>
      <c r="E16" s="4">
        <v>12</v>
      </c>
      <c r="F16" s="71">
        <v>15</v>
      </c>
      <c r="G16" s="4">
        <v>0</v>
      </c>
      <c r="H16" s="4">
        <v>0</v>
      </c>
      <c r="I16" s="71">
        <v>0</v>
      </c>
      <c r="J16" s="4">
        <v>0</v>
      </c>
      <c r="K16" s="4">
        <v>0</v>
      </c>
      <c r="L16" s="4">
        <v>2</v>
      </c>
      <c r="M16" s="4">
        <v>25</v>
      </c>
      <c r="N16" s="4">
        <v>2000</v>
      </c>
      <c r="O16" s="4">
        <v>27</v>
      </c>
      <c r="P16" s="4">
        <v>3000</v>
      </c>
      <c r="Q16" s="4">
        <v>29</v>
      </c>
      <c r="R16" s="4">
        <v>4000</v>
      </c>
      <c r="S16" s="4">
        <f t="shared" si="0"/>
        <v>31</v>
      </c>
      <c r="T16" s="4">
        <v>5000</v>
      </c>
      <c r="U16" s="4">
        <f t="shared" si="1"/>
        <v>33</v>
      </c>
      <c r="V16" s="4">
        <v>5000</v>
      </c>
      <c r="W16" s="4">
        <f t="shared" si="2"/>
        <v>35</v>
      </c>
      <c r="X16" s="4">
        <v>5000</v>
      </c>
      <c r="Y16" s="4">
        <f t="shared" si="3"/>
        <v>37</v>
      </c>
      <c r="Z16" s="4">
        <v>5000</v>
      </c>
      <c r="AA16" s="4">
        <f t="shared" si="4"/>
        <v>39</v>
      </c>
      <c r="AB16" s="4">
        <v>5000</v>
      </c>
      <c r="AC16" s="4">
        <f t="shared" si="5"/>
        <v>41</v>
      </c>
      <c r="AD16" s="4">
        <v>5000</v>
      </c>
      <c r="AE16" s="4">
        <f t="shared" si="6"/>
        <v>43</v>
      </c>
      <c r="AF16" s="4">
        <v>5000</v>
      </c>
      <c r="AG16" s="4">
        <f t="shared" si="7"/>
        <v>45</v>
      </c>
      <c r="AH16" s="4">
        <v>5000</v>
      </c>
      <c r="AI16" s="4">
        <f t="shared" si="8"/>
        <v>47</v>
      </c>
      <c r="AJ16" s="4">
        <v>5000</v>
      </c>
      <c r="AK16" s="4">
        <f t="shared" si="9"/>
        <v>49</v>
      </c>
      <c r="AL16" s="4">
        <v>5000</v>
      </c>
      <c r="AM16" s="4">
        <f t="shared" si="10"/>
        <v>51</v>
      </c>
      <c r="AN16" s="4">
        <v>5000</v>
      </c>
      <c r="AO16" s="4">
        <f t="shared" si="11"/>
        <v>53</v>
      </c>
      <c r="AP16" s="4">
        <v>5000</v>
      </c>
      <c r="AQ16" s="4">
        <v>40</v>
      </c>
      <c r="AS16" s="4">
        <v>3</v>
      </c>
      <c r="AT16" s="4">
        <v>0</v>
      </c>
      <c r="AU16" s="4">
        <v>0</v>
      </c>
    </row>
    <row r="17" spans="1:47" s="4" customFormat="1">
      <c r="A17" s="1">
        <v>16</v>
      </c>
      <c r="B17" s="4">
        <v>16</v>
      </c>
      <c r="C17" s="4" t="s">
        <v>61</v>
      </c>
      <c r="D17" s="4">
        <v>10</v>
      </c>
      <c r="E17" s="4">
        <v>14</v>
      </c>
      <c r="F17" s="71">
        <v>10</v>
      </c>
      <c r="G17" s="4">
        <v>0</v>
      </c>
      <c r="H17" s="4">
        <v>0</v>
      </c>
      <c r="I17" s="71">
        <v>5</v>
      </c>
      <c r="J17" s="4">
        <v>0</v>
      </c>
      <c r="K17" s="4">
        <v>0</v>
      </c>
      <c r="L17" s="4">
        <v>2</v>
      </c>
      <c r="M17" s="4">
        <v>28</v>
      </c>
      <c r="N17" s="4">
        <v>2000</v>
      </c>
      <c r="O17" s="4">
        <v>30</v>
      </c>
      <c r="P17" s="4">
        <v>3000</v>
      </c>
      <c r="Q17" s="4">
        <v>32</v>
      </c>
      <c r="R17" s="4">
        <v>4000</v>
      </c>
      <c r="S17" s="4">
        <f t="shared" si="0"/>
        <v>34</v>
      </c>
      <c r="T17" s="4">
        <v>5000</v>
      </c>
      <c r="U17" s="4">
        <f t="shared" si="1"/>
        <v>36</v>
      </c>
      <c r="V17" s="4">
        <v>5000</v>
      </c>
      <c r="W17" s="4">
        <f t="shared" si="2"/>
        <v>38</v>
      </c>
      <c r="X17" s="4">
        <v>5000</v>
      </c>
      <c r="Y17" s="4">
        <f t="shared" si="3"/>
        <v>40</v>
      </c>
      <c r="Z17" s="4">
        <v>5000</v>
      </c>
      <c r="AA17" s="4">
        <f t="shared" si="4"/>
        <v>42</v>
      </c>
      <c r="AB17" s="4">
        <v>5000</v>
      </c>
      <c r="AC17" s="4">
        <f t="shared" si="5"/>
        <v>44</v>
      </c>
      <c r="AD17" s="4">
        <v>5000</v>
      </c>
      <c r="AE17" s="4">
        <f t="shared" si="6"/>
        <v>46</v>
      </c>
      <c r="AF17" s="4">
        <v>5000</v>
      </c>
      <c r="AG17" s="4">
        <f t="shared" si="7"/>
        <v>48</v>
      </c>
      <c r="AH17" s="4">
        <v>5000</v>
      </c>
      <c r="AI17" s="4">
        <f t="shared" si="8"/>
        <v>50</v>
      </c>
      <c r="AJ17" s="4">
        <v>5000</v>
      </c>
      <c r="AK17" s="4">
        <f t="shared" si="9"/>
        <v>52</v>
      </c>
      <c r="AL17" s="4">
        <v>5000</v>
      </c>
      <c r="AM17" s="4">
        <f t="shared" si="10"/>
        <v>54</v>
      </c>
      <c r="AN17" s="4">
        <v>5000</v>
      </c>
      <c r="AO17" s="4">
        <f t="shared" si="11"/>
        <v>56</v>
      </c>
      <c r="AP17" s="4">
        <v>5000</v>
      </c>
      <c r="AQ17" s="4">
        <v>50</v>
      </c>
      <c r="AS17" s="4">
        <v>3</v>
      </c>
      <c r="AT17" s="4">
        <v>0</v>
      </c>
      <c r="AU17" s="4">
        <v>0</v>
      </c>
    </row>
    <row r="18" spans="1:47" s="4" customFormat="1">
      <c r="A18" s="1">
        <v>17</v>
      </c>
      <c r="B18" s="4">
        <v>17</v>
      </c>
      <c r="C18" s="4" t="s">
        <v>62</v>
      </c>
      <c r="D18" s="4">
        <v>4</v>
      </c>
      <c r="E18" s="4">
        <v>15</v>
      </c>
      <c r="F18" s="71">
        <v>16</v>
      </c>
      <c r="G18" s="4">
        <v>0</v>
      </c>
      <c r="H18" s="4">
        <v>0</v>
      </c>
      <c r="I18" s="71">
        <v>8</v>
      </c>
      <c r="J18" s="4">
        <v>0</v>
      </c>
      <c r="K18" s="4">
        <v>0</v>
      </c>
      <c r="L18" s="4">
        <v>2</v>
      </c>
      <c r="M18" s="4">
        <v>19</v>
      </c>
      <c r="N18" s="4">
        <v>2000</v>
      </c>
      <c r="O18" s="4">
        <v>23</v>
      </c>
      <c r="P18" s="4">
        <v>3000</v>
      </c>
      <c r="Q18" s="4">
        <v>26</v>
      </c>
      <c r="R18" s="4">
        <v>4000</v>
      </c>
      <c r="S18" s="4">
        <f t="shared" si="0"/>
        <v>28</v>
      </c>
      <c r="T18" s="4">
        <v>5000</v>
      </c>
      <c r="U18" s="4">
        <f t="shared" si="1"/>
        <v>30</v>
      </c>
      <c r="V18" s="4">
        <v>5000</v>
      </c>
      <c r="W18" s="4">
        <f t="shared" si="2"/>
        <v>32</v>
      </c>
      <c r="X18" s="4">
        <v>5000</v>
      </c>
      <c r="Y18" s="4">
        <f t="shared" si="3"/>
        <v>34</v>
      </c>
      <c r="Z18" s="4">
        <v>5000</v>
      </c>
      <c r="AA18" s="4">
        <f t="shared" si="4"/>
        <v>36</v>
      </c>
      <c r="AB18" s="4">
        <v>5000</v>
      </c>
      <c r="AC18" s="4">
        <f t="shared" si="5"/>
        <v>38</v>
      </c>
      <c r="AD18" s="4">
        <v>5000</v>
      </c>
      <c r="AE18" s="4">
        <f t="shared" si="6"/>
        <v>40</v>
      </c>
      <c r="AF18" s="4">
        <v>5000</v>
      </c>
      <c r="AG18" s="4">
        <f t="shared" si="7"/>
        <v>42</v>
      </c>
      <c r="AH18" s="4">
        <v>5000</v>
      </c>
      <c r="AI18" s="4">
        <f t="shared" si="8"/>
        <v>44</v>
      </c>
      <c r="AJ18" s="4">
        <v>5000</v>
      </c>
      <c r="AK18" s="4">
        <f t="shared" si="9"/>
        <v>46</v>
      </c>
      <c r="AL18" s="4">
        <v>5000</v>
      </c>
      <c r="AM18" s="4">
        <f t="shared" si="10"/>
        <v>48</v>
      </c>
      <c r="AN18" s="4">
        <v>5000</v>
      </c>
      <c r="AO18" s="4">
        <f t="shared" si="11"/>
        <v>50</v>
      </c>
      <c r="AP18" s="4">
        <v>5000</v>
      </c>
      <c r="AQ18" s="4">
        <v>50</v>
      </c>
      <c r="AS18" s="4">
        <v>3</v>
      </c>
      <c r="AT18" s="4">
        <v>0</v>
      </c>
      <c r="AU18" s="4">
        <v>0</v>
      </c>
    </row>
    <row r="19" spans="1:47" s="4" customFormat="1">
      <c r="A19" s="1">
        <v>18</v>
      </c>
      <c r="B19" s="4">
        <v>18</v>
      </c>
      <c r="C19" s="4" t="s">
        <v>63</v>
      </c>
      <c r="D19" s="4">
        <v>4</v>
      </c>
      <c r="E19" s="4">
        <v>16</v>
      </c>
      <c r="F19" s="71">
        <v>5</v>
      </c>
      <c r="G19" s="4">
        <v>0</v>
      </c>
      <c r="H19" s="4">
        <v>0</v>
      </c>
      <c r="I19" s="71">
        <v>0</v>
      </c>
      <c r="J19" s="4">
        <v>0</v>
      </c>
      <c r="K19" s="4">
        <v>0</v>
      </c>
      <c r="L19" s="4">
        <v>2</v>
      </c>
      <c r="M19" s="4">
        <v>20</v>
      </c>
      <c r="N19" s="4">
        <v>2000</v>
      </c>
      <c r="O19" s="4">
        <v>23</v>
      </c>
      <c r="P19" s="4">
        <v>3000</v>
      </c>
      <c r="Q19" s="4">
        <v>26</v>
      </c>
      <c r="R19" s="4">
        <v>4000</v>
      </c>
      <c r="S19" s="4">
        <f t="shared" si="0"/>
        <v>28</v>
      </c>
      <c r="T19" s="4">
        <v>5000</v>
      </c>
      <c r="U19" s="4">
        <f t="shared" si="1"/>
        <v>30</v>
      </c>
      <c r="V19" s="4">
        <v>5000</v>
      </c>
      <c r="W19" s="4">
        <f t="shared" si="2"/>
        <v>32</v>
      </c>
      <c r="X19" s="4">
        <v>5000</v>
      </c>
      <c r="Y19" s="4">
        <f t="shared" si="3"/>
        <v>34</v>
      </c>
      <c r="Z19" s="4">
        <v>5000</v>
      </c>
      <c r="AA19" s="4">
        <f t="shared" si="4"/>
        <v>36</v>
      </c>
      <c r="AB19" s="4">
        <v>5000</v>
      </c>
      <c r="AC19" s="4">
        <f t="shared" si="5"/>
        <v>38</v>
      </c>
      <c r="AD19" s="4">
        <v>5000</v>
      </c>
      <c r="AE19" s="4">
        <f t="shared" si="6"/>
        <v>40</v>
      </c>
      <c r="AF19" s="4">
        <v>5000</v>
      </c>
      <c r="AG19" s="4">
        <f t="shared" si="7"/>
        <v>42</v>
      </c>
      <c r="AH19" s="4">
        <v>5000</v>
      </c>
      <c r="AI19" s="4">
        <f t="shared" si="8"/>
        <v>44</v>
      </c>
      <c r="AJ19" s="4">
        <v>5000</v>
      </c>
      <c r="AK19" s="4">
        <f t="shared" si="9"/>
        <v>46</v>
      </c>
      <c r="AL19" s="4">
        <v>5000</v>
      </c>
      <c r="AM19" s="4">
        <f t="shared" si="10"/>
        <v>48</v>
      </c>
      <c r="AN19" s="4">
        <v>5000</v>
      </c>
      <c r="AO19" s="4">
        <f t="shared" si="11"/>
        <v>50</v>
      </c>
      <c r="AP19" s="4">
        <v>5000</v>
      </c>
      <c r="AQ19" s="4">
        <v>50</v>
      </c>
      <c r="AS19" s="4">
        <v>3</v>
      </c>
      <c r="AT19" s="4">
        <v>0</v>
      </c>
      <c r="AU19" s="4">
        <v>0</v>
      </c>
    </row>
    <row r="20" spans="1:47" s="4" customFormat="1">
      <c r="A20" s="1">
        <v>19</v>
      </c>
      <c r="B20" s="4">
        <v>19</v>
      </c>
      <c r="C20" s="4" t="s">
        <v>64</v>
      </c>
      <c r="D20" s="4">
        <v>8</v>
      </c>
      <c r="E20" s="4">
        <v>17</v>
      </c>
      <c r="F20" s="71">
        <v>10</v>
      </c>
      <c r="G20" s="4">
        <v>0</v>
      </c>
      <c r="H20" s="4">
        <v>0</v>
      </c>
      <c r="I20" s="71">
        <v>0</v>
      </c>
      <c r="J20" s="4">
        <v>0</v>
      </c>
      <c r="K20" s="4">
        <v>0</v>
      </c>
      <c r="L20" s="4">
        <v>2</v>
      </c>
      <c r="M20" s="4">
        <v>21</v>
      </c>
      <c r="N20" s="4">
        <v>2000</v>
      </c>
      <c r="O20" s="4">
        <v>25</v>
      </c>
      <c r="P20" s="4">
        <v>3000</v>
      </c>
      <c r="Q20" s="4">
        <v>29</v>
      </c>
      <c r="R20" s="4">
        <v>4000</v>
      </c>
      <c r="S20" s="4">
        <f t="shared" si="0"/>
        <v>31</v>
      </c>
      <c r="T20" s="4">
        <v>5000</v>
      </c>
      <c r="U20" s="4">
        <f t="shared" si="1"/>
        <v>33</v>
      </c>
      <c r="V20" s="4">
        <v>5000</v>
      </c>
      <c r="W20" s="4">
        <f t="shared" si="2"/>
        <v>35</v>
      </c>
      <c r="X20" s="4">
        <v>5000</v>
      </c>
      <c r="Y20" s="4">
        <f t="shared" si="3"/>
        <v>37</v>
      </c>
      <c r="Z20" s="4">
        <v>5000</v>
      </c>
      <c r="AA20" s="4">
        <f t="shared" si="4"/>
        <v>39</v>
      </c>
      <c r="AB20" s="4">
        <v>5000</v>
      </c>
      <c r="AC20" s="4">
        <f t="shared" si="5"/>
        <v>41</v>
      </c>
      <c r="AD20" s="4">
        <v>5000</v>
      </c>
      <c r="AE20" s="4">
        <f t="shared" si="6"/>
        <v>43</v>
      </c>
      <c r="AF20" s="4">
        <v>5000</v>
      </c>
      <c r="AG20" s="4">
        <f t="shared" si="7"/>
        <v>45</v>
      </c>
      <c r="AH20" s="4">
        <v>5000</v>
      </c>
      <c r="AI20" s="4">
        <f t="shared" si="8"/>
        <v>47</v>
      </c>
      <c r="AJ20" s="4">
        <v>5000</v>
      </c>
      <c r="AK20" s="4">
        <f t="shared" si="9"/>
        <v>49</v>
      </c>
      <c r="AL20" s="4">
        <v>5000</v>
      </c>
      <c r="AM20" s="4">
        <f t="shared" si="10"/>
        <v>51</v>
      </c>
      <c r="AN20" s="4">
        <v>5000</v>
      </c>
      <c r="AO20" s="4">
        <f t="shared" si="11"/>
        <v>53</v>
      </c>
      <c r="AP20" s="4">
        <v>5000</v>
      </c>
      <c r="AQ20" s="4">
        <v>50</v>
      </c>
      <c r="AS20" s="4">
        <v>3</v>
      </c>
      <c r="AT20" s="4">
        <v>0</v>
      </c>
      <c r="AU20" s="4">
        <v>0</v>
      </c>
    </row>
    <row r="21" spans="1:47" s="4" customFormat="1">
      <c r="A21" s="1">
        <v>20</v>
      </c>
      <c r="B21" s="4">
        <v>20</v>
      </c>
      <c r="C21" s="4" t="s">
        <v>65</v>
      </c>
      <c r="D21" s="4">
        <v>2</v>
      </c>
      <c r="E21" s="4">
        <v>18</v>
      </c>
      <c r="F21" s="71">
        <v>3</v>
      </c>
      <c r="G21" s="4">
        <v>3</v>
      </c>
      <c r="H21" s="4">
        <v>3</v>
      </c>
      <c r="I21" s="71">
        <v>3</v>
      </c>
      <c r="J21" s="4">
        <v>0</v>
      </c>
      <c r="K21" s="4">
        <v>0</v>
      </c>
      <c r="L21" s="4">
        <v>1</v>
      </c>
      <c r="M21" s="4">
        <v>13</v>
      </c>
      <c r="N21" s="4">
        <v>2000</v>
      </c>
      <c r="O21" s="4">
        <v>18</v>
      </c>
      <c r="P21" s="4">
        <v>3000</v>
      </c>
      <c r="Q21" s="4">
        <v>24</v>
      </c>
      <c r="R21" s="4">
        <v>4000</v>
      </c>
      <c r="S21" s="4">
        <f t="shared" si="0"/>
        <v>26</v>
      </c>
      <c r="T21" s="4">
        <v>5000</v>
      </c>
      <c r="U21" s="4">
        <f t="shared" si="1"/>
        <v>28</v>
      </c>
      <c r="V21" s="4">
        <v>5000</v>
      </c>
      <c r="W21" s="4">
        <f t="shared" si="2"/>
        <v>30</v>
      </c>
      <c r="X21" s="4">
        <v>5000</v>
      </c>
      <c r="Y21" s="4">
        <f t="shared" si="3"/>
        <v>32</v>
      </c>
      <c r="Z21" s="4">
        <v>5000</v>
      </c>
      <c r="AA21" s="4">
        <f t="shared" si="4"/>
        <v>34</v>
      </c>
      <c r="AB21" s="4">
        <v>5000</v>
      </c>
      <c r="AC21" s="4">
        <f t="shared" si="5"/>
        <v>36</v>
      </c>
      <c r="AD21" s="4">
        <v>5000</v>
      </c>
      <c r="AE21" s="4">
        <f t="shared" si="6"/>
        <v>38</v>
      </c>
      <c r="AF21" s="4">
        <v>5000</v>
      </c>
      <c r="AG21" s="4">
        <f t="shared" si="7"/>
        <v>40</v>
      </c>
      <c r="AH21" s="4">
        <v>5000</v>
      </c>
      <c r="AI21" s="4">
        <f t="shared" si="8"/>
        <v>42</v>
      </c>
      <c r="AJ21" s="4">
        <v>5000</v>
      </c>
      <c r="AK21" s="4">
        <f t="shared" si="9"/>
        <v>44</v>
      </c>
      <c r="AL21" s="4">
        <v>5000</v>
      </c>
      <c r="AM21" s="4">
        <f t="shared" si="10"/>
        <v>46</v>
      </c>
      <c r="AN21" s="4">
        <v>5000</v>
      </c>
      <c r="AO21" s="4">
        <f t="shared" si="11"/>
        <v>48</v>
      </c>
      <c r="AP21" s="4">
        <v>5000</v>
      </c>
      <c r="AQ21" s="4">
        <v>60</v>
      </c>
      <c r="AS21" s="4">
        <v>3</v>
      </c>
      <c r="AT21" s="4">
        <v>0</v>
      </c>
      <c r="AU21" s="4">
        <v>0</v>
      </c>
    </row>
    <row r="22" spans="1:47" s="4" customFormat="1">
      <c r="A22" s="1">
        <v>21</v>
      </c>
      <c r="B22" s="4">
        <v>21</v>
      </c>
      <c r="C22" s="4" t="s">
        <v>66</v>
      </c>
      <c r="D22" s="4">
        <v>4</v>
      </c>
      <c r="E22" s="4">
        <v>19</v>
      </c>
      <c r="F22" s="71">
        <v>10</v>
      </c>
      <c r="G22" s="4">
        <v>0</v>
      </c>
      <c r="H22" s="4">
        <v>0</v>
      </c>
      <c r="I22" s="71">
        <v>8</v>
      </c>
      <c r="J22" s="4">
        <v>0</v>
      </c>
      <c r="K22" s="4">
        <v>0</v>
      </c>
      <c r="L22" s="4">
        <v>1</v>
      </c>
      <c r="M22" s="4">
        <v>19</v>
      </c>
      <c r="N22" s="4">
        <v>2000</v>
      </c>
      <c r="O22" s="4">
        <v>22</v>
      </c>
      <c r="P22" s="4">
        <v>3000</v>
      </c>
      <c r="Q22" s="4">
        <v>25</v>
      </c>
      <c r="R22" s="4">
        <v>4000</v>
      </c>
      <c r="S22" s="4">
        <f t="shared" si="0"/>
        <v>27</v>
      </c>
      <c r="T22" s="4">
        <v>5000</v>
      </c>
      <c r="U22" s="4">
        <f t="shared" si="1"/>
        <v>29</v>
      </c>
      <c r="V22" s="4">
        <v>5000</v>
      </c>
      <c r="W22" s="4">
        <f t="shared" si="2"/>
        <v>31</v>
      </c>
      <c r="X22" s="4">
        <v>5000</v>
      </c>
      <c r="Y22" s="4">
        <f t="shared" si="3"/>
        <v>33</v>
      </c>
      <c r="Z22" s="4">
        <v>5000</v>
      </c>
      <c r="AA22" s="4">
        <f t="shared" si="4"/>
        <v>35</v>
      </c>
      <c r="AB22" s="4">
        <v>5000</v>
      </c>
      <c r="AC22" s="4">
        <f t="shared" si="5"/>
        <v>37</v>
      </c>
      <c r="AD22" s="4">
        <v>5000</v>
      </c>
      <c r="AE22" s="4">
        <f t="shared" si="6"/>
        <v>39</v>
      </c>
      <c r="AF22" s="4">
        <v>5000</v>
      </c>
      <c r="AG22" s="4">
        <f t="shared" si="7"/>
        <v>41</v>
      </c>
      <c r="AH22" s="4">
        <v>5000</v>
      </c>
      <c r="AI22" s="4">
        <f t="shared" si="8"/>
        <v>43</v>
      </c>
      <c r="AJ22" s="4">
        <v>5000</v>
      </c>
      <c r="AK22" s="4">
        <f t="shared" si="9"/>
        <v>45</v>
      </c>
      <c r="AL22" s="4">
        <v>5000</v>
      </c>
      <c r="AM22" s="4">
        <f t="shared" si="10"/>
        <v>47</v>
      </c>
      <c r="AN22" s="4">
        <v>5000</v>
      </c>
      <c r="AO22" s="4">
        <f t="shared" si="11"/>
        <v>49</v>
      </c>
      <c r="AP22" s="4">
        <v>5000</v>
      </c>
      <c r="AQ22" s="4">
        <v>50</v>
      </c>
      <c r="AS22" s="4">
        <v>3</v>
      </c>
      <c r="AT22" s="4">
        <v>0</v>
      </c>
      <c r="AU22" s="4">
        <v>0</v>
      </c>
    </row>
    <row r="23" spans="1:47" s="4" customFormat="1">
      <c r="A23" s="1">
        <v>22</v>
      </c>
      <c r="B23" s="4">
        <v>22</v>
      </c>
      <c r="C23" s="4" t="s">
        <v>67</v>
      </c>
      <c r="D23" s="4">
        <v>4</v>
      </c>
      <c r="E23" s="4">
        <v>20</v>
      </c>
      <c r="F23" s="71">
        <v>20</v>
      </c>
      <c r="G23" s="4">
        <v>3</v>
      </c>
      <c r="H23" s="4">
        <v>3</v>
      </c>
      <c r="I23" s="71">
        <v>25</v>
      </c>
      <c r="J23" s="4">
        <v>3</v>
      </c>
      <c r="K23" s="4">
        <v>3</v>
      </c>
      <c r="L23" s="4">
        <v>1</v>
      </c>
      <c r="M23" s="4">
        <v>24</v>
      </c>
      <c r="N23" s="4">
        <v>2000</v>
      </c>
      <c r="O23" s="4">
        <v>29</v>
      </c>
      <c r="P23" s="4">
        <v>3000</v>
      </c>
      <c r="Q23" s="4">
        <v>33</v>
      </c>
      <c r="R23" s="4">
        <v>4000</v>
      </c>
      <c r="S23" s="4">
        <f t="shared" si="0"/>
        <v>35</v>
      </c>
      <c r="T23" s="4">
        <v>5000</v>
      </c>
      <c r="U23" s="4">
        <f t="shared" si="1"/>
        <v>37</v>
      </c>
      <c r="V23" s="4">
        <v>5000</v>
      </c>
      <c r="W23" s="4">
        <f t="shared" si="2"/>
        <v>39</v>
      </c>
      <c r="X23" s="4">
        <v>5000</v>
      </c>
      <c r="Y23" s="4">
        <f t="shared" si="3"/>
        <v>41</v>
      </c>
      <c r="Z23" s="4">
        <v>5000</v>
      </c>
      <c r="AA23" s="4">
        <f t="shared" si="4"/>
        <v>43</v>
      </c>
      <c r="AB23" s="4">
        <v>5000</v>
      </c>
      <c r="AC23" s="4">
        <f t="shared" si="5"/>
        <v>45</v>
      </c>
      <c r="AD23" s="4">
        <v>5000</v>
      </c>
      <c r="AE23" s="4">
        <f t="shared" si="6"/>
        <v>47</v>
      </c>
      <c r="AF23" s="4">
        <v>5000</v>
      </c>
      <c r="AG23" s="4">
        <f t="shared" si="7"/>
        <v>49</v>
      </c>
      <c r="AH23" s="4">
        <v>5000</v>
      </c>
      <c r="AI23" s="4">
        <f t="shared" si="8"/>
        <v>51</v>
      </c>
      <c r="AJ23" s="4">
        <v>5000</v>
      </c>
      <c r="AK23" s="4">
        <f t="shared" si="9"/>
        <v>53</v>
      </c>
      <c r="AL23" s="4">
        <v>5000</v>
      </c>
      <c r="AM23" s="4">
        <f t="shared" si="10"/>
        <v>55</v>
      </c>
      <c r="AN23" s="4">
        <v>5000</v>
      </c>
      <c r="AO23" s="4">
        <f t="shared" si="11"/>
        <v>57</v>
      </c>
      <c r="AP23" s="4">
        <v>5000</v>
      </c>
      <c r="AQ23" s="4">
        <v>120</v>
      </c>
      <c r="AS23" s="4">
        <v>3</v>
      </c>
      <c r="AT23" s="4">
        <v>0</v>
      </c>
      <c r="AU23" s="4">
        <v>0</v>
      </c>
    </row>
    <row r="24" spans="1:47" s="4" customFormat="1">
      <c r="A24" s="1">
        <v>23</v>
      </c>
      <c r="B24" s="4">
        <v>23</v>
      </c>
      <c r="C24" s="4" t="s">
        <v>68</v>
      </c>
      <c r="D24" s="4">
        <v>2</v>
      </c>
      <c r="E24" s="4">
        <v>21</v>
      </c>
      <c r="F24" s="71">
        <v>15</v>
      </c>
      <c r="G24" s="4">
        <v>8</v>
      </c>
      <c r="H24" s="4">
        <v>8</v>
      </c>
      <c r="I24" s="71">
        <v>10</v>
      </c>
      <c r="J24" s="4">
        <v>6</v>
      </c>
      <c r="K24" s="4">
        <v>6</v>
      </c>
      <c r="L24" s="4">
        <v>1</v>
      </c>
      <c r="M24" s="4">
        <v>22</v>
      </c>
      <c r="N24" s="4">
        <v>2000</v>
      </c>
      <c r="O24" s="4">
        <v>27</v>
      </c>
      <c r="P24" s="4">
        <v>3000</v>
      </c>
      <c r="Q24" s="4">
        <v>31</v>
      </c>
      <c r="R24" s="4">
        <v>4000</v>
      </c>
      <c r="S24" s="4">
        <f t="shared" si="0"/>
        <v>33</v>
      </c>
      <c r="T24" s="4">
        <v>5000</v>
      </c>
      <c r="U24" s="4">
        <f t="shared" si="1"/>
        <v>35</v>
      </c>
      <c r="V24" s="4">
        <v>5000</v>
      </c>
      <c r="W24" s="4">
        <f t="shared" si="2"/>
        <v>37</v>
      </c>
      <c r="X24" s="4">
        <v>5000</v>
      </c>
      <c r="Y24" s="4">
        <f t="shared" si="3"/>
        <v>39</v>
      </c>
      <c r="Z24" s="4">
        <v>5000</v>
      </c>
      <c r="AA24" s="4">
        <f t="shared" si="4"/>
        <v>41</v>
      </c>
      <c r="AB24" s="4">
        <v>5000</v>
      </c>
      <c r="AC24" s="4">
        <f t="shared" si="5"/>
        <v>43</v>
      </c>
      <c r="AD24" s="4">
        <v>5000</v>
      </c>
      <c r="AE24" s="4">
        <f t="shared" si="6"/>
        <v>45</v>
      </c>
      <c r="AF24" s="4">
        <v>5000</v>
      </c>
      <c r="AG24" s="4">
        <f t="shared" si="7"/>
        <v>47</v>
      </c>
      <c r="AH24" s="4">
        <v>5000</v>
      </c>
      <c r="AI24" s="4">
        <f t="shared" si="8"/>
        <v>49</v>
      </c>
      <c r="AJ24" s="4">
        <v>5000</v>
      </c>
      <c r="AK24" s="4">
        <f t="shared" si="9"/>
        <v>51</v>
      </c>
      <c r="AL24" s="4">
        <v>5000</v>
      </c>
      <c r="AM24" s="4">
        <f t="shared" si="10"/>
        <v>53</v>
      </c>
      <c r="AN24" s="4">
        <v>5000</v>
      </c>
      <c r="AO24" s="4">
        <f t="shared" si="11"/>
        <v>55</v>
      </c>
      <c r="AP24" s="4">
        <v>5000</v>
      </c>
      <c r="AQ24" s="4">
        <v>60</v>
      </c>
      <c r="AS24" s="4">
        <v>3</v>
      </c>
      <c r="AT24" s="4">
        <v>0</v>
      </c>
      <c r="AU24" s="4">
        <v>0</v>
      </c>
    </row>
    <row r="25" spans="1:47" s="4" customFormat="1">
      <c r="A25" s="1">
        <v>24</v>
      </c>
      <c r="B25" s="4">
        <v>24</v>
      </c>
      <c r="C25" s="4" t="s">
        <v>69</v>
      </c>
      <c r="D25" s="4">
        <v>4</v>
      </c>
      <c r="E25" s="4">
        <v>22</v>
      </c>
      <c r="F25" s="71">
        <v>35</v>
      </c>
      <c r="G25" s="4">
        <v>10</v>
      </c>
      <c r="H25" s="4">
        <v>30</v>
      </c>
      <c r="I25" s="71">
        <v>20</v>
      </c>
      <c r="J25" s="4">
        <v>10</v>
      </c>
      <c r="K25" s="4">
        <v>30</v>
      </c>
      <c r="L25" s="4">
        <v>1</v>
      </c>
      <c r="M25" s="4">
        <v>30</v>
      </c>
      <c r="N25" s="4">
        <v>2000</v>
      </c>
      <c r="O25" s="4">
        <v>32</v>
      </c>
      <c r="P25" s="4">
        <v>3000</v>
      </c>
      <c r="Q25" s="4">
        <v>34</v>
      </c>
      <c r="R25" s="4">
        <v>4000</v>
      </c>
      <c r="S25" s="4">
        <f t="shared" si="0"/>
        <v>36</v>
      </c>
      <c r="T25" s="4">
        <v>5000</v>
      </c>
      <c r="U25" s="4">
        <f t="shared" si="1"/>
        <v>38</v>
      </c>
      <c r="V25" s="4">
        <v>5000</v>
      </c>
      <c r="W25" s="4">
        <f t="shared" si="2"/>
        <v>40</v>
      </c>
      <c r="X25" s="4">
        <v>5000</v>
      </c>
      <c r="Y25" s="4">
        <f t="shared" si="3"/>
        <v>42</v>
      </c>
      <c r="Z25" s="4">
        <v>5000</v>
      </c>
      <c r="AA25" s="4">
        <f t="shared" si="4"/>
        <v>44</v>
      </c>
      <c r="AB25" s="4">
        <v>5000</v>
      </c>
      <c r="AC25" s="4">
        <f t="shared" si="5"/>
        <v>46</v>
      </c>
      <c r="AD25" s="4">
        <v>5000</v>
      </c>
      <c r="AE25" s="4">
        <f t="shared" si="6"/>
        <v>48</v>
      </c>
      <c r="AF25" s="4">
        <v>5000</v>
      </c>
      <c r="AG25" s="4">
        <f t="shared" si="7"/>
        <v>50</v>
      </c>
      <c r="AH25" s="4">
        <v>5000</v>
      </c>
      <c r="AI25" s="4">
        <f t="shared" si="8"/>
        <v>52</v>
      </c>
      <c r="AJ25" s="4">
        <v>5000</v>
      </c>
      <c r="AK25" s="4">
        <f t="shared" si="9"/>
        <v>54</v>
      </c>
      <c r="AL25" s="4">
        <v>5000</v>
      </c>
      <c r="AM25" s="4">
        <f t="shared" si="10"/>
        <v>56</v>
      </c>
      <c r="AN25" s="4">
        <v>5000</v>
      </c>
      <c r="AO25" s="4">
        <f t="shared" si="11"/>
        <v>58</v>
      </c>
      <c r="AP25" s="4">
        <v>5000</v>
      </c>
      <c r="AQ25" s="4">
        <v>60</v>
      </c>
      <c r="AS25" s="4">
        <v>3</v>
      </c>
      <c r="AT25" s="4">
        <v>0</v>
      </c>
      <c r="AU25" s="4">
        <v>0</v>
      </c>
    </row>
    <row r="26" spans="1:47" s="4" customFormat="1">
      <c r="A26" s="1">
        <v>25</v>
      </c>
      <c r="B26" s="4">
        <v>25</v>
      </c>
      <c r="C26" s="4" t="s">
        <v>70</v>
      </c>
      <c r="D26" s="4">
        <v>0</v>
      </c>
      <c r="E26" s="4">
        <v>23</v>
      </c>
      <c r="F26" s="71">
        <v>0</v>
      </c>
      <c r="G26" s="4">
        <v>0</v>
      </c>
      <c r="H26" s="4">
        <v>0</v>
      </c>
      <c r="I26" s="71">
        <v>3</v>
      </c>
      <c r="J26" s="4">
        <v>0</v>
      </c>
      <c r="K26" s="4">
        <v>0</v>
      </c>
      <c r="L26" s="4">
        <v>0</v>
      </c>
      <c r="M26" s="4">
        <v>28</v>
      </c>
      <c r="N26" s="4">
        <v>2000</v>
      </c>
      <c r="O26" s="4">
        <v>31</v>
      </c>
      <c r="P26" s="4">
        <v>3000</v>
      </c>
      <c r="Q26" s="4">
        <v>34</v>
      </c>
      <c r="R26" s="4">
        <v>4000</v>
      </c>
      <c r="S26" s="4">
        <f t="shared" si="0"/>
        <v>36</v>
      </c>
      <c r="T26" s="4">
        <v>5000</v>
      </c>
      <c r="U26" s="4">
        <f t="shared" si="1"/>
        <v>38</v>
      </c>
      <c r="V26" s="4">
        <v>5000</v>
      </c>
      <c r="W26" s="4">
        <f t="shared" si="2"/>
        <v>40</v>
      </c>
      <c r="X26" s="4">
        <v>5000</v>
      </c>
      <c r="Y26" s="4">
        <f t="shared" si="3"/>
        <v>42</v>
      </c>
      <c r="Z26" s="4">
        <v>5000</v>
      </c>
      <c r="AA26" s="4">
        <f t="shared" si="4"/>
        <v>44</v>
      </c>
      <c r="AB26" s="4">
        <v>5000</v>
      </c>
      <c r="AC26" s="4">
        <f t="shared" si="5"/>
        <v>46</v>
      </c>
      <c r="AD26" s="4">
        <v>5000</v>
      </c>
      <c r="AE26" s="4">
        <f t="shared" si="6"/>
        <v>48</v>
      </c>
      <c r="AF26" s="4">
        <v>5000</v>
      </c>
      <c r="AG26" s="4">
        <f t="shared" si="7"/>
        <v>50</v>
      </c>
      <c r="AH26" s="4">
        <v>5000</v>
      </c>
      <c r="AI26" s="4">
        <f t="shared" si="8"/>
        <v>52</v>
      </c>
      <c r="AJ26" s="4">
        <v>5000</v>
      </c>
      <c r="AK26" s="4">
        <f t="shared" si="9"/>
        <v>54</v>
      </c>
      <c r="AL26" s="4">
        <v>5000</v>
      </c>
      <c r="AM26" s="4">
        <f t="shared" si="10"/>
        <v>56</v>
      </c>
      <c r="AN26" s="4">
        <v>5000</v>
      </c>
      <c r="AO26" s="4">
        <f t="shared" si="11"/>
        <v>58</v>
      </c>
      <c r="AP26" s="4">
        <v>5000</v>
      </c>
      <c r="AQ26" s="4">
        <v>0</v>
      </c>
      <c r="AS26" s="4">
        <v>3</v>
      </c>
      <c r="AT26" s="4">
        <v>0</v>
      </c>
      <c r="AU26" s="4">
        <v>0</v>
      </c>
    </row>
    <row r="27" spans="1:47" s="4" customFormat="1">
      <c r="A27" s="1">
        <v>26</v>
      </c>
      <c r="B27" s="4">
        <v>26</v>
      </c>
      <c r="C27" s="4" t="s">
        <v>71</v>
      </c>
      <c r="D27" s="4">
        <v>0</v>
      </c>
      <c r="E27" s="4">
        <v>24</v>
      </c>
      <c r="F27" s="71">
        <v>0</v>
      </c>
      <c r="G27" s="4">
        <v>0</v>
      </c>
      <c r="H27" s="4">
        <v>0</v>
      </c>
      <c r="I27" s="71">
        <v>7</v>
      </c>
      <c r="J27" s="4">
        <v>0</v>
      </c>
      <c r="K27" s="4">
        <v>0</v>
      </c>
      <c r="L27" s="4">
        <v>0</v>
      </c>
      <c r="M27" s="4">
        <v>35</v>
      </c>
      <c r="N27" s="4">
        <v>2000</v>
      </c>
      <c r="O27" s="4">
        <v>37</v>
      </c>
      <c r="P27" s="4">
        <v>3000</v>
      </c>
      <c r="Q27" s="4">
        <v>40</v>
      </c>
      <c r="R27" s="4">
        <v>4000</v>
      </c>
      <c r="S27" s="4">
        <f t="shared" si="0"/>
        <v>42</v>
      </c>
      <c r="T27" s="4">
        <v>5000</v>
      </c>
      <c r="U27" s="4">
        <f t="shared" si="1"/>
        <v>44</v>
      </c>
      <c r="V27" s="4">
        <v>5000</v>
      </c>
      <c r="W27" s="4">
        <f t="shared" si="2"/>
        <v>46</v>
      </c>
      <c r="X27" s="4">
        <v>5000</v>
      </c>
      <c r="Y27" s="4">
        <f t="shared" si="3"/>
        <v>48</v>
      </c>
      <c r="Z27" s="4">
        <v>5000</v>
      </c>
      <c r="AA27" s="4">
        <f t="shared" si="4"/>
        <v>50</v>
      </c>
      <c r="AB27" s="4">
        <v>5000</v>
      </c>
      <c r="AC27" s="4">
        <f t="shared" si="5"/>
        <v>52</v>
      </c>
      <c r="AD27" s="4">
        <v>5000</v>
      </c>
      <c r="AE27" s="4">
        <f t="shared" si="6"/>
        <v>54</v>
      </c>
      <c r="AF27" s="4">
        <v>5000</v>
      </c>
      <c r="AG27" s="4">
        <f t="shared" si="7"/>
        <v>56</v>
      </c>
      <c r="AH27" s="4">
        <v>5000</v>
      </c>
      <c r="AI27" s="4">
        <f t="shared" si="8"/>
        <v>58</v>
      </c>
      <c r="AJ27" s="4">
        <v>5000</v>
      </c>
      <c r="AK27" s="4">
        <f t="shared" si="9"/>
        <v>60</v>
      </c>
      <c r="AL27" s="4">
        <v>5000</v>
      </c>
      <c r="AM27" s="4">
        <f t="shared" si="10"/>
        <v>62</v>
      </c>
      <c r="AN27" s="4">
        <v>5000</v>
      </c>
      <c r="AO27" s="4">
        <f t="shared" si="11"/>
        <v>64</v>
      </c>
      <c r="AP27" s="4">
        <v>5000</v>
      </c>
      <c r="AQ27" s="4">
        <v>0</v>
      </c>
      <c r="AS27" s="4">
        <v>3</v>
      </c>
      <c r="AT27" s="4">
        <v>0</v>
      </c>
      <c r="AU27" s="4">
        <v>0</v>
      </c>
    </row>
    <row r="28" spans="1:47" s="4" customFormat="1">
      <c r="A28" s="1">
        <v>27</v>
      </c>
      <c r="B28" s="4">
        <v>27</v>
      </c>
      <c r="C28" s="4" t="s">
        <v>72</v>
      </c>
      <c r="D28" s="4">
        <v>0</v>
      </c>
      <c r="E28" s="4">
        <v>25</v>
      </c>
      <c r="F28" s="71">
        <v>15</v>
      </c>
      <c r="G28" s="4">
        <v>0</v>
      </c>
      <c r="H28" s="4">
        <v>0</v>
      </c>
      <c r="I28" s="71">
        <v>0</v>
      </c>
      <c r="J28" s="4">
        <v>0</v>
      </c>
      <c r="K28" s="4">
        <v>0</v>
      </c>
      <c r="L28" s="4">
        <v>0</v>
      </c>
      <c r="M28" s="4">
        <v>30</v>
      </c>
      <c r="N28" s="4">
        <v>2000</v>
      </c>
      <c r="O28" s="4">
        <v>34</v>
      </c>
      <c r="P28" s="4">
        <v>3000</v>
      </c>
      <c r="Q28" s="4">
        <v>39</v>
      </c>
      <c r="R28" s="4">
        <v>4000</v>
      </c>
      <c r="S28" s="4">
        <f t="shared" si="0"/>
        <v>41</v>
      </c>
      <c r="T28" s="4">
        <v>5000</v>
      </c>
      <c r="U28" s="4">
        <f t="shared" si="1"/>
        <v>43</v>
      </c>
      <c r="V28" s="4">
        <v>5000</v>
      </c>
      <c r="W28" s="4">
        <f t="shared" si="2"/>
        <v>45</v>
      </c>
      <c r="X28" s="4">
        <v>5000</v>
      </c>
      <c r="Y28" s="4">
        <f t="shared" si="3"/>
        <v>47</v>
      </c>
      <c r="Z28" s="4">
        <v>5000</v>
      </c>
      <c r="AA28" s="4">
        <f t="shared" si="4"/>
        <v>49</v>
      </c>
      <c r="AB28" s="4">
        <v>5000</v>
      </c>
      <c r="AC28" s="4">
        <f t="shared" si="5"/>
        <v>51</v>
      </c>
      <c r="AD28" s="4">
        <v>5000</v>
      </c>
      <c r="AE28" s="4">
        <f t="shared" si="6"/>
        <v>53</v>
      </c>
      <c r="AF28" s="4">
        <v>5000</v>
      </c>
      <c r="AG28" s="4">
        <f t="shared" si="7"/>
        <v>55</v>
      </c>
      <c r="AH28" s="4">
        <v>5000</v>
      </c>
      <c r="AI28" s="4">
        <f t="shared" si="8"/>
        <v>57</v>
      </c>
      <c r="AJ28" s="4">
        <v>5000</v>
      </c>
      <c r="AK28" s="4">
        <f t="shared" si="9"/>
        <v>59</v>
      </c>
      <c r="AL28" s="4">
        <v>5000</v>
      </c>
      <c r="AM28" s="4">
        <f t="shared" si="10"/>
        <v>61</v>
      </c>
      <c r="AN28" s="4">
        <v>5000</v>
      </c>
      <c r="AO28" s="4">
        <f t="shared" si="11"/>
        <v>63</v>
      </c>
      <c r="AP28" s="4">
        <v>5000</v>
      </c>
      <c r="AQ28" s="4">
        <v>0</v>
      </c>
      <c r="AS28" s="4">
        <v>3</v>
      </c>
      <c r="AT28" s="4">
        <v>0</v>
      </c>
      <c r="AU28" s="4">
        <v>0</v>
      </c>
    </row>
    <row r="29" spans="1:47" s="4" customFormat="1">
      <c r="A29" s="1">
        <v>28</v>
      </c>
      <c r="B29" s="4">
        <v>28</v>
      </c>
      <c r="C29" s="4" t="s">
        <v>73</v>
      </c>
      <c r="D29" s="4">
        <v>2</v>
      </c>
      <c r="E29" s="4">
        <v>26</v>
      </c>
      <c r="F29" s="71">
        <v>16</v>
      </c>
      <c r="G29" s="4">
        <v>0</v>
      </c>
      <c r="H29" s="4">
        <v>0</v>
      </c>
      <c r="I29" s="71">
        <v>0</v>
      </c>
      <c r="J29" s="4">
        <v>0</v>
      </c>
      <c r="K29" s="4">
        <v>0</v>
      </c>
      <c r="L29" s="4">
        <v>2</v>
      </c>
      <c r="M29" s="4">
        <v>26</v>
      </c>
      <c r="N29" s="4">
        <v>2000</v>
      </c>
      <c r="O29" s="4">
        <v>30</v>
      </c>
      <c r="P29" s="4">
        <v>3000</v>
      </c>
      <c r="Q29" s="4">
        <v>35</v>
      </c>
      <c r="R29" s="4">
        <v>4000</v>
      </c>
      <c r="S29" s="4">
        <f t="shared" si="0"/>
        <v>37</v>
      </c>
      <c r="T29" s="4">
        <v>5000</v>
      </c>
      <c r="U29" s="4">
        <f t="shared" si="1"/>
        <v>39</v>
      </c>
      <c r="V29" s="4">
        <v>5000</v>
      </c>
      <c r="W29" s="4">
        <f t="shared" si="2"/>
        <v>41</v>
      </c>
      <c r="X29" s="4">
        <v>5000</v>
      </c>
      <c r="Y29" s="4">
        <f t="shared" si="3"/>
        <v>43</v>
      </c>
      <c r="Z29" s="4">
        <v>5000</v>
      </c>
      <c r="AA29" s="4">
        <f t="shared" si="4"/>
        <v>45</v>
      </c>
      <c r="AB29" s="4">
        <v>5000</v>
      </c>
      <c r="AC29" s="4">
        <f t="shared" si="5"/>
        <v>47</v>
      </c>
      <c r="AD29" s="4">
        <v>5000</v>
      </c>
      <c r="AE29" s="4">
        <f t="shared" si="6"/>
        <v>49</v>
      </c>
      <c r="AF29" s="4">
        <v>5000</v>
      </c>
      <c r="AG29" s="4">
        <f t="shared" si="7"/>
        <v>51</v>
      </c>
      <c r="AH29" s="4">
        <v>5000</v>
      </c>
      <c r="AI29" s="4">
        <f t="shared" si="8"/>
        <v>53</v>
      </c>
      <c r="AJ29" s="4">
        <v>5000</v>
      </c>
      <c r="AK29" s="4">
        <f t="shared" si="9"/>
        <v>55</v>
      </c>
      <c r="AL29" s="4">
        <v>5000</v>
      </c>
      <c r="AM29" s="4">
        <f t="shared" si="10"/>
        <v>57</v>
      </c>
      <c r="AN29" s="4">
        <v>5000</v>
      </c>
      <c r="AO29" s="4">
        <f t="shared" si="11"/>
        <v>59</v>
      </c>
      <c r="AP29" s="4">
        <v>5000</v>
      </c>
      <c r="AQ29" s="4">
        <v>40</v>
      </c>
      <c r="AS29" s="4">
        <v>3</v>
      </c>
      <c r="AT29" s="4">
        <v>0</v>
      </c>
      <c r="AU29" s="4">
        <v>0</v>
      </c>
    </row>
    <row r="30" spans="1:47" s="4" customFormat="1">
      <c r="A30" s="1">
        <v>29</v>
      </c>
      <c r="B30" s="4">
        <v>29</v>
      </c>
      <c r="C30" s="4" t="s">
        <v>74</v>
      </c>
      <c r="D30" s="4">
        <v>2</v>
      </c>
      <c r="E30" s="4">
        <v>27</v>
      </c>
      <c r="F30" s="71">
        <v>12</v>
      </c>
      <c r="G30" s="4">
        <v>10</v>
      </c>
      <c r="H30" s="4">
        <v>10</v>
      </c>
      <c r="I30" s="71">
        <v>25</v>
      </c>
      <c r="J30" s="4">
        <v>4</v>
      </c>
      <c r="K30" s="4">
        <v>4</v>
      </c>
      <c r="L30" s="4">
        <v>2</v>
      </c>
      <c r="M30" s="4">
        <v>33</v>
      </c>
      <c r="N30" s="4">
        <v>2000</v>
      </c>
      <c r="O30" s="4">
        <v>35</v>
      </c>
      <c r="P30" s="4">
        <v>3000</v>
      </c>
      <c r="Q30" s="4">
        <v>38</v>
      </c>
      <c r="R30" s="4">
        <v>4000</v>
      </c>
      <c r="S30" s="4">
        <f t="shared" si="0"/>
        <v>40</v>
      </c>
      <c r="T30" s="4">
        <v>5000</v>
      </c>
      <c r="U30" s="4">
        <f t="shared" si="1"/>
        <v>42</v>
      </c>
      <c r="V30" s="4">
        <v>5000</v>
      </c>
      <c r="W30" s="4">
        <f t="shared" si="2"/>
        <v>44</v>
      </c>
      <c r="X30" s="4">
        <v>5000</v>
      </c>
      <c r="Y30" s="4">
        <f t="shared" si="3"/>
        <v>46</v>
      </c>
      <c r="Z30" s="4">
        <v>5000</v>
      </c>
      <c r="AA30" s="4">
        <f t="shared" si="4"/>
        <v>48</v>
      </c>
      <c r="AB30" s="4">
        <v>5000</v>
      </c>
      <c r="AC30" s="4">
        <f t="shared" si="5"/>
        <v>50</v>
      </c>
      <c r="AD30" s="4">
        <v>5000</v>
      </c>
      <c r="AE30" s="4">
        <f t="shared" si="6"/>
        <v>52</v>
      </c>
      <c r="AF30" s="4">
        <v>5000</v>
      </c>
      <c r="AG30" s="4">
        <f t="shared" si="7"/>
        <v>54</v>
      </c>
      <c r="AH30" s="4">
        <v>5000</v>
      </c>
      <c r="AI30" s="4">
        <f t="shared" si="8"/>
        <v>56</v>
      </c>
      <c r="AJ30" s="4">
        <v>5000</v>
      </c>
      <c r="AK30" s="4">
        <f t="shared" si="9"/>
        <v>58</v>
      </c>
      <c r="AL30" s="4">
        <v>5000</v>
      </c>
      <c r="AM30" s="4">
        <f t="shared" si="10"/>
        <v>60</v>
      </c>
      <c r="AN30" s="4">
        <v>5000</v>
      </c>
      <c r="AO30" s="4">
        <f t="shared" si="11"/>
        <v>62</v>
      </c>
      <c r="AP30" s="4">
        <v>5000</v>
      </c>
      <c r="AQ30" s="4">
        <v>40</v>
      </c>
      <c r="AS30" s="4">
        <v>3</v>
      </c>
      <c r="AT30" s="4">
        <v>0</v>
      </c>
      <c r="AU30" s="4">
        <v>0</v>
      </c>
    </row>
    <row r="31" spans="1:47" s="4" customFormat="1">
      <c r="A31" s="1">
        <v>30</v>
      </c>
      <c r="B31" s="4">
        <v>30</v>
      </c>
      <c r="C31" s="4" t="s">
        <v>75</v>
      </c>
      <c r="D31" s="4">
        <v>4</v>
      </c>
      <c r="E31" s="4">
        <v>28</v>
      </c>
      <c r="F31" s="71">
        <v>16</v>
      </c>
      <c r="G31" s="4">
        <v>0</v>
      </c>
      <c r="H31" s="4">
        <v>0</v>
      </c>
      <c r="I31" s="71">
        <v>24</v>
      </c>
      <c r="J31" s="4">
        <v>0</v>
      </c>
      <c r="K31" s="4">
        <v>0</v>
      </c>
      <c r="L31" s="4">
        <v>2</v>
      </c>
      <c r="M31" s="4">
        <v>35</v>
      </c>
      <c r="N31" s="4">
        <v>2000</v>
      </c>
      <c r="O31" s="4">
        <v>37</v>
      </c>
      <c r="P31" s="4">
        <v>3000</v>
      </c>
      <c r="Q31" s="4">
        <v>40</v>
      </c>
      <c r="R31" s="4">
        <v>4000</v>
      </c>
      <c r="S31" s="4">
        <f t="shared" si="0"/>
        <v>42</v>
      </c>
      <c r="T31" s="4">
        <v>5000</v>
      </c>
      <c r="U31" s="4">
        <f t="shared" si="1"/>
        <v>44</v>
      </c>
      <c r="V31" s="4">
        <v>5000</v>
      </c>
      <c r="W31" s="4">
        <f t="shared" si="2"/>
        <v>46</v>
      </c>
      <c r="X31" s="4">
        <v>5000</v>
      </c>
      <c r="Y31" s="4">
        <f t="shared" si="3"/>
        <v>48</v>
      </c>
      <c r="Z31" s="4">
        <v>5000</v>
      </c>
      <c r="AA31" s="4">
        <f t="shared" si="4"/>
        <v>50</v>
      </c>
      <c r="AB31" s="4">
        <v>5000</v>
      </c>
      <c r="AC31" s="4">
        <f t="shared" si="5"/>
        <v>52</v>
      </c>
      <c r="AD31" s="4">
        <v>5000</v>
      </c>
      <c r="AE31" s="4">
        <f t="shared" si="6"/>
        <v>54</v>
      </c>
      <c r="AF31" s="4">
        <v>5000</v>
      </c>
      <c r="AG31" s="4">
        <f t="shared" si="7"/>
        <v>56</v>
      </c>
      <c r="AH31" s="4">
        <v>5000</v>
      </c>
      <c r="AI31" s="4">
        <f t="shared" si="8"/>
        <v>58</v>
      </c>
      <c r="AJ31" s="4">
        <v>5000</v>
      </c>
      <c r="AK31" s="4">
        <f t="shared" si="9"/>
        <v>60</v>
      </c>
      <c r="AL31" s="4">
        <v>5000</v>
      </c>
      <c r="AM31" s="4">
        <f t="shared" si="10"/>
        <v>62</v>
      </c>
      <c r="AN31" s="4">
        <v>5000</v>
      </c>
      <c r="AO31" s="4">
        <f t="shared" si="11"/>
        <v>64</v>
      </c>
      <c r="AP31" s="4">
        <v>5000</v>
      </c>
      <c r="AQ31" s="4">
        <v>120</v>
      </c>
      <c r="AS31" s="4">
        <v>3</v>
      </c>
      <c r="AT31" s="4">
        <v>0</v>
      </c>
      <c r="AU31" s="4">
        <v>0</v>
      </c>
    </row>
    <row r="32" spans="1:47" s="4" customFormat="1">
      <c r="A32" s="1">
        <v>31</v>
      </c>
      <c r="B32" s="4">
        <v>31</v>
      </c>
      <c r="C32" s="4" t="s">
        <v>76</v>
      </c>
      <c r="D32" s="4">
        <v>4</v>
      </c>
      <c r="E32" s="4">
        <v>29</v>
      </c>
      <c r="F32" s="71">
        <v>20</v>
      </c>
      <c r="G32" s="4">
        <v>0</v>
      </c>
      <c r="H32" s="4">
        <v>0</v>
      </c>
      <c r="I32" s="71">
        <v>30</v>
      </c>
      <c r="J32" s="4">
        <v>0</v>
      </c>
      <c r="K32" s="4">
        <v>0</v>
      </c>
      <c r="L32" s="4">
        <v>1</v>
      </c>
      <c r="M32" s="4">
        <v>31</v>
      </c>
      <c r="N32" s="4">
        <v>2000</v>
      </c>
      <c r="O32" s="4">
        <v>34</v>
      </c>
      <c r="P32" s="4">
        <v>3000</v>
      </c>
      <c r="Q32" s="4">
        <v>38</v>
      </c>
      <c r="R32" s="4">
        <v>4000</v>
      </c>
      <c r="S32" s="4">
        <f t="shared" si="0"/>
        <v>40</v>
      </c>
      <c r="T32" s="4">
        <v>5000</v>
      </c>
      <c r="U32" s="4">
        <f t="shared" si="1"/>
        <v>42</v>
      </c>
      <c r="V32" s="4">
        <v>5000</v>
      </c>
      <c r="W32" s="4">
        <f t="shared" si="2"/>
        <v>44</v>
      </c>
      <c r="X32" s="4">
        <v>5000</v>
      </c>
      <c r="Y32" s="4">
        <f t="shared" si="3"/>
        <v>46</v>
      </c>
      <c r="Z32" s="4">
        <v>5000</v>
      </c>
      <c r="AA32" s="4">
        <f t="shared" si="4"/>
        <v>48</v>
      </c>
      <c r="AB32" s="4">
        <v>5000</v>
      </c>
      <c r="AC32" s="4">
        <f t="shared" si="5"/>
        <v>50</v>
      </c>
      <c r="AD32" s="4">
        <v>5000</v>
      </c>
      <c r="AE32" s="4">
        <f t="shared" si="6"/>
        <v>52</v>
      </c>
      <c r="AF32" s="4">
        <v>5000</v>
      </c>
      <c r="AG32" s="4">
        <f t="shared" si="7"/>
        <v>54</v>
      </c>
      <c r="AH32" s="4">
        <v>5000</v>
      </c>
      <c r="AI32" s="4">
        <f t="shared" si="8"/>
        <v>56</v>
      </c>
      <c r="AJ32" s="4">
        <v>5000</v>
      </c>
      <c r="AK32" s="4">
        <f t="shared" si="9"/>
        <v>58</v>
      </c>
      <c r="AL32" s="4">
        <v>5000</v>
      </c>
      <c r="AM32" s="4">
        <f t="shared" si="10"/>
        <v>60</v>
      </c>
      <c r="AN32" s="4">
        <v>5000</v>
      </c>
      <c r="AO32" s="4">
        <f t="shared" si="11"/>
        <v>62</v>
      </c>
      <c r="AP32" s="4">
        <v>5000</v>
      </c>
      <c r="AQ32" s="4">
        <v>0</v>
      </c>
      <c r="AS32" s="4">
        <v>3</v>
      </c>
      <c r="AT32" s="4">
        <v>0</v>
      </c>
      <c r="AU32" s="4">
        <v>0</v>
      </c>
    </row>
    <row r="33" spans="1:47" s="4" customFormat="1">
      <c r="A33" s="1">
        <v>32</v>
      </c>
      <c r="B33" s="4">
        <v>32</v>
      </c>
      <c r="C33" s="4" t="s">
        <v>77</v>
      </c>
      <c r="D33" s="4">
        <v>2</v>
      </c>
      <c r="E33" s="4">
        <v>30</v>
      </c>
      <c r="F33" s="71">
        <v>50</v>
      </c>
      <c r="G33" s="4">
        <v>0</v>
      </c>
      <c r="H33" s="4">
        <v>0</v>
      </c>
      <c r="I33" s="71">
        <v>40</v>
      </c>
      <c r="J33" s="4">
        <v>0</v>
      </c>
      <c r="K33" s="4">
        <v>0</v>
      </c>
      <c r="L33" s="4">
        <v>1</v>
      </c>
      <c r="M33" s="4">
        <v>32</v>
      </c>
      <c r="N33" s="4">
        <v>2000</v>
      </c>
      <c r="O33" s="4">
        <v>35</v>
      </c>
      <c r="P33" s="4">
        <v>3000</v>
      </c>
      <c r="Q33" s="4">
        <v>39</v>
      </c>
      <c r="R33" s="4">
        <v>4000</v>
      </c>
      <c r="S33" s="4">
        <f t="shared" si="0"/>
        <v>41</v>
      </c>
      <c r="T33" s="4">
        <v>5000</v>
      </c>
      <c r="U33" s="4">
        <f t="shared" si="1"/>
        <v>43</v>
      </c>
      <c r="V33" s="4">
        <v>5000</v>
      </c>
      <c r="W33" s="4">
        <f t="shared" si="2"/>
        <v>45</v>
      </c>
      <c r="X33" s="4">
        <v>5000</v>
      </c>
      <c r="Y33" s="4">
        <f t="shared" si="3"/>
        <v>47</v>
      </c>
      <c r="Z33" s="4">
        <v>5000</v>
      </c>
      <c r="AA33" s="4">
        <f t="shared" si="4"/>
        <v>49</v>
      </c>
      <c r="AB33" s="4">
        <v>5000</v>
      </c>
      <c r="AC33" s="4">
        <f t="shared" si="5"/>
        <v>51</v>
      </c>
      <c r="AD33" s="4">
        <v>5000</v>
      </c>
      <c r="AE33" s="4">
        <f t="shared" si="6"/>
        <v>53</v>
      </c>
      <c r="AF33" s="4">
        <v>5000</v>
      </c>
      <c r="AG33" s="4">
        <f t="shared" si="7"/>
        <v>55</v>
      </c>
      <c r="AH33" s="4">
        <v>5000</v>
      </c>
      <c r="AI33" s="4">
        <f t="shared" si="8"/>
        <v>57</v>
      </c>
      <c r="AJ33" s="4">
        <v>5000</v>
      </c>
      <c r="AK33" s="4">
        <f t="shared" si="9"/>
        <v>59</v>
      </c>
      <c r="AL33" s="4">
        <v>5000</v>
      </c>
      <c r="AM33" s="4">
        <f t="shared" si="10"/>
        <v>61</v>
      </c>
      <c r="AN33" s="4">
        <v>5000</v>
      </c>
      <c r="AO33" s="4">
        <f t="shared" si="11"/>
        <v>63</v>
      </c>
      <c r="AP33" s="4">
        <v>5000</v>
      </c>
      <c r="AQ33" s="4">
        <v>120</v>
      </c>
      <c r="AS33" s="4">
        <v>3</v>
      </c>
      <c r="AT33" s="4">
        <v>0</v>
      </c>
      <c r="AU33" s="4">
        <v>0</v>
      </c>
    </row>
    <row r="34" spans="1:47" s="4" customFormat="1">
      <c r="A34" s="1">
        <v>33</v>
      </c>
      <c r="B34" s="4">
        <v>33</v>
      </c>
      <c r="C34" s="4" t="s">
        <v>78</v>
      </c>
      <c r="D34" s="4">
        <v>2</v>
      </c>
      <c r="E34" s="4">
        <v>31</v>
      </c>
      <c r="F34" s="71">
        <v>12</v>
      </c>
      <c r="G34" s="4">
        <v>15</v>
      </c>
      <c r="H34" s="4">
        <v>19</v>
      </c>
      <c r="I34" s="71">
        <v>30</v>
      </c>
      <c r="J34" s="4">
        <v>16</v>
      </c>
      <c r="K34" s="4">
        <v>16</v>
      </c>
      <c r="L34" s="4">
        <v>1</v>
      </c>
      <c r="M34" s="4">
        <v>35</v>
      </c>
      <c r="N34" s="4">
        <v>2000</v>
      </c>
      <c r="O34" s="4">
        <v>37</v>
      </c>
      <c r="P34" s="4">
        <v>3000</v>
      </c>
      <c r="Q34" s="4">
        <v>40</v>
      </c>
      <c r="R34" s="4">
        <v>4000</v>
      </c>
      <c r="S34" s="4">
        <f t="shared" si="0"/>
        <v>42</v>
      </c>
      <c r="T34" s="4">
        <v>5000</v>
      </c>
      <c r="U34" s="4">
        <f t="shared" si="1"/>
        <v>44</v>
      </c>
      <c r="V34" s="4">
        <v>5000</v>
      </c>
      <c r="W34" s="4">
        <f t="shared" si="2"/>
        <v>46</v>
      </c>
      <c r="X34" s="4">
        <v>5000</v>
      </c>
      <c r="Y34" s="4">
        <f t="shared" si="3"/>
        <v>48</v>
      </c>
      <c r="Z34" s="4">
        <v>5000</v>
      </c>
      <c r="AA34" s="4">
        <f t="shared" si="4"/>
        <v>50</v>
      </c>
      <c r="AB34" s="4">
        <v>5000</v>
      </c>
      <c r="AC34" s="4">
        <f t="shared" si="5"/>
        <v>52</v>
      </c>
      <c r="AD34" s="4">
        <v>5000</v>
      </c>
      <c r="AE34" s="4">
        <f t="shared" si="6"/>
        <v>54</v>
      </c>
      <c r="AF34" s="4">
        <v>5000</v>
      </c>
      <c r="AG34" s="4">
        <f t="shared" si="7"/>
        <v>56</v>
      </c>
      <c r="AH34" s="4">
        <v>5000</v>
      </c>
      <c r="AI34" s="4">
        <f t="shared" si="8"/>
        <v>58</v>
      </c>
      <c r="AJ34" s="4">
        <v>5000</v>
      </c>
      <c r="AK34" s="4">
        <f t="shared" si="9"/>
        <v>60</v>
      </c>
      <c r="AL34" s="4">
        <v>5000</v>
      </c>
      <c r="AM34" s="4">
        <f t="shared" si="10"/>
        <v>62</v>
      </c>
      <c r="AN34" s="4">
        <v>5000</v>
      </c>
      <c r="AO34" s="4">
        <f t="shared" si="11"/>
        <v>64</v>
      </c>
      <c r="AP34" s="4">
        <v>5000</v>
      </c>
      <c r="AQ34" s="4">
        <v>60</v>
      </c>
      <c r="AS34" s="4">
        <v>3</v>
      </c>
      <c r="AT34" s="4">
        <v>0</v>
      </c>
      <c r="AU34" s="4">
        <v>0</v>
      </c>
    </row>
    <row r="35" spans="1:47" s="4" customFormat="1">
      <c r="A35" s="1">
        <v>34</v>
      </c>
      <c r="B35" s="4">
        <v>34</v>
      </c>
      <c r="C35" s="4" t="s">
        <v>79</v>
      </c>
      <c r="D35" s="4">
        <v>2</v>
      </c>
      <c r="E35" s="4">
        <v>32</v>
      </c>
      <c r="F35" s="71">
        <v>16</v>
      </c>
      <c r="G35" s="4">
        <v>0</v>
      </c>
      <c r="H35" s="4">
        <v>0</v>
      </c>
      <c r="I35" s="71">
        <v>0</v>
      </c>
      <c r="J35" s="4">
        <v>0</v>
      </c>
      <c r="K35" s="4">
        <v>0</v>
      </c>
      <c r="L35" s="4">
        <v>2</v>
      </c>
      <c r="M35" s="4">
        <v>26</v>
      </c>
      <c r="N35" s="4">
        <v>2000</v>
      </c>
      <c r="O35" s="4">
        <v>30</v>
      </c>
      <c r="P35" s="4">
        <v>3000</v>
      </c>
      <c r="Q35" s="4">
        <v>35</v>
      </c>
      <c r="R35" s="4">
        <v>4000</v>
      </c>
      <c r="S35" s="4">
        <f t="shared" si="0"/>
        <v>37</v>
      </c>
      <c r="T35" s="4">
        <v>5000</v>
      </c>
      <c r="U35" s="4">
        <f t="shared" si="1"/>
        <v>39</v>
      </c>
      <c r="V35" s="4">
        <v>5000</v>
      </c>
      <c r="W35" s="4">
        <f t="shared" si="2"/>
        <v>41</v>
      </c>
      <c r="X35" s="4">
        <v>5000</v>
      </c>
      <c r="Y35" s="4">
        <f t="shared" si="3"/>
        <v>43</v>
      </c>
      <c r="Z35" s="4">
        <v>5000</v>
      </c>
      <c r="AA35" s="4">
        <f t="shared" si="4"/>
        <v>45</v>
      </c>
      <c r="AB35" s="4">
        <v>5000</v>
      </c>
      <c r="AC35" s="4">
        <f t="shared" si="5"/>
        <v>47</v>
      </c>
      <c r="AD35" s="4">
        <v>5000</v>
      </c>
      <c r="AE35" s="4">
        <f t="shared" si="6"/>
        <v>49</v>
      </c>
      <c r="AF35" s="4">
        <v>5000</v>
      </c>
      <c r="AG35" s="4">
        <f t="shared" si="7"/>
        <v>51</v>
      </c>
      <c r="AH35" s="4">
        <v>5000</v>
      </c>
      <c r="AI35" s="4">
        <f t="shared" si="8"/>
        <v>53</v>
      </c>
      <c r="AJ35" s="4">
        <v>5000</v>
      </c>
      <c r="AK35" s="4">
        <f t="shared" si="9"/>
        <v>55</v>
      </c>
      <c r="AL35" s="4">
        <v>5000</v>
      </c>
      <c r="AM35" s="4">
        <f t="shared" si="10"/>
        <v>57</v>
      </c>
      <c r="AN35" s="4">
        <v>5000</v>
      </c>
      <c r="AO35" s="4">
        <f t="shared" si="11"/>
        <v>59</v>
      </c>
      <c r="AP35" s="4">
        <v>5000</v>
      </c>
      <c r="AQ35" s="4">
        <v>40</v>
      </c>
      <c r="AS35" s="4">
        <v>3</v>
      </c>
      <c r="AT35" s="4">
        <v>0</v>
      </c>
      <c r="AU35" s="4">
        <v>0</v>
      </c>
    </row>
    <row r="36" spans="1:47" s="4" customFormat="1">
      <c r="A36" s="1">
        <v>35</v>
      </c>
      <c r="B36" s="4">
        <v>36</v>
      </c>
      <c r="C36" s="4" t="s">
        <v>80</v>
      </c>
      <c r="D36" s="4">
        <v>1</v>
      </c>
      <c r="E36" s="4">
        <v>1</v>
      </c>
      <c r="F36" s="71">
        <v>4</v>
      </c>
      <c r="G36" s="4">
        <v>8</v>
      </c>
      <c r="H36" s="4">
        <v>8</v>
      </c>
      <c r="I36" s="71">
        <v>5</v>
      </c>
      <c r="J36" s="4">
        <v>2</v>
      </c>
      <c r="K36" s="4">
        <v>2</v>
      </c>
      <c r="L36" s="4">
        <v>1</v>
      </c>
      <c r="M36" s="4">
        <v>40</v>
      </c>
      <c r="N36" s="4">
        <v>2000</v>
      </c>
      <c r="O36" s="4">
        <v>42</v>
      </c>
      <c r="P36" s="4">
        <v>3000</v>
      </c>
      <c r="Q36" s="4">
        <v>44</v>
      </c>
      <c r="R36" s="4">
        <v>4000</v>
      </c>
      <c r="S36" s="4">
        <f t="shared" si="0"/>
        <v>46</v>
      </c>
      <c r="T36" s="4">
        <v>5000</v>
      </c>
      <c r="U36" s="4">
        <f t="shared" si="1"/>
        <v>48</v>
      </c>
      <c r="V36" s="4">
        <v>5000</v>
      </c>
      <c r="W36" s="4">
        <f t="shared" si="2"/>
        <v>50</v>
      </c>
      <c r="X36" s="4">
        <v>5000</v>
      </c>
      <c r="Y36" s="4">
        <f t="shared" si="3"/>
        <v>52</v>
      </c>
      <c r="Z36" s="4">
        <v>5000</v>
      </c>
      <c r="AA36" s="4">
        <f t="shared" si="4"/>
        <v>54</v>
      </c>
      <c r="AB36" s="4">
        <v>5000</v>
      </c>
      <c r="AC36" s="4">
        <f t="shared" si="5"/>
        <v>56</v>
      </c>
      <c r="AD36" s="4">
        <v>5000</v>
      </c>
      <c r="AE36" s="4">
        <f t="shared" si="6"/>
        <v>58</v>
      </c>
      <c r="AF36" s="4">
        <v>5000</v>
      </c>
      <c r="AG36" s="4">
        <f t="shared" si="7"/>
        <v>60</v>
      </c>
      <c r="AH36" s="4">
        <v>5000</v>
      </c>
      <c r="AI36" s="4">
        <f t="shared" si="8"/>
        <v>62</v>
      </c>
      <c r="AJ36" s="4">
        <v>5000</v>
      </c>
      <c r="AK36" s="4">
        <f t="shared" si="9"/>
        <v>64</v>
      </c>
      <c r="AL36" s="4">
        <v>5000</v>
      </c>
      <c r="AM36" s="4">
        <f t="shared" si="10"/>
        <v>66</v>
      </c>
      <c r="AN36" s="4">
        <v>5000</v>
      </c>
      <c r="AO36" s="4">
        <f t="shared" si="11"/>
        <v>68</v>
      </c>
      <c r="AP36" s="4">
        <v>5000</v>
      </c>
      <c r="AQ36" s="4">
        <v>20</v>
      </c>
      <c r="AS36" s="4">
        <v>3</v>
      </c>
      <c r="AT36" s="4">
        <v>0</v>
      </c>
      <c r="AU36" s="4">
        <v>0</v>
      </c>
    </row>
    <row r="37" spans="1:47" s="4" customFormat="1">
      <c r="A37" s="1">
        <v>36</v>
      </c>
      <c r="B37" s="4">
        <v>37</v>
      </c>
      <c r="C37" s="4" t="s">
        <v>81</v>
      </c>
      <c r="D37" s="4">
        <v>7</v>
      </c>
      <c r="E37" s="4">
        <v>9</v>
      </c>
      <c r="F37" s="71">
        <v>12</v>
      </c>
      <c r="G37" s="4">
        <v>14</v>
      </c>
      <c r="H37" s="4">
        <v>25</v>
      </c>
      <c r="I37" s="71">
        <v>10</v>
      </c>
      <c r="J37" s="4">
        <v>10</v>
      </c>
      <c r="K37" s="4">
        <v>12</v>
      </c>
      <c r="L37" s="4">
        <v>1</v>
      </c>
      <c r="M37" s="4">
        <v>34</v>
      </c>
      <c r="N37" s="4">
        <v>2000</v>
      </c>
      <c r="O37" s="4">
        <v>37</v>
      </c>
      <c r="P37" s="4">
        <v>3000</v>
      </c>
      <c r="Q37" s="4">
        <v>40</v>
      </c>
      <c r="R37" s="4">
        <v>4000</v>
      </c>
      <c r="S37" s="4">
        <f t="shared" si="0"/>
        <v>42</v>
      </c>
      <c r="T37" s="4">
        <v>5000</v>
      </c>
      <c r="U37" s="4">
        <f t="shared" si="1"/>
        <v>44</v>
      </c>
      <c r="V37" s="4">
        <v>5000</v>
      </c>
      <c r="W37" s="4">
        <f t="shared" si="2"/>
        <v>46</v>
      </c>
      <c r="X37" s="4">
        <v>5000</v>
      </c>
      <c r="Y37" s="4">
        <f t="shared" si="3"/>
        <v>48</v>
      </c>
      <c r="Z37" s="4">
        <v>5000</v>
      </c>
      <c r="AA37" s="4">
        <f t="shared" si="4"/>
        <v>50</v>
      </c>
      <c r="AB37" s="4">
        <v>5000</v>
      </c>
      <c r="AC37" s="4">
        <f t="shared" si="5"/>
        <v>52</v>
      </c>
      <c r="AD37" s="4">
        <v>5000</v>
      </c>
      <c r="AE37" s="4">
        <f t="shared" si="6"/>
        <v>54</v>
      </c>
      <c r="AF37" s="4">
        <v>5000</v>
      </c>
      <c r="AG37" s="4">
        <f t="shared" si="7"/>
        <v>56</v>
      </c>
      <c r="AH37" s="4">
        <v>5000</v>
      </c>
      <c r="AI37" s="4">
        <f t="shared" si="8"/>
        <v>58</v>
      </c>
      <c r="AJ37" s="4">
        <v>5000</v>
      </c>
      <c r="AK37" s="4">
        <f t="shared" si="9"/>
        <v>60</v>
      </c>
      <c r="AL37" s="4">
        <v>5000</v>
      </c>
      <c r="AM37" s="4">
        <f t="shared" si="10"/>
        <v>62</v>
      </c>
      <c r="AN37" s="4">
        <v>5000</v>
      </c>
      <c r="AO37" s="4">
        <f t="shared" si="11"/>
        <v>64</v>
      </c>
      <c r="AP37" s="4">
        <v>5000</v>
      </c>
      <c r="AQ37" s="4">
        <v>100</v>
      </c>
      <c r="AS37" s="4">
        <v>3</v>
      </c>
      <c r="AT37" s="4">
        <v>0</v>
      </c>
      <c r="AU37" s="4">
        <v>0</v>
      </c>
    </row>
    <row r="38" spans="1:47">
      <c r="A38" s="1">
        <v>37</v>
      </c>
      <c r="B38">
        <v>39</v>
      </c>
      <c r="C38" t="s">
        <v>82</v>
      </c>
      <c r="D38">
        <v>0</v>
      </c>
      <c r="E38">
        <v>1</v>
      </c>
      <c r="F38" s="70">
        <v>4</v>
      </c>
      <c r="G38">
        <v>8</v>
      </c>
      <c r="H38">
        <v>8</v>
      </c>
      <c r="I38" s="70">
        <v>10</v>
      </c>
      <c r="J38">
        <v>2</v>
      </c>
      <c r="K38">
        <v>2</v>
      </c>
      <c r="L38">
        <v>0</v>
      </c>
      <c r="M38">
        <v>44</v>
      </c>
      <c r="N38">
        <v>2000</v>
      </c>
      <c r="O38">
        <v>47</v>
      </c>
      <c r="P38">
        <v>3000</v>
      </c>
      <c r="Q38">
        <v>50</v>
      </c>
      <c r="R38">
        <v>4000</v>
      </c>
      <c r="S38" s="4">
        <f t="shared" si="0"/>
        <v>52</v>
      </c>
      <c r="T38">
        <v>5000</v>
      </c>
      <c r="U38" s="4">
        <f t="shared" si="1"/>
        <v>54</v>
      </c>
      <c r="V38">
        <v>5000</v>
      </c>
      <c r="W38" s="4">
        <f t="shared" si="2"/>
        <v>56</v>
      </c>
      <c r="X38">
        <v>5000</v>
      </c>
      <c r="Y38" s="4">
        <f t="shared" si="3"/>
        <v>58</v>
      </c>
      <c r="Z38">
        <v>5000</v>
      </c>
      <c r="AA38" s="4">
        <f t="shared" si="4"/>
        <v>60</v>
      </c>
      <c r="AB38">
        <v>5000</v>
      </c>
      <c r="AC38" s="4">
        <f t="shared" si="5"/>
        <v>62</v>
      </c>
      <c r="AD38">
        <v>5000</v>
      </c>
      <c r="AE38" s="4">
        <f t="shared" si="6"/>
        <v>64</v>
      </c>
      <c r="AF38">
        <v>5000</v>
      </c>
      <c r="AG38" s="4">
        <f t="shared" si="7"/>
        <v>66</v>
      </c>
      <c r="AH38">
        <v>5000</v>
      </c>
      <c r="AI38" s="4">
        <f t="shared" si="8"/>
        <v>68</v>
      </c>
      <c r="AJ38">
        <v>5000</v>
      </c>
      <c r="AK38" s="4">
        <f t="shared" si="9"/>
        <v>70</v>
      </c>
      <c r="AL38">
        <v>5000</v>
      </c>
      <c r="AM38" s="4">
        <f t="shared" si="10"/>
        <v>72</v>
      </c>
      <c r="AN38">
        <v>5000</v>
      </c>
      <c r="AO38" s="4">
        <f t="shared" si="11"/>
        <v>74</v>
      </c>
      <c r="AP38">
        <v>5000</v>
      </c>
      <c r="AQ38">
        <v>30</v>
      </c>
      <c r="AS38">
        <v>3</v>
      </c>
      <c r="AT38">
        <v>0</v>
      </c>
      <c r="AU38">
        <v>0</v>
      </c>
    </row>
    <row r="39" spans="1:47" s="4" customFormat="1">
      <c r="A39" s="1">
        <v>38</v>
      </c>
      <c r="B39" s="4">
        <v>40</v>
      </c>
      <c r="C39" s="4" t="s">
        <v>83</v>
      </c>
      <c r="D39" s="4">
        <v>0</v>
      </c>
      <c r="E39" s="4">
        <v>44</v>
      </c>
      <c r="F39" s="71">
        <v>0</v>
      </c>
      <c r="G39" s="4">
        <v>0</v>
      </c>
      <c r="H39" s="4">
        <v>0</v>
      </c>
      <c r="I39" s="71">
        <v>3</v>
      </c>
      <c r="J39" s="4">
        <v>0</v>
      </c>
      <c r="K39" s="4">
        <v>0</v>
      </c>
      <c r="L39" s="4">
        <v>0</v>
      </c>
      <c r="M39" s="4">
        <v>36</v>
      </c>
      <c r="N39" s="4">
        <v>2000</v>
      </c>
      <c r="O39" s="4">
        <v>39</v>
      </c>
      <c r="P39" s="4">
        <v>3000</v>
      </c>
      <c r="Q39" s="4">
        <v>42</v>
      </c>
      <c r="R39" s="4">
        <v>4000</v>
      </c>
      <c r="S39" s="4">
        <f t="shared" si="0"/>
        <v>44</v>
      </c>
      <c r="T39" s="4">
        <v>5000</v>
      </c>
      <c r="U39" s="4">
        <f t="shared" si="1"/>
        <v>46</v>
      </c>
      <c r="V39" s="4">
        <v>5000</v>
      </c>
      <c r="W39" s="4">
        <f t="shared" si="2"/>
        <v>48</v>
      </c>
      <c r="X39" s="4">
        <v>5000</v>
      </c>
      <c r="Y39" s="4">
        <f t="shared" si="3"/>
        <v>50</v>
      </c>
      <c r="Z39" s="4">
        <v>5000</v>
      </c>
      <c r="AA39" s="4">
        <f t="shared" si="4"/>
        <v>52</v>
      </c>
      <c r="AB39" s="4">
        <v>5000</v>
      </c>
      <c r="AC39" s="4">
        <f t="shared" si="5"/>
        <v>54</v>
      </c>
      <c r="AD39" s="4">
        <v>5000</v>
      </c>
      <c r="AE39" s="4">
        <f t="shared" si="6"/>
        <v>56</v>
      </c>
      <c r="AF39" s="4">
        <v>5000</v>
      </c>
      <c r="AG39" s="4">
        <f t="shared" si="7"/>
        <v>58</v>
      </c>
      <c r="AH39" s="4">
        <v>5000</v>
      </c>
      <c r="AI39" s="4">
        <f t="shared" si="8"/>
        <v>60</v>
      </c>
      <c r="AJ39" s="4">
        <v>5000</v>
      </c>
      <c r="AK39" s="4">
        <f t="shared" si="9"/>
        <v>62</v>
      </c>
      <c r="AL39" s="4">
        <v>5000</v>
      </c>
      <c r="AM39" s="4">
        <f t="shared" si="10"/>
        <v>64</v>
      </c>
      <c r="AN39" s="4">
        <v>5000</v>
      </c>
      <c r="AO39" s="4">
        <f t="shared" si="11"/>
        <v>66</v>
      </c>
      <c r="AP39" s="4">
        <v>5000</v>
      </c>
      <c r="AQ39" s="4">
        <v>0</v>
      </c>
      <c r="AS39" s="4">
        <v>3</v>
      </c>
      <c r="AT39" s="4">
        <v>0</v>
      </c>
      <c r="AU39" s="4">
        <v>0</v>
      </c>
    </row>
    <row r="40" spans="1:47" s="4" customFormat="1">
      <c r="A40" s="1">
        <v>39</v>
      </c>
      <c r="B40" s="4">
        <v>41</v>
      </c>
      <c r="C40" s="4" t="s">
        <v>84</v>
      </c>
      <c r="D40" s="4">
        <v>4</v>
      </c>
      <c r="E40" s="4">
        <v>43</v>
      </c>
      <c r="F40" s="71">
        <v>8</v>
      </c>
      <c r="G40" s="4">
        <v>1</v>
      </c>
      <c r="H40" s="4">
        <v>1</v>
      </c>
      <c r="I40" s="71">
        <v>0</v>
      </c>
      <c r="J40" s="4">
        <v>0</v>
      </c>
      <c r="K40" s="4">
        <v>0</v>
      </c>
      <c r="L40" s="4">
        <v>0</v>
      </c>
      <c r="M40" s="4">
        <v>38</v>
      </c>
      <c r="N40" s="4">
        <v>2000</v>
      </c>
      <c r="O40" s="4">
        <v>41</v>
      </c>
      <c r="P40" s="4">
        <v>3000</v>
      </c>
      <c r="Q40" s="4">
        <v>44</v>
      </c>
      <c r="R40" s="4">
        <v>4000</v>
      </c>
      <c r="S40" s="4">
        <f t="shared" si="0"/>
        <v>46</v>
      </c>
      <c r="T40" s="4">
        <v>5000</v>
      </c>
      <c r="U40" s="4">
        <f t="shared" si="1"/>
        <v>48</v>
      </c>
      <c r="V40" s="4">
        <v>5000</v>
      </c>
      <c r="W40" s="4">
        <f t="shared" si="2"/>
        <v>50</v>
      </c>
      <c r="X40" s="4">
        <v>5000</v>
      </c>
      <c r="Y40" s="4">
        <f t="shared" si="3"/>
        <v>52</v>
      </c>
      <c r="Z40" s="4">
        <v>5000</v>
      </c>
      <c r="AA40" s="4">
        <f t="shared" si="4"/>
        <v>54</v>
      </c>
      <c r="AB40" s="4">
        <v>5000</v>
      </c>
      <c r="AC40" s="4">
        <f t="shared" si="5"/>
        <v>56</v>
      </c>
      <c r="AD40" s="4">
        <v>5000</v>
      </c>
      <c r="AE40" s="4">
        <f t="shared" si="6"/>
        <v>58</v>
      </c>
      <c r="AF40" s="4">
        <v>5000</v>
      </c>
      <c r="AG40" s="4">
        <f t="shared" si="7"/>
        <v>60</v>
      </c>
      <c r="AH40" s="4">
        <v>5000</v>
      </c>
      <c r="AI40" s="4">
        <f t="shared" si="8"/>
        <v>62</v>
      </c>
      <c r="AJ40" s="4">
        <v>5000</v>
      </c>
      <c r="AK40" s="4">
        <f t="shared" si="9"/>
        <v>64</v>
      </c>
      <c r="AL40" s="4">
        <v>5000</v>
      </c>
      <c r="AM40" s="4">
        <f t="shared" si="10"/>
        <v>66</v>
      </c>
      <c r="AN40" s="4">
        <v>5000</v>
      </c>
      <c r="AO40" s="4">
        <f t="shared" si="11"/>
        <v>68</v>
      </c>
      <c r="AP40" s="4">
        <v>5000</v>
      </c>
      <c r="AQ40" s="4">
        <v>0</v>
      </c>
      <c r="AS40" s="4">
        <v>3</v>
      </c>
      <c r="AT40" s="4">
        <v>0</v>
      </c>
      <c r="AU40" s="4">
        <v>0</v>
      </c>
    </row>
    <row r="41" spans="1:47" s="4" customFormat="1">
      <c r="A41" s="1">
        <v>40</v>
      </c>
      <c r="B41" s="4">
        <v>42</v>
      </c>
      <c r="C41" s="4" t="s">
        <v>2360</v>
      </c>
      <c r="D41" s="4">
        <v>0</v>
      </c>
      <c r="E41" s="4">
        <v>0</v>
      </c>
      <c r="F41" s="71">
        <v>5</v>
      </c>
      <c r="G41" s="4">
        <v>0</v>
      </c>
      <c r="H41" s="4">
        <v>0</v>
      </c>
      <c r="I41" s="71">
        <v>5</v>
      </c>
      <c r="J41" s="4">
        <v>0</v>
      </c>
      <c r="K41" s="4">
        <v>0</v>
      </c>
      <c r="L41" s="4">
        <v>0</v>
      </c>
      <c r="M41" s="4">
        <v>40</v>
      </c>
      <c r="N41" s="4">
        <v>2000</v>
      </c>
      <c r="O41" s="4">
        <v>42</v>
      </c>
      <c r="P41" s="4">
        <v>3000</v>
      </c>
      <c r="Q41" s="4">
        <v>44</v>
      </c>
      <c r="R41" s="4">
        <v>4000</v>
      </c>
      <c r="S41" s="4">
        <f t="shared" si="0"/>
        <v>46</v>
      </c>
      <c r="T41" s="4">
        <v>5000</v>
      </c>
      <c r="U41" s="4">
        <f t="shared" si="1"/>
        <v>48</v>
      </c>
      <c r="V41" s="4">
        <v>5000</v>
      </c>
      <c r="W41" s="4">
        <f t="shared" si="2"/>
        <v>50</v>
      </c>
      <c r="X41" s="4">
        <v>5000</v>
      </c>
      <c r="Y41" s="4">
        <f t="shared" si="3"/>
        <v>52</v>
      </c>
      <c r="Z41" s="4">
        <v>5000</v>
      </c>
      <c r="AA41" s="4">
        <f t="shared" si="4"/>
        <v>54</v>
      </c>
      <c r="AB41" s="4">
        <v>5000</v>
      </c>
      <c r="AC41" s="4">
        <f t="shared" si="5"/>
        <v>56</v>
      </c>
      <c r="AD41" s="4">
        <v>5000</v>
      </c>
      <c r="AE41" s="4">
        <f t="shared" si="6"/>
        <v>58</v>
      </c>
      <c r="AF41" s="4">
        <v>5000</v>
      </c>
      <c r="AG41" s="4">
        <f t="shared" si="7"/>
        <v>60</v>
      </c>
      <c r="AH41" s="4">
        <v>5000</v>
      </c>
      <c r="AI41" s="4">
        <f t="shared" si="8"/>
        <v>62</v>
      </c>
      <c r="AJ41" s="4">
        <v>5000</v>
      </c>
      <c r="AK41" s="4">
        <f t="shared" si="9"/>
        <v>64</v>
      </c>
      <c r="AL41" s="4">
        <v>5000</v>
      </c>
      <c r="AM41" s="4">
        <f t="shared" si="10"/>
        <v>66</v>
      </c>
      <c r="AN41" s="4">
        <v>5000</v>
      </c>
      <c r="AO41" s="4">
        <f t="shared" si="11"/>
        <v>68</v>
      </c>
      <c r="AP41" s="4">
        <v>5000</v>
      </c>
      <c r="AQ41" s="4">
        <v>0</v>
      </c>
      <c r="AS41" s="4">
        <v>3</v>
      </c>
      <c r="AT41" s="4">
        <v>0</v>
      </c>
      <c r="AU41" s="4">
        <v>0</v>
      </c>
    </row>
    <row r="42" spans="1:47" s="4" customFormat="1">
      <c r="A42" s="1">
        <v>41</v>
      </c>
      <c r="B42" s="4">
        <v>43</v>
      </c>
      <c r="C42" s="4" t="s">
        <v>2350</v>
      </c>
      <c r="D42" s="4">
        <v>0</v>
      </c>
      <c r="E42" s="4">
        <v>38</v>
      </c>
      <c r="F42" s="72">
        <v>5</v>
      </c>
      <c r="G42" s="4">
        <v>0</v>
      </c>
      <c r="H42" s="4">
        <v>0</v>
      </c>
      <c r="I42" s="72">
        <v>10</v>
      </c>
      <c r="J42" s="4">
        <v>0</v>
      </c>
      <c r="K42" s="4">
        <v>0</v>
      </c>
      <c r="L42" s="4">
        <v>0</v>
      </c>
      <c r="M42" s="4">
        <v>39</v>
      </c>
      <c r="N42" s="4">
        <v>2000</v>
      </c>
      <c r="O42" s="4">
        <v>42</v>
      </c>
      <c r="P42" s="4">
        <v>3000</v>
      </c>
      <c r="Q42" s="4">
        <v>45</v>
      </c>
      <c r="R42" s="4">
        <v>4000</v>
      </c>
      <c r="S42" s="4">
        <f t="shared" si="0"/>
        <v>47</v>
      </c>
      <c r="T42" s="4">
        <v>5000</v>
      </c>
      <c r="U42" s="4">
        <f t="shared" si="1"/>
        <v>49</v>
      </c>
      <c r="V42" s="4">
        <v>5000</v>
      </c>
      <c r="W42" s="4">
        <f t="shared" si="2"/>
        <v>51</v>
      </c>
      <c r="X42" s="4">
        <v>5000</v>
      </c>
      <c r="Y42" s="4">
        <f t="shared" si="3"/>
        <v>53</v>
      </c>
      <c r="Z42" s="4">
        <v>5000</v>
      </c>
      <c r="AA42" s="4">
        <f t="shared" si="4"/>
        <v>55</v>
      </c>
      <c r="AB42" s="4">
        <v>5000</v>
      </c>
      <c r="AC42" s="4">
        <f t="shared" si="5"/>
        <v>57</v>
      </c>
      <c r="AD42" s="4">
        <v>5000</v>
      </c>
      <c r="AE42" s="4">
        <f t="shared" si="6"/>
        <v>59</v>
      </c>
      <c r="AF42" s="4">
        <v>5000</v>
      </c>
      <c r="AG42" s="4">
        <f t="shared" si="7"/>
        <v>61</v>
      </c>
      <c r="AH42" s="4">
        <v>5000</v>
      </c>
      <c r="AI42" s="4">
        <f t="shared" si="8"/>
        <v>63</v>
      </c>
      <c r="AJ42" s="4">
        <v>5000</v>
      </c>
      <c r="AK42" s="4">
        <f t="shared" si="9"/>
        <v>65</v>
      </c>
      <c r="AL42" s="4">
        <v>5000</v>
      </c>
      <c r="AM42" s="4">
        <f t="shared" si="10"/>
        <v>67</v>
      </c>
      <c r="AN42" s="4">
        <v>5000</v>
      </c>
      <c r="AO42" s="4">
        <f t="shared" si="11"/>
        <v>69</v>
      </c>
      <c r="AP42" s="4">
        <v>5000</v>
      </c>
      <c r="AQ42" s="4">
        <v>0</v>
      </c>
      <c r="AS42" s="4">
        <v>3</v>
      </c>
      <c r="AT42" s="4">
        <v>0</v>
      </c>
      <c r="AU42" s="4">
        <v>0</v>
      </c>
    </row>
    <row r="43" spans="1:47" s="4" customFormat="1">
      <c r="A43" s="1">
        <v>42</v>
      </c>
      <c r="B43" s="4">
        <v>44</v>
      </c>
      <c r="C43" s="4" t="s">
        <v>85</v>
      </c>
      <c r="D43" s="4">
        <v>1</v>
      </c>
      <c r="E43" s="4">
        <v>39</v>
      </c>
      <c r="F43" s="71">
        <v>12</v>
      </c>
      <c r="G43" s="4">
        <v>10</v>
      </c>
      <c r="H43" s="4">
        <v>10</v>
      </c>
      <c r="I43" s="71">
        <v>6</v>
      </c>
      <c r="J43" s="4">
        <v>10</v>
      </c>
      <c r="K43" s="4">
        <v>10</v>
      </c>
      <c r="L43" s="4">
        <v>1</v>
      </c>
      <c r="M43" s="4">
        <v>36</v>
      </c>
      <c r="N43" s="4">
        <v>2000</v>
      </c>
      <c r="O43" s="4">
        <v>39</v>
      </c>
      <c r="P43" s="4">
        <v>3000</v>
      </c>
      <c r="Q43" s="4">
        <v>41</v>
      </c>
      <c r="R43" s="4">
        <v>4000</v>
      </c>
      <c r="S43" s="4">
        <f t="shared" si="0"/>
        <v>43</v>
      </c>
      <c r="T43" s="4">
        <v>5000</v>
      </c>
      <c r="U43" s="4">
        <f t="shared" si="1"/>
        <v>45</v>
      </c>
      <c r="V43" s="4">
        <v>5000</v>
      </c>
      <c r="W43" s="4">
        <f t="shared" si="2"/>
        <v>47</v>
      </c>
      <c r="X43" s="4">
        <v>5000</v>
      </c>
      <c r="Y43" s="4">
        <f t="shared" si="3"/>
        <v>49</v>
      </c>
      <c r="Z43" s="4">
        <v>5000</v>
      </c>
      <c r="AA43" s="4">
        <f t="shared" si="4"/>
        <v>51</v>
      </c>
      <c r="AB43" s="4">
        <v>5000</v>
      </c>
      <c r="AC43" s="4">
        <f t="shared" si="5"/>
        <v>53</v>
      </c>
      <c r="AD43" s="4">
        <v>5000</v>
      </c>
      <c r="AE43" s="4">
        <f t="shared" si="6"/>
        <v>55</v>
      </c>
      <c r="AF43" s="4">
        <v>5000</v>
      </c>
      <c r="AG43" s="4">
        <f t="shared" si="7"/>
        <v>57</v>
      </c>
      <c r="AH43" s="4">
        <v>5000</v>
      </c>
      <c r="AI43" s="4">
        <f t="shared" si="8"/>
        <v>59</v>
      </c>
      <c r="AJ43" s="4">
        <v>5000</v>
      </c>
      <c r="AK43" s="4">
        <f t="shared" si="9"/>
        <v>61</v>
      </c>
      <c r="AL43" s="4">
        <v>5000</v>
      </c>
      <c r="AM43" s="4">
        <f t="shared" si="10"/>
        <v>63</v>
      </c>
      <c r="AN43" s="4">
        <v>5000</v>
      </c>
      <c r="AO43" s="4">
        <f t="shared" si="11"/>
        <v>65</v>
      </c>
      <c r="AP43" s="4">
        <v>5000</v>
      </c>
      <c r="AQ43" s="4">
        <v>60</v>
      </c>
      <c r="AS43" s="4">
        <v>3</v>
      </c>
      <c r="AT43" s="4">
        <v>0</v>
      </c>
      <c r="AU43" s="4">
        <v>0</v>
      </c>
    </row>
    <row r="44" spans="1:47" s="4" customFormat="1">
      <c r="A44" s="1">
        <v>43</v>
      </c>
      <c r="B44" s="4">
        <v>45</v>
      </c>
      <c r="C44" s="4" t="s">
        <v>86</v>
      </c>
      <c r="D44" s="4">
        <v>2</v>
      </c>
      <c r="E44" s="4">
        <v>34</v>
      </c>
      <c r="F44" s="71">
        <v>12</v>
      </c>
      <c r="G44" s="4">
        <v>12</v>
      </c>
      <c r="H44" s="4">
        <v>12</v>
      </c>
      <c r="I44" s="71">
        <v>30</v>
      </c>
      <c r="J44" s="4">
        <v>24</v>
      </c>
      <c r="K44" s="4">
        <v>24</v>
      </c>
      <c r="L44" s="4">
        <v>1</v>
      </c>
      <c r="M44" s="4">
        <v>38</v>
      </c>
      <c r="N44" s="4">
        <v>2000</v>
      </c>
      <c r="O44" s="4">
        <v>41</v>
      </c>
      <c r="P44" s="4">
        <v>3000</v>
      </c>
      <c r="Q44" s="4">
        <v>44</v>
      </c>
      <c r="R44" s="4">
        <v>4000</v>
      </c>
      <c r="S44" s="4">
        <f t="shared" si="0"/>
        <v>46</v>
      </c>
      <c r="T44" s="4">
        <v>5000</v>
      </c>
      <c r="U44" s="4">
        <f t="shared" si="1"/>
        <v>48</v>
      </c>
      <c r="V44" s="4">
        <v>5000</v>
      </c>
      <c r="W44" s="4">
        <f t="shared" si="2"/>
        <v>50</v>
      </c>
      <c r="X44" s="4">
        <v>5000</v>
      </c>
      <c r="Y44" s="4">
        <f t="shared" si="3"/>
        <v>52</v>
      </c>
      <c r="Z44" s="4">
        <v>5000</v>
      </c>
      <c r="AA44" s="4">
        <f t="shared" si="4"/>
        <v>54</v>
      </c>
      <c r="AB44" s="4">
        <v>5000</v>
      </c>
      <c r="AC44" s="4">
        <f t="shared" si="5"/>
        <v>56</v>
      </c>
      <c r="AD44" s="4">
        <v>5000</v>
      </c>
      <c r="AE44" s="4">
        <f t="shared" si="6"/>
        <v>58</v>
      </c>
      <c r="AF44" s="4">
        <v>5000</v>
      </c>
      <c r="AG44" s="4">
        <f t="shared" si="7"/>
        <v>60</v>
      </c>
      <c r="AH44" s="4">
        <v>5000</v>
      </c>
      <c r="AI44" s="4">
        <f t="shared" si="8"/>
        <v>62</v>
      </c>
      <c r="AJ44" s="4">
        <v>5000</v>
      </c>
      <c r="AK44" s="4">
        <f t="shared" si="9"/>
        <v>64</v>
      </c>
      <c r="AL44" s="4">
        <v>5000</v>
      </c>
      <c r="AM44" s="4">
        <f t="shared" si="10"/>
        <v>66</v>
      </c>
      <c r="AN44" s="4">
        <v>5000</v>
      </c>
      <c r="AO44" s="4">
        <f t="shared" si="11"/>
        <v>68</v>
      </c>
      <c r="AP44" s="4">
        <v>5000</v>
      </c>
      <c r="AQ44" s="4">
        <v>30</v>
      </c>
      <c r="AS44" s="4">
        <v>3</v>
      </c>
      <c r="AT44" s="4">
        <v>0</v>
      </c>
      <c r="AU44" s="4">
        <v>0</v>
      </c>
    </row>
    <row r="45" spans="1:47" s="4" customFormat="1">
      <c r="A45" s="1">
        <v>44</v>
      </c>
      <c r="B45" s="4">
        <v>46</v>
      </c>
      <c r="C45" s="4" t="s">
        <v>673</v>
      </c>
      <c r="D45" s="4">
        <v>9</v>
      </c>
      <c r="E45" s="4">
        <v>67</v>
      </c>
      <c r="F45" s="71">
        <v>12</v>
      </c>
      <c r="G45" s="4">
        <v>10</v>
      </c>
      <c r="H45" s="4">
        <v>10</v>
      </c>
      <c r="I45" s="71">
        <v>30</v>
      </c>
      <c r="J45" s="4">
        <v>4</v>
      </c>
      <c r="K45" s="4">
        <v>4</v>
      </c>
      <c r="L45" s="4">
        <v>2</v>
      </c>
      <c r="M45" s="4">
        <v>40</v>
      </c>
      <c r="N45" s="4">
        <v>2000</v>
      </c>
      <c r="O45" s="4">
        <v>42</v>
      </c>
      <c r="P45" s="4">
        <v>3000</v>
      </c>
      <c r="Q45" s="4">
        <v>45</v>
      </c>
      <c r="R45" s="4">
        <v>4000</v>
      </c>
      <c r="S45" s="4">
        <f t="shared" si="0"/>
        <v>47</v>
      </c>
      <c r="T45" s="4">
        <v>5000</v>
      </c>
      <c r="U45" s="4">
        <f t="shared" si="1"/>
        <v>49</v>
      </c>
      <c r="V45" s="4">
        <v>5000</v>
      </c>
      <c r="W45" s="4">
        <f t="shared" si="2"/>
        <v>51</v>
      </c>
      <c r="X45" s="4">
        <v>5000</v>
      </c>
      <c r="Y45" s="4">
        <f t="shared" si="3"/>
        <v>53</v>
      </c>
      <c r="Z45" s="4">
        <v>5000</v>
      </c>
      <c r="AA45" s="4">
        <f t="shared" si="4"/>
        <v>55</v>
      </c>
      <c r="AB45" s="4">
        <v>5000</v>
      </c>
      <c r="AC45" s="4">
        <f t="shared" si="5"/>
        <v>57</v>
      </c>
      <c r="AD45" s="4">
        <v>5000</v>
      </c>
      <c r="AE45" s="4">
        <f t="shared" si="6"/>
        <v>59</v>
      </c>
      <c r="AF45" s="4">
        <v>5000</v>
      </c>
      <c r="AG45" s="4">
        <f t="shared" si="7"/>
        <v>61</v>
      </c>
      <c r="AH45" s="4">
        <v>5000</v>
      </c>
      <c r="AI45" s="4">
        <f t="shared" si="8"/>
        <v>63</v>
      </c>
      <c r="AJ45" s="4">
        <v>5000</v>
      </c>
      <c r="AK45" s="4">
        <f t="shared" si="9"/>
        <v>65</v>
      </c>
      <c r="AL45" s="4">
        <v>5000</v>
      </c>
      <c r="AM45" s="4">
        <f t="shared" si="10"/>
        <v>67</v>
      </c>
      <c r="AN45" s="4">
        <v>5000</v>
      </c>
      <c r="AO45" s="4">
        <f t="shared" si="11"/>
        <v>69</v>
      </c>
      <c r="AP45" s="4">
        <v>5000</v>
      </c>
      <c r="AQ45" s="4">
        <v>40</v>
      </c>
      <c r="AS45" s="4">
        <v>3</v>
      </c>
      <c r="AT45" s="4">
        <v>0</v>
      </c>
      <c r="AU45" s="4">
        <v>0</v>
      </c>
    </row>
    <row r="46" spans="1:47" s="4" customFormat="1">
      <c r="A46" s="1">
        <v>45</v>
      </c>
      <c r="B46" s="4">
        <v>47</v>
      </c>
      <c r="C46" s="4" t="s">
        <v>87</v>
      </c>
      <c r="D46" s="4">
        <v>2</v>
      </c>
      <c r="E46" s="4">
        <v>45</v>
      </c>
      <c r="F46" s="71">
        <v>35</v>
      </c>
      <c r="G46" s="4">
        <v>10</v>
      </c>
      <c r="H46" s="4">
        <v>30</v>
      </c>
      <c r="I46" s="71">
        <v>20</v>
      </c>
      <c r="J46" s="4">
        <v>10</v>
      </c>
      <c r="K46" s="4">
        <v>30</v>
      </c>
      <c r="L46" s="4">
        <v>1</v>
      </c>
      <c r="M46" s="4">
        <v>42</v>
      </c>
      <c r="N46" s="4">
        <v>2000</v>
      </c>
      <c r="O46" s="4">
        <v>45</v>
      </c>
      <c r="P46" s="4">
        <v>3000</v>
      </c>
      <c r="Q46" s="4">
        <v>48</v>
      </c>
      <c r="R46" s="4">
        <v>4000</v>
      </c>
      <c r="S46" s="4">
        <f t="shared" si="0"/>
        <v>50</v>
      </c>
      <c r="T46" s="4">
        <v>5000</v>
      </c>
      <c r="U46" s="4">
        <f t="shared" si="1"/>
        <v>52</v>
      </c>
      <c r="V46" s="4">
        <v>5000</v>
      </c>
      <c r="W46" s="4">
        <f t="shared" si="2"/>
        <v>54</v>
      </c>
      <c r="X46" s="4">
        <v>5000</v>
      </c>
      <c r="Y46" s="4">
        <f t="shared" si="3"/>
        <v>56</v>
      </c>
      <c r="Z46" s="4">
        <v>5000</v>
      </c>
      <c r="AA46" s="4">
        <f t="shared" si="4"/>
        <v>58</v>
      </c>
      <c r="AB46" s="4">
        <v>5000</v>
      </c>
      <c r="AC46" s="4">
        <f t="shared" si="5"/>
        <v>60</v>
      </c>
      <c r="AD46" s="4">
        <v>5000</v>
      </c>
      <c r="AE46" s="4">
        <f t="shared" si="6"/>
        <v>62</v>
      </c>
      <c r="AF46" s="4">
        <v>5000</v>
      </c>
      <c r="AG46" s="4">
        <f t="shared" si="7"/>
        <v>64</v>
      </c>
      <c r="AH46" s="4">
        <v>5000</v>
      </c>
      <c r="AI46" s="4">
        <f t="shared" si="8"/>
        <v>66</v>
      </c>
      <c r="AJ46" s="4">
        <v>5000</v>
      </c>
      <c r="AK46" s="4">
        <f t="shared" si="9"/>
        <v>68</v>
      </c>
      <c r="AL46" s="4">
        <v>5000</v>
      </c>
      <c r="AM46" s="4">
        <f t="shared" si="10"/>
        <v>70</v>
      </c>
      <c r="AN46" s="4">
        <v>5000</v>
      </c>
      <c r="AO46" s="4">
        <f t="shared" si="11"/>
        <v>72</v>
      </c>
      <c r="AP46" s="4">
        <v>5000</v>
      </c>
      <c r="AQ46" s="4">
        <v>60</v>
      </c>
      <c r="AS46" s="4">
        <v>3</v>
      </c>
      <c r="AT46" s="4">
        <v>0</v>
      </c>
      <c r="AU46" s="4">
        <v>0</v>
      </c>
    </row>
    <row r="47" spans="1:47" s="4" customFormat="1">
      <c r="A47" s="1">
        <v>46</v>
      </c>
      <c r="B47" s="4">
        <v>48</v>
      </c>
      <c r="C47" s="4" t="s">
        <v>88</v>
      </c>
      <c r="D47" s="4">
        <v>4</v>
      </c>
      <c r="E47" s="4">
        <v>36</v>
      </c>
      <c r="F47" s="71">
        <v>8</v>
      </c>
      <c r="G47" s="4">
        <v>1</v>
      </c>
      <c r="H47" s="4">
        <v>1</v>
      </c>
      <c r="I47" s="71">
        <v>0</v>
      </c>
      <c r="J47" s="4">
        <v>0</v>
      </c>
      <c r="K47" s="4">
        <v>0</v>
      </c>
      <c r="L47" s="4">
        <v>2</v>
      </c>
      <c r="M47" s="4">
        <v>29</v>
      </c>
      <c r="N47" s="4">
        <v>2000</v>
      </c>
      <c r="O47" s="4">
        <v>31</v>
      </c>
      <c r="P47" s="4">
        <v>3000</v>
      </c>
      <c r="Q47" s="4">
        <v>34</v>
      </c>
      <c r="R47" s="4">
        <v>4000</v>
      </c>
      <c r="S47" s="4">
        <f t="shared" si="0"/>
        <v>36</v>
      </c>
      <c r="T47" s="4">
        <v>5000</v>
      </c>
      <c r="U47" s="4">
        <f t="shared" si="1"/>
        <v>38</v>
      </c>
      <c r="V47" s="4">
        <v>5000</v>
      </c>
      <c r="W47" s="4">
        <f t="shared" si="2"/>
        <v>40</v>
      </c>
      <c r="X47" s="4">
        <v>5000</v>
      </c>
      <c r="Y47" s="4">
        <f t="shared" si="3"/>
        <v>42</v>
      </c>
      <c r="Z47" s="4">
        <v>5000</v>
      </c>
      <c r="AA47" s="4">
        <f t="shared" si="4"/>
        <v>44</v>
      </c>
      <c r="AB47" s="4">
        <v>5000</v>
      </c>
      <c r="AC47" s="4">
        <f t="shared" si="5"/>
        <v>46</v>
      </c>
      <c r="AD47" s="4">
        <v>5000</v>
      </c>
      <c r="AE47" s="4">
        <f t="shared" si="6"/>
        <v>48</v>
      </c>
      <c r="AF47" s="4">
        <v>5000</v>
      </c>
      <c r="AG47" s="4">
        <f t="shared" si="7"/>
        <v>50</v>
      </c>
      <c r="AH47" s="4">
        <v>5000</v>
      </c>
      <c r="AI47" s="4">
        <f t="shared" si="8"/>
        <v>52</v>
      </c>
      <c r="AJ47" s="4">
        <v>5000</v>
      </c>
      <c r="AK47" s="4">
        <f t="shared" si="9"/>
        <v>54</v>
      </c>
      <c r="AL47" s="4">
        <v>5000</v>
      </c>
      <c r="AM47" s="4">
        <f t="shared" si="10"/>
        <v>56</v>
      </c>
      <c r="AN47" s="4">
        <v>5000</v>
      </c>
      <c r="AO47" s="4">
        <f t="shared" si="11"/>
        <v>58</v>
      </c>
      <c r="AP47" s="4">
        <v>5000</v>
      </c>
      <c r="AQ47" s="4">
        <v>30</v>
      </c>
      <c r="AS47" s="4">
        <v>3</v>
      </c>
      <c r="AT47" s="4">
        <v>0</v>
      </c>
      <c r="AU47" s="4">
        <v>0</v>
      </c>
    </row>
    <row r="48" spans="1:47" s="4" customFormat="1">
      <c r="A48" s="1">
        <v>47</v>
      </c>
      <c r="B48" s="4">
        <v>49</v>
      </c>
      <c r="C48" s="4" t="s">
        <v>89</v>
      </c>
      <c r="D48" s="4">
        <v>2</v>
      </c>
      <c r="E48" s="4">
        <v>40</v>
      </c>
      <c r="F48" s="71">
        <v>4</v>
      </c>
      <c r="G48" s="4">
        <v>4</v>
      </c>
      <c r="H48" s="4">
        <v>0</v>
      </c>
      <c r="I48" s="71">
        <v>0</v>
      </c>
      <c r="J48" s="4">
        <v>0</v>
      </c>
      <c r="K48" s="4">
        <v>0</v>
      </c>
      <c r="L48" s="4">
        <v>2</v>
      </c>
      <c r="M48" s="4">
        <v>40</v>
      </c>
      <c r="N48" s="4">
        <v>2000</v>
      </c>
      <c r="O48" s="4">
        <v>42</v>
      </c>
      <c r="P48" s="4">
        <v>3000</v>
      </c>
      <c r="Q48" s="4">
        <v>45</v>
      </c>
      <c r="R48" s="4">
        <v>4000</v>
      </c>
      <c r="S48" s="4">
        <f t="shared" si="0"/>
        <v>47</v>
      </c>
      <c r="T48" s="4">
        <v>5000</v>
      </c>
      <c r="U48" s="4">
        <f t="shared" si="1"/>
        <v>49</v>
      </c>
      <c r="V48" s="4">
        <v>5000</v>
      </c>
      <c r="W48" s="4">
        <f t="shared" si="2"/>
        <v>51</v>
      </c>
      <c r="X48" s="4">
        <v>5000</v>
      </c>
      <c r="Y48" s="4">
        <f t="shared" si="3"/>
        <v>53</v>
      </c>
      <c r="Z48" s="4">
        <v>5000</v>
      </c>
      <c r="AA48" s="4">
        <f t="shared" si="4"/>
        <v>55</v>
      </c>
      <c r="AB48" s="4">
        <v>5000</v>
      </c>
      <c r="AC48" s="4">
        <f t="shared" si="5"/>
        <v>57</v>
      </c>
      <c r="AD48" s="4">
        <v>5000</v>
      </c>
      <c r="AE48" s="4">
        <f t="shared" si="6"/>
        <v>59</v>
      </c>
      <c r="AF48" s="4">
        <v>5000</v>
      </c>
      <c r="AG48" s="4">
        <f t="shared" si="7"/>
        <v>61</v>
      </c>
      <c r="AH48" s="4">
        <v>5000</v>
      </c>
      <c r="AI48" s="4">
        <f t="shared" si="8"/>
        <v>63</v>
      </c>
      <c r="AJ48" s="4">
        <v>5000</v>
      </c>
      <c r="AK48" s="4">
        <f t="shared" si="9"/>
        <v>65</v>
      </c>
      <c r="AL48" s="4">
        <v>5000</v>
      </c>
      <c r="AM48" s="4">
        <f t="shared" si="10"/>
        <v>67</v>
      </c>
      <c r="AN48" s="4">
        <v>5000</v>
      </c>
      <c r="AO48" s="4">
        <f t="shared" si="11"/>
        <v>69</v>
      </c>
      <c r="AP48" s="4">
        <v>5000</v>
      </c>
      <c r="AQ48" s="4">
        <v>40</v>
      </c>
      <c r="AS48" s="4">
        <v>3</v>
      </c>
      <c r="AT48" s="4">
        <v>0</v>
      </c>
      <c r="AU48" s="4">
        <v>0</v>
      </c>
    </row>
    <row r="49" spans="1:47" s="4" customFormat="1">
      <c r="A49" s="1">
        <v>48</v>
      </c>
      <c r="B49" s="4">
        <v>50</v>
      </c>
      <c r="C49" s="4" t="s">
        <v>90</v>
      </c>
      <c r="D49" s="4">
        <v>4</v>
      </c>
      <c r="E49" s="4">
        <v>35</v>
      </c>
      <c r="F49" s="71">
        <v>8</v>
      </c>
      <c r="G49" s="4">
        <v>1</v>
      </c>
      <c r="H49" s="4">
        <v>1</v>
      </c>
      <c r="I49" s="71">
        <v>0</v>
      </c>
      <c r="J49" s="4">
        <v>0</v>
      </c>
      <c r="K49" s="4">
        <v>0</v>
      </c>
      <c r="L49" s="4">
        <v>2</v>
      </c>
      <c r="M49" s="4">
        <v>36</v>
      </c>
      <c r="N49" s="4">
        <v>2000</v>
      </c>
      <c r="O49" s="4">
        <v>39</v>
      </c>
      <c r="P49" s="4">
        <v>3000</v>
      </c>
      <c r="Q49" s="4">
        <v>42</v>
      </c>
      <c r="R49" s="4">
        <v>4000</v>
      </c>
      <c r="S49" s="4">
        <f t="shared" si="0"/>
        <v>44</v>
      </c>
      <c r="T49" s="4">
        <v>5000</v>
      </c>
      <c r="U49" s="4">
        <f t="shared" si="1"/>
        <v>46</v>
      </c>
      <c r="V49" s="4">
        <v>5000</v>
      </c>
      <c r="W49" s="4">
        <f t="shared" si="2"/>
        <v>48</v>
      </c>
      <c r="X49" s="4">
        <v>5000</v>
      </c>
      <c r="Y49" s="4">
        <f t="shared" si="3"/>
        <v>50</v>
      </c>
      <c r="Z49" s="4">
        <v>5000</v>
      </c>
      <c r="AA49" s="4">
        <f t="shared" si="4"/>
        <v>52</v>
      </c>
      <c r="AB49" s="4">
        <v>5000</v>
      </c>
      <c r="AC49" s="4">
        <f t="shared" si="5"/>
        <v>54</v>
      </c>
      <c r="AD49" s="4">
        <v>5000</v>
      </c>
      <c r="AE49" s="4">
        <f t="shared" si="6"/>
        <v>56</v>
      </c>
      <c r="AF49" s="4">
        <v>5000</v>
      </c>
      <c r="AG49" s="4">
        <f t="shared" si="7"/>
        <v>58</v>
      </c>
      <c r="AH49" s="4">
        <v>5000</v>
      </c>
      <c r="AI49" s="4">
        <f t="shared" si="8"/>
        <v>60</v>
      </c>
      <c r="AJ49" s="4">
        <v>5000</v>
      </c>
      <c r="AK49" s="4">
        <f t="shared" si="9"/>
        <v>62</v>
      </c>
      <c r="AL49" s="4">
        <v>5000</v>
      </c>
      <c r="AM49" s="4">
        <f t="shared" si="10"/>
        <v>64</v>
      </c>
      <c r="AN49" s="4">
        <v>5000</v>
      </c>
      <c r="AO49" s="4">
        <f t="shared" si="11"/>
        <v>66</v>
      </c>
      <c r="AP49" s="4">
        <v>5000</v>
      </c>
      <c r="AQ49" s="4">
        <v>30</v>
      </c>
      <c r="AS49" s="4">
        <v>3</v>
      </c>
      <c r="AT49" s="4">
        <v>0</v>
      </c>
      <c r="AU49" s="4">
        <v>0</v>
      </c>
    </row>
    <row r="50" spans="1:47" s="4" customFormat="1">
      <c r="A50" s="1">
        <v>49</v>
      </c>
      <c r="B50" s="4">
        <v>51</v>
      </c>
      <c r="C50" s="4" t="s">
        <v>674</v>
      </c>
      <c r="D50" s="4">
        <v>2</v>
      </c>
      <c r="E50" s="4">
        <v>33</v>
      </c>
      <c r="F50" s="71">
        <v>4</v>
      </c>
      <c r="G50" s="4">
        <v>0</v>
      </c>
      <c r="H50" s="4">
        <v>0</v>
      </c>
      <c r="I50" s="71">
        <v>5</v>
      </c>
      <c r="J50" s="4">
        <v>0</v>
      </c>
      <c r="K50" s="4">
        <v>0</v>
      </c>
      <c r="L50" s="4">
        <v>2</v>
      </c>
      <c r="M50" s="4">
        <v>34</v>
      </c>
      <c r="N50" s="4">
        <v>2000</v>
      </c>
      <c r="O50" s="4">
        <v>37</v>
      </c>
      <c r="P50" s="4">
        <v>3000</v>
      </c>
      <c r="Q50" s="4">
        <v>40</v>
      </c>
      <c r="R50" s="4">
        <v>4000</v>
      </c>
      <c r="S50" s="4">
        <f t="shared" si="0"/>
        <v>42</v>
      </c>
      <c r="T50" s="4">
        <v>5000</v>
      </c>
      <c r="U50" s="4">
        <f t="shared" si="1"/>
        <v>44</v>
      </c>
      <c r="V50" s="4">
        <v>5000</v>
      </c>
      <c r="W50" s="4">
        <f t="shared" si="2"/>
        <v>46</v>
      </c>
      <c r="X50" s="4">
        <v>5000</v>
      </c>
      <c r="Y50" s="4">
        <f t="shared" si="3"/>
        <v>48</v>
      </c>
      <c r="Z50" s="4">
        <v>5000</v>
      </c>
      <c r="AA50" s="4">
        <f t="shared" si="4"/>
        <v>50</v>
      </c>
      <c r="AB50" s="4">
        <v>5000</v>
      </c>
      <c r="AC50" s="4">
        <f t="shared" si="5"/>
        <v>52</v>
      </c>
      <c r="AD50" s="4">
        <v>5000</v>
      </c>
      <c r="AE50" s="4">
        <f t="shared" si="6"/>
        <v>54</v>
      </c>
      <c r="AF50" s="4">
        <v>5000</v>
      </c>
      <c r="AG50" s="4">
        <f t="shared" si="7"/>
        <v>56</v>
      </c>
      <c r="AH50" s="4">
        <v>5000</v>
      </c>
      <c r="AI50" s="4">
        <f t="shared" si="8"/>
        <v>58</v>
      </c>
      <c r="AJ50" s="4">
        <v>5000</v>
      </c>
      <c r="AK50" s="4">
        <f t="shared" si="9"/>
        <v>60</v>
      </c>
      <c r="AL50" s="4">
        <v>5000</v>
      </c>
      <c r="AM50" s="4">
        <f t="shared" si="10"/>
        <v>62</v>
      </c>
      <c r="AN50" s="4">
        <v>5000</v>
      </c>
      <c r="AO50" s="4">
        <f t="shared" si="11"/>
        <v>64</v>
      </c>
      <c r="AP50" s="4">
        <v>5000</v>
      </c>
      <c r="AQ50" s="4">
        <v>40</v>
      </c>
      <c r="AS50" s="4">
        <v>3</v>
      </c>
      <c r="AT50" s="4">
        <v>0</v>
      </c>
      <c r="AU50" s="4">
        <v>0</v>
      </c>
    </row>
    <row r="51" spans="1:47" s="4" customFormat="1">
      <c r="A51" s="1">
        <v>50</v>
      </c>
      <c r="B51" s="4">
        <v>52</v>
      </c>
      <c r="C51" s="4" t="s">
        <v>91</v>
      </c>
      <c r="D51" s="4">
        <v>2</v>
      </c>
      <c r="E51" s="4">
        <v>52</v>
      </c>
      <c r="F51" s="71">
        <v>5</v>
      </c>
      <c r="G51" s="4">
        <v>12</v>
      </c>
      <c r="H51" s="4">
        <v>12</v>
      </c>
      <c r="I51" s="71">
        <v>5</v>
      </c>
      <c r="J51" s="4">
        <v>14</v>
      </c>
      <c r="K51" s="4">
        <v>14</v>
      </c>
      <c r="L51" s="4">
        <v>2</v>
      </c>
      <c r="M51" s="4">
        <v>40</v>
      </c>
      <c r="N51" s="4">
        <v>2000</v>
      </c>
      <c r="O51" s="4">
        <v>42</v>
      </c>
      <c r="P51" s="4">
        <v>3000</v>
      </c>
      <c r="Q51" s="4">
        <v>44</v>
      </c>
      <c r="R51" s="4">
        <v>4000</v>
      </c>
      <c r="S51" s="4">
        <f t="shared" si="0"/>
        <v>46</v>
      </c>
      <c r="T51" s="4">
        <v>5000</v>
      </c>
      <c r="U51" s="4">
        <f t="shared" si="1"/>
        <v>48</v>
      </c>
      <c r="V51" s="4">
        <v>5000</v>
      </c>
      <c r="W51" s="4">
        <f t="shared" si="2"/>
        <v>50</v>
      </c>
      <c r="X51" s="4">
        <v>5000</v>
      </c>
      <c r="Y51" s="4">
        <f t="shared" si="3"/>
        <v>52</v>
      </c>
      <c r="Z51" s="4">
        <v>5000</v>
      </c>
      <c r="AA51" s="4">
        <f t="shared" si="4"/>
        <v>54</v>
      </c>
      <c r="AB51" s="4">
        <v>5000</v>
      </c>
      <c r="AC51" s="4">
        <f t="shared" si="5"/>
        <v>56</v>
      </c>
      <c r="AD51" s="4">
        <v>5000</v>
      </c>
      <c r="AE51" s="4">
        <f t="shared" si="6"/>
        <v>58</v>
      </c>
      <c r="AF51" s="4">
        <v>5000</v>
      </c>
      <c r="AG51" s="4">
        <f t="shared" si="7"/>
        <v>60</v>
      </c>
      <c r="AH51" s="4">
        <v>5000</v>
      </c>
      <c r="AI51" s="4">
        <f t="shared" si="8"/>
        <v>62</v>
      </c>
      <c r="AJ51" s="4">
        <v>5000</v>
      </c>
      <c r="AK51" s="4">
        <f t="shared" si="9"/>
        <v>64</v>
      </c>
      <c r="AL51" s="4">
        <v>5000</v>
      </c>
      <c r="AM51" s="4">
        <f t="shared" si="10"/>
        <v>66</v>
      </c>
      <c r="AN51" s="4">
        <v>5000</v>
      </c>
      <c r="AO51" s="4">
        <f t="shared" si="11"/>
        <v>68</v>
      </c>
      <c r="AP51" s="4">
        <v>5000</v>
      </c>
      <c r="AQ51" s="4">
        <v>30</v>
      </c>
      <c r="AS51" s="4">
        <v>3</v>
      </c>
      <c r="AT51" s="4">
        <v>0</v>
      </c>
      <c r="AU51" s="4">
        <v>0</v>
      </c>
    </row>
    <row r="52" spans="1:47" s="4" customFormat="1">
      <c r="A52" s="1">
        <v>51</v>
      </c>
      <c r="B52" s="4">
        <v>55</v>
      </c>
      <c r="C52" s="4" t="s">
        <v>92</v>
      </c>
      <c r="D52" s="4">
        <v>4</v>
      </c>
      <c r="E52" s="4">
        <v>41</v>
      </c>
      <c r="F52" s="71">
        <v>32</v>
      </c>
      <c r="G52" s="4">
        <v>0</v>
      </c>
      <c r="H52" s="4">
        <v>0</v>
      </c>
      <c r="I52" s="71">
        <v>8</v>
      </c>
      <c r="J52" s="4">
        <v>0</v>
      </c>
      <c r="K52" s="4">
        <v>0</v>
      </c>
      <c r="L52" s="4">
        <v>2</v>
      </c>
      <c r="M52" s="4">
        <v>40</v>
      </c>
      <c r="N52" s="4">
        <v>2000</v>
      </c>
      <c r="O52" s="4">
        <v>42</v>
      </c>
      <c r="P52" s="4">
        <v>3000</v>
      </c>
      <c r="Q52" s="4">
        <v>45</v>
      </c>
      <c r="R52" s="4">
        <v>4000</v>
      </c>
      <c r="S52" s="4">
        <f t="shared" si="0"/>
        <v>47</v>
      </c>
      <c r="T52" s="4">
        <v>5000</v>
      </c>
      <c r="U52" s="4">
        <f t="shared" si="1"/>
        <v>49</v>
      </c>
      <c r="V52" s="4">
        <v>5000</v>
      </c>
      <c r="W52" s="4">
        <f t="shared" si="2"/>
        <v>51</v>
      </c>
      <c r="X52" s="4">
        <v>5000</v>
      </c>
      <c r="Y52" s="4">
        <f t="shared" si="3"/>
        <v>53</v>
      </c>
      <c r="Z52" s="4">
        <v>5000</v>
      </c>
      <c r="AA52" s="4">
        <f t="shared" si="4"/>
        <v>55</v>
      </c>
      <c r="AB52" s="4">
        <v>5000</v>
      </c>
      <c r="AC52" s="4">
        <f t="shared" si="5"/>
        <v>57</v>
      </c>
      <c r="AD52" s="4">
        <v>5000</v>
      </c>
      <c r="AE52" s="4">
        <f t="shared" si="6"/>
        <v>59</v>
      </c>
      <c r="AF52" s="4">
        <v>5000</v>
      </c>
      <c r="AG52" s="4">
        <f t="shared" si="7"/>
        <v>61</v>
      </c>
      <c r="AH52" s="4">
        <v>5000</v>
      </c>
      <c r="AI52" s="4">
        <f t="shared" si="8"/>
        <v>63</v>
      </c>
      <c r="AJ52" s="4">
        <v>5000</v>
      </c>
      <c r="AK52" s="4">
        <f t="shared" si="9"/>
        <v>65</v>
      </c>
      <c r="AL52" s="4">
        <v>5000</v>
      </c>
      <c r="AM52" s="4">
        <f t="shared" si="10"/>
        <v>67</v>
      </c>
      <c r="AN52" s="4">
        <v>5000</v>
      </c>
      <c r="AO52" s="4">
        <f t="shared" si="11"/>
        <v>69</v>
      </c>
      <c r="AP52" s="4">
        <v>5000</v>
      </c>
      <c r="AQ52" s="4">
        <v>55</v>
      </c>
      <c r="AS52" s="4">
        <v>3</v>
      </c>
      <c r="AT52" s="4">
        <v>0</v>
      </c>
      <c r="AU52" s="4">
        <v>0</v>
      </c>
    </row>
    <row r="53" spans="1:47" s="4" customFormat="1">
      <c r="A53" s="1">
        <v>52</v>
      </c>
      <c r="B53" s="4">
        <v>56</v>
      </c>
      <c r="C53" s="4" t="s">
        <v>93</v>
      </c>
      <c r="D53" s="4">
        <v>0</v>
      </c>
      <c r="E53" s="4">
        <v>53</v>
      </c>
      <c r="F53" s="71">
        <v>5</v>
      </c>
      <c r="G53" s="4">
        <v>0</v>
      </c>
      <c r="H53" s="4">
        <v>0</v>
      </c>
      <c r="I53" s="71">
        <v>10</v>
      </c>
      <c r="J53" s="4">
        <v>0</v>
      </c>
      <c r="K53" s="4">
        <v>0</v>
      </c>
      <c r="L53" s="4">
        <v>0</v>
      </c>
      <c r="M53" s="4">
        <v>47</v>
      </c>
      <c r="N53" s="4">
        <v>2000</v>
      </c>
      <c r="O53" s="4">
        <v>50</v>
      </c>
      <c r="P53" s="4">
        <v>3000</v>
      </c>
      <c r="Q53" s="4">
        <v>53</v>
      </c>
      <c r="R53" s="4">
        <v>4000</v>
      </c>
      <c r="S53" s="4">
        <f t="shared" si="0"/>
        <v>55</v>
      </c>
      <c r="T53" s="4">
        <v>5000</v>
      </c>
      <c r="U53" s="4">
        <f t="shared" si="1"/>
        <v>57</v>
      </c>
      <c r="V53" s="4">
        <v>5000</v>
      </c>
      <c r="W53" s="4">
        <f t="shared" si="2"/>
        <v>59</v>
      </c>
      <c r="X53" s="4">
        <v>5000</v>
      </c>
      <c r="Y53" s="4">
        <f t="shared" si="3"/>
        <v>61</v>
      </c>
      <c r="Z53" s="4">
        <v>5000</v>
      </c>
      <c r="AA53" s="4">
        <f t="shared" si="4"/>
        <v>63</v>
      </c>
      <c r="AB53" s="4">
        <v>5000</v>
      </c>
      <c r="AC53" s="4">
        <f t="shared" si="5"/>
        <v>65</v>
      </c>
      <c r="AD53" s="4">
        <v>5000</v>
      </c>
      <c r="AE53" s="4">
        <f t="shared" si="6"/>
        <v>67</v>
      </c>
      <c r="AF53" s="4">
        <v>5000</v>
      </c>
      <c r="AG53" s="4">
        <f t="shared" si="7"/>
        <v>69</v>
      </c>
      <c r="AH53" s="4">
        <v>5000</v>
      </c>
      <c r="AI53" s="4">
        <f t="shared" si="8"/>
        <v>71</v>
      </c>
      <c r="AJ53" s="4">
        <v>5000</v>
      </c>
      <c r="AK53" s="4">
        <f t="shared" si="9"/>
        <v>73</v>
      </c>
      <c r="AL53" s="4">
        <v>5000</v>
      </c>
      <c r="AM53" s="4">
        <f t="shared" si="10"/>
        <v>75</v>
      </c>
      <c r="AN53" s="4">
        <v>5000</v>
      </c>
      <c r="AO53" s="4">
        <f t="shared" si="11"/>
        <v>77</v>
      </c>
      <c r="AP53" s="4">
        <v>5000</v>
      </c>
      <c r="AQ53" s="4">
        <v>0</v>
      </c>
      <c r="AS53" s="4">
        <v>3</v>
      </c>
      <c r="AT53" s="4">
        <v>0</v>
      </c>
      <c r="AU53" s="4">
        <v>0</v>
      </c>
    </row>
    <row r="54" spans="1:47" s="4" customFormat="1">
      <c r="A54" s="1">
        <v>53</v>
      </c>
      <c r="B54" s="4">
        <v>57</v>
      </c>
      <c r="C54" s="4" t="s">
        <v>94</v>
      </c>
      <c r="D54" s="4">
        <v>2</v>
      </c>
      <c r="E54" s="4">
        <v>48</v>
      </c>
      <c r="F54" s="71">
        <v>10</v>
      </c>
      <c r="G54" s="4">
        <v>15</v>
      </c>
      <c r="H54" s="4">
        <v>30</v>
      </c>
      <c r="I54" s="71">
        <v>20</v>
      </c>
      <c r="J54" s="4">
        <v>15</v>
      </c>
      <c r="K54" s="4">
        <v>15</v>
      </c>
      <c r="L54" s="4">
        <v>2</v>
      </c>
      <c r="M54" s="4">
        <v>47</v>
      </c>
      <c r="N54" s="4">
        <v>2000</v>
      </c>
      <c r="O54" s="4">
        <v>50</v>
      </c>
      <c r="P54" s="4">
        <v>3000</v>
      </c>
      <c r="Q54" s="4">
        <v>53</v>
      </c>
      <c r="R54" s="4">
        <v>4000</v>
      </c>
      <c r="S54" s="4">
        <f t="shared" si="0"/>
        <v>55</v>
      </c>
      <c r="T54" s="4">
        <v>5000</v>
      </c>
      <c r="U54" s="4">
        <f t="shared" si="1"/>
        <v>57</v>
      </c>
      <c r="V54" s="4">
        <v>5000</v>
      </c>
      <c r="W54" s="4">
        <f t="shared" si="2"/>
        <v>59</v>
      </c>
      <c r="X54" s="4">
        <v>5000</v>
      </c>
      <c r="Y54" s="4">
        <f t="shared" si="3"/>
        <v>61</v>
      </c>
      <c r="Z54" s="4">
        <v>5000</v>
      </c>
      <c r="AA54" s="4">
        <f t="shared" si="4"/>
        <v>63</v>
      </c>
      <c r="AB54" s="4">
        <v>5000</v>
      </c>
      <c r="AC54" s="4">
        <f t="shared" si="5"/>
        <v>65</v>
      </c>
      <c r="AD54" s="4">
        <v>5000</v>
      </c>
      <c r="AE54" s="4">
        <f t="shared" si="6"/>
        <v>67</v>
      </c>
      <c r="AF54" s="4">
        <v>5000</v>
      </c>
      <c r="AG54" s="4">
        <f t="shared" si="7"/>
        <v>69</v>
      </c>
      <c r="AH54" s="4">
        <v>5000</v>
      </c>
      <c r="AI54" s="4">
        <f t="shared" si="8"/>
        <v>71</v>
      </c>
      <c r="AJ54" s="4">
        <v>5000</v>
      </c>
      <c r="AK54" s="4">
        <f t="shared" si="9"/>
        <v>73</v>
      </c>
      <c r="AL54" s="4">
        <v>5000</v>
      </c>
      <c r="AM54" s="4">
        <f t="shared" si="10"/>
        <v>75</v>
      </c>
      <c r="AN54" s="4">
        <v>5000</v>
      </c>
      <c r="AO54" s="4">
        <f t="shared" si="11"/>
        <v>77</v>
      </c>
      <c r="AP54" s="4">
        <v>5000</v>
      </c>
      <c r="AQ54" s="4">
        <v>60</v>
      </c>
      <c r="AS54" s="4">
        <v>3</v>
      </c>
      <c r="AT54" s="4">
        <v>0</v>
      </c>
      <c r="AU54" s="4">
        <v>0</v>
      </c>
    </row>
    <row r="55" spans="1:47" s="4" customFormat="1">
      <c r="A55" s="1">
        <v>54</v>
      </c>
      <c r="B55" s="4">
        <v>58</v>
      </c>
      <c r="C55" s="4" t="s">
        <v>95</v>
      </c>
      <c r="D55" s="4">
        <v>2</v>
      </c>
      <c r="E55" s="4">
        <v>51</v>
      </c>
      <c r="F55" s="71">
        <v>12</v>
      </c>
      <c r="G55" s="4">
        <v>20</v>
      </c>
      <c r="H55" s="4">
        <v>25</v>
      </c>
      <c r="I55" s="71">
        <v>35</v>
      </c>
      <c r="J55" s="4">
        <v>20</v>
      </c>
      <c r="K55" s="4">
        <v>20</v>
      </c>
      <c r="L55" s="4">
        <v>1</v>
      </c>
      <c r="M55" s="4">
        <v>47</v>
      </c>
      <c r="N55" s="4">
        <v>2000</v>
      </c>
      <c r="O55" s="4">
        <v>50</v>
      </c>
      <c r="P55" s="4">
        <v>3000</v>
      </c>
      <c r="Q55" s="4">
        <v>53</v>
      </c>
      <c r="R55" s="4">
        <v>4000</v>
      </c>
      <c r="S55" s="4">
        <f t="shared" si="0"/>
        <v>55</v>
      </c>
      <c r="T55" s="4">
        <v>5000</v>
      </c>
      <c r="U55" s="4">
        <f t="shared" si="1"/>
        <v>57</v>
      </c>
      <c r="V55" s="4">
        <v>5000</v>
      </c>
      <c r="W55" s="4">
        <f t="shared" si="2"/>
        <v>59</v>
      </c>
      <c r="X55" s="4">
        <v>5000</v>
      </c>
      <c r="Y55" s="4">
        <f t="shared" si="3"/>
        <v>61</v>
      </c>
      <c r="Z55" s="4">
        <v>5000</v>
      </c>
      <c r="AA55" s="4">
        <f t="shared" si="4"/>
        <v>63</v>
      </c>
      <c r="AB55" s="4">
        <v>5000</v>
      </c>
      <c r="AC55" s="4">
        <f t="shared" si="5"/>
        <v>65</v>
      </c>
      <c r="AD55" s="4">
        <v>5000</v>
      </c>
      <c r="AE55" s="4">
        <f t="shared" si="6"/>
        <v>67</v>
      </c>
      <c r="AF55" s="4">
        <v>5000</v>
      </c>
      <c r="AG55" s="4">
        <f t="shared" si="7"/>
        <v>69</v>
      </c>
      <c r="AH55" s="4">
        <v>5000</v>
      </c>
      <c r="AI55" s="4">
        <f t="shared" si="8"/>
        <v>71</v>
      </c>
      <c r="AJ55" s="4">
        <v>5000</v>
      </c>
      <c r="AK55" s="4">
        <f t="shared" si="9"/>
        <v>73</v>
      </c>
      <c r="AL55" s="4">
        <v>5000</v>
      </c>
      <c r="AM55" s="4">
        <f t="shared" si="10"/>
        <v>75</v>
      </c>
      <c r="AN55" s="4">
        <v>5000</v>
      </c>
      <c r="AO55" s="4">
        <f t="shared" si="11"/>
        <v>77</v>
      </c>
      <c r="AP55" s="4">
        <v>5000</v>
      </c>
      <c r="AQ55" s="4">
        <v>60</v>
      </c>
      <c r="AS55" s="4">
        <v>3</v>
      </c>
      <c r="AT55" s="4">
        <v>0</v>
      </c>
      <c r="AU55" s="4">
        <v>0</v>
      </c>
    </row>
    <row r="56" spans="1:47" s="4" customFormat="1">
      <c r="A56" s="1">
        <v>55</v>
      </c>
      <c r="B56" s="4">
        <v>66</v>
      </c>
      <c r="C56" s="4" t="s">
        <v>96</v>
      </c>
      <c r="D56" s="4">
        <v>0</v>
      </c>
      <c r="E56" s="4">
        <v>23</v>
      </c>
      <c r="F56" s="71">
        <v>5</v>
      </c>
      <c r="G56" s="4">
        <v>0</v>
      </c>
      <c r="H56" s="4">
        <v>0</v>
      </c>
      <c r="I56" s="71">
        <v>8</v>
      </c>
      <c r="J56" s="4">
        <v>0</v>
      </c>
      <c r="K56" s="4">
        <v>0</v>
      </c>
      <c r="L56" s="4">
        <v>0</v>
      </c>
      <c r="M56" s="4">
        <v>42</v>
      </c>
      <c r="N56" s="4">
        <v>2000</v>
      </c>
      <c r="O56" s="4">
        <v>45</v>
      </c>
      <c r="P56" s="4">
        <v>3000</v>
      </c>
      <c r="Q56" s="4">
        <v>48</v>
      </c>
      <c r="R56" s="4">
        <v>4000</v>
      </c>
      <c r="S56" s="4">
        <f t="shared" si="0"/>
        <v>50</v>
      </c>
      <c r="T56" s="4">
        <v>5000</v>
      </c>
      <c r="U56" s="4">
        <f t="shared" si="1"/>
        <v>52</v>
      </c>
      <c r="V56" s="4">
        <v>5000</v>
      </c>
      <c r="W56" s="4">
        <f t="shared" si="2"/>
        <v>54</v>
      </c>
      <c r="X56" s="4">
        <v>5000</v>
      </c>
      <c r="Y56" s="4">
        <f t="shared" si="3"/>
        <v>56</v>
      </c>
      <c r="Z56" s="4">
        <v>5000</v>
      </c>
      <c r="AA56" s="4">
        <f t="shared" si="4"/>
        <v>58</v>
      </c>
      <c r="AB56" s="4">
        <v>5000</v>
      </c>
      <c r="AC56" s="4">
        <f t="shared" si="5"/>
        <v>60</v>
      </c>
      <c r="AD56" s="4">
        <v>5000</v>
      </c>
      <c r="AE56" s="4">
        <f t="shared" si="6"/>
        <v>62</v>
      </c>
      <c r="AF56" s="4">
        <v>5000</v>
      </c>
      <c r="AG56" s="4">
        <f t="shared" si="7"/>
        <v>64</v>
      </c>
      <c r="AH56" s="4">
        <v>5000</v>
      </c>
      <c r="AI56" s="4">
        <f t="shared" si="8"/>
        <v>66</v>
      </c>
      <c r="AJ56" s="4">
        <v>5000</v>
      </c>
      <c r="AK56" s="4">
        <f t="shared" si="9"/>
        <v>68</v>
      </c>
      <c r="AL56" s="4">
        <v>5000</v>
      </c>
      <c r="AM56" s="4">
        <f t="shared" si="10"/>
        <v>70</v>
      </c>
      <c r="AN56" s="4">
        <v>5000</v>
      </c>
      <c r="AO56" s="4">
        <f t="shared" si="11"/>
        <v>72</v>
      </c>
      <c r="AP56" s="4">
        <v>5000</v>
      </c>
      <c r="AQ56" s="4">
        <v>0</v>
      </c>
      <c r="AS56" s="4">
        <v>3</v>
      </c>
      <c r="AT56" s="4">
        <v>0</v>
      </c>
      <c r="AU56" s="4">
        <v>0</v>
      </c>
    </row>
    <row r="57" spans="1:47">
      <c r="A57" s="1">
        <v>56</v>
      </c>
      <c r="B57">
        <v>67</v>
      </c>
      <c r="C57" t="s">
        <v>97</v>
      </c>
      <c r="D57">
        <v>4</v>
      </c>
      <c r="E57">
        <v>50</v>
      </c>
      <c r="F57" s="70">
        <v>20</v>
      </c>
      <c r="G57">
        <v>0</v>
      </c>
      <c r="H57">
        <v>0</v>
      </c>
      <c r="I57" s="70">
        <v>0</v>
      </c>
      <c r="J57">
        <v>0</v>
      </c>
      <c r="K57">
        <v>0</v>
      </c>
      <c r="L57">
        <v>99</v>
      </c>
      <c r="M57">
        <v>42</v>
      </c>
      <c r="N57">
        <v>2000</v>
      </c>
      <c r="O57">
        <v>44</v>
      </c>
      <c r="P57">
        <v>3000</v>
      </c>
      <c r="Q57" s="4">
        <v>46</v>
      </c>
      <c r="R57">
        <v>4000</v>
      </c>
      <c r="S57" s="4">
        <f t="shared" si="0"/>
        <v>48</v>
      </c>
      <c r="T57">
        <v>5000</v>
      </c>
      <c r="U57" s="4">
        <f t="shared" si="1"/>
        <v>50</v>
      </c>
      <c r="V57">
        <v>5000</v>
      </c>
      <c r="W57" s="4">
        <f t="shared" si="2"/>
        <v>52</v>
      </c>
      <c r="X57">
        <v>5000</v>
      </c>
      <c r="Y57" s="4">
        <f t="shared" si="3"/>
        <v>54</v>
      </c>
      <c r="Z57">
        <v>5000</v>
      </c>
      <c r="AA57" s="4">
        <f t="shared" si="4"/>
        <v>56</v>
      </c>
      <c r="AB57">
        <v>5000</v>
      </c>
      <c r="AC57" s="4">
        <f t="shared" si="5"/>
        <v>58</v>
      </c>
      <c r="AD57">
        <v>5000</v>
      </c>
      <c r="AE57" s="4">
        <f t="shared" si="6"/>
        <v>60</v>
      </c>
      <c r="AF57">
        <v>5000</v>
      </c>
      <c r="AG57" s="4">
        <f t="shared" si="7"/>
        <v>62</v>
      </c>
      <c r="AH57">
        <v>5000</v>
      </c>
      <c r="AI57" s="4">
        <f t="shared" si="8"/>
        <v>64</v>
      </c>
      <c r="AJ57">
        <v>5000</v>
      </c>
      <c r="AK57" s="4">
        <f t="shared" si="9"/>
        <v>66</v>
      </c>
      <c r="AL57">
        <v>5000</v>
      </c>
      <c r="AM57" s="4">
        <f t="shared" si="10"/>
        <v>68</v>
      </c>
      <c r="AN57">
        <v>5000</v>
      </c>
      <c r="AO57" s="4">
        <f t="shared" si="11"/>
        <v>70</v>
      </c>
      <c r="AP57">
        <v>5000</v>
      </c>
      <c r="AQ57">
        <v>60</v>
      </c>
      <c r="AS57">
        <v>3</v>
      </c>
      <c r="AT57">
        <v>0</v>
      </c>
      <c r="AU57">
        <v>0</v>
      </c>
    </row>
    <row r="58" spans="1:47">
      <c r="A58" s="1">
        <v>57</v>
      </c>
      <c r="B58">
        <v>68</v>
      </c>
      <c r="C58" t="s">
        <v>98</v>
      </c>
      <c r="D58">
        <v>4</v>
      </c>
      <c r="E58">
        <v>66</v>
      </c>
      <c r="F58" s="70">
        <v>20</v>
      </c>
      <c r="G58">
        <v>0</v>
      </c>
      <c r="H58">
        <v>0</v>
      </c>
      <c r="I58" s="70">
        <v>0</v>
      </c>
      <c r="J58">
        <v>0</v>
      </c>
      <c r="K58">
        <v>0</v>
      </c>
      <c r="L58">
        <v>99</v>
      </c>
      <c r="M58">
        <v>42</v>
      </c>
      <c r="N58">
        <v>2000</v>
      </c>
      <c r="O58">
        <v>44</v>
      </c>
      <c r="P58">
        <v>3000</v>
      </c>
      <c r="Q58">
        <v>46</v>
      </c>
      <c r="R58">
        <v>4000</v>
      </c>
      <c r="S58" s="4">
        <f t="shared" si="0"/>
        <v>48</v>
      </c>
      <c r="T58">
        <v>5000</v>
      </c>
      <c r="U58" s="4">
        <f t="shared" si="1"/>
        <v>50</v>
      </c>
      <c r="V58">
        <v>5000</v>
      </c>
      <c r="W58" s="4">
        <f t="shared" si="2"/>
        <v>52</v>
      </c>
      <c r="X58">
        <v>5000</v>
      </c>
      <c r="Y58" s="4">
        <f t="shared" si="3"/>
        <v>54</v>
      </c>
      <c r="Z58">
        <v>5000</v>
      </c>
      <c r="AA58" s="4">
        <f t="shared" si="4"/>
        <v>56</v>
      </c>
      <c r="AB58">
        <v>5000</v>
      </c>
      <c r="AC58" s="4">
        <f t="shared" si="5"/>
        <v>58</v>
      </c>
      <c r="AD58">
        <v>5000</v>
      </c>
      <c r="AE58" s="4">
        <f t="shared" si="6"/>
        <v>60</v>
      </c>
      <c r="AF58">
        <v>5000</v>
      </c>
      <c r="AG58" s="4">
        <f t="shared" si="7"/>
        <v>62</v>
      </c>
      <c r="AH58">
        <v>5000</v>
      </c>
      <c r="AI58" s="4">
        <f t="shared" si="8"/>
        <v>64</v>
      </c>
      <c r="AJ58">
        <v>5000</v>
      </c>
      <c r="AK58" s="4">
        <f t="shared" si="9"/>
        <v>66</v>
      </c>
      <c r="AL58">
        <v>5000</v>
      </c>
      <c r="AM58" s="4">
        <f t="shared" si="10"/>
        <v>68</v>
      </c>
      <c r="AN58">
        <v>5000</v>
      </c>
      <c r="AO58" s="4">
        <f t="shared" si="11"/>
        <v>70</v>
      </c>
      <c r="AP58">
        <v>5000</v>
      </c>
      <c r="AQ58">
        <v>60</v>
      </c>
      <c r="AS58">
        <v>3</v>
      </c>
      <c r="AT58">
        <v>0</v>
      </c>
      <c r="AU58">
        <v>0</v>
      </c>
    </row>
    <row r="59" spans="1:47" s="4" customFormat="1">
      <c r="A59" s="1">
        <v>58</v>
      </c>
      <c r="B59" s="4">
        <v>69</v>
      </c>
      <c r="C59" s="4" t="s">
        <v>99</v>
      </c>
      <c r="D59" s="4">
        <v>10</v>
      </c>
      <c r="E59" s="4">
        <v>14</v>
      </c>
      <c r="F59" s="71">
        <v>10</v>
      </c>
      <c r="G59" s="4">
        <v>0</v>
      </c>
      <c r="H59" s="4">
        <v>0</v>
      </c>
      <c r="I59" s="71">
        <v>5</v>
      </c>
      <c r="J59" s="4">
        <v>0</v>
      </c>
      <c r="K59" s="4">
        <v>0</v>
      </c>
      <c r="L59" s="4">
        <v>2</v>
      </c>
      <c r="M59" s="4">
        <v>38</v>
      </c>
      <c r="N59" s="4">
        <v>2000</v>
      </c>
      <c r="O59" s="4">
        <v>40</v>
      </c>
      <c r="P59" s="4">
        <v>3000</v>
      </c>
      <c r="Q59" s="4">
        <v>42</v>
      </c>
      <c r="R59" s="4">
        <v>4000</v>
      </c>
      <c r="S59" s="4">
        <f t="shared" si="0"/>
        <v>44</v>
      </c>
      <c r="T59" s="4">
        <v>5000</v>
      </c>
      <c r="U59" s="4">
        <f t="shared" si="1"/>
        <v>46</v>
      </c>
      <c r="V59" s="4">
        <v>5000</v>
      </c>
      <c r="W59" s="4">
        <f t="shared" si="2"/>
        <v>48</v>
      </c>
      <c r="X59" s="4">
        <v>5000</v>
      </c>
      <c r="Y59" s="4">
        <f t="shared" si="3"/>
        <v>50</v>
      </c>
      <c r="Z59" s="4">
        <v>5000</v>
      </c>
      <c r="AA59" s="4">
        <f t="shared" si="4"/>
        <v>52</v>
      </c>
      <c r="AB59" s="4">
        <v>5000</v>
      </c>
      <c r="AC59" s="4">
        <f t="shared" si="5"/>
        <v>54</v>
      </c>
      <c r="AD59" s="4">
        <v>5000</v>
      </c>
      <c r="AE59" s="4">
        <f t="shared" si="6"/>
        <v>56</v>
      </c>
      <c r="AF59" s="4">
        <v>5000</v>
      </c>
      <c r="AG59" s="4">
        <f t="shared" si="7"/>
        <v>58</v>
      </c>
      <c r="AH59" s="4">
        <v>5000</v>
      </c>
      <c r="AI59" s="4">
        <f t="shared" si="8"/>
        <v>60</v>
      </c>
      <c r="AJ59" s="4">
        <v>5000</v>
      </c>
      <c r="AK59" s="4">
        <f t="shared" si="9"/>
        <v>62</v>
      </c>
      <c r="AL59" s="4">
        <v>5000</v>
      </c>
      <c r="AM59" s="4">
        <f t="shared" si="10"/>
        <v>64</v>
      </c>
      <c r="AN59" s="4">
        <v>5000</v>
      </c>
      <c r="AO59" s="4">
        <f t="shared" si="11"/>
        <v>66</v>
      </c>
      <c r="AP59" s="4">
        <v>5000</v>
      </c>
      <c r="AQ59" s="4">
        <v>50</v>
      </c>
      <c r="AS59" s="4">
        <v>3</v>
      </c>
      <c r="AT59" s="4">
        <v>0</v>
      </c>
      <c r="AU59" s="4">
        <v>0</v>
      </c>
    </row>
    <row r="60" spans="1:47" s="4" customFormat="1">
      <c r="A60" s="1">
        <v>59</v>
      </c>
      <c r="B60" s="4">
        <v>70</v>
      </c>
      <c r="C60" s="4" t="s">
        <v>100</v>
      </c>
      <c r="D60" s="4">
        <v>10</v>
      </c>
      <c r="E60" s="4">
        <v>42</v>
      </c>
      <c r="F60" s="71">
        <v>14</v>
      </c>
      <c r="G60" s="4">
        <v>10</v>
      </c>
      <c r="H60" s="4">
        <v>0</v>
      </c>
      <c r="I60" s="71">
        <v>5</v>
      </c>
      <c r="J60" s="4">
        <v>0</v>
      </c>
      <c r="K60" s="4">
        <v>0</v>
      </c>
      <c r="L60" s="4">
        <v>99</v>
      </c>
      <c r="M60" s="4">
        <v>30</v>
      </c>
      <c r="N60" s="4">
        <v>2000</v>
      </c>
      <c r="O60" s="4">
        <v>33</v>
      </c>
      <c r="P60" s="4">
        <v>3000</v>
      </c>
      <c r="Q60" s="4">
        <v>36</v>
      </c>
      <c r="R60" s="4">
        <v>4000</v>
      </c>
      <c r="S60" s="4">
        <f t="shared" si="0"/>
        <v>38</v>
      </c>
      <c r="T60" s="4">
        <v>5000</v>
      </c>
      <c r="U60" s="4">
        <f t="shared" si="1"/>
        <v>40</v>
      </c>
      <c r="V60" s="4">
        <v>5000</v>
      </c>
      <c r="W60" s="4">
        <f t="shared" si="2"/>
        <v>42</v>
      </c>
      <c r="X60" s="4">
        <v>5000</v>
      </c>
      <c r="Y60" s="4">
        <f t="shared" si="3"/>
        <v>44</v>
      </c>
      <c r="Z60" s="4">
        <v>5000</v>
      </c>
      <c r="AA60" s="4">
        <f t="shared" si="4"/>
        <v>46</v>
      </c>
      <c r="AB60" s="4">
        <v>5000</v>
      </c>
      <c r="AC60" s="4">
        <f t="shared" si="5"/>
        <v>48</v>
      </c>
      <c r="AD60" s="4">
        <v>5000</v>
      </c>
      <c r="AE60" s="4">
        <f t="shared" si="6"/>
        <v>50</v>
      </c>
      <c r="AF60" s="4">
        <v>5000</v>
      </c>
      <c r="AG60" s="4">
        <f t="shared" si="7"/>
        <v>52</v>
      </c>
      <c r="AH60" s="4">
        <v>5000</v>
      </c>
      <c r="AI60" s="4">
        <f t="shared" si="8"/>
        <v>54</v>
      </c>
      <c r="AJ60" s="4">
        <v>5000</v>
      </c>
      <c r="AK60" s="4">
        <f t="shared" si="9"/>
        <v>56</v>
      </c>
      <c r="AL60" s="4">
        <v>5000</v>
      </c>
      <c r="AM60" s="4">
        <f t="shared" si="10"/>
        <v>58</v>
      </c>
      <c r="AN60" s="4">
        <v>5000</v>
      </c>
      <c r="AO60" s="4">
        <f t="shared" si="11"/>
        <v>60</v>
      </c>
      <c r="AP60" s="4">
        <v>5000</v>
      </c>
      <c r="AQ60" s="4">
        <v>50</v>
      </c>
      <c r="AS60" s="4">
        <v>3</v>
      </c>
      <c r="AT60" s="4">
        <v>0</v>
      </c>
      <c r="AU60" s="4">
        <v>0</v>
      </c>
    </row>
    <row r="61" spans="1:47" s="4" customFormat="1">
      <c r="A61" s="1">
        <v>60</v>
      </c>
      <c r="B61" s="4">
        <v>71</v>
      </c>
      <c r="C61" s="4" t="s">
        <v>101</v>
      </c>
      <c r="D61" s="4">
        <v>2</v>
      </c>
      <c r="E61" s="4">
        <v>70</v>
      </c>
      <c r="F61" s="71">
        <v>3</v>
      </c>
      <c r="G61" s="4">
        <v>3</v>
      </c>
      <c r="H61" s="4">
        <v>3</v>
      </c>
      <c r="I61" s="71">
        <v>3</v>
      </c>
      <c r="J61" s="4">
        <v>0</v>
      </c>
      <c r="K61" s="4">
        <v>0</v>
      </c>
      <c r="L61" s="4">
        <v>0</v>
      </c>
      <c r="M61" s="4">
        <v>47</v>
      </c>
      <c r="N61" s="4">
        <v>2000</v>
      </c>
      <c r="O61" s="4">
        <v>50</v>
      </c>
      <c r="P61" s="4">
        <v>3000</v>
      </c>
      <c r="Q61" s="4">
        <v>55</v>
      </c>
      <c r="R61" s="4">
        <v>4000</v>
      </c>
      <c r="S61" s="4">
        <f t="shared" si="0"/>
        <v>57</v>
      </c>
      <c r="T61" s="4">
        <v>5000</v>
      </c>
      <c r="U61" s="4">
        <f t="shared" si="1"/>
        <v>59</v>
      </c>
      <c r="V61" s="4">
        <v>5000</v>
      </c>
      <c r="W61" s="4">
        <f t="shared" si="2"/>
        <v>61</v>
      </c>
      <c r="X61" s="4">
        <v>5000</v>
      </c>
      <c r="Y61" s="4">
        <f t="shared" si="3"/>
        <v>63</v>
      </c>
      <c r="Z61" s="4">
        <v>5000</v>
      </c>
      <c r="AA61" s="4">
        <f t="shared" si="4"/>
        <v>65</v>
      </c>
      <c r="AB61" s="4">
        <v>5000</v>
      </c>
      <c r="AC61" s="4">
        <f t="shared" si="5"/>
        <v>67</v>
      </c>
      <c r="AD61" s="4">
        <v>5000</v>
      </c>
      <c r="AE61" s="4">
        <f t="shared" si="6"/>
        <v>69</v>
      </c>
      <c r="AF61" s="4">
        <v>5000</v>
      </c>
      <c r="AG61" s="4">
        <f t="shared" si="7"/>
        <v>71</v>
      </c>
      <c r="AH61" s="4">
        <v>5000</v>
      </c>
      <c r="AI61" s="4">
        <f t="shared" si="8"/>
        <v>73</v>
      </c>
      <c r="AJ61" s="4">
        <v>5000</v>
      </c>
      <c r="AK61" s="4">
        <f t="shared" si="9"/>
        <v>75</v>
      </c>
      <c r="AL61" s="4">
        <v>5000</v>
      </c>
      <c r="AM61" s="4">
        <f t="shared" si="10"/>
        <v>77</v>
      </c>
      <c r="AN61" s="4">
        <v>5000</v>
      </c>
      <c r="AO61" s="4">
        <f t="shared" si="11"/>
        <v>79</v>
      </c>
      <c r="AP61" s="4">
        <v>5000</v>
      </c>
      <c r="AQ61" s="4">
        <v>60</v>
      </c>
      <c r="AS61" s="4">
        <v>3</v>
      </c>
      <c r="AT61" s="4">
        <v>0</v>
      </c>
      <c r="AU61" s="4">
        <v>0</v>
      </c>
    </row>
    <row r="62" spans="1:47" s="4" customFormat="1">
      <c r="A62" s="1">
        <v>61</v>
      </c>
      <c r="B62" s="4">
        <v>72</v>
      </c>
      <c r="C62" s="4" t="s">
        <v>102</v>
      </c>
      <c r="D62" s="4">
        <v>4</v>
      </c>
      <c r="E62" s="4">
        <v>19</v>
      </c>
      <c r="F62" s="71">
        <v>3</v>
      </c>
      <c r="G62" s="4">
        <v>3</v>
      </c>
      <c r="H62" s="4">
        <v>3</v>
      </c>
      <c r="I62" s="71">
        <v>3</v>
      </c>
      <c r="J62" s="4">
        <v>0</v>
      </c>
      <c r="K62" s="4">
        <v>0</v>
      </c>
      <c r="L62" s="4">
        <v>99</v>
      </c>
      <c r="M62" s="4">
        <v>40</v>
      </c>
      <c r="N62" s="4">
        <v>2000</v>
      </c>
      <c r="O62" s="4">
        <v>42</v>
      </c>
      <c r="P62" s="4">
        <v>3000</v>
      </c>
      <c r="Q62" s="4">
        <v>45</v>
      </c>
      <c r="R62" s="4">
        <v>4000</v>
      </c>
      <c r="S62" s="4">
        <f t="shared" si="0"/>
        <v>47</v>
      </c>
      <c r="T62" s="4">
        <v>5000</v>
      </c>
      <c r="U62" s="4">
        <f t="shared" si="1"/>
        <v>49</v>
      </c>
      <c r="V62" s="4">
        <v>5000</v>
      </c>
      <c r="W62" s="4">
        <f t="shared" si="2"/>
        <v>51</v>
      </c>
      <c r="X62" s="4">
        <v>5000</v>
      </c>
      <c r="Y62" s="4">
        <f t="shared" si="3"/>
        <v>53</v>
      </c>
      <c r="Z62" s="4">
        <v>5000</v>
      </c>
      <c r="AA62" s="4">
        <f t="shared" si="4"/>
        <v>55</v>
      </c>
      <c r="AB62" s="4">
        <v>5000</v>
      </c>
      <c r="AC62" s="4">
        <f t="shared" si="5"/>
        <v>57</v>
      </c>
      <c r="AD62" s="4">
        <v>5000</v>
      </c>
      <c r="AE62" s="4">
        <f t="shared" si="6"/>
        <v>59</v>
      </c>
      <c r="AF62" s="4">
        <v>5000</v>
      </c>
      <c r="AG62" s="4">
        <f t="shared" si="7"/>
        <v>61</v>
      </c>
      <c r="AH62" s="4">
        <v>5000</v>
      </c>
      <c r="AI62" s="4">
        <f t="shared" si="8"/>
        <v>63</v>
      </c>
      <c r="AJ62" s="4">
        <v>5000</v>
      </c>
      <c r="AK62" s="4">
        <f t="shared" si="9"/>
        <v>65</v>
      </c>
      <c r="AL62" s="4">
        <v>5000</v>
      </c>
      <c r="AM62" s="4">
        <f t="shared" si="10"/>
        <v>67</v>
      </c>
      <c r="AN62" s="4">
        <v>5000</v>
      </c>
      <c r="AO62" s="4">
        <f t="shared" si="11"/>
        <v>69</v>
      </c>
      <c r="AP62" s="4">
        <v>5000</v>
      </c>
      <c r="AQ62" s="4">
        <v>60</v>
      </c>
      <c r="AS62" s="4">
        <v>3</v>
      </c>
      <c r="AT62" s="4">
        <v>0</v>
      </c>
      <c r="AU62" s="4">
        <v>0</v>
      </c>
    </row>
    <row r="63" spans="1:47">
      <c r="A63" s="1">
        <v>62</v>
      </c>
      <c r="B63">
        <v>74</v>
      </c>
      <c r="C63" t="s">
        <v>103</v>
      </c>
      <c r="D63">
        <v>1</v>
      </c>
      <c r="E63">
        <v>74</v>
      </c>
      <c r="F63" s="70">
        <v>7</v>
      </c>
      <c r="G63">
        <v>0</v>
      </c>
      <c r="H63">
        <v>0</v>
      </c>
      <c r="I63" s="70">
        <v>0</v>
      </c>
      <c r="J63">
        <v>0</v>
      </c>
      <c r="K63">
        <v>0</v>
      </c>
      <c r="L63">
        <v>1</v>
      </c>
      <c r="M63">
        <v>35</v>
      </c>
      <c r="N63">
        <v>2000</v>
      </c>
      <c r="O63">
        <v>36</v>
      </c>
      <c r="P63">
        <v>3000</v>
      </c>
      <c r="Q63">
        <v>38</v>
      </c>
      <c r="R63">
        <v>4000</v>
      </c>
      <c r="S63" s="4">
        <f t="shared" si="0"/>
        <v>40</v>
      </c>
      <c r="T63">
        <v>5000</v>
      </c>
      <c r="U63" s="4">
        <f t="shared" si="1"/>
        <v>42</v>
      </c>
      <c r="V63">
        <v>5000</v>
      </c>
      <c r="W63" s="4">
        <f t="shared" si="2"/>
        <v>44</v>
      </c>
      <c r="X63">
        <v>5000</v>
      </c>
      <c r="Y63" s="4">
        <f t="shared" si="3"/>
        <v>46</v>
      </c>
      <c r="Z63">
        <v>5000</v>
      </c>
      <c r="AA63" s="4">
        <f t="shared" si="4"/>
        <v>48</v>
      </c>
      <c r="AB63">
        <v>5000</v>
      </c>
      <c r="AC63" s="4">
        <f t="shared" si="5"/>
        <v>50</v>
      </c>
      <c r="AD63">
        <v>5000</v>
      </c>
      <c r="AE63" s="4">
        <f t="shared" si="6"/>
        <v>52</v>
      </c>
      <c r="AF63">
        <v>5000</v>
      </c>
      <c r="AG63" s="4">
        <f t="shared" si="7"/>
        <v>54</v>
      </c>
      <c r="AH63">
        <v>5000</v>
      </c>
      <c r="AI63" s="4">
        <f t="shared" si="8"/>
        <v>56</v>
      </c>
      <c r="AJ63">
        <v>5000</v>
      </c>
      <c r="AK63" s="4">
        <f t="shared" si="9"/>
        <v>58</v>
      </c>
      <c r="AL63">
        <v>5000</v>
      </c>
      <c r="AM63" s="4">
        <f t="shared" si="10"/>
        <v>60</v>
      </c>
      <c r="AN63">
        <v>5000</v>
      </c>
      <c r="AO63" s="4">
        <f t="shared" si="11"/>
        <v>62</v>
      </c>
      <c r="AP63">
        <v>5000</v>
      </c>
      <c r="AQ63">
        <v>0</v>
      </c>
      <c r="AS63">
        <v>3</v>
      </c>
      <c r="AT63">
        <v>0</v>
      </c>
      <c r="AU63">
        <v>0</v>
      </c>
    </row>
    <row r="64" spans="1:47" s="4" customFormat="1">
      <c r="A64" s="1">
        <v>63</v>
      </c>
      <c r="B64" s="4">
        <v>75</v>
      </c>
      <c r="C64" s="4" t="s">
        <v>104</v>
      </c>
      <c r="D64" s="4">
        <v>0</v>
      </c>
      <c r="E64" s="4">
        <v>0</v>
      </c>
      <c r="F64" s="71">
        <v>10</v>
      </c>
      <c r="G64" s="4">
        <v>0</v>
      </c>
      <c r="H64" s="4">
        <v>0</v>
      </c>
      <c r="I64" s="71">
        <v>0</v>
      </c>
      <c r="J64" s="4">
        <v>0</v>
      </c>
      <c r="K64" s="4">
        <v>0</v>
      </c>
      <c r="L64" s="4">
        <v>99</v>
      </c>
      <c r="M64" s="4">
        <v>48</v>
      </c>
      <c r="N64" s="4">
        <v>2000</v>
      </c>
      <c r="O64" s="4">
        <v>50</v>
      </c>
      <c r="P64" s="4">
        <v>3000</v>
      </c>
      <c r="Q64" s="4">
        <v>53</v>
      </c>
      <c r="R64" s="4">
        <v>4000</v>
      </c>
      <c r="S64" s="4">
        <f t="shared" si="0"/>
        <v>55</v>
      </c>
      <c r="T64" s="4">
        <v>5000</v>
      </c>
      <c r="U64" s="4">
        <f t="shared" si="1"/>
        <v>57</v>
      </c>
      <c r="V64" s="4">
        <v>5000</v>
      </c>
      <c r="W64" s="4">
        <f t="shared" si="2"/>
        <v>59</v>
      </c>
      <c r="X64" s="4">
        <v>5000</v>
      </c>
      <c r="Y64" s="4">
        <f t="shared" si="3"/>
        <v>61</v>
      </c>
      <c r="Z64" s="4">
        <v>5000</v>
      </c>
      <c r="AA64" s="4">
        <f t="shared" si="4"/>
        <v>63</v>
      </c>
      <c r="AB64" s="4">
        <v>5000</v>
      </c>
      <c r="AC64" s="4">
        <f t="shared" si="5"/>
        <v>65</v>
      </c>
      <c r="AD64" s="4">
        <v>5000</v>
      </c>
      <c r="AE64" s="4">
        <f t="shared" si="6"/>
        <v>67</v>
      </c>
      <c r="AF64" s="4">
        <v>5000</v>
      </c>
      <c r="AG64" s="4">
        <f t="shared" si="7"/>
        <v>69</v>
      </c>
      <c r="AH64" s="4">
        <v>5000</v>
      </c>
      <c r="AI64" s="4">
        <f t="shared" si="8"/>
        <v>71</v>
      </c>
      <c r="AJ64" s="4">
        <v>5000</v>
      </c>
      <c r="AK64" s="4">
        <f t="shared" si="9"/>
        <v>73</v>
      </c>
      <c r="AL64" s="4">
        <v>5000</v>
      </c>
      <c r="AM64" s="4">
        <f t="shared" si="10"/>
        <v>75</v>
      </c>
      <c r="AN64" s="4">
        <v>5000</v>
      </c>
      <c r="AO64" s="4">
        <f t="shared" si="11"/>
        <v>77</v>
      </c>
      <c r="AP64" s="4">
        <v>5000</v>
      </c>
      <c r="AQ64" s="4">
        <v>0</v>
      </c>
      <c r="AS64" s="4">
        <v>3</v>
      </c>
      <c r="AT64" s="4">
        <v>0</v>
      </c>
      <c r="AU64" s="4">
        <v>0</v>
      </c>
    </row>
    <row r="65" spans="1:47" s="4" customFormat="1">
      <c r="A65" s="1">
        <v>64</v>
      </c>
      <c r="B65" s="4">
        <v>76</v>
      </c>
      <c r="C65" s="4" t="s">
        <v>105</v>
      </c>
      <c r="D65" s="4">
        <v>4</v>
      </c>
      <c r="E65" s="4">
        <v>47</v>
      </c>
      <c r="F65" s="71">
        <v>16</v>
      </c>
      <c r="G65" s="4">
        <v>0</v>
      </c>
      <c r="H65" s="4">
        <v>0</v>
      </c>
      <c r="I65" s="71">
        <v>24</v>
      </c>
      <c r="J65" s="4">
        <v>0</v>
      </c>
      <c r="K65" s="4">
        <v>0</v>
      </c>
      <c r="L65" s="4">
        <v>2</v>
      </c>
      <c r="M65" s="4">
        <v>44</v>
      </c>
      <c r="N65" s="4">
        <v>2000</v>
      </c>
      <c r="O65" s="4">
        <v>47</v>
      </c>
      <c r="P65" s="4">
        <v>3000</v>
      </c>
      <c r="Q65" s="4">
        <v>50</v>
      </c>
      <c r="R65" s="4">
        <v>4000</v>
      </c>
      <c r="S65" s="4">
        <f t="shared" si="0"/>
        <v>52</v>
      </c>
      <c r="T65" s="4">
        <v>5000</v>
      </c>
      <c r="U65" s="4">
        <f t="shared" si="1"/>
        <v>54</v>
      </c>
      <c r="V65" s="4">
        <v>5000</v>
      </c>
      <c r="W65" s="4">
        <f t="shared" si="2"/>
        <v>56</v>
      </c>
      <c r="X65" s="4">
        <v>5000</v>
      </c>
      <c r="Y65" s="4">
        <f t="shared" si="3"/>
        <v>58</v>
      </c>
      <c r="Z65" s="4">
        <v>5000</v>
      </c>
      <c r="AA65" s="4">
        <f t="shared" si="4"/>
        <v>60</v>
      </c>
      <c r="AB65" s="4">
        <v>5000</v>
      </c>
      <c r="AC65" s="4">
        <f t="shared" si="5"/>
        <v>62</v>
      </c>
      <c r="AD65" s="4">
        <v>5000</v>
      </c>
      <c r="AE65" s="4">
        <f t="shared" si="6"/>
        <v>64</v>
      </c>
      <c r="AF65" s="4">
        <v>5000</v>
      </c>
      <c r="AG65" s="4">
        <f t="shared" si="7"/>
        <v>66</v>
      </c>
      <c r="AH65" s="4">
        <v>5000</v>
      </c>
      <c r="AI65" s="4">
        <f t="shared" si="8"/>
        <v>68</v>
      </c>
      <c r="AJ65" s="4">
        <v>5000</v>
      </c>
      <c r="AK65" s="4">
        <f t="shared" si="9"/>
        <v>70</v>
      </c>
      <c r="AL65" s="4">
        <v>5000</v>
      </c>
      <c r="AM65" s="4">
        <f t="shared" si="10"/>
        <v>72</v>
      </c>
      <c r="AN65" s="4">
        <v>5000</v>
      </c>
      <c r="AO65" s="4">
        <f t="shared" si="11"/>
        <v>74</v>
      </c>
      <c r="AP65" s="4">
        <v>5000</v>
      </c>
      <c r="AQ65" s="4">
        <v>120</v>
      </c>
      <c r="AS65" s="4">
        <v>3</v>
      </c>
      <c r="AT65" s="4">
        <v>0</v>
      </c>
      <c r="AU65" s="4">
        <v>0</v>
      </c>
    </row>
    <row r="66" spans="1:47">
      <c r="A66" s="1">
        <v>65</v>
      </c>
      <c r="B66">
        <v>77</v>
      </c>
      <c r="C66" t="s">
        <v>106</v>
      </c>
      <c r="D66">
        <v>4</v>
      </c>
      <c r="E66">
        <v>48</v>
      </c>
      <c r="F66" s="70">
        <v>16</v>
      </c>
      <c r="G66">
        <v>0</v>
      </c>
      <c r="H66">
        <v>0</v>
      </c>
      <c r="I66" s="70">
        <v>24</v>
      </c>
      <c r="J66">
        <v>0</v>
      </c>
      <c r="K66">
        <v>0</v>
      </c>
      <c r="L66">
        <v>2</v>
      </c>
      <c r="M66">
        <v>35</v>
      </c>
      <c r="N66">
        <v>2000</v>
      </c>
      <c r="O66">
        <v>37</v>
      </c>
      <c r="P66">
        <v>3000</v>
      </c>
      <c r="Q66">
        <v>40</v>
      </c>
      <c r="R66">
        <v>4000</v>
      </c>
      <c r="S66" s="4">
        <f t="shared" si="0"/>
        <v>42</v>
      </c>
      <c r="T66">
        <v>5000</v>
      </c>
      <c r="U66" s="4">
        <f t="shared" si="1"/>
        <v>44</v>
      </c>
      <c r="V66">
        <v>5000</v>
      </c>
      <c r="W66" s="4">
        <f t="shared" si="2"/>
        <v>46</v>
      </c>
      <c r="X66">
        <v>5000</v>
      </c>
      <c r="Y66" s="4">
        <f t="shared" si="3"/>
        <v>48</v>
      </c>
      <c r="Z66">
        <v>5000</v>
      </c>
      <c r="AA66" s="4">
        <f t="shared" si="4"/>
        <v>50</v>
      </c>
      <c r="AB66">
        <v>5000</v>
      </c>
      <c r="AC66" s="4">
        <f t="shared" si="5"/>
        <v>52</v>
      </c>
      <c r="AD66">
        <v>5000</v>
      </c>
      <c r="AE66" s="4">
        <f t="shared" si="6"/>
        <v>54</v>
      </c>
      <c r="AF66">
        <v>5000</v>
      </c>
      <c r="AG66" s="4">
        <f t="shared" si="7"/>
        <v>56</v>
      </c>
      <c r="AH66">
        <v>5000</v>
      </c>
      <c r="AI66" s="4">
        <f t="shared" si="8"/>
        <v>58</v>
      </c>
      <c r="AJ66">
        <v>5000</v>
      </c>
      <c r="AK66" s="4">
        <f t="shared" si="9"/>
        <v>60</v>
      </c>
      <c r="AL66">
        <v>5000</v>
      </c>
      <c r="AM66" s="4">
        <f t="shared" si="10"/>
        <v>62</v>
      </c>
      <c r="AN66">
        <v>5000</v>
      </c>
      <c r="AO66" s="4">
        <f t="shared" si="11"/>
        <v>64</v>
      </c>
      <c r="AP66">
        <v>5000</v>
      </c>
      <c r="AQ66">
        <v>120</v>
      </c>
      <c r="AS66">
        <v>3</v>
      </c>
      <c r="AT66">
        <v>0</v>
      </c>
      <c r="AU66">
        <v>0</v>
      </c>
    </row>
    <row r="67" spans="1:47">
      <c r="A67" s="1">
        <v>66</v>
      </c>
      <c r="B67">
        <v>78</v>
      </c>
      <c r="C67" t="s">
        <v>107</v>
      </c>
      <c r="D67">
        <v>4</v>
      </c>
      <c r="E67">
        <v>49</v>
      </c>
      <c r="F67" s="70">
        <v>16</v>
      </c>
      <c r="G67">
        <v>0</v>
      </c>
      <c r="H67">
        <v>0</v>
      </c>
      <c r="I67" s="70">
        <v>24</v>
      </c>
      <c r="J67">
        <v>0</v>
      </c>
      <c r="K67">
        <v>0</v>
      </c>
      <c r="L67">
        <v>2</v>
      </c>
      <c r="M67">
        <v>35</v>
      </c>
      <c r="N67">
        <v>2000</v>
      </c>
      <c r="O67">
        <v>37</v>
      </c>
      <c r="P67">
        <v>3000</v>
      </c>
      <c r="Q67">
        <v>40</v>
      </c>
      <c r="R67">
        <v>4000</v>
      </c>
      <c r="S67" s="4">
        <f t="shared" ref="S67:S130" si="12">Q67+2</f>
        <v>42</v>
      </c>
      <c r="T67">
        <v>5000</v>
      </c>
      <c r="U67" s="4">
        <f t="shared" ref="U67:U130" si="13">S67+2</f>
        <v>44</v>
      </c>
      <c r="V67">
        <v>5000</v>
      </c>
      <c r="W67" s="4">
        <f t="shared" ref="W67:W130" si="14">U67+2</f>
        <v>46</v>
      </c>
      <c r="X67">
        <v>5000</v>
      </c>
      <c r="Y67" s="4">
        <f t="shared" ref="Y67:Y130" si="15">W67+2</f>
        <v>48</v>
      </c>
      <c r="Z67">
        <v>5000</v>
      </c>
      <c r="AA67" s="4">
        <f t="shared" ref="AA67:AA130" si="16">Y67+2</f>
        <v>50</v>
      </c>
      <c r="AB67">
        <v>5000</v>
      </c>
      <c r="AC67" s="4">
        <f t="shared" ref="AC67:AC130" si="17">AA67+2</f>
        <v>52</v>
      </c>
      <c r="AD67">
        <v>5000</v>
      </c>
      <c r="AE67" s="4">
        <f t="shared" ref="AE67:AE130" si="18">AC67+2</f>
        <v>54</v>
      </c>
      <c r="AF67">
        <v>5000</v>
      </c>
      <c r="AG67" s="4">
        <f t="shared" ref="AG67:AG130" si="19">AE67+2</f>
        <v>56</v>
      </c>
      <c r="AH67">
        <v>5000</v>
      </c>
      <c r="AI67" s="4">
        <f t="shared" ref="AI67:AI130" si="20">AG67+2</f>
        <v>58</v>
      </c>
      <c r="AJ67">
        <v>5000</v>
      </c>
      <c r="AK67" s="4">
        <f t="shared" ref="AK67:AK130" si="21">AI67+2</f>
        <v>60</v>
      </c>
      <c r="AL67">
        <v>5000</v>
      </c>
      <c r="AM67" s="4">
        <f t="shared" ref="AM67:AM130" si="22">AK67+2</f>
        <v>62</v>
      </c>
      <c r="AN67">
        <v>5000</v>
      </c>
      <c r="AO67" s="4">
        <f t="shared" ref="AO67:AO130" si="23">AM67+2</f>
        <v>64</v>
      </c>
      <c r="AP67">
        <v>5000</v>
      </c>
      <c r="AQ67">
        <v>120</v>
      </c>
      <c r="AS67">
        <v>3</v>
      </c>
      <c r="AT67">
        <v>0</v>
      </c>
      <c r="AU67">
        <v>0</v>
      </c>
    </row>
    <row r="68" spans="1:47">
      <c r="A68" s="1">
        <v>67</v>
      </c>
      <c r="B68">
        <v>79</v>
      </c>
      <c r="C68" t="s">
        <v>108</v>
      </c>
      <c r="D68">
        <v>4</v>
      </c>
      <c r="E68">
        <v>52</v>
      </c>
      <c r="F68" s="70">
        <v>16</v>
      </c>
      <c r="G68">
        <v>0</v>
      </c>
      <c r="H68">
        <v>0</v>
      </c>
      <c r="I68" s="70">
        <v>24</v>
      </c>
      <c r="J68">
        <v>0</v>
      </c>
      <c r="K68">
        <v>0</v>
      </c>
      <c r="L68">
        <v>2</v>
      </c>
      <c r="M68">
        <v>35</v>
      </c>
      <c r="N68">
        <v>2000</v>
      </c>
      <c r="O68">
        <v>37</v>
      </c>
      <c r="P68">
        <v>3000</v>
      </c>
      <c r="Q68">
        <v>40</v>
      </c>
      <c r="R68">
        <v>4000</v>
      </c>
      <c r="S68" s="4">
        <f t="shared" si="12"/>
        <v>42</v>
      </c>
      <c r="T68">
        <v>5000</v>
      </c>
      <c r="U68" s="4">
        <f t="shared" si="13"/>
        <v>44</v>
      </c>
      <c r="V68">
        <v>5000</v>
      </c>
      <c r="W68" s="4">
        <f t="shared" si="14"/>
        <v>46</v>
      </c>
      <c r="X68">
        <v>5000</v>
      </c>
      <c r="Y68" s="4">
        <f t="shared" si="15"/>
        <v>48</v>
      </c>
      <c r="Z68">
        <v>5000</v>
      </c>
      <c r="AA68" s="4">
        <f t="shared" si="16"/>
        <v>50</v>
      </c>
      <c r="AB68">
        <v>5000</v>
      </c>
      <c r="AC68" s="4">
        <f t="shared" si="17"/>
        <v>52</v>
      </c>
      <c r="AD68">
        <v>5000</v>
      </c>
      <c r="AE68" s="4">
        <f t="shared" si="18"/>
        <v>54</v>
      </c>
      <c r="AF68">
        <v>5000</v>
      </c>
      <c r="AG68" s="4">
        <f t="shared" si="19"/>
        <v>56</v>
      </c>
      <c r="AH68">
        <v>5000</v>
      </c>
      <c r="AI68" s="4">
        <f t="shared" si="20"/>
        <v>58</v>
      </c>
      <c r="AJ68">
        <v>5000</v>
      </c>
      <c r="AK68" s="4">
        <f t="shared" si="21"/>
        <v>60</v>
      </c>
      <c r="AL68">
        <v>5000</v>
      </c>
      <c r="AM68" s="4">
        <f t="shared" si="22"/>
        <v>62</v>
      </c>
      <c r="AN68">
        <v>5000</v>
      </c>
      <c r="AO68" s="4">
        <f t="shared" si="23"/>
        <v>64</v>
      </c>
      <c r="AP68">
        <v>5000</v>
      </c>
      <c r="AQ68">
        <v>120</v>
      </c>
      <c r="AS68">
        <v>3</v>
      </c>
      <c r="AT68">
        <v>0</v>
      </c>
      <c r="AU68">
        <v>0</v>
      </c>
    </row>
    <row r="69" spans="1:47">
      <c r="A69" s="1">
        <v>68</v>
      </c>
      <c r="B69">
        <v>80</v>
      </c>
      <c r="C69" t="s">
        <v>109</v>
      </c>
      <c r="D69">
        <v>4</v>
      </c>
      <c r="E69">
        <v>28</v>
      </c>
      <c r="F69" s="70">
        <v>16</v>
      </c>
      <c r="G69">
        <v>0</v>
      </c>
      <c r="H69">
        <v>0</v>
      </c>
      <c r="I69" s="70">
        <v>24</v>
      </c>
      <c r="J69">
        <v>0</v>
      </c>
      <c r="K69">
        <v>0</v>
      </c>
      <c r="L69">
        <v>2</v>
      </c>
      <c r="M69">
        <v>35</v>
      </c>
      <c r="N69">
        <v>2000</v>
      </c>
      <c r="O69">
        <v>37</v>
      </c>
      <c r="P69">
        <v>3000</v>
      </c>
      <c r="Q69">
        <v>40</v>
      </c>
      <c r="R69">
        <v>4000</v>
      </c>
      <c r="S69" s="4">
        <f t="shared" si="12"/>
        <v>42</v>
      </c>
      <c r="T69">
        <v>5000</v>
      </c>
      <c r="U69" s="4">
        <f t="shared" si="13"/>
        <v>44</v>
      </c>
      <c r="V69">
        <v>5000</v>
      </c>
      <c r="W69" s="4">
        <f t="shared" si="14"/>
        <v>46</v>
      </c>
      <c r="X69">
        <v>5000</v>
      </c>
      <c r="Y69" s="4">
        <f t="shared" si="15"/>
        <v>48</v>
      </c>
      <c r="Z69">
        <v>5000</v>
      </c>
      <c r="AA69" s="4">
        <f t="shared" si="16"/>
        <v>50</v>
      </c>
      <c r="AB69">
        <v>5000</v>
      </c>
      <c r="AC69" s="4">
        <f t="shared" si="17"/>
        <v>52</v>
      </c>
      <c r="AD69">
        <v>5000</v>
      </c>
      <c r="AE69" s="4">
        <f t="shared" si="18"/>
        <v>54</v>
      </c>
      <c r="AF69">
        <v>5000</v>
      </c>
      <c r="AG69" s="4">
        <f t="shared" si="19"/>
        <v>56</v>
      </c>
      <c r="AH69">
        <v>5000</v>
      </c>
      <c r="AI69" s="4">
        <f t="shared" si="20"/>
        <v>58</v>
      </c>
      <c r="AJ69">
        <v>5000</v>
      </c>
      <c r="AK69" s="4">
        <f t="shared" si="21"/>
        <v>60</v>
      </c>
      <c r="AL69">
        <v>5000</v>
      </c>
      <c r="AM69" s="4">
        <f t="shared" si="22"/>
        <v>62</v>
      </c>
      <c r="AN69">
        <v>5000</v>
      </c>
      <c r="AO69" s="4">
        <f t="shared" si="23"/>
        <v>64</v>
      </c>
      <c r="AP69">
        <v>5000</v>
      </c>
      <c r="AQ69">
        <v>120</v>
      </c>
      <c r="AS69">
        <v>3</v>
      </c>
      <c r="AT69">
        <v>0</v>
      </c>
      <c r="AU69">
        <v>0</v>
      </c>
    </row>
    <row r="70" spans="1:47">
      <c r="A70" s="1">
        <v>69</v>
      </c>
      <c r="B70">
        <v>88</v>
      </c>
      <c r="C70" t="s">
        <v>1185</v>
      </c>
      <c r="D70">
        <v>4</v>
      </c>
      <c r="E70">
        <v>68</v>
      </c>
      <c r="F70" s="70">
        <v>10</v>
      </c>
      <c r="G70">
        <v>0</v>
      </c>
      <c r="H70">
        <v>0</v>
      </c>
      <c r="I70" s="70">
        <v>30</v>
      </c>
      <c r="J70">
        <v>0</v>
      </c>
      <c r="K70">
        <v>0</v>
      </c>
      <c r="L70">
        <v>0</v>
      </c>
      <c r="M70">
        <v>31</v>
      </c>
      <c r="N70">
        <v>2000</v>
      </c>
      <c r="O70">
        <v>34</v>
      </c>
      <c r="P70">
        <v>3000</v>
      </c>
      <c r="Q70">
        <v>38</v>
      </c>
      <c r="R70">
        <v>4000</v>
      </c>
      <c r="S70" s="4">
        <f t="shared" si="12"/>
        <v>40</v>
      </c>
      <c r="T70">
        <v>5000</v>
      </c>
      <c r="U70" s="4">
        <f t="shared" si="13"/>
        <v>42</v>
      </c>
      <c r="V70">
        <v>5000</v>
      </c>
      <c r="W70" s="4">
        <f t="shared" si="14"/>
        <v>44</v>
      </c>
      <c r="X70">
        <v>5000</v>
      </c>
      <c r="Y70" s="4">
        <f t="shared" si="15"/>
        <v>46</v>
      </c>
      <c r="Z70">
        <v>5000</v>
      </c>
      <c r="AA70" s="4">
        <f t="shared" si="16"/>
        <v>48</v>
      </c>
      <c r="AB70">
        <v>5000</v>
      </c>
      <c r="AC70" s="4">
        <f t="shared" si="17"/>
        <v>50</v>
      </c>
      <c r="AD70">
        <v>5000</v>
      </c>
      <c r="AE70" s="4">
        <f t="shared" si="18"/>
        <v>52</v>
      </c>
      <c r="AF70">
        <v>5000</v>
      </c>
      <c r="AG70" s="4">
        <f t="shared" si="19"/>
        <v>54</v>
      </c>
      <c r="AH70">
        <v>5000</v>
      </c>
      <c r="AI70" s="4">
        <f t="shared" si="20"/>
        <v>56</v>
      </c>
      <c r="AJ70">
        <v>5000</v>
      </c>
      <c r="AK70" s="4">
        <f t="shared" si="21"/>
        <v>58</v>
      </c>
      <c r="AL70">
        <v>5000</v>
      </c>
      <c r="AM70" s="4">
        <f t="shared" si="22"/>
        <v>60</v>
      </c>
      <c r="AN70">
        <v>5000</v>
      </c>
      <c r="AO70" s="4">
        <f t="shared" si="23"/>
        <v>62</v>
      </c>
      <c r="AP70">
        <v>5000</v>
      </c>
      <c r="AQ70">
        <v>0</v>
      </c>
      <c r="AS70">
        <v>3</v>
      </c>
      <c r="AT70">
        <v>0</v>
      </c>
      <c r="AU70">
        <v>0</v>
      </c>
    </row>
    <row r="71" spans="1:47">
      <c r="A71" s="1">
        <v>70</v>
      </c>
      <c r="B71">
        <v>89</v>
      </c>
      <c r="C71" t="s">
        <v>1186</v>
      </c>
      <c r="D71">
        <v>4</v>
      </c>
      <c r="E71">
        <v>69</v>
      </c>
      <c r="F71" s="70">
        <v>10</v>
      </c>
      <c r="G71">
        <v>0</v>
      </c>
      <c r="H71">
        <v>0</v>
      </c>
      <c r="I71" s="70">
        <v>30</v>
      </c>
      <c r="J71">
        <v>0</v>
      </c>
      <c r="K71">
        <v>0</v>
      </c>
      <c r="L71">
        <v>0</v>
      </c>
      <c r="M71">
        <v>31</v>
      </c>
      <c r="N71">
        <v>2000</v>
      </c>
      <c r="O71">
        <v>34</v>
      </c>
      <c r="P71">
        <v>3000</v>
      </c>
      <c r="Q71">
        <v>38</v>
      </c>
      <c r="R71">
        <v>4000</v>
      </c>
      <c r="S71" s="4">
        <f t="shared" si="12"/>
        <v>40</v>
      </c>
      <c r="T71">
        <v>5000</v>
      </c>
      <c r="U71" s="4">
        <f t="shared" si="13"/>
        <v>42</v>
      </c>
      <c r="V71">
        <v>5000</v>
      </c>
      <c r="W71" s="4">
        <f t="shared" si="14"/>
        <v>44</v>
      </c>
      <c r="X71">
        <v>5000</v>
      </c>
      <c r="Y71" s="4">
        <f t="shared" si="15"/>
        <v>46</v>
      </c>
      <c r="Z71">
        <v>5000</v>
      </c>
      <c r="AA71" s="4">
        <f t="shared" si="16"/>
        <v>48</v>
      </c>
      <c r="AB71">
        <v>5000</v>
      </c>
      <c r="AC71" s="4">
        <f t="shared" si="17"/>
        <v>50</v>
      </c>
      <c r="AD71">
        <v>5000</v>
      </c>
      <c r="AE71" s="4">
        <f t="shared" si="18"/>
        <v>52</v>
      </c>
      <c r="AF71">
        <v>5000</v>
      </c>
      <c r="AG71" s="4">
        <f t="shared" si="19"/>
        <v>54</v>
      </c>
      <c r="AH71">
        <v>5000</v>
      </c>
      <c r="AI71" s="4">
        <f t="shared" si="20"/>
        <v>56</v>
      </c>
      <c r="AJ71">
        <v>5000</v>
      </c>
      <c r="AK71" s="4">
        <f t="shared" si="21"/>
        <v>58</v>
      </c>
      <c r="AL71">
        <v>5000</v>
      </c>
      <c r="AM71" s="4">
        <f t="shared" si="22"/>
        <v>60</v>
      </c>
      <c r="AN71">
        <v>5000</v>
      </c>
      <c r="AO71" s="4">
        <f t="shared" si="23"/>
        <v>62</v>
      </c>
      <c r="AP71">
        <v>5000</v>
      </c>
      <c r="AQ71">
        <v>0</v>
      </c>
      <c r="AS71">
        <v>3</v>
      </c>
      <c r="AT71">
        <v>0</v>
      </c>
      <c r="AU71">
        <v>0</v>
      </c>
    </row>
    <row r="72" spans="1:47">
      <c r="A72" s="1">
        <v>71</v>
      </c>
      <c r="B72">
        <v>91</v>
      </c>
      <c r="C72" t="s">
        <v>110</v>
      </c>
      <c r="D72">
        <v>2</v>
      </c>
      <c r="E72">
        <v>71</v>
      </c>
      <c r="F72" s="70">
        <v>5</v>
      </c>
      <c r="G72">
        <v>50</v>
      </c>
      <c r="H72">
        <v>60</v>
      </c>
      <c r="I72" s="70">
        <v>2</v>
      </c>
      <c r="J72">
        <v>20</v>
      </c>
      <c r="K72">
        <v>20</v>
      </c>
      <c r="L72">
        <v>1</v>
      </c>
      <c r="M72">
        <v>18</v>
      </c>
      <c r="N72">
        <v>2000</v>
      </c>
      <c r="O72">
        <v>21</v>
      </c>
      <c r="P72">
        <v>3000</v>
      </c>
      <c r="Q72">
        <v>24</v>
      </c>
      <c r="R72">
        <v>4000</v>
      </c>
      <c r="S72" s="4">
        <f t="shared" si="12"/>
        <v>26</v>
      </c>
      <c r="T72">
        <v>5000</v>
      </c>
      <c r="U72" s="4">
        <f t="shared" si="13"/>
        <v>28</v>
      </c>
      <c r="V72">
        <v>5000</v>
      </c>
      <c r="W72" s="4">
        <f t="shared" si="14"/>
        <v>30</v>
      </c>
      <c r="X72">
        <v>5000</v>
      </c>
      <c r="Y72" s="4">
        <f t="shared" si="15"/>
        <v>32</v>
      </c>
      <c r="Z72">
        <v>5000</v>
      </c>
      <c r="AA72" s="4">
        <f t="shared" si="16"/>
        <v>34</v>
      </c>
      <c r="AB72">
        <v>5000</v>
      </c>
      <c r="AC72" s="4">
        <f t="shared" si="17"/>
        <v>36</v>
      </c>
      <c r="AD72">
        <v>5000</v>
      </c>
      <c r="AE72" s="4">
        <f t="shared" si="18"/>
        <v>38</v>
      </c>
      <c r="AF72">
        <v>5000</v>
      </c>
      <c r="AG72" s="4">
        <f t="shared" si="19"/>
        <v>40</v>
      </c>
      <c r="AH72">
        <v>5000</v>
      </c>
      <c r="AI72" s="4">
        <f t="shared" si="20"/>
        <v>42</v>
      </c>
      <c r="AJ72">
        <v>5000</v>
      </c>
      <c r="AK72" s="4">
        <f t="shared" si="21"/>
        <v>44</v>
      </c>
      <c r="AL72">
        <v>5000</v>
      </c>
      <c r="AM72" s="4">
        <f t="shared" si="22"/>
        <v>46</v>
      </c>
      <c r="AN72">
        <v>5000</v>
      </c>
      <c r="AO72" s="4">
        <f t="shared" si="23"/>
        <v>48</v>
      </c>
      <c r="AP72">
        <v>5000</v>
      </c>
      <c r="AQ72">
        <v>60</v>
      </c>
      <c r="AS72">
        <v>3</v>
      </c>
      <c r="AT72">
        <v>0</v>
      </c>
      <c r="AU72">
        <v>0</v>
      </c>
    </row>
    <row r="73" spans="1:47">
      <c r="A73" s="1">
        <v>72</v>
      </c>
      <c r="B73">
        <v>100</v>
      </c>
      <c r="C73" t="s">
        <v>111</v>
      </c>
      <c r="D73">
        <v>0</v>
      </c>
      <c r="E73">
        <v>100</v>
      </c>
      <c r="F73" s="70">
        <v>0</v>
      </c>
      <c r="G73">
        <v>10</v>
      </c>
      <c r="H73">
        <v>30</v>
      </c>
      <c r="I73" s="70">
        <v>4</v>
      </c>
      <c r="J73">
        <v>0</v>
      </c>
      <c r="K73">
        <v>0</v>
      </c>
      <c r="L73">
        <v>0</v>
      </c>
      <c r="M73">
        <v>33</v>
      </c>
      <c r="N73">
        <v>2000</v>
      </c>
      <c r="O73">
        <v>33</v>
      </c>
      <c r="P73">
        <v>3000</v>
      </c>
      <c r="Q73">
        <v>33</v>
      </c>
      <c r="R73">
        <v>4000</v>
      </c>
      <c r="S73" s="4">
        <f t="shared" si="12"/>
        <v>35</v>
      </c>
      <c r="T73">
        <v>5000</v>
      </c>
      <c r="U73" s="4">
        <f t="shared" si="13"/>
        <v>37</v>
      </c>
      <c r="V73">
        <v>5000</v>
      </c>
      <c r="W73" s="4">
        <f t="shared" si="14"/>
        <v>39</v>
      </c>
      <c r="X73">
        <v>5000</v>
      </c>
      <c r="Y73" s="4">
        <f t="shared" si="15"/>
        <v>41</v>
      </c>
      <c r="Z73">
        <v>5000</v>
      </c>
      <c r="AA73" s="4">
        <f t="shared" si="16"/>
        <v>43</v>
      </c>
      <c r="AB73">
        <v>5000</v>
      </c>
      <c r="AC73" s="4">
        <f t="shared" si="17"/>
        <v>45</v>
      </c>
      <c r="AD73">
        <v>5000</v>
      </c>
      <c r="AE73" s="4">
        <f t="shared" si="18"/>
        <v>47</v>
      </c>
      <c r="AF73">
        <v>5000</v>
      </c>
      <c r="AG73" s="4">
        <f t="shared" si="19"/>
        <v>49</v>
      </c>
      <c r="AH73">
        <v>5000</v>
      </c>
      <c r="AI73" s="4">
        <f t="shared" si="20"/>
        <v>51</v>
      </c>
      <c r="AJ73">
        <v>5000</v>
      </c>
      <c r="AK73" s="4">
        <f t="shared" si="21"/>
        <v>53</v>
      </c>
      <c r="AL73">
        <v>5000</v>
      </c>
      <c r="AM73" s="4">
        <f t="shared" si="22"/>
        <v>55</v>
      </c>
      <c r="AN73">
        <v>5000</v>
      </c>
      <c r="AO73" s="4">
        <f t="shared" si="23"/>
        <v>57</v>
      </c>
      <c r="AP73">
        <v>5000</v>
      </c>
      <c r="AQ73">
        <v>0</v>
      </c>
      <c r="AS73">
        <v>3</v>
      </c>
      <c r="AT73">
        <v>0</v>
      </c>
      <c r="AU73">
        <v>0</v>
      </c>
    </row>
    <row r="74" spans="1:47">
      <c r="A74" s="1">
        <v>73</v>
      </c>
      <c r="B74">
        <v>101</v>
      </c>
      <c r="C74" t="s">
        <v>112</v>
      </c>
      <c r="D74">
        <v>0</v>
      </c>
      <c r="E74">
        <v>101</v>
      </c>
      <c r="F74" s="70">
        <v>0</v>
      </c>
      <c r="G74">
        <v>6</v>
      </c>
      <c r="H74">
        <v>20</v>
      </c>
      <c r="I74" s="70">
        <v>2</v>
      </c>
      <c r="J74">
        <v>0</v>
      </c>
      <c r="K74">
        <v>0</v>
      </c>
      <c r="L74">
        <v>0</v>
      </c>
      <c r="M74">
        <v>15</v>
      </c>
      <c r="N74">
        <v>2000</v>
      </c>
      <c r="O74">
        <v>15</v>
      </c>
      <c r="P74">
        <v>3000</v>
      </c>
      <c r="Q74">
        <v>15</v>
      </c>
      <c r="R74">
        <v>4000</v>
      </c>
      <c r="S74" s="4">
        <f t="shared" si="12"/>
        <v>17</v>
      </c>
      <c r="T74">
        <v>5000</v>
      </c>
      <c r="U74" s="4">
        <f t="shared" si="13"/>
        <v>19</v>
      </c>
      <c r="V74">
        <v>5000</v>
      </c>
      <c r="W74" s="4">
        <f t="shared" si="14"/>
        <v>21</v>
      </c>
      <c r="X74">
        <v>5000</v>
      </c>
      <c r="Y74" s="4">
        <f t="shared" si="15"/>
        <v>23</v>
      </c>
      <c r="Z74">
        <v>5000</v>
      </c>
      <c r="AA74" s="4">
        <f t="shared" si="16"/>
        <v>25</v>
      </c>
      <c r="AB74">
        <v>5000</v>
      </c>
      <c r="AC74" s="4">
        <f t="shared" si="17"/>
        <v>27</v>
      </c>
      <c r="AD74">
        <v>5000</v>
      </c>
      <c r="AE74" s="4">
        <f t="shared" si="18"/>
        <v>29</v>
      </c>
      <c r="AF74">
        <v>5000</v>
      </c>
      <c r="AG74" s="4">
        <f t="shared" si="19"/>
        <v>31</v>
      </c>
      <c r="AH74">
        <v>5000</v>
      </c>
      <c r="AI74" s="4">
        <f t="shared" si="20"/>
        <v>33</v>
      </c>
      <c r="AJ74">
        <v>5000</v>
      </c>
      <c r="AK74" s="4">
        <f t="shared" si="21"/>
        <v>35</v>
      </c>
      <c r="AL74">
        <v>5000</v>
      </c>
      <c r="AM74" s="4">
        <f t="shared" si="22"/>
        <v>37</v>
      </c>
      <c r="AN74">
        <v>5000</v>
      </c>
      <c r="AO74" s="4">
        <f t="shared" si="23"/>
        <v>39</v>
      </c>
      <c r="AP74">
        <v>5000</v>
      </c>
      <c r="AQ74">
        <v>0</v>
      </c>
      <c r="AS74">
        <v>3</v>
      </c>
      <c r="AT74">
        <v>0</v>
      </c>
      <c r="AU74">
        <v>0</v>
      </c>
    </row>
    <row r="75" spans="1:47">
      <c r="A75" s="1">
        <v>74</v>
      </c>
      <c r="B75">
        <v>102</v>
      </c>
      <c r="C75" t="s">
        <v>113</v>
      </c>
      <c r="D75">
        <v>0</v>
      </c>
      <c r="E75">
        <v>102</v>
      </c>
      <c r="F75" s="70">
        <v>0</v>
      </c>
      <c r="G75">
        <v>8</v>
      </c>
      <c r="H75">
        <v>25</v>
      </c>
      <c r="I75" s="70">
        <v>6</v>
      </c>
      <c r="J75">
        <v>0</v>
      </c>
      <c r="K75">
        <v>0</v>
      </c>
      <c r="L75">
        <v>0</v>
      </c>
      <c r="M75">
        <v>52</v>
      </c>
      <c r="N75">
        <v>2000</v>
      </c>
      <c r="O75">
        <v>52</v>
      </c>
      <c r="P75">
        <v>3000</v>
      </c>
      <c r="Q75">
        <v>52</v>
      </c>
      <c r="R75">
        <v>4000</v>
      </c>
      <c r="S75" s="4">
        <f t="shared" si="12"/>
        <v>54</v>
      </c>
      <c r="T75">
        <v>5000</v>
      </c>
      <c r="U75" s="4">
        <f t="shared" si="13"/>
        <v>56</v>
      </c>
      <c r="V75">
        <v>5000</v>
      </c>
      <c r="W75" s="4">
        <f t="shared" si="14"/>
        <v>58</v>
      </c>
      <c r="X75">
        <v>5000</v>
      </c>
      <c r="Y75" s="4">
        <f t="shared" si="15"/>
        <v>60</v>
      </c>
      <c r="Z75">
        <v>5000</v>
      </c>
      <c r="AA75" s="4">
        <f t="shared" si="16"/>
        <v>62</v>
      </c>
      <c r="AB75">
        <v>5000</v>
      </c>
      <c r="AC75" s="4">
        <f t="shared" si="17"/>
        <v>64</v>
      </c>
      <c r="AD75">
        <v>5000</v>
      </c>
      <c r="AE75" s="4">
        <f t="shared" si="18"/>
        <v>66</v>
      </c>
      <c r="AF75">
        <v>5000</v>
      </c>
      <c r="AG75" s="4">
        <f t="shared" si="19"/>
        <v>68</v>
      </c>
      <c r="AH75">
        <v>5000</v>
      </c>
      <c r="AI75" s="4">
        <f t="shared" si="20"/>
        <v>70</v>
      </c>
      <c r="AJ75">
        <v>5000</v>
      </c>
      <c r="AK75" s="4">
        <f t="shared" si="21"/>
        <v>72</v>
      </c>
      <c r="AL75">
        <v>5000</v>
      </c>
      <c r="AM75" s="4">
        <f t="shared" si="22"/>
        <v>74</v>
      </c>
      <c r="AN75">
        <v>5000</v>
      </c>
      <c r="AO75" s="4">
        <f t="shared" si="23"/>
        <v>76</v>
      </c>
      <c r="AP75">
        <v>5000</v>
      </c>
      <c r="AQ75">
        <v>0</v>
      </c>
      <c r="AS75">
        <v>3</v>
      </c>
      <c r="AT75">
        <v>0</v>
      </c>
      <c r="AU75">
        <v>0</v>
      </c>
    </row>
    <row r="76" spans="1:47">
      <c r="A76" s="1">
        <v>75</v>
      </c>
      <c r="B76">
        <v>103</v>
      </c>
      <c r="C76" t="s">
        <v>114</v>
      </c>
      <c r="D76">
        <v>0</v>
      </c>
      <c r="E76">
        <v>103</v>
      </c>
      <c r="F76" s="70">
        <v>0</v>
      </c>
      <c r="G76">
        <v>8</v>
      </c>
      <c r="H76">
        <v>28</v>
      </c>
      <c r="I76" s="70">
        <v>7</v>
      </c>
      <c r="J76">
        <v>0</v>
      </c>
      <c r="K76">
        <v>0</v>
      </c>
      <c r="L76">
        <v>0</v>
      </c>
      <c r="M76">
        <v>75</v>
      </c>
      <c r="N76">
        <v>2000</v>
      </c>
      <c r="O76">
        <v>75</v>
      </c>
      <c r="P76">
        <v>3000</v>
      </c>
      <c r="Q76">
        <v>75</v>
      </c>
      <c r="R76">
        <v>4000</v>
      </c>
      <c r="S76" s="4">
        <f t="shared" si="12"/>
        <v>77</v>
      </c>
      <c r="T76">
        <v>5000</v>
      </c>
      <c r="U76" s="4">
        <f t="shared" si="13"/>
        <v>79</v>
      </c>
      <c r="V76">
        <v>5000</v>
      </c>
      <c r="W76" s="4">
        <f t="shared" si="14"/>
        <v>81</v>
      </c>
      <c r="X76">
        <v>5000</v>
      </c>
      <c r="Y76" s="4">
        <f t="shared" si="15"/>
        <v>83</v>
      </c>
      <c r="Z76">
        <v>5000</v>
      </c>
      <c r="AA76" s="4">
        <f t="shared" si="16"/>
        <v>85</v>
      </c>
      <c r="AB76">
        <v>5000</v>
      </c>
      <c r="AC76" s="4">
        <f t="shared" si="17"/>
        <v>87</v>
      </c>
      <c r="AD76">
        <v>5000</v>
      </c>
      <c r="AE76" s="4">
        <f t="shared" si="18"/>
        <v>89</v>
      </c>
      <c r="AF76">
        <v>5000</v>
      </c>
      <c r="AG76" s="4">
        <f t="shared" si="19"/>
        <v>91</v>
      </c>
      <c r="AH76">
        <v>5000</v>
      </c>
      <c r="AI76" s="4">
        <f t="shared" si="20"/>
        <v>93</v>
      </c>
      <c r="AJ76">
        <v>5000</v>
      </c>
      <c r="AK76" s="4">
        <f t="shared" si="21"/>
        <v>95</v>
      </c>
      <c r="AL76">
        <v>5000</v>
      </c>
      <c r="AM76" s="4">
        <f t="shared" si="22"/>
        <v>97</v>
      </c>
      <c r="AN76">
        <v>5000</v>
      </c>
      <c r="AO76" s="4">
        <f t="shared" si="23"/>
        <v>99</v>
      </c>
      <c r="AP76">
        <v>5000</v>
      </c>
      <c r="AQ76">
        <v>0</v>
      </c>
      <c r="AS76">
        <v>3</v>
      </c>
      <c r="AT76">
        <v>0</v>
      </c>
      <c r="AU76">
        <v>0</v>
      </c>
    </row>
    <row r="77" spans="1:47">
      <c r="A77" s="1">
        <v>76</v>
      </c>
      <c r="B77">
        <v>104</v>
      </c>
      <c r="C77" t="s">
        <v>115</v>
      </c>
      <c r="D77">
        <v>8</v>
      </c>
      <c r="E77">
        <v>104</v>
      </c>
      <c r="F77" s="70">
        <v>8</v>
      </c>
      <c r="G77">
        <v>20</v>
      </c>
      <c r="H77">
        <v>40</v>
      </c>
      <c r="I77" s="70">
        <v>6</v>
      </c>
      <c r="J77">
        <v>10</v>
      </c>
      <c r="K77">
        <v>20</v>
      </c>
      <c r="L77">
        <v>1</v>
      </c>
      <c r="M77">
        <v>33</v>
      </c>
      <c r="N77">
        <v>2000</v>
      </c>
      <c r="O77">
        <v>33</v>
      </c>
      <c r="P77">
        <v>3000</v>
      </c>
      <c r="Q77">
        <v>33</v>
      </c>
      <c r="R77">
        <v>4000</v>
      </c>
      <c r="S77" s="4">
        <f t="shared" si="12"/>
        <v>35</v>
      </c>
      <c r="T77">
        <v>5000</v>
      </c>
      <c r="U77" s="4">
        <f t="shared" si="13"/>
        <v>37</v>
      </c>
      <c r="V77">
        <v>5000</v>
      </c>
      <c r="W77" s="4">
        <f t="shared" si="14"/>
        <v>39</v>
      </c>
      <c r="X77">
        <v>5000</v>
      </c>
      <c r="Y77" s="4">
        <f t="shared" si="15"/>
        <v>41</v>
      </c>
      <c r="Z77">
        <v>5000</v>
      </c>
      <c r="AA77" s="4">
        <f t="shared" si="16"/>
        <v>43</v>
      </c>
      <c r="AB77">
        <v>5000</v>
      </c>
      <c r="AC77" s="4">
        <f t="shared" si="17"/>
        <v>45</v>
      </c>
      <c r="AD77">
        <v>5000</v>
      </c>
      <c r="AE77" s="4">
        <f t="shared" si="18"/>
        <v>47</v>
      </c>
      <c r="AF77">
        <v>5000</v>
      </c>
      <c r="AG77" s="4">
        <f t="shared" si="19"/>
        <v>49</v>
      </c>
      <c r="AH77">
        <v>5000</v>
      </c>
      <c r="AI77" s="4">
        <f t="shared" si="20"/>
        <v>51</v>
      </c>
      <c r="AJ77">
        <v>5000</v>
      </c>
      <c r="AK77" s="4">
        <f t="shared" si="21"/>
        <v>53</v>
      </c>
      <c r="AL77">
        <v>5000</v>
      </c>
      <c r="AM77" s="4">
        <f t="shared" si="22"/>
        <v>55</v>
      </c>
      <c r="AN77">
        <v>5000</v>
      </c>
      <c r="AO77" s="4">
        <f t="shared" si="23"/>
        <v>57</v>
      </c>
      <c r="AP77">
        <v>5000</v>
      </c>
      <c r="AQ77">
        <v>0</v>
      </c>
      <c r="AS77">
        <v>3</v>
      </c>
      <c r="AT77">
        <v>0</v>
      </c>
      <c r="AU77">
        <v>0</v>
      </c>
    </row>
    <row r="78" spans="1:47">
      <c r="A78" s="1">
        <v>77</v>
      </c>
      <c r="B78">
        <v>105</v>
      </c>
      <c r="C78" t="s">
        <v>116</v>
      </c>
      <c r="D78">
        <v>8</v>
      </c>
      <c r="E78">
        <v>105</v>
      </c>
      <c r="F78" s="70">
        <v>8</v>
      </c>
      <c r="G78">
        <v>30</v>
      </c>
      <c r="H78">
        <v>50</v>
      </c>
      <c r="I78" s="70">
        <v>6</v>
      </c>
      <c r="J78">
        <v>15</v>
      </c>
      <c r="K78">
        <v>22</v>
      </c>
      <c r="L78">
        <v>1</v>
      </c>
      <c r="M78">
        <v>52</v>
      </c>
      <c r="N78">
        <v>2000</v>
      </c>
      <c r="O78">
        <v>52</v>
      </c>
      <c r="P78">
        <v>3000</v>
      </c>
      <c r="Q78">
        <v>52</v>
      </c>
      <c r="R78">
        <v>4000</v>
      </c>
      <c r="S78" s="4">
        <f t="shared" si="12"/>
        <v>54</v>
      </c>
      <c r="T78">
        <v>5000</v>
      </c>
      <c r="U78" s="4">
        <f t="shared" si="13"/>
        <v>56</v>
      </c>
      <c r="V78">
        <v>5000</v>
      </c>
      <c r="W78" s="4">
        <f t="shared" si="14"/>
        <v>58</v>
      </c>
      <c r="X78">
        <v>5000</v>
      </c>
      <c r="Y78" s="4">
        <f t="shared" si="15"/>
        <v>60</v>
      </c>
      <c r="Z78">
        <v>5000</v>
      </c>
      <c r="AA78" s="4">
        <f t="shared" si="16"/>
        <v>62</v>
      </c>
      <c r="AB78">
        <v>5000</v>
      </c>
      <c r="AC78" s="4">
        <f t="shared" si="17"/>
        <v>64</v>
      </c>
      <c r="AD78">
        <v>5000</v>
      </c>
      <c r="AE78" s="4">
        <f t="shared" si="18"/>
        <v>66</v>
      </c>
      <c r="AF78">
        <v>5000</v>
      </c>
      <c r="AG78" s="4">
        <f t="shared" si="19"/>
        <v>68</v>
      </c>
      <c r="AH78">
        <v>5000</v>
      </c>
      <c r="AI78" s="4">
        <f t="shared" si="20"/>
        <v>70</v>
      </c>
      <c r="AJ78">
        <v>5000</v>
      </c>
      <c r="AK78" s="4">
        <f t="shared" si="21"/>
        <v>72</v>
      </c>
      <c r="AL78">
        <v>5000</v>
      </c>
      <c r="AM78" s="4">
        <f t="shared" si="22"/>
        <v>74</v>
      </c>
      <c r="AN78">
        <v>5000</v>
      </c>
      <c r="AO78" s="4">
        <f t="shared" si="23"/>
        <v>76</v>
      </c>
      <c r="AP78">
        <v>5000</v>
      </c>
      <c r="AQ78">
        <v>0</v>
      </c>
      <c r="AS78">
        <v>3</v>
      </c>
      <c r="AT78">
        <v>0</v>
      </c>
      <c r="AU78">
        <v>0</v>
      </c>
    </row>
    <row r="79" spans="1:47">
      <c r="A79" s="1">
        <v>78</v>
      </c>
      <c r="B79">
        <v>106</v>
      </c>
      <c r="C79" t="s">
        <v>117</v>
      </c>
      <c r="D79">
        <v>2</v>
      </c>
      <c r="E79">
        <v>106</v>
      </c>
      <c r="F79" s="70">
        <v>8</v>
      </c>
      <c r="G79">
        <v>18</v>
      </c>
      <c r="H79">
        <v>45</v>
      </c>
      <c r="I79" s="70">
        <v>10</v>
      </c>
      <c r="J79">
        <v>9</v>
      </c>
      <c r="K79">
        <v>18</v>
      </c>
      <c r="L79">
        <v>1</v>
      </c>
      <c r="M79">
        <v>75</v>
      </c>
      <c r="N79">
        <v>2000</v>
      </c>
      <c r="O79">
        <v>75</v>
      </c>
      <c r="P79">
        <v>3000</v>
      </c>
      <c r="Q79">
        <v>75</v>
      </c>
      <c r="R79">
        <v>4000</v>
      </c>
      <c r="S79" s="4">
        <f t="shared" si="12"/>
        <v>77</v>
      </c>
      <c r="T79">
        <v>5000</v>
      </c>
      <c r="U79" s="4">
        <f t="shared" si="13"/>
        <v>79</v>
      </c>
      <c r="V79">
        <v>5000</v>
      </c>
      <c r="W79" s="4">
        <f t="shared" si="14"/>
        <v>81</v>
      </c>
      <c r="X79">
        <v>5000</v>
      </c>
      <c r="Y79" s="4">
        <f t="shared" si="15"/>
        <v>83</v>
      </c>
      <c r="Z79">
        <v>5000</v>
      </c>
      <c r="AA79" s="4">
        <f t="shared" si="16"/>
        <v>85</v>
      </c>
      <c r="AB79">
        <v>5000</v>
      </c>
      <c r="AC79" s="4">
        <f t="shared" si="17"/>
        <v>87</v>
      </c>
      <c r="AD79">
        <v>5000</v>
      </c>
      <c r="AE79" s="4">
        <f t="shared" si="18"/>
        <v>89</v>
      </c>
      <c r="AF79">
        <v>5000</v>
      </c>
      <c r="AG79" s="4">
        <f t="shared" si="19"/>
        <v>91</v>
      </c>
      <c r="AH79">
        <v>5000</v>
      </c>
      <c r="AI79" s="4">
        <f t="shared" si="20"/>
        <v>93</v>
      </c>
      <c r="AJ79">
        <v>5000</v>
      </c>
      <c r="AK79" s="4">
        <f t="shared" si="21"/>
        <v>95</v>
      </c>
      <c r="AL79">
        <v>5000</v>
      </c>
      <c r="AM79" s="4">
        <f t="shared" si="22"/>
        <v>97</v>
      </c>
      <c r="AN79">
        <v>5000</v>
      </c>
      <c r="AO79" s="4">
        <f t="shared" si="23"/>
        <v>99</v>
      </c>
      <c r="AP79">
        <v>5000</v>
      </c>
      <c r="AQ79">
        <v>0</v>
      </c>
      <c r="AS79">
        <v>3</v>
      </c>
      <c r="AT79">
        <v>0</v>
      </c>
      <c r="AU79">
        <v>0</v>
      </c>
    </row>
    <row r="80" spans="1:47">
      <c r="A80" s="1">
        <v>79</v>
      </c>
      <c r="B80">
        <v>107</v>
      </c>
      <c r="C80" t="s">
        <v>118</v>
      </c>
      <c r="D80">
        <v>8</v>
      </c>
      <c r="E80">
        <v>107</v>
      </c>
      <c r="F80" s="70">
        <v>8</v>
      </c>
      <c r="G80">
        <v>15</v>
      </c>
      <c r="H80">
        <v>30</v>
      </c>
      <c r="I80" s="70">
        <v>6</v>
      </c>
      <c r="J80">
        <v>8</v>
      </c>
      <c r="K80">
        <v>16</v>
      </c>
      <c r="L80">
        <v>1</v>
      </c>
      <c r="M80">
        <v>15</v>
      </c>
      <c r="N80">
        <v>2000</v>
      </c>
      <c r="O80">
        <v>15</v>
      </c>
      <c r="P80">
        <v>3000</v>
      </c>
      <c r="Q80">
        <v>15</v>
      </c>
      <c r="R80">
        <v>4000</v>
      </c>
      <c r="S80" s="4">
        <f t="shared" si="12"/>
        <v>17</v>
      </c>
      <c r="T80">
        <v>5000</v>
      </c>
      <c r="U80" s="4">
        <f t="shared" si="13"/>
        <v>19</v>
      </c>
      <c r="V80">
        <v>5000</v>
      </c>
      <c r="W80" s="4">
        <f t="shared" si="14"/>
        <v>21</v>
      </c>
      <c r="X80">
        <v>5000</v>
      </c>
      <c r="Y80" s="4">
        <f t="shared" si="15"/>
        <v>23</v>
      </c>
      <c r="Z80">
        <v>5000</v>
      </c>
      <c r="AA80" s="4">
        <f t="shared" si="16"/>
        <v>25</v>
      </c>
      <c r="AB80">
        <v>5000</v>
      </c>
      <c r="AC80" s="4">
        <f t="shared" si="17"/>
        <v>27</v>
      </c>
      <c r="AD80">
        <v>5000</v>
      </c>
      <c r="AE80" s="4">
        <f t="shared" si="18"/>
        <v>29</v>
      </c>
      <c r="AF80">
        <v>5000</v>
      </c>
      <c r="AG80" s="4">
        <f t="shared" si="19"/>
        <v>31</v>
      </c>
      <c r="AH80">
        <v>5000</v>
      </c>
      <c r="AI80" s="4">
        <f t="shared" si="20"/>
        <v>33</v>
      </c>
      <c r="AJ80">
        <v>5000</v>
      </c>
      <c r="AK80" s="4">
        <f t="shared" si="21"/>
        <v>35</v>
      </c>
      <c r="AL80">
        <v>5000</v>
      </c>
      <c r="AM80" s="4">
        <f t="shared" si="22"/>
        <v>37</v>
      </c>
      <c r="AN80">
        <v>5000</v>
      </c>
      <c r="AO80" s="4">
        <f t="shared" si="23"/>
        <v>39</v>
      </c>
      <c r="AP80">
        <v>5000</v>
      </c>
      <c r="AQ80">
        <v>0</v>
      </c>
      <c r="AS80">
        <v>3</v>
      </c>
      <c r="AT80">
        <v>0</v>
      </c>
      <c r="AU80">
        <v>0</v>
      </c>
    </row>
    <row r="81" spans="1:47">
      <c r="A81" s="1">
        <v>80</v>
      </c>
      <c r="B81">
        <v>108</v>
      </c>
      <c r="C81" t="s">
        <v>119</v>
      </c>
      <c r="D81">
        <v>8</v>
      </c>
      <c r="E81">
        <v>108</v>
      </c>
      <c r="F81" s="70">
        <v>8</v>
      </c>
      <c r="G81">
        <v>15</v>
      </c>
      <c r="H81">
        <v>30</v>
      </c>
      <c r="I81" s="70">
        <v>6</v>
      </c>
      <c r="J81">
        <v>8</v>
      </c>
      <c r="K81">
        <v>18</v>
      </c>
      <c r="L81">
        <v>2</v>
      </c>
      <c r="M81">
        <v>15</v>
      </c>
      <c r="N81">
        <v>2000</v>
      </c>
      <c r="O81">
        <v>15</v>
      </c>
      <c r="P81">
        <v>3000</v>
      </c>
      <c r="Q81">
        <v>15</v>
      </c>
      <c r="R81">
        <v>4000</v>
      </c>
      <c r="S81" s="4">
        <f t="shared" si="12"/>
        <v>17</v>
      </c>
      <c r="T81">
        <v>5000</v>
      </c>
      <c r="U81" s="4">
        <f t="shared" si="13"/>
        <v>19</v>
      </c>
      <c r="V81">
        <v>5000</v>
      </c>
      <c r="W81" s="4">
        <f t="shared" si="14"/>
        <v>21</v>
      </c>
      <c r="X81">
        <v>5000</v>
      </c>
      <c r="Y81" s="4">
        <f t="shared" si="15"/>
        <v>23</v>
      </c>
      <c r="Z81">
        <v>5000</v>
      </c>
      <c r="AA81" s="4">
        <f t="shared" si="16"/>
        <v>25</v>
      </c>
      <c r="AB81">
        <v>5000</v>
      </c>
      <c r="AC81" s="4">
        <f t="shared" si="17"/>
        <v>27</v>
      </c>
      <c r="AD81">
        <v>5000</v>
      </c>
      <c r="AE81" s="4">
        <f t="shared" si="18"/>
        <v>29</v>
      </c>
      <c r="AF81">
        <v>5000</v>
      </c>
      <c r="AG81" s="4">
        <f t="shared" si="19"/>
        <v>31</v>
      </c>
      <c r="AH81">
        <v>5000</v>
      </c>
      <c r="AI81" s="4">
        <f t="shared" si="20"/>
        <v>33</v>
      </c>
      <c r="AJ81">
        <v>5000</v>
      </c>
      <c r="AK81" s="4">
        <f t="shared" si="21"/>
        <v>35</v>
      </c>
      <c r="AL81">
        <v>5000</v>
      </c>
      <c r="AM81" s="4">
        <f t="shared" si="22"/>
        <v>37</v>
      </c>
      <c r="AN81">
        <v>5000</v>
      </c>
      <c r="AO81" s="4">
        <f t="shared" si="23"/>
        <v>39</v>
      </c>
      <c r="AP81">
        <v>5000</v>
      </c>
      <c r="AQ81">
        <v>0</v>
      </c>
      <c r="AS81">
        <v>3</v>
      </c>
      <c r="AT81">
        <v>0</v>
      </c>
      <c r="AU81">
        <v>0</v>
      </c>
    </row>
    <row r="82" spans="1:47">
      <c r="A82" s="1">
        <v>81</v>
      </c>
      <c r="B82">
        <v>109</v>
      </c>
      <c r="C82" t="s">
        <v>120</v>
      </c>
      <c r="D82">
        <v>8</v>
      </c>
      <c r="E82">
        <v>109</v>
      </c>
      <c r="F82" s="70">
        <v>8</v>
      </c>
      <c r="G82">
        <v>18</v>
      </c>
      <c r="H82">
        <v>42</v>
      </c>
      <c r="I82" s="70">
        <v>6</v>
      </c>
      <c r="J82">
        <v>10</v>
      </c>
      <c r="K82">
        <v>23</v>
      </c>
      <c r="L82">
        <v>2</v>
      </c>
      <c r="M82">
        <v>33</v>
      </c>
      <c r="N82">
        <v>2000</v>
      </c>
      <c r="O82">
        <v>33</v>
      </c>
      <c r="P82">
        <v>3000</v>
      </c>
      <c r="Q82">
        <v>33</v>
      </c>
      <c r="R82">
        <v>4000</v>
      </c>
      <c r="S82" s="4">
        <f t="shared" si="12"/>
        <v>35</v>
      </c>
      <c r="T82">
        <v>5000</v>
      </c>
      <c r="U82" s="4">
        <f t="shared" si="13"/>
        <v>37</v>
      </c>
      <c r="V82">
        <v>5000</v>
      </c>
      <c r="W82" s="4">
        <f t="shared" si="14"/>
        <v>39</v>
      </c>
      <c r="X82">
        <v>5000</v>
      </c>
      <c r="Y82" s="4">
        <f t="shared" si="15"/>
        <v>41</v>
      </c>
      <c r="Z82">
        <v>5000</v>
      </c>
      <c r="AA82" s="4">
        <f t="shared" si="16"/>
        <v>43</v>
      </c>
      <c r="AB82">
        <v>5000</v>
      </c>
      <c r="AC82" s="4">
        <f t="shared" si="17"/>
        <v>45</v>
      </c>
      <c r="AD82">
        <v>5000</v>
      </c>
      <c r="AE82" s="4">
        <f t="shared" si="18"/>
        <v>47</v>
      </c>
      <c r="AF82">
        <v>5000</v>
      </c>
      <c r="AG82" s="4">
        <f t="shared" si="19"/>
        <v>49</v>
      </c>
      <c r="AH82">
        <v>5000</v>
      </c>
      <c r="AI82" s="4">
        <f t="shared" si="20"/>
        <v>51</v>
      </c>
      <c r="AJ82">
        <v>5000</v>
      </c>
      <c r="AK82" s="4">
        <f t="shared" si="21"/>
        <v>53</v>
      </c>
      <c r="AL82">
        <v>5000</v>
      </c>
      <c r="AM82" s="4">
        <f t="shared" si="22"/>
        <v>55</v>
      </c>
      <c r="AN82">
        <v>5000</v>
      </c>
      <c r="AO82" s="4">
        <f t="shared" si="23"/>
        <v>57</v>
      </c>
      <c r="AP82">
        <v>5000</v>
      </c>
      <c r="AQ82">
        <v>0</v>
      </c>
      <c r="AS82">
        <v>3</v>
      </c>
      <c r="AT82">
        <v>0</v>
      </c>
      <c r="AU82">
        <v>0</v>
      </c>
    </row>
    <row r="83" spans="1:47">
      <c r="A83" s="1">
        <v>82</v>
      </c>
      <c r="B83">
        <v>110</v>
      </c>
      <c r="C83" t="s">
        <v>121</v>
      </c>
      <c r="D83">
        <v>8</v>
      </c>
      <c r="E83">
        <v>110</v>
      </c>
      <c r="F83" s="70">
        <v>8</v>
      </c>
      <c r="G83">
        <v>30</v>
      </c>
      <c r="H83">
        <v>55</v>
      </c>
      <c r="I83" s="70">
        <v>6</v>
      </c>
      <c r="J83">
        <v>15</v>
      </c>
      <c r="K83">
        <v>30</v>
      </c>
      <c r="L83">
        <v>2</v>
      </c>
      <c r="M83">
        <v>52</v>
      </c>
      <c r="N83">
        <v>2000</v>
      </c>
      <c r="O83">
        <v>52</v>
      </c>
      <c r="P83">
        <v>3000</v>
      </c>
      <c r="Q83">
        <v>52</v>
      </c>
      <c r="R83">
        <v>4000</v>
      </c>
      <c r="S83" s="4">
        <f t="shared" si="12"/>
        <v>54</v>
      </c>
      <c r="T83">
        <v>5000</v>
      </c>
      <c r="U83" s="4">
        <f t="shared" si="13"/>
        <v>56</v>
      </c>
      <c r="V83">
        <v>5000</v>
      </c>
      <c r="W83" s="4">
        <f t="shared" si="14"/>
        <v>58</v>
      </c>
      <c r="X83">
        <v>5000</v>
      </c>
      <c r="Y83" s="4">
        <f t="shared" si="15"/>
        <v>60</v>
      </c>
      <c r="Z83">
        <v>5000</v>
      </c>
      <c r="AA83" s="4">
        <f t="shared" si="16"/>
        <v>62</v>
      </c>
      <c r="AB83">
        <v>5000</v>
      </c>
      <c r="AC83" s="4">
        <f t="shared" si="17"/>
        <v>64</v>
      </c>
      <c r="AD83">
        <v>5000</v>
      </c>
      <c r="AE83" s="4">
        <f t="shared" si="18"/>
        <v>66</v>
      </c>
      <c r="AF83">
        <v>5000</v>
      </c>
      <c r="AG83" s="4">
        <f t="shared" si="19"/>
        <v>68</v>
      </c>
      <c r="AH83">
        <v>5000</v>
      </c>
      <c r="AI83" s="4">
        <f t="shared" si="20"/>
        <v>70</v>
      </c>
      <c r="AJ83">
        <v>5000</v>
      </c>
      <c r="AK83" s="4">
        <f t="shared" si="21"/>
        <v>72</v>
      </c>
      <c r="AL83">
        <v>5000</v>
      </c>
      <c r="AM83" s="4">
        <f t="shared" si="22"/>
        <v>74</v>
      </c>
      <c r="AN83">
        <v>5000</v>
      </c>
      <c r="AO83" s="4">
        <f t="shared" si="23"/>
        <v>76</v>
      </c>
      <c r="AP83">
        <v>5000</v>
      </c>
      <c r="AQ83">
        <v>0</v>
      </c>
      <c r="AS83">
        <v>3</v>
      </c>
      <c r="AT83">
        <v>0</v>
      </c>
      <c r="AU83">
        <v>0</v>
      </c>
    </row>
    <row r="84" spans="1:47">
      <c r="A84" s="1">
        <v>83</v>
      </c>
      <c r="B84">
        <v>111</v>
      </c>
      <c r="C84" t="s">
        <v>122</v>
      </c>
      <c r="D84">
        <v>8</v>
      </c>
      <c r="E84">
        <v>111</v>
      </c>
      <c r="F84" s="70">
        <v>8</v>
      </c>
      <c r="G84">
        <v>25</v>
      </c>
      <c r="H84">
        <v>45</v>
      </c>
      <c r="I84" s="70">
        <v>6</v>
      </c>
      <c r="J84">
        <v>10</v>
      </c>
      <c r="K84">
        <v>20</v>
      </c>
      <c r="L84">
        <v>2</v>
      </c>
      <c r="M84">
        <v>75</v>
      </c>
      <c r="N84">
        <v>2000</v>
      </c>
      <c r="O84">
        <v>75</v>
      </c>
      <c r="P84">
        <v>3000</v>
      </c>
      <c r="Q84">
        <v>75</v>
      </c>
      <c r="R84">
        <v>4000</v>
      </c>
      <c r="S84" s="4">
        <f t="shared" si="12"/>
        <v>77</v>
      </c>
      <c r="T84">
        <v>5000</v>
      </c>
      <c r="U84" s="4">
        <f t="shared" si="13"/>
        <v>79</v>
      </c>
      <c r="V84">
        <v>5000</v>
      </c>
      <c r="W84" s="4">
        <f t="shared" si="14"/>
        <v>81</v>
      </c>
      <c r="X84">
        <v>5000</v>
      </c>
      <c r="Y84" s="4">
        <f t="shared" si="15"/>
        <v>83</v>
      </c>
      <c r="Z84">
        <v>5000</v>
      </c>
      <c r="AA84" s="4">
        <f t="shared" si="16"/>
        <v>85</v>
      </c>
      <c r="AB84">
        <v>5000</v>
      </c>
      <c r="AC84" s="4">
        <f t="shared" si="17"/>
        <v>87</v>
      </c>
      <c r="AD84">
        <v>5000</v>
      </c>
      <c r="AE84" s="4">
        <f t="shared" si="18"/>
        <v>89</v>
      </c>
      <c r="AF84">
        <v>5000</v>
      </c>
      <c r="AG84" s="4">
        <f t="shared" si="19"/>
        <v>91</v>
      </c>
      <c r="AH84">
        <v>5000</v>
      </c>
      <c r="AI84" s="4">
        <f t="shared" si="20"/>
        <v>93</v>
      </c>
      <c r="AJ84">
        <v>5000</v>
      </c>
      <c r="AK84" s="4">
        <f t="shared" si="21"/>
        <v>95</v>
      </c>
      <c r="AL84">
        <v>5000</v>
      </c>
      <c r="AM84" s="4">
        <f t="shared" si="22"/>
        <v>97</v>
      </c>
      <c r="AN84">
        <v>5000</v>
      </c>
      <c r="AO84" s="4">
        <f t="shared" si="23"/>
        <v>99</v>
      </c>
      <c r="AP84">
        <v>5000</v>
      </c>
      <c r="AQ84">
        <v>0</v>
      </c>
      <c r="AS84">
        <v>3</v>
      </c>
      <c r="AT84">
        <v>0</v>
      </c>
      <c r="AU84">
        <v>0</v>
      </c>
    </row>
    <row r="85" spans="1:47">
      <c r="A85" s="1">
        <v>84</v>
      </c>
      <c r="B85">
        <v>112</v>
      </c>
      <c r="C85" t="s">
        <v>123</v>
      </c>
      <c r="D85">
        <v>2</v>
      </c>
      <c r="E85">
        <v>112</v>
      </c>
      <c r="F85" s="70">
        <v>8</v>
      </c>
      <c r="G85">
        <v>22</v>
      </c>
      <c r="H85">
        <v>60</v>
      </c>
      <c r="I85" s="70">
        <v>6</v>
      </c>
      <c r="J85">
        <v>30</v>
      </c>
      <c r="K85">
        <v>60</v>
      </c>
      <c r="L85">
        <v>1</v>
      </c>
      <c r="M85">
        <v>80</v>
      </c>
      <c r="N85">
        <v>2000</v>
      </c>
      <c r="O85">
        <v>80</v>
      </c>
      <c r="P85">
        <v>3000</v>
      </c>
      <c r="Q85">
        <v>80</v>
      </c>
      <c r="R85">
        <v>4000</v>
      </c>
      <c r="S85" s="4">
        <f t="shared" si="12"/>
        <v>82</v>
      </c>
      <c r="T85">
        <v>5000</v>
      </c>
      <c r="U85" s="4">
        <f t="shared" si="13"/>
        <v>84</v>
      </c>
      <c r="V85">
        <v>5000</v>
      </c>
      <c r="W85" s="4">
        <f t="shared" si="14"/>
        <v>86</v>
      </c>
      <c r="X85">
        <v>5000</v>
      </c>
      <c r="Y85" s="4">
        <f t="shared" si="15"/>
        <v>88</v>
      </c>
      <c r="Z85">
        <v>5000</v>
      </c>
      <c r="AA85" s="4">
        <f t="shared" si="16"/>
        <v>90</v>
      </c>
      <c r="AB85">
        <v>5000</v>
      </c>
      <c r="AC85" s="4">
        <f t="shared" si="17"/>
        <v>92</v>
      </c>
      <c r="AD85">
        <v>5000</v>
      </c>
      <c r="AE85" s="4">
        <f t="shared" si="18"/>
        <v>94</v>
      </c>
      <c r="AF85">
        <v>5000</v>
      </c>
      <c r="AG85" s="4">
        <f t="shared" si="19"/>
        <v>96</v>
      </c>
      <c r="AH85">
        <v>5000</v>
      </c>
      <c r="AI85" s="4">
        <f t="shared" si="20"/>
        <v>98</v>
      </c>
      <c r="AJ85">
        <v>5000</v>
      </c>
      <c r="AK85" s="4">
        <f t="shared" si="21"/>
        <v>100</v>
      </c>
      <c r="AL85">
        <v>5000</v>
      </c>
      <c r="AM85" s="4">
        <f t="shared" si="22"/>
        <v>102</v>
      </c>
      <c r="AN85">
        <v>5000</v>
      </c>
      <c r="AO85" s="4">
        <f t="shared" si="23"/>
        <v>104</v>
      </c>
      <c r="AP85">
        <v>5000</v>
      </c>
      <c r="AQ85">
        <v>0</v>
      </c>
      <c r="AS85">
        <v>3</v>
      </c>
      <c r="AT85">
        <v>0</v>
      </c>
      <c r="AU85">
        <v>0</v>
      </c>
    </row>
    <row r="86" spans="1:47">
      <c r="A86" s="1">
        <v>85</v>
      </c>
      <c r="B86">
        <v>113</v>
      </c>
      <c r="C86" t="s">
        <v>124</v>
      </c>
      <c r="D86">
        <v>0</v>
      </c>
      <c r="E86">
        <v>23</v>
      </c>
      <c r="F86" s="70">
        <v>0</v>
      </c>
      <c r="G86">
        <v>8</v>
      </c>
      <c r="H86">
        <v>25</v>
      </c>
      <c r="I86" s="70">
        <v>6</v>
      </c>
      <c r="J86">
        <v>0</v>
      </c>
      <c r="K86">
        <v>0</v>
      </c>
      <c r="L86">
        <v>0</v>
      </c>
      <c r="M86">
        <v>52</v>
      </c>
      <c r="N86">
        <v>2000</v>
      </c>
      <c r="O86">
        <v>52</v>
      </c>
      <c r="P86">
        <v>3000</v>
      </c>
      <c r="Q86">
        <v>52</v>
      </c>
      <c r="R86">
        <v>4000</v>
      </c>
      <c r="S86" s="4">
        <f t="shared" si="12"/>
        <v>54</v>
      </c>
      <c r="T86">
        <v>5000</v>
      </c>
      <c r="U86" s="4">
        <f t="shared" si="13"/>
        <v>56</v>
      </c>
      <c r="V86">
        <v>5000</v>
      </c>
      <c r="W86" s="4">
        <f t="shared" si="14"/>
        <v>58</v>
      </c>
      <c r="X86">
        <v>5000</v>
      </c>
      <c r="Y86" s="4">
        <f t="shared" si="15"/>
        <v>60</v>
      </c>
      <c r="Z86">
        <v>5000</v>
      </c>
      <c r="AA86" s="4">
        <f t="shared" si="16"/>
        <v>62</v>
      </c>
      <c r="AB86">
        <v>5000</v>
      </c>
      <c r="AC86" s="4">
        <f t="shared" si="17"/>
        <v>64</v>
      </c>
      <c r="AD86">
        <v>5000</v>
      </c>
      <c r="AE86" s="4">
        <f t="shared" si="18"/>
        <v>66</v>
      </c>
      <c r="AF86">
        <v>5000</v>
      </c>
      <c r="AG86" s="4">
        <f t="shared" si="19"/>
        <v>68</v>
      </c>
      <c r="AH86">
        <v>5000</v>
      </c>
      <c r="AI86" s="4">
        <f t="shared" si="20"/>
        <v>70</v>
      </c>
      <c r="AJ86">
        <v>5000</v>
      </c>
      <c r="AK86" s="4">
        <f t="shared" si="21"/>
        <v>72</v>
      </c>
      <c r="AL86">
        <v>5000</v>
      </c>
      <c r="AM86" s="4">
        <f t="shared" si="22"/>
        <v>74</v>
      </c>
      <c r="AN86">
        <v>5000</v>
      </c>
      <c r="AO86" s="4">
        <f t="shared" si="23"/>
        <v>76</v>
      </c>
      <c r="AP86">
        <v>5000</v>
      </c>
      <c r="AQ86">
        <v>0</v>
      </c>
      <c r="AS86">
        <v>3</v>
      </c>
      <c r="AT86">
        <v>0</v>
      </c>
      <c r="AU86">
        <v>0</v>
      </c>
    </row>
    <row r="87" spans="1:47">
      <c r="A87" s="1">
        <v>86</v>
      </c>
      <c r="B87">
        <v>114</v>
      </c>
      <c r="C87" t="s">
        <v>125</v>
      </c>
      <c r="D87">
        <v>2</v>
      </c>
      <c r="E87">
        <v>55</v>
      </c>
      <c r="F87" s="70">
        <v>0</v>
      </c>
      <c r="G87">
        <v>10</v>
      </c>
      <c r="H87">
        <v>20</v>
      </c>
      <c r="I87" s="70">
        <v>0</v>
      </c>
      <c r="J87">
        <v>12</v>
      </c>
      <c r="K87">
        <v>25</v>
      </c>
      <c r="L87">
        <v>99</v>
      </c>
      <c r="M87">
        <v>60</v>
      </c>
      <c r="N87">
        <v>2000</v>
      </c>
      <c r="O87">
        <v>60</v>
      </c>
      <c r="P87">
        <v>3000</v>
      </c>
      <c r="Q87">
        <v>60</v>
      </c>
      <c r="R87">
        <v>4000</v>
      </c>
      <c r="S87" s="4">
        <f t="shared" si="12"/>
        <v>62</v>
      </c>
      <c r="T87">
        <v>5000</v>
      </c>
      <c r="U87" s="4">
        <f t="shared" si="13"/>
        <v>64</v>
      </c>
      <c r="V87">
        <v>5000</v>
      </c>
      <c r="W87" s="4">
        <f t="shared" si="14"/>
        <v>66</v>
      </c>
      <c r="X87">
        <v>5000</v>
      </c>
      <c r="Y87" s="4">
        <f t="shared" si="15"/>
        <v>68</v>
      </c>
      <c r="Z87">
        <v>5000</v>
      </c>
      <c r="AA87" s="4">
        <f t="shared" si="16"/>
        <v>70</v>
      </c>
      <c r="AB87">
        <v>5000</v>
      </c>
      <c r="AC87" s="4">
        <f t="shared" si="17"/>
        <v>72</v>
      </c>
      <c r="AD87">
        <v>5000</v>
      </c>
      <c r="AE87" s="4">
        <f t="shared" si="18"/>
        <v>74</v>
      </c>
      <c r="AF87">
        <v>5000</v>
      </c>
      <c r="AG87" s="4">
        <f t="shared" si="19"/>
        <v>76</v>
      </c>
      <c r="AH87">
        <v>5000</v>
      </c>
      <c r="AI87" s="4">
        <f t="shared" si="20"/>
        <v>78</v>
      </c>
      <c r="AJ87">
        <v>5000</v>
      </c>
      <c r="AK87" s="4">
        <f t="shared" si="21"/>
        <v>80</v>
      </c>
      <c r="AL87">
        <v>5000</v>
      </c>
      <c r="AM87" s="4">
        <f t="shared" si="22"/>
        <v>82</v>
      </c>
      <c r="AN87">
        <v>5000</v>
      </c>
      <c r="AO87" s="4">
        <f t="shared" si="23"/>
        <v>84</v>
      </c>
      <c r="AP87">
        <v>5000</v>
      </c>
      <c r="AQ87">
        <v>0</v>
      </c>
      <c r="AS87">
        <v>3</v>
      </c>
      <c r="AT87">
        <v>0</v>
      </c>
      <c r="AU87">
        <v>0</v>
      </c>
    </row>
    <row r="88" spans="1:47">
      <c r="A88" s="1">
        <v>87</v>
      </c>
      <c r="B88">
        <v>115</v>
      </c>
      <c r="C88" t="s">
        <v>126</v>
      </c>
      <c r="D88">
        <v>0</v>
      </c>
      <c r="E88">
        <v>115</v>
      </c>
      <c r="F88" s="70">
        <v>20</v>
      </c>
      <c r="G88">
        <v>0</v>
      </c>
      <c r="H88">
        <v>0</v>
      </c>
      <c r="I88" s="70">
        <v>0</v>
      </c>
      <c r="J88">
        <v>0</v>
      </c>
      <c r="K88">
        <v>0</v>
      </c>
      <c r="L88">
        <v>0</v>
      </c>
      <c r="M88">
        <v>100</v>
      </c>
      <c r="N88">
        <v>2000</v>
      </c>
      <c r="O88">
        <v>101</v>
      </c>
      <c r="P88">
        <v>3000</v>
      </c>
      <c r="Q88">
        <v>102</v>
      </c>
      <c r="R88">
        <v>4000</v>
      </c>
      <c r="S88" s="4">
        <f t="shared" si="12"/>
        <v>104</v>
      </c>
      <c r="T88">
        <v>5000</v>
      </c>
      <c r="U88" s="4">
        <f t="shared" si="13"/>
        <v>106</v>
      </c>
      <c r="V88">
        <v>5000</v>
      </c>
      <c r="W88" s="4">
        <f t="shared" si="14"/>
        <v>108</v>
      </c>
      <c r="X88">
        <v>5000</v>
      </c>
      <c r="Y88" s="4">
        <f t="shared" si="15"/>
        <v>110</v>
      </c>
      <c r="Z88">
        <v>5000</v>
      </c>
      <c r="AA88" s="4">
        <f t="shared" si="16"/>
        <v>112</v>
      </c>
      <c r="AB88">
        <v>5000</v>
      </c>
      <c r="AC88" s="4">
        <f t="shared" si="17"/>
        <v>114</v>
      </c>
      <c r="AD88">
        <v>5000</v>
      </c>
      <c r="AE88" s="4">
        <f t="shared" si="18"/>
        <v>116</v>
      </c>
      <c r="AF88">
        <v>5000</v>
      </c>
      <c r="AG88" s="4">
        <f t="shared" si="19"/>
        <v>118</v>
      </c>
      <c r="AH88">
        <v>5000</v>
      </c>
      <c r="AI88" s="4">
        <f t="shared" si="20"/>
        <v>120</v>
      </c>
      <c r="AJ88">
        <v>5000</v>
      </c>
      <c r="AK88" s="4">
        <f t="shared" si="21"/>
        <v>122</v>
      </c>
      <c r="AL88">
        <v>5000</v>
      </c>
      <c r="AM88" s="4">
        <f t="shared" si="22"/>
        <v>124</v>
      </c>
      <c r="AN88">
        <v>5000</v>
      </c>
      <c r="AO88" s="4">
        <f t="shared" si="23"/>
        <v>126</v>
      </c>
      <c r="AP88">
        <v>5000</v>
      </c>
      <c r="AQ88">
        <v>500</v>
      </c>
      <c r="AS88">
        <v>3</v>
      </c>
      <c r="AT88">
        <v>0</v>
      </c>
      <c r="AU88">
        <v>0</v>
      </c>
    </row>
    <row r="89" spans="1:47">
      <c r="A89" s="1">
        <v>88</v>
      </c>
      <c r="B89">
        <v>116</v>
      </c>
      <c r="C89" t="s">
        <v>127</v>
      </c>
      <c r="D89">
        <v>2</v>
      </c>
      <c r="E89">
        <v>116</v>
      </c>
      <c r="F89" s="70">
        <v>20</v>
      </c>
      <c r="G89">
        <v>30</v>
      </c>
      <c r="H89">
        <v>70</v>
      </c>
      <c r="I89" s="70">
        <v>0</v>
      </c>
      <c r="J89">
        <v>40</v>
      </c>
      <c r="K89">
        <v>80</v>
      </c>
      <c r="L89">
        <v>1</v>
      </c>
      <c r="M89">
        <v>100</v>
      </c>
      <c r="N89">
        <v>2000</v>
      </c>
      <c r="O89">
        <v>101</v>
      </c>
      <c r="P89">
        <v>3000</v>
      </c>
      <c r="Q89">
        <v>102</v>
      </c>
      <c r="R89">
        <v>4000</v>
      </c>
      <c r="S89" s="4">
        <f t="shared" si="12"/>
        <v>104</v>
      </c>
      <c r="T89">
        <v>5000</v>
      </c>
      <c r="U89" s="4">
        <f t="shared" si="13"/>
        <v>106</v>
      </c>
      <c r="V89">
        <v>5000</v>
      </c>
      <c r="W89" s="4">
        <f t="shared" si="14"/>
        <v>108</v>
      </c>
      <c r="X89">
        <v>5000</v>
      </c>
      <c r="Y89" s="4">
        <f t="shared" si="15"/>
        <v>110</v>
      </c>
      <c r="Z89">
        <v>5000</v>
      </c>
      <c r="AA89" s="4">
        <f t="shared" si="16"/>
        <v>112</v>
      </c>
      <c r="AB89">
        <v>5000</v>
      </c>
      <c r="AC89" s="4">
        <f t="shared" si="17"/>
        <v>114</v>
      </c>
      <c r="AD89">
        <v>5000</v>
      </c>
      <c r="AE89" s="4">
        <f t="shared" si="18"/>
        <v>116</v>
      </c>
      <c r="AF89">
        <v>5000</v>
      </c>
      <c r="AG89" s="4">
        <f t="shared" si="19"/>
        <v>118</v>
      </c>
      <c r="AH89">
        <v>5000</v>
      </c>
      <c r="AI89" s="4">
        <f t="shared" si="20"/>
        <v>120</v>
      </c>
      <c r="AJ89">
        <v>5000</v>
      </c>
      <c r="AK89" s="4">
        <f t="shared" si="21"/>
        <v>122</v>
      </c>
      <c r="AL89">
        <v>5000</v>
      </c>
      <c r="AM89" s="4">
        <f t="shared" si="22"/>
        <v>124</v>
      </c>
      <c r="AN89">
        <v>5000</v>
      </c>
      <c r="AO89" s="4">
        <f t="shared" si="23"/>
        <v>126</v>
      </c>
      <c r="AP89">
        <v>5000</v>
      </c>
      <c r="AQ89">
        <v>600</v>
      </c>
      <c r="AS89">
        <v>3</v>
      </c>
      <c r="AT89">
        <v>0</v>
      </c>
      <c r="AU89">
        <v>0</v>
      </c>
    </row>
    <row r="90" spans="1:47">
      <c r="A90" s="1">
        <v>89</v>
      </c>
      <c r="B90">
        <v>117</v>
      </c>
      <c r="C90" t="s">
        <v>128</v>
      </c>
      <c r="D90">
        <v>2</v>
      </c>
      <c r="E90">
        <v>117</v>
      </c>
      <c r="F90" s="70">
        <v>20</v>
      </c>
      <c r="G90">
        <v>30</v>
      </c>
      <c r="H90">
        <v>70</v>
      </c>
      <c r="I90" s="70">
        <v>0</v>
      </c>
      <c r="J90">
        <v>40</v>
      </c>
      <c r="K90">
        <v>80</v>
      </c>
      <c r="L90">
        <v>2</v>
      </c>
      <c r="M90">
        <v>100</v>
      </c>
      <c r="N90">
        <v>2000</v>
      </c>
      <c r="O90">
        <v>101</v>
      </c>
      <c r="P90">
        <v>3000</v>
      </c>
      <c r="Q90">
        <v>102</v>
      </c>
      <c r="R90">
        <v>4000</v>
      </c>
      <c r="S90" s="4">
        <f t="shared" si="12"/>
        <v>104</v>
      </c>
      <c r="T90">
        <v>5000</v>
      </c>
      <c r="U90" s="4">
        <f t="shared" si="13"/>
        <v>106</v>
      </c>
      <c r="V90">
        <v>5000</v>
      </c>
      <c r="W90" s="4">
        <f t="shared" si="14"/>
        <v>108</v>
      </c>
      <c r="X90">
        <v>5000</v>
      </c>
      <c r="Y90" s="4">
        <f t="shared" si="15"/>
        <v>110</v>
      </c>
      <c r="Z90">
        <v>5000</v>
      </c>
      <c r="AA90" s="4">
        <f t="shared" si="16"/>
        <v>112</v>
      </c>
      <c r="AB90">
        <v>5000</v>
      </c>
      <c r="AC90" s="4">
        <f t="shared" si="17"/>
        <v>114</v>
      </c>
      <c r="AD90">
        <v>5000</v>
      </c>
      <c r="AE90" s="4">
        <f t="shared" si="18"/>
        <v>116</v>
      </c>
      <c r="AF90">
        <v>5000</v>
      </c>
      <c r="AG90" s="4">
        <f t="shared" si="19"/>
        <v>118</v>
      </c>
      <c r="AH90">
        <v>5000</v>
      </c>
      <c r="AI90" s="4">
        <f t="shared" si="20"/>
        <v>120</v>
      </c>
      <c r="AJ90">
        <v>5000</v>
      </c>
      <c r="AK90" s="4">
        <f t="shared" si="21"/>
        <v>122</v>
      </c>
      <c r="AL90">
        <v>5000</v>
      </c>
      <c r="AM90" s="4">
        <f t="shared" si="22"/>
        <v>124</v>
      </c>
      <c r="AN90">
        <v>5000</v>
      </c>
      <c r="AO90" s="4">
        <f t="shared" si="23"/>
        <v>126</v>
      </c>
      <c r="AP90">
        <v>5000</v>
      </c>
      <c r="AQ90">
        <v>600</v>
      </c>
      <c r="AS90">
        <v>3</v>
      </c>
      <c r="AT90">
        <v>0</v>
      </c>
      <c r="AU90">
        <v>0</v>
      </c>
    </row>
    <row r="91" spans="1:47">
      <c r="A91" s="1">
        <v>90</v>
      </c>
      <c r="B91">
        <v>1</v>
      </c>
      <c r="C91" t="s">
        <v>129</v>
      </c>
      <c r="D91">
        <v>1</v>
      </c>
      <c r="E91">
        <v>1</v>
      </c>
      <c r="F91" s="70">
        <v>4</v>
      </c>
      <c r="G91">
        <v>8</v>
      </c>
      <c r="H91">
        <v>8</v>
      </c>
      <c r="I91" s="70">
        <v>1</v>
      </c>
      <c r="J91">
        <v>2</v>
      </c>
      <c r="K91">
        <v>2</v>
      </c>
      <c r="L91">
        <v>1</v>
      </c>
      <c r="M91">
        <v>7</v>
      </c>
      <c r="N91">
        <v>2000</v>
      </c>
      <c r="O91">
        <v>11</v>
      </c>
      <c r="P91">
        <v>3000</v>
      </c>
      <c r="Q91">
        <v>16</v>
      </c>
      <c r="R91">
        <v>4000</v>
      </c>
      <c r="S91" s="4">
        <f t="shared" si="12"/>
        <v>18</v>
      </c>
      <c r="T91">
        <v>5000</v>
      </c>
      <c r="U91" s="4">
        <f t="shared" si="13"/>
        <v>20</v>
      </c>
      <c r="V91">
        <v>5000</v>
      </c>
      <c r="W91" s="4">
        <f t="shared" si="14"/>
        <v>22</v>
      </c>
      <c r="X91">
        <v>5000</v>
      </c>
      <c r="Y91" s="4">
        <f t="shared" si="15"/>
        <v>24</v>
      </c>
      <c r="Z91">
        <v>5000</v>
      </c>
      <c r="AA91" s="4">
        <f t="shared" si="16"/>
        <v>26</v>
      </c>
      <c r="AB91">
        <v>5000</v>
      </c>
      <c r="AC91" s="4">
        <f t="shared" si="17"/>
        <v>28</v>
      </c>
      <c r="AD91">
        <v>5000</v>
      </c>
      <c r="AE91" s="4">
        <f t="shared" si="18"/>
        <v>30</v>
      </c>
      <c r="AF91">
        <v>5000</v>
      </c>
      <c r="AG91" s="4">
        <f t="shared" si="19"/>
        <v>32</v>
      </c>
      <c r="AH91">
        <v>5000</v>
      </c>
      <c r="AI91" s="4">
        <f t="shared" si="20"/>
        <v>34</v>
      </c>
      <c r="AJ91">
        <v>5000</v>
      </c>
      <c r="AK91" s="4">
        <f t="shared" si="21"/>
        <v>36</v>
      </c>
      <c r="AL91">
        <v>5000</v>
      </c>
      <c r="AM91" s="4">
        <f t="shared" si="22"/>
        <v>38</v>
      </c>
      <c r="AN91">
        <v>5000</v>
      </c>
      <c r="AO91" s="4">
        <f t="shared" si="23"/>
        <v>40</v>
      </c>
      <c r="AP91">
        <v>5000</v>
      </c>
      <c r="AQ91">
        <v>60</v>
      </c>
      <c r="AR91" t="s">
        <v>130</v>
      </c>
      <c r="AS91">
        <v>3</v>
      </c>
      <c r="AT91">
        <v>0</v>
      </c>
      <c r="AU91">
        <v>0</v>
      </c>
    </row>
    <row r="92" spans="1:47">
      <c r="A92" s="1">
        <v>91</v>
      </c>
      <c r="B92">
        <v>2</v>
      </c>
      <c r="C92" t="s">
        <v>131</v>
      </c>
      <c r="D92">
        <v>2</v>
      </c>
      <c r="E92">
        <v>2</v>
      </c>
      <c r="F92" s="70">
        <v>7</v>
      </c>
      <c r="G92">
        <v>14</v>
      </c>
      <c r="H92">
        <v>20</v>
      </c>
      <c r="I92" s="70">
        <v>0</v>
      </c>
      <c r="J92">
        <v>0</v>
      </c>
      <c r="K92">
        <v>0</v>
      </c>
      <c r="L92">
        <v>2</v>
      </c>
      <c r="M92">
        <v>7</v>
      </c>
      <c r="N92">
        <v>2000</v>
      </c>
      <c r="O92">
        <v>11</v>
      </c>
      <c r="P92">
        <v>3000</v>
      </c>
      <c r="Q92">
        <v>16</v>
      </c>
      <c r="R92">
        <v>4000</v>
      </c>
      <c r="S92" s="4">
        <f t="shared" si="12"/>
        <v>18</v>
      </c>
      <c r="T92">
        <v>5000</v>
      </c>
      <c r="U92" s="4">
        <f t="shared" si="13"/>
        <v>20</v>
      </c>
      <c r="V92">
        <v>5000</v>
      </c>
      <c r="W92" s="4">
        <f t="shared" si="14"/>
        <v>22</v>
      </c>
      <c r="X92">
        <v>5000</v>
      </c>
      <c r="Y92" s="4">
        <f t="shared" si="15"/>
        <v>24</v>
      </c>
      <c r="Z92">
        <v>5000</v>
      </c>
      <c r="AA92" s="4">
        <f t="shared" si="16"/>
        <v>26</v>
      </c>
      <c r="AB92">
        <v>5000</v>
      </c>
      <c r="AC92" s="4">
        <f t="shared" si="17"/>
        <v>28</v>
      </c>
      <c r="AD92">
        <v>5000</v>
      </c>
      <c r="AE92" s="4">
        <f t="shared" si="18"/>
        <v>30</v>
      </c>
      <c r="AF92">
        <v>5000</v>
      </c>
      <c r="AG92" s="4">
        <f t="shared" si="19"/>
        <v>32</v>
      </c>
      <c r="AH92">
        <v>5000</v>
      </c>
      <c r="AI92" s="4">
        <f t="shared" si="20"/>
        <v>34</v>
      </c>
      <c r="AJ92">
        <v>5000</v>
      </c>
      <c r="AK92" s="4">
        <f t="shared" si="21"/>
        <v>36</v>
      </c>
      <c r="AL92">
        <v>5000</v>
      </c>
      <c r="AM92" s="4">
        <f t="shared" si="22"/>
        <v>38</v>
      </c>
      <c r="AN92">
        <v>5000</v>
      </c>
      <c r="AO92" s="4">
        <f t="shared" si="23"/>
        <v>40</v>
      </c>
      <c r="AP92">
        <v>5000</v>
      </c>
      <c r="AQ92">
        <v>40</v>
      </c>
      <c r="AR92" t="s">
        <v>130</v>
      </c>
      <c r="AS92">
        <v>3</v>
      </c>
      <c r="AT92">
        <v>0</v>
      </c>
      <c r="AU92">
        <v>0</v>
      </c>
    </row>
    <row r="93" spans="1:47">
      <c r="A93" s="1">
        <v>92</v>
      </c>
      <c r="B93">
        <v>3</v>
      </c>
      <c r="C93" t="s">
        <v>132</v>
      </c>
      <c r="D93">
        <v>0</v>
      </c>
      <c r="E93">
        <v>0</v>
      </c>
      <c r="F93" s="70">
        <v>0</v>
      </c>
      <c r="G93">
        <v>0</v>
      </c>
      <c r="H93">
        <v>0</v>
      </c>
      <c r="I93" s="70">
        <v>0</v>
      </c>
      <c r="J93">
        <v>0</v>
      </c>
      <c r="K93">
        <v>0</v>
      </c>
      <c r="L93">
        <v>0</v>
      </c>
      <c r="M93">
        <v>7</v>
      </c>
      <c r="N93">
        <v>2000</v>
      </c>
      <c r="O93">
        <v>11</v>
      </c>
      <c r="P93">
        <v>3000</v>
      </c>
      <c r="Q93">
        <v>16</v>
      </c>
      <c r="R93">
        <v>4000</v>
      </c>
      <c r="S93" s="4">
        <f t="shared" si="12"/>
        <v>18</v>
      </c>
      <c r="T93">
        <v>5000</v>
      </c>
      <c r="U93" s="4">
        <f t="shared" si="13"/>
        <v>20</v>
      </c>
      <c r="V93">
        <v>5000</v>
      </c>
      <c r="W93" s="4">
        <f t="shared" si="14"/>
        <v>22</v>
      </c>
      <c r="X93">
        <v>5000</v>
      </c>
      <c r="Y93" s="4">
        <f t="shared" si="15"/>
        <v>24</v>
      </c>
      <c r="Z93">
        <v>5000</v>
      </c>
      <c r="AA93" s="4">
        <f t="shared" si="16"/>
        <v>26</v>
      </c>
      <c r="AB93">
        <v>5000</v>
      </c>
      <c r="AC93" s="4">
        <f t="shared" si="17"/>
        <v>28</v>
      </c>
      <c r="AD93">
        <v>5000</v>
      </c>
      <c r="AE93" s="4">
        <f t="shared" si="18"/>
        <v>30</v>
      </c>
      <c r="AF93">
        <v>5000</v>
      </c>
      <c r="AG93" s="4">
        <f t="shared" si="19"/>
        <v>32</v>
      </c>
      <c r="AH93">
        <v>5000</v>
      </c>
      <c r="AI93" s="4">
        <f t="shared" si="20"/>
        <v>34</v>
      </c>
      <c r="AJ93">
        <v>5000</v>
      </c>
      <c r="AK93" s="4">
        <f t="shared" si="21"/>
        <v>36</v>
      </c>
      <c r="AL93">
        <v>5000</v>
      </c>
      <c r="AM93" s="4">
        <f t="shared" si="22"/>
        <v>38</v>
      </c>
      <c r="AN93">
        <v>5000</v>
      </c>
      <c r="AO93" s="4">
        <f t="shared" si="23"/>
        <v>40</v>
      </c>
      <c r="AP93">
        <v>5000</v>
      </c>
      <c r="AQ93">
        <v>0</v>
      </c>
      <c r="AR93" t="s">
        <v>130</v>
      </c>
      <c r="AS93">
        <v>3</v>
      </c>
      <c r="AT93">
        <v>0</v>
      </c>
      <c r="AU93">
        <v>0</v>
      </c>
    </row>
    <row r="94" spans="1:47">
      <c r="A94" s="1">
        <v>93</v>
      </c>
      <c r="B94">
        <v>4</v>
      </c>
      <c r="C94" t="s">
        <v>133</v>
      </c>
      <c r="D94">
        <v>0</v>
      </c>
      <c r="E94">
        <v>0</v>
      </c>
      <c r="F94" s="70">
        <v>0</v>
      </c>
      <c r="G94">
        <v>0</v>
      </c>
      <c r="H94">
        <v>0</v>
      </c>
      <c r="I94" s="70">
        <v>0</v>
      </c>
      <c r="J94">
        <v>0</v>
      </c>
      <c r="K94">
        <v>0</v>
      </c>
      <c r="L94">
        <v>2</v>
      </c>
      <c r="M94">
        <v>9</v>
      </c>
      <c r="N94">
        <v>2000</v>
      </c>
      <c r="O94">
        <v>13</v>
      </c>
      <c r="P94">
        <v>3000</v>
      </c>
      <c r="Q94">
        <v>17</v>
      </c>
      <c r="R94">
        <v>4000</v>
      </c>
      <c r="S94" s="4">
        <f t="shared" si="12"/>
        <v>19</v>
      </c>
      <c r="T94">
        <v>5000</v>
      </c>
      <c r="U94" s="4">
        <f t="shared" si="13"/>
        <v>21</v>
      </c>
      <c r="V94">
        <v>5000</v>
      </c>
      <c r="W94" s="4">
        <f t="shared" si="14"/>
        <v>23</v>
      </c>
      <c r="X94">
        <v>5000</v>
      </c>
      <c r="Y94" s="4">
        <f t="shared" si="15"/>
        <v>25</v>
      </c>
      <c r="Z94">
        <v>5000</v>
      </c>
      <c r="AA94" s="4">
        <f t="shared" si="16"/>
        <v>27</v>
      </c>
      <c r="AB94">
        <v>5000</v>
      </c>
      <c r="AC94" s="4">
        <f t="shared" si="17"/>
        <v>29</v>
      </c>
      <c r="AD94">
        <v>5000</v>
      </c>
      <c r="AE94" s="4">
        <f t="shared" si="18"/>
        <v>31</v>
      </c>
      <c r="AF94">
        <v>5000</v>
      </c>
      <c r="AG94" s="4">
        <f t="shared" si="19"/>
        <v>33</v>
      </c>
      <c r="AH94">
        <v>5000</v>
      </c>
      <c r="AI94" s="4">
        <f t="shared" si="20"/>
        <v>35</v>
      </c>
      <c r="AJ94">
        <v>5000</v>
      </c>
      <c r="AK94" s="4">
        <f t="shared" si="21"/>
        <v>37</v>
      </c>
      <c r="AL94">
        <v>5000</v>
      </c>
      <c r="AM94" s="4">
        <f t="shared" si="22"/>
        <v>39</v>
      </c>
      <c r="AN94">
        <v>5000</v>
      </c>
      <c r="AO94" s="4">
        <f t="shared" si="23"/>
        <v>41</v>
      </c>
      <c r="AP94">
        <v>5000</v>
      </c>
      <c r="AQ94">
        <v>0</v>
      </c>
      <c r="AR94" t="s">
        <v>130</v>
      </c>
      <c r="AS94">
        <v>3</v>
      </c>
      <c r="AT94">
        <v>0</v>
      </c>
      <c r="AU94">
        <v>0</v>
      </c>
    </row>
    <row r="95" spans="1:47">
      <c r="A95" s="1">
        <v>94</v>
      </c>
      <c r="B95">
        <v>5</v>
      </c>
      <c r="C95" t="s">
        <v>134</v>
      </c>
      <c r="D95">
        <v>1</v>
      </c>
      <c r="E95">
        <v>3</v>
      </c>
      <c r="F95" s="70">
        <v>3</v>
      </c>
      <c r="G95">
        <v>6</v>
      </c>
      <c r="H95">
        <v>6</v>
      </c>
      <c r="I95" s="70">
        <v>5</v>
      </c>
      <c r="J95">
        <v>10</v>
      </c>
      <c r="K95">
        <v>10</v>
      </c>
      <c r="L95">
        <v>1</v>
      </c>
      <c r="M95">
        <v>19</v>
      </c>
      <c r="N95">
        <v>2000</v>
      </c>
      <c r="O95">
        <v>23</v>
      </c>
      <c r="P95">
        <v>3000</v>
      </c>
      <c r="Q95">
        <v>25</v>
      </c>
      <c r="R95">
        <v>4000</v>
      </c>
      <c r="S95" s="4">
        <f t="shared" si="12"/>
        <v>27</v>
      </c>
      <c r="T95">
        <v>5000</v>
      </c>
      <c r="U95" s="4">
        <f t="shared" si="13"/>
        <v>29</v>
      </c>
      <c r="V95">
        <v>5000</v>
      </c>
      <c r="W95" s="4">
        <f t="shared" si="14"/>
        <v>31</v>
      </c>
      <c r="X95">
        <v>5000</v>
      </c>
      <c r="Y95" s="4">
        <f t="shared" si="15"/>
        <v>33</v>
      </c>
      <c r="Z95">
        <v>5000</v>
      </c>
      <c r="AA95" s="4">
        <f t="shared" si="16"/>
        <v>35</v>
      </c>
      <c r="AB95">
        <v>5000</v>
      </c>
      <c r="AC95" s="4">
        <f t="shared" si="17"/>
        <v>37</v>
      </c>
      <c r="AD95">
        <v>5000</v>
      </c>
      <c r="AE95" s="4">
        <f t="shared" si="18"/>
        <v>39</v>
      </c>
      <c r="AF95">
        <v>5000</v>
      </c>
      <c r="AG95" s="4">
        <f t="shared" si="19"/>
        <v>41</v>
      </c>
      <c r="AH95">
        <v>5000</v>
      </c>
      <c r="AI95" s="4">
        <f t="shared" si="20"/>
        <v>43</v>
      </c>
      <c r="AJ95">
        <v>5000</v>
      </c>
      <c r="AK95" s="4">
        <f t="shared" si="21"/>
        <v>45</v>
      </c>
      <c r="AL95">
        <v>5000</v>
      </c>
      <c r="AM95" s="4">
        <f t="shared" si="22"/>
        <v>47</v>
      </c>
      <c r="AN95">
        <v>5000</v>
      </c>
      <c r="AO95" s="4">
        <f t="shared" si="23"/>
        <v>49</v>
      </c>
      <c r="AP95">
        <v>5000</v>
      </c>
      <c r="AQ95">
        <v>60</v>
      </c>
      <c r="AR95" t="s">
        <v>130</v>
      </c>
      <c r="AS95">
        <v>3</v>
      </c>
      <c r="AT95">
        <v>0</v>
      </c>
      <c r="AU95">
        <v>0</v>
      </c>
    </row>
    <row r="96" spans="1:47">
      <c r="A96" s="1">
        <v>95</v>
      </c>
      <c r="B96">
        <v>6</v>
      </c>
      <c r="C96" t="s">
        <v>135</v>
      </c>
      <c r="D96">
        <v>2</v>
      </c>
      <c r="E96">
        <v>4</v>
      </c>
      <c r="F96" s="70">
        <v>4</v>
      </c>
      <c r="G96">
        <v>0</v>
      </c>
      <c r="H96">
        <v>0</v>
      </c>
      <c r="I96" s="70">
        <v>0</v>
      </c>
      <c r="J96">
        <v>0</v>
      </c>
      <c r="K96">
        <v>0</v>
      </c>
      <c r="L96">
        <v>2</v>
      </c>
      <c r="M96">
        <v>14</v>
      </c>
      <c r="N96">
        <v>2000</v>
      </c>
      <c r="O96">
        <v>17</v>
      </c>
      <c r="P96">
        <v>3000</v>
      </c>
      <c r="Q96">
        <v>20</v>
      </c>
      <c r="R96">
        <v>4000</v>
      </c>
      <c r="S96" s="4">
        <f t="shared" si="12"/>
        <v>22</v>
      </c>
      <c r="T96">
        <v>5000</v>
      </c>
      <c r="U96" s="4">
        <f t="shared" si="13"/>
        <v>24</v>
      </c>
      <c r="V96">
        <v>5000</v>
      </c>
      <c r="W96" s="4">
        <f t="shared" si="14"/>
        <v>26</v>
      </c>
      <c r="X96">
        <v>5000</v>
      </c>
      <c r="Y96" s="4">
        <f t="shared" si="15"/>
        <v>28</v>
      </c>
      <c r="Z96">
        <v>5000</v>
      </c>
      <c r="AA96" s="4">
        <f t="shared" si="16"/>
        <v>30</v>
      </c>
      <c r="AB96">
        <v>5000</v>
      </c>
      <c r="AC96" s="4">
        <f t="shared" si="17"/>
        <v>32</v>
      </c>
      <c r="AD96">
        <v>5000</v>
      </c>
      <c r="AE96" s="4">
        <f t="shared" si="18"/>
        <v>34</v>
      </c>
      <c r="AF96">
        <v>5000</v>
      </c>
      <c r="AG96" s="4">
        <f t="shared" si="19"/>
        <v>36</v>
      </c>
      <c r="AH96">
        <v>5000</v>
      </c>
      <c r="AI96" s="4">
        <f t="shared" si="20"/>
        <v>38</v>
      </c>
      <c r="AJ96">
        <v>5000</v>
      </c>
      <c r="AK96" s="4">
        <f t="shared" si="21"/>
        <v>40</v>
      </c>
      <c r="AL96">
        <v>5000</v>
      </c>
      <c r="AM96" s="4">
        <f t="shared" si="22"/>
        <v>42</v>
      </c>
      <c r="AN96">
        <v>5000</v>
      </c>
      <c r="AO96" s="4">
        <f t="shared" si="23"/>
        <v>44</v>
      </c>
      <c r="AP96">
        <v>5000</v>
      </c>
      <c r="AQ96">
        <v>40</v>
      </c>
      <c r="AR96" t="s">
        <v>130</v>
      </c>
      <c r="AS96">
        <v>3</v>
      </c>
      <c r="AT96">
        <v>0</v>
      </c>
      <c r="AU96">
        <v>0</v>
      </c>
    </row>
    <row r="97" spans="1:47">
      <c r="A97" s="1">
        <v>96</v>
      </c>
      <c r="B97">
        <v>7</v>
      </c>
      <c r="C97" t="s">
        <v>136</v>
      </c>
      <c r="D97">
        <v>0</v>
      </c>
      <c r="E97">
        <v>5</v>
      </c>
      <c r="F97" s="70">
        <v>0</v>
      </c>
      <c r="G97">
        <v>0</v>
      </c>
      <c r="H97">
        <v>0</v>
      </c>
      <c r="I97" s="70">
        <v>0</v>
      </c>
      <c r="J97">
        <v>0</v>
      </c>
      <c r="K97">
        <v>0</v>
      </c>
      <c r="L97">
        <v>0</v>
      </c>
      <c r="M97">
        <v>19</v>
      </c>
      <c r="N97">
        <v>2000</v>
      </c>
      <c r="O97">
        <v>22</v>
      </c>
      <c r="P97">
        <v>3000</v>
      </c>
      <c r="Q97">
        <v>24</v>
      </c>
      <c r="R97">
        <v>4000</v>
      </c>
      <c r="S97" s="4">
        <f t="shared" si="12"/>
        <v>26</v>
      </c>
      <c r="T97">
        <v>5000</v>
      </c>
      <c r="U97" s="4">
        <f t="shared" si="13"/>
        <v>28</v>
      </c>
      <c r="V97">
        <v>5000</v>
      </c>
      <c r="W97" s="4">
        <f t="shared" si="14"/>
        <v>30</v>
      </c>
      <c r="X97">
        <v>5000</v>
      </c>
      <c r="Y97" s="4">
        <f t="shared" si="15"/>
        <v>32</v>
      </c>
      <c r="Z97">
        <v>5000</v>
      </c>
      <c r="AA97" s="4">
        <f t="shared" si="16"/>
        <v>34</v>
      </c>
      <c r="AB97">
        <v>5000</v>
      </c>
      <c r="AC97" s="4">
        <f t="shared" si="17"/>
        <v>36</v>
      </c>
      <c r="AD97">
        <v>5000</v>
      </c>
      <c r="AE97" s="4">
        <f t="shared" si="18"/>
        <v>38</v>
      </c>
      <c r="AF97">
        <v>5000</v>
      </c>
      <c r="AG97" s="4">
        <f t="shared" si="19"/>
        <v>40</v>
      </c>
      <c r="AH97">
        <v>5000</v>
      </c>
      <c r="AI97" s="4">
        <f t="shared" si="20"/>
        <v>42</v>
      </c>
      <c r="AJ97">
        <v>5000</v>
      </c>
      <c r="AK97" s="4">
        <f t="shared" si="21"/>
        <v>44</v>
      </c>
      <c r="AL97">
        <v>5000</v>
      </c>
      <c r="AM97" s="4">
        <f t="shared" si="22"/>
        <v>46</v>
      </c>
      <c r="AN97">
        <v>5000</v>
      </c>
      <c r="AO97" s="4">
        <f t="shared" si="23"/>
        <v>48</v>
      </c>
      <c r="AP97">
        <v>5000</v>
      </c>
      <c r="AQ97">
        <v>0</v>
      </c>
      <c r="AR97" t="s">
        <v>130</v>
      </c>
      <c r="AS97">
        <v>3</v>
      </c>
      <c r="AT97">
        <v>0</v>
      </c>
      <c r="AU97">
        <v>0</v>
      </c>
    </row>
    <row r="98" spans="1:47">
      <c r="A98" s="1">
        <v>97</v>
      </c>
      <c r="B98">
        <v>8</v>
      </c>
      <c r="C98" t="s">
        <v>137</v>
      </c>
      <c r="D98">
        <v>4</v>
      </c>
      <c r="E98">
        <v>6</v>
      </c>
      <c r="F98" s="70">
        <v>8</v>
      </c>
      <c r="G98">
        <v>1</v>
      </c>
      <c r="H98">
        <v>1</v>
      </c>
      <c r="I98" s="70">
        <v>0</v>
      </c>
      <c r="J98">
        <v>0</v>
      </c>
      <c r="K98">
        <v>0</v>
      </c>
      <c r="L98">
        <v>1</v>
      </c>
      <c r="M98">
        <v>12</v>
      </c>
      <c r="N98">
        <v>2000</v>
      </c>
      <c r="O98">
        <v>15</v>
      </c>
      <c r="P98">
        <v>3000</v>
      </c>
      <c r="Q98">
        <v>19</v>
      </c>
      <c r="R98">
        <v>4000</v>
      </c>
      <c r="S98" s="4">
        <f t="shared" si="12"/>
        <v>21</v>
      </c>
      <c r="T98">
        <v>5000</v>
      </c>
      <c r="U98" s="4">
        <f t="shared" si="13"/>
        <v>23</v>
      </c>
      <c r="V98">
        <v>5000</v>
      </c>
      <c r="W98" s="4">
        <f t="shared" si="14"/>
        <v>25</v>
      </c>
      <c r="X98">
        <v>5000</v>
      </c>
      <c r="Y98" s="4">
        <f t="shared" si="15"/>
        <v>27</v>
      </c>
      <c r="Z98">
        <v>5000</v>
      </c>
      <c r="AA98" s="4">
        <f t="shared" si="16"/>
        <v>29</v>
      </c>
      <c r="AB98">
        <v>5000</v>
      </c>
      <c r="AC98" s="4">
        <f t="shared" si="17"/>
        <v>31</v>
      </c>
      <c r="AD98">
        <v>5000</v>
      </c>
      <c r="AE98" s="4">
        <f t="shared" si="18"/>
        <v>33</v>
      </c>
      <c r="AF98">
        <v>5000</v>
      </c>
      <c r="AG98" s="4">
        <f t="shared" si="19"/>
        <v>35</v>
      </c>
      <c r="AH98">
        <v>5000</v>
      </c>
      <c r="AI98" s="4">
        <f t="shared" si="20"/>
        <v>37</v>
      </c>
      <c r="AJ98">
        <v>5000</v>
      </c>
      <c r="AK98" s="4">
        <f t="shared" si="21"/>
        <v>39</v>
      </c>
      <c r="AL98">
        <v>5000</v>
      </c>
      <c r="AM98" s="4">
        <f t="shared" si="22"/>
        <v>41</v>
      </c>
      <c r="AN98">
        <v>5000</v>
      </c>
      <c r="AO98" s="4">
        <f t="shared" si="23"/>
        <v>43</v>
      </c>
      <c r="AP98">
        <v>5000</v>
      </c>
      <c r="AQ98">
        <v>30</v>
      </c>
      <c r="AR98" t="s">
        <v>130</v>
      </c>
      <c r="AS98">
        <v>3</v>
      </c>
      <c r="AT98">
        <v>0</v>
      </c>
      <c r="AU98">
        <v>0</v>
      </c>
    </row>
    <row r="99" spans="1:47">
      <c r="A99" s="1">
        <v>98</v>
      </c>
      <c r="B99">
        <v>9</v>
      </c>
      <c r="C99" t="s">
        <v>138</v>
      </c>
      <c r="D99">
        <v>5</v>
      </c>
      <c r="E99">
        <v>7</v>
      </c>
      <c r="F99" s="70">
        <v>10</v>
      </c>
      <c r="G99">
        <v>14</v>
      </c>
      <c r="H99">
        <v>14</v>
      </c>
      <c r="I99" s="70">
        <v>10</v>
      </c>
      <c r="J99">
        <v>6</v>
      </c>
      <c r="K99">
        <v>6</v>
      </c>
      <c r="L99">
        <v>1</v>
      </c>
      <c r="M99">
        <v>16</v>
      </c>
      <c r="N99">
        <v>2000</v>
      </c>
      <c r="O99">
        <v>21</v>
      </c>
      <c r="P99">
        <v>3000</v>
      </c>
      <c r="Q99">
        <v>26</v>
      </c>
      <c r="R99">
        <v>4000</v>
      </c>
      <c r="S99" s="4">
        <f t="shared" si="12"/>
        <v>28</v>
      </c>
      <c r="T99">
        <v>5000</v>
      </c>
      <c r="U99" s="4">
        <f t="shared" si="13"/>
        <v>30</v>
      </c>
      <c r="V99">
        <v>5000</v>
      </c>
      <c r="W99" s="4">
        <f t="shared" si="14"/>
        <v>32</v>
      </c>
      <c r="X99">
        <v>5000</v>
      </c>
      <c r="Y99" s="4">
        <f t="shared" si="15"/>
        <v>34</v>
      </c>
      <c r="Z99">
        <v>5000</v>
      </c>
      <c r="AA99" s="4">
        <f t="shared" si="16"/>
        <v>36</v>
      </c>
      <c r="AB99">
        <v>5000</v>
      </c>
      <c r="AC99" s="4">
        <f t="shared" si="17"/>
        <v>38</v>
      </c>
      <c r="AD99">
        <v>5000</v>
      </c>
      <c r="AE99" s="4">
        <f t="shared" si="18"/>
        <v>40</v>
      </c>
      <c r="AF99">
        <v>5000</v>
      </c>
      <c r="AG99" s="4">
        <f t="shared" si="19"/>
        <v>42</v>
      </c>
      <c r="AH99">
        <v>5000</v>
      </c>
      <c r="AI99" s="4">
        <f t="shared" si="20"/>
        <v>44</v>
      </c>
      <c r="AJ99">
        <v>5000</v>
      </c>
      <c r="AK99" s="4">
        <f t="shared" si="21"/>
        <v>46</v>
      </c>
      <c r="AL99">
        <v>5000</v>
      </c>
      <c r="AM99" s="4">
        <f t="shared" si="22"/>
        <v>48</v>
      </c>
      <c r="AN99">
        <v>5000</v>
      </c>
      <c r="AO99" s="4">
        <f t="shared" si="23"/>
        <v>50</v>
      </c>
      <c r="AP99">
        <v>5000</v>
      </c>
      <c r="AQ99">
        <v>60</v>
      </c>
      <c r="AR99" t="s">
        <v>130</v>
      </c>
      <c r="AS99">
        <v>3</v>
      </c>
      <c r="AT99">
        <v>0</v>
      </c>
      <c r="AU99">
        <v>0</v>
      </c>
    </row>
    <row r="100" spans="1:47">
      <c r="A100" s="1">
        <v>99</v>
      </c>
      <c r="B100">
        <v>10</v>
      </c>
      <c r="C100" t="s">
        <v>139</v>
      </c>
      <c r="D100">
        <v>6</v>
      </c>
      <c r="E100">
        <v>8</v>
      </c>
      <c r="F100" s="70">
        <v>25</v>
      </c>
      <c r="G100">
        <v>12</v>
      </c>
      <c r="H100">
        <v>12</v>
      </c>
      <c r="I100" s="70">
        <v>20</v>
      </c>
      <c r="J100">
        <v>12</v>
      </c>
      <c r="K100">
        <v>12</v>
      </c>
      <c r="L100">
        <v>1</v>
      </c>
      <c r="M100">
        <v>26</v>
      </c>
      <c r="N100">
        <v>2000</v>
      </c>
      <c r="O100">
        <v>29</v>
      </c>
      <c r="P100">
        <v>3000</v>
      </c>
      <c r="Q100">
        <v>32</v>
      </c>
      <c r="R100">
        <v>4000</v>
      </c>
      <c r="S100" s="4">
        <f t="shared" si="12"/>
        <v>34</v>
      </c>
      <c r="T100">
        <v>5000</v>
      </c>
      <c r="U100" s="4">
        <f t="shared" si="13"/>
        <v>36</v>
      </c>
      <c r="V100">
        <v>5000</v>
      </c>
      <c r="W100" s="4">
        <f t="shared" si="14"/>
        <v>38</v>
      </c>
      <c r="X100">
        <v>5000</v>
      </c>
      <c r="Y100" s="4">
        <f t="shared" si="15"/>
        <v>40</v>
      </c>
      <c r="Z100">
        <v>5000</v>
      </c>
      <c r="AA100" s="4">
        <f t="shared" si="16"/>
        <v>42</v>
      </c>
      <c r="AB100">
        <v>5000</v>
      </c>
      <c r="AC100" s="4">
        <f t="shared" si="17"/>
        <v>44</v>
      </c>
      <c r="AD100">
        <v>5000</v>
      </c>
      <c r="AE100" s="4">
        <f t="shared" si="18"/>
        <v>46</v>
      </c>
      <c r="AF100">
        <v>5000</v>
      </c>
      <c r="AG100" s="4">
        <f t="shared" si="19"/>
        <v>48</v>
      </c>
      <c r="AH100">
        <v>5000</v>
      </c>
      <c r="AI100" s="4">
        <f t="shared" si="20"/>
        <v>50</v>
      </c>
      <c r="AJ100">
        <v>5000</v>
      </c>
      <c r="AK100" s="4">
        <f t="shared" si="21"/>
        <v>52</v>
      </c>
      <c r="AL100">
        <v>5000</v>
      </c>
      <c r="AM100" s="4">
        <f t="shared" si="22"/>
        <v>54</v>
      </c>
      <c r="AN100">
        <v>5000</v>
      </c>
      <c r="AO100" s="4">
        <f t="shared" si="23"/>
        <v>56</v>
      </c>
      <c r="AP100">
        <v>5000</v>
      </c>
      <c r="AQ100">
        <v>100</v>
      </c>
      <c r="AR100" t="s">
        <v>130</v>
      </c>
      <c r="AS100">
        <v>3</v>
      </c>
      <c r="AT100">
        <v>0</v>
      </c>
      <c r="AU100">
        <v>0</v>
      </c>
    </row>
    <row r="101" spans="1:47">
      <c r="A101" s="1">
        <v>100</v>
      </c>
      <c r="B101">
        <v>11</v>
      </c>
      <c r="C101" t="s">
        <v>140</v>
      </c>
      <c r="D101">
        <v>7</v>
      </c>
      <c r="E101">
        <v>9</v>
      </c>
      <c r="F101" s="70">
        <v>12</v>
      </c>
      <c r="G101">
        <v>14</v>
      </c>
      <c r="H101">
        <v>28</v>
      </c>
      <c r="I101" s="70">
        <v>6</v>
      </c>
      <c r="J101">
        <v>10</v>
      </c>
      <c r="K101">
        <v>10</v>
      </c>
      <c r="L101">
        <v>1</v>
      </c>
      <c r="M101">
        <v>17</v>
      </c>
      <c r="N101">
        <v>2000</v>
      </c>
      <c r="O101">
        <v>20</v>
      </c>
      <c r="P101">
        <v>3000</v>
      </c>
      <c r="Q101">
        <v>23</v>
      </c>
      <c r="R101">
        <v>4000</v>
      </c>
      <c r="S101" s="4">
        <f t="shared" si="12"/>
        <v>25</v>
      </c>
      <c r="T101">
        <v>5000</v>
      </c>
      <c r="U101" s="4">
        <f t="shared" si="13"/>
        <v>27</v>
      </c>
      <c r="V101">
        <v>5000</v>
      </c>
      <c r="W101" s="4">
        <f t="shared" si="14"/>
        <v>29</v>
      </c>
      <c r="X101">
        <v>5000</v>
      </c>
      <c r="Y101" s="4">
        <f t="shared" si="15"/>
        <v>31</v>
      </c>
      <c r="Z101">
        <v>5000</v>
      </c>
      <c r="AA101" s="4">
        <f t="shared" si="16"/>
        <v>33</v>
      </c>
      <c r="AB101">
        <v>5000</v>
      </c>
      <c r="AC101" s="4">
        <f t="shared" si="17"/>
        <v>35</v>
      </c>
      <c r="AD101">
        <v>5000</v>
      </c>
      <c r="AE101" s="4">
        <f t="shared" si="18"/>
        <v>37</v>
      </c>
      <c r="AF101">
        <v>5000</v>
      </c>
      <c r="AG101" s="4">
        <f t="shared" si="19"/>
        <v>39</v>
      </c>
      <c r="AH101">
        <v>5000</v>
      </c>
      <c r="AI101" s="4">
        <f t="shared" si="20"/>
        <v>41</v>
      </c>
      <c r="AJ101">
        <v>5000</v>
      </c>
      <c r="AK101" s="4">
        <f t="shared" si="21"/>
        <v>43</v>
      </c>
      <c r="AL101">
        <v>5000</v>
      </c>
      <c r="AM101" s="4">
        <f t="shared" si="22"/>
        <v>45</v>
      </c>
      <c r="AN101">
        <v>5000</v>
      </c>
      <c r="AO101" s="4">
        <f t="shared" si="23"/>
        <v>47</v>
      </c>
      <c r="AP101">
        <v>5000</v>
      </c>
      <c r="AQ101">
        <v>100</v>
      </c>
      <c r="AR101" t="s">
        <v>130</v>
      </c>
      <c r="AS101">
        <v>3</v>
      </c>
      <c r="AT101">
        <v>0</v>
      </c>
      <c r="AU101">
        <v>0</v>
      </c>
    </row>
    <row r="102" spans="1:47">
      <c r="A102" s="1">
        <v>101</v>
      </c>
      <c r="B102">
        <v>12</v>
      </c>
      <c r="C102" t="s">
        <v>141</v>
      </c>
      <c r="D102">
        <v>0</v>
      </c>
      <c r="E102">
        <v>13</v>
      </c>
      <c r="F102" s="70">
        <v>0</v>
      </c>
      <c r="G102">
        <v>0</v>
      </c>
      <c r="H102">
        <v>0</v>
      </c>
      <c r="I102" s="70">
        <v>0</v>
      </c>
      <c r="J102">
        <v>0</v>
      </c>
      <c r="K102">
        <v>0</v>
      </c>
      <c r="L102">
        <v>0</v>
      </c>
      <c r="M102">
        <v>25</v>
      </c>
      <c r="N102">
        <v>2000</v>
      </c>
      <c r="O102">
        <v>27</v>
      </c>
      <c r="P102">
        <v>3000</v>
      </c>
      <c r="Q102">
        <v>29</v>
      </c>
      <c r="R102">
        <v>4000</v>
      </c>
      <c r="S102" s="4">
        <f t="shared" si="12"/>
        <v>31</v>
      </c>
      <c r="T102">
        <v>5000</v>
      </c>
      <c r="U102" s="4">
        <f t="shared" si="13"/>
        <v>33</v>
      </c>
      <c r="V102">
        <v>5000</v>
      </c>
      <c r="W102" s="4">
        <f t="shared" si="14"/>
        <v>35</v>
      </c>
      <c r="X102">
        <v>5000</v>
      </c>
      <c r="Y102" s="4">
        <f t="shared" si="15"/>
        <v>37</v>
      </c>
      <c r="Z102">
        <v>5000</v>
      </c>
      <c r="AA102" s="4">
        <f t="shared" si="16"/>
        <v>39</v>
      </c>
      <c r="AB102">
        <v>5000</v>
      </c>
      <c r="AC102" s="4">
        <f t="shared" si="17"/>
        <v>41</v>
      </c>
      <c r="AD102">
        <v>5000</v>
      </c>
      <c r="AE102" s="4">
        <f t="shared" si="18"/>
        <v>43</v>
      </c>
      <c r="AF102">
        <v>5000</v>
      </c>
      <c r="AG102" s="4">
        <f t="shared" si="19"/>
        <v>45</v>
      </c>
      <c r="AH102">
        <v>5000</v>
      </c>
      <c r="AI102" s="4">
        <f t="shared" si="20"/>
        <v>47</v>
      </c>
      <c r="AJ102">
        <v>5000</v>
      </c>
      <c r="AK102" s="4">
        <f t="shared" si="21"/>
        <v>49</v>
      </c>
      <c r="AL102">
        <v>5000</v>
      </c>
      <c r="AM102" s="4">
        <f t="shared" si="22"/>
        <v>51</v>
      </c>
      <c r="AN102">
        <v>5000</v>
      </c>
      <c r="AO102" s="4">
        <f t="shared" si="23"/>
        <v>53</v>
      </c>
      <c r="AP102">
        <v>5000</v>
      </c>
      <c r="AQ102">
        <v>0</v>
      </c>
      <c r="AR102" t="s">
        <v>130</v>
      </c>
      <c r="AS102">
        <v>3</v>
      </c>
      <c r="AT102">
        <v>0</v>
      </c>
      <c r="AU102">
        <v>0</v>
      </c>
    </row>
    <row r="103" spans="1:47">
      <c r="A103" s="1">
        <v>102</v>
      </c>
      <c r="B103">
        <v>13</v>
      </c>
      <c r="C103" t="s">
        <v>142</v>
      </c>
      <c r="D103">
        <v>8</v>
      </c>
      <c r="E103">
        <v>10</v>
      </c>
      <c r="F103" s="70">
        <v>5</v>
      </c>
      <c r="G103">
        <v>15</v>
      </c>
      <c r="H103">
        <v>28</v>
      </c>
      <c r="I103" s="70">
        <v>2</v>
      </c>
      <c r="J103">
        <v>10</v>
      </c>
      <c r="K103">
        <v>10</v>
      </c>
      <c r="L103">
        <v>2</v>
      </c>
      <c r="M103">
        <v>18</v>
      </c>
      <c r="N103">
        <v>2000</v>
      </c>
      <c r="O103">
        <v>21</v>
      </c>
      <c r="P103">
        <v>3000</v>
      </c>
      <c r="Q103">
        <v>24</v>
      </c>
      <c r="R103">
        <v>4000</v>
      </c>
      <c r="S103" s="4">
        <f t="shared" si="12"/>
        <v>26</v>
      </c>
      <c r="T103">
        <v>5000</v>
      </c>
      <c r="U103" s="4">
        <f t="shared" si="13"/>
        <v>28</v>
      </c>
      <c r="V103">
        <v>5000</v>
      </c>
      <c r="W103" s="4">
        <f t="shared" si="14"/>
        <v>30</v>
      </c>
      <c r="X103">
        <v>5000</v>
      </c>
      <c r="Y103" s="4">
        <f t="shared" si="15"/>
        <v>32</v>
      </c>
      <c r="Z103">
        <v>5000</v>
      </c>
      <c r="AA103" s="4">
        <f t="shared" si="16"/>
        <v>34</v>
      </c>
      <c r="AB103">
        <v>5000</v>
      </c>
      <c r="AC103" s="4">
        <f t="shared" si="17"/>
        <v>36</v>
      </c>
      <c r="AD103">
        <v>5000</v>
      </c>
      <c r="AE103" s="4">
        <f t="shared" si="18"/>
        <v>38</v>
      </c>
      <c r="AF103">
        <v>5000</v>
      </c>
      <c r="AG103" s="4">
        <f t="shared" si="19"/>
        <v>40</v>
      </c>
      <c r="AH103">
        <v>5000</v>
      </c>
      <c r="AI103" s="4">
        <f t="shared" si="20"/>
        <v>42</v>
      </c>
      <c r="AJ103">
        <v>5000</v>
      </c>
      <c r="AK103" s="4">
        <f t="shared" si="21"/>
        <v>44</v>
      </c>
      <c r="AL103">
        <v>5000</v>
      </c>
      <c r="AM103" s="4">
        <f t="shared" si="22"/>
        <v>46</v>
      </c>
      <c r="AN103">
        <v>5000</v>
      </c>
      <c r="AO103" s="4">
        <f t="shared" si="23"/>
        <v>48</v>
      </c>
      <c r="AP103">
        <v>5000</v>
      </c>
      <c r="AQ103">
        <v>60</v>
      </c>
      <c r="AR103" t="s">
        <v>130</v>
      </c>
      <c r="AS103">
        <v>3</v>
      </c>
      <c r="AT103">
        <v>0</v>
      </c>
      <c r="AU103">
        <v>0</v>
      </c>
    </row>
    <row r="104" spans="1:47">
      <c r="A104" s="1">
        <v>103</v>
      </c>
      <c r="B104">
        <v>14</v>
      </c>
      <c r="C104" t="s">
        <v>143</v>
      </c>
      <c r="D104">
        <v>9</v>
      </c>
      <c r="E104">
        <v>11</v>
      </c>
      <c r="F104" s="70">
        <v>15</v>
      </c>
      <c r="G104">
        <v>0</v>
      </c>
      <c r="H104">
        <v>0</v>
      </c>
      <c r="I104" s="70">
        <v>0</v>
      </c>
      <c r="J104">
        <v>0</v>
      </c>
      <c r="K104">
        <v>0</v>
      </c>
      <c r="L104">
        <v>2</v>
      </c>
      <c r="M104">
        <v>22</v>
      </c>
      <c r="N104">
        <v>2000</v>
      </c>
      <c r="O104">
        <v>24</v>
      </c>
      <c r="P104">
        <v>3000</v>
      </c>
      <c r="Q104">
        <v>26</v>
      </c>
      <c r="R104">
        <v>4000</v>
      </c>
      <c r="S104" s="4">
        <f t="shared" si="12"/>
        <v>28</v>
      </c>
      <c r="T104">
        <v>5000</v>
      </c>
      <c r="U104" s="4">
        <f t="shared" si="13"/>
        <v>30</v>
      </c>
      <c r="V104">
        <v>5000</v>
      </c>
      <c r="W104" s="4">
        <f t="shared" si="14"/>
        <v>32</v>
      </c>
      <c r="X104">
        <v>5000</v>
      </c>
      <c r="Y104" s="4">
        <f t="shared" si="15"/>
        <v>34</v>
      </c>
      <c r="Z104">
        <v>5000</v>
      </c>
      <c r="AA104" s="4">
        <f t="shared" si="16"/>
        <v>36</v>
      </c>
      <c r="AB104">
        <v>5000</v>
      </c>
      <c r="AC104" s="4">
        <f t="shared" si="17"/>
        <v>38</v>
      </c>
      <c r="AD104">
        <v>5000</v>
      </c>
      <c r="AE104" s="4">
        <f t="shared" si="18"/>
        <v>40</v>
      </c>
      <c r="AF104">
        <v>5000</v>
      </c>
      <c r="AG104" s="4">
        <f t="shared" si="19"/>
        <v>42</v>
      </c>
      <c r="AH104">
        <v>5000</v>
      </c>
      <c r="AI104" s="4">
        <f t="shared" si="20"/>
        <v>44</v>
      </c>
      <c r="AJ104">
        <v>5000</v>
      </c>
      <c r="AK104" s="4">
        <f t="shared" si="21"/>
        <v>46</v>
      </c>
      <c r="AL104">
        <v>5000</v>
      </c>
      <c r="AM104" s="4">
        <f t="shared" si="22"/>
        <v>48</v>
      </c>
      <c r="AN104">
        <v>5000</v>
      </c>
      <c r="AO104" s="4">
        <f t="shared" si="23"/>
        <v>50</v>
      </c>
      <c r="AP104">
        <v>5000</v>
      </c>
      <c r="AQ104">
        <v>40</v>
      </c>
      <c r="AR104" t="s">
        <v>130</v>
      </c>
      <c r="AS104">
        <v>3</v>
      </c>
      <c r="AT104">
        <v>0</v>
      </c>
      <c r="AU104">
        <v>0</v>
      </c>
    </row>
    <row r="105" spans="1:47">
      <c r="A105" s="1">
        <v>104</v>
      </c>
      <c r="B105">
        <v>15</v>
      </c>
      <c r="C105" t="s">
        <v>144</v>
      </c>
      <c r="D105">
        <v>9</v>
      </c>
      <c r="E105">
        <v>12</v>
      </c>
      <c r="F105" s="70">
        <v>15</v>
      </c>
      <c r="G105">
        <v>0</v>
      </c>
      <c r="H105">
        <v>0</v>
      </c>
      <c r="I105" s="70">
        <v>0</v>
      </c>
      <c r="J105">
        <v>0</v>
      </c>
      <c r="K105">
        <v>0</v>
      </c>
      <c r="L105">
        <v>2</v>
      </c>
      <c r="M105">
        <v>25</v>
      </c>
      <c r="N105">
        <v>2000</v>
      </c>
      <c r="O105">
        <v>27</v>
      </c>
      <c r="P105">
        <v>3000</v>
      </c>
      <c r="Q105">
        <v>29</v>
      </c>
      <c r="R105">
        <v>4000</v>
      </c>
      <c r="S105" s="4">
        <f t="shared" si="12"/>
        <v>31</v>
      </c>
      <c r="T105">
        <v>5000</v>
      </c>
      <c r="U105" s="4">
        <f t="shared" si="13"/>
        <v>33</v>
      </c>
      <c r="V105">
        <v>5000</v>
      </c>
      <c r="W105" s="4">
        <f t="shared" si="14"/>
        <v>35</v>
      </c>
      <c r="X105">
        <v>5000</v>
      </c>
      <c r="Y105" s="4">
        <f t="shared" si="15"/>
        <v>37</v>
      </c>
      <c r="Z105">
        <v>5000</v>
      </c>
      <c r="AA105" s="4">
        <f t="shared" si="16"/>
        <v>39</v>
      </c>
      <c r="AB105">
        <v>5000</v>
      </c>
      <c r="AC105" s="4">
        <f t="shared" si="17"/>
        <v>41</v>
      </c>
      <c r="AD105">
        <v>5000</v>
      </c>
      <c r="AE105" s="4">
        <f t="shared" si="18"/>
        <v>43</v>
      </c>
      <c r="AF105">
        <v>5000</v>
      </c>
      <c r="AG105" s="4">
        <f t="shared" si="19"/>
        <v>45</v>
      </c>
      <c r="AH105">
        <v>5000</v>
      </c>
      <c r="AI105" s="4">
        <f t="shared" si="20"/>
        <v>47</v>
      </c>
      <c r="AJ105">
        <v>5000</v>
      </c>
      <c r="AK105" s="4">
        <f t="shared" si="21"/>
        <v>49</v>
      </c>
      <c r="AL105">
        <v>5000</v>
      </c>
      <c r="AM105" s="4">
        <f t="shared" si="22"/>
        <v>51</v>
      </c>
      <c r="AN105">
        <v>5000</v>
      </c>
      <c r="AO105" s="4">
        <f t="shared" si="23"/>
        <v>53</v>
      </c>
      <c r="AP105">
        <v>5000</v>
      </c>
      <c r="AQ105">
        <v>50</v>
      </c>
      <c r="AR105" t="s">
        <v>130</v>
      </c>
      <c r="AS105">
        <v>3</v>
      </c>
      <c r="AT105">
        <v>0</v>
      </c>
      <c r="AU105">
        <v>0</v>
      </c>
    </row>
    <row r="106" spans="1:47">
      <c r="A106" s="1">
        <v>105</v>
      </c>
      <c r="B106">
        <v>16</v>
      </c>
      <c r="C106" t="s">
        <v>145</v>
      </c>
      <c r="D106">
        <v>10</v>
      </c>
      <c r="E106">
        <v>14</v>
      </c>
      <c r="F106" s="70">
        <v>10</v>
      </c>
      <c r="G106">
        <v>0</v>
      </c>
      <c r="H106">
        <v>0</v>
      </c>
      <c r="I106" s="70">
        <v>5</v>
      </c>
      <c r="J106">
        <v>0</v>
      </c>
      <c r="K106">
        <v>0</v>
      </c>
      <c r="L106">
        <v>2</v>
      </c>
      <c r="M106">
        <v>28</v>
      </c>
      <c r="N106">
        <v>2000</v>
      </c>
      <c r="O106">
        <v>30</v>
      </c>
      <c r="P106">
        <v>3000</v>
      </c>
      <c r="Q106">
        <v>32</v>
      </c>
      <c r="R106">
        <v>4000</v>
      </c>
      <c r="S106" s="4">
        <f t="shared" si="12"/>
        <v>34</v>
      </c>
      <c r="T106">
        <v>5000</v>
      </c>
      <c r="U106" s="4">
        <f t="shared" si="13"/>
        <v>36</v>
      </c>
      <c r="V106">
        <v>5000</v>
      </c>
      <c r="W106" s="4">
        <f t="shared" si="14"/>
        <v>38</v>
      </c>
      <c r="X106">
        <v>5000</v>
      </c>
      <c r="Y106" s="4">
        <f t="shared" si="15"/>
        <v>40</v>
      </c>
      <c r="Z106">
        <v>5000</v>
      </c>
      <c r="AA106" s="4">
        <f t="shared" si="16"/>
        <v>42</v>
      </c>
      <c r="AB106">
        <v>5000</v>
      </c>
      <c r="AC106" s="4">
        <f t="shared" si="17"/>
        <v>44</v>
      </c>
      <c r="AD106">
        <v>5000</v>
      </c>
      <c r="AE106" s="4">
        <f t="shared" si="18"/>
        <v>46</v>
      </c>
      <c r="AF106">
        <v>5000</v>
      </c>
      <c r="AG106" s="4">
        <f t="shared" si="19"/>
        <v>48</v>
      </c>
      <c r="AH106">
        <v>5000</v>
      </c>
      <c r="AI106" s="4">
        <f t="shared" si="20"/>
        <v>50</v>
      </c>
      <c r="AJ106">
        <v>5000</v>
      </c>
      <c r="AK106" s="4">
        <f t="shared" si="21"/>
        <v>52</v>
      </c>
      <c r="AL106">
        <v>5000</v>
      </c>
      <c r="AM106" s="4">
        <f t="shared" si="22"/>
        <v>54</v>
      </c>
      <c r="AN106">
        <v>5000</v>
      </c>
      <c r="AO106" s="4">
        <f t="shared" si="23"/>
        <v>56</v>
      </c>
      <c r="AP106">
        <v>5000</v>
      </c>
      <c r="AQ106">
        <v>50</v>
      </c>
      <c r="AR106" t="s">
        <v>130</v>
      </c>
      <c r="AS106">
        <v>3</v>
      </c>
      <c r="AT106">
        <v>0</v>
      </c>
      <c r="AU106">
        <v>0</v>
      </c>
    </row>
    <row r="107" spans="1:47">
      <c r="A107" s="1">
        <v>106</v>
      </c>
      <c r="B107">
        <v>17</v>
      </c>
      <c r="C107" t="s">
        <v>146</v>
      </c>
      <c r="D107">
        <v>4</v>
      </c>
      <c r="E107">
        <v>15</v>
      </c>
      <c r="F107" s="70">
        <v>16</v>
      </c>
      <c r="G107">
        <v>0</v>
      </c>
      <c r="H107">
        <v>0</v>
      </c>
      <c r="I107" s="70">
        <v>8</v>
      </c>
      <c r="J107">
        <v>0</v>
      </c>
      <c r="K107">
        <v>0</v>
      </c>
      <c r="L107">
        <v>2</v>
      </c>
      <c r="M107">
        <v>19</v>
      </c>
      <c r="N107">
        <v>2000</v>
      </c>
      <c r="O107">
        <v>23</v>
      </c>
      <c r="P107">
        <v>3000</v>
      </c>
      <c r="Q107">
        <v>26</v>
      </c>
      <c r="R107">
        <v>4000</v>
      </c>
      <c r="S107" s="4">
        <f t="shared" si="12"/>
        <v>28</v>
      </c>
      <c r="T107">
        <v>5000</v>
      </c>
      <c r="U107" s="4">
        <f t="shared" si="13"/>
        <v>30</v>
      </c>
      <c r="V107">
        <v>5000</v>
      </c>
      <c r="W107" s="4">
        <f t="shared" si="14"/>
        <v>32</v>
      </c>
      <c r="X107">
        <v>5000</v>
      </c>
      <c r="Y107" s="4">
        <f t="shared" si="15"/>
        <v>34</v>
      </c>
      <c r="Z107">
        <v>5000</v>
      </c>
      <c r="AA107" s="4">
        <f t="shared" si="16"/>
        <v>36</v>
      </c>
      <c r="AB107">
        <v>5000</v>
      </c>
      <c r="AC107" s="4">
        <f t="shared" si="17"/>
        <v>38</v>
      </c>
      <c r="AD107">
        <v>5000</v>
      </c>
      <c r="AE107" s="4">
        <f t="shared" si="18"/>
        <v>40</v>
      </c>
      <c r="AF107">
        <v>5000</v>
      </c>
      <c r="AG107" s="4">
        <f t="shared" si="19"/>
        <v>42</v>
      </c>
      <c r="AH107">
        <v>5000</v>
      </c>
      <c r="AI107" s="4">
        <f t="shared" si="20"/>
        <v>44</v>
      </c>
      <c r="AJ107">
        <v>5000</v>
      </c>
      <c r="AK107" s="4">
        <f t="shared" si="21"/>
        <v>46</v>
      </c>
      <c r="AL107">
        <v>5000</v>
      </c>
      <c r="AM107" s="4">
        <f t="shared" si="22"/>
        <v>48</v>
      </c>
      <c r="AN107">
        <v>5000</v>
      </c>
      <c r="AO107" s="4">
        <f t="shared" si="23"/>
        <v>50</v>
      </c>
      <c r="AP107">
        <v>5000</v>
      </c>
      <c r="AQ107">
        <v>50</v>
      </c>
      <c r="AR107" t="s">
        <v>130</v>
      </c>
      <c r="AS107">
        <v>3</v>
      </c>
      <c r="AT107">
        <v>0</v>
      </c>
      <c r="AU107">
        <v>0</v>
      </c>
    </row>
    <row r="108" spans="1:47">
      <c r="A108" s="1">
        <v>107</v>
      </c>
      <c r="B108">
        <v>18</v>
      </c>
      <c r="C108" t="s">
        <v>147</v>
      </c>
      <c r="D108">
        <v>4</v>
      </c>
      <c r="E108">
        <v>16</v>
      </c>
      <c r="F108" s="70">
        <v>5</v>
      </c>
      <c r="G108">
        <v>0</v>
      </c>
      <c r="H108">
        <v>0</v>
      </c>
      <c r="I108" s="70">
        <v>0</v>
      </c>
      <c r="J108">
        <v>0</v>
      </c>
      <c r="K108">
        <v>0</v>
      </c>
      <c r="L108">
        <v>2</v>
      </c>
      <c r="M108">
        <v>20</v>
      </c>
      <c r="N108">
        <v>2000</v>
      </c>
      <c r="O108">
        <v>23</v>
      </c>
      <c r="P108">
        <v>3000</v>
      </c>
      <c r="Q108">
        <v>26</v>
      </c>
      <c r="R108">
        <v>4000</v>
      </c>
      <c r="S108" s="4">
        <f t="shared" si="12"/>
        <v>28</v>
      </c>
      <c r="T108">
        <v>5000</v>
      </c>
      <c r="U108" s="4">
        <f t="shared" si="13"/>
        <v>30</v>
      </c>
      <c r="V108">
        <v>5000</v>
      </c>
      <c r="W108" s="4">
        <f t="shared" si="14"/>
        <v>32</v>
      </c>
      <c r="X108">
        <v>5000</v>
      </c>
      <c r="Y108" s="4">
        <f t="shared" si="15"/>
        <v>34</v>
      </c>
      <c r="Z108">
        <v>5000</v>
      </c>
      <c r="AA108" s="4">
        <f t="shared" si="16"/>
        <v>36</v>
      </c>
      <c r="AB108">
        <v>5000</v>
      </c>
      <c r="AC108" s="4">
        <f t="shared" si="17"/>
        <v>38</v>
      </c>
      <c r="AD108">
        <v>5000</v>
      </c>
      <c r="AE108" s="4">
        <f t="shared" si="18"/>
        <v>40</v>
      </c>
      <c r="AF108">
        <v>5000</v>
      </c>
      <c r="AG108" s="4">
        <f t="shared" si="19"/>
        <v>42</v>
      </c>
      <c r="AH108">
        <v>5000</v>
      </c>
      <c r="AI108" s="4">
        <f t="shared" si="20"/>
        <v>44</v>
      </c>
      <c r="AJ108">
        <v>5000</v>
      </c>
      <c r="AK108" s="4">
        <f t="shared" si="21"/>
        <v>46</v>
      </c>
      <c r="AL108">
        <v>5000</v>
      </c>
      <c r="AM108" s="4">
        <f t="shared" si="22"/>
        <v>48</v>
      </c>
      <c r="AN108">
        <v>5000</v>
      </c>
      <c r="AO108" s="4">
        <f t="shared" si="23"/>
        <v>50</v>
      </c>
      <c r="AP108">
        <v>5000</v>
      </c>
      <c r="AQ108">
        <v>50</v>
      </c>
      <c r="AR108" t="s">
        <v>130</v>
      </c>
      <c r="AS108">
        <v>3</v>
      </c>
      <c r="AT108">
        <v>0</v>
      </c>
      <c r="AU108">
        <v>0</v>
      </c>
    </row>
    <row r="109" spans="1:47">
      <c r="A109" s="1">
        <v>108</v>
      </c>
      <c r="B109">
        <v>19</v>
      </c>
      <c r="C109" t="s">
        <v>148</v>
      </c>
      <c r="D109">
        <v>8</v>
      </c>
      <c r="E109">
        <v>17</v>
      </c>
      <c r="F109" s="70">
        <v>10</v>
      </c>
      <c r="G109">
        <v>0</v>
      </c>
      <c r="H109">
        <v>0</v>
      </c>
      <c r="I109" s="70">
        <v>0</v>
      </c>
      <c r="J109">
        <v>0</v>
      </c>
      <c r="K109">
        <v>0</v>
      </c>
      <c r="L109">
        <v>2</v>
      </c>
      <c r="M109">
        <v>21</v>
      </c>
      <c r="N109">
        <v>2000</v>
      </c>
      <c r="O109">
        <v>25</v>
      </c>
      <c r="P109">
        <v>3000</v>
      </c>
      <c r="Q109">
        <v>29</v>
      </c>
      <c r="R109">
        <v>4000</v>
      </c>
      <c r="S109" s="4">
        <f t="shared" si="12"/>
        <v>31</v>
      </c>
      <c r="T109">
        <v>5000</v>
      </c>
      <c r="U109" s="4">
        <f t="shared" si="13"/>
        <v>33</v>
      </c>
      <c r="V109">
        <v>5000</v>
      </c>
      <c r="W109" s="4">
        <f t="shared" si="14"/>
        <v>35</v>
      </c>
      <c r="X109">
        <v>5000</v>
      </c>
      <c r="Y109" s="4">
        <f t="shared" si="15"/>
        <v>37</v>
      </c>
      <c r="Z109">
        <v>5000</v>
      </c>
      <c r="AA109" s="4">
        <f t="shared" si="16"/>
        <v>39</v>
      </c>
      <c r="AB109">
        <v>5000</v>
      </c>
      <c r="AC109" s="4">
        <f t="shared" si="17"/>
        <v>41</v>
      </c>
      <c r="AD109">
        <v>5000</v>
      </c>
      <c r="AE109" s="4">
        <f t="shared" si="18"/>
        <v>43</v>
      </c>
      <c r="AF109">
        <v>5000</v>
      </c>
      <c r="AG109" s="4">
        <f t="shared" si="19"/>
        <v>45</v>
      </c>
      <c r="AH109">
        <v>5000</v>
      </c>
      <c r="AI109" s="4">
        <f t="shared" si="20"/>
        <v>47</v>
      </c>
      <c r="AJ109">
        <v>5000</v>
      </c>
      <c r="AK109" s="4">
        <f t="shared" si="21"/>
        <v>49</v>
      </c>
      <c r="AL109">
        <v>5000</v>
      </c>
      <c r="AM109" s="4">
        <f t="shared" si="22"/>
        <v>51</v>
      </c>
      <c r="AN109">
        <v>5000</v>
      </c>
      <c r="AO109" s="4">
        <f t="shared" si="23"/>
        <v>53</v>
      </c>
      <c r="AP109">
        <v>5000</v>
      </c>
      <c r="AQ109">
        <v>50</v>
      </c>
      <c r="AR109" t="s">
        <v>130</v>
      </c>
      <c r="AS109">
        <v>3</v>
      </c>
      <c r="AT109">
        <v>0</v>
      </c>
      <c r="AU109">
        <v>0</v>
      </c>
    </row>
    <row r="110" spans="1:47">
      <c r="A110" s="1">
        <v>109</v>
      </c>
      <c r="B110">
        <v>20</v>
      </c>
      <c r="C110" t="s">
        <v>149</v>
      </c>
      <c r="D110">
        <v>2</v>
      </c>
      <c r="E110">
        <v>18</v>
      </c>
      <c r="F110" s="70">
        <v>3</v>
      </c>
      <c r="G110">
        <v>3</v>
      </c>
      <c r="H110">
        <v>3</v>
      </c>
      <c r="I110" s="70">
        <v>3</v>
      </c>
      <c r="J110">
        <v>0</v>
      </c>
      <c r="K110">
        <v>0</v>
      </c>
      <c r="L110">
        <v>1</v>
      </c>
      <c r="M110">
        <v>13</v>
      </c>
      <c r="N110">
        <v>2000</v>
      </c>
      <c r="O110">
        <v>18</v>
      </c>
      <c r="P110">
        <v>3000</v>
      </c>
      <c r="Q110">
        <v>24</v>
      </c>
      <c r="R110">
        <v>4000</v>
      </c>
      <c r="S110" s="4">
        <f t="shared" si="12"/>
        <v>26</v>
      </c>
      <c r="T110">
        <v>5000</v>
      </c>
      <c r="U110" s="4">
        <f t="shared" si="13"/>
        <v>28</v>
      </c>
      <c r="V110">
        <v>5000</v>
      </c>
      <c r="W110" s="4">
        <f t="shared" si="14"/>
        <v>30</v>
      </c>
      <c r="X110">
        <v>5000</v>
      </c>
      <c r="Y110" s="4">
        <f t="shared" si="15"/>
        <v>32</v>
      </c>
      <c r="Z110">
        <v>5000</v>
      </c>
      <c r="AA110" s="4">
        <f t="shared" si="16"/>
        <v>34</v>
      </c>
      <c r="AB110">
        <v>5000</v>
      </c>
      <c r="AC110" s="4">
        <f t="shared" si="17"/>
        <v>36</v>
      </c>
      <c r="AD110">
        <v>5000</v>
      </c>
      <c r="AE110" s="4">
        <f t="shared" si="18"/>
        <v>38</v>
      </c>
      <c r="AF110">
        <v>5000</v>
      </c>
      <c r="AG110" s="4">
        <f t="shared" si="19"/>
        <v>40</v>
      </c>
      <c r="AH110">
        <v>5000</v>
      </c>
      <c r="AI110" s="4">
        <f t="shared" si="20"/>
        <v>42</v>
      </c>
      <c r="AJ110">
        <v>5000</v>
      </c>
      <c r="AK110" s="4">
        <f t="shared" si="21"/>
        <v>44</v>
      </c>
      <c r="AL110">
        <v>5000</v>
      </c>
      <c r="AM110" s="4">
        <f t="shared" si="22"/>
        <v>46</v>
      </c>
      <c r="AN110">
        <v>5000</v>
      </c>
      <c r="AO110" s="4">
        <f t="shared" si="23"/>
        <v>48</v>
      </c>
      <c r="AP110">
        <v>5000</v>
      </c>
      <c r="AQ110">
        <v>60</v>
      </c>
      <c r="AR110" t="s">
        <v>130</v>
      </c>
      <c r="AS110">
        <v>3</v>
      </c>
      <c r="AT110">
        <v>0</v>
      </c>
      <c r="AU110">
        <v>0</v>
      </c>
    </row>
    <row r="111" spans="1:47">
      <c r="A111" s="1">
        <v>110</v>
      </c>
      <c r="B111">
        <v>21</v>
      </c>
      <c r="C111" t="s">
        <v>150</v>
      </c>
      <c r="D111">
        <v>4</v>
      </c>
      <c r="E111">
        <v>19</v>
      </c>
      <c r="F111" s="70">
        <v>10</v>
      </c>
      <c r="G111">
        <v>0</v>
      </c>
      <c r="H111">
        <v>0</v>
      </c>
      <c r="I111" s="70">
        <v>8</v>
      </c>
      <c r="J111">
        <v>0</v>
      </c>
      <c r="K111">
        <v>0</v>
      </c>
      <c r="L111">
        <v>1</v>
      </c>
      <c r="M111">
        <v>19</v>
      </c>
      <c r="N111">
        <v>2000</v>
      </c>
      <c r="O111">
        <v>22</v>
      </c>
      <c r="P111">
        <v>3000</v>
      </c>
      <c r="Q111">
        <v>25</v>
      </c>
      <c r="R111">
        <v>4000</v>
      </c>
      <c r="S111" s="4">
        <f t="shared" si="12"/>
        <v>27</v>
      </c>
      <c r="T111">
        <v>5000</v>
      </c>
      <c r="U111" s="4">
        <f t="shared" si="13"/>
        <v>29</v>
      </c>
      <c r="V111">
        <v>5000</v>
      </c>
      <c r="W111" s="4">
        <f t="shared" si="14"/>
        <v>31</v>
      </c>
      <c r="X111">
        <v>5000</v>
      </c>
      <c r="Y111" s="4">
        <f t="shared" si="15"/>
        <v>33</v>
      </c>
      <c r="Z111">
        <v>5000</v>
      </c>
      <c r="AA111" s="4">
        <f t="shared" si="16"/>
        <v>35</v>
      </c>
      <c r="AB111">
        <v>5000</v>
      </c>
      <c r="AC111" s="4">
        <f t="shared" si="17"/>
        <v>37</v>
      </c>
      <c r="AD111">
        <v>5000</v>
      </c>
      <c r="AE111" s="4">
        <f t="shared" si="18"/>
        <v>39</v>
      </c>
      <c r="AF111">
        <v>5000</v>
      </c>
      <c r="AG111" s="4">
        <f t="shared" si="19"/>
        <v>41</v>
      </c>
      <c r="AH111">
        <v>5000</v>
      </c>
      <c r="AI111" s="4">
        <f t="shared" si="20"/>
        <v>43</v>
      </c>
      <c r="AJ111">
        <v>5000</v>
      </c>
      <c r="AK111" s="4">
        <f t="shared" si="21"/>
        <v>45</v>
      </c>
      <c r="AL111">
        <v>5000</v>
      </c>
      <c r="AM111" s="4">
        <f t="shared" si="22"/>
        <v>47</v>
      </c>
      <c r="AN111">
        <v>5000</v>
      </c>
      <c r="AO111" s="4">
        <f t="shared" si="23"/>
        <v>49</v>
      </c>
      <c r="AP111">
        <v>5000</v>
      </c>
      <c r="AQ111">
        <v>50</v>
      </c>
      <c r="AR111" t="s">
        <v>130</v>
      </c>
      <c r="AS111">
        <v>3</v>
      </c>
      <c r="AT111">
        <v>0</v>
      </c>
      <c r="AU111">
        <v>0</v>
      </c>
    </row>
    <row r="112" spans="1:47">
      <c r="A112" s="1">
        <v>111</v>
      </c>
      <c r="B112">
        <v>22</v>
      </c>
      <c r="C112" t="s">
        <v>151</v>
      </c>
      <c r="D112">
        <v>4</v>
      </c>
      <c r="E112">
        <v>20</v>
      </c>
      <c r="F112" s="70">
        <v>20</v>
      </c>
      <c r="G112">
        <v>4</v>
      </c>
      <c r="H112">
        <v>4</v>
      </c>
      <c r="I112" s="70">
        <v>25</v>
      </c>
      <c r="J112">
        <v>3</v>
      </c>
      <c r="K112">
        <v>3</v>
      </c>
      <c r="L112">
        <v>1</v>
      </c>
      <c r="M112">
        <v>24</v>
      </c>
      <c r="N112">
        <v>2000</v>
      </c>
      <c r="O112">
        <v>29</v>
      </c>
      <c r="P112">
        <v>3000</v>
      </c>
      <c r="Q112">
        <v>33</v>
      </c>
      <c r="R112">
        <v>4000</v>
      </c>
      <c r="S112" s="4">
        <f t="shared" si="12"/>
        <v>35</v>
      </c>
      <c r="T112">
        <v>5000</v>
      </c>
      <c r="U112" s="4">
        <f t="shared" si="13"/>
        <v>37</v>
      </c>
      <c r="V112">
        <v>5000</v>
      </c>
      <c r="W112" s="4">
        <f t="shared" si="14"/>
        <v>39</v>
      </c>
      <c r="X112">
        <v>5000</v>
      </c>
      <c r="Y112" s="4">
        <f t="shared" si="15"/>
        <v>41</v>
      </c>
      <c r="Z112">
        <v>5000</v>
      </c>
      <c r="AA112" s="4">
        <f t="shared" si="16"/>
        <v>43</v>
      </c>
      <c r="AB112">
        <v>5000</v>
      </c>
      <c r="AC112" s="4">
        <f t="shared" si="17"/>
        <v>45</v>
      </c>
      <c r="AD112">
        <v>5000</v>
      </c>
      <c r="AE112" s="4">
        <f t="shared" si="18"/>
        <v>47</v>
      </c>
      <c r="AF112">
        <v>5000</v>
      </c>
      <c r="AG112" s="4">
        <f t="shared" si="19"/>
        <v>49</v>
      </c>
      <c r="AH112">
        <v>5000</v>
      </c>
      <c r="AI112" s="4">
        <f t="shared" si="20"/>
        <v>51</v>
      </c>
      <c r="AJ112">
        <v>5000</v>
      </c>
      <c r="AK112" s="4">
        <f t="shared" si="21"/>
        <v>53</v>
      </c>
      <c r="AL112">
        <v>5000</v>
      </c>
      <c r="AM112" s="4">
        <f t="shared" si="22"/>
        <v>55</v>
      </c>
      <c r="AN112">
        <v>5000</v>
      </c>
      <c r="AO112" s="4">
        <f t="shared" si="23"/>
        <v>57</v>
      </c>
      <c r="AP112">
        <v>5000</v>
      </c>
      <c r="AQ112">
        <v>120</v>
      </c>
      <c r="AR112" t="s">
        <v>130</v>
      </c>
      <c r="AS112">
        <v>3</v>
      </c>
      <c r="AT112">
        <v>0</v>
      </c>
      <c r="AU112">
        <v>0</v>
      </c>
    </row>
    <row r="113" spans="1:47">
      <c r="A113" s="1">
        <v>112</v>
      </c>
      <c r="B113">
        <v>23</v>
      </c>
      <c r="C113" t="s">
        <v>152</v>
      </c>
      <c r="D113">
        <v>2</v>
      </c>
      <c r="E113">
        <v>21</v>
      </c>
      <c r="F113" s="70">
        <v>15</v>
      </c>
      <c r="G113">
        <v>8</v>
      </c>
      <c r="H113">
        <v>8</v>
      </c>
      <c r="I113" s="70">
        <v>10</v>
      </c>
      <c r="J113">
        <v>6</v>
      </c>
      <c r="K113">
        <v>6</v>
      </c>
      <c r="L113">
        <v>1</v>
      </c>
      <c r="M113">
        <v>22</v>
      </c>
      <c r="N113">
        <v>2000</v>
      </c>
      <c r="O113">
        <v>27</v>
      </c>
      <c r="P113">
        <v>3000</v>
      </c>
      <c r="Q113">
        <v>31</v>
      </c>
      <c r="R113">
        <v>4000</v>
      </c>
      <c r="S113" s="4">
        <f t="shared" si="12"/>
        <v>33</v>
      </c>
      <c r="T113">
        <v>5000</v>
      </c>
      <c r="U113" s="4">
        <f t="shared" si="13"/>
        <v>35</v>
      </c>
      <c r="V113">
        <v>5000</v>
      </c>
      <c r="W113" s="4">
        <f t="shared" si="14"/>
        <v>37</v>
      </c>
      <c r="X113">
        <v>5000</v>
      </c>
      <c r="Y113" s="4">
        <f t="shared" si="15"/>
        <v>39</v>
      </c>
      <c r="Z113">
        <v>5000</v>
      </c>
      <c r="AA113" s="4">
        <f t="shared" si="16"/>
        <v>41</v>
      </c>
      <c r="AB113">
        <v>5000</v>
      </c>
      <c r="AC113" s="4">
        <f t="shared" si="17"/>
        <v>43</v>
      </c>
      <c r="AD113">
        <v>5000</v>
      </c>
      <c r="AE113" s="4">
        <f t="shared" si="18"/>
        <v>45</v>
      </c>
      <c r="AF113">
        <v>5000</v>
      </c>
      <c r="AG113" s="4">
        <f t="shared" si="19"/>
        <v>47</v>
      </c>
      <c r="AH113">
        <v>5000</v>
      </c>
      <c r="AI113" s="4">
        <f t="shared" si="20"/>
        <v>49</v>
      </c>
      <c r="AJ113">
        <v>5000</v>
      </c>
      <c r="AK113" s="4">
        <f t="shared" si="21"/>
        <v>51</v>
      </c>
      <c r="AL113">
        <v>5000</v>
      </c>
      <c r="AM113" s="4">
        <f t="shared" si="22"/>
        <v>53</v>
      </c>
      <c r="AN113">
        <v>5000</v>
      </c>
      <c r="AO113" s="4">
        <f t="shared" si="23"/>
        <v>55</v>
      </c>
      <c r="AP113">
        <v>5000</v>
      </c>
      <c r="AQ113">
        <v>60</v>
      </c>
      <c r="AR113" t="s">
        <v>130</v>
      </c>
      <c r="AS113">
        <v>3</v>
      </c>
      <c r="AT113">
        <v>0</v>
      </c>
      <c r="AU113">
        <v>0</v>
      </c>
    </row>
    <row r="114" spans="1:47">
      <c r="A114" s="1">
        <v>113</v>
      </c>
      <c r="B114">
        <v>24</v>
      </c>
      <c r="C114" t="s">
        <v>153</v>
      </c>
      <c r="D114">
        <v>4</v>
      </c>
      <c r="E114">
        <v>22</v>
      </c>
      <c r="F114" s="70">
        <v>35</v>
      </c>
      <c r="G114">
        <v>10</v>
      </c>
      <c r="H114">
        <v>30</v>
      </c>
      <c r="I114" s="70">
        <v>20</v>
      </c>
      <c r="J114">
        <v>10</v>
      </c>
      <c r="K114">
        <v>30</v>
      </c>
      <c r="L114">
        <v>1</v>
      </c>
      <c r="M114">
        <v>30</v>
      </c>
      <c r="N114">
        <v>2000</v>
      </c>
      <c r="O114">
        <v>32</v>
      </c>
      <c r="P114">
        <v>3000</v>
      </c>
      <c r="Q114">
        <v>34</v>
      </c>
      <c r="R114">
        <v>4000</v>
      </c>
      <c r="S114" s="4">
        <f t="shared" si="12"/>
        <v>36</v>
      </c>
      <c r="T114">
        <v>5000</v>
      </c>
      <c r="U114" s="4">
        <f t="shared" si="13"/>
        <v>38</v>
      </c>
      <c r="V114">
        <v>5000</v>
      </c>
      <c r="W114" s="4">
        <f t="shared" si="14"/>
        <v>40</v>
      </c>
      <c r="X114">
        <v>5000</v>
      </c>
      <c r="Y114" s="4">
        <f t="shared" si="15"/>
        <v>42</v>
      </c>
      <c r="Z114">
        <v>5000</v>
      </c>
      <c r="AA114" s="4">
        <f t="shared" si="16"/>
        <v>44</v>
      </c>
      <c r="AB114">
        <v>5000</v>
      </c>
      <c r="AC114" s="4">
        <f t="shared" si="17"/>
        <v>46</v>
      </c>
      <c r="AD114">
        <v>5000</v>
      </c>
      <c r="AE114" s="4">
        <f t="shared" si="18"/>
        <v>48</v>
      </c>
      <c r="AF114">
        <v>5000</v>
      </c>
      <c r="AG114" s="4">
        <f t="shared" si="19"/>
        <v>50</v>
      </c>
      <c r="AH114">
        <v>5000</v>
      </c>
      <c r="AI114" s="4">
        <f t="shared" si="20"/>
        <v>52</v>
      </c>
      <c r="AJ114">
        <v>5000</v>
      </c>
      <c r="AK114" s="4">
        <f t="shared" si="21"/>
        <v>54</v>
      </c>
      <c r="AL114">
        <v>5000</v>
      </c>
      <c r="AM114" s="4">
        <f t="shared" si="22"/>
        <v>56</v>
      </c>
      <c r="AN114">
        <v>5000</v>
      </c>
      <c r="AO114" s="4">
        <f t="shared" si="23"/>
        <v>58</v>
      </c>
      <c r="AP114">
        <v>5000</v>
      </c>
      <c r="AQ114">
        <v>60</v>
      </c>
      <c r="AR114" t="s">
        <v>130</v>
      </c>
      <c r="AS114">
        <v>3</v>
      </c>
      <c r="AT114">
        <v>0</v>
      </c>
      <c r="AU114">
        <v>0</v>
      </c>
    </row>
    <row r="115" spans="1:47">
      <c r="A115" s="1">
        <v>114</v>
      </c>
      <c r="B115">
        <v>25</v>
      </c>
      <c r="C115" t="s">
        <v>154</v>
      </c>
      <c r="D115">
        <v>0</v>
      </c>
      <c r="E115">
        <v>23</v>
      </c>
      <c r="F115" s="70">
        <v>0</v>
      </c>
      <c r="G115">
        <v>0</v>
      </c>
      <c r="H115">
        <v>0</v>
      </c>
      <c r="I115" s="70">
        <v>3</v>
      </c>
      <c r="J115">
        <v>0</v>
      </c>
      <c r="K115">
        <v>0</v>
      </c>
      <c r="L115">
        <v>0</v>
      </c>
      <c r="M115">
        <v>28</v>
      </c>
      <c r="N115">
        <v>2000</v>
      </c>
      <c r="O115">
        <v>31</v>
      </c>
      <c r="P115">
        <v>3000</v>
      </c>
      <c r="Q115">
        <v>34</v>
      </c>
      <c r="R115">
        <v>4000</v>
      </c>
      <c r="S115" s="4">
        <f t="shared" si="12"/>
        <v>36</v>
      </c>
      <c r="T115">
        <v>5000</v>
      </c>
      <c r="U115" s="4">
        <f t="shared" si="13"/>
        <v>38</v>
      </c>
      <c r="V115">
        <v>5000</v>
      </c>
      <c r="W115" s="4">
        <f t="shared" si="14"/>
        <v>40</v>
      </c>
      <c r="X115">
        <v>5000</v>
      </c>
      <c r="Y115" s="4">
        <f t="shared" si="15"/>
        <v>42</v>
      </c>
      <c r="Z115">
        <v>5000</v>
      </c>
      <c r="AA115" s="4">
        <f t="shared" si="16"/>
        <v>44</v>
      </c>
      <c r="AB115">
        <v>5000</v>
      </c>
      <c r="AC115" s="4">
        <f t="shared" si="17"/>
        <v>46</v>
      </c>
      <c r="AD115">
        <v>5000</v>
      </c>
      <c r="AE115" s="4">
        <f t="shared" si="18"/>
        <v>48</v>
      </c>
      <c r="AF115">
        <v>5000</v>
      </c>
      <c r="AG115" s="4">
        <f t="shared" si="19"/>
        <v>50</v>
      </c>
      <c r="AH115">
        <v>5000</v>
      </c>
      <c r="AI115" s="4">
        <f t="shared" si="20"/>
        <v>52</v>
      </c>
      <c r="AJ115">
        <v>5000</v>
      </c>
      <c r="AK115" s="4">
        <f t="shared" si="21"/>
        <v>54</v>
      </c>
      <c r="AL115">
        <v>5000</v>
      </c>
      <c r="AM115" s="4">
        <f t="shared" si="22"/>
        <v>56</v>
      </c>
      <c r="AN115">
        <v>5000</v>
      </c>
      <c r="AO115" s="4">
        <f t="shared" si="23"/>
        <v>58</v>
      </c>
      <c r="AP115">
        <v>5000</v>
      </c>
      <c r="AQ115">
        <v>0</v>
      </c>
      <c r="AR115" t="s">
        <v>130</v>
      </c>
      <c r="AS115">
        <v>3</v>
      </c>
      <c r="AT115">
        <v>0</v>
      </c>
      <c r="AU115">
        <v>0</v>
      </c>
    </row>
    <row r="116" spans="1:47">
      <c r="A116" s="1">
        <v>115</v>
      </c>
      <c r="B116">
        <v>26</v>
      </c>
      <c r="C116" t="s">
        <v>155</v>
      </c>
      <c r="D116">
        <v>0</v>
      </c>
      <c r="E116">
        <v>24</v>
      </c>
      <c r="F116" s="70">
        <v>0</v>
      </c>
      <c r="G116">
        <v>0</v>
      </c>
      <c r="H116">
        <v>0</v>
      </c>
      <c r="I116" s="70">
        <v>7</v>
      </c>
      <c r="J116">
        <v>0</v>
      </c>
      <c r="K116">
        <v>0</v>
      </c>
      <c r="L116">
        <v>0</v>
      </c>
      <c r="M116">
        <v>35</v>
      </c>
      <c r="N116">
        <v>2000</v>
      </c>
      <c r="O116">
        <v>37</v>
      </c>
      <c r="P116">
        <v>3000</v>
      </c>
      <c r="Q116">
        <v>40</v>
      </c>
      <c r="R116">
        <v>4000</v>
      </c>
      <c r="S116" s="4">
        <f t="shared" si="12"/>
        <v>42</v>
      </c>
      <c r="T116">
        <v>5000</v>
      </c>
      <c r="U116" s="4">
        <f t="shared" si="13"/>
        <v>44</v>
      </c>
      <c r="V116">
        <v>5000</v>
      </c>
      <c r="W116" s="4">
        <f t="shared" si="14"/>
        <v>46</v>
      </c>
      <c r="X116">
        <v>5000</v>
      </c>
      <c r="Y116" s="4">
        <f t="shared" si="15"/>
        <v>48</v>
      </c>
      <c r="Z116">
        <v>5000</v>
      </c>
      <c r="AA116" s="4">
        <f t="shared" si="16"/>
        <v>50</v>
      </c>
      <c r="AB116">
        <v>5000</v>
      </c>
      <c r="AC116" s="4">
        <f t="shared" si="17"/>
        <v>52</v>
      </c>
      <c r="AD116">
        <v>5000</v>
      </c>
      <c r="AE116" s="4">
        <f t="shared" si="18"/>
        <v>54</v>
      </c>
      <c r="AF116">
        <v>5000</v>
      </c>
      <c r="AG116" s="4">
        <f t="shared" si="19"/>
        <v>56</v>
      </c>
      <c r="AH116">
        <v>5000</v>
      </c>
      <c r="AI116" s="4">
        <f t="shared" si="20"/>
        <v>58</v>
      </c>
      <c r="AJ116">
        <v>5000</v>
      </c>
      <c r="AK116" s="4">
        <f t="shared" si="21"/>
        <v>60</v>
      </c>
      <c r="AL116">
        <v>5000</v>
      </c>
      <c r="AM116" s="4">
        <f t="shared" si="22"/>
        <v>62</v>
      </c>
      <c r="AN116">
        <v>5000</v>
      </c>
      <c r="AO116" s="4">
        <f t="shared" si="23"/>
        <v>64</v>
      </c>
      <c r="AP116">
        <v>5000</v>
      </c>
      <c r="AQ116">
        <v>0</v>
      </c>
      <c r="AR116" t="s">
        <v>130</v>
      </c>
      <c r="AS116">
        <v>3</v>
      </c>
      <c r="AT116">
        <v>0</v>
      </c>
      <c r="AU116">
        <v>0</v>
      </c>
    </row>
    <row r="117" spans="1:47">
      <c r="A117" s="1">
        <v>116</v>
      </c>
      <c r="B117">
        <v>27</v>
      </c>
      <c r="C117" t="s">
        <v>156</v>
      </c>
      <c r="D117">
        <v>0</v>
      </c>
      <c r="E117">
        <v>25</v>
      </c>
      <c r="F117" s="70">
        <v>15</v>
      </c>
      <c r="G117">
        <v>0</v>
      </c>
      <c r="H117">
        <v>0</v>
      </c>
      <c r="I117" s="70">
        <v>0</v>
      </c>
      <c r="J117">
        <v>0</v>
      </c>
      <c r="K117">
        <v>0</v>
      </c>
      <c r="L117">
        <v>0</v>
      </c>
      <c r="M117">
        <v>30</v>
      </c>
      <c r="N117">
        <v>2000</v>
      </c>
      <c r="O117">
        <v>34</v>
      </c>
      <c r="P117">
        <v>3000</v>
      </c>
      <c r="Q117">
        <v>39</v>
      </c>
      <c r="R117">
        <v>4000</v>
      </c>
      <c r="S117" s="4">
        <f t="shared" si="12"/>
        <v>41</v>
      </c>
      <c r="T117">
        <v>5000</v>
      </c>
      <c r="U117" s="4">
        <f t="shared" si="13"/>
        <v>43</v>
      </c>
      <c r="V117">
        <v>5000</v>
      </c>
      <c r="W117" s="4">
        <f t="shared" si="14"/>
        <v>45</v>
      </c>
      <c r="X117">
        <v>5000</v>
      </c>
      <c r="Y117" s="4">
        <f t="shared" si="15"/>
        <v>47</v>
      </c>
      <c r="Z117">
        <v>5000</v>
      </c>
      <c r="AA117" s="4">
        <f t="shared" si="16"/>
        <v>49</v>
      </c>
      <c r="AB117">
        <v>5000</v>
      </c>
      <c r="AC117" s="4">
        <f t="shared" si="17"/>
        <v>51</v>
      </c>
      <c r="AD117">
        <v>5000</v>
      </c>
      <c r="AE117" s="4">
        <f t="shared" si="18"/>
        <v>53</v>
      </c>
      <c r="AF117">
        <v>5000</v>
      </c>
      <c r="AG117" s="4">
        <f t="shared" si="19"/>
        <v>55</v>
      </c>
      <c r="AH117">
        <v>5000</v>
      </c>
      <c r="AI117" s="4">
        <f t="shared" si="20"/>
        <v>57</v>
      </c>
      <c r="AJ117">
        <v>5000</v>
      </c>
      <c r="AK117" s="4">
        <f t="shared" si="21"/>
        <v>59</v>
      </c>
      <c r="AL117">
        <v>5000</v>
      </c>
      <c r="AM117" s="4">
        <f t="shared" si="22"/>
        <v>61</v>
      </c>
      <c r="AN117">
        <v>5000</v>
      </c>
      <c r="AO117" s="4">
        <f t="shared" si="23"/>
        <v>63</v>
      </c>
      <c r="AP117">
        <v>5000</v>
      </c>
      <c r="AQ117">
        <v>0</v>
      </c>
      <c r="AR117" t="s">
        <v>130</v>
      </c>
      <c r="AS117">
        <v>3</v>
      </c>
      <c r="AT117">
        <v>0</v>
      </c>
      <c r="AU117">
        <v>0</v>
      </c>
    </row>
    <row r="118" spans="1:47">
      <c r="A118" s="1">
        <v>117</v>
      </c>
      <c r="B118">
        <v>28</v>
      </c>
      <c r="C118" t="s">
        <v>157</v>
      </c>
      <c r="D118">
        <v>2</v>
      </c>
      <c r="E118">
        <v>26</v>
      </c>
      <c r="F118" s="70">
        <v>16</v>
      </c>
      <c r="G118">
        <v>0</v>
      </c>
      <c r="H118">
        <v>0</v>
      </c>
      <c r="I118" s="70">
        <v>0</v>
      </c>
      <c r="J118">
        <v>0</v>
      </c>
      <c r="K118">
        <v>0</v>
      </c>
      <c r="L118">
        <v>2</v>
      </c>
      <c r="M118">
        <v>26</v>
      </c>
      <c r="N118">
        <v>2000</v>
      </c>
      <c r="O118">
        <v>30</v>
      </c>
      <c r="P118">
        <v>3000</v>
      </c>
      <c r="Q118">
        <v>35</v>
      </c>
      <c r="R118">
        <v>4000</v>
      </c>
      <c r="S118" s="4">
        <f t="shared" si="12"/>
        <v>37</v>
      </c>
      <c r="T118">
        <v>5000</v>
      </c>
      <c r="U118" s="4">
        <f t="shared" si="13"/>
        <v>39</v>
      </c>
      <c r="V118">
        <v>5000</v>
      </c>
      <c r="W118" s="4">
        <f t="shared" si="14"/>
        <v>41</v>
      </c>
      <c r="X118">
        <v>5000</v>
      </c>
      <c r="Y118" s="4">
        <f t="shared" si="15"/>
        <v>43</v>
      </c>
      <c r="Z118">
        <v>5000</v>
      </c>
      <c r="AA118" s="4">
        <f t="shared" si="16"/>
        <v>45</v>
      </c>
      <c r="AB118">
        <v>5000</v>
      </c>
      <c r="AC118" s="4">
        <f t="shared" si="17"/>
        <v>47</v>
      </c>
      <c r="AD118">
        <v>5000</v>
      </c>
      <c r="AE118" s="4">
        <f t="shared" si="18"/>
        <v>49</v>
      </c>
      <c r="AF118">
        <v>5000</v>
      </c>
      <c r="AG118" s="4">
        <f t="shared" si="19"/>
        <v>51</v>
      </c>
      <c r="AH118">
        <v>5000</v>
      </c>
      <c r="AI118" s="4">
        <f t="shared" si="20"/>
        <v>53</v>
      </c>
      <c r="AJ118">
        <v>5000</v>
      </c>
      <c r="AK118" s="4">
        <f t="shared" si="21"/>
        <v>55</v>
      </c>
      <c r="AL118">
        <v>5000</v>
      </c>
      <c r="AM118" s="4">
        <f t="shared" si="22"/>
        <v>57</v>
      </c>
      <c r="AN118">
        <v>5000</v>
      </c>
      <c r="AO118" s="4">
        <f t="shared" si="23"/>
        <v>59</v>
      </c>
      <c r="AP118">
        <v>5000</v>
      </c>
      <c r="AQ118">
        <v>40</v>
      </c>
      <c r="AR118" t="s">
        <v>130</v>
      </c>
      <c r="AS118">
        <v>3</v>
      </c>
      <c r="AT118">
        <v>0</v>
      </c>
      <c r="AU118">
        <v>0</v>
      </c>
    </row>
    <row r="119" spans="1:47">
      <c r="A119" s="1">
        <v>118</v>
      </c>
      <c r="B119">
        <v>29</v>
      </c>
      <c r="C119" t="s">
        <v>158</v>
      </c>
      <c r="D119">
        <v>2</v>
      </c>
      <c r="E119">
        <v>27</v>
      </c>
      <c r="F119" s="70">
        <v>12</v>
      </c>
      <c r="G119">
        <v>10</v>
      </c>
      <c r="H119">
        <v>10</v>
      </c>
      <c r="I119" s="70">
        <v>25</v>
      </c>
      <c r="J119">
        <v>4</v>
      </c>
      <c r="K119">
        <v>4</v>
      </c>
      <c r="L119">
        <v>2</v>
      </c>
      <c r="M119">
        <v>33</v>
      </c>
      <c r="N119">
        <v>2000</v>
      </c>
      <c r="O119">
        <v>35</v>
      </c>
      <c r="P119">
        <v>3000</v>
      </c>
      <c r="Q119">
        <v>38</v>
      </c>
      <c r="R119">
        <v>4000</v>
      </c>
      <c r="S119" s="4">
        <f t="shared" si="12"/>
        <v>40</v>
      </c>
      <c r="T119">
        <v>5000</v>
      </c>
      <c r="U119" s="4">
        <f t="shared" si="13"/>
        <v>42</v>
      </c>
      <c r="V119">
        <v>5000</v>
      </c>
      <c r="W119" s="4">
        <f t="shared" si="14"/>
        <v>44</v>
      </c>
      <c r="X119">
        <v>5000</v>
      </c>
      <c r="Y119" s="4">
        <f t="shared" si="15"/>
        <v>46</v>
      </c>
      <c r="Z119">
        <v>5000</v>
      </c>
      <c r="AA119" s="4">
        <f t="shared" si="16"/>
        <v>48</v>
      </c>
      <c r="AB119">
        <v>5000</v>
      </c>
      <c r="AC119" s="4">
        <f t="shared" si="17"/>
        <v>50</v>
      </c>
      <c r="AD119">
        <v>5000</v>
      </c>
      <c r="AE119" s="4">
        <f t="shared" si="18"/>
        <v>52</v>
      </c>
      <c r="AF119">
        <v>5000</v>
      </c>
      <c r="AG119" s="4">
        <f t="shared" si="19"/>
        <v>54</v>
      </c>
      <c r="AH119">
        <v>5000</v>
      </c>
      <c r="AI119" s="4">
        <f t="shared" si="20"/>
        <v>56</v>
      </c>
      <c r="AJ119">
        <v>5000</v>
      </c>
      <c r="AK119" s="4">
        <f t="shared" si="21"/>
        <v>58</v>
      </c>
      <c r="AL119">
        <v>5000</v>
      </c>
      <c r="AM119" s="4">
        <f t="shared" si="22"/>
        <v>60</v>
      </c>
      <c r="AN119">
        <v>5000</v>
      </c>
      <c r="AO119" s="4">
        <f t="shared" si="23"/>
        <v>62</v>
      </c>
      <c r="AP119">
        <v>5000</v>
      </c>
      <c r="AQ119">
        <v>40</v>
      </c>
      <c r="AR119" t="s">
        <v>130</v>
      </c>
      <c r="AS119">
        <v>3</v>
      </c>
      <c r="AT119">
        <v>0</v>
      </c>
      <c r="AU119">
        <v>0</v>
      </c>
    </row>
    <row r="120" spans="1:47">
      <c r="A120" s="1">
        <v>119</v>
      </c>
      <c r="B120">
        <v>30</v>
      </c>
      <c r="C120" t="s">
        <v>159</v>
      </c>
      <c r="D120">
        <v>4</v>
      </c>
      <c r="E120">
        <v>28</v>
      </c>
      <c r="F120" s="70">
        <v>16</v>
      </c>
      <c r="G120">
        <v>0</v>
      </c>
      <c r="H120">
        <v>0</v>
      </c>
      <c r="I120" s="70">
        <v>24</v>
      </c>
      <c r="J120">
        <v>0</v>
      </c>
      <c r="K120">
        <v>0</v>
      </c>
      <c r="L120">
        <v>2</v>
      </c>
      <c r="M120">
        <v>35</v>
      </c>
      <c r="N120">
        <v>2000</v>
      </c>
      <c r="O120">
        <v>37</v>
      </c>
      <c r="P120">
        <v>3000</v>
      </c>
      <c r="Q120">
        <v>40</v>
      </c>
      <c r="R120">
        <v>4000</v>
      </c>
      <c r="S120" s="4">
        <f t="shared" si="12"/>
        <v>42</v>
      </c>
      <c r="T120">
        <v>5000</v>
      </c>
      <c r="U120" s="4">
        <f t="shared" si="13"/>
        <v>44</v>
      </c>
      <c r="V120">
        <v>5000</v>
      </c>
      <c r="W120" s="4">
        <f t="shared" si="14"/>
        <v>46</v>
      </c>
      <c r="X120">
        <v>5000</v>
      </c>
      <c r="Y120" s="4">
        <f t="shared" si="15"/>
        <v>48</v>
      </c>
      <c r="Z120">
        <v>5000</v>
      </c>
      <c r="AA120" s="4">
        <f t="shared" si="16"/>
        <v>50</v>
      </c>
      <c r="AB120">
        <v>5000</v>
      </c>
      <c r="AC120" s="4">
        <f t="shared" si="17"/>
        <v>52</v>
      </c>
      <c r="AD120">
        <v>5000</v>
      </c>
      <c r="AE120" s="4">
        <f t="shared" si="18"/>
        <v>54</v>
      </c>
      <c r="AF120">
        <v>5000</v>
      </c>
      <c r="AG120" s="4">
        <f t="shared" si="19"/>
        <v>56</v>
      </c>
      <c r="AH120">
        <v>5000</v>
      </c>
      <c r="AI120" s="4">
        <f t="shared" si="20"/>
        <v>58</v>
      </c>
      <c r="AJ120">
        <v>5000</v>
      </c>
      <c r="AK120" s="4">
        <f t="shared" si="21"/>
        <v>60</v>
      </c>
      <c r="AL120">
        <v>5000</v>
      </c>
      <c r="AM120" s="4">
        <f t="shared" si="22"/>
        <v>62</v>
      </c>
      <c r="AN120">
        <v>5000</v>
      </c>
      <c r="AO120" s="4">
        <f t="shared" si="23"/>
        <v>64</v>
      </c>
      <c r="AP120">
        <v>5000</v>
      </c>
      <c r="AQ120">
        <v>120</v>
      </c>
      <c r="AR120" t="s">
        <v>130</v>
      </c>
      <c r="AS120">
        <v>3</v>
      </c>
      <c r="AT120">
        <v>0</v>
      </c>
      <c r="AU120">
        <v>0</v>
      </c>
    </row>
    <row r="121" spans="1:47">
      <c r="A121" s="1">
        <v>120</v>
      </c>
      <c r="B121">
        <v>31</v>
      </c>
      <c r="C121" t="s">
        <v>160</v>
      </c>
      <c r="D121">
        <v>4</v>
      </c>
      <c r="E121">
        <v>29</v>
      </c>
      <c r="F121" s="70">
        <v>20</v>
      </c>
      <c r="G121">
        <v>0</v>
      </c>
      <c r="H121">
        <v>0</v>
      </c>
      <c r="I121" s="70">
        <v>30</v>
      </c>
      <c r="J121">
        <v>0</v>
      </c>
      <c r="K121">
        <v>0</v>
      </c>
      <c r="L121">
        <v>1</v>
      </c>
      <c r="M121">
        <v>31</v>
      </c>
      <c r="N121">
        <v>2000</v>
      </c>
      <c r="O121">
        <v>34</v>
      </c>
      <c r="P121">
        <v>3000</v>
      </c>
      <c r="Q121">
        <v>38</v>
      </c>
      <c r="R121">
        <v>4000</v>
      </c>
      <c r="S121" s="4">
        <f t="shared" si="12"/>
        <v>40</v>
      </c>
      <c r="T121">
        <v>5000</v>
      </c>
      <c r="U121" s="4">
        <f t="shared" si="13"/>
        <v>42</v>
      </c>
      <c r="V121">
        <v>5000</v>
      </c>
      <c r="W121" s="4">
        <f t="shared" si="14"/>
        <v>44</v>
      </c>
      <c r="X121">
        <v>5000</v>
      </c>
      <c r="Y121" s="4">
        <f t="shared" si="15"/>
        <v>46</v>
      </c>
      <c r="Z121">
        <v>5000</v>
      </c>
      <c r="AA121" s="4">
        <f t="shared" si="16"/>
        <v>48</v>
      </c>
      <c r="AB121">
        <v>5000</v>
      </c>
      <c r="AC121" s="4">
        <f t="shared" si="17"/>
        <v>50</v>
      </c>
      <c r="AD121">
        <v>5000</v>
      </c>
      <c r="AE121" s="4">
        <f t="shared" si="18"/>
        <v>52</v>
      </c>
      <c r="AF121">
        <v>5000</v>
      </c>
      <c r="AG121" s="4">
        <f t="shared" si="19"/>
        <v>54</v>
      </c>
      <c r="AH121">
        <v>5000</v>
      </c>
      <c r="AI121" s="4">
        <f t="shared" si="20"/>
        <v>56</v>
      </c>
      <c r="AJ121">
        <v>5000</v>
      </c>
      <c r="AK121" s="4">
        <f t="shared" si="21"/>
        <v>58</v>
      </c>
      <c r="AL121">
        <v>5000</v>
      </c>
      <c r="AM121" s="4">
        <f t="shared" si="22"/>
        <v>60</v>
      </c>
      <c r="AN121">
        <v>5000</v>
      </c>
      <c r="AO121" s="4">
        <f t="shared" si="23"/>
        <v>62</v>
      </c>
      <c r="AP121">
        <v>5000</v>
      </c>
      <c r="AQ121">
        <v>0</v>
      </c>
      <c r="AR121" t="s">
        <v>130</v>
      </c>
      <c r="AS121">
        <v>3</v>
      </c>
      <c r="AT121">
        <v>0</v>
      </c>
      <c r="AU121">
        <v>0</v>
      </c>
    </row>
    <row r="122" spans="1:47">
      <c r="A122" s="1">
        <v>121</v>
      </c>
      <c r="B122">
        <v>32</v>
      </c>
      <c r="C122" t="s">
        <v>161</v>
      </c>
      <c r="D122">
        <v>2</v>
      </c>
      <c r="E122">
        <v>30</v>
      </c>
      <c r="F122" s="70">
        <v>50</v>
      </c>
      <c r="G122">
        <v>0</v>
      </c>
      <c r="H122">
        <v>0</v>
      </c>
      <c r="I122" s="70">
        <v>40</v>
      </c>
      <c r="J122">
        <v>0</v>
      </c>
      <c r="K122">
        <v>0</v>
      </c>
      <c r="L122">
        <v>1</v>
      </c>
      <c r="M122">
        <v>32</v>
      </c>
      <c r="N122">
        <v>2000</v>
      </c>
      <c r="O122">
        <v>35</v>
      </c>
      <c r="P122">
        <v>3000</v>
      </c>
      <c r="Q122">
        <v>39</v>
      </c>
      <c r="R122">
        <v>4000</v>
      </c>
      <c r="S122" s="4">
        <f t="shared" si="12"/>
        <v>41</v>
      </c>
      <c r="T122">
        <v>5000</v>
      </c>
      <c r="U122" s="4">
        <f t="shared" si="13"/>
        <v>43</v>
      </c>
      <c r="V122">
        <v>5000</v>
      </c>
      <c r="W122" s="4">
        <f t="shared" si="14"/>
        <v>45</v>
      </c>
      <c r="X122">
        <v>5000</v>
      </c>
      <c r="Y122" s="4">
        <f t="shared" si="15"/>
        <v>47</v>
      </c>
      <c r="Z122">
        <v>5000</v>
      </c>
      <c r="AA122" s="4">
        <f t="shared" si="16"/>
        <v>49</v>
      </c>
      <c r="AB122">
        <v>5000</v>
      </c>
      <c r="AC122" s="4">
        <f t="shared" si="17"/>
        <v>51</v>
      </c>
      <c r="AD122">
        <v>5000</v>
      </c>
      <c r="AE122" s="4">
        <f t="shared" si="18"/>
        <v>53</v>
      </c>
      <c r="AF122">
        <v>5000</v>
      </c>
      <c r="AG122" s="4">
        <f t="shared" si="19"/>
        <v>55</v>
      </c>
      <c r="AH122">
        <v>5000</v>
      </c>
      <c r="AI122" s="4">
        <f t="shared" si="20"/>
        <v>57</v>
      </c>
      <c r="AJ122">
        <v>5000</v>
      </c>
      <c r="AK122" s="4">
        <f t="shared" si="21"/>
        <v>59</v>
      </c>
      <c r="AL122">
        <v>5000</v>
      </c>
      <c r="AM122" s="4">
        <f t="shared" si="22"/>
        <v>61</v>
      </c>
      <c r="AN122">
        <v>5000</v>
      </c>
      <c r="AO122" s="4">
        <f t="shared" si="23"/>
        <v>63</v>
      </c>
      <c r="AP122">
        <v>5000</v>
      </c>
      <c r="AQ122">
        <v>120</v>
      </c>
      <c r="AR122" t="s">
        <v>130</v>
      </c>
      <c r="AS122">
        <v>3</v>
      </c>
      <c r="AT122">
        <v>0</v>
      </c>
      <c r="AU122">
        <v>0</v>
      </c>
    </row>
    <row r="123" spans="1:47">
      <c r="A123" s="1">
        <v>122</v>
      </c>
      <c r="B123">
        <v>33</v>
      </c>
      <c r="C123" t="s">
        <v>162</v>
      </c>
      <c r="D123">
        <v>2</v>
      </c>
      <c r="E123">
        <v>31</v>
      </c>
      <c r="F123" s="70">
        <v>12</v>
      </c>
      <c r="G123">
        <v>12</v>
      </c>
      <c r="H123">
        <v>12</v>
      </c>
      <c r="I123" s="70">
        <v>30</v>
      </c>
      <c r="J123">
        <v>12</v>
      </c>
      <c r="K123">
        <v>12</v>
      </c>
      <c r="L123">
        <v>1</v>
      </c>
      <c r="M123">
        <v>35</v>
      </c>
      <c r="N123">
        <v>2000</v>
      </c>
      <c r="O123">
        <v>37</v>
      </c>
      <c r="P123">
        <v>3000</v>
      </c>
      <c r="Q123">
        <v>40</v>
      </c>
      <c r="R123">
        <v>4000</v>
      </c>
      <c r="S123" s="4">
        <f t="shared" si="12"/>
        <v>42</v>
      </c>
      <c r="T123">
        <v>5000</v>
      </c>
      <c r="U123" s="4">
        <f t="shared" si="13"/>
        <v>44</v>
      </c>
      <c r="V123">
        <v>5000</v>
      </c>
      <c r="W123" s="4">
        <f t="shared" si="14"/>
        <v>46</v>
      </c>
      <c r="X123">
        <v>5000</v>
      </c>
      <c r="Y123" s="4">
        <f t="shared" si="15"/>
        <v>48</v>
      </c>
      <c r="Z123">
        <v>5000</v>
      </c>
      <c r="AA123" s="4">
        <f t="shared" si="16"/>
        <v>50</v>
      </c>
      <c r="AB123">
        <v>5000</v>
      </c>
      <c r="AC123" s="4">
        <f t="shared" si="17"/>
        <v>52</v>
      </c>
      <c r="AD123">
        <v>5000</v>
      </c>
      <c r="AE123" s="4">
        <f t="shared" si="18"/>
        <v>54</v>
      </c>
      <c r="AF123">
        <v>5000</v>
      </c>
      <c r="AG123" s="4">
        <f t="shared" si="19"/>
        <v>56</v>
      </c>
      <c r="AH123">
        <v>5000</v>
      </c>
      <c r="AI123" s="4">
        <f t="shared" si="20"/>
        <v>58</v>
      </c>
      <c r="AJ123">
        <v>5000</v>
      </c>
      <c r="AK123" s="4">
        <f t="shared" si="21"/>
        <v>60</v>
      </c>
      <c r="AL123">
        <v>5000</v>
      </c>
      <c r="AM123" s="4">
        <f t="shared" si="22"/>
        <v>62</v>
      </c>
      <c r="AN123">
        <v>5000</v>
      </c>
      <c r="AO123" s="4">
        <f t="shared" si="23"/>
        <v>64</v>
      </c>
      <c r="AP123">
        <v>5000</v>
      </c>
      <c r="AQ123">
        <v>60</v>
      </c>
      <c r="AR123" t="s">
        <v>130</v>
      </c>
      <c r="AS123">
        <v>3</v>
      </c>
      <c r="AT123">
        <v>0</v>
      </c>
      <c r="AU123">
        <v>0</v>
      </c>
    </row>
    <row r="124" spans="1:47">
      <c r="A124" s="1">
        <v>123</v>
      </c>
      <c r="B124">
        <v>34</v>
      </c>
      <c r="C124" t="s">
        <v>163</v>
      </c>
      <c r="D124">
        <v>2</v>
      </c>
      <c r="E124">
        <v>26</v>
      </c>
      <c r="F124" s="70">
        <v>16</v>
      </c>
      <c r="G124">
        <v>0</v>
      </c>
      <c r="H124">
        <v>0</v>
      </c>
      <c r="I124" s="70">
        <v>0</v>
      </c>
      <c r="J124">
        <v>0</v>
      </c>
      <c r="K124">
        <v>0</v>
      </c>
      <c r="L124">
        <v>2</v>
      </c>
      <c r="M124">
        <v>42</v>
      </c>
      <c r="N124">
        <v>2000</v>
      </c>
      <c r="O124">
        <v>44</v>
      </c>
      <c r="P124">
        <v>3000</v>
      </c>
      <c r="Q124">
        <v>46</v>
      </c>
      <c r="R124">
        <v>4000</v>
      </c>
      <c r="S124" s="4">
        <f t="shared" si="12"/>
        <v>48</v>
      </c>
      <c r="T124">
        <v>5000</v>
      </c>
      <c r="U124" s="4">
        <f t="shared" si="13"/>
        <v>50</v>
      </c>
      <c r="V124">
        <v>5000</v>
      </c>
      <c r="W124" s="4">
        <f t="shared" si="14"/>
        <v>52</v>
      </c>
      <c r="X124">
        <v>5000</v>
      </c>
      <c r="Y124" s="4">
        <f t="shared" si="15"/>
        <v>54</v>
      </c>
      <c r="Z124">
        <v>5000</v>
      </c>
      <c r="AA124" s="4">
        <f t="shared" si="16"/>
        <v>56</v>
      </c>
      <c r="AB124">
        <v>5000</v>
      </c>
      <c r="AC124" s="4">
        <f t="shared" si="17"/>
        <v>58</v>
      </c>
      <c r="AD124">
        <v>5000</v>
      </c>
      <c r="AE124" s="4">
        <f t="shared" si="18"/>
        <v>60</v>
      </c>
      <c r="AF124">
        <v>5000</v>
      </c>
      <c r="AG124" s="4">
        <f t="shared" si="19"/>
        <v>62</v>
      </c>
      <c r="AH124">
        <v>5000</v>
      </c>
      <c r="AI124" s="4">
        <f t="shared" si="20"/>
        <v>64</v>
      </c>
      <c r="AJ124">
        <v>5000</v>
      </c>
      <c r="AK124" s="4">
        <f t="shared" si="21"/>
        <v>66</v>
      </c>
      <c r="AL124">
        <v>5000</v>
      </c>
      <c r="AM124" s="4">
        <f t="shared" si="22"/>
        <v>68</v>
      </c>
      <c r="AN124">
        <v>5000</v>
      </c>
      <c r="AO124" s="4">
        <f t="shared" si="23"/>
        <v>70</v>
      </c>
      <c r="AP124">
        <v>5000</v>
      </c>
      <c r="AQ124">
        <v>40</v>
      </c>
      <c r="AR124" t="s">
        <v>130</v>
      </c>
      <c r="AS124">
        <v>3</v>
      </c>
      <c r="AT124">
        <v>0</v>
      </c>
      <c r="AU124">
        <v>0</v>
      </c>
    </row>
    <row r="125" spans="1:47">
      <c r="A125" s="1">
        <v>124</v>
      </c>
      <c r="B125">
        <v>37</v>
      </c>
      <c r="C125" t="s">
        <v>164</v>
      </c>
      <c r="D125">
        <v>7</v>
      </c>
      <c r="E125">
        <v>9</v>
      </c>
      <c r="F125" s="70">
        <v>20</v>
      </c>
      <c r="G125">
        <v>14</v>
      </c>
      <c r="H125">
        <v>25</v>
      </c>
      <c r="I125" s="70">
        <v>6</v>
      </c>
      <c r="J125">
        <v>10</v>
      </c>
      <c r="K125">
        <v>12</v>
      </c>
      <c r="L125">
        <v>1</v>
      </c>
      <c r="M125">
        <v>42</v>
      </c>
      <c r="N125">
        <v>2000</v>
      </c>
      <c r="O125">
        <v>44</v>
      </c>
      <c r="P125">
        <v>3000</v>
      </c>
      <c r="Q125">
        <v>46</v>
      </c>
      <c r="R125">
        <v>4000</v>
      </c>
      <c r="S125" s="4">
        <f t="shared" si="12"/>
        <v>48</v>
      </c>
      <c r="T125">
        <v>5000</v>
      </c>
      <c r="U125" s="4">
        <f t="shared" si="13"/>
        <v>50</v>
      </c>
      <c r="V125">
        <v>5000</v>
      </c>
      <c r="W125" s="4">
        <f t="shared" si="14"/>
        <v>52</v>
      </c>
      <c r="X125">
        <v>5000</v>
      </c>
      <c r="Y125" s="4">
        <f t="shared" si="15"/>
        <v>54</v>
      </c>
      <c r="Z125">
        <v>5000</v>
      </c>
      <c r="AA125" s="4">
        <f t="shared" si="16"/>
        <v>56</v>
      </c>
      <c r="AB125">
        <v>5000</v>
      </c>
      <c r="AC125" s="4">
        <f t="shared" si="17"/>
        <v>58</v>
      </c>
      <c r="AD125">
        <v>5000</v>
      </c>
      <c r="AE125" s="4">
        <f t="shared" si="18"/>
        <v>60</v>
      </c>
      <c r="AF125">
        <v>5000</v>
      </c>
      <c r="AG125" s="4">
        <f t="shared" si="19"/>
        <v>62</v>
      </c>
      <c r="AH125">
        <v>5000</v>
      </c>
      <c r="AI125" s="4">
        <f t="shared" si="20"/>
        <v>64</v>
      </c>
      <c r="AJ125">
        <v>5000</v>
      </c>
      <c r="AK125" s="4">
        <f t="shared" si="21"/>
        <v>66</v>
      </c>
      <c r="AL125">
        <v>5000</v>
      </c>
      <c r="AM125" s="4">
        <f t="shared" si="22"/>
        <v>68</v>
      </c>
      <c r="AN125">
        <v>5000</v>
      </c>
      <c r="AO125" s="4">
        <f t="shared" si="23"/>
        <v>70</v>
      </c>
      <c r="AP125">
        <v>5000</v>
      </c>
      <c r="AQ125">
        <v>100</v>
      </c>
      <c r="AR125" t="s">
        <v>130</v>
      </c>
      <c r="AS125">
        <v>3</v>
      </c>
      <c r="AT125">
        <v>0</v>
      </c>
      <c r="AU125">
        <v>0</v>
      </c>
    </row>
    <row r="126" spans="1:47">
      <c r="A126" s="1">
        <v>125</v>
      </c>
      <c r="B126">
        <v>38</v>
      </c>
      <c r="C126" t="s">
        <v>165</v>
      </c>
      <c r="D126">
        <v>9</v>
      </c>
      <c r="E126">
        <v>46</v>
      </c>
      <c r="F126" s="70">
        <v>15</v>
      </c>
      <c r="G126">
        <v>0</v>
      </c>
      <c r="H126">
        <v>0</v>
      </c>
      <c r="I126" s="70">
        <v>0</v>
      </c>
      <c r="J126">
        <v>0</v>
      </c>
      <c r="K126">
        <v>0</v>
      </c>
      <c r="L126">
        <v>2</v>
      </c>
      <c r="M126">
        <v>30</v>
      </c>
      <c r="N126">
        <v>2000</v>
      </c>
      <c r="O126">
        <v>44</v>
      </c>
      <c r="P126">
        <v>3000</v>
      </c>
      <c r="Q126">
        <v>46</v>
      </c>
      <c r="R126">
        <v>4000</v>
      </c>
      <c r="S126" s="4">
        <f t="shared" si="12"/>
        <v>48</v>
      </c>
      <c r="T126">
        <v>5000</v>
      </c>
      <c r="U126" s="4">
        <f t="shared" si="13"/>
        <v>50</v>
      </c>
      <c r="V126">
        <v>5000</v>
      </c>
      <c r="W126" s="4">
        <f t="shared" si="14"/>
        <v>52</v>
      </c>
      <c r="X126">
        <v>5000</v>
      </c>
      <c r="Y126" s="4">
        <f t="shared" si="15"/>
        <v>54</v>
      </c>
      <c r="Z126">
        <v>5000</v>
      </c>
      <c r="AA126" s="4">
        <f t="shared" si="16"/>
        <v>56</v>
      </c>
      <c r="AB126">
        <v>5000</v>
      </c>
      <c r="AC126" s="4">
        <f t="shared" si="17"/>
        <v>58</v>
      </c>
      <c r="AD126">
        <v>5000</v>
      </c>
      <c r="AE126" s="4">
        <f t="shared" si="18"/>
        <v>60</v>
      </c>
      <c r="AF126">
        <v>5000</v>
      </c>
      <c r="AG126" s="4">
        <f t="shared" si="19"/>
        <v>62</v>
      </c>
      <c r="AH126">
        <v>5000</v>
      </c>
      <c r="AI126" s="4">
        <f t="shared" si="20"/>
        <v>64</v>
      </c>
      <c r="AJ126">
        <v>5000</v>
      </c>
      <c r="AK126" s="4">
        <f t="shared" si="21"/>
        <v>66</v>
      </c>
      <c r="AL126">
        <v>5000</v>
      </c>
      <c r="AM126" s="4">
        <f t="shared" si="22"/>
        <v>68</v>
      </c>
      <c r="AN126">
        <v>5000</v>
      </c>
      <c r="AO126" s="4">
        <f t="shared" si="23"/>
        <v>70</v>
      </c>
      <c r="AP126">
        <v>5000</v>
      </c>
      <c r="AQ126">
        <v>30</v>
      </c>
      <c r="AR126" t="s">
        <v>130</v>
      </c>
      <c r="AS126">
        <v>3</v>
      </c>
      <c r="AT126">
        <v>0</v>
      </c>
      <c r="AU126">
        <v>0</v>
      </c>
    </row>
    <row r="127" spans="1:47">
      <c r="A127" s="1">
        <v>126</v>
      </c>
      <c r="B127">
        <v>39</v>
      </c>
      <c r="C127" t="s">
        <v>166</v>
      </c>
      <c r="D127">
        <v>1</v>
      </c>
      <c r="E127">
        <v>1</v>
      </c>
      <c r="F127" s="70">
        <v>4</v>
      </c>
      <c r="G127">
        <v>8</v>
      </c>
      <c r="H127">
        <v>8</v>
      </c>
      <c r="I127" s="70">
        <v>1</v>
      </c>
      <c r="J127">
        <v>2</v>
      </c>
      <c r="K127">
        <v>2</v>
      </c>
      <c r="L127">
        <v>0</v>
      </c>
      <c r="M127">
        <v>42</v>
      </c>
      <c r="N127">
        <v>2000</v>
      </c>
      <c r="O127">
        <v>44</v>
      </c>
      <c r="P127">
        <v>3000</v>
      </c>
      <c r="Q127">
        <v>46</v>
      </c>
      <c r="R127">
        <v>4000</v>
      </c>
      <c r="S127" s="4">
        <f t="shared" si="12"/>
        <v>48</v>
      </c>
      <c r="T127">
        <v>5000</v>
      </c>
      <c r="U127" s="4">
        <f t="shared" si="13"/>
        <v>50</v>
      </c>
      <c r="V127">
        <v>5000</v>
      </c>
      <c r="W127" s="4">
        <f t="shared" si="14"/>
        <v>52</v>
      </c>
      <c r="X127">
        <v>5000</v>
      </c>
      <c r="Y127" s="4">
        <f t="shared" si="15"/>
        <v>54</v>
      </c>
      <c r="Z127">
        <v>5000</v>
      </c>
      <c r="AA127" s="4">
        <f t="shared" si="16"/>
        <v>56</v>
      </c>
      <c r="AB127">
        <v>5000</v>
      </c>
      <c r="AC127" s="4">
        <f t="shared" si="17"/>
        <v>58</v>
      </c>
      <c r="AD127">
        <v>5000</v>
      </c>
      <c r="AE127" s="4">
        <f t="shared" si="18"/>
        <v>60</v>
      </c>
      <c r="AF127">
        <v>5000</v>
      </c>
      <c r="AG127" s="4">
        <f t="shared" si="19"/>
        <v>62</v>
      </c>
      <c r="AH127">
        <v>5000</v>
      </c>
      <c r="AI127" s="4">
        <f t="shared" si="20"/>
        <v>64</v>
      </c>
      <c r="AJ127">
        <v>5000</v>
      </c>
      <c r="AK127" s="4">
        <f t="shared" si="21"/>
        <v>66</v>
      </c>
      <c r="AL127">
        <v>5000</v>
      </c>
      <c r="AM127" s="4">
        <f t="shared" si="22"/>
        <v>68</v>
      </c>
      <c r="AN127">
        <v>5000</v>
      </c>
      <c r="AO127" s="4">
        <f t="shared" si="23"/>
        <v>70</v>
      </c>
      <c r="AP127">
        <v>5000</v>
      </c>
      <c r="AQ127">
        <v>20</v>
      </c>
      <c r="AR127" t="s">
        <v>130</v>
      </c>
      <c r="AS127">
        <v>3</v>
      </c>
      <c r="AT127">
        <v>0</v>
      </c>
      <c r="AU127">
        <v>0</v>
      </c>
    </row>
    <row r="128" spans="1:47">
      <c r="A128" s="1">
        <v>127</v>
      </c>
      <c r="B128">
        <v>40</v>
      </c>
      <c r="C128" t="s">
        <v>167</v>
      </c>
      <c r="D128">
        <v>0</v>
      </c>
      <c r="E128">
        <v>44</v>
      </c>
      <c r="F128" s="70">
        <v>40</v>
      </c>
      <c r="G128">
        <v>0</v>
      </c>
      <c r="H128">
        <v>0</v>
      </c>
      <c r="I128" s="70">
        <v>3</v>
      </c>
      <c r="J128">
        <v>0</v>
      </c>
      <c r="K128">
        <v>0</v>
      </c>
      <c r="L128">
        <v>0</v>
      </c>
      <c r="M128">
        <v>30</v>
      </c>
      <c r="N128">
        <v>2000</v>
      </c>
      <c r="O128">
        <v>44</v>
      </c>
      <c r="P128">
        <v>3000</v>
      </c>
      <c r="Q128">
        <v>46</v>
      </c>
      <c r="R128">
        <v>4000</v>
      </c>
      <c r="S128" s="4">
        <f t="shared" si="12"/>
        <v>48</v>
      </c>
      <c r="T128">
        <v>5000</v>
      </c>
      <c r="U128" s="4">
        <f t="shared" si="13"/>
        <v>50</v>
      </c>
      <c r="V128">
        <v>5000</v>
      </c>
      <c r="W128" s="4">
        <f t="shared" si="14"/>
        <v>52</v>
      </c>
      <c r="X128">
        <v>5000</v>
      </c>
      <c r="Y128" s="4">
        <f t="shared" si="15"/>
        <v>54</v>
      </c>
      <c r="Z128">
        <v>5000</v>
      </c>
      <c r="AA128" s="4">
        <f t="shared" si="16"/>
        <v>56</v>
      </c>
      <c r="AB128">
        <v>5000</v>
      </c>
      <c r="AC128" s="4">
        <f t="shared" si="17"/>
        <v>58</v>
      </c>
      <c r="AD128">
        <v>5000</v>
      </c>
      <c r="AE128" s="4">
        <f t="shared" si="18"/>
        <v>60</v>
      </c>
      <c r="AF128">
        <v>5000</v>
      </c>
      <c r="AG128" s="4">
        <f t="shared" si="19"/>
        <v>62</v>
      </c>
      <c r="AH128">
        <v>5000</v>
      </c>
      <c r="AI128" s="4">
        <f t="shared" si="20"/>
        <v>64</v>
      </c>
      <c r="AJ128">
        <v>5000</v>
      </c>
      <c r="AK128" s="4">
        <f t="shared" si="21"/>
        <v>66</v>
      </c>
      <c r="AL128">
        <v>5000</v>
      </c>
      <c r="AM128" s="4">
        <f t="shared" si="22"/>
        <v>68</v>
      </c>
      <c r="AN128">
        <v>5000</v>
      </c>
      <c r="AO128" s="4">
        <f t="shared" si="23"/>
        <v>70</v>
      </c>
      <c r="AP128">
        <v>5000</v>
      </c>
      <c r="AQ128">
        <v>60</v>
      </c>
      <c r="AR128" t="s">
        <v>130</v>
      </c>
      <c r="AS128">
        <v>3</v>
      </c>
      <c r="AT128">
        <v>0</v>
      </c>
      <c r="AU128">
        <v>0</v>
      </c>
    </row>
    <row r="129" spans="1:47">
      <c r="A129" s="1">
        <v>128</v>
      </c>
      <c r="B129">
        <v>41</v>
      </c>
      <c r="C129" t="s">
        <v>168</v>
      </c>
      <c r="D129">
        <v>4</v>
      </c>
      <c r="E129">
        <v>43</v>
      </c>
      <c r="F129" s="70">
        <v>8</v>
      </c>
      <c r="G129">
        <v>1</v>
      </c>
      <c r="H129">
        <v>1</v>
      </c>
      <c r="I129" s="70">
        <v>0</v>
      </c>
      <c r="J129">
        <v>0</v>
      </c>
      <c r="K129">
        <v>0</v>
      </c>
      <c r="L129">
        <v>0</v>
      </c>
      <c r="M129">
        <v>30</v>
      </c>
      <c r="N129">
        <v>2000</v>
      </c>
      <c r="O129">
        <v>44</v>
      </c>
      <c r="P129">
        <v>3000</v>
      </c>
      <c r="Q129">
        <v>46</v>
      </c>
      <c r="R129">
        <v>4000</v>
      </c>
      <c r="S129" s="4">
        <f t="shared" si="12"/>
        <v>48</v>
      </c>
      <c r="T129">
        <v>5000</v>
      </c>
      <c r="U129" s="4">
        <f t="shared" si="13"/>
        <v>50</v>
      </c>
      <c r="V129">
        <v>5000</v>
      </c>
      <c r="W129" s="4">
        <f t="shared" si="14"/>
        <v>52</v>
      </c>
      <c r="X129">
        <v>5000</v>
      </c>
      <c r="Y129" s="4">
        <f t="shared" si="15"/>
        <v>54</v>
      </c>
      <c r="Z129">
        <v>5000</v>
      </c>
      <c r="AA129" s="4">
        <f t="shared" si="16"/>
        <v>56</v>
      </c>
      <c r="AB129">
        <v>5000</v>
      </c>
      <c r="AC129" s="4">
        <f t="shared" si="17"/>
        <v>58</v>
      </c>
      <c r="AD129">
        <v>5000</v>
      </c>
      <c r="AE129" s="4">
        <f t="shared" si="18"/>
        <v>60</v>
      </c>
      <c r="AF129">
        <v>5000</v>
      </c>
      <c r="AG129" s="4">
        <f t="shared" si="19"/>
        <v>62</v>
      </c>
      <c r="AH129">
        <v>5000</v>
      </c>
      <c r="AI129" s="4">
        <f t="shared" si="20"/>
        <v>64</v>
      </c>
      <c r="AJ129">
        <v>5000</v>
      </c>
      <c r="AK129" s="4">
        <f t="shared" si="21"/>
        <v>66</v>
      </c>
      <c r="AL129">
        <v>5000</v>
      </c>
      <c r="AM129" s="4">
        <f t="shared" si="22"/>
        <v>68</v>
      </c>
      <c r="AN129">
        <v>5000</v>
      </c>
      <c r="AO129" s="4">
        <f t="shared" si="23"/>
        <v>70</v>
      </c>
      <c r="AP129">
        <v>5000</v>
      </c>
      <c r="AQ129">
        <v>30</v>
      </c>
      <c r="AR129" t="s">
        <v>130</v>
      </c>
      <c r="AS129">
        <v>3</v>
      </c>
      <c r="AT129">
        <v>0</v>
      </c>
      <c r="AU129">
        <v>0</v>
      </c>
    </row>
    <row r="130" spans="1:47">
      <c r="A130" s="1">
        <v>129</v>
      </c>
      <c r="B130">
        <v>42</v>
      </c>
      <c r="C130" t="s">
        <v>169</v>
      </c>
      <c r="D130">
        <v>0</v>
      </c>
      <c r="E130">
        <v>0</v>
      </c>
      <c r="F130" s="70">
        <v>0</v>
      </c>
      <c r="G130">
        <v>0</v>
      </c>
      <c r="H130">
        <v>0</v>
      </c>
      <c r="I130" s="70">
        <v>3</v>
      </c>
      <c r="J130">
        <v>0</v>
      </c>
      <c r="K130">
        <v>0</v>
      </c>
      <c r="L130">
        <v>0</v>
      </c>
      <c r="M130">
        <v>30</v>
      </c>
      <c r="N130">
        <v>2000</v>
      </c>
      <c r="O130">
        <v>44</v>
      </c>
      <c r="P130">
        <v>3000</v>
      </c>
      <c r="Q130">
        <v>46</v>
      </c>
      <c r="R130">
        <v>4000</v>
      </c>
      <c r="S130" s="4">
        <f t="shared" si="12"/>
        <v>48</v>
      </c>
      <c r="T130">
        <v>5000</v>
      </c>
      <c r="U130" s="4">
        <f t="shared" si="13"/>
        <v>50</v>
      </c>
      <c r="V130">
        <v>5000</v>
      </c>
      <c r="W130" s="4">
        <f t="shared" si="14"/>
        <v>52</v>
      </c>
      <c r="X130">
        <v>5000</v>
      </c>
      <c r="Y130" s="4">
        <f t="shared" si="15"/>
        <v>54</v>
      </c>
      <c r="Z130">
        <v>5000</v>
      </c>
      <c r="AA130" s="4">
        <f t="shared" si="16"/>
        <v>56</v>
      </c>
      <c r="AB130">
        <v>5000</v>
      </c>
      <c r="AC130" s="4">
        <f t="shared" si="17"/>
        <v>58</v>
      </c>
      <c r="AD130">
        <v>5000</v>
      </c>
      <c r="AE130" s="4">
        <f t="shared" si="18"/>
        <v>60</v>
      </c>
      <c r="AF130">
        <v>5000</v>
      </c>
      <c r="AG130" s="4">
        <f t="shared" si="19"/>
        <v>62</v>
      </c>
      <c r="AH130">
        <v>5000</v>
      </c>
      <c r="AI130" s="4">
        <f t="shared" si="20"/>
        <v>64</v>
      </c>
      <c r="AJ130">
        <v>5000</v>
      </c>
      <c r="AK130" s="4">
        <f t="shared" si="21"/>
        <v>66</v>
      </c>
      <c r="AL130">
        <v>5000</v>
      </c>
      <c r="AM130" s="4">
        <f t="shared" si="22"/>
        <v>68</v>
      </c>
      <c r="AN130">
        <v>5000</v>
      </c>
      <c r="AO130" s="4">
        <f t="shared" si="23"/>
        <v>70</v>
      </c>
      <c r="AP130">
        <v>5000</v>
      </c>
      <c r="AQ130">
        <v>0</v>
      </c>
      <c r="AR130" t="s">
        <v>130</v>
      </c>
      <c r="AS130">
        <v>3</v>
      </c>
      <c r="AT130">
        <v>0</v>
      </c>
      <c r="AU130">
        <v>0</v>
      </c>
    </row>
    <row r="131" spans="1:47">
      <c r="A131" s="1">
        <v>130</v>
      </c>
      <c r="B131">
        <v>43</v>
      </c>
      <c r="C131" t="s">
        <v>170</v>
      </c>
      <c r="D131">
        <v>0</v>
      </c>
      <c r="E131">
        <v>38</v>
      </c>
      <c r="F131" s="70">
        <v>0</v>
      </c>
      <c r="G131">
        <v>0</v>
      </c>
      <c r="H131">
        <v>0</v>
      </c>
      <c r="I131" s="70">
        <v>10</v>
      </c>
      <c r="J131">
        <v>0</v>
      </c>
      <c r="K131">
        <v>0</v>
      </c>
      <c r="L131">
        <v>0</v>
      </c>
      <c r="M131">
        <v>30</v>
      </c>
      <c r="N131">
        <v>2000</v>
      </c>
      <c r="O131">
        <v>44</v>
      </c>
      <c r="P131">
        <v>3000</v>
      </c>
      <c r="Q131">
        <v>46</v>
      </c>
      <c r="R131">
        <v>4000</v>
      </c>
      <c r="S131" s="4">
        <f t="shared" ref="S131:S194" si="24">Q131+2</f>
        <v>48</v>
      </c>
      <c r="T131">
        <v>5000</v>
      </c>
      <c r="U131" s="4">
        <f t="shared" ref="U131:U194" si="25">S131+2</f>
        <v>50</v>
      </c>
      <c r="V131">
        <v>5000</v>
      </c>
      <c r="W131" s="4">
        <f t="shared" ref="W131:W194" si="26">U131+2</f>
        <v>52</v>
      </c>
      <c r="X131">
        <v>5000</v>
      </c>
      <c r="Y131" s="4">
        <f t="shared" ref="Y131:Y194" si="27">W131+2</f>
        <v>54</v>
      </c>
      <c r="Z131">
        <v>5000</v>
      </c>
      <c r="AA131" s="4">
        <f t="shared" ref="AA131:AA194" si="28">Y131+2</f>
        <v>56</v>
      </c>
      <c r="AB131">
        <v>5000</v>
      </c>
      <c r="AC131" s="4">
        <f t="shared" ref="AC131:AC194" si="29">AA131+2</f>
        <v>58</v>
      </c>
      <c r="AD131">
        <v>5000</v>
      </c>
      <c r="AE131" s="4">
        <f t="shared" ref="AE131:AE194" si="30">AC131+2</f>
        <v>60</v>
      </c>
      <c r="AF131">
        <v>5000</v>
      </c>
      <c r="AG131" s="4">
        <f t="shared" ref="AG131:AG194" si="31">AE131+2</f>
        <v>62</v>
      </c>
      <c r="AH131">
        <v>5000</v>
      </c>
      <c r="AI131" s="4">
        <f t="shared" ref="AI131:AI194" si="32">AG131+2</f>
        <v>64</v>
      </c>
      <c r="AJ131">
        <v>5000</v>
      </c>
      <c r="AK131" s="4">
        <f t="shared" ref="AK131:AK194" si="33">AI131+2</f>
        <v>66</v>
      </c>
      <c r="AL131">
        <v>5000</v>
      </c>
      <c r="AM131" s="4">
        <f t="shared" ref="AM131:AM194" si="34">AK131+2</f>
        <v>68</v>
      </c>
      <c r="AN131">
        <v>5000</v>
      </c>
      <c r="AO131" s="4">
        <f t="shared" ref="AO131:AO194" si="35">AM131+2</f>
        <v>70</v>
      </c>
      <c r="AP131">
        <v>5000</v>
      </c>
      <c r="AQ131">
        <v>0</v>
      </c>
      <c r="AR131" t="s">
        <v>130</v>
      </c>
      <c r="AS131">
        <v>3</v>
      </c>
      <c r="AT131">
        <v>0</v>
      </c>
      <c r="AU131">
        <v>0</v>
      </c>
    </row>
    <row r="132" spans="1:47">
      <c r="A132" s="1">
        <v>131</v>
      </c>
      <c r="B132">
        <v>44</v>
      </c>
      <c r="C132" t="s">
        <v>171</v>
      </c>
      <c r="D132">
        <v>1</v>
      </c>
      <c r="E132">
        <v>39</v>
      </c>
      <c r="F132" s="70">
        <v>3</v>
      </c>
      <c r="G132">
        <v>10</v>
      </c>
      <c r="H132">
        <v>10</v>
      </c>
      <c r="I132" s="70">
        <v>5</v>
      </c>
      <c r="J132">
        <v>10</v>
      </c>
      <c r="K132">
        <v>10</v>
      </c>
      <c r="L132">
        <v>1</v>
      </c>
      <c r="M132">
        <v>30</v>
      </c>
      <c r="N132">
        <v>2000</v>
      </c>
      <c r="O132">
        <v>44</v>
      </c>
      <c r="P132">
        <v>3000</v>
      </c>
      <c r="Q132">
        <v>46</v>
      </c>
      <c r="R132">
        <v>4000</v>
      </c>
      <c r="S132" s="4">
        <f t="shared" si="24"/>
        <v>48</v>
      </c>
      <c r="T132">
        <v>5000</v>
      </c>
      <c r="U132" s="4">
        <f t="shared" si="25"/>
        <v>50</v>
      </c>
      <c r="V132">
        <v>5000</v>
      </c>
      <c r="W132" s="4">
        <f t="shared" si="26"/>
        <v>52</v>
      </c>
      <c r="X132">
        <v>5000</v>
      </c>
      <c r="Y132" s="4">
        <f t="shared" si="27"/>
        <v>54</v>
      </c>
      <c r="Z132">
        <v>5000</v>
      </c>
      <c r="AA132" s="4">
        <f t="shared" si="28"/>
        <v>56</v>
      </c>
      <c r="AB132">
        <v>5000</v>
      </c>
      <c r="AC132" s="4">
        <f t="shared" si="29"/>
        <v>58</v>
      </c>
      <c r="AD132">
        <v>5000</v>
      </c>
      <c r="AE132" s="4">
        <f t="shared" si="30"/>
        <v>60</v>
      </c>
      <c r="AF132">
        <v>5000</v>
      </c>
      <c r="AG132" s="4">
        <f t="shared" si="31"/>
        <v>62</v>
      </c>
      <c r="AH132">
        <v>5000</v>
      </c>
      <c r="AI132" s="4">
        <f t="shared" si="32"/>
        <v>64</v>
      </c>
      <c r="AJ132">
        <v>5000</v>
      </c>
      <c r="AK132" s="4">
        <f t="shared" si="33"/>
        <v>66</v>
      </c>
      <c r="AL132">
        <v>5000</v>
      </c>
      <c r="AM132" s="4">
        <f t="shared" si="34"/>
        <v>68</v>
      </c>
      <c r="AN132">
        <v>5000</v>
      </c>
      <c r="AO132" s="4">
        <f t="shared" si="35"/>
        <v>70</v>
      </c>
      <c r="AP132">
        <v>5000</v>
      </c>
      <c r="AQ132">
        <v>60</v>
      </c>
      <c r="AR132" t="s">
        <v>130</v>
      </c>
      <c r="AS132">
        <v>3</v>
      </c>
      <c r="AT132">
        <v>0</v>
      </c>
      <c r="AU132">
        <v>0</v>
      </c>
    </row>
    <row r="133" spans="1:47">
      <c r="A133" s="1">
        <v>132</v>
      </c>
      <c r="B133">
        <v>45</v>
      </c>
      <c r="C133" t="s">
        <v>172</v>
      </c>
      <c r="D133">
        <v>2</v>
      </c>
      <c r="E133">
        <v>34</v>
      </c>
      <c r="F133" s="70">
        <v>16</v>
      </c>
      <c r="G133">
        <v>42</v>
      </c>
      <c r="H133">
        <v>60</v>
      </c>
      <c r="I133" s="70">
        <v>30</v>
      </c>
      <c r="J133">
        <v>24</v>
      </c>
      <c r="K133">
        <v>24</v>
      </c>
      <c r="L133">
        <v>1</v>
      </c>
      <c r="M133">
        <v>30</v>
      </c>
      <c r="N133">
        <v>2000</v>
      </c>
      <c r="O133">
        <v>44</v>
      </c>
      <c r="P133">
        <v>3000</v>
      </c>
      <c r="Q133">
        <v>46</v>
      </c>
      <c r="R133">
        <v>4000</v>
      </c>
      <c r="S133" s="4">
        <f t="shared" si="24"/>
        <v>48</v>
      </c>
      <c r="T133">
        <v>5000</v>
      </c>
      <c r="U133" s="4">
        <f t="shared" si="25"/>
        <v>50</v>
      </c>
      <c r="V133">
        <v>5000</v>
      </c>
      <c r="W133" s="4">
        <f t="shared" si="26"/>
        <v>52</v>
      </c>
      <c r="X133">
        <v>5000</v>
      </c>
      <c r="Y133" s="4">
        <f t="shared" si="27"/>
        <v>54</v>
      </c>
      <c r="Z133">
        <v>5000</v>
      </c>
      <c r="AA133" s="4">
        <f t="shared" si="28"/>
        <v>56</v>
      </c>
      <c r="AB133">
        <v>5000</v>
      </c>
      <c r="AC133" s="4">
        <f t="shared" si="29"/>
        <v>58</v>
      </c>
      <c r="AD133">
        <v>5000</v>
      </c>
      <c r="AE133" s="4">
        <f t="shared" si="30"/>
        <v>60</v>
      </c>
      <c r="AF133">
        <v>5000</v>
      </c>
      <c r="AG133" s="4">
        <f t="shared" si="31"/>
        <v>62</v>
      </c>
      <c r="AH133">
        <v>5000</v>
      </c>
      <c r="AI133" s="4">
        <f t="shared" si="32"/>
        <v>64</v>
      </c>
      <c r="AJ133">
        <v>5000</v>
      </c>
      <c r="AK133" s="4">
        <f t="shared" si="33"/>
        <v>66</v>
      </c>
      <c r="AL133">
        <v>5000</v>
      </c>
      <c r="AM133" s="4">
        <f t="shared" si="34"/>
        <v>68</v>
      </c>
      <c r="AN133">
        <v>5000</v>
      </c>
      <c r="AO133" s="4">
        <f t="shared" si="35"/>
        <v>70</v>
      </c>
      <c r="AP133">
        <v>5000</v>
      </c>
      <c r="AQ133">
        <v>60</v>
      </c>
      <c r="AR133" t="s">
        <v>130</v>
      </c>
      <c r="AS133">
        <v>3</v>
      </c>
      <c r="AT133">
        <v>0</v>
      </c>
      <c r="AU133">
        <v>0</v>
      </c>
    </row>
    <row r="134" spans="1:47">
      <c r="A134" s="1">
        <v>133</v>
      </c>
      <c r="B134">
        <v>47</v>
      </c>
      <c r="C134" t="s">
        <v>173</v>
      </c>
      <c r="D134">
        <v>2</v>
      </c>
      <c r="E134">
        <v>45</v>
      </c>
      <c r="F134" s="70">
        <v>35</v>
      </c>
      <c r="G134">
        <v>10</v>
      </c>
      <c r="H134">
        <v>30</v>
      </c>
      <c r="I134" s="70">
        <v>20</v>
      </c>
      <c r="J134">
        <v>10</v>
      </c>
      <c r="K134">
        <v>30</v>
      </c>
      <c r="L134">
        <v>1</v>
      </c>
      <c r="M134">
        <v>30</v>
      </c>
      <c r="N134">
        <v>2000</v>
      </c>
      <c r="O134">
        <v>44</v>
      </c>
      <c r="P134">
        <v>3000</v>
      </c>
      <c r="Q134">
        <v>46</v>
      </c>
      <c r="R134">
        <v>4000</v>
      </c>
      <c r="S134" s="4">
        <f t="shared" si="24"/>
        <v>48</v>
      </c>
      <c r="T134">
        <v>5000</v>
      </c>
      <c r="U134" s="4">
        <f t="shared" si="25"/>
        <v>50</v>
      </c>
      <c r="V134">
        <v>5000</v>
      </c>
      <c r="W134" s="4">
        <f t="shared" si="26"/>
        <v>52</v>
      </c>
      <c r="X134">
        <v>5000</v>
      </c>
      <c r="Y134" s="4">
        <f t="shared" si="27"/>
        <v>54</v>
      </c>
      <c r="Z134">
        <v>5000</v>
      </c>
      <c r="AA134" s="4">
        <f t="shared" si="28"/>
        <v>56</v>
      </c>
      <c r="AB134">
        <v>5000</v>
      </c>
      <c r="AC134" s="4">
        <f t="shared" si="29"/>
        <v>58</v>
      </c>
      <c r="AD134">
        <v>5000</v>
      </c>
      <c r="AE134" s="4">
        <f t="shared" si="30"/>
        <v>60</v>
      </c>
      <c r="AF134">
        <v>5000</v>
      </c>
      <c r="AG134" s="4">
        <f t="shared" si="31"/>
        <v>62</v>
      </c>
      <c r="AH134">
        <v>5000</v>
      </c>
      <c r="AI134" s="4">
        <f t="shared" si="32"/>
        <v>64</v>
      </c>
      <c r="AJ134">
        <v>5000</v>
      </c>
      <c r="AK134" s="4">
        <f t="shared" si="33"/>
        <v>66</v>
      </c>
      <c r="AL134">
        <v>5000</v>
      </c>
      <c r="AM134" s="4">
        <f t="shared" si="34"/>
        <v>68</v>
      </c>
      <c r="AN134">
        <v>5000</v>
      </c>
      <c r="AO134" s="4">
        <f t="shared" si="35"/>
        <v>70</v>
      </c>
      <c r="AP134">
        <v>5000</v>
      </c>
      <c r="AQ134">
        <v>30</v>
      </c>
      <c r="AR134" t="s">
        <v>130</v>
      </c>
      <c r="AS134">
        <v>3</v>
      </c>
      <c r="AT134">
        <v>0</v>
      </c>
      <c r="AU134">
        <v>0</v>
      </c>
    </row>
    <row r="135" spans="1:47">
      <c r="A135" s="1">
        <v>134</v>
      </c>
      <c r="B135">
        <v>48</v>
      </c>
      <c r="C135" t="s">
        <v>174</v>
      </c>
      <c r="D135">
        <v>4</v>
      </c>
      <c r="E135">
        <v>36</v>
      </c>
      <c r="F135" s="70">
        <v>8</v>
      </c>
      <c r="G135">
        <v>1</v>
      </c>
      <c r="H135">
        <v>1</v>
      </c>
      <c r="I135" s="70">
        <v>0</v>
      </c>
      <c r="J135">
        <v>0</v>
      </c>
      <c r="K135">
        <v>0</v>
      </c>
      <c r="L135">
        <v>2</v>
      </c>
      <c r="M135">
        <v>30</v>
      </c>
      <c r="N135">
        <v>2000</v>
      </c>
      <c r="O135">
        <v>44</v>
      </c>
      <c r="P135">
        <v>3000</v>
      </c>
      <c r="Q135">
        <v>46</v>
      </c>
      <c r="R135">
        <v>4000</v>
      </c>
      <c r="S135" s="4">
        <f t="shared" si="24"/>
        <v>48</v>
      </c>
      <c r="T135">
        <v>5000</v>
      </c>
      <c r="U135" s="4">
        <f t="shared" si="25"/>
        <v>50</v>
      </c>
      <c r="V135">
        <v>5000</v>
      </c>
      <c r="W135" s="4">
        <f t="shared" si="26"/>
        <v>52</v>
      </c>
      <c r="X135">
        <v>5000</v>
      </c>
      <c r="Y135" s="4">
        <f t="shared" si="27"/>
        <v>54</v>
      </c>
      <c r="Z135">
        <v>5000</v>
      </c>
      <c r="AA135" s="4">
        <f t="shared" si="28"/>
        <v>56</v>
      </c>
      <c r="AB135">
        <v>5000</v>
      </c>
      <c r="AC135" s="4">
        <f t="shared" si="29"/>
        <v>58</v>
      </c>
      <c r="AD135">
        <v>5000</v>
      </c>
      <c r="AE135" s="4">
        <f t="shared" si="30"/>
        <v>60</v>
      </c>
      <c r="AF135">
        <v>5000</v>
      </c>
      <c r="AG135" s="4">
        <f t="shared" si="31"/>
        <v>62</v>
      </c>
      <c r="AH135">
        <v>5000</v>
      </c>
      <c r="AI135" s="4">
        <f t="shared" si="32"/>
        <v>64</v>
      </c>
      <c r="AJ135">
        <v>5000</v>
      </c>
      <c r="AK135" s="4">
        <f t="shared" si="33"/>
        <v>66</v>
      </c>
      <c r="AL135">
        <v>5000</v>
      </c>
      <c r="AM135" s="4">
        <f t="shared" si="34"/>
        <v>68</v>
      </c>
      <c r="AN135">
        <v>5000</v>
      </c>
      <c r="AO135" s="4">
        <f t="shared" si="35"/>
        <v>70</v>
      </c>
      <c r="AP135">
        <v>5000</v>
      </c>
      <c r="AQ135">
        <v>40</v>
      </c>
      <c r="AR135" t="s">
        <v>130</v>
      </c>
      <c r="AS135">
        <v>3</v>
      </c>
      <c r="AT135">
        <v>0</v>
      </c>
      <c r="AU135">
        <v>0</v>
      </c>
    </row>
    <row r="136" spans="1:47">
      <c r="A136" s="1">
        <v>135</v>
      </c>
      <c r="B136">
        <v>49</v>
      </c>
      <c r="C136" t="s">
        <v>175</v>
      </c>
      <c r="D136">
        <v>2</v>
      </c>
      <c r="E136">
        <v>40</v>
      </c>
      <c r="F136" s="70">
        <v>4</v>
      </c>
      <c r="G136">
        <v>4</v>
      </c>
      <c r="H136">
        <v>0</v>
      </c>
      <c r="I136" s="70">
        <v>0</v>
      </c>
      <c r="J136">
        <v>0</v>
      </c>
      <c r="K136">
        <v>0</v>
      </c>
      <c r="L136">
        <v>2</v>
      </c>
      <c r="M136">
        <v>30</v>
      </c>
      <c r="N136">
        <v>2000</v>
      </c>
      <c r="O136">
        <v>44</v>
      </c>
      <c r="P136">
        <v>3000</v>
      </c>
      <c r="Q136">
        <v>46</v>
      </c>
      <c r="R136">
        <v>4000</v>
      </c>
      <c r="S136" s="4">
        <f t="shared" si="24"/>
        <v>48</v>
      </c>
      <c r="T136">
        <v>5000</v>
      </c>
      <c r="U136" s="4">
        <f t="shared" si="25"/>
        <v>50</v>
      </c>
      <c r="V136">
        <v>5000</v>
      </c>
      <c r="W136" s="4">
        <f t="shared" si="26"/>
        <v>52</v>
      </c>
      <c r="X136">
        <v>5000</v>
      </c>
      <c r="Y136" s="4">
        <f t="shared" si="27"/>
        <v>54</v>
      </c>
      <c r="Z136">
        <v>5000</v>
      </c>
      <c r="AA136" s="4">
        <f t="shared" si="28"/>
        <v>56</v>
      </c>
      <c r="AB136">
        <v>5000</v>
      </c>
      <c r="AC136" s="4">
        <f t="shared" si="29"/>
        <v>58</v>
      </c>
      <c r="AD136">
        <v>5000</v>
      </c>
      <c r="AE136" s="4">
        <f t="shared" si="30"/>
        <v>60</v>
      </c>
      <c r="AF136">
        <v>5000</v>
      </c>
      <c r="AG136" s="4">
        <f t="shared" si="31"/>
        <v>62</v>
      </c>
      <c r="AH136">
        <v>5000</v>
      </c>
      <c r="AI136" s="4">
        <f t="shared" si="32"/>
        <v>64</v>
      </c>
      <c r="AJ136">
        <v>5000</v>
      </c>
      <c r="AK136" s="4">
        <f t="shared" si="33"/>
        <v>66</v>
      </c>
      <c r="AL136">
        <v>5000</v>
      </c>
      <c r="AM136" s="4">
        <f t="shared" si="34"/>
        <v>68</v>
      </c>
      <c r="AN136">
        <v>5000</v>
      </c>
      <c r="AO136" s="4">
        <f t="shared" si="35"/>
        <v>70</v>
      </c>
      <c r="AP136">
        <v>5000</v>
      </c>
      <c r="AQ136">
        <v>40</v>
      </c>
      <c r="AR136" t="s">
        <v>130</v>
      </c>
      <c r="AS136">
        <v>3</v>
      </c>
      <c r="AT136">
        <v>0</v>
      </c>
      <c r="AU136">
        <v>0</v>
      </c>
    </row>
    <row r="137" spans="1:47">
      <c r="A137" s="1">
        <v>136</v>
      </c>
      <c r="B137">
        <v>50</v>
      </c>
      <c r="C137" t="s">
        <v>176</v>
      </c>
      <c r="D137">
        <v>4</v>
      </c>
      <c r="E137">
        <v>35</v>
      </c>
      <c r="F137" s="70">
        <v>8</v>
      </c>
      <c r="G137">
        <v>1</v>
      </c>
      <c r="H137">
        <v>1</v>
      </c>
      <c r="I137" s="70">
        <v>0</v>
      </c>
      <c r="J137">
        <v>0</v>
      </c>
      <c r="K137">
        <v>0</v>
      </c>
      <c r="L137">
        <v>2</v>
      </c>
      <c r="M137">
        <v>30</v>
      </c>
      <c r="N137">
        <v>2000</v>
      </c>
      <c r="O137">
        <v>44</v>
      </c>
      <c r="P137">
        <v>3000</v>
      </c>
      <c r="Q137">
        <v>46</v>
      </c>
      <c r="R137">
        <v>4000</v>
      </c>
      <c r="S137" s="4">
        <f t="shared" si="24"/>
        <v>48</v>
      </c>
      <c r="T137">
        <v>5000</v>
      </c>
      <c r="U137" s="4">
        <f t="shared" si="25"/>
        <v>50</v>
      </c>
      <c r="V137">
        <v>5000</v>
      </c>
      <c r="W137" s="4">
        <f t="shared" si="26"/>
        <v>52</v>
      </c>
      <c r="X137">
        <v>5000</v>
      </c>
      <c r="Y137" s="4">
        <f t="shared" si="27"/>
        <v>54</v>
      </c>
      <c r="Z137">
        <v>5000</v>
      </c>
      <c r="AA137" s="4">
        <f t="shared" si="28"/>
        <v>56</v>
      </c>
      <c r="AB137">
        <v>5000</v>
      </c>
      <c r="AC137" s="4">
        <f t="shared" si="29"/>
        <v>58</v>
      </c>
      <c r="AD137">
        <v>5000</v>
      </c>
      <c r="AE137" s="4">
        <f t="shared" si="30"/>
        <v>60</v>
      </c>
      <c r="AF137">
        <v>5000</v>
      </c>
      <c r="AG137" s="4">
        <f t="shared" si="31"/>
        <v>62</v>
      </c>
      <c r="AH137">
        <v>5000</v>
      </c>
      <c r="AI137" s="4">
        <f t="shared" si="32"/>
        <v>64</v>
      </c>
      <c r="AJ137">
        <v>5000</v>
      </c>
      <c r="AK137" s="4">
        <f t="shared" si="33"/>
        <v>66</v>
      </c>
      <c r="AL137">
        <v>5000</v>
      </c>
      <c r="AM137" s="4">
        <f t="shared" si="34"/>
        <v>68</v>
      </c>
      <c r="AN137">
        <v>5000</v>
      </c>
      <c r="AO137" s="4">
        <f t="shared" si="35"/>
        <v>70</v>
      </c>
      <c r="AP137">
        <v>5000</v>
      </c>
      <c r="AQ137">
        <v>30</v>
      </c>
      <c r="AR137" t="s">
        <v>130</v>
      </c>
      <c r="AS137">
        <v>3</v>
      </c>
      <c r="AT137">
        <v>0</v>
      </c>
      <c r="AU137">
        <v>0</v>
      </c>
    </row>
    <row r="138" spans="1:47">
      <c r="A138" s="1">
        <v>137</v>
      </c>
      <c r="B138">
        <v>51</v>
      </c>
      <c r="C138" t="s">
        <v>177</v>
      </c>
      <c r="D138">
        <v>2</v>
      </c>
      <c r="E138">
        <v>4</v>
      </c>
      <c r="F138" s="70">
        <v>4</v>
      </c>
      <c r="G138">
        <v>0</v>
      </c>
      <c r="H138">
        <v>0</v>
      </c>
      <c r="I138" s="70">
        <v>0</v>
      </c>
      <c r="J138">
        <v>0</v>
      </c>
      <c r="K138">
        <v>0</v>
      </c>
      <c r="L138">
        <v>2</v>
      </c>
      <c r="M138">
        <v>14</v>
      </c>
      <c r="N138">
        <v>2000</v>
      </c>
      <c r="O138">
        <v>17</v>
      </c>
      <c r="P138">
        <v>3000</v>
      </c>
      <c r="Q138">
        <v>20</v>
      </c>
      <c r="R138">
        <v>4000</v>
      </c>
      <c r="S138" s="4">
        <f t="shared" si="24"/>
        <v>22</v>
      </c>
      <c r="T138">
        <v>5000</v>
      </c>
      <c r="U138" s="4">
        <f t="shared" si="25"/>
        <v>24</v>
      </c>
      <c r="V138">
        <v>5000</v>
      </c>
      <c r="W138" s="4">
        <f t="shared" si="26"/>
        <v>26</v>
      </c>
      <c r="X138">
        <v>5000</v>
      </c>
      <c r="Y138" s="4">
        <f t="shared" si="27"/>
        <v>28</v>
      </c>
      <c r="Z138">
        <v>5000</v>
      </c>
      <c r="AA138" s="4">
        <f t="shared" si="28"/>
        <v>30</v>
      </c>
      <c r="AB138">
        <v>5000</v>
      </c>
      <c r="AC138" s="4">
        <f t="shared" si="29"/>
        <v>32</v>
      </c>
      <c r="AD138">
        <v>5000</v>
      </c>
      <c r="AE138" s="4">
        <f t="shared" si="30"/>
        <v>34</v>
      </c>
      <c r="AF138">
        <v>5000</v>
      </c>
      <c r="AG138" s="4">
        <f t="shared" si="31"/>
        <v>36</v>
      </c>
      <c r="AH138">
        <v>5000</v>
      </c>
      <c r="AI138" s="4">
        <f t="shared" si="32"/>
        <v>38</v>
      </c>
      <c r="AJ138">
        <v>5000</v>
      </c>
      <c r="AK138" s="4">
        <f t="shared" si="33"/>
        <v>40</v>
      </c>
      <c r="AL138">
        <v>5000</v>
      </c>
      <c r="AM138" s="4">
        <f t="shared" si="34"/>
        <v>42</v>
      </c>
      <c r="AN138">
        <v>5000</v>
      </c>
      <c r="AO138" s="4">
        <f t="shared" si="35"/>
        <v>44</v>
      </c>
      <c r="AP138">
        <v>5000</v>
      </c>
      <c r="AQ138">
        <v>40</v>
      </c>
      <c r="AR138" t="s">
        <v>130</v>
      </c>
      <c r="AS138">
        <v>3</v>
      </c>
      <c r="AT138">
        <v>0</v>
      </c>
      <c r="AU138">
        <v>0</v>
      </c>
    </row>
    <row r="139" spans="1:47">
      <c r="A139" s="1">
        <v>138</v>
      </c>
      <c r="B139">
        <v>55</v>
      </c>
      <c r="C139" t="s">
        <v>178</v>
      </c>
      <c r="D139">
        <v>4</v>
      </c>
      <c r="E139">
        <v>41</v>
      </c>
      <c r="F139" s="70">
        <v>32</v>
      </c>
      <c r="G139">
        <v>0</v>
      </c>
      <c r="H139">
        <v>0</v>
      </c>
      <c r="I139" s="70">
        <v>8</v>
      </c>
      <c r="J139">
        <v>0</v>
      </c>
      <c r="K139">
        <v>0</v>
      </c>
      <c r="L139">
        <v>2</v>
      </c>
      <c r="M139">
        <v>30</v>
      </c>
      <c r="N139">
        <v>2000</v>
      </c>
      <c r="O139">
        <v>44</v>
      </c>
      <c r="P139">
        <v>3000</v>
      </c>
      <c r="Q139">
        <v>46</v>
      </c>
      <c r="R139">
        <v>4000</v>
      </c>
      <c r="S139" s="4">
        <f t="shared" si="24"/>
        <v>48</v>
      </c>
      <c r="T139">
        <v>5000</v>
      </c>
      <c r="U139" s="4">
        <f t="shared" si="25"/>
        <v>50</v>
      </c>
      <c r="V139">
        <v>5000</v>
      </c>
      <c r="W139" s="4">
        <f t="shared" si="26"/>
        <v>52</v>
      </c>
      <c r="X139">
        <v>5000</v>
      </c>
      <c r="Y139" s="4">
        <f t="shared" si="27"/>
        <v>54</v>
      </c>
      <c r="Z139">
        <v>5000</v>
      </c>
      <c r="AA139" s="4">
        <f t="shared" si="28"/>
        <v>56</v>
      </c>
      <c r="AB139">
        <v>5000</v>
      </c>
      <c r="AC139" s="4">
        <f t="shared" si="29"/>
        <v>58</v>
      </c>
      <c r="AD139">
        <v>5000</v>
      </c>
      <c r="AE139" s="4">
        <f t="shared" si="30"/>
        <v>60</v>
      </c>
      <c r="AF139">
        <v>5000</v>
      </c>
      <c r="AG139" s="4">
        <f t="shared" si="31"/>
        <v>62</v>
      </c>
      <c r="AH139">
        <v>5000</v>
      </c>
      <c r="AI139" s="4">
        <f t="shared" si="32"/>
        <v>64</v>
      </c>
      <c r="AJ139">
        <v>5000</v>
      </c>
      <c r="AK139" s="4">
        <f t="shared" si="33"/>
        <v>66</v>
      </c>
      <c r="AL139">
        <v>5000</v>
      </c>
      <c r="AM139" s="4">
        <f t="shared" si="34"/>
        <v>68</v>
      </c>
      <c r="AN139">
        <v>5000</v>
      </c>
      <c r="AO139" s="4">
        <f t="shared" si="35"/>
        <v>70</v>
      </c>
      <c r="AP139">
        <v>5000</v>
      </c>
      <c r="AQ139">
        <v>55</v>
      </c>
      <c r="AR139" t="s">
        <v>130</v>
      </c>
      <c r="AS139">
        <v>3</v>
      </c>
      <c r="AT139">
        <v>0</v>
      </c>
      <c r="AU139">
        <v>0</v>
      </c>
    </row>
    <row r="140" spans="1:47">
      <c r="A140" s="1">
        <v>139</v>
      </c>
      <c r="B140">
        <v>56</v>
      </c>
      <c r="C140" t="s">
        <v>179</v>
      </c>
      <c r="D140">
        <v>0</v>
      </c>
      <c r="E140">
        <v>53</v>
      </c>
      <c r="F140" s="70">
        <v>0</v>
      </c>
      <c r="G140">
        <v>0</v>
      </c>
      <c r="H140">
        <v>0</v>
      </c>
      <c r="I140" s="70">
        <v>7</v>
      </c>
      <c r="J140">
        <v>0</v>
      </c>
      <c r="K140">
        <v>0</v>
      </c>
      <c r="L140">
        <v>0</v>
      </c>
      <c r="M140">
        <v>35</v>
      </c>
      <c r="N140">
        <v>2000</v>
      </c>
      <c r="O140">
        <v>37</v>
      </c>
      <c r="P140">
        <v>3000</v>
      </c>
      <c r="Q140">
        <v>40</v>
      </c>
      <c r="R140">
        <v>4000</v>
      </c>
      <c r="S140" s="4">
        <f t="shared" si="24"/>
        <v>42</v>
      </c>
      <c r="T140">
        <v>5000</v>
      </c>
      <c r="U140" s="4">
        <f t="shared" si="25"/>
        <v>44</v>
      </c>
      <c r="V140">
        <v>5000</v>
      </c>
      <c r="W140" s="4">
        <f t="shared" si="26"/>
        <v>46</v>
      </c>
      <c r="X140">
        <v>5000</v>
      </c>
      <c r="Y140" s="4">
        <f t="shared" si="27"/>
        <v>48</v>
      </c>
      <c r="Z140">
        <v>5000</v>
      </c>
      <c r="AA140" s="4">
        <f t="shared" si="28"/>
        <v>50</v>
      </c>
      <c r="AB140">
        <v>5000</v>
      </c>
      <c r="AC140" s="4">
        <f t="shared" si="29"/>
        <v>52</v>
      </c>
      <c r="AD140">
        <v>5000</v>
      </c>
      <c r="AE140" s="4">
        <f t="shared" si="30"/>
        <v>54</v>
      </c>
      <c r="AF140">
        <v>5000</v>
      </c>
      <c r="AG140" s="4">
        <f t="shared" si="31"/>
        <v>56</v>
      </c>
      <c r="AH140">
        <v>5000</v>
      </c>
      <c r="AI140" s="4">
        <f t="shared" si="32"/>
        <v>58</v>
      </c>
      <c r="AJ140">
        <v>5000</v>
      </c>
      <c r="AK140" s="4">
        <f t="shared" si="33"/>
        <v>60</v>
      </c>
      <c r="AL140">
        <v>5000</v>
      </c>
      <c r="AM140" s="4">
        <f t="shared" si="34"/>
        <v>62</v>
      </c>
      <c r="AN140">
        <v>5000</v>
      </c>
      <c r="AO140" s="4">
        <f t="shared" si="35"/>
        <v>64</v>
      </c>
      <c r="AP140">
        <v>5000</v>
      </c>
      <c r="AQ140">
        <v>0</v>
      </c>
      <c r="AR140" t="s">
        <v>130</v>
      </c>
      <c r="AS140">
        <v>3</v>
      </c>
      <c r="AT140">
        <v>0</v>
      </c>
      <c r="AU140">
        <v>0</v>
      </c>
    </row>
    <row r="141" spans="1:47">
      <c r="A141" s="1">
        <v>140</v>
      </c>
      <c r="B141">
        <v>57</v>
      </c>
      <c r="C141" t="s">
        <v>180</v>
      </c>
      <c r="D141">
        <v>2</v>
      </c>
      <c r="E141">
        <v>48</v>
      </c>
      <c r="F141" s="70">
        <v>5</v>
      </c>
      <c r="G141">
        <v>15</v>
      </c>
      <c r="H141">
        <v>30</v>
      </c>
      <c r="I141" s="70">
        <v>20</v>
      </c>
      <c r="J141">
        <v>15</v>
      </c>
      <c r="K141">
        <v>15</v>
      </c>
      <c r="L141">
        <v>2</v>
      </c>
      <c r="M141">
        <v>18</v>
      </c>
      <c r="N141">
        <v>2000</v>
      </c>
      <c r="O141">
        <v>21</v>
      </c>
      <c r="P141">
        <v>3000</v>
      </c>
      <c r="Q141">
        <v>24</v>
      </c>
      <c r="R141">
        <v>4000</v>
      </c>
      <c r="S141" s="4">
        <f t="shared" si="24"/>
        <v>26</v>
      </c>
      <c r="T141">
        <v>5000</v>
      </c>
      <c r="U141" s="4">
        <f t="shared" si="25"/>
        <v>28</v>
      </c>
      <c r="V141">
        <v>5000</v>
      </c>
      <c r="W141" s="4">
        <f t="shared" si="26"/>
        <v>30</v>
      </c>
      <c r="X141">
        <v>5000</v>
      </c>
      <c r="Y141" s="4">
        <f t="shared" si="27"/>
        <v>32</v>
      </c>
      <c r="Z141">
        <v>5000</v>
      </c>
      <c r="AA141" s="4">
        <f t="shared" si="28"/>
        <v>34</v>
      </c>
      <c r="AB141">
        <v>5000</v>
      </c>
      <c r="AC141" s="4">
        <f t="shared" si="29"/>
        <v>36</v>
      </c>
      <c r="AD141">
        <v>5000</v>
      </c>
      <c r="AE141" s="4">
        <f t="shared" si="30"/>
        <v>38</v>
      </c>
      <c r="AF141">
        <v>5000</v>
      </c>
      <c r="AG141" s="4">
        <f t="shared" si="31"/>
        <v>40</v>
      </c>
      <c r="AH141">
        <v>5000</v>
      </c>
      <c r="AI141" s="4">
        <f t="shared" si="32"/>
        <v>42</v>
      </c>
      <c r="AJ141">
        <v>5000</v>
      </c>
      <c r="AK141" s="4">
        <f t="shared" si="33"/>
        <v>44</v>
      </c>
      <c r="AL141">
        <v>5000</v>
      </c>
      <c r="AM141" s="4">
        <f t="shared" si="34"/>
        <v>46</v>
      </c>
      <c r="AN141">
        <v>5000</v>
      </c>
      <c r="AO141" s="4">
        <f t="shared" si="35"/>
        <v>48</v>
      </c>
      <c r="AP141">
        <v>5000</v>
      </c>
      <c r="AQ141">
        <v>60</v>
      </c>
      <c r="AR141" t="s">
        <v>130</v>
      </c>
      <c r="AS141">
        <v>3</v>
      </c>
      <c r="AT141">
        <v>0</v>
      </c>
      <c r="AU141">
        <v>0</v>
      </c>
    </row>
    <row r="142" spans="1:47">
      <c r="A142" s="1">
        <v>141</v>
      </c>
      <c r="B142">
        <v>58</v>
      </c>
      <c r="C142" t="s">
        <v>181</v>
      </c>
      <c r="D142">
        <v>2</v>
      </c>
      <c r="E142">
        <v>51</v>
      </c>
      <c r="F142" s="70">
        <v>12</v>
      </c>
      <c r="G142">
        <v>20</v>
      </c>
      <c r="H142">
        <v>25</v>
      </c>
      <c r="I142" s="70">
        <v>30</v>
      </c>
      <c r="J142">
        <v>20</v>
      </c>
      <c r="K142">
        <v>20</v>
      </c>
      <c r="L142">
        <v>1</v>
      </c>
      <c r="M142">
        <v>42</v>
      </c>
      <c r="N142">
        <v>2000</v>
      </c>
      <c r="O142">
        <v>44</v>
      </c>
      <c r="P142">
        <v>3000</v>
      </c>
      <c r="Q142">
        <v>46</v>
      </c>
      <c r="R142">
        <v>4000</v>
      </c>
      <c r="S142" s="4">
        <f t="shared" si="24"/>
        <v>48</v>
      </c>
      <c r="T142">
        <v>5000</v>
      </c>
      <c r="U142" s="4">
        <f t="shared" si="25"/>
        <v>50</v>
      </c>
      <c r="V142">
        <v>5000</v>
      </c>
      <c r="W142" s="4">
        <f t="shared" si="26"/>
        <v>52</v>
      </c>
      <c r="X142">
        <v>5000</v>
      </c>
      <c r="Y142" s="4">
        <f t="shared" si="27"/>
        <v>54</v>
      </c>
      <c r="Z142">
        <v>5000</v>
      </c>
      <c r="AA142" s="4">
        <f t="shared" si="28"/>
        <v>56</v>
      </c>
      <c r="AB142">
        <v>5000</v>
      </c>
      <c r="AC142" s="4">
        <f t="shared" si="29"/>
        <v>58</v>
      </c>
      <c r="AD142">
        <v>5000</v>
      </c>
      <c r="AE142" s="4">
        <f t="shared" si="30"/>
        <v>60</v>
      </c>
      <c r="AF142">
        <v>5000</v>
      </c>
      <c r="AG142" s="4">
        <f t="shared" si="31"/>
        <v>62</v>
      </c>
      <c r="AH142">
        <v>5000</v>
      </c>
      <c r="AI142" s="4">
        <f t="shared" si="32"/>
        <v>64</v>
      </c>
      <c r="AJ142">
        <v>5000</v>
      </c>
      <c r="AK142" s="4">
        <f t="shared" si="33"/>
        <v>66</v>
      </c>
      <c r="AL142">
        <v>5000</v>
      </c>
      <c r="AM142" s="4">
        <f t="shared" si="34"/>
        <v>68</v>
      </c>
      <c r="AN142">
        <v>5000</v>
      </c>
      <c r="AO142" s="4">
        <f t="shared" si="35"/>
        <v>70</v>
      </c>
      <c r="AP142">
        <v>5000</v>
      </c>
      <c r="AQ142">
        <v>60</v>
      </c>
      <c r="AR142" t="s">
        <v>130</v>
      </c>
      <c r="AS142">
        <v>3</v>
      </c>
      <c r="AT142">
        <v>0</v>
      </c>
      <c r="AU142">
        <v>0</v>
      </c>
    </row>
    <row r="143" spans="1:47">
      <c r="A143" s="1">
        <v>142</v>
      </c>
      <c r="B143">
        <v>67</v>
      </c>
      <c r="C143" t="s">
        <v>182</v>
      </c>
      <c r="D143">
        <v>4</v>
      </c>
      <c r="E143">
        <v>50</v>
      </c>
      <c r="F143" s="70">
        <v>20</v>
      </c>
      <c r="G143">
        <v>0</v>
      </c>
      <c r="H143">
        <v>0</v>
      </c>
      <c r="I143" s="70">
        <v>0</v>
      </c>
      <c r="J143">
        <v>0</v>
      </c>
      <c r="K143">
        <v>0</v>
      </c>
      <c r="L143">
        <v>99</v>
      </c>
      <c r="M143">
        <v>42</v>
      </c>
      <c r="N143">
        <v>2000</v>
      </c>
      <c r="O143">
        <v>44</v>
      </c>
      <c r="P143">
        <v>3000</v>
      </c>
      <c r="Q143">
        <v>46</v>
      </c>
      <c r="R143">
        <v>4000</v>
      </c>
      <c r="S143" s="4">
        <f t="shared" si="24"/>
        <v>48</v>
      </c>
      <c r="T143">
        <v>5000</v>
      </c>
      <c r="U143" s="4">
        <f t="shared" si="25"/>
        <v>50</v>
      </c>
      <c r="V143">
        <v>5000</v>
      </c>
      <c r="W143" s="4">
        <f t="shared" si="26"/>
        <v>52</v>
      </c>
      <c r="X143">
        <v>5000</v>
      </c>
      <c r="Y143" s="4">
        <f t="shared" si="27"/>
        <v>54</v>
      </c>
      <c r="Z143">
        <v>5000</v>
      </c>
      <c r="AA143" s="4">
        <f t="shared" si="28"/>
        <v>56</v>
      </c>
      <c r="AB143">
        <v>5000</v>
      </c>
      <c r="AC143" s="4">
        <f t="shared" si="29"/>
        <v>58</v>
      </c>
      <c r="AD143">
        <v>5000</v>
      </c>
      <c r="AE143" s="4">
        <f t="shared" si="30"/>
        <v>60</v>
      </c>
      <c r="AF143">
        <v>5000</v>
      </c>
      <c r="AG143" s="4">
        <f t="shared" si="31"/>
        <v>62</v>
      </c>
      <c r="AH143">
        <v>5000</v>
      </c>
      <c r="AI143" s="4">
        <f t="shared" si="32"/>
        <v>64</v>
      </c>
      <c r="AJ143">
        <v>5000</v>
      </c>
      <c r="AK143" s="4">
        <f t="shared" si="33"/>
        <v>66</v>
      </c>
      <c r="AL143">
        <v>5000</v>
      </c>
      <c r="AM143" s="4">
        <f t="shared" si="34"/>
        <v>68</v>
      </c>
      <c r="AN143">
        <v>5000</v>
      </c>
      <c r="AO143" s="4">
        <f t="shared" si="35"/>
        <v>70</v>
      </c>
      <c r="AP143">
        <v>5000</v>
      </c>
      <c r="AQ143">
        <v>60</v>
      </c>
      <c r="AR143" t="s">
        <v>130</v>
      </c>
      <c r="AS143">
        <v>3</v>
      </c>
      <c r="AT143">
        <v>0</v>
      </c>
      <c r="AU143">
        <v>0</v>
      </c>
    </row>
    <row r="144" spans="1:47">
      <c r="A144" s="1">
        <v>143</v>
      </c>
      <c r="B144">
        <v>68</v>
      </c>
      <c r="C144" t="s">
        <v>183</v>
      </c>
      <c r="D144">
        <v>4</v>
      </c>
      <c r="E144">
        <v>66</v>
      </c>
      <c r="F144" s="70">
        <v>20</v>
      </c>
      <c r="G144">
        <v>0</v>
      </c>
      <c r="H144">
        <v>0</v>
      </c>
      <c r="I144" s="70">
        <v>0</v>
      </c>
      <c r="J144">
        <v>0</v>
      </c>
      <c r="K144">
        <v>0</v>
      </c>
      <c r="L144">
        <v>99</v>
      </c>
      <c r="M144">
        <v>42</v>
      </c>
      <c r="N144">
        <v>2000</v>
      </c>
      <c r="O144">
        <v>44</v>
      </c>
      <c r="P144">
        <v>3000</v>
      </c>
      <c r="Q144">
        <v>46</v>
      </c>
      <c r="R144">
        <v>4000</v>
      </c>
      <c r="S144" s="4">
        <f t="shared" si="24"/>
        <v>48</v>
      </c>
      <c r="T144">
        <v>5000</v>
      </c>
      <c r="U144" s="4">
        <f t="shared" si="25"/>
        <v>50</v>
      </c>
      <c r="V144">
        <v>5000</v>
      </c>
      <c r="W144" s="4">
        <f t="shared" si="26"/>
        <v>52</v>
      </c>
      <c r="X144">
        <v>5000</v>
      </c>
      <c r="Y144" s="4">
        <f t="shared" si="27"/>
        <v>54</v>
      </c>
      <c r="Z144">
        <v>5000</v>
      </c>
      <c r="AA144" s="4">
        <f t="shared" si="28"/>
        <v>56</v>
      </c>
      <c r="AB144">
        <v>5000</v>
      </c>
      <c r="AC144" s="4">
        <f t="shared" si="29"/>
        <v>58</v>
      </c>
      <c r="AD144">
        <v>5000</v>
      </c>
      <c r="AE144" s="4">
        <f t="shared" si="30"/>
        <v>60</v>
      </c>
      <c r="AF144">
        <v>5000</v>
      </c>
      <c r="AG144" s="4">
        <f t="shared" si="31"/>
        <v>62</v>
      </c>
      <c r="AH144">
        <v>5000</v>
      </c>
      <c r="AI144" s="4">
        <f t="shared" si="32"/>
        <v>64</v>
      </c>
      <c r="AJ144">
        <v>5000</v>
      </c>
      <c r="AK144" s="4">
        <f t="shared" si="33"/>
        <v>66</v>
      </c>
      <c r="AL144">
        <v>5000</v>
      </c>
      <c r="AM144" s="4">
        <f t="shared" si="34"/>
        <v>68</v>
      </c>
      <c r="AN144">
        <v>5000</v>
      </c>
      <c r="AO144" s="4">
        <f t="shared" si="35"/>
        <v>70</v>
      </c>
      <c r="AP144">
        <v>5000</v>
      </c>
      <c r="AQ144">
        <v>60</v>
      </c>
      <c r="AR144" t="s">
        <v>130</v>
      </c>
      <c r="AS144">
        <v>3</v>
      </c>
      <c r="AT144">
        <v>0</v>
      </c>
      <c r="AU144">
        <v>0</v>
      </c>
    </row>
    <row r="145" spans="1:47">
      <c r="A145" s="1">
        <v>144</v>
      </c>
      <c r="B145">
        <v>113</v>
      </c>
      <c r="C145" t="s">
        <v>184</v>
      </c>
      <c r="D145">
        <v>0</v>
      </c>
      <c r="E145">
        <v>23</v>
      </c>
      <c r="F145" s="70">
        <v>0</v>
      </c>
      <c r="G145">
        <v>8</v>
      </c>
      <c r="H145">
        <v>25</v>
      </c>
      <c r="I145" s="70">
        <v>6</v>
      </c>
      <c r="J145">
        <v>0</v>
      </c>
      <c r="K145">
        <v>0</v>
      </c>
      <c r="L145">
        <v>0</v>
      </c>
      <c r="M145">
        <v>52</v>
      </c>
      <c r="N145">
        <v>2000</v>
      </c>
      <c r="O145">
        <v>52</v>
      </c>
      <c r="P145">
        <v>3000</v>
      </c>
      <c r="Q145">
        <v>52</v>
      </c>
      <c r="R145">
        <v>4000</v>
      </c>
      <c r="S145" s="4">
        <f t="shared" si="24"/>
        <v>54</v>
      </c>
      <c r="T145">
        <v>5000</v>
      </c>
      <c r="U145" s="4">
        <f t="shared" si="25"/>
        <v>56</v>
      </c>
      <c r="V145">
        <v>5000</v>
      </c>
      <c r="W145" s="4">
        <f t="shared" si="26"/>
        <v>58</v>
      </c>
      <c r="X145">
        <v>5000</v>
      </c>
      <c r="Y145" s="4">
        <f t="shared" si="27"/>
        <v>60</v>
      </c>
      <c r="Z145">
        <v>5000</v>
      </c>
      <c r="AA145" s="4">
        <f t="shared" si="28"/>
        <v>62</v>
      </c>
      <c r="AB145">
        <v>5000</v>
      </c>
      <c r="AC145" s="4">
        <f t="shared" si="29"/>
        <v>64</v>
      </c>
      <c r="AD145">
        <v>5000</v>
      </c>
      <c r="AE145" s="4">
        <f t="shared" si="30"/>
        <v>66</v>
      </c>
      <c r="AF145">
        <v>5000</v>
      </c>
      <c r="AG145" s="4">
        <f t="shared" si="31"/>
        <v>68</v>
      </c>
      <c r="AH145">
        <v>5000</v>
      </c>
      <c r="AI145" s="4">
        <f t="shared" si="32"/>
        <v>70</v>
      </c>
      <c r="AJ145">
        <v>5000</v>
      </c>
      <c r="AK145" s="4">
        <f t="shared" si="33"/>
        <v>72</v>
      </c>
      <c r="AL145">
        <v>5000</v>
      </c>
      <c r="AM145" s="4">
        <f t="shared" si="34"/>
        <v>74</v>
      </c>
      <c r="AN145">
        <v>5000</v>
      </c>
      <c r="AO145" s="4">
        <f t="shared" si="35"/>
        <v>76</v>
      </c>
      <c r="AP145">
        <v>5000</v>
      </c>
      <c r="AQ145">
        <v>0</v>
      </c>
      <c r="AR145" t="s">
        <v>130</v>
      </c>
      <c r="AS145">
        <v>3</v>
      </c>
      <c r="AT145">
        <v>0</v>
      </c>
      <c r="AU145">
        <v>0</v>
      </c>
    </row>
    <row r="146" spans="1:47">
      <c r="A146" s="1">
        <v>145</v>
      </c>
      <c r="B146">
        <v>114</v>
      </c>
      <c r="C146" t="s">
        <v>185</v>
      </c>
      <c r="D146">
        <v>2</v>
      </c>
      <c r="E146">
        <v>55</v>
      </c>
      <c r="F146" s="70">
        <v>0</v>
      </c>
      <c r="G146">
        <v>10</v>
      </c>
      <c r="H146">
        <v>20</v>
      </c>
      <c r="I146" s="70">
        <v>0</v>
      </c>
      <c r="J146">
        <v>12</v>
      </c>
      <c r="K146">
        <v>25</v>
      </c>
      <c r="L146">
        <v>99</v>
      </c>
      <c r="M146">
        <v>60</v>
      </c>
      <c r="N146">
        <v>2000</v>
      </c>
      <c r="O146">
        <v>60</v>
      </c>
      <c r="P146">
        <v>3000</v>
      </c>
      <c r="Q146">
        <v>60</v>
      </c>
      <c r="R146">
        <v>4000</v>
      </c>
      <c r="S146" s="4">
        <f t="shared" si="24"/>
        <v>62</v>
      </c>
      <c r="T146">
        <v>5000</v>
      </c>
      <c r="U146" s="4">
        <f t="shared" si="25"/>
        <v>64</v>
      </c>
      <c r="V146">
        <v>5000</v>
      </c>
      <c r="W146" s="4">
        <f t="shared" si="26"/>
        <v>66</v>
      </c>
      <c r="X146">
        <v>5000</v>
      </c>
      <c r="Y146" s="4">
        <f t="shared" si="27"/>
        <v>68</v>
      </c>
      <c r="Z146">
        <v>5000</v>
      </c>
      <c r="AA146" s="4">
        <f t="shared" si="28"/>
        <v>70</v>
      </c>
      <c r="AB146">
        <v>5000</v>
      </c>
      <c r="AC146" s="4">
        <f t="shared" si="29"/>
        <v>72</v>
      </c>
      <c r="AD146">
        <v>5000</v>
      </c>
      <c r="AE146" s="4">
        <f t="shared" si="30"/>
        <v>74</v>
      </c>
      <c r="AF146">
        <v>5000</v>
      </c>
      <c r="AG146" s="4">
        <f t="shared" si="31"/>
        <v>76</v>
      </c>
      <c r="AH146">
        <v>5000</v>
      </c>
      <c r="AI146" s="4">
        <f t="shared" si="32"/>
        <v>78</v>
      </c>
      <c r="AJ146">
        <v>5000</v>
      </c>
      <c r="AK146" s="4">
        <f t="shared" si="33"/>
        <v>80</v>
      </c>
      <c r="AL146">
        <v>5000</v>
      </c>
      <c r="AM146" s="4">
        <f t="shared" si="34"/>
        <v>82</v>
      </c>
      <c r="AN146">
        <v>5000</v>
      </c>
      <c r="AO146" s="4">
        <f t="shared" si="35"/>
        <v>84</v>
      </c>
      <c r="AP146">
        <v>5000</v>
      </c>
      <c r="AQ146">
        <v>0</v>
      </c>
      <c r="AR146" t="s">
        <v>130</v>
      </c>
      <c r="AS146">
        <v>3</v>
      </c>
      <c r="AT146">
        <v>0</v>
      </c>
      <c r="AU146">
        <v>0</v>
      </c>
    </row>
    <row r="147" spans="1:47">
      <c r="A147" s="1">
        <v>146</v>
      </c>
      <c r="B147">
        <v>115</v>
      </c>
      <c r="C147" t="s">
        <v>186</v>
      </c>
      <c r="D147">
        <v>0</v>
      </c>
      <c r="E147">
        <v>115</v>
      </c>
      <c r="F147" s="70">
        <v>20</v>
      </c>
      <c r="G147">
        <v>30</v>
      </c>
      <c r="H147">
        <v>0</v>
      </c>
      <c r="I147" s="70">
        <v>0</v>
      </c>
      <c r="J147">
        <v>0</v>
      </c>
      <c r="K147">
        <v>0</v>
      </c>
      <c r="L147">
        <v>0</v>
      </c>
      <c r="M147">
        <v>100</v>
      </c>
      <c r="N147">
        <v>2000</v>
      </c>
      <c r="O147">
        <v>101</v>
      </c>
      <c r="P147">
        <v>3000</v>
      </c>
      <c r="Q147">
        <v>102</v>
      </c>
      <c r="R147">
        <v>4000</v>
      </c>
      <c r="S147" s="4">
        <f t="shared" si="24"/>
        <v>104</v>
      </c>
      <c r="T147">
        <v>5000</v>
      </c>
      <c r="U147" s="4">
        <f t="shared" si="25"/>
        <v>106</v>
      </c>
      <c r="V147">
        <v>5000</v>
      </c>
      <c r="W147" s="4">
        <f t="shared" si="26"/>
        <v>108</v>
      </c>
      <c r="X147">
        <v>5000</v>
      </c>
      <c r="Y147" s="4">
        <f t="shared" si="27"/>
        <v>110</v>
      </c>
      <c r="Z147">
        <v>5000</v>
      </c>
      <c r="AA147" s="4">
        <f t="shared" si="28"/>
        <v>112</v>
      </c>
      <c r="AB147">
        <v>5000</v>
      </c>
      <c r="AC147" s="4">
        <f t="shared" si="29"/>
        <v>114</v>
      </c>
      <c r="AD147">
        <v>5000</v>
      </c>
      <c r="AE147" s="4">
        <f t="shared" si="30"/>
        <v>116</v>
      </c>
      <c r="AF147">
        <v>5000</v>
      </c>
      <c r="AG147" s="4">
        <f t="shared" si="31"/>
        <v>118</v>
      </c>
      <c r="AH147">
        <v>5000</v>
      </c>
      <c r="AI147" s="4">
        <f t="shared" si="32"/>
        <v>120</v>
      </c>
      <c r="AJ147">
        <v>5000</v>
      </c>
      <c r="AK147" s="4">
        <f t="shared" si="33"/>
        <v>122</v>
      </c>
      <c r="AL147">
        <v>5000</v>
      </c>
      <c r="AM147" s="4">
        <f t="shared" si="34"/>
        <v>124</v>
      </c>
      <c r="AN147">
        <v>5000</v>
      </c>
      <c r="AO147" s="4">
        <f t="shared" si="35"/>
        <v>126</v>
      </c>
      <c r="AP147">
        <v>5000</v>
      </c>
      <c r="AQ147">
        <v>600</v>
      </c>
      <c r="AR147" t="s">
        <v>130</v>
      </c>
      <c r="AS147">
        <v>3</v>
      </c>
      <c r="AT147">
        <v>0</v>
      </c>
      <c r="AU147">
        <v>0</v>
      </c>
    </row>
    <row r="148" spans="1:47">
      <c r="A148" s="1">
        <v>147</v>
      </c>
      <c r="B148">
        <v>116</v>
      </c>
      <c r="C148" t="s">
        <v>187</v>
      </c>
      <c r="D148">
        <v>2</v>
      </c>
      <c r="E148">
        <v>116</v>
      </c>
      <c r="F148" s="70">
        <v>20</v>
      </c>
      <c r="G148">
        <v>30</v>
      </c>
      <c r="H148">
        <v>70</v>
      </c>
      <c r="I148" s="70">
        <v>0</v>
      </c>
      <c r="J148">
        <v>40</v>
      </c>
      <c r="K148">
        <v>80</v>
      </c>
      <c r="L148">
        <v>1</v>
      </c>
      <c r="M148">
        <v>100</v>
      </c>
      <c r="N148">
        <v>2000</v>
      </c>
      <c r="O148">
        <v>101</v>
      </c>
      <c r="P148">
        <v>3000</v>
      </c>
      <c r="Q148">
        <v>102</v>
      </c>
      <c r="R148">
        <v>4000</v>
      </c>
      <c r="S148" s="4">
        <f t="shared" si="24"/>
        <v>104</v>
      </c>
      <c r="T148">
        <v>5000</v>
      </c>
      <c r="U148" s="4">
        <f t="shared" si="25"/>
        <v>106</v>
      </c>
      <c r="V148">
        <v>5000</v>
      </c>
      <c r="W148" s="4">
        <f t="shared" si="26"/>
        <v>108</v>
      </c>
      <c r="X148">
        <v>5000</v>
      </c>
      <c r="Y148" s="4">
        <f t="shared" si="27"/>
        <v>110</v>
      </c>
      <c r="Z148">
        <v>5000</v>
      </c>
      <c r="AA148" s="4">
        <f t="shared" si="28"/>
        <v>112</v>
      </c>
      <c r="AB148">
        <v>5000</v>
      </c>
      <c r="AC148" s="4">
        <f t="shared" si="29"/>
        <v>114</v>
      </c>
      <c r="AD148">
        <v>5000</v>
      </c>
      <c r="AE148" s="4">
        <f t="shared" si="30"/>
        <v>116</v>
      </c>
      <c r="AF148">
        <v>5000</v>
      </c>
      <c r="AG148" s="4">
        <f t="shared" si="31"/>
        <v>118</v>
      </c>
      <c r="AH148">
        <v>5000</v>
      </c>
      <c r="AI148" s="4">
        <f t="shared" si="32"/>
        <v>120</v>
      </c>
      <c r="AJ148">
        <v>5000</v>
      </c>
      <c r="AK148" s="4">
        <f t="shared" si="33"/>
        <v>122</v>
      </c>
      <c r="AL148">
        <v>5000</v>
      </c>
      <c r="AM148" s="4">
        <f t="shared" si="34"/>
        <v>124</v>
      </c>
      <c r="AN148">
        <v>5000</v>
      </c>
      <c r="AO148" s="4">
        <f t="shared" si="35"/>
        <v>126</v>
      </c>
      <c r="AP148">
        <v>5000</v>
      </c>
      <c r="AQ148">
        <v>600</v>
      </c>
      <c r="AR148" t="s">
        <v>130</v>
      </c>
      <c r="AS148">
        <v>3</v>
      </c>
      <c r="AT148">
        <v>0</v>
      </c>
      <c r="AU148">
        <v>0</v>
      </c>
    </row>
    <row r="149" spans="1:47">
      <c r="A149" s="1">
        <v>148</v>
      </c>
      <c r="B149">
        <v>117</v>
      </c>
      <c r="C149" t="s">
        <v>188</v>
      </c>
      <c r="D149">
        <v>2</v>
      </c>
      <c r="E149">
        <v>117</v>
      </c>
      <c r="F149" s="70">
        <v>20</v>
      </c>
      <c r="G149">
        <v>30</v>
      </c>
      <c r="H149">
        <v>70</v>
      </c>
      <c r="I149" s="70">
        <v>0</v>
      </c>
      <c r="J149">
        <v>40</v>
      </c>
      <c r="K149">
        <v>80</v>
      </c>
      <c r="L149">
        <v>2</v>
      </c>
      <c r="M149">
        <v>100</v>
      </c>
      <c r="N149">
        <v>2000</v>
      </c>
      <c r="O149">
        <v>101</v>
      </c>
      <c r="P149">
        <v>3000</v>
      </c>
      <c r="Q149">
        <v>102</v>
      </c>
      <c r="R149">
        <v>4000</v>
      </c>
      <c r="S149" s="4">
        <f t="shared" si="24"/>
        <v>104</v>
      </c>
      <c r="T149">
        <v>5000</v>
      </c>
      <c r="U149" s="4">
        <f t="shared" si="25"/>
        <v>106</v>
      </c>
      <c r="V149">
        <v>5000</v>
      </c>
      <c r="W149" s="4">
        <f t="shared" si="26"/>
        <v>108</v>
      </c>
      <c r="X149">
        <v>5000</v>
      </c>
      <c r="Y149" s="4">
        <f t="shared" si="27"/>
        <v>110</v>
      </c>
      <c r="Z149">
        <v>5000</v>
      </c>
      <c r="AA149" s="4">
        <f t="shared" si="28"/>
        <v>112</v>
      </c>
      <c r="AB149">
        <v>5000</v>
      </c>
      <c r="AC149" s="4">
        <f t="shared" si="29"/>
        <v>114</v>
      </c>
      <c r="AD149">
        <v>5000</v>
      </c>
      <c r="AE149" s="4">
        <f t="shared" si="30"/>
        <v>116</v>
      </c>
      <c r="AF149">
        <v>5000</v>
      </c>
      <c r="AG149" s="4">
        <f t="shared" si="31"/>
        <v>118</v>
      </c>
      <c r="AH149">
        <v>5000</v>
      </c>
      <c r="AI149" s="4">
        <f t="shared" si="32"/>
        <v>120</v>
      </c>
      <c r="AJ149">
        <v>5000</v>
      </c>
      <c r="AK149" s="4">
        <f t="shared" si="33"/>
        <v>122</v>
      </c>
      <c r="AL149">
        <v>5000</v>
      </c>
      <c r="AM149" s="4">
        <f t="shared" si="34"/>
        <v>124</v>
      </c>
      <c r="AN149">
        <v>5000</v>
      </c>
      <c r="AO149" s="4">
        <f t="shared" si="35"/>
        <v>126</v>
      </c>
      <c r="AP149">
        <v>5000</v>
      </c>
      <c r="AQ149">
        <v>600</v>
      </c>
      <c r="AR149" t="s">
        <v>130</v>
      </c>
      <c r="AS149">
        <v>3</v>
      </c>
      <c r="AT149">
        <v>0</v>
      </c>
      <c r="AU149">
        <v>0</v>
      </c>
    </row>
    <row r="150" spans="1:47">
      <c r="A150" s="1">
        <v>149</v>
      </c>
      <c r="B150">
        <v>88</v>
      </c>
      <c r="C150" t="s">
        <v>1187</v>
      </c>
      <c r="D150">
        <v>4</v>
      </c>
      <c r="E150">
        <v>68</v>
      </c>
      <c r="F150" s="70">
        <v>10</v>
      </c>
      <c r="G150">
        <v>0</v>
      </c>
      <c r="H150">
        <v>0</v>
      </c>
      <c r="I150" s="70">
        <v>30</v>
      </c>
      <c r="J150">
        <v>0</v>
      </c>
      <c r="K150">
        <v>0</v>
      </c>
      <c r="L150">
        <v>0</v>
      </c>
      <c r="M150">
        <v>31</v>
      </c>
      <c r="N150">
        <v>2000</v>
      </c>
      <c r="O150">
        <v>34</v>
      </c>
      <c r="P150">
        <v>3000</v>
      </c>
      <c r="Q150">
        <v>38</v>
      </c>
      <c r="R150">
        <v>4000</v>
      </c>
      <c r="S150" s="4">
        <f t="shared" si="24"/>
        <v>40</v>
      </c>
      <c r="T150">
        <v>5000</v>
      </c>
      <c r="U150" s="4">
        <f t="shared" si="25"/>
        <v>42</v>
      </c>
      <c r="V150">
        <v>5000</v>
      </c>
      <c r="W150" s="4">
        <f t="shared" si="26"/>
        <v>44</v>
      </c>
      <c r="X150">
        <v>5000</v>
      </c>
      <c r="Y150" s="4">
        <f t="shared" si="27"/>
        <v>46</v>
      </c>
      <c r="Z150">
        <v>5000</v>
      </c>
      <c r="AA150" s="4">
        <f t="shared" si="28"/>
        <v>48</v>
      </c>
      <c r="AB150">
        <v>5000</v>
      </c>
      <c r="AC150" s="4">
        <f t="shared" si="29"/>
        <v>50</v>
      </c>
      <c r="AD150">
        <v>5000</v>
      </c>
      <c r="AE150" s="4">
        <f t="shared" si="30"/>
        <v>52</v>
      </c>
      <c r="AF150">
        <v>5000</v>
      </c>
      <c r="AG150" s="4">
        <f t="shared" si="31"/>
        <v>54</v>
      </c>
      <c r="AH150">
        <v>5000</v>
      </c>
      <c r="AI150" s="4">
        <f t="shared" si="32"/>
        <v>56</v>
      </c>
      <c r="AJ150">
        <v>5000</v>
      </c>
      <c r="AK150" s="4">
        <f t="shared" si="33"/>
        <v>58</v>
      </c>
      <c r="AL150">
        <v>5000</v>
      </c>
      <c r="AM150" s="4">
        <f t="shared" si="34"/>
        <v>60</v>
      </c>
      <c r="AN150">
        <v>5000</v>
      </c>
      <c r="AO150" s="4">
        <f t="shared" si="35"/>
        <v>62</v>
      </c>
      <c r="AP150">
        <v>5000</v>
      </c>
      <c r="AQ150">
        <v>0</v>
      </c>
      <c r="AR150" t="s">
        <v>130</v>
      </c>
      <c r="AS150">
        <v>3</v>
      </c>
      <c r="AT150">
        <v>0</v>
      </c>
      <c r="AU150">
        <v>0</v>
      </c>
    </row>
    <row r="151" spans="1:47">
      <c r="A151" s="1">
        <v>150</v>
      </c>
      <c r="B151">
        <v>89</v>
      </c>
      <c r="C151" t="s">
        <v>1188</v>
      </c>
      <c r="D151">
        <v>4</v>
      </c>
      <c r="E151">
        <v>69</v>
      </c>
      <c r="F151" s="70">
        <v>10</v>
      </c>
      <c r="G151">
        <v>0</v>
      </c>
      <c r="H151">
        <v>0</v>
      </c>
      <c r="I151" s="70">
        <v>30</v>
      </c>
      <c r="J151">
        <v>0</v>
      </c>
      <c r="K151">
        <v>0</v>
      </c>
      <c r="L151">
        <v>0</v>
      </c>
      <c r="M151">
        <v>31</v>
      </c>
      <c r="N151">
        <v>2000</v>
      </c>
      <c r="O151">
        <v>34</v>
      </c>
      <c r="P151">
        <v>3000</v>
      </c>
      <c r="Q151">
        <v>38</v>
      </c>
      <c r="R151">
        <v>4000</v>
      </c>
      <c r="S151" s="4">
        <f t="shared" si="24"/>
        <v>40</v>
      </c>
      <c r="T151">
        <v>5000</v>
      </c>
      <c r="U151" s="4">
        <f t="shared" si="25"/>
        <v>42</v>
      </c>
      <c r="V151">
        <v>5000</v>
      </c>
      <c r="W151" s="4">
        <f t="shared" si="26"/>
        <v>44</v>
      </c>
      <c r="X151">
        <v>5000</v>
      </c>
      <c r="Y151" s="4">
        <f t="shared" si="27"/>
        <v>46</v>
      </c>
      <c r="Z151">
        <v>5000</v>
      </c>
      <c r="AA151" s="4">
        <f t="shared" si="28"/>
        <v>48</v>
      </c>
      <c r="AB151">
        <v>5000</v>
      </c>
      <c r="AC151" s="4">
        <f t="shared" si="29"/>
        <v>50</v>
      </c>
      <c r="AD151">
        <v>5000</v>
      </c>
      <c r="AE151" s="4">
        <f t="shared" si="30"/>
        <v>52</v>
      </c>
      <c r="AF151">
        <v>5000</v>
      </c>
      <c r="AG151" s="4">
        <f t="shared" si="31"/>
        <v>54</v>
      </c>
      <c r="AH151">
        <v>5000</v>
      </c>
      <c r="AI151" s="4">
        <f t="shared" si="32"/>
        <v>56</v>
      </c>
      <c r="AJ151">
        <v>5000</v>
      </c>
      <c r="AK151" s="4">
        <f t="shared" si="33"/>
        <v>58</v>
      </c>
      <c r="AL151">
        <v>5000</v>
      </c>
      <c r="AM151" s="4">
        <f t="shared" si="34"/>
        <v>60</v>
      </c>
      <c r="AN151">
        <v>5000</v>
      </c>
      <c r="AO151" s="4">
        <f t="shared" si="35"/>
        <v>62</v>
      </c>
      <c r="AP151">
        <v>5000</v>
      </c>
      <c r="AQ151">
        <v>0</v>
      </c>
      <c r="AR151" t="s">
        <v>130</v>
      </c>
      <c r="AS151">
        <v>3</v>
      </c>
      <c r="AT151">
        <v>0</v>
      </c>
      <c r="AU151">
        <v>0</v>
      </c>
    </row>
    <row r="152" spans="1:47">
      <c r="A152" s="1">
        <v>151</v>
      </c>
      <c r="B152">
        <v>60</v>
      </c>
      <c r="C152" t="s">
        <v>189</v>
      </c>
      <c r="D152">
        <v>0</v>
      </c>
      <c r="E152">
        <v>60</v>
      </c>
      <c r="F152" s="70">
        <v>15</v>
      </c>
      <c r="G152">
        <v>10</v>
      </c>
      <c r="H152">
        <v>15</v>
      </c>
      <c r="I152" s="70">
        <v>7</v>
      </c>
      <c r="J152">
        <v>10</v>
      </c>
      <c r="K152">
        <v>15</v>
      </c>
      <c r="L152">
        <v>99</v>
      </c>
      <c r="M152">
        <v>43</v>
      </c>
      <c r="N152">
        <v>2000</v>
      </c>
      <c r="O152">
        <v>37</v>
      </c>
      <c r="P152">
        <v>3000</v>
      </c>
      <c r="Q152">
        <v>40</v>
      </c>
      <c r="R152">
        <v>4000</v>
      </c>
      <c r="S152" s="4">
        <f t="shared" si="24"/>
        <v>42</v>
      </c>
      <c r="T152">
        <v>5000</v>
      </c>
      <c r="U152" s="4">
        <f t="shared" si="25"/>
        <v>44</v>
      </c>
      <c r="V152">
        <v>5000</v>
      </c>
      <c r="W152" s="4">
        <f t="shared" si="26"/>
        <v>46</v>
      </c>
      <c r="X152">
        <v>5000</v>
      </c>
      <c r="Y152" s="4">
        <f t="shared" si="27"/>
        <v>48</v>
      </c>
      <c r="Z152">
        <v>5000</v>
      </c>
      <c r="AA152" s="4">
        <f t="shared" si="28"/>
        <v>50</v>
      </c>
      <c r="AB152">
        <v>5000</v>
      </c>
      <c r="AC152" s="4">
        <f t="shared" si="29"/>
        <v>52</v>
      </c>
      <c r="AD152">
        <v>5000</v>
      </c>
      <c r="AE152" s="4">
        <f t="shared" si="30"/>
        <v>54</v>
      </c>
      <c r="AF152">
        <v>5000</v>
      </c>
      <c r="AG152" s="4">
        <f t="shared" si="31"/>
        <v>56</v>
      </c>
      <c r="AH152">
        <v>5000</v>
      </c>
      <c r="AI152" s="4">
        <f t="shared" si="32"/>
        <v>58</v>
      </c>
      <c r="AJ152">
        <v>5000</v>
      </c>
      <c r="AK152" s="4">
        <f t="shared" si="33"/>
        <v>60</v>
      </c>
      <c r="AL152">
        <v>5000</v>
      </c>
      <c r="AM152" s="4">
        <f t="shared" si="34"/>
        <v>62</v>
      </c>
      <c r="AN152">
        <v>5000</v>
      </c>
      <c r="AO152" s="4">
        <f t="shared" si="35"/>
        <v>64</v>
      </c>
      <c r="AP152">
        <v>5000</v>
      </c>
      <c r="AQ152">
        <v>0</v>
      </c>
      <c r="AR152" t="s">
        <v>130</v>
      </c>
      <c r="AS152">
        <v>3</v>
      </c>
      <c r="AT152">
        <v>0</v>
      </c>
      <c r="AU152">
        <v>0</v>
      </c>
    </row>
    <row r="153" spans="1:47">
      <c r="A153" s="1">
        <v>152</v>
      </c>
      <c r="B153">
        <v>61</v>
      </c>
      <c r="C153" t="s">
        <v>190</v>
      </c>
      <c r="D153">
        <v>2</v>
      </c>
      <c r="E153">
        <v>61</v>
      </c>
      <c r="F153" s="70">
        <v>30</v>
      </c>
      <c r="G153">
        <v>15</v>
      </c>
      <c r="H153">
        <v>25</v>
      </c>
      <c r="I153" s="70">
        <v>7</v>
      </c>
      <c r="J153">
        <v>8</v>
      </c>
      <c r="K153">
        <v>15</v>
      </c>
      <c r="L153">
        <v>99</v>
      </c>
      <c r="M153">
        <v>43</v>
      </c>
      <c r="N153">
        <v>2000</v>
      </c>
      <c r="O153">
        <v>45</v>
      </c>
      <c r="P153">
        <v>3000</v>
      </c>
      <c r="Q153">
        <v>46</v>
      </c>
      <c r="R153">
        <v>4000</v>
      </c>
      <c r="S153" s="4">
        <f t="shared" si="24"/>
        <v>48</v>
      </c>
      <c r="T153">
        <v>5000</v>
      </c>
      <c r="U153" s="4">
        <f t="shared" si="25"/>
        <v>50</v>
      </c>
      <c r="V153">
        <v>5000</v>
      </c>
      <c r="W153" s="4">
        <f t="shared" si="26"/>
        <v>52</v>
      </c>
      <c r="X153">
        <v>5000</v>
      </c>
      <c r="Y153" s="4">
        <f t="shared" si="27"/>
        <v>54</v>
      </c>
      <c r="Z153">
        <v>5000</v>
      </c>
      <c r="AA153" s="4">
        <f t="shared" si="28"/>
        <v>56</v>
      </c>
      <c r="AB153">
        <v>5000</v>
      </c>
      <c r="AC153" s="4">
        <f t="shared" si="29"/>
        <v>58</v>
      </c>
      <c r="AD153">
        <v>5000</v>
      </c>
      <c r="AE153" s="4">
        <f t="shared" si="30"/>
        <v>60</v>
      </c>
      <c r="AF153">
        <v>5000</v>
      </c>
      <c r="AG153" s="4">
        <f t="shared" si="31"/>
        <v>62</v>
      </c>
      <c r="AH153">
        <v>5000</v>
      </c>
      <c r="AI153" s="4">
        <f t="shared" si="32"/>
        <v>64</v>
      </c>
      <c r="AJ153">
        <v>5000</v>
      </c>
      <c r="AK153" s="4">
        <f t="shared" si="33"/>
        <v>66</v>
      </c>
      <c r="AL153">
        <v>5000</v>
      </c>
      <c r="AM153" s="4">
        <f t="shared" si="34"/>
        <v>68</v>
      </c>
      <c r="AN153">
        <v>5000</v>
      </c>
      <c r="AO153" s="4">
        <f t="shared" si="35"/>
        <v>70</v>
      </c>
      <c r="AP153">
        <v>5000</v>
      </c>
      <c r="AQ153">
        <v>10</v>
      </c>
      <c r="AR153" t="s">
        <v>130</v>
      </c>
      <c r="AS153">
        <v>3</v>
      </c>
      <c r="AT153">
        <v>0</v>
      </c>
      <c r="AU153">
        <v>0</v>
      </c>
    </row>
    <row r="154" spans="1:47">
      <c r="A154" s="1">
        <v>153</v>
      </c>
      <c r="B154">
        <v>62</v>
      </c>
      <c r="C154" t="s">
        <v>191</v>
      </c>
      <c r="D154">
        <v>2</v>
      </c>
      <c r="E154">
        <v>62</v>
      </c>
      <c r="F154" s="70">
        <v>30</v>
      </c>
      <c r="G154">
        <v>25</v>
      </c>
      <c r="H154">
        <v>35</v>
      </c>
      <c r="I154" s="70">
        <v>7</v>
      </c>
      <c r="J154">
        <v>8</v>
      </c>
      <c r="K154">
        <v>15</v>
      </c>
      <c r="L154">
        <v>99</v>
      </c>
      <c r="M154">
        <v>43</v>
      </c>
      <c r="N154">
        <v>2000</v>
      </c>
      <c r="O154">
        <v>45</v>
      </c>
      <c r="P154">
        <v>3000</v>
      </c>
      <c r="Q154">
        <v>46</v>
      </c>
      <c r="R154">
        <v>4000</v>
      </c>
      <c r="S154" s="4">
        <f t="shared" si="24"/>
        <v>48</v>
      </c>
      <c r="T154">
        <v>5000</v>
      </c>
      <c r="U154" s="4">
        <f t="shared" si="25"/>
        <v>50</v>
      </c>
      <c r="V154">
        <v>5000</v>
      </c>
      <c r="W154" s="4">
        <f t="shared" si="26"/>
        <v>52</v>
      </c>
      <c r="X154">
        <v>5000</v>
      </c>
      <c r="Y154" s="4">
        <f t="shared" si="27"/>
        <v>54</v>
      </c>
      <c r="Z154">
        <v>5000</v>
      </c>
      <c r="AA154" s="4">
        <f t="shared" si="28"/>
        <v>56</v>
      </c>
      <c r="AB154">
        <v>5000</v>
      </c>
      <c r="AC154" s="4">
        <f t="shared" si="29"/>
        <v>58</v>
      </c>
      <c r="AD154">
        <v>5000</v>
      </c>
      <c r="AE154" s="4">
        <f t="shared" si="30"/>
        <v>60</v>
      </c>
      <c r="AF154">
        <v>5000</v>
      </c>
      <c r="AG154" s="4">
        <f t="shared" si="31"/>
        <v>62</v>
      </c>
      <c r="AH154">
        <v>5000</v>
      </c>
      <c r="AI154" s="4">
        <f t="shared" si="32"/>
        <v>64</v>
      </c>
      <c r="AJ154">
        <v>5000</v>
      </c>
      <c r="AK154" s="4">
        <f t="shared" si="33"/>
        <v>66</v>
      </c>
      <c r="AL154">
        <v>5000</v>
      </c>
      <c r="AM154" s="4">
        <f t="shared" si="34"/>
        <v>68</v>
      </c>
      <c r="AN154">
        <v>5000</v>
      </c>
      <c r="AO154" s="4">
        <f t="shared" si="35"/>
        <v>70</v>
      </c>
      <c r="AP154">
        <v>5000</v>
      </c>
      <c r="AQ154">
        <v>20</v>
      </c>
      <c r="AR154" t="s">
        <v>130</v>
      </c>
      <c r="AS154">
        <v>3</v>
      </c>
      <c r="AT154">
        <v>0</v>
      </c>
      <c r="AU154">
        <v>0</v>
      </c>
    </row>
    <row r="155" spans="1:47">
      <c r="A155" s="1">
        <v>154</v>
      </c>
      <c r="B155">
        <v>63</v>
      </c>
      <c r="C155" t="s">
        <v>192</v>
      </c>
      <c r="D155">
        <v>1</v>
      </c>
      <c r="E155">
        <v>63</v>
      </c>
      <c r="F155" s="70">
        <v>25</v>
      </c>
      <c r="G155">
        <v>8</v>
      </c>
      <c r="H155">
        <v>8</v>
      </c>
      <c r="I155" s="70">
        <v>1</v>
      </c>
      <c r="J155">
        <v>8</v>
      </c>
      <c r="K155">
        <v>15</v>
      </c>
      <c r="L155">
        <v>99</v>
      </c>
      <c r="M155">
        <v>43</v>
      </c>
      <c r="N155">
        <v>2000</v>
      </c>
      <c r="O155">
        <v>45</v>
      </c>
      <c r="P155">
        <v>3000</v>
      </c>
      <c r="Q155">
        <v>46</v>
      </c>
      <c r="R155">
        <v>4000</v>
      </c>
      <c r="S155" s="4">
        <f t="shared" si="24"/>
        <v>48</v>
      </c>
      <c r="T155">
        <v>5000</v>
      </c>
      <c r="U155" s="4">
        <f t="shared" si="25"/>
        <v>50</v>
      </c>
      <c r="V155">
        <v>5000</v>
      </c>
      <c r="W155" s="4">
        <f t="shared" si="26"/>
        <v>52</v>
      </c>
      <c r="X155">
        <v>5000</v>
      </c>
      <c r="Y155" s="4">
        <f t="shared" si="27"/>
        <v>54</v>
      </c>
      <c r="Z155">
        <v>5000</v>
      </c>
      <c r="AA155" s="4">
        <f t="shared" si="28"/>
        <v>56</v>
      </c>
      <c r="AB155">
        <v>5000</v>
      </c>
      <c r="AC155" s="4">
        <f t="shared" si="29"/>
        <v>58</v>
      </c>
      <c r="AD155">
        <v>5000</v>
      </c>
      <c r="AE155" s="4">
        <f t="shared" si="30"/>
        <v>60</v>
      </c>
      <c r="AF155">
        <v>5000</v>
      </c>
      <c r="AG155" s="4">
        <f t="shared" si="31"/>
        <v>62</v>
      </c>
      <c r="AH155">
        <v>5000</v>
      </c>
      <c r="AI155" s="4">
        <f t="shared" si="32"/>
        <v>64</v>
      </c>
      <c r="AJ155">
        <v>5000</v>
      </c>
      <c r="AK155" s="4">
        <f t="shared" si="33"/>
        <v>66</v>
      </c>
      <c r="AL155">
        <v>5000</v>
      </c>
      <c r="AM155" s="4">
        <f t="shared" si="34"/>
        <v>68</v>
      </c>
      <c r="AN155">
        <v>5000</v>
      </c>
      <c r="AO155" s="4">
        <f t="shared" si="35"/>
        <v>70</v>
      </c>
      <c r="AP155">
        <v>5000</v>
      </c>
      <c r="AQ155">
        <v>80</v>
      </c>
      <c r="AR155" t="s">
        <v>130</v>
      </c>
      <c r="AS155">
        <v>3</v>
      </c>
      <c r="AT155">
        <v>0</v>
      </c>
      <c r="AU155">
        <v>0</v>
      </c>
    </row>
    <row r="156" spans="1:47">
      <c r="A156" s="1">
        <v>155</v>
      </c>
      <c r="B156">
        <v>64</v>
      </c>
      <c r="C156" t="s">
        <v>193</v>
      </c>
      <c r="D156">
        <v>1</v>
      </c>
      <c r="E156">
        <v>64</v>
      </c>
      <c r="F156" s="70">
        <v>40</v>
      </c>
      <c r="G156">
        <v>15</v>
      </c>
      <c r="H156">
        <v>15</v>
      </c>
      <c r="I156" s="70">
        <v>10</v>
      </c>
      <c r="J156">
        <v>12</v>
      </c>
      <c r="K156">
        <v>15</v>
      </c>
      <c r="L156">
        <v>99</v>
      </c>
      <c r="M156">
        <v>43</v>
      </c>
      <c r="N156">
        <v>2000</v>
      </c>
      <c r="O156">
        <v>45</v>
      </c>
      <c r="P156">
        <v>3000</v>
      </c>
      <c r="Q156">
        <v>46</v>
      </c>
      <c r="R156">
        <v>4000</v>
      </c>
      <c r="S156" s="4">
        <f t="shared" si="24"/>
        <v>48</v>
      </c>
      <c r="T156">
        <v>5000</v>
      </c>
      <c r="U156" s="4">
        <f t="shared" si="25"/>
        <v>50</v>
      </c>
      <c r="V156">
        <v>5000</v>
      </c>
      <c r="W156" s="4">
        <f t="shared" si="26"/>
        <v>52</v>
      </c>
      <c r="X156">
        <v>5000</v>
      </c>
      <c r="Y156" s="4">
        <f t="shared" si="27"/>
        <v>54</v>
      </c>
      <c r="Z156">
        <v>5000</v>
      </c>
      <c r="AA156" s="4">
        <f t="shared" si="28"/>
        <v>56</v>
      </c>
      <c r="AB156">
        <v>5000</v>
      </c>
      <c r="AC156" s="4">
        <f t="shared" si="29"/>
        <v>58</v>
      </c>
      <c r="AD156">
        <v>5000</v>
      </c>
      <c r="AE156" s="4">
        <f t="shared" si="30"/>
        <v>60</v>
      </c>
      <c r="AF156">
        <v>5000</v>
      </c>
      <c r="AG156" s="4">
        <f t="shared" si="31"/>
        <v>62</v>
      </c>
      <c r="AH156">
        <v>5000</v>
      </c>
      <c r="AI156" s="4">
        <f t="shared" si="32"/>
        <v>64</v>
      </c>
      <c r="AJ156">
        <v>5000</v>
      </c>
      <c r="AK156" s="4">
        <f t="shared" si="33"/>
        <v>66</v>
      </c>
      <c r="AL156">
        <v>5000</v>
      </c>
      <c r="AM156" s="4">
        <f t="shared" si="34"/>
        <v>68</v>
      </c>
      <c r="AN156">
        <v>5000</v>
      </c>
      <c r="AO156" s="4">
        <f t="shared" si="35"/>
        <v>70</v>
      </c>
      <c r="AP156">
        <v>5000</v>
      </c>
      <c r="AQ156">
        <v>30</v>
      </c>
      <c r="AR156" t="s">
        <v>130</v>
      </c>
      <c r="AS156">
        <v>3</v>
      </c>
      <c r="AT156">
        <v>0</v>
      </c>
      <c r="AU156">
        <v>0</v>
      </c>
    </row>
    <row r="157" spans="1:47">
      <c r="A157" s="1">
        <v>156</v>
      </c>
      <c r="B157">
        <v>65</v>
      </c>
      <c r="C157" t="s">
        <v>194</v>
      </c>
      <c r="D157">
        <v>2</v>
      </c>
      <c r="E157">
        <v>65</v>
      </c>
      <c r="F157" s="70">
        <v>40</v>
      </c>
      <c r="G157">
        <v>30</v>
      </c>
      <c r="H157">
        <v>45</v>
      </c>
      <c r="I157" s="70">
        <v>6</v>
      </c>
      <c r="J157">
        <v>10</v>
      </c>
      <c r="K157">
        <v>10</v>
      </c>
      <c r="L157">
        <v>99</v>
      </c>
      <c r="M157">
        <v>43</v>
      </c>
      <c r="N157">
        <v>2000</v>
      </c>
      <c r="O157">
        <v>45</v>
      </c>
      <c r="P157">
        <v>3000</v>
      </c>
      <c r="Q157">
        <v>46</v>
      </c>
      <c r="R157">
        <v>4000</v>
      </c>
      <c r="S157" s="4">
        <f t="shared" si="24"/>
        <v>48</v>
      </c>
      <c r="T157">
        <v>5000</v>
      </c>
      <c r="U157" s="4">
        <f t="shared" si="25"/>
        <v>50</v>
      </c>
      <c r="V157">
        <v>5000</v>
      </c>
      <c r="W157" s="4">
        <f t="shared" si="26"/>
        <v>52</v>
      </c>
      <c r="X157">
        <v>5000</v>
      </c>
      <c r="Y157" s="4">
        <f t="shared" si="27"/>
        <v>54</v>
      </c>
      <c r="Z157">
        <v>5000</v>
      </c>
      <c r="AA157" s="4">
        <f t="shared" si="28"/>
        <v>56</v>
      </c>
      <c r="AB157">
        <v>5000</v>
      </c>
      <c r="AC157" s="4">
        <f t="shared" si="29"/>
        <v>58</v>
      </c>
      <c r="AD157">
        <v>5000</v>
      </c>
      <c r="AE157" s="4">
        <f t="shared" si="30"/>
        <v>60</v>
      </c>
      <c r="AF157">
        <v>5000</v>
      </c>
      <c r="AG157" s="4">
        <f t="shared" si="31"/>
        <v>62</v>
      </c>
      <c r="AH157">
        <v>5000</v>
      </c>
      <c r="AI157" s="4">
        <f t="shared" si="32"/>
        <v>64</v>
      </c>
      <c r="AJ157">
        <v>5000</v>
      </c>
      <c r="AK157" s="4">
        <f t="shared" si="33"/>
        <v>66</v>
      </c>
      <c r="AL157">
        <v>5000</v>
      </c>
      <c r="AM157" s="4">
        <f t="shared" si="34"/>
        <v>68</v>
      </c>
      <c r="AN157">
        <v>5000</v>
      </c>
      <c r="AO157" s="4">
        <f t="shared" si="35"/>
        <v>70</v>
      </c>
      <c r="AP157">
        <v>5000</v>
      </c>
      <c r="AQ157">
        <v>100</v>
      </c>
      <c r="AR157" t="s">
        <v>130</v>
      </c>
      <c r="AS157">
        <v>3</v>
      </c>
      <c r="AT157">
        <v>0</v>
      </c>
      <c r="AU157">
        <v>0</v>
      </c>
    </row>
    <row r="158" spans="1:47">
      <c r="A158" s="1">
        <v>157</v>
      </c>
      <c r="B158">
        <v>66</v>
      </c>
      <c r="C158" t="s">
        <v>195</v>
      </c>
      <c r="D158">
        <v>0</v>
      </c>
      <c r="E158">
        <v>23</v>
      </c>
      <c r="F158" s="70">
        <v>0</v>
      </c>
      <c r="G158">
        <v>0</v>
      </c>
      <c r="H158">
        <v>0</v>
      </c>
      <c r="I158" s="70">
        <v>8</v>
      </c>
      <c r="J158">
        <v>0</v>
      </c>
      <c r="K158">
        <v>0</v>
      </c>
      <c r="L158">
        <v>0</v>
      </c>
      <c r="M158">
        <v>34</v>
      </c>
      <c r="N158">
        <v>2000</v>
      </c>
      <c r="O158">
        <v>36</v>
      </c>
      <c r="P158">
        <v>3000</v>
      </c>
      <c r="Q158">
        <v>40</v>
      </c>
      <c r="R158">
        <v>4000</v>
      </c>
      <c r="S158" s="4">
        <f t="shared" si="24"/>
        <v>42</v>
      </c>
      <c r="T158">
        <v>5000</v>
      </c>
      <c r="U158" s="4">
        <f t="shared" si="25"/>
        <v>44</v>
      </c>
      <c r="V158">
        <v>5000</v>
      </c>
      <c r="W158" s="4">
        <f t="shared" si="26"/>
        <v>46</v>
      </c>
      <c r="X158">
        <v>5000</v>
      </c>
      <c r="Y158" s="4">
        <f t="shared" si="27"/>
        <v>48</v>
      </c>
      <c r="Z158">
        <v>5000</v>
      </c>
      <c r="AA158" s="4">
        <f t="shared" si="28"/>
        <v>50</v>
      </c>
      <c r="AB158">
        <v>5000</v>
      </c>
      <c r="AC158" s="4">
        <f t="shared" si="29"/>
        <v>52</v>
      </c>
      <c r="AD158">
        <v>5000</v>
      </c>
      <c r="AE158" s="4">
        <f t="shared" si="30"/>
        <v>54</v>
      </c>
      <c r="AF158">
        <v>5000</v>
      </c>
      <c r="AG158" s="4">
        <f t="shared" si="31"/>
        <v>56</v>
      </c>
      <c r="AH158">
        <v>5000</v>
      </c>
      <c r="AI158" s="4">
        <f t="shared" si="32"/>
        <v>58</v>
      </c>
      <c r="AJ158">
        <v>5000</v>
      </c>
      <c r="AK158" s="4">
        <f t="shared" si="33"/>
        <v>60</v>
      </c>
      <c r="AL158">
        <v>5000</v>
      </c>
      <c r="AM158" s="4">
        <f t="shared" si="34"/>
        <v>62</v>
      </c>
      <c r="AN158">
        <v>5000</v>
      </c>
      <c r="AO158" s="4">
        <f t="shared" si="35"/>
        <v>64</v>
      </c>
      <c r="AP158">
        <v>5000</v>
      </c>
      <c r="AQ158">
        <v>0</v>
      </c>
      <c r="AR158" t="s">
        <v>130</v>
      </c>
      <c r="AS158">
        <v>3</v>
      </c>
      <c r="AT158">
        <v>0</v>
      </c>
      <c r="AU158">
        <v>0</v>
      </c>
    </row>
    <row r="159" spans="1:47">
      <c r="A159" s="1">
        <v>158</v>
      </c>
      <c r="B159">
        <v>75</v>
      </c>
      <c r="C159" t="s">
        <v>196</v>
      </c>
      <c r="D159">
        <v>1</v>
      </c>
      <c r="E159">
        <v>0</v>
      </c>
      <c r="F159" s="70">
        <v>10</v>
      </c>
      <c r="G159">
        <v>0</v>
      </c>
      <c r="H159">
        <v>0</v>
      </c>
      <c r="I159" s="70">
        <v>0</v>
      </c>
      <c r="J159">
        <v>0</v>
      </c>
      <c r="K159">
        <v>0</v>
      </c>
      <c r="L159">
        <v>99</v>
      </c>
      <c r="M159">
        <v>34</v>
      </c>
      <c r="N159">
        <v>2000</v>
      </c>
      <c r="O159">
        <v>36</v>
      </c>
      <c r="P159">
        <v>3000</v>
      </c>
      <c r="Q159">
        <v>38</v>
      </c>
      <c r="R159">
        <v>4000</v>
      </c>
      <c r="S159" s="4">
        <f t="shared" si="24"/>
        <v>40</v>
      </c>
      <c r="T159">
        <v>5000</v>
      </c>
      <c r="U159" s="4">
        <f t="shared" si="25"/>
        <v>42</v>
      </c>
      <c r="V159">
        <v>5000</v>
      </c>
      <c r="W159" s="4">
        <f t="shared" si="26"/>
        <v>44</v>
      </c>
      <c r="X159">
        <v>5000</v>
      </c>
      <c r="Y159" s="4">
        <f t="shared" si="27"/>
        <v>46</v>
      </c>
      <c r="Z159">
        <v>5000</v>
      </c>
      <c r="AA159" s="4">
        <f t="shared" si="28"/>
        <v>48</v>
      </c>
      <c r="AB159">
        <v>5000</v>
      </c>
      <c r="AC159" s="4">
        <f t="shared" si="29"/>
        <v>50</v>
      </c>
      <c r="AD159">
        <v>5000</v>
      </c>
      <c r="AE159" s="4">
        <f t="shared" si="30"/>
        <v>52</v>
      </c>
      <c r="AF159">
        <v>5000</v>
      </c>
      <c r="AG159" s="4">
        <f t="shared" si="31"/>
        <v>54</v>
      </c>
      <c r="AH159">
        <v>5000</v>
      </c>
      <c r="AI159" s="4">
        <f t="shared" si="32"/>
        <v>56</v>
      </c>
      <c r="AJ159">
        <v>5000</v>
      </c>
      <c r="AK159" s="4">
        <f t="shared" si="33"/>
        <v>58</v>
      </c>
      <c r="AL159">
        <v>5000</v>
      </c>
      <c r="AM159" s="4">
        <f t="shared" si="34"/>
        <v>60</v>
      </c>
      <c r="AN159">
        <v>5000</v>
      </c>
      <c r="AO159" s="4">
        <f t="shared" si="35"/>
        <v>62</v>
      </c>
      <c r="AP159">
        <v>5000</v>
      </c>
      <c r="AQ159">
        <v>0</v>
      </c>
      <c r="AR159" t="s">
        <v>130</v>
      </c>
      <c r="AS159">
        <v>3</v>
      </c>
      <c r="AT159">
        <v>0</v>
      </c>
      <c r="AU159">
        <v>0</v>
      </c>
    </row>
    <row r="160" spans="1:47">
      <c r="A160" s="1">
        <v>159</v>
      </c>
      <c r="B160">
        <v>74</v>
      </c>
      <c r="C160" t="s">
        <v>197</v>
      </c>
      <c r="D160">
        <v>1</v>
      </c>
      <c r="E160">
        <v>74</v>
      </c>
      <c r="F160" s="70">
        <v>7</v>
      </c>
      <c r="G160">
        <v>0</v>
      </c>
      <c r="H160">
        <v>0</v>
      </c>
      <c r="I160" s="70">
        <v>0</v>
      </c>
      <c r="J160">
        <v>0</v>
      </c>
      <c r="K160">
        <v>0</v>
      </c>
      <c r="L160">
        <v>1</v>
      </c>
      <c r="M160">
        <v>35</v>
      </c>
      <c r="N160">
        <v>2000</v>
      </c>
      <c r="O160">
        <v>36</v>
      </c>
      <c r="P160">
        <v>3000</v>
      </c>
      <c r="Q160">
        <v>38</v>
      </c>
      <c r="R160">
        <v>4000</v>
      </c>
      <c r="S160" s="4">
        <f t="shared" si="24"/>
        <v>40</v>
      </c>
      <c r="T160">
        <v>5000</v>
      </c>
      <c r="U160" s="4">
        <f t="shared" si="25"/>
        <v>42</v>
      </c>
      <c r="V160">
        <v>5000</v>
      </c>
      <c r="W160" s="4">
        <f t="shared" si="26"/>
        <v>44</v>
      </c>
      <c r="X160">
        <v>5000</v>
      </c>
      <c r="Y160" s="4">
        <f t="shared" si="27"/>
        <v>46</v>
      </c>
      <c r="Z160">
        <v>5000</v>
      </c>
      <c r="AA160" s="4">
        <f t="shared" si="28"/>
        <v>48</v>
      </c>
      <c r="AB160">
        <v>5000</v>
      </c>
      <c r="AC160" s="4">
        <f t="shared" si="29"/>
        <v>50</v>
      </c>
      <c r="AD160">
        <v>5000</v>
      </c>
      <c r="AE160" s="4">
        <f t="shared" si="30"/>
        <v>52</v>
      </c>
      <c r="AF160">
        <v>5000</v>
      </c>
      <c r="AG160" s="4">
        <f t="shared" si="31"/>
        <v>54</v>
      </c>
      <c r="AH160">
        <v>5000</v>
      </c>
      <c r="AI160" s="4">
        <f t="shared" si="32"/>
        <v>56</v>
      </c>
      <c r="AJ160">
        <v>5000</v>
      </c>
      <c r="AK160" s="4">
        <f t="shared" si="33"/>
        <v>58</v>
      </c>
      <c r="AL160">
        <v>5000</v>
      </c>
      <c r="AM160" s="4">
        <f t="shared" si="34"/>
        <v>60</v>
      </c>
      <c r="AN160">
        <v>5000</v>
      </c>
      <c r="AO160" s="4">
        <f t="shared" si="35"/>
        <v>62</v>
      </c>
      <c r="AP160">
        <v>5000</v>
      </c>
      <c r="AQ160">
        <v>0</v>
      </c>
      <c r="AR160" t="s">
        <v>130</v>
      </c>
      <c r="AS160">
        <v>3</v>
      </c>
      <c r="AT160">
        <v>0</v>
      </c>
      <c r="AU160">
        <v>0</v>
      </c>
    </row>
    <row r="161" spans="1:47">
      <c r="A161" s="1">
        <v>160</v>
      </c>
      <c r="B161">
        <v>1</v>
      </c>
      <c r="C161" t="s">
        <v>198</v>
      </c>
      <c r="D161">
        <v>1</v>
      </c>
      <c r="E161">
        <v>158</v>
      </c>
      <c r="F161" s="70">
        <v>4</v>
      </c>
      <c r="G161">
        <v>8</v>
      </c>
      <c r="H161">
        <v>8</v>
      </c>
      <c r="I161" s="70">
        <v>1</v>
      </c>
      <c r="J161">
        <v>2</v>
      </c>
      <c r="K161">
        <v>2</v>
      </c>
      <c r="L161">
        <v>1</v>
      </c>
      <c r="M161">
        <v>4</v>
      </c>
      <c r="N161">
        <v>2000</v>
      </c>
      <c r="O161">
        <v>11</v>
      </c>
      <c r="P161">
        <v>3000</v>
      </c>
      <c r="Q161">
        <v>16</v>
      </c>
      <c r="R161">
        <v>4000</v>
      </c>
      <c r="S161" s="4">
        <f t="shared" si="24"/>
        <v>18</v>
      </c>
      <c r="T161">
        <v>5000</v>
      </c>
      <c r="U161" s="4">
        <f t="shared" si="25"/>
        <v>20</v>
      </c>
      <c r="V161">
        <v>5000</v>
      </c>
      <c r="W161" s="4">
        <f t="shared" si="26"/>
        <v>22</v>
      </c>
      <c r="X161">
        <v>5000</v>
      </c>
      <c r="Y161" s="4">
        <f t="shared" si="27"/>
        <v>24</v>
      </c>
      <c r="Z161">
        <v>5000</v>
      </c>
      <c r="AA161" s="4">
        <f t="shared" si="28"/>
        <v>26</v>
      </c>
      <c r="AB161">
        <v>5000</v>
      </c>
      <c r="AC161" s="4">
        <f t="shared" si="29"/>
        <v>28</v>
      </c>
      <c r="AD161">
        <v>5000</v>
      </c>
      <c r="AE161" s="4">
        <f t="shared" si="30"/>
        <v>30</v>
      </c>
      <c r="AF161">
        <v>5000</v>
      </c>
      <c r="AG161" s="4">
        <f t="shared" si="31"/>
        <v>32</v>
      </c>
      <c r="AH161">
        <v>5000</v>
      </c>
      <c r="AI161" s="4">
        <f t="shared" si="32"/>
        <v>34</v>
      </c>
      <c r="AJ161">
        <v>5000</v>
      </c>
      <c r="AK161" s="4">
        <f t="shared" si="33"/>
        <v>36</v>
      </c>
      <c r="AL161">
        <v>5000</v>
      </c>
      <c r="AM161" s="4">
        <f t="shared" si="34"/>
        <v>38</v>
      </c>
      <c r="AN161">
        <v>5000</v>
      </c>
      <c r="AO161" s="4">
        <f t="shared" si="35"/>
        <v>40</v>
      </c>
      <c r="AP161">
        <v>5000</v>
      </c>
      <c r="AQ161">
        <v>60</v>
      </c>
      <c r="AR161" t="s">
        <v>199</v>
      </c>
      <c r="AS161">
        <v>3</v>
      </c>
      <c r="AT161">
        <v>0</v>
      </c>
      <c r="AU161">
        <v>0</v>
      </c>
    </row>
    <row r="162" spans="1:47">
      <c r="A162" s="1">
        <v>161</v>
      </c>
      <c r="B162">
        <v>3</v>
      </c>
      <c r="C162" t="s">
        <v>200</v>
      </c>
      <c r="D162">
        <v>0</v>
      </c>
      <c r="E162">
        <v>170</v>
      </c>
      <c r="F162" s="70">
        <v>0</v>
      </c>
      <c r="G162">
        <v>0</v>
      </c>
      <c r="H162">
        <v>0</v>
      </c>
      <c r="I162" s="70">
        <v>0</v>
      </c>
      <c r="J162">
        <v>0</v>
      </c>
      <c r="K162">
        <v>0</v>
      </c>
      <c r="L162">
        <v>0</v>
      </c>
      <c r="M162">
        <v>38</v>
      </c>
      <c r="N162">
        <v>2000</v>
      </c>
      <c r="O162">
        <v>50</v>
      </c>
      <c r="P162">
        <v>3000</v>
      </c>
      <c r="Q162">
        <v>63</v>
      </c>
      <c r="R162">
        <v>4000</v>
      </c>
      <c r="S162" s="4">
        <f t="shared" si="24"/>
        <v>65</v>
      </c>
      <c r="T162">
        <v>5000</v>
      </c>
      <c r="U162" s="4">
        <f t="shared" si="25"/>
        <v>67</v>
      </c>
      <c r="V162">
        <v>5000</v>
      </c>
      <c r="W162" s="4">
        <f t="shared" si="26"/>
        <v>69</v>
      </c>
      <c r="X162">
        <v>5000</v>
      </c>
      <c r="Y162" s="4">
        <f t="shared" si="27"/>
        <v>71</v>
      </c>
      <c r="Z162">
        <v>5000</v>
      </c>
      <c r="AA162" s="4">
        <f t="shared" si="28"/>
        <v>73</v>
      </c>
      <c r="AB162">
        <v>5000</v>
      </c>
      <c r="AC162" s="4">
        <f t="shared" si="29"/>
        <v>75</v>
      </c>
      <c r="AD162">
        <v>5000</v>
      </c>
      <c r="AE162" s="4">
        <f t="shared" si="30"/>
        <v>77</v>
      </c>
      <c r="AF162">
        <v>5000</v>
      </c>
      <c r="AG162" s="4">
        <f t="shared" si="31"/>
        <v>79</v>
      </c>
      <c r="AH162">
        <v>5000</v>
      </c>
      <c r="AI162" s="4">
        <f t="shared" si="32"/>
        <v>81</v>
      </c>
      <c r="AJ162">
        <v>5000</v>
      </c>
      <c r="AK162" s="4">
        <f t="shared" si="33"/>
        <v>83</v>
      </c>
      <c r="AL162">
        <v>5000</v>
      </c>
      <c r="AM162" s="4">
        <f t="shared" si="34"/>
        <v>85</v>
      </c>
      <c r="AN162">
        <v>5000</v>
      </c>
      <c r="AO162" s="4">
        <f t="shared" si="35"/>
        <v>87</v>
      </c>
      <c r="AP162">
        <v>5000</v>
      </c>
      <c r="AQ162">
        <v>0</v>
      </c>
      <c r="AR162" t="s">
        <v>199</v>
      </c>
      <c r="AS162">
        <v>3</v>
      </c>
      <c r="AT162">
        <v>0</v>
      </c>
      <c r="AU162">
        <v>0</v>
      </c>
    </row>
    <row r="163" spans="1:47">
      <c r="A163" s="1">
        <v>162</v>
      </c>
      <c r="B163">
        <v>5</v>
      </c>
      <c r="C163" t="s">
        <v>201</v>
      </c>
      <c r="D163">
        <v>1</v>
      </c>
      <c r="E163">
        <v>162</v>
      </c>
      <c r="F163" s="70">
        <v>3</v>
      </c>
      <c r="G163">
        <v>6</v>
      </c>
      <c r="H163">
        <v>6</v>
      </c>
      <c r="I163" s="70">
        <v>5</v>
      </c>
      <c r="J163">
        <v>10</v>
      </c>
      <c r="K163">
        <v>10</v>
      </c>
      <c r="L163">
        <v>1</v>
      </c>
      <c r="M163">
        <v>28</v>
      </c>
      <c r="N163">
        <v>2000</v>
      </c>
      <c r="O163">
        <v>34</v>
      </c>
      <c r="P163">
        <v>3000</v>
      </c>
      <c r="Q163">
        <v>40</v>
      </c>
      <c r="R163">
        <v>4000</v>
      </c>
      <c r="S163" s="4">
        <f t="shared" si="24"/>
        <v>42</v>
      </c>
      <c r="T163">
        <v>5000</v>
      </c>
      <c r="U163" s="4">
        <f t="shared" si="25"/>
        <v>44</v>
      </c>
      <c r="V163">
        <v>5000</v>
      </c>
      <c r="W163" s="4">
        <f t="shared" si="26"/>
        <v>46</v>
      </c>
      <c r="X163">
        <v>5000</v>
      </c>
      <c r="Y163" s="4">
        <f t="shared" si="27"/>
        <v>48</v>
      </c>
      <c r="Z163">
        <v>5000</v>
      </c>
      <c r="AA163" s="4">
        <f t="shared" si="28"/>
        <v>50</v>
      </c>
      <c r="AB163">
        <v>5000</v>
      </c>
      <c r="AC163" s="4">
        <f t="shared" si="29"/>
        <v>52</v>
      </c>
      <c r="AD163">
        <v>5000</v>
      </c>
      <c r="AE163" s="4">
        <f t="shared" si="30"/>
        <v>54</v>
      </c>
      <c r="AF163">
        <v>5000</v>
      </c>
      <c r="AG163" s="4">
        <f t="shared" si="31"/>
        <v>56</v>
      </c>
      <c r="AH163">
        <v>5000</v>
      </c>
      <c r="AI163" s="4">
        <f t="shared" si="32"/>
        <v>58</v>
      </c>
      <c r="AJ163">
        <v>5000</v>
      </c>
      <c r="AK163" s="4">
        <f t="shared" si="33"/>
        <v>60</v>
      </c>
      <c r="AL163">
        <v>5000</v>
      </c>
      <c r="AM163" s="4">
        <f t="shared" si="34"/>
        <v>62</v>
      </c>
      <c r="AN163">
        <v>5000</v>
      </c>
      <c r="AO163" s="4">
        <f t="shared" si="35"/>
        <v>64</v>
      </c>
      <c r="AP163">
        <v>5000</v>
      </c>
      <c r="AQ163">
        <v>60</v>
      </c>
      <c r="AR163" t="s">
        <v>199</v>
      </c>
      <c r="AS163">
        <v>3</v>
      </c>
      <c r="AT163">
        <v>0</v>
      </c>
      <c r="AU163">
        <v>0</v>
      </c>
    </row>
    <row r="164" spans="1:47">
      <c r="A164" s="1">
        <v>163</v>
      </c>
      <c r="B164">
        <v>7</v>
      </c>
      <c r="C164" t="s">
        <v>202</v>
      </c>
      <c r="D164">
        <v>0</v>
      </c>
      <c r="E164">
        <v>150</v>
      </c>
      <c r="F164" s="70">
        <v>0</v>
      </c>
      <c r="G164">
        <v>0</v>
      </c>
      <c r="H164">
        <v>0</v>
      </c>
      <c r="I164" s="70">
        <v>0</v>
      </c>
      <c r="J164">
        <v>0</v>
      </c>
      <c r="K164">
        <v>0</v>
      </c>
      <c r="L164">
        <v>0</v>
      </c>
      <c r="M164">
        <v>4</v>
      </c>
      <c r="N164">
        <v>2000</v>
      </c>
      <c r="O164">
        <v>8</v>
      </c>
      <c r="P164">
        <v>3000</v>
      </c>
      <c r="Q164">
        <v>17</v>
      </c>
      <c r="R164">
        <v>4000</v>
      </c>
      <c r="S164" s="4">
        <f t="shared" si="24"/>
        <v>19</v>
      </c>
      <c r="T164">
        <v>5000</v>
      </c>
      <c r="U164" s="4">
        <f t="shared" si="25"/>
        <v>21</v>
      </c>
      <c r="V164">
        <v>5000</v>
      </c>
      <c r="W164" s="4">
        <f t="shared" si="26"/>
        <v>23</v>
      </c>
      <c r="X164">
        <v>5000</v>
      </c>
      <c r="Y164" s="4">
        <f t="shared" si="27"/>
        <v>25</v>
      </c>
      <c r="Z164">
        <v>5000</v>
      </c>
      <c r="AA164" s="4">
        <f t="shared" si="28"/>
        <v>27</v>
      </c>
      <c r="AB164">
        <v>5000</v>
      </c>
      <c r="AC164" s="4">
        <f t="shared" si="29"/>
        <v>29</v>
      </c>
      <c r="AD164">
        <v>5000</v>
      </c>
      <c r="AE164" s="4">
        <f t="shared" si="30"/>
        <v>31</v>
      </c>
      <c r="AF164">
        <v>5000</v>
      </c>
      <c r="AG164" s="4">
        <f t="shared" si="31"/>
        <v>33</v>
      </c>
      <c r="AH164">
        <v>5000</v>
      </c>
      <c r="AI164" s="4">
        <f t="shared" si="32"/>
        <v>35</v>
      </c>
      <c r="AJ164">
        <v>5000</v>
      </c>
      <c r="AK164" s="4">
        <f t="shared" si="33"/>
        <v>37</v>
      </c>
      <c r="AL164">
        <v>5000</v>
      </c>
      <c r="AM164" s="4">
        <f t="shared" si="34"/>
        <v>39</v>
      </c>
      <c r="AN164">
        <v>5000</v>
      </c>
      <c r="AO164" s="4">
        <f t="shared" si="35"/>
        <v>41</v>
      </c>
      <c r="AP164">
        <v>5000</v>
      </c>
      <c r="AQ164">
        <v>0</v>
      </c>
      <c r="AR164" t="s">
        <v>199</v>
      </c>
      <c r="AS164">
        <v>3</v>
      </c>
      <c r="AT164">
        <v>0</v>
      </c>
      <c r="AU164">
        <v>0</v>
      </c>
    </row>
    <row r="165" spans="1:47">
      <c r="A165" s="1">
        <v>164</v>
      </c>
      <c r="B165">
        <v>9</v>
      </c>
      <c r="C165" t="s">
        <v>203</v>
      </c>
      <c r="D165">
        <v>5</v>
      </c>
      <c r="E165">
        <v>159</v>
      </c>
      <c r="F165" s="70">
        <v>10</v>
      </c>
      <c r="G165">
        <v>14</v>
      </c>
      <c r="H165">
        <v>14</v>
      </c>
      <c r="I165" s="70">
        <v>10</v>
      </c>
      <c r="J165">
        <v>6</v>
      </c>
      <c r="K165">
        <v>6</v>
      </c>
      <c r="L165">
        <v>1</v>
      </c>
      <c r="M165">
        <v>9</v>
      </c>
      <c r="N165">
        <v>2000</v>
      </c>
      <c r="O165">
        <v>18</v>
      </c>
      <c r="P165">
        <v>3000</v>
      </c>
      <c r="Q165">
        <v>22</v>
      </c>
      <c r="R165">
        <v>4000</v>
      </c>
      <c r="S165" s="4">
        <f t="shared" si="24"/>
        <v>24</v>
      </c>
      <c r="T165">
        <v>5000</v>
      </c>
      <c r="U165" s="4">
        <f t="shared" si="25"/>
        <v>26</v>
      </c>
      <c r="V165">
        <v>5000</v>
      </c>
      <c r="W165" s="4">
        <f t="shared" si="26"/>
        <v>28</v>
      </c>
      <c r="X165">
        <v>5000</v>
      </c>
      <c r="Y165" s="4">
        <f t="shared" si="27"/>
        <v>30</v>
      </c>
      <c r="Z165">
        <v>5000</v>
      </c>
      <c r="AA165" s="4">
        <f t="shared" si="28"/>
        <v>32</v>
      </c>
      <c r="AB165">
        <v>5000</v>
      </c>
      <c r="AC165" s="4">
        <f t="shared" si="29"/>
        <v>34</v>
      </c>
      <c r="AD165">
        <v>5000</v>
      </c>
      <c r="AE165" s="4">
        <f t="shared" si="30"/>
        <v>36</v>
      </c>
      <c r="AF165">
        <v>5000</v>
      </c>
      <c r="AG165" s="4">
        <f t="shared" si="31"/>
        <v>38</v>
      </c>
      <c r="AH165">
        <v>5000</v>
      </c>
      <c r="AI165" s="4">
        <f t="shared" si="32"/>
        <v>40</v>
      </c>
      <c r="AJ165">
        <v>5000</v>
      </c>
      <c r="AK165" s="4">
        <f t="shared" si="33"/>
        <v>42</v>
      </c>
      <c r="AL165">
        <v>5000</v>
      </c>
      <c r="AM165" s="4">
        <f t="shared" si="34"/>
        <v>44</v>
      </c>
      <c r="AN165">
        <v>5000</v>
      </c>
      <c r="AO165" s="4">
        <f t="shared" si="35"/>
        <v>46</v>
      </c>
      <c r="AP165">
        <v>5000</v>
      </c>
      <c r="AQ165">
        <v>60</v>
      </c>
      <c r="AR165" t="s">
        <v>199</v>
      </c>
      <c r="AS165">
        <v>3</v>
      </c>
      <c r="AT165">
        <v>0</v>
      </c>
      <c r="AU165">
        <v>0</v>
      </c>
    </row>
    <row r="166" spans="1:47">
      <c r="A166" s="1">
        <v>165</v>
      </c>
      <c r="B166">
        <v>10</v>
      </c>
      <c r="C166" t="s">
        <v>204</v>
      </c>
      <c r="D166">
        <v>6</v>
      </c>
      <c r="E166">
        <v>164</v>
      </c>
      <c r="F166" s="70">
        <v>25</v>
      </c>
      <c r="G166">
        <v>12</v>
      </c>
      <c r="H166">
        <v>12</v>
      </c>
      <c r="I166" s="70">
        <v>20</v>
      </c>
      <c r="J166">
        <v>12</v>
      </c>
      <c r="K166">
        <v>12</v>
      </c>
      <c r="L166">
        <v>1</v>
      </c>
      <c r="M166">
        <v>49</v>
      </c>
      <c r="N166">
        <v>2000</v>
      </c>
      <c r="O166">
        <v>58</v>
      </c>
      <c r="P166">
        <v>3000</v>
      </c>
      <c r="Q166">
        <v>64</v>
      </c>
      <c r="R166">
        <v>4000</v>
      </c>
      <c r="S166" s="4">
        <f t="shared" si="24"/>
        <v>66</v>
      </c>
      <c r="T166">
        <v>5000</v>
      </c>
      <c r="U166" s="4">
        <f t="shared" si="25"/>
        <v>68</v>
      </c>
      <c r="V166">
        <v>5000</v>
      </c>
      <c r="W166" s="4">
        <f t="shared" si="26"/>
        <v>70</v>
      </c>
      <c r="X166">
        <v>5000</v>
      </c>
      <c r="Y166" s="4">
        <f t="shared" si="27"/>
        <v>72</v>
      </c>
      <c r="Z166">
        <v>5000</v>
      </c>
      <c r="AA166" s="4">
        <f t="shared" si="28"/>
        <v>74</v>
      </c>
      <c r="AB166">
        <v>5000</v>
      </c>
      <c r="AC166" s="4">
        <f t="shared" si="29"/>
        <v>76</v>
      </c>
      <c r="AD166">
        <v>5000</v>
      </c>
      <c r="AE166" s="4">
        <f t="shared" si="30"/>
        <v>78</v>
      </c>
      <c r="AF166">
        <v>5000</v>
      </c>
      <c r="AG166" s="4">
        <f t="shared" si="31"/>
        <v>80</v>
      </c>
      <c r="AH166">
        <v>5000</v>
      </c>
      <c r="AI166" s="4">
        <f t="shared" si="32"/>
        <v>82</v>
      </c>
      <c r="AJ166">
        <v>5000</v>
      </c>
      <c r="AK166" s="4">
        <f t="shared" si="33"/>
        <v>84</v>
      </c>
      <c r="AL166">
        <v>5000</v>
      </c>
      <c r="AM166" s="4">
        <f t="shared" si="34"/>
        <v>86</v>
      </c>
      <c r="AN166">
        <v>5000</v>
      </c>
      <c r="AO166" s="4">
        <f t="shared" si="35"/>
        <v>88</v>
      </c>
      <c r="AP166">
        <v>5000</v>
      </c>
      <c r="AQ166">
        <v>100</v>
      </c>
      <c r="AR166" t="s">
        <v>199</v>
      </c>
      <c r="AS166">
        <v>3</v>
      </c>
      <c r="AT166">
        <v>0</v>
      </c>
      <c r="AU166">
        <v>0</v>
      </c>
    </row>
    <row r="167" spans="1:47">
      <c r="A167" s="1">
        <v>166</v>
      </c>
      <c r="B167">
        <v>11</v>
      </c>
      <c r="C167" t="s">
        <v>205</v>
      </c>
      <c r="D167">
        <v>7</v>
      </c>
      <c r="E167">
        <v>161</v>
      </c>
      <c r="F167" s="70">
        <v>12</v>
      </c>
      <c r="G167">
        <v>14</v>
      </c>
      <c r="H167">
        <v>28</v>
      </c>
      <c r="I167" s="70">
        <v>6</v>
      </c>
      <c r="J167">
        <v>10</v>
      </c>
      <c r="K167">
        <v>10</v>
      </c>
      <c r="L167">
        <v>1</v>
      </c>
      <c r="M167">
        <v>26</v>
      </c>
      <c r="N167">
        <v>2000</v>
      </c>
      <c r="O167">
        <v>37</v>
      </c>
      <c r="P167">
        <v>3000</v>
      </c>
      <c r="Q167">
        <v>43</v>
      </c>
      <c r="R167">
        <v>4000</v>
      </c>
      <c r="S167" s="4">
        <f t="shared" si="24"/>
        <v>45</v>
      </c>
      <c r="T167">
        <v>5000</v>
      </c>
      <c r="U167" s="4">
        <f t="shared" si="25"/>
        <v>47</v>
      </c>
      <c r="V167">
        <v>5000</v>
      </c>
      <c r="W167" s="4">
        <f t="shared" si="26"/>
        <v>49</v>
      </c>
      <c r="X167">
        <v>5000</v>
      </c>
      <c r="Y167" s="4">
        <f t="shared" si="27"/>
        <v>51</v>
      </c>
      <c r="Z167">
        <v>5000</v>
      </c>
      <c r="AA167" s="4">
        <f t="shared" si="28"/>
        <v>53</v>
      </c>
      <c r="AB167">
        <v>5000</v>
      </c>
      <c r="AC167" s="4">
        <f t="shared" si="29"/>
        <v>55</v>
      </c>
      <c r="AD167">
        <v>5000</v>
      </c>
      <c r="AE167" s="4">
        <f t="shared" si="30"/>
        <v>57</v>
      </c>
      <c r="AF167">
        <v>5000</v>
      </c>
      <c r="AG167" s="4">
        <f t="shared" si="31"/>
        <v>59</v>
      </c>
      <c r="AH167">
        <v>5000</v>
      </c>
      <c r="AI167" s="4">
        <f t="shared" si="32"/>
        <v>61</v>
      </c>
      <c r="AJ167">
        <v>5000</v>
      </c>
      <c r="AK167" s="4">
        <f t="shared" si="33"/>
        <v>63</v>
      </c>
      <c r="AL167">
        <v>5000</v>
      </c>
      <c r="AM167" s="4">
        <f t="shared" si="34"/>
        <v>65</v>
      </c>
      <c r="AN167">
        <v>5000</v>
      </c>
      <c r="AO167" s="4">
        <f t="shared" si="35"/>
        <v>67</v>
      </c>
      <c r="AP167">
        <v>5000</v>
      </c>
      <c r="AQ167">
        <v>100</v>
      </c>
      <c r="AR167" t="s">
        <v>199</v>
      </c>
      <c r="AS167">
        <v>3</v>
      </c>
      <c r="AT167">
        <v>0</v>
      </c>
      <c r="AU167">
        <v>0</v>
      </c>
    </row>
    <row r="168" spans="1:47">
      <c r="A168" s="1">
        <v>167</v>
      </c>
      <c r="B168">
        <v>12</v>
      </c>
      <c r="C168" t="s">
        <v>206</v>
      </c>
      <c r="D168">
        <v>0</v>
      </c>
      <c r="E168">
        <v>152</v>
      </c>
      <c r="F168" s="70">
        <v>0</v>
      </c>
      <c r="G168">
        <v>0</v>
      </c>
      <c r="H168">
        <v>0</v>
      </c>
      <c r="I168" s="70">
        <v>0</v>
      </c>
      <c r="J168">
        <v>0</v>
      </c>
      <c r="K168">
        <v>0</v>
      </c>
      <c r="L168">
        <v>0</v>
      </c>
      <c r="M168">
        <v>65</v>
      </c>
      <c r="N168">
        <v>2000</v>
      </c>
      <c r="O168">
        <v>70</v>
      </c>
      <c r="P168">
        <v>3000</v>
      </c>
      <c r="Q168">
        <v>75</v>
      </c>
      <c r="R168">
        <v>4000</v>
      </c>
      <c r="S168" s="4">
        <f t="shared" si="24"/>
        <v>77</v>
      </c>
      <c r="T168">
        <v>5000</v>
      </c>
      <c r="U168" s="4">
        <f t="shared" si="25"/>
        <v>79</v>
      </c>
      <c r="V168">
        <v>5000</v>
      </c>
      <c r="W168" s="4">
        <f t="shared" si="26"/>
        <v>81</v>
      </c>
      <c r="X168">
        <v>5000</v>
      </c>
      <c r="Y168" s="4">
        <f t="shared" si="27"/>
        <v>83</v>
      </c>
      <c r="Z168">
        <v>5000</v>
      </c>
      <c r="AA168" s="4">
        <f t="shared" si="28"/>
        <v>85</v>
      </c>
      <c r="AB168">
        <v>5000</v>
      </c>
      <c r="AC168" s="4">
        <f t="shared" si="29"/>
        <v>87</v>
      </c>
      <c r="AD168">
        <v>5000</v>
      </c>
      <c r="AE168" s="4">
        <f t="shared" si="30"/>
        <v>89</v>
      </c>
      <c r="AF168">
        <v>5000</v>
      </c>
      <c r="AG168" s="4">
        <f t="shared" si="31"/>
        <v>91</v>
      </c>
      <c r="AH168">
        <v>5000</v>
      </c>
      <c r="AI168" s="4">
        <f t="shared" si="32"/>
        <v>93</v>
      </c>
      <c r="AJ168">
        <v>5000</v>
      </c>
      <c r="AK168" s="4">
        <f t="shared" si="33"/>
        <v>95</v>
      </c>
      <c r="AL168">
        <v>5000</v>
      </c>
      <c r="AM168" s="4">
        <f t="shared" si="34"/>
        <v>97</v>
      </c>
      <c r="AN168">
        <v>5000</v>
      </c>
      <c r="AO168" s="4">
        <f t="shared" si="35"/>
        <v>99</v>
      </c>
      <c r="AP168">
        <v>5000</v>
      </c>
      <c r="AQ168">
        <v>0</v>
      </c>
      <c r="AR168" t="s">
        <v>199</v>
      </c>
      <c r="AS168">
        <v>3</v>
      </c>
      <c r="AT168">
        <v>0</v>
      </c>
      <c r="AU168">
        <v>0</v>
      </c>
    </row>
    <row r="169" spans="1:47">
      <c r="A169" s="1">
        <v>168</v>
      </c>
      <c r="B169">
        <v>13</v>
      </c>
      <c r="C169" t="s">
        <v>207</v>
      </c>
      <c r="D169">
        <v>8</v>
      </c>
      <c r="E169">
        <v>156</v>
      </c>
      <c r="F169" s="70">
        <v>5</v>
      </c>
      <c r="G169">
        <v>5</v>
      </c>
      <c r="H169">
        <v>10</v>
      </c>
      <c r="I169" s="70">
        <v>2</v>
      </c>
      <c r="J169">
        <v>3</v>
      </c>
      <c r="K169">
        <v>3</v>
      </c>
      <c r="L169">
        <v>2</v>
      </c>
      <c r="M169">
        <v>21</v>
      </c>
      <c r="N169">
        <v>2000</v>
      </c>
      <c r="O169">
        <v>47</v>
      </c>
      <c r="P169">
        <v>3000</v>
      </c>
      <c r="Q169">
        <v>60</v>
      </c>
      <c r="R169">
        <v>4000</v>
      </c>
      <c r="S169" s="4">
        <f t="shared" si="24"/>
        <v>62</v>
      </c>
      <c r="T169">
        <v>5000</v>
      </c>
      <c r="U169" s="4">
        <f t="shared" si="25"/>
        <v>64</v>
      </c>
      <c r="V169">
        <v>5000</v>
      </c>
      <c r="W169" s="4">
        <f t="shared" si="26"/>
        <v>66</v>
      </c>
      <c r="X169">
        <v>5000</v>
      </c>
      <c r="Y169" s="4">
        <f t="shared" si="27"/>
        <v>68</v>
      </c>
      <c r="Z169">
        <v>5000</v>
      </c>
      <c r="AA169" s="4">
        <f t="shared" si="28"/>
        <v>70</v>
      </c>
      <c r="AB169">
        <v>5000</v>
      </c>
      <c r="AC169" s="4">
        <f t="shared" si="29"/>
        <v>72</v>
      </c>
      <c r="AD169">
        <v>5000</v>
      </c>
      <c r="AE169" s="4">
        <f t="shared" si="30"/>
        <v>74</v>
      </c>
      <c r="AF169">
        <v>5000</v>
      </c>
      <c r="AG169" s="4">
        <f t="shared" si="31"/>
        <v>76</v>
      </c>
      <c r="AH169">
        <v>5000</v>
      </c>
      <c r="AI169" s="4">
        <f t="shared" si="32"/>
        <v>78</v>
      </c>
      <c r="AJ169">
        <v>5000</v>
      </c>
      <c r="AK169" s="4">
        <f t="shared" si="33"/>
        <v>80</v>
      </c>
      <c r="AL169">
        <v>5000</v>
      </c>
      <c r="AM169" s="4">
        <f t="shared" si="34"/>
        <v>82</v>
      </c>
      <c r="AN169">
        <v>5000</v>
      </c>
      <c r="AO169" s="4">
        <f t="shared" si="35"/>
        <v>84</v>
      </c>
      <c r="AP169">
        <v>5000</v>
      </c>
      <c r="AQ169">
        <v>60</v>
      </c>
      <c r="AR169" t="s">
        <v>199</v>
      </c>
      <c r="AS169">
        <v>3</v>
      </c>
      <c r="AT169">
        <v>0</v>
      </c>
      <c r="AU169">
        <v>0</v>
      </c>
    </row>
    <row r="170" spans="1:47">
      <c r="A170" s="1">
        <v>169</v>
      </c>
      <c r="B170">
        <v>22</v>
      </c>
      <c r="C170" t="s">
        <v>208</v>
      </c>
      <c r="D170">
        <v>4</v>
      </c>
      <c r="E170">
        <v>163</v>
      </c>
      <c r="F170" s="70">
        <v>20</v>
      </c>
      <c r="G170">
        <v>3</v>
      </c>
      <c r="H170">
        <v>3</v>
      </c>
      <c r="I170" s="70">
        <v>25</v>
      </c>
      <c r="J170">
        <v>10</v>
      </c>
      <c r="K170">
        <v>10</v>
      </c>
      <c r="L170">
        <v>1</v>
      </c>
      <c r="M170">
        <v>32</v>
      </c>
      <c r="N170">
        <v>2000</v>
      </c>
      <c r="O170">
        <v>46</v>
      </c>
      <c r="P170">
        <v>3000</v>
      </c>
      <c r="Q170">
        <v>52</v>
      </c>
      <c r="R170">
        <v>4000</v>
      </c>
      <c r="S170" s="4">
        <f t="shared" si="24"/>
        <v>54</v>
      </c>
      <c r="T170">
        <v>5000</v>
      </c>
      <c r="U170" s="4">
        <f t="shared" si="25"/>
        <v>56</v>
      </c>
      <c r="V170">
        <v>5000</v>
      </c>
      <c r="W170" s="4">
        <f t="shared" si="26"/>
        <v>58</v>
      </c>
      <c r="X170">
        <v>5000</v>
      </c>
      <c r="Y170" s="4">
        <f t="shared" si="27"/>
        <v>60</v>
      </c>
      <c r="Z170">
        <v>5000</v>
      </c>
      <c r="AA170" s="4">
        <f t="shared" si="28"/>
        <v>62</v>
      </c>
      <c r="AB170">
        <v>5000</v>
      </c>
      <c r="AC170" s="4">
        <f t="shared" si="29"/>
        <v>64</v>
      </c>
      <c r="AD170">
        <v>5000</v>
      </c>
      <c r="AE170" s="4">
        <f t="shared" si="30"/>
        <v>66</v>
      </c>
      <c r="AF170">
        <v>5000</v>
      </c>
      <c r="AG170" s="4">
        <f t="shared" si="31"/>
        <v>68</v>
      </c>
      <c r="AH170">
        <v>5000</v>
      </c>
      <c r="AI170" s="4">
        <f t="shared" si="32"/>
        <v>70</v>
      </c>
      <c r="AJ170">
        <v>5000</v>
      </c>
      <c r="AK170" s="4">
        <f t="shared" si="33"/>
        <v>72</v>
      </c>
      <c r="AL170">
        <v>5000</v>
      </c>
      <c r="AM170" s="4">
        <f t="shared" si="34"/>
        <v>74</v>
      </c>
      <c r="AN170">
        <v>5000</v>
      </c>
      <c r="AO170" s="4">
        <f t="shared" si="35"/>
        <v>76</v>
      </c>
      <c r="AP170">
        <v>5000</v>
      </c>
      <c r="AQ170">
        <v>120</v>
      </c>
      <c r="AR170" t="s">
        <v>199</v>
      </c>
      <c r="AS170">
        <v>3</v>
      </c>
      <c r="AT170">
        <v>0</v>
      </c>
      <c r="AU170">
        <v>0</v>
      </c>
    </row>
    <row r="171" spans="1:47">
      <c r="A171" s="1">
        <v>170</v>
      </c>
      <c r="B171">
        <v>23</v>
      </c>
      <c r="C171" t="s">
        <v>209</v>
      </c>
      <c r="D171">
        <v>2</v>
      </c>
      <c r="E171">
        <v>160</v>
      </c>
      <c r="F171" s="70">
        <v>15</v>
      </c>
      <c r="G171">
        <v>8</v>
      </c>
      <c r="H171">
        <v>8</v>
      </c>
      <c r="I171" s="70">
        <v>10</v>
      </c>
      <c r="J171">
        <v>6</v>
      </c>
      <c r="K171">
        <v>6</v>
      </c>
      <c r="L171">
        <v>1</v>
      </c>
      <c r="M171">
        <v>14</v>
      </c>
      <c r="N171">
        <v>2000</v>
      </c>
      <c r="O171">
        <v>20</v>
      </c>
      <c r="P171">
        <v>3000</v>
      </c>
      <c r="Q171">
        <v>24</v>
      </c>
      <c r="R171">
        <v>4000</v>
      </c>
      <c r="S171" s="4">
        <f t="shared" si="24"/>
        <v>26</v>
      </c>
      <c r="T171">
        <v>5000</v>
      </c>
      <c r="U171" s="4">
        <f t="shared" si="25"/>
        <v>28</v>
      </c>
      <c r="V171">
        <v>5000</v>
      </c>
      <c r="W171" s="4">
        <f t="shared" si="26"/>
        <v>30</v>
      </c>
      <c r="X171">
        <v>5000</v>
      </c>
      <c r="Y171" s="4">
        <f t="shared" si="27"/>
        <v>32</v>
      </c>
      <c r="Z171">
        <v>5000</v>
      </c>
      <c r="AA171" s="4">
        <f t="shared" si="28"/>
        <v>34</v>
      </c>
      <c r="AB171">
        <v>5000</v>
      </c>
      <c r="AC171" s="4">
        <f t="shared" si="29"/>
        <v>36</v>
      </c>
      <c r="AD171">
        <v>5000</v>
      </c>
      <c r="AE171" s="4">
        <f t="shared" si="30"/>
        <v>38</v>
      </c>
      <c r="AF171">
        <v>5000</v>
      </c>
      <c r="AG171" s="4">
        <f t="shared" si="31"/>
        <v>40</v>
      </c>
      <c r="AH171">
        <v>5000</v>
      </c>
      <c r="AI171" s="4">
        <f t="shared" si="32"/>
        <v>42</v>
      </c>
      <c r="AJ171">
        <v>5000</v>
      </c>
      <c r="AK171" s="4">
        <f t="shared" si="33"/>
        <v>44</v>
      </c>
      <c r="AL171">
        <v>5000</v>
      </c>
      <c r="AM171" s="4">
        <f t="shared" si="34"/>
        <v>46</v>
      </c>
      <c r="AN171">
        <v>5000</v>
      </c>
      <c r="AO171" s="4">
        <f t="shared" si="35"/>
        <v>48</v>
      </c>
      <c r="AP171">
        <v>5000</v>
      </c>
      <c r="AQ171">
        <v>60</v>
      </c>
      <c r="AR171" t="s">
        <v>199</v>
      </c>
      <c r="AS171">
        <v>3</v>
      </c>
      <c r="AT171">
        <v>0</v>
      </c>
      <c r="AU171">
        <v>0</v>
      </c>
    </row>
    <row r="172" spans="1:47">
      <c r="A172" s="1">
        <v>171</v>
      </c>
      <c r="B172">
        <v>24</v>
      </c>
      <c r="C172" t="s">
        <v>210</v>
      </c>
      <c r="D172">
        <v>4</v>
      </c>
      <c r="E172">
        <v>165</v>
      </c>
      <c r="F172" s="70">
        <v>35</v>
      </c>
      <c r="G172">
        <v>10</v>
      </c>
      <c r="H172">
        <v>30</v>
      </c>
      <c r="I172" s="70">
        <v>20</v>
      </c>
      <c r="J172">
        <v>10</v>
      </c>
      <c r="K172">
        <v>30</v>
      </c>
      <c r="L172">
        <v>1</v>
      </c>
      <c r="M172">
        <v>55</v>
      </c>
      <c r="N172">
        <v>2000</v>
      </c>
      <c r="O172">
        <v>67</v>
      </c>
      <c r="P172">
        <v>3000</v>
      </c>
      <c r="Q172">
        <v>76</v>
      </c>
      <c r="R172">
        <v>4000</v>
      </c>
      <c r="S172" s="4">
        <f t="shared" si="24"/>
        <v>78</v>
      </c>
      <c r="T172">
        <v>5000</v>
      </c>
      <c r="U172" s="4">
        <f t="shared" si="25"/>
        <v>80</v>
      </c>
      <c r="V172">
        <v>5000</v>
      </c>
      <c r="W172" s="4">
        <f t="shared" si="26"/>
        <v>82</v>
      </c>
      <c r="X172">
        <v>5000</v>
      </c>
      <c r="Y172" s="4">
        <f t="shared" si="27"/>
        <v>84</v>
      </c>
      <c r="Z172">
        <v>5000</v>
      </c>
      <c r="AA172" s="4">
        <f t="shared" si="28"/>
        <v>86</v>
      </c>
      <c r="AB172">
        <v>5000</v>
      </c>
      <c r="AC172" s="4">
        <f t="shared" si="29"/>
        <v>88</v>
      </c>
      <c r="AD172">
        <v>5000</v>
      </c>
      <c r="AE172" s="4">
        <f t="shared" si="30"/>
        <v>90</v>
      </c>
      <c r="AF172">
        <v>5000</v>
      </c>
      <c r="AG172" s="4">
        <f t="shared" si="31"/>
        <v>92</v>
      </c>
      <c r="AH172">
        <v>5000</v>
      </c>
      <c r="AI172" s="4">
        <f t="shared" si="32"/>
        <v>94</v>
      </c>
      <c r="AJ172">
        <v>5000</v>
      </c>
      <c r="AK172" s="4">
        <f t="shared" si="33"/>
        <v>96</v>
      </c>
      <c r="AL172">
        <v>5000</v>
      </c>
      <c r="AM172" s="4">
        <f t="shared" si="34"/>
        <v>98</v>
      </c>
      <c r="AN172">
        <v>5000</v>
      </c>
      <c r="AO172" s="4">
        <f t="shared" si="35"/>
        <v>100</v>
      </c>
      <c r="AP172">
        <v>5000</v>
      </c>
      <c r="AQ172">
        <v>60</v>
      </c>
      <c r="AR172" t="s">
        <v>199</v>
      </c>
      <c r="AS172">
        <v>3</v>
      </c>
      <c r="AT172">
        <v>0</v>
      </c>
      <c r="AU172">
        <v>0</v>
      </c>
    </row>
    <row r="173" spans="1:47">
      <c r="A173" s="1">
        <v>172</v>
      </c>
      <c r="B173">
        <v>25</v>
      </c>
      <c r="C173" t="s">
        <v>211</v>
      </c>
      <c r="D173">
        <v>0</v>
      </c>
      <c r="E173">
        <v>151</v>
      </c>
      <c r="F173" s="70">
        <v>0</v>
      </c>
      <c r="G173">
        <v>0</v>
      </c>
      <c r="H173">
        <v>0</v>
      </c>
      <c r="I173" s="70">
        <v>3</v>
      </c>
      <c r="J173">
        <v>0</v>
      </c>
      <c r="K173">
        <v>0</v>
      </c>
      <c r="L173">
        <v>0</v>
      </c>
      <c r="M173">
        <v>13</v>
      </c>
      <c r="N173">
        <v>2000</v>
      </c>
      <c r="O173">
        <v>21</v>
      </c>
      <c r="P173">
        <v>3000</v>
      </c>
      <c r="Q173">
        <v>31</v>
      </c>
      <c r="R173">
        <v>4000</v>
      </c>
      <c r="S173" s="4">
        <f t="shared" si="24"/>
        <v>33</v>
      </c>
      <c r="T173">
        <v>5000</v>
      </c>
      <c r="U173" s="4">
        <f t="shared" si="25"/>
        <v>35</v>
      </c>
      <c r="V173">
        <v>5000</v>
      </c>
      <c r="W173" s="4">
        <f t="shared" si="26"/>
        <v>37</v>
      </c>
      <c r="X173">
        <v>5000</v>
      </c>
      <c r="Y173" s="4">
        <f t="shared" si="27"/>
        <v>39</v>
      </c>
      <c r="Z173">
        <v>5000</v>
      </c>
      <c r="AA173" s="4">
        <f t="shared" si="28"/>
        <v>41</v>
      </c>
      <c r="AB173">
        <v>5000</v>
      </c>
      <c r="AC173" s="4">
        <f t="shared" si="29"/>
        <v>43</v>
      </c>
      <c r="AD173">
        <v>5000</v>
      </c>
      <c r="AE173" s="4">
        <f t="shared" si="30"/>
        <v>45</v>
      </c>
      <c r="AF173">
        <v>5000</v>
      </c>
      <c r="AG173" s="4">
        <f t="shared" si="31"/>
        <v>47</v>
      </c>
      <c r="AH173">
        <v>5000</v>
      </c>
      <c r="AI173" s="4">
        <f t="shared" si="32"/>
        <v>49</v>
      </c>
      <c r="AJ173">
        <v>5000</v>
      </c>
      <c r="AK173" s="4">
        <f t="shared" si="33"/>
        <v>51</v>
      </c>
      <c r="AL173">
        <v>5000</v>
      </c>
      <c r="AM173" s="4">
        <f t="shared" si="34"/>
        <v>53</v>
      </c>
      <c r="AN173">
        <v>5000</v>
      </c>
      <c r="AO173" s="4">
        <f t="shared" si="35"/>
        <v>55</v>
      </c>
      <c r="AP173">
        <v>5000</v>
      </c>
      <c r="AQ173">
        <v>0</v>
      </c>
      <c r="AR173" t="s">
        <v>199</v>
      </c>
      <c r="AS173">
        <v>3</v>
      </c>
      <c r="AT173">
        <v>0</v>
      </c>
      <c r="AU173">
        <v>0</v>
      </c>
    </row>
    <row r="174" spans="1:47">
      <c r="A174" s="1">
        <v>173</v>
      </c>
      <c r="B174">
        <v>26</v>
      </c>
      <c r="C174" t="s">
        <v>212</v>
      </c>
      <c r="D174">
        <v>0</v>
      </c>
      <c r="E174">
        <v>153</v>
      </c>
      <c r="F174" s="70">
        <v>0</v>
      </c>
      <c r="G174">
        <v>0</v>
      </c>
      <c r="H174">
        <v>0</v>
      </c>
      <c r="I174" s="70">
        <v>7</v>
      </c>
      <c r="J174">
        <v>0</v>
      </c>
      <c r="K174">
        <v>0</v>
      </c>
      <c r="L174">
        <v>0</v>
      </c>
      <c r="M174">
        <v>38</v>
      </c>
      <c r="N174">
        <v>2000</v>
      </c>
      <c r="O174">
        <v>50</v>
      </c>
      <c r="P174">
        <v>3000</v>
      </c>
      <c r="Q174">
        <v>63</v>
      </c>
      <c r="R174">
        <v>4000</v>
      </c>
      <c r="S174" s="4">
        <f t="shared" si="24"/>
        <v>65</v>
      </c>
      <c r="T174">
        <v>5000</v>
      </c>
      <c r="U174" s="4">
        <f t="shared" si="25"/>
        <v>67</v>
      </c>
      <c r="V174">
        <v>5000</v>
      </c>
      <c r="W174" s="4">
        <f t="shared" si="26"/>
        <v>69</v>
      </c>
      <c r="X174">
        <v>5000</v>
      </c>
      <c r="Y174" s="4">
        <f t="shared" si="27"/>
        <v>71</v>
      </c>
      <c r="Z174">
        <v>5000</v>
      </c>
      <c r="AA174" s="4">
        <f t="shared" si="28"/>
        <v>73</v>
      </c>
      <c r="AB174">
        <v>5000</v>
      </c>
      <c r="AC174" s="4">
        <f t="shared" si="29"/>
        <v>75</v>
      </c>
      <c r="AD174">
        <v>5000</v>
      </c>
      <c r="AE174" s="4">
        <f t="shared" si="30"/>
        <v>77</v>
      </c>
      <c r="AF174">
        <v>5000</v>
      </c>
      <c r="AG174" s="4">
        <f t="shared" si="31"/>
        <v>79</v>
      </c>
      <c r="AH174">
        <v>5000</v>
      </c>
      <c r="AI174" s="4">
        <f t="shared" si="32"/>
        <v>81</v>
      </c>
      <c r="AJ174">
        <v>5000</v>
      </c>
      <c r="AK174" s="4">
        <f t="shared" si="33"/>
        <v>83</v>
      </c>
      <c r="AL174">
        <v>5000</v>
      </c>
      <c r="AM174" s="4">
        <f t="shared" si="34"/>
        <v>85</v>
      </c>
      <c r="AN174">
        <v>5000</v>
      </c>
      <c r="AO174" s="4">
        <f t="shared" si="35"/>
        <v>87</v>
      </c>
      <c r="AP174">
        <v>5000</v>
      </c>
      <c r="AQ174">
        <v>0</v>
      </c>
      <c r="AR174" t="s">
        <v>199</v>
      </c>
      <c r="AS174">
        <v>3</v>
      </c>
      <c r="AT174">
        <v>0</v>
      </c>
      <c r="AU174">
        <v>0</v>
      </c>
    </row>
    <row r="175" spans="1:47">
      <c r="A175" s="1">
        <v>174</v>
      </c>
      <c r="B175">
        <v>33</v>
      </c>
      <c r="C175" t="s">
        <v>213</v>
      </c>
      <c r="D175">
        <v>2</v>
      </c>
      <c r="E175">
        <v>167</v>
      </c>
      <c r="F175" s="70">
        <v>12</v>
      </c>
      <c r="G175">
        <v>6</v>
      </c>
      <c r="H175">
        <v>6</v>
      </c>
      <c r="I175" s="70">
        <v>30</v>
      </c>
      <c r="J175">
        <v>8</v>
      </c>
      <c r="K175">
        <v>8</v>
      </c>
      <c r="L175">
        <v>1</v>
      </c>
      <c r="M175">
        <v>70</v>
      </c>
      <c r="N175">
        <v>2000</v>
      </c>
      <c r="O175">
        <v>73</v>
      </c>
      <c r="P175">
        <v>3000</v>
      </c>
      <c r="Q175">
        <v>77</v>
      </c>
      <c r="R175">
        <v>4000</v>
      </c>
      <c r="S175" s="4">
        <f t="shared" si="24"/>
        <v>79</v>
      </c>
      <c r="T175">
        <v>5000</v>
      </c>
      <c r="U175" s="4">
        <f t="shared" si="25"/>
        <v>81</v>
      </c>
      <c r="V175">
        <v>5000</v>
      </c>
      <c r="W175" s="4">
        <f t="shared" si="26"/>
        <v>83</v>
      </c>
      <c r="X175">
        <v>5000</v>
      </c>
      <c r="Y175" s="4">
        <f t="shared" si="27"/>
        <v>85</v>
      </c>
      <c r="Z175">
        <v>5000</v>
      </c>
      <c r="AA175" s="4">
        <f t="shared" si="28"/>
        <v>87</v>
      </c>
      <c r="AB175">
        <v>5000</v>
      </c>
      <c r="AC175" s="4">
        <f t="shared" si="29"/>
        <v>89</v>
      </c>
      <c r="AD175">
        <v>5000</v>
      </c>
      <c r="AE175" s="4">
        <f t="shared" si="30"/>
        <v>91</v>
      </c>
      <c r="AF175">
        <v>5000</v>
      </c>
      <c r="AG175" s="4">
        <f t="shared" si="31"/>
        <v>93</v>
      </c>
      <c r="AH175">
        <v>5000</v>
      </c>
      <c r="AI175" s="4">
        <f t="shared" si="32"/>
        <v>95</v>
      </c>
      <c r="AJ175">
        <v>5000</v>
      </c>
      <c r="AK175" s="4">
        <f t="shared" si="33"/>
        <v>97</v>
      </c>
      <c r="AL175">
        <v>5000</v>
      </c>
      <c r="AM175" s="4">
        <f t="shared" si="34"/>
        <v>99</v>
      </c>
      <c r="AN175">
        <v>5000</v>
      </c>
      <c r="AO175" s="4">
        <f t="shared" si="35"/>
        <v>101</v>
      </c>
      <c r="AP175">
        <v>5000</v>
      </c>
      <c r="AQ175">
        <v>60</v>
      </c>
      <c r="AR175" t="s">
        <v>199</v>
      </c>
      <c r="AS175">
        <v>3</v>
      </c>
      <c r="AT175">
        <v>0</v>
      </c>
      <c r="AU175">
        <v>0</v>
      </c>
    </row>
    <row r="176" spans="1:47">
      <c r="A176" s="1">
        <v>175</v>
      </c>
      <c r="B176">
        <v>36</v>
      </c>
      <c r="C176" t="s">
        <v>214</v>
      </c>
      <c r="D176">
        <v>1</v>
      </c>
      <c r="E176">
        <v>158</v>
      </c>
      <c r="F176" s="70">
        <v>4</v>
      </c>
      <c r="G176">
        <v>8</v>
      </c>
      <c r="H176">
        <v>8</v>
      </c>
      <c r="I176" s="70">
        <v>1</v>
      </c>
      <c r="J176">
        <v>2</v>
      </c>
      <c r="K176">
        <v>2</v>
      </c>
      <c r="L176">
        <v>0</v>
      </c>
      <c r="M176">
        <v>72</v>
      </c>
      <c r="N176">
        <v>2000</v>
      </c>
      <c r="O176">
        <v>76</v>
      </c>
      <c r="P176">
        <v>3000</v>
      </c>
      <c r="Q176">
        <v>80</v>
      </c>
      <c r="R176">
        <v>4000</v>
      </c>
      <c r="S176" s="4">
        <f t="shared" si="24"/>
        <v>82</v>
      </c>
      <c r="T176">
        <v>5000</v>
      </c>
      <c r="U176" s="4">
        <f t="shared" si="25"/>
        <v>84</v>
      </c>
      <c r="V176">
        <v>5000</v>
      </c>
      <c r="W176" s="4">
        <f t="shared" si="26"/>
        <v>86</v>
      </c>
      <c r="X176">
        <v>5000</v>
      </c>
      <c r="Y176" s="4">
        <f t="shared" si="27"/>
        <v>88</v>
      </c>
      <c r="Z176">
        <v>5000</v>
      </c>
      <c r="AA176" s="4">
        <f t="shared" si="28"/>
        <v>90</v>
      </c>
      <c r="AB176">
        <v>5000</v>
      </c>
      <c r="AC176" s="4">
        <f t="shared" si="29"/>
        <v>92</v>
      </c>
      <c r="AD176">
        <v>5000</v>
      </c>
      <c r="AE176" s="4">
        <f t="shared" si="30"/>
        <v>94</v>
      </c>
      <c r="AF176">
        <v>5000</v>
      </c>
      <c r="AG176" s="4">
        <f t="shared" si="31"/>
        <v>96</v>
      </c>
      <c r="AH176">
        <v>5000</v>
      </c>
      <c r="AI176" s="4">
        <f t="shared" si="32"/>
        <v>98</v>
      </c>
      <c r="AJ176">
        <v>5000</v>
      </c>
      <c r="AK176" s="4">
        <f t="shared" si="33"/>
        <v>100</v>
      </c>
      <c r="AL176">
        <v>5000</v>
      </c>
      <c r="AM176" s="4">
        <f t="shared" si="34"/>
        <v>102</v>
      </c>
      <c r="AN176">
        <v>5000</v>
      </c>
      <c r="AO176" s="4">
        <f t="shared" si="35"/>
        <v>104</v>
      </c>
      <c r="AP176">
        <v>5000</v>
      </c>
      <c r="AQ176">
        <v>60</v>
      </c>
      <c r="AR176" t="s">
        <v>199</v>
      </c>
      <c r="AS176">
        <v>3</v>
      </c>
      <c r="AT176">
        <v>0</v>
      </c>
      <c r="AU176">
        <v>0</v>
      </c>
    </row>
    <row r="177" spans="1:47">
      <c r="A177" s="1">
        <v>176</v>
      </c>
      <c r="B177">
        <v>37</v>
      </c>
      <c r="C177" t="s">
        <v>215</v>
      </c>
      <c r="D177">
        <v>7</v>
      </c>
      <c r="E177">
        <v>161</v>
      </c>
      <c r="F177" s="70">
        <v>20</v>
      </c>
      <c r="G177">
        <v>14</v>
      </c>
      <c r="H177">
        <v>25</v>
      </c>
      <c r="I177" s="70">
        <v>6</v>
      </c>
      <c r="J177">
        <v>10</v>
      </c>
      <c r="K177">
        <v>12</v>
      </c>
      <c r="L177">
        <v>1</v>
      </c>
      <c r="M177">
        <v>76</v>
      </c>
      <c r="N177">
        <v>2000</v>
      </c>
      <c r="O177">
        <v>80</v>
      </c>
      <c r="P177">
        <v>3000</v>
      </c>
      <c r="Q177">
        <v>85</v>
      </c>
      <c r="R177">
        <v>4000</v>
      </c>
      <c r="S177" s="4">
        <f t="shared" si="24"/>
        <v>87</v>
      </c>
      <c r="T177">
        <v>5000</v>
      </c>
      <c r="U177" s="4">
        <f t="shared" si="25"/>
        <v>89</v>
      </c>
      <c r="V177">
        <v>5000</v>
      </c>
      <c r="W177" s="4">
        <f t="shared" si="26"/>
        <v>91</v>
      </c>
      <c r="X177">
        <v>5000</v>
      </c>
      <c r="Y177" s="4">
        <f t="shared" si="27"/>
        <v>93</v>
      </c>
      <c r="Z177">
        <v>5000</v>
      </c>
      <c r="AA177" s="4">
        <f t="shared" si="28"/>
        <v>95</v>
      </c>
      <c r="AB177">
        <v>5000</v>
      </c>
      <c r="AC177" s="4">
        <f t="shared" si="29"/>
        <v>97</v>
      </c>
      <c r="AD177">
        <v>5000</v>
      </c>
      <c r="AE177" s="4">
        <f t="shared" si="30"/>
        <v>99</v>
      </c>
      <c r="AF177">
        <v>5000</v>
      </c>
      <c r="AG177" s="4">
        <f t="shared" si="31"/>
        <v>101</v>
      </c>
      <c r="AH177">
        <v>5000</v>
      </c>
      <c r="AI177" s="4">
        <f t="shared" si="32"/>
        <v>103</v>
      </c>
      <c r="AJ177">
        <v>5000</v>
      </c>
      <c r="AK177" s="4">
        <f t="shared" si="33"/>
        <v>105</v>
      </c>
      <c r="AL177">
        <v>5000</v>
      </c>
      <c r="AM177" s="4">
        <f t="shared" si="34"/>
        <v>107</v>
      </c>
      <c r="AN177">
        <v>5000</v>
      </c>
      <c r="AO177" s="4">
        <f t="shared" si="35"/>
        <v>109</v>
      </c>
      <c r="AP177">
        <v>5000</v>
      </c>
      <c r="AQ177">
        <v>100</v>
      </c>
      <c r="AR177" t="s">
        <v>199</v>
      </c>
      <c r="AS177">
        <v>3</v>
      </c>
      <c r="AT177">
        <v>0</v>
      </c>
      <c r="AU177">
        <v>0</v>
      </c>
    </row>
    <row r="178" spans="1:47">
      <c r="A178" s="1">
        <v>177</v>
      </c>
      <c r="B178">
        <v>39</v>
      </c>
      <c r="C178" t="s">
        <v>216</v>
      </c>
      <c r="D178">
        <v>2</v>
      </c>
      <c r="E178">
        <v>170</v>
      </c>
      <c r="F178" s="70">
        <v>4</v>
      </c>
      <c r="G178">
        <v>8</v>
      </c>
      <c r="H178">
        <v>8</v>
      </c>
      <c r="I178" s="70">
        <v>1</v>
      </c>
      <c r="J178">
        <v>2</v>
      </c>
      <c r="K178">
        <v>2</v>
      </c>
      <c r="L178">
        <v>0</v>
      </c>
      <c r="M178">
        <v>45</v>
      </c>
      <c r="N178">
        <v>2000</v>
      </c>
      <c r="O178">
        <v>50</v>
      </c>
      <c r="P178">
        <v>3000</v>
      </c>
      <c r="Q178">
        <v>60</v>
      </c>
      <c r="R178">
        <v>4000</v>
      </c>
      <c r="S178" s="4">
        <f t="shared" si="24"/>
        <v>62</v>
      </c>
      <c r="T178">
        <v>5000</v>
      </c>
      <c r="U178" s="4">
        <f t="shared" si="25"/>
        <v>64</v>
      </c>
      <c r="V178">
        <v>5000</v>
      </c>
      <c r="W178" s="4">
        <f t="shared" si="26"/>
        <v>66</v>
      </c>
      <c r="X178">
        <v>5000</v>
      </c>
      <c r="Y178" s="4">
        <f t="shared" si="27"/>
        <v>68</v>
      </c>
      <c r="Z178">
        <v>5000</v>
      </c>
      <c r="AA178" s="4">
        <f t="shared" si="28"/>
        <v>70</v>
      </c>
      <c r="AB178">
        <v>5000</v>
      </c>
      <c r="AC178" s="4">
        <f t="shared" si="29"/>
        <v>72</v>
      </c>
      <c r="AD178">
        <v>5000</v>
      </c>
      <c r="AE178" s="4">
        <f t="shared" si="30"/>
        <v>74</v>
      </c>
      <c r="AF178">
        <v>5000</v>
      </c>
      <c r="AG178" s="4">
        <f t="shared" si="31"/>
        <v>76</v>
      </c>
      <c r="AH178">
        <v>5000</v>
      </c>
      <c r="AI178" s="4">
        <f t="shared" si="32"/>
        <v>78</v>
      </c>
      <c r="AJ178">
        <v>5000</v>
      </c>
      <c r="AK178" s="4">
        <f t="shared" si="33"/>
        <v>80</v>
      </c>
      <c r="AL178">
        <v>5000</v>
      </c>
      <c r="AM178" s="4">
        <f t="shared" si="34"/>
        <v>82</v>
      </c>
      <c r="AN178">
        <v>5000</v>
      </c>
      <c r="AO178" s="4">
        <f t="shared" si="35"/>
        <v>84</v>
      </c>
      <c r="AP178">
        <v>5000</v>
      </c>
      <c r="AQ178">
        <v>20</v>
      </c>
      <c r="AR178" t="s">
        <v>199</v>
      </c>
      <c r="AS178">
        <v>3</v>
      </c>
      <c r="AT178">
        <v>0</v>
      </c>
      <c r="AU178">
        <v>0</v>
      </c>
    </row>
    <row r="179" spans="1:47">
      <c r="A179" s="1">
        <v>178</v>
      </c>
      <c r="B179">
        <v>40</v>
      </c>
      <c r="C179" t="s">
        <v>217</v>
      </c>
      <c r="D179">
        <v>0</v>
      </c>
      <c r="E179">
        <v>151</v>
      </c>
      <c r="F179" s="70">
        <v>40</v>
      </c>
      <c r="G179">
        <v>0</v>
      </c>
      <c r="H179">
        <v>0</v>
      </c>
      <c r="I179" s="70">
        <v>3</v>
      </c>
      <c r="J179">
        <v>0</v>
      </c>
      <c r="K179">
        <v>0</v>
      </c>
      <c r="L179">
        <v>0</v>
      </c>
      <c r="M179">
        <v>55</v>
      </c>
      <c r="N179">
        <v>2000</v>
      </c>
      <c r="O179">
        <v>60</v>
      </c>
      <c r="P179">
        <v>3000</v>
      </c>
      <c r="Q179">
        <v>65</v>
      </c>
      <c r="R179">
        <v>4000</v>
      </c>
      <c r="S179" s="4">
        <f t="shared" si="24"/>
        <v>67</v>
      </c>
      <c r="T179">
        <v>5000</v>
      </c>
      <c r="U179" s="4">
        <f t="shared" si="25"/>
        <v>69</v>
      </c>
      <c r="V179">
        <v>5000</v>
      </c>
      <c r="W179" s="4">
        <f t="shared" si="26"/>
        <v>71</v>
      </c>
      <c r="X179">
        <v>5000</v>
      </c>
      <c r="Y179" s="4">
        <f t="shared" si="27"/>
        <v>73</v>
      </c>
      <c r="Z179">
        <v>5000</v>
      </c>
      <c r="AA179" s="4">
        <f t="shared" si="28"/>
        <v>75</v>
      </c>
      <c r="AB179">
        <v>5000</v>
      </c>
      <c r="AC179" s="4">
        <f t="shared" si="29"/>
        <v>77</v>
      </c>
      <c r="AD179">
        <v>5000</v>
      </c>
      <c r="AE179" s="4">
        <f t="shared" si="30"/>
        <v>79</v>
      </c>
      <c r="AF179">
        <v>5000</v>
      </c>
      <c r="AG179" s="4">
        <f t="shared" si="31"/>
        <v>81</v>
      </c>
      <c r="AH179">
        <v>5000</v>
      </c>
      <c r="AI179" s="4">
        <f t="shared" si="32"/>
        <v>83</v>
      </c>
      <c r="AJ179">
        <v>5000</v>
      </c>
      <c r="AK179" s="4">
        <f t="shared" si="33"/>
        <v>85</v>
      </c>
      <c r="AL179">
        <v>5000</v>
      </c>
      <c r="AM179" s="4">
        <f t="shared" si="34"/>
        <v>87</v>
      </c>
      <c r="AN179">
        <v>5000</v>
      </c>
      <c r="AO179" s="4">
        <f t="shared" si="35"/>
        <v>89</v>
      </c>
      <c r="AP179">
        <v>5000</v>
      </c>
      <c r="AQ179">
        <v>60</v>
      </c>
      <c r="AR179" t="s">
        <v>199</v>
      </c>
      <c r="AS179">
        <v>3</v>
      </c>
      <c r="AT179">
        <v>0</v>
      </c>
      <c r="AU179">
        <v>0</v>
      </c>
    </row>
    <row r="180" spans="1:47">
      <c r="A180" s="1">
        <v>179</v>
      </c>
      <c r="B180">
        <v>42</v>
      </c>
      <c r="C180" t="s">
        <v>218</v>
      </c>
      <c r="D180">
        <v>0</v>
      </c>
      <c r="E180">
        <v>170</v>
      </c>
      <c r="F180" s="70">
        <v>0</v>
      </c>
      <c r="G180">
        <v>0</v>
      </c>
      <c r="H180">
        <v>0</v>
      </c>
      <c r="I180" s="70">
        <v>3</v>
      </c>
      <c r="J180">
        <v>0</v>
      </c>
      <c r="K180">
        <v>0</v>
      </c>
      <c r="L180">
        <v>0</v>
      </c>
      <c r="M180">
        <v>70</v>
      </c>
      <c r="N180">
        <v>2000</v>
      </c>
      <c r="O180">
        <v>75</v>
      </c>
      <c r="P180">
        <v>3000</v>
      </c>
      <c r="Q180">
        <v>80</v>
      </c>
      <c r="R180">
        <v>4000</v>
      </c>
      <c r="S180" s="4">
        <f t="shared" si="24"/>
        <v>82</v>
      </c>
      <c r="T180">
        <v>5000</v>
      </c>
      <c r="U180" s="4">
        <f t="shared" si="25"/>
        <v>84</v>
      </c>
      <c r="V180">
        <v>5000</v>
      </c>
      <c r="W180" s="4">
        <f t="shared" si="26"/>
        <v>86</v>
      </c>
      <c r="X180">
        <v>5000</v>
      </c>
      <c r="Y180" s="4">
        <f t="shared" si="27"/>
        <v>88</v>
      </c>
      <c r="Z180">
        <v>5000</v>
      </c>
      <c r="AA180" s="4">
        <f t="shared" si="28"/>
        <v>90</v>
      </c>
      <c r="AB180">
        <v>5000</v>
      </c>
      <c r="AC180" s="4">
        <f t="shared" si="29"/>
        <v>92</v>
      </c>
      <c r="AD180">
        <v>5000</v>
      </c>
      <c r="AE180" s="4">
        <f t="shared" si="30"/>
        <v>94</v>
      </c>
      <c r="AF180">
        <v>5000</v>
      </c>
      <c r="AG180" s="4">
        <f t="shared" si="31"/>
        <v>96</v>
      </c>
      <c r="AH180">
        <v>5000</v>
      </c>
      <c r="AI180" s="4">
        <f t="shared" si="32"/>
        <v>98</v>
      </c>
      <c r="AJ180">
        <v>5000</v>
      </c>
      <c r="AK180" s="4">
        <f t="shared" si="33"/>
        <v>100</v>
      </c>
      <c r="AL180">
        <v>5000</v>
      </c>
      <c r="AM180" s="4">
        <f t="shared" si="34"/>
        <v>102</v>
      </c>
      <c r="AN180">
        <v>5000</v>
      </c>
      <c r="AO180" s="4">
        <f t="shared" si="35"/>
        <v>104</v>
      </c>
      <c r="AP180">
        <v>5000</v>
      </c>
      <c r="AQ180">
        <v>0</v>
      </c>
      <c r="AR180" t="s">
        <v>199</v>
      </c>
      <c r="AS180">
        <v>3</v>
      </c>
      <c r="AT180">
        <v>0</v>
      </c>
      <c r="AU180">
        <v>0</v>
      </c>
    </row>
    <row r="181" spans="1:47">
      <c r="A181" s="1">
        <v>180</v>
      </c>
      <c r="B181">
        <v>43</v>
      </c>
      <c r="C181" t="s">
        <v>219</v>
      </c>
      <c r="D181">
        <v>0</v>
      </c>
      <c r="E181">
        <v>170</v>
      </c>
      <c r="F181" s="70">
        <v>0</v>
      </c>
      <c r="G181">
        <v>0</v>
      </c>
      <c r="H181">
        <v>0</v>
      </c>
      <c r="I181" s="70">
        <v>10</v>
      </c>
      <c r="J181">
        <v>0</v>
      </c>
      <c r="K181">
        <v>0</v>
      </c>
      <c r="L181">
        <v>0</v>
      </c>
      <c r="M181">
        <v>68</v>
      </c>
      <c r="N181">
        <v>2000</v>
      </c>
      <c r="O181">
        <v>72</v>
      </c>
      <c r="P181">
        <v>3000</v>
      </c>
      <c r="Q181">
        <v>76</v>
      </c>
      <c r="R181">
        <v>4000</v>
      </c>
      <c r="S181" s="4">
        <f t="shared" si="24"/>
        <v>78</v>
      </c>
      <c r="T181">
        <v>5000</v>
      </c>
      <c r="U181" s="4">
        <f t="shared" si="25"/>
        <v>80</v>
      </c>
      <c r="V181">
        <v>5000</v>
      </c>
      <c r="W181" s="4">
        <f t="shared" si="26"/>
        <v>82</v>
      </c>
      <c r="X181">
        <v>5000</v>
      </c>
      <c r="Y181" s="4">
        <f t="shared" si="27"/>
        <v>84</v>
      </c>
      <c r="Z181">
        <v>5000</v>
      </c>
      <c r="AA181" s="4">
        <f t="shared" si="28"/>
        <v>86</v>
      </c>
      <c r="AB181">
        <v>5000</v>
      </c>
      <c r="AC181" s="4">
        <f t="shared" si="29"/>
        <v>88</v>
      </c>
      <c r="AD181">
        <v>5000</v>
      </c>
      <c r="AE181" s="4">
        <f t="shared" si="30"/>
        <v>90</v>
      </c>
      <c r="AF181">
        <v>5000</v>
      </c>
      <c r="AG181" s="4">
        <f t="shared" si="31"/>
        <v>92</v>
      </c>
      <c r="AH181">
        <v>5000</v>
      </c>
      <c r="AI181" s="4">
        <f t="shared" si="32"/>
        <v>94</v>
      </c>
      <c r="AJ181">
        <v>5000</v>
      </c>
      <c r="AK181" s="4">
        <f t="shared" si="33"/>
        <v>96</v>
      </c>
      <c r="AL181">
        <v>5000</v>
      </c>
      <c r="AM181" s="4">
        <f t="shared" si="34"/>
        <v>98</v>
      </c>
      <c r="AN181">
        <v>5000</v>
      </c>
      <c r="AO181" s="4">
        <f t="shared" si="35"/>
        <v>100</v>
      </c>
      <c r="AP181">
        <v>5000</v>
      </c>
      <c r="AQ181">
        <v>0</v>
      </c>
      <c r="AR181" t="s">
        <v>199</v>
      </c>
      <c r="AS181">
        <v>3</v>
      </c>
      <c r="AT181">
        <v>0</v>
      </c>
      <c r="AU181">
        <v>0</v>
      </c>
    </row>
    <row r="182" spans="1:47">
      <c r="A182" s="1">
        <v>181</v>
      </c>
      <c r="B182">
        <v>44</v>
      </c>
      <c r="C182" t="s">
        <v>220</v>
      </c>
      <c r="D182">
        <v>2</v>
      </c>
      <c r="E182">
        <v>166</v>
      </c>
      <c r="F182" s="70">
        <v>3</v>
      </c>
      <c r="G182">
        <v>10</v>
      </c>
      <c r="H182">
        <v>10</v>
      </c>
      <c r="I182" s="70">
        <v>5</v>
      </c>
      <c r="J182">
        <v>10</v>
      </c>
      <c r="K182">
        <v>10</v>
      </c>
      <c r="L182">
        <v>1</v>
      </c>
      <c r="M182">
        <v>61</v>
      </c>
      <c r="N182">
        <v>2000</v>
      </c>
      <c r="O182">
        <v>72</v>
      </c>
      <c r="P182">
        <v>3000</v>
      </c>
      <c r="Q182">
        <v>75</v>
      </c>
      <c r="R182">
        <v>4000</v>
      </c>
      <c r="S182" s="4">
        <f t="shared" si="24"/>
        <v>77</v>
      </c>
      <c r="T182">
        <v>5000</v>
      </c>
      <c r="U182" s="4">
        <f t="shared" si="25"/>
        <v>79</v>
      </c>
      <c r="V182">
        <v>5000</v>
      </c>
      <c r="W182" s="4">
        <f t="shared" si="26"/>
        <v>81</v>
      </c>
      <c r="X182">
        <v>5000</v>
      </c>
      <c r="Y182" s="4">
        <f t="shared" si="27"/>
        <v>83</v>
      </c>
      <c r="Z182">
        <v>5000</v>
      </c>
      <c r="AA182" s="4">
        <f t="shared" si="28"/>
        <v>85</v>
      </c>
      <c r="AB182">
        <v>5000</v>
      </c>
      <c r="AC182" s="4">
        <f t="shared" si="29"/>
        <v>87</v>
      </c>
      <c r="AD182">
        <v>5000</v>
      </c>
      <c r="AE182" s="4">
        <f t="shared" si="30"/>
        <v>89</v>
      </c>
      <c r="AF182">
        <v>5000</v>
      </c>
      <c r="AG182" s="4">
        <f t="shared" si="31"/>
        <v>91</v>
      </c>
      <c r="AH182">
        <v>5000</v>
      </c>
      <c r="AI182" s="4">
        <f t="shared" si="32"/>
        <v>93</v>
      </c>
      <c r="AJ182">
        <v>5000</v>
      </c>
      <c r="AK182" s="4">
        <f t="shared" si="33"/>
        <v>95</v>
      </c>
      <c r="AL182">
        <v>5000</v>
      </c>
      <c r="AM182" s="4">
        <f t="shared" si="34"/>
        <v>97</v>
      </c>
      <c r="AN182">
        <v>5000</v>
      </c>
      <c r="AO182" s="4">
        <f t="shared" si="35"/>
        <v>99</v>
      </c>
      <c r="AP182">
        <v>5000</v>
      </c>
      <c r="AQ182">
        <v>60</v>
      </c>
      <c r="AR182" t="s">
        <v>199</v>
      </c>
      <c r="AS182">
        <v>3</v>
      </c>
      <c r="AT182">
        <v>0</v>
      </c>
      <c r="AU182">
        <v>0</v>
      </c>
    </row>
    <row r="183" spans="1:47">
      <c r="A183" s="1">
        <v>182</v>
      </c>
      <c r="B183">
        <v>45</v>
      </c>
      <c r="C183" t="s">
        <v>221</v>
      </c>
      <c r="D183">
        <v>14</v>
      </c>
      <c r="E183">
        <v>168</v>
      </c>
      <c r="F183" s="70">
        <v>16</v>
      </c>
      <c r="G183">
        <v>20</v>
      </c>
      <c r="H183">
        <v>30</v>
      </c>
      <c r="I183" s="70">
        <v>10</v>
      </c>
      <c r="J183">
        <v>12</v>
      </c>
      <c r="K183">
        <v>15</v>
      </c>
      <c r="L183">
        <v>1</v>
      </c>
      <c r="M183">
        <v>71</v>
      </c>
      <c r="N183">
        <v>2000</v>
      </c>
      <c r="O183">
        <v>78</v>
      </c>
      <c r="P183">
        <v>3000</v>
      </c>
      <c r="Q183">
        <v>86</v>
      </c>
      <c r="R183">
        <v>4000</v>
      </c>
      <c r="S183" s="4">
        <f t="shared" si="24"/>
        <v>88</v>
      </c>
      <c r="T183">
        <v>5000</v>
      </c>
      <c r="U183" s="4">
        <f t="shared" si="25"/>
        <v>90</v>
      </c>
      <c r="V183">
        <v>5000</v>
      </c>
      <c r="W183" s="4">
        <f t="shared" si="26"/>
        <v>92</v>
      </c>
      <c r="X183">
        <v>5000</v>
      </c>
      <c r="Y183" s="4">
        <f t="shared" si="27"/>
        <v>94</v>
      </c>
      <c r="Z183">
        <v>5000</v>
      </c>
      <c r="AA183" s="4">
        <f t="shared" si="28"/>
        <v>96</v>
      </c>
      <c r="AB183">
        <v>5000</v>
      </c>
      <c r="AC183" s="4">
        <f t="shared" si="29"/>
        <v>98</v>
      </c>
      <c r="AD183">
        <v>5000</v>
      </c>
      <c r="AE183" s="4">
        <f t="shared" si="30"/>
        <v>100</v>
      </c>
      <c r="AF183">
        <v>5000</v>
      </c>
      <c r="AG183" s="4">
        <f t="shared" si="31"/>
        <v>102</v>
      </c>
      <c r="AH183">
        <v>5000</v>
      </c>
      <c r="AI183" s="4">
        <f t="shared" si="32"/>
        <v>104</v>
      </c>
      <c r="AJ183">
        <v>5000</v>
      </c>
      <c r="AK183" s="4">
        <f t="shared" si="33"/>
        <v>106</v>
      </c>
      <c r="AL183">
        <v>5000</v>
      </c>
      <c r="AM183" s="4">
        <f t="shared" si="34"/>
        <v>108</v>
      </c>
      <c r="AN183">
        <v>5000</v>
      </c>
      <c r="AO183" s="4">
        <f t="shared" si="35"/>
        <v>110</v>
      </c>
      <c r="AP183">
        <v>5000</v>
      </c>
      <c r="AQ183">
        <v>60</v>
      </c>
      <c r="AR183" t="s">
        <v>199</v>
      </c>
      <c r="AS183">
        <v>3</v>
      </c>
      <c r="AT183">
        <v>0</v>
      </c>
      <c r="AU183">
        <v>0</v>
      </c>
    </row>
    <row r="184" spans="1:47">
      <c r="A184" s="1">
        <v>183</v>
      </c>
      <c r="B184">
        <v>56</v>
      </c>
      <c r="C184" t="s">
        <v>222</v>
      </c>
      <c r="D184">
        <v>0</v>
      </c>
      <c r="E184">
        <v>154</v>
      </c>
      <c r="F184" s="70">
        <v>0</v>
      </c>
      <c r="G184">
        <v>0</v>
      </c>
      <c r="H184">
        <v>0</v>
      </c>
      <c r="I184" s="70">
        <v>7</v>
      </c>
      <c r="J184">
        <v>0</v>
      </c>
      <c r="K184">
        <v>0</v>
      </c>
      <c r="L184">
        <v>0</v>
      </c>
      <c r="M184">
        <v>74</v>
      </c>
      <c r="N184">
        <v>2000</v>
      </c>
      <c r="O184">
        <v>82</v>
      </c>
      <c r="P184">
        <v>3000</v>
      </c>
      <c r="Q184">
        <v>90</v>
      </c>
      <c r="R184">
        <v>4000</v>
      </c>
      <c r="S184" s="4">
        <f t="shared" si="24"/>
        <v>92</v>
      </c>
      <c r="T184">
        <v>5000</v>
      </c>
      <c r="U184" s="4">
        <f t="shared" si="25"/>
        <v>94</v>
      </c>
      <c r="V184">
        <v>5000</v>
      </c>
      <c r="W184" s="4">
        <f t="shared" si="26"/>
        <v>96</v>
      </c>
      <c r="X184">
        <v>5000</v>
      </c>
      <c r="Y184" s="4">
        <f t="shared" si="27"/>
        <v>98</v>
      </c>
      <c r="Z184">
        <v>5000</v>
      </c>
      <c r="AA184" s="4">
        <f t="shared" si="28"/>
        <v>100</v>
      </c>
      <c r="AB184">
        <v>5000</v>
      </c>
      <c r="AC184" s="4">
        <f t="shared" si="29"/>
        <v>102</v>
      </c>
      <c r="AD184">
        <v>5000</v>
      </c>
      <c r="AE184" s="4">
        <f t="shared" si="30"/>
        <v>104</v>
      </c>
      <c r="AF184">
        <v>5000</v>
      </c>
      <c r="AG184" s="4">
        <f t="shared" si="31"/>
        <v>106</v>
      </c>
      <c r="AH184">
        <v>5000</v>
      </c>
      <c r="AI184" s="4">
        <f t="shared" si="32"/>
        <v>108</v>
      </c>
      <c r="AJ184">
        <v>5000</v>
      </c>
      <c r="AK184" s="4">
        <f t="shared" si="33"/>
        <v>110</v>
      </c>
      <c r="AL184">
        <v>5000</v>
      </c>
      <c r="AM184" s="4">
        <f t="shared" si="34"/>
        <v>112</v>
      </c>
      <c r="AN184">
        <v>5000</v>
      </c>
      <c r="AO184" s="4">
        <f t="shared" si="35"/>
        <v>114</v>
      </c>
      <c r="AP184">
        <v>5000</v>
      </c>
      <c r="AQ184">
        <v>0</v>
      </c>
      <c r="AR184" t="s">
        <v>199</v>
      </c>
      <c r="AS184">
        <v>3</v>
      </c>
      <c r="AT184">
        <v>0</v>
      </c>
      <c r="AU184">
        <v>0</v>
      </c>
    </row>
    <row r="185" spans="1:47">
      <c r="A185" s="1">
        <v>184</v>
      </c>
      <c r="B185">
        <v>57</v>
      </c>
      <c r="C185" t="s">
        <v>223</v>
      </c>
      <c r="D185">
        <v>2</v>
      </c>
      <c r="E185">
        <v>157</v>
      </c>
      <c r="F185" s="70">
        <v>5</v>
      </c>
      <c r="G185">
        <v>5</v>
      </c>
      <c r="H185">
        <v>10</v>
      </c>
      <c r="I185" s="70">
        <v>20</v>
      </c>
      <c r="J185">
        <v>5</v>
      </c>
      <c r="K185">
        <v>5</v>
      </c>
      <c r="L185">
        <v>2</v>
      </c>
      <c r="M185">
        <v>70</v>
      </c>
      <c r="N185">
        <v>2000</v>
      </c>
      <c r="O185">
        <v>82</v>
      </c>
      <c r="P185">
        <v>3000</v>
      </c>
      <c r="Q185">
        <v>90</v>
      </c>
      <c r="R185">
        <v>4000</v>
      </c>
      <c r="S185" s="4">
        <f t="shared" si="24"/>
        <v>92</v>
      </c>
      <c r="T185">
        <v>5000</v>
      </c>
      <c r="U185" s="4">
        <f t="shared" si="25"/>
        <v>94</v>
      </c>
      <c r="V185">
        <v>5000</v>
      </c>
      <c r="W185" s="4">
        <f t="shared" si="26"/>
        <v>96</v>
      </c>
      <c r="X185">
        <v>5000</v>
      </c>
      <c r="Y185" s="4">
        <f t="shared" si="27"/>
        <v>98</v>
      </c>
      <c r="Z185">
        <v>5000</v>
      </c>
      <c r="AA185" s="4">
        <f t="shared" si="28"/>
        <v>100</v>
      </c>
      <c r="AB185">
        <v>5000</v>
      </c>
      <c r="AC185" s="4">
        <f t="shared" si="29"/>
        <v>102</v>
      </c>
      <c r="AD185">
        <v>5000</v>
      </c>
      <c r="AE185" s="4">
        <f t="shared" si="30"/>
        <v>104</v>
      </c>
      <c r="AF185">
        <v>5000</v>
      </c>
      <c r="AG185" s="4">
        <f t="shared" si="31"/>
        <v>106</v>
      </c>
      <c r="AH185">
        <v>5000</v>
      </c>
      <c r="AI185" s="4">
        <f t="shared" si="32"/>
        <v>108</v>
      </c>
      <c r="AJ185">
        <v>5000</v>
      </c>
      <c r="AK185" s="4">
        <f t="shared" si="33"/>
        <v>110</v>
      </c>
      <c r="AL185">
        <v>5000</v>
      </c>
      <c r="AM185" s="4">
        <f t="shared" si="34"/>
        <v>112</v>
      </c>
      <c r="AN185">
        <v>5000</v>
      </c>
      <c r="AO185" s="4">
        <f t="shared" si="35"/>
        <v>114</v>
      </c>
      <c r="AP185">
        <v>5000</v>
      </c>
      <c r="AQ185">
        <v>60</v>
      </c>
      <c r="AR185" t="s">
        <v>199</v>
      </c>
      <c r="AS185">
        <v>3</v>
      </c>
      <c r="AT185">
        <v>0</v>
      </c>
      <c r="AU185">
        <v>0</v>
      </c>
    </row>
    <row r="186" spans="1:47">
      <c r="A186" s="1">
        <v>185</v>
      </c>
      <c r="B186">
        <v>58</v>
      </c>
      <c r="C186" t="s">
        <v>224</v>
      </c>
      <c r="D186">
        <v>2</v>
      </c>
      <c r="E186">
        <v>169</v>
      </c>
      <c r="F186" s="70">
        <v>12</v>
      </c>
      <c r="G186">
        <v>10</v>
      </c>
      <c r="H186">
        <v>15</v>
      </c>
      <c r="I186" s="70">
        <v>20</v>
      </c>
      <c r="J186">
        <v>20</v>
      </c>
      <c r="K186">
        <v>20</v>
      </c>
      <c r="L186">
        <v>1</v>
      </c>
      <c r="M186">
        <v>74</v>
      </c>
      <c r="N186">
        <v>2000</v>
      </c>
      <c r="O186">
        <v>82</v>
      </c>
      <c r="P186">
        <v>3000</v>
      </c>
      <c r="Q186">
        <v>90</v>
      </c>
      <c r="R186">
        <v>4000</v>
      </c>
      <c r="S186" s="4">
        <f t="shared" si="24"/>
        <v>92</v>
      </c>
      <c r="T186">
        <v>5000</v>
      </c>
      <c r="U186" s="4">
        <f t="shared" si="25"/>
        <v>94</v>
      </c>
      <c r="V186">
        <v>5000</v>
      </c>
      <c r="W186" s="4">
        <f t="shared" si="26"/>
        <v>96</v>
      </c>
      <c r="X186">
        <v>5000</v>
      </c>
      <c r="Y186" s="4">
        <f t="shared" si="27"/>
        <v>98</v>
      </c>
      <c r="Z186">
        <v>5000</v>
      </c>
      <c r="AA186" s="4">
        <f t="shared" si="28"/>
        <v>100</v>
      </c>
      <c r="AB186">
        <v>5000</v>
      </c>
      <c r="AC186" s="4">
        <f t="shared" si="29"/>
        <v>102</v>
      </c>
      <c r="AD186">
        <v>5000</v>
      </c>
      <c r="AE186" s="4">
        <f t="shared" si="30"/>
        <v>104</v>
      </c>
      <c r="AF186">
        <v>5000</v>
      </c>
      <c r="AG186" s="4">
        <f t="shared" si="31"/>
        <v>106</v>
      </c>
      <c r="AH186">
        <v>5000</v>
      </c>
      <c r="AI186" s="4">
        <f t="shared" si="32"/>
        <v>108</v>
      </c>
      <c r="AJ186">
        <v>5000</v>
      </c>
      <c r="AK186" s="4">
        <f t="shared" si="33"/>
        <v>110</v>
      </c>
      <c r="AL186">
        <v>5000</v>
      </c>
      <c r="AM186" s="4">
        <f t="shared" si="34"/>
        <v>112</v>
      </c>
      <c r="AN186">
        <v>5000</v>
      </c>
      <c r="AO186" s="4">
        <f t="shared" si="35"/>
        <v>114</v>
      </c>
      <c r="AP186">
        <v>5000</v>
      </c>
      <c r="AQ186">
        <v>30</v>
      </c>
      <c r="AR186" t="s">
        <v>199</v>
      </c>
      <c r="AS186">
        <v>3</v>
      </c>
      <c r="AT186">
        <v>0</v>
      </c>
      <c r="AU186">
        <v>0</v>
      </c>
    </row>
    <row r="187" spans="1:47">
      <c r="A187" s="1">
        <v>186</v>
      </c>
      <c r="B187">
        <v>60</v>
      </c>
      <c r="C187" t="s">
        <v>225</v>
      </c>
      <c r="D187">
        <v>0</v>
      </c>
      <c r="E187">
        <v>60</v>
      </c>
      <c r="F187" s="70">
        <v>15</v>
      </c>
      <c r="G187">
        <v>10</v>
      </c>
      <c r="H187">
        <v>15</v>
      </c>
      <c r="I187" s="70">
        <v>7</v>
      </c>
      <c r="J187">
        <v>10</v>
      </c>
      <c r="K187">
        <v>15</v>
      </c>
      <c r="L187">
        <v>99</v>
      </c>
      <c r="M187">
        <v>78</v>
      </c>
      <c r="N187">
        <v>2000</v>
      </c>
      <c r="O187">
        <v>85</v>
      </c>
      <c r="P187">
        <v>3000</v>
      </c>
      <c r="Q187">
        <v>95</v>
      </c>
      <c r="R187">
        <v>4000</v>
      </c>
      <c r="S187" s="4">
        <f t="shared" si="24"/>
        <v>97</v>
      </c>
      <c r="T187">
        <v>5000</v>
      </c>
      <c r="U187" s="4">
        <f t="shared" si="25"/>
        <v>99</v>
      </c>
      <c r="V187">
        <v>5000</v>
      </c>
      <c r="W187" s="4">
        <f t="shared" si="26"/>
        <v>101</v>
      </c>
      <c r="X187">
        <v>5000</v>
      </c>
      <c r="Y187" s="4">
        <f t="shared" si="27"/>
        <v>103</v>
      </c>
      <c r="Z187">
        <v>5000</v>
      </c>
      <c r="AA187" s="4">
        <f t="shared" si="28"/>
        <v>105</v>
      </c>
      <c r="AB187">
        <v>5000</v>
      </c>
      <c r="AC187" s="4">
        <f t="shared" si="29"/>
        <v>107</v>
      </c>
      <c r="AD187">
        <v>5000</v>
      </c>
      <c r="AE187" s="4">
        <f t="shared" si="30"/>
        <v>109</v>
      </c>
      <c r="AF187">
        <v>5000</v>
      </c>
      <c r="AG187" s="4">
        <f t="shared" si="31"/>
        <v>111</v>
      </c>
      <c r="AH187">
        <v>5000</v>
      </c>
      <c r="AI187" s="4">
        <f t="shared" si="32"/>
        <v>113</v>
      </c>
      <c r="AJ187">
        <v>5000</v>
      </c>
      <c r="AK187" s="4">
        <f t="shared" si="33"/>
        <v>115</v>
      </c>
      <c r="AL187">
        <v>5000</v>
      </c>
      <c r="AM187" s="4">
        <f t="shared" si="34"/>
        <v>117</v>
      </c>
      <c r="AN187">
        <v>5000</v>
      </c>
      <c r="AO187" s="4">
        <f t="shared" si="35"/>
        <v>119</v>
      </c>
      <c r="AP187">
        <v>5000</v>
      </c>
      <c r="AQ187">
        <v>30</v>
      </c>
      <c r="AR187" t="s">
        <v>199</v>
      </c>
      <c r="AS187">
        <v>3</v>
      </c>
      <c r="AT187">
        <v>0</v>
      </c>
      <c r="AU187">
        <v>0</v>
      </c>
    </row>
    <row r="188" spans="1:47">
      <c r="A188" s="1">
        <v>187</v>
      </c>
      <c r="B188">
        <v>61</v>
      </c>
      <c r="C188" t="s">
        <v>226</v>
      </c>
      <c r="D188">
        <v>2</v>
      </c>
      <c r="E188">
        <v>61</v>
      </c>
      <c r="F188" s="70">
        <v>30</v>
      </c>
      <c r="G188">
        <v>15</v>
      </c>
      <c r="H188">
        <v>25</v>
      </c>
      <c r="I188" s="70">
        <v>7</v>
      </c>
      <c r="J188">
        <v>8</v>
      </c>
      <c r="K188">
        <v>15</v>
      </c>
      <c r="L188">
        <v>99</v>
      </c>
      <c r="M188">
        <v>78</v>
      </c>
      <c r="N188">
        <v>2000</v>
      </c>
      <c r="O188">
        <v>85</v>
      </c>
      <c r="P188">
        <v>3000</v>
      </c>
      <c r="Q188">
        <v>95</v>
      </c>
      <c r="R188">
        <v>4000</v>
      </c>
      <c r="S188" s="4">
        <f t="shared" si="24"/>
        <v>97</v>
      </c>
      <c r="T188">
        <v>5000</v>
      </c>
      <c r="U188" s="4">
        <f t="shared" si="25"/>
        <v>99</v>
      </c>
      <c r="V188">
        <v>5000</v>
      </c>
      <c r="W188" s="4">
        <f t="shared" si="26"/>
        <v>101</v>
      </c>
      <c r="X188">
        <v>5000</v>
      </c>
      <c r="Y188" s="4">
        <f t="shared" si="27"/>
        <v>103</v>
      </c>
      <c r="Z188">
        <v>5000</v>
      </c>
      <c r="AA188" s="4">
        <f t="shared" si="28"/>
        <v>105</v>
      </c>
      <c r="AB188">
        <v>5000</v>
      </c>
      <c r="AC188" s="4">
        <f t="shared" si="29"/>
        <v>107</v>
      </c>
      <c r="AD188">
        <v>5000</v>
      </c>
      <c r="AE188" s="4">
        <f t="shared" si="30"/>
        <v>109</v>
      </c>
      <c r="AF188">
        <v>5000</v>
      </c>
      <c r="AG188" s="4">
        <f t="shared" si="31"/>
        <v>111</v>
      </c>
      <c r="AH188">
        <v>5000</v>
      </c>
      <c r="AI188" s="4">
        <f t="shared" si="32"/>
        <v>113</v>
      </c>
      <c r="AJ188">
        <v>5000</v>
      </c>
      <c r="AK188" s="4">
        <f t="shared" si="33"/>
        <v>115</v>
      </c>
      <c r="AL188">
        <v>5000</v>
      </c>
      <c r="AM188" s="4">
        <f t="shared" si="34"/>
        <v>117</v>
      </c>
      <c r="AN188">
        <v>5000</v>
      </c>
      <c r="AO188" s="4">
        <f t="shared" si="35"/>
        <v>119</v>
      </c>
      <c r="AP188">
        <v>5000</v>
      </c>
      <c r="AQ188">
        <v>30</v>
      </c>
      <c r="AR188" t="s">
        <v>199</v>
      </c>
      <c r="AS188">
        <v>3</v>
      </c>
      <c r="AT188">
        <v>0</v>
      </c>
      <c r="AU188">
        <v>0</v>
      </c>
    </row>
    <row r="189" spans="1:47">
      <c r="A189" s="1">
        <v>188</v>
      </c>
      <c r="B189">
        <v>62</v>
      </c>
      <c r="C189" t="s">
        <v>227</v>
      </c>
      <c r="D189">
        <v>2</v>
      </c>
      <c r="E189">
        <v>62</v>
      </c>
      <c r="F189" s="70">
        <v>30</v>
      </c>
      <c r="G189">
        <v>25</v>
      </c>
      <c r="H189">
        <v>35</v>
      </c>
      <c r="I189" s="70">
        <v>7</v>
      </c>
      <c r="J189">
        <v>8</v>
      </c>
      <c r="K189">
        <v>15</v>
      </c>
      <c r="L189">
        <v>99</v>
      </c>
      <c r="M189">
        <v>78</v>
      </c>
      <c r="N189">
        <v>2000</v>
      </c>
      <c r="O189">
        <v>85</v>
      </c>
      <c r="P189">
        <v>3000</v>
      </c>
      <c r="Q189">
        <v>95</v>
      </c>
      <c r="R189">
        <v>4000</v>
      </c>
      <c r="S189" s="4">
        <f t="shared" si="24"/>
        <v>97</v>
      </c>
      <c r="T189">
        <v>5000</v>
      </c>
      <c r="U189" s="4">
        <f t="shared" si="25"/>
        <v>99</v>
      </c>
      <c r="V189">
        <v>5000</v>
      </c>
      <c r="W189" s="4">
        <f t="shared" si="26"/>
        <v>101</v>
      </c>
      <c r="X189">
        <v>5000</v>
      </c>
      <c r="Y189" s="4">
        <f t="shared" si="27"/>
        <v>103</v>
      </c>
      <c r="Z189">
        <v>5000</v>
      </c>
      <c r="AA189" s="4">
        <f t="shared" si="28"/>
        <v>105</v>
      </c>
      <c r="AB189">
        <v>5000</v>
      </c>
      <c r="AC189" s="4">
        <f t="shared" si="29"/>
        <v>107</v>
      </c>
      <c r="AD189">
        <v>5000</v>
      </c>
      <c r="AE189" s="4">
        <f t="shared" si="30"/>
        <v>109</v>
      </c>
      <c r="AF189">
        <v>5000</v>
      </c>
      <c r="AG189" s="4">
        <f t="shared" si="31"/>
        <v>111</v>
      </c>
      <c r="AH189">
        <v>5000</v>
      </c>
      <c r="AI189" s="4">
        <f t="shared" si="32"/>
        <v>113</v>
      </c>
      <c r="AJ189">
        <v>5000</v>
      </c>
      <c r="AK189" s="4">
        <f t="shared" si="33"/>
        <v>115</v>
      </c>
      <c r="AL189">
        <v>5000</v>
      </c>
      <c r="AM189" s="4">
        <f t="shared" si="34"/>
        <v>117</v>
      </c>
      <c r="AN189">
        <v>5000</v>
      </c>
      <c r="AO189" s="4">
        <f t="shared" si="35"/>
        <v>119</v>
      </c>
      <c r="AP189">
        <v>5000</v>
      </c>
      <c r="AQ189">
        <v>30</v>
      </c>
      <c r="AR189" t="s">
        <v>199</v>
      </c>
      <c r="AS189">
        <v>3</v>
      </c>
      <c r="AT189">
        <v>0</v>
      </c>
      <c r="AU189">
        <v>0</v>
      </c>
    </row>
    <row r="190" spans="1:47">
      <c r="A190" s="1">
        <v>189</v>
      </c>
      <c r="B190">
        <v>63</v>
      </c>
      <c r="C190" t="s">
        <v>228</v>
      </c>
      <c r="D190">
        <v>1</v>
      </c>
      <c r="E190">
        <v>63</v>
      </c>
      <c r="F190" s="70">
        <v>25</v>
      </c>
      <c r="G190">
        <v>8</v>
      </c>
      <c r="H190">
        <v>8</v>
      </c>
      <c r="I190" s="70">
        <v>1</v>
      </c>
      <c r="J190">
        <v>8</v>
      </c>
      <c r="K190">
        <v>15</v>
      </c>
      <c r="L190">
        <v>99</v>
      </c>
      <c r="M190">
        <v>78</v>
      </c>
      <c r="N190">
        <v>2000</v>
      </c>
      <c r="O190">
        <v>85</v>
      </c>
      <c r="P190">
        <v>3000</v>
      </c>
      <c r="Q190">
        <v>95</v>
      </c>
      <c r="R190">
        <v>4000</v>
      </c>
      <c r="S190" s="4">
        <f t="shared" si="24"/>
        <v>97</v>
      </c>
      <c r="T190">
        <v>5000</v>
      </c>
      <c r="U190" s="4">
        <f t="shared" si="25"/>
        <v>99</v>
      </c>
      <c r="V190">
        <v>5000</v>
      </c>
      <c r="W190" s="4">
        <f t="shared" si="26"/>
        <v>101</v>
      </c>
      <c r="X190">
        <v>5000</v>
      </c>
      <c r="Y190" s="4">
        <f t="shared" si="27"/>
        <v>103</v>
      </c>
      <c r="Z190">
        <v>5000</v>
      </c>
      <c r="AA190" s="4">
        <f t="shared" si="28"/>
        <v>105</v>
      </c>
      <c r="AB190">
        <v>5000</v>
      </c>
      <c r="AC190" s="4">
        <f t="shared" si="29"/>
        <v>107</v>
      </c>
      <c r="AD190">
        <v>5000</v>
      </c>
      <c r="AE190" s="4">
        <f t="shared" si="30"/>
        <v>109</v>
      </c>
      <c r="AF190">
        <v>5000</v>
      </c>
      <c r="AG190" s="4">
        <f t="shared" si="31"/>
        <v>111</v>
      </c>
      <c r="AH190">
        <v>5000</v>
      </c>
      <c r="AI190" s="4">
        <f t="shared" si="32"/>
        <v>113</v>
      </c>
      <c r="AJ190">
        <v>5000</v>
      </c>
      <c r="AK190" s="4">
        <f t="shared" si="33"/>
        <v>115</v>
      </c>
      <c r="AL190">
        <v>5000</v>
      </c>
      <c r="AM190" s="4">
        <f t="shared" si="34"/>
        <v>117</v>
      </c>
      <c r="AN190">
        <v>5000</v>
      </c>
      <c r="AO190" s="4">
        <f t="shared" si="35"/>
        <v>119</v>
      </c>
      <c r="AP190">
        <v>5000</v>
      </c>
      <c r="AQ190">
        <v>45</v>
      </c>
      <c r="AR190" t="s">
        <v>199</v>
      </c>
      <c r="AS190">
        <v>3</v>
      </c>
      <c r="AT190">
        <v>0</v>
      </c>
      <c r="AU190">
        <v>0</v>
      </c>
    </row>
    <row r="191" spans="1:47">
      <c r="A191" s="1">
        <v>190</v>
      </c>
      <c r="B191">
        <v>64</v>
      </c>
      <c r="C191" t="s">
        <v>229</v>
      </c>
      <c r="D191">
        <v>2</v>
      </c>
      <c r="E191">
        <v>64</v>
      </c>
      <c r="F191" s="70">
        <v>40</v>
      </c>
      <c r="G191">
        <v>15</v>
      </c>
      <c r="H191">
        <v>15</v>
      </c>
      <c r="I191" s="70">
        <v>10</v>
      </c>
      <c r="J191">
        <v>12</v>
      </c>
      <c r="K191">
        <v>15</v>
      </c>
      <c r="L191">
        <v>99</v>
      </c>
      <c r="M191">
        <v>78</v>
      </c>
      <c r="N191">
        <v>2000</v>
      </c>
      <c r="O191">
        <v>85</v>
      </c>
      <c r="P191">
        <v>3000</v>
      </c>
      <c r="Q191">
        <v>95</v>
      </c>
      <c r="R191">
        <v>4000</v>
      </c>
      <c r="S191" s="4">
        <f t="shared" si="24"/>
        <v>97</v>
      </c>
      <c r="T191">
        <v>5000</v>
      </c>
      <c r="U191" s="4">
        <f t="shared" si="25"/>
        <v>99</v>
      </c>
      <c r="V191">
        <v>5000</v>
      </c>
      <c r="W191" s="4">
        <f t="shared" si="26"/>
        <v>101</v>
      </c>
      <c r="X191">
        <v>5000</v>
      </c>
      <c r="Y191" s="4">
        <f t="shared" si="27"/>
        <v>103</v>
      </c>
      <c r="Z191">
        <v>5000</v>
      </c>
      <c r="AA191" s="4">
        <f t="shared" si="28"/>
        <v>105</v>
      </c>
      <c r="AB191">
        <v>5000</v>
      </c>
      <c r="AC191" s="4">
        <f t="shared" si="29"/>
        <v>107</v>
      </c>
      <c r="AD191">
        <v>5000</v>
      </c>
      <c r="AE191" s="4">
        <f t="shared" si="30"/>
        <v>109</v>
      </c>
      <c r="AF191">
        <v>5000</v>
      </c>
      <c r="AG191" s="4">
        <f t="shared" si="31"/>
        <v>111</v>
      </c>
      <c r="AH191">
        <v>5000</v>
      </c>
      <c r="AI191" s="4">
        <f t="shared" si="32"/>
        <v>113</v>
      </c>
      <c r="AJ191">
        <v>5000</v>
      </c>
      <c r="AK191" s="4">
        <f t="shared" si="33"/>
        <v>115</v>
      </c>
      <c r="AL191">
        <v>5000</v>
      </c>
      <c r="AM191" s="4">
        <f t="shared" si="34"/>
        <v>117</v>
      </c>
      <c r="AN191">
        <v>5000</v>
      </c>
      <c r="AO191" s="4">
        <f t="shared" si="35"/>
        <v>119</v>
      </c>
      <c r="AP191">
        <v>5000</v>
      </c>
      <c r="AQ191">
        <v>45</v>
      </c>
      <c r="AR191" t="s">
        <v>199</v>
      </c>
      <c r="AS191">
        <v>3</v>
      </c>
      <c r="AT191">
        <v>0</v>
      </c>
      <c r="AU191">
        <v>0</v>
      </c>
    </row>
    <row r="192" spans="1:47">
      <c r="A192" s="1">
        <v>191</v>
      </c>
      <c r="B192">
        <v>65</v>
      </c>
      <c r="C192" t="s">
        <v>230</v>
      </c>
      <c r="D192">
        <v>2</v>
      </c>
      <c r="E192">
        <v>65</v>
      </c>
      <c r="F192" s="70">
        <v>40</v>
      </c>
      <c r="G192">
        <v>30</v>
      </c>
      <c r="H192">
        <v>45</v>
      </c>
      <c r="I192" s="70">
        <v>6</v>
      </c>
      <c r="J192">
        <v>10</v>
      </c>
      <c r="K192">
        <v>10</v>
      </c>
      <c r="L192">
        <v>99</v>
      </c>
      <c r="M192">
        <v>78</v>
      </c>
      <c r="N192">
        <v>2000</v>
      </c>
      <c r="O192">
        <v>85</v>
      </c>
      <c r="P192">
        <v>3000</v>
      </c>
      <c r="Q192">
        <v>95</v>
      </c>
      <c r="R192">
        <v>4000</v>
      </c>
      <c r="S192" s="4">
        <f t="shared" si="24"/>
        <v>97</v>
      </c>
      <c r="T192">
        <v>5000</v>
      </c>
      <c r="U192" s="4">
        <f t="shared" si="25"/>
        <v>99</v>
      </c>
      <c r="V192">
        <v>5000</v>
      </c>
      <c r="W192" s="4">
        <f t="shared" si="26"/>
        <v>101</v>
      </c>
      <c r="X192">
        <v>5000</v>
      </c>
      <c r="Y192" s="4">
        <f t="shared" si="27"/>
        <v>103</v>
      </c>
      <c r="Z192">
        <v>5000</v>
      </c>
      <c r="AA192" s="4">
        <f t="shared" si="28"/>
        <v>105</v>
      </c>
      <c r="AB192">
        <v>5000</v>
      </c>
      <c r="AC192" s="4">
        <f t="shared" si="29"/>
        <v>107</v>
      </c>
      <c r="AD192">
        <v>5000</v>
      </c>
      <c r="AE192" s="4">
        <f t="shared" si="30"/>
        <v>109</v>
      </c>
      <c r="AF192">
        <v>5000</v>
      </c>
      <c r="AG192" s="4">
        <f t="shared" si="31"/>
        <v>111</v>
      </c>
      <c r="AH192">
        <v>5000</v>
      </c>
      <c r="AI192" s="4">
        <f t="shared" si="32"/>
        <v>113</v>
      </c>
      <c r="AJ192">
        <v>5000</v>
      </c>
      <c r="AK192" s="4">
        <f t="shared" si="33"/>
        <v>115</v>
      </c>
      <c r="AL192">
        <v>5000</v>
      </c>
      <c r="AM192" s="4">
        <f t="shared" si="34"/>
        <v>117</v>
      </c>
      <c r="AN192">
        <v>5000</v>
      </c>
      <c r="AO192" s="4">
        <f t="shared" si="35"/>
        <v>119</v>
      </c>
      <c r="AP192">
        <v>5000</v>
      </c>
      <c r="AQ192">
        <v>45</v>
      </c>
      <c r="AR192" t="s">
        <v>199</v>
      </c>
      <c r="AS192">
        <v>3</v>
      </c>
      <c r="AT192">
        <v>0</v>
      </c>
      <c r="AU192">
        <v>0</v>
      </c>
    </row>
    <row r="193" spans="1:47">
      <c r="A193" s="1">
        <v>192</v>
      </c>
      <c r="B193">
        <v>66</v>
      </c>
      <c r="C193" t="s">
        <v>231</v>
      </c>
      <c r="D193">
        <v>0</v>
      </c>
      <c r="E193">
        <v>170</v>
      </c>
      <c r="F193" s="70">
        <v>0</v>
      </c>
      <c r="G193">
        <v>0</v>
      </c>
      <c r="H193">
        <v>0</v>
      </c>
      <c r="I193" s="70">
        <v>8</v>
      </c>
      <c r="J193">
        <v>0</v>
      </c>
      <c r="K193">
        <v>0</v>
      </c>
      <c r="L193">
        <v>0</v>
      </c>
      <c r="M193">
        <v>72</v>
      </c>
      <c r="N193">
        <v>2000</v>
      </c>
      <c r="O193">
        <v>80</v>
      </c>
      <c r="P193">
        <v>3000</v>
      </c>
      <c r="Q193">
        <v>85</v>
      </c>
      <c r="R193">
        <v>4000</v>
      </c>
      <c r="S193" s="4">
        <f t="shared" si="24"/>
        <v>87</v>
      </c>
      <c r="T193">
        <v>5000</v>
      </c>
      <c r="U193" s="4">
        <f t="shared" si="25"/>
        <v>89</v>
      </c>
      <c r="V193">
        <v>5000</v>
      </c>
      <c r="W193" s="4">
        <f t="shared" si="26"/>
        <v>91</v>
      </c>
      <c r="X193">
        <v>5000</v>
      </c>
      <c r="Y193" s="4">
        <f t="shared" si="27"/>
        <v>93</v>
      </c>
      <c r="Z193">
        <v>5000</v>
      </c>
      <c r="AA193" s="4">
        <f t="shared" si="28"/>
        <v>95</v>
      </c>
      <c r="AB193">
        <v>5000</v>
      </c>
      <c r="AC193" s="4">
        <f t="shared" si="29"/>
        <v>97</v>
      </c>
      <c r="AD193">
        <v>5000</v>
      </c>
      <c r="AE193" s="4">
        <f t="shared" si="30"/>
        <v>99</v>
      </c>
      <c r="AF193">
        <v>5000</v>
      </c>
      <c r="AG193" s="4">
        <f t="shared" si="31"/>
        <v>101</v>
      </c>
      <c r="AH193">
        <v>5000</v>
      </c>
      <c r="AI193" s="4">
        <f t="shared" si="32"/>
        <v>103</v>
      </c>
      <c r="AJ193">
        <v>5000</v>
      </c>
      <c r="AK193" s="4">
        <f t="shared" si="33"/>
        <v>105</v>
      </c>
      <c r="AL193">
        <v>5000</v>
      </c>
      <c r="AM193" s="4">
        <f t="shared" si="34"/>
        <v>107</v>
      </c>
      <c r="AN193">
        <v>5000</v>
      </c>
      <c r="AO193" s="4">
        <f t="shared" si="35"/>
        <v>109</v>
      </c>
      <c r="AP193">
        <v>5000</v>
      </c>
      <c r="AQ193">
        <v>0</v>
      </c>
      <c r="AR193" t="s">
        <v>199</v>
      </c>
      <c r="AS193">
        <v>3</v>
      </c>
      <c r="AT193">
        <v>0</v>
      </c>
      <c r="AU193">
        <v>0</v>
      </c>
    </row>
    <row r="194" spans="1:47">
      <c r="A194" s="1">
        <v>193</v>
      </c>
      <c r="B194">
        <v>1</v>
      </c>
      <c r="C194" t="s">
        <v>232</v>
      </c>
      <c r="D194">
        <v>1</v>
      </c>
      <c r="E194">
        <v>190</v>
      </c>
      <c r="F194" s="70">
        <v>4</v>
      </c>
      <c r="G194">
        <v>8</v>
      </c>
      <c r="H194">
        <v>8</v>
      </c>
      <c r="I194" s="70">
        <v>1</v>
      </c>
      <c r="J194">
        <v>2</v>
      </c>
      <c r="K194">
        <v>2</v>
      </c>
      <c r="L194">
        <v>99</v>
      </c>
      <c r="M194">
        <v>12</v>
      </c>
      <c r="N194">
        <v>2000</v>
      </c>
      <c r="O194">
        <v>20</v>
      </c>
      <c r="P194">
        <v>3000</v>
      </c>
      <c r="Q194">
        <v>26</v>
      </c>
      <c r="R194">
        <v>4000</v>
      </c>
      <c r="S194" s="4">
        <f t="shared" si="24"/>
        <v>28</v>
      </c>
      <c r="T194">
        <v>5000</v>
      </c>
      <c r="U194" s="4">
        <f t="shared" si="25"/>
        <v>30</v>
      </c>
      <c r="V194">
        <v>5000</v>
      </c>
      <c r="W194" s="4">
        <f t="shared" si="26"/>
        <v>32</v>
      </c>
      <c r="X194">
        <v>5000</v>
      </c>
      <c r="Y194" s="4">
        <f t="shared" si="27"/>
        <v>34</v>
      </c>
      <c r="Z194">
        <v>5000</v>
      </c>
      <c r="AA194" s="4">
        <f t="shared" si="28"/>
        <v>36</v>
      </c>
      <c r="AB194">
        <v>5000</v>
      </c>
      <c r="AC194" s="4">
        <f t="shared" si="29"/>
        <v>38</v>
      </c>
      <c r="AD194">
        <v>5000</v>
      </c>
      <c r="AE194" s="4">
        <f t="shared" si="30"/>
        <v>40</v>
      </c>
      <c r="AF194">
        <v>5000</v>
      </c>
      <c r="AG194" s="4">
        <f t="shared" si="31"/>
        <v>42</v>
      </c>
      <c r="AH194">
        <v>5000</v>
      </c>
      <c r="AI194" s="4">
        <f t="shared" si="32"/>
        <v>44</v>
      </c>
      <c r="AJ194">
        <v>5000</v>
      </c>
      <c r="AK194" s="4">
        <f t="shared" si="33"/>
        <v>46</v>
      </c>
      <c r="AL194">
        <v>5000</v>
      </c>
      <c r="AM194" s="4">
        <f t="shared" si="34"/>
        <v>48</v>
      </c>
      <c r="AN194">
        <v>5000</v>
      </c>
      <c r="AO194" s="4">
        <f t="shared" si="35"/>
        <v>50</v>
      </c>
      <c r="AP194">
        <v>5000</v>
      </c>
      <c r="AQ194">
        <v>60</v>
      </c>
      <c r="AR194" t="s">
        <v>233</v>
      </c>
      <c r="AS194">
        <v>3</v>
      </c>
      <c r="AT194">
        <v>0</v>
      </c>
      <c r="AU194">
        <v>0</v>
      </c>
    </row>
    <row r="195" spans="1:47">
      <c r="A195" s="1">
        <v>194</v>
      </c>
      <c r="B195">
        <v>3</v>
      </c>
      <c r="C195" t="s">
        <v>234</v>
      </c>
      <c r="D195">
        <v>0</v>
      </c>
      <c r="E195">
        <v>202</v>
      </c>
      <c r="F195" s="70">
        <v>0</v>
      </c>
      <c r="G195">
        <v>0</v>
      </c>
      <c r="H195">
        <v>0</v>
      </c>
      <c r="I195" s="70">
        <v>0</v>
      </c>
      <c r="J195">
        <v>0</v>
      </c>
      <c r="K195">
        <v>0</v>
      </c>
      <c r="L195">
        <v>99</v>
      </c>
      <c r="M195">
        <v>40</v>
      </c>
      <c r="N195">
        <v>2000</v>
      </c>
      <c r="O195">
        <v>52</v>
      </c>
      <c r="P195">
        <v>3000</v>
      </c>
      <c r="Q195">
        <v>65</v>
      </c>
      <c r="R195">
        <v>4000</v>
      </c>
      <c r="S195" s="4">
        <f t="shared" ref="S195:S258" si="36">Q195+2</f>
        <v>67</v>
      </c>
      <c r="T195">
        <v>5000</v>
      </c>
      <c r="U195" s="4">
        <f t="shared" ref="U195:U258" si="37">S195+2</f>
        <v>69</v>
      </c>
      <c r="V195">
        <v>5000</v>
      </c>
      <c r="W195" s="4">
        <f t="shared" ref="W195:W258" si="38">U195+2</f>
        <v>71</v>
      </c>
      <c r="X195">
        <v>5000</v>
      </c>
      <c r="Y195" s="4">
        <f t="shared" ref="Y195:Y258" si="39">W195+2</f>
        <v>73</v>
      </c>
      <c r="Z195">
        <v>5000</v>
      </c>
      <c r="AA195" s="4">
        <f t="shared" ref="AA195:AA258" si="40">Y195+2</f>
        <v>75</v>
      </c>
      <c r="AB195">
        <v>5000</v>
      </c>
      <c r="AC195" s="4">
        <f t="shared" ref="AC195:AC258" si="41">AA195+2</f>
        <v>77</v>
      </c>
      <c r="AD195">
        <v>5000</v>
      </c>
      <c r="AE195" s="4">
        <f t="shared" ref="AE195:AE258" si="42">AC195+2</f>
        <v>79</v>
      </c>
      <c r="AF195">
        <v>5000</v>
      </c>
      <c r="AG195" s="4">
        <f t="shared" ref="AG195:AG258" si="43">AE195+2</f>
        <v>81</v>
      </c>
      <c r="AH195">
        <v>5000</v>
      </c>
      <c r="AI195" s="4">
        <f t="shared" ref="AI195:AI258" si="44">AG195+2</f>
        <v>83</v>
      </c>
      <c r="AJ195">
        <v>5000</v>
      </c>
      <c r="AK195" s="4">
        <f t="shared" ref="AK195:AK258" si="45">AI195+2</f>
        <v>85</v>
      </c>
      <c r="AL195">
        <v>5000</v>
      </c>
      <c r="AM195" s="4">
        <f t="shared" ref="AM195:AM258" si="46">AK195+2</f>
        <v>87</v>
      </c>
      <c r="AN195">
        <v>5000</v>
      </c>
      <c r="AO195" s="4">
        <f t="shared" ref="AO195:AO258" si="47">AM195+2</f>
        <v>89</v>
      </c>
      <c r="AP195">
        <v>5000</v>
      </c>
      <c r="AQ195">
        <v>0</v>
      </c>
      <c r="AR195" t="s">
        <v>233</v>
      </c>
      <c r="AS195">
        <v>3</v>
      </c>
      <c r="AT195">
        <v>0</v>
      </c>
      <c r="AU195">
        <v>0</v>
      </c>
    </row>
    <row r="196" spans="1:47">
      <c r="A196" s="1">
        <v>195</v>
      </c>
      <c r="B196">
        <v>5</v>
      </c>
      <c r="C196" t="s">
        <v>235</v>
      </c>
      <c r="D196">
        <v>1</v>
      </c>
      <c r="E196">
        <v>194</v>
      </c>
      <c r="F196" s="70">
        <v>3</v>
      </c>
      <c r="G196">
        <v>6</v>
      </c>
      <c r="H196">
        <v>6</v>
      </c>
      <c r="I196" s="70">
        <v>5</v>
      </c>
      <c r="J196">
        <v>10</v>
      </c>
      <c r="K196">
        <v>10</v>
      </c>
      <c r="L196">
        <v>99</v>
      </c>
      <c r="M196">
        <v>28</v>
      </c>
      <c r="N196">
        <v>2000</v>
      </c>
      <c r="O196">
        <v>34</v>
      </c>
      <c r="P196">
        <v>3000</v>
      </c>
      <c r="Q196">
        <v>43</v>
      </c>
      <c r="R196">
        <v>4000</v>
      </c>
      <c r="S196" s="4">
        <f t="shared" si="36"/>
        <v>45</v>
      </c>
      <c r="T196">
        <v>5000</v>
      </c>
      <c r="U196" s="4">
        <f t="shared" si="37"/>
        <v>47</v>
      </c>
      <c r="V196">
        <v>5000</v>
      </c>
      <c r="W196" s="4">
        <f t="shared" si="38"/>
        <v>49</v>
      </c>
      <c r="X196">
        <v>5000</v>
      </c>
      <c r="Y196" s="4">
        <f t="shared" si="39"/>
        <v>51</v>
      </c>
      <c r="Z196">
        <v>5000</v>
      </c>
      <c r="AA196" s="4">
        <f t="shared" si="40"/>
        <v>53</v>
      </c>
      <c r="AB196">
        <v>5000</v>
      </c>
      <c r="AC196" s="4">
        <f t="shared" si="41"/>
        <v>55</v>
      </c>
      <c r="AD196">
        <v>5000</v>
      </c>
      <c r="AE196" s="4">
        <f t="shared" si="42"/>
        <v>57</v>
      </c>
      <c r="AF196">
        <v>5000</v>
      </c>
      <c r="AG196" s="4">
        <f t="shared" si="43"/>
        <v>59</v>
      </c>
      <c r="AH196">
        <v>5000</v>
      </c>
      <c r="AI196" s="4">
        <f t="shared" si="44"/>
        <v>61</v>
      </c>
      <c r="AJ196">
        <v>5000</v>
      </c>
      <c r="AK196" s="4">
        <f t="shared" si="45"/>
        <v>63</v>
      </c>
      <c r="AL196">
        <v>5000</v>
      </c>
      <c r="AM196" s="4">
        <f t="shared" si="46"/>
        <v>65</v>
      </c>
      <c r="AN196">
        <v>5000</v>
      </c>
      <c r="AO196" s="4">
        <f t="shared" si="47"/>
        <v>67</v>
      </c>
      <c r="AP196">
        <v>5000</v>
      </c>
      <c r="AQ196">
        <v>60</v>
      </c>
      <c r="AR196" t="s">
        <v>233</v>
      </c>
      <c r="AS196">
        <v>3</v>
      </c>
      <c r="AT196">
        <v>0</v>
      </c>
      <c r="AU196">
        <v>0</v>
      </c>
    </row>
    <row r="197" spans="1:47">
      <c r="A197" s="1">
        <v>196</v>
      </c>
      <c r="B197">
        <v>7</v>
      </c>
      <c r="C197" t="s">
        <v>236</v>
      </c>
      <c r="D197">
        <v>0</v>
      </c>
      <c r="E197">
        <v>180</v>
      </c>
      <c r="F197" s="70">
        <v>0</v>
      </c>
      <c r="G197">
        <v>0</v>
      </c>
      <c r="H197">
        <v>0</v>
      </c>
      <c r="I197" s="70">
        <v>0</v>
      </c>
      <c r="J197">
        <v>0</v>
      </c>
      <c r="K197">
        <v>0</v>
      </c>
      <c r="L197">
        <v>99</v>
      </c>
      <c r="M197">
        <v>14</v>
      </c>
      <c r="N197">
        <v>2000</v>
      </c>
      <c r="O197">
        <v>18</v>
      </c>
      <c r="P197">
        <v>3000</v>
      </c>
      <c r="Q197">
        <v>30</v>
      </c>
      <c r="R197">
        <v>4000</v>
      </c>
      <c r="S197" s="4">
        <f t="shared" si="36"/>
        <v>32</v>
      </c>
      <c r="T197">
        <v>5000</v>
      </c>
      <c r="U197" s="4">
        <f t="shared" si="37"/>
        <v>34</v>
      </c>
      <c r="V197">
        <v>5000</v>
      </c>
      <c r="W197" s="4">
        <f t="shared" si="38"/>
        <v>36</v>
      </c>
      <c r="X197">
        <v>5000</v>
      </c>
      <c r="Y197" s="4">
        <f t="shared" si="39"/>
        <v>38</v>
      </c>
      <c r="Z197">
        <v>5000</v>
      </c>
      <c r="AA197" s="4">
        <f t="shared" si="40"/>
        <v>40</v>
      </c>
      <c r="AB197">
        <v>5000</v>
      </c>
      <c r="AC197" s="4">
        <f t="shared" si="41"/>
        <v>42</v>
      </c>
      <c r="AD197">
        <v>5000</v>
      </c>
      <c r="AE197" s="4">
        <f t="shared" si="42"/>
        <v>44</v>
      </c>
      <c r="AF197">
        <v>5000</v>
      </c>
      <c r="AG197" s="4">
        <f t="shared" si="43"/>
        <v>46</v>
      </c>
      <c r="AH197">
        <v>5000</v>
      </c>
      <c r="AI197" s="4">
        <f t="shared" si="44"/>
        <v>48</v>
      </c>
      <c r="AJ197">
        <v>5000</v>
      </c>
      <c r="AK197" s="4">
        <f t="shared" si="45"/>
        <v>50</v>
      </c>
      <c r="AL197">
        <v>5000</v>
      </c>
      <c r="AM197" s="4">
        <f t="shared" si="46"/>
        <v>52</v>
      </c>
      <c r="AN197">
        <v>5000</v>
      </c>
      <c r="AO197" s="4">
        <f t="shared" si="47"/>
        <v>54</v>
      </c>
      <c r="AP197">
        <v>5000</v>
      </c>
      <c r="AQ197">
        <v>0</v>
      </c>
      <c r="AR197" t="s">
        <v>233</v>
      </c>
      <c r="AS197">
        <v>3</v>
      </c>
      <c r="AT197">
        <v>0</v>
      </c>
      <c r="AU197">
        <v>0</v>
      </c>
    </row>
    <row r="198" spans="1:47">
      <c r="A198" s="1">
        <v>197</v>
      </c>
      <c r="B198">
        <v>9</v>
      </c>
      <c r="C198" t="s">
        <v>237</v>
      </c>
      <c r="D198">
        <v>5</v>
      </c>
      <c r="E198">
        <v>191</v>
      </c>
      <c r="F198" s="70">
        <v>10</v>
      </c>
      <c r="G198">
        <v>14</v>
      </c>
      <c r="H198">
        <v>14</v>
      </c>
      <c r="I198" s="70">
        <v>10</v>
      </c>
      <c r="J198">
        <v>6</v>
      </c>
      <c r="K198">
        <v>6</v>
      </c>
      <c r="L198">
        <v>99</v>
      </c>
      <c r="M198">
        <v>16</v>
      </c>
      <c r="N198">
        <v>2000</v>
      </c>
      <c r="O198">
        <v>24</v>
      </c>
      <c r="P198">
        <v>3000</v>
      </c>
      <c r="Q198">
        <v>33</v>
      </c>
      <c r="R198">
        <v>4000</v>
      </c>
      <c r="S198" s="4">
        <f t="shared" si="36"/>
        <v>35</v>
      </c>
      <c r="T198">
        <v>5000</v>
      </c>
      <c r="U198" s="4">
        <f t="shared" si="37"/>
        <v>37</v>
      </c>
      <c r="V198">
        <v>5000</v>
      </c>
      <c r="W198" s="4">
        <f t="shared" si="38"/>
        <v>39</v>
      </c>
      <c r="X198">
        <v>5000</v>
      </c>
      <c r="Y198" s="4">
        <f t="shared" si="39"/>
        <v>41</v>
      </c>
      <c r="Z198">
        <v>5000</v>
      </c>
      <c r="AA198" s="4">
        <f t="shared" si="40"/>
        <v>43</v>
      </c>
      <c r="AB198">
        <v>5000</v>
      </c>
      <c r="AC198" s="4">
        <f t="shared" si="41"/>
        <v>45</v>
      </c>
      <c r="AD198">
        <v>5000</v>
      </c>
      <c r="AE198" s="4">
        <f t="shared" si="42"/>
        <v>47</v>
      </c>
      <c r="AF198">
        <v>5000</v>
      </c>
      <c r="AG198" s="4">
        <f t="shared" si="43"/>
        <v>49</v>
      </c>
      <c r="AH198">
        <v>5000</v>
      </c>
      <c r="AI198" s="4">
        <f t="shared" si="44"/>
        <v>51</v>
      </c>
      <c r="AJ198">
        <v>5000</v>
      </c>
      <c r="AK198" s="4">
        <f t="shared" si="45"/>
        <v>53</v>
      </c>
      <c r="AL198">
        <v>5000</v>
      </c>
      <c r="AM198" s="4">
        <f t="shared" si="46"/>
        <v>55</v>
      </c>
      <c r="AN198">
        <v>5000</v>
      </c>
      <c r="AO198" s="4">
        <f t="shared" si="47"/>
        <v>57</v>
      </c>
      <c r="AP198">
        <v>5000</v>
      </c>
      <c r="AQ198">
        <v>60</v>
      </c>
      <c r="AR198" t="s">
        <v>233</v>
      </c>
      <c r="AS198">
        <v>3</v>
      </c>
      <c r="AT198">
        <v>0</v>
      </c>
      <c r="AU198">
        <v>0</v>
      </c>
    </row>
    <row r="199" spans="1:47">
      <c r="A199" s="1">
        <v>198</v>
      </c>
      <c r="B199">
        <v>10</v>
      </c>
      <c r="C199" t="s">
        <v>238</v>
      </c>
      <c r="D199">
        <v>6</v>
      </c>
      <c r="E199">
        <v>196</v>
      </c>
      <c r="F199" s="70">
        <v>25</v>
      </c>
      <c r="G199">
        <v>12</v>
      </c>
      <c r="H199">
        <v>12</v>
      </c>
      <c r="I199" s="70">
        <v>20</v>
      </c>
      <c r="J199">
        <v>12</v>
      </c>
      <c r="K199">
        <v>12</v>
      </c>
      <c r="L199">
        <v>99</v>
      </c>
      <c r="M199">
        <v>42</v>
      </c>
      <c r="N199">
        <v>2000</v>
      </c>
      <c r="O199">
        <v>57</v>
      </c>
      <c r="P199">
        <v>3000</v>
      </c>
      <c r="Q199">
        <v>65</v>
      </c>
      <c r="R199">
        <v>4000</v>
      </c>
      <c r="S199" s="4">
        <f t="shared" si="36"/>
        <v>67</v>
      </c>
      <c r="T199">
        <v>5000</v>
      </c>
      <c r="U199" s="4">
        <f t="shared" si="37"/>
        <v>69</v>
      </c>
      <c r="V199">
        <v>5000</v>
      </c>
      <c r="W199" s="4">
        <f t="shared" si="38"/>
        <v>71</v>
      </c>
      <c r="X199">
        <v>5000</v>
      </c>
      <c r="Y199" s="4">
        <f t="shared" si="39"/>
        <v>73</v>
      </c>
      <c r="Z199">
        <v>5000</v>
      </c>
      <c r="AA199" s="4">
        <f t="shared" si="40"/>
        <v>75</v>
      </c>
      <c r="AB199">
        <v>5000</v>
      </c>
      <c r="AC199" s="4">
        <f t="shared" si="41"/>
        <v>77</v>
      </c>
      <c r="AD199">
        <v>5000</v>
      </c>
      <c r="AE199" s="4">
        <f t="shared" si="42"/>
        <v>79</v>
      </c>
      <c r="AF199">
        <v>5000</v>
      </c>
      <c r="AG199" s="4">
        <f t="shared" si="43"/>
        <v>81</v>
      </c>
      <c r="AH199">
        <v>5000</v>
      </c>
      <c r="AI199" s="4">
        <f t="shared" si="44"/>
        <v>83</v>
      </c>
      <c r="AJ199">
        <v>5000</v>
      </c>
      <c r="AK199" s="4">
        <f t="shared" si="45"/>
        <v>85</v>
      </c>
      <c r="AL199">
        <v>5000</v>
      </c>
      <c r="AM199" s="4">
        <f t="shared" si="46"/>
        <v>87</v>
      </c>
      <c r="AN199">
        <v>5000</v>
      </c>
      <c r="AO199" s="4">
        <f t="shared" si="47"/>
        <v>89</v>
      </c>
      <c r="AP199">
        <v>5000</v>
      </c>
      <c r="AQ199">
        <v>100</v>
      </c>
      <c r="AR199" t="s">
        <v>233</v>
      </c>
      <c r="AS199">
        <v>3</v>
      </c>
      <c r="AT199">
        <v>0</v>
      </c>
      <c r="AU199">
        <v>0</v>
      </c>
    </row>
    <row r="200" spans="1:47">
      <c r="A200" s="1">
        <v>199</v>
      </c>
      <c r="B200">
        <v>11</v>
      </c>
      <c r="C200" t="s">
        <v>239</v>
      </c>
      <c r="D200">
        <v>7</v>
      </c>
      <c r="E200">
        <v>193</v>
      </c>
      <c r="F200" s="70">
        <v>12</v>
      </c>
      <c r="G200">
        <v>14</v>
      </c>
      <c r="H200">
        <v>28</v>
      </c>
      <c r="I200" s="70">
        <v>6</v>
      </c>
      <c r="J200">
        <v>10</v>
      </c>
      <c r="K200">
        <v>10</v>
      </c>
      <c r="L200">
        <v>99</v>
      </c>
      <c r="M200">
        <v>32</v>
      </c>
      <c r="N200">
        <v>2000</v>
      </c>
      <c r="O200">
        <v>41</v>
      </c>
      <c r="P200">
        <v>3000</v>
      </c>
      <c r="Q200">
        <v>50</v>
      </c>
      <c r="R200">
        <v>4000</v>
      </c>
      <c r="S200" s="4">
        <f t="shared" si="36"/>
        <v>52</v>
      </c>
      <c r="T200">
        <v>5000</v>
      </c>
      <c r="U200" s="4">
        <f t="shared" si="37"/>
        <v>54</v>
      </c>
      <c r="V200">
        <v>5000</v>
      </c>
      <c r="W200" s="4">
        <f t="shared" si="38"/>
        <v>56</v>
      </c>
      <c r="X200">
        <v>5000</v>
      </c>
      <c r="Y200" s="4">
        <f t="shared" si="39"/>
        <v>58</v>
      </c>
      <c r="Z200">
        <v>5000</v>
      </c>
      <c r="AA200" s="4">
        <f t="shared" si="40"/>
        <v>60</v>
      </c>
      <c r="AB200">
        <v>5000</v>
      </c>
      <c r="AC200" s="4">
        <f t="shared" si="41"/>
        <v>62</v>
      </c>
      <c r="AD200">
        <v>5000</v>
      </c>
      <c r="AE200" s="4">
        <f t="shared" si="42"/>
        <v>64</v>
      </c>
      <c r="AF200">
        <v>5000</v>
      </c>
      <c r="AG200" s="4">
        <f t="shared" si="43"/>
        <v>66</v>
      </c>
      <c r="AH200">
        <v>5000</v>
      </c>
      <c r="AI200" s="4">
        <f t="shared" si="44"/>
        <v>68</v>
      </c>
      <c r="AJ200">
        <v>5000</v>
      </c>
      <c r="AK200" s="4">
        <f t="shared" si="45"/>
        <v>70</v>
      </c>
      <c r="AL200">
        <v>5000</v>
      </c>
      <c r="AM200" s="4">
        <f t="shared" si="46"/>
        <v>72</v>
      </c>
      <c r="AN200">
        <v>5000</v>
      </c>
      <c r="AO200" s="4">
        <f t="shared" si="47"/>
        <v>74</v>
      </c>
      <c r="AP200">
        <v>5000</v>
      </c>
      <c r="AQ200">
        <v>100</v>
      </c>
      <c r="AR200" t="s">
        <v>233</v>
      </c>
      <c r="AS200">
        <v>3</v>
      </c>
      <c r="AT200">
        <v>0</v>
      </c>
      <c r="AU200">
        <v>0</v>
      </c>
    </row>
    <row r="201" spans="1:47">
      <c r="A201" s="1">
        <v>200</v>
      </c>
      <c r="B201">
        <v>12</v>
      </c>
      <c r="C201" t="s">
        <v>240</v>
      </c>
      <c r="D201">
        <v>0</v>
      </c>
      <c r="E201">
        <v>185</v>
      </c>
      <c r="F201" s="70">
        <v>0</v>
      </c>
      <c r="G201">
        <v>0</v>
      </c>
      <c r="H201">
        <v>0</v>
      </c>
      <c r="I201" s="70">
        <v>0</v>
      </c>
      <c r="J201">
        <v>0</v>
      </c>
      <c r="K201">
        <v>0</v>
      </c>
      <c r="L201">
        <v>99</v>
      </c>
      <c r="M201">
        <v>55</v>
      </c>
      <c r="N201">
        <v>2000</v>
      </c>
      <c r="O201">
        <v>65</v>
      </c>
      <c r="P201">
        <v>3000</v>
      </c>
      <c r="Q201">
        <v>70</v>
      </c>
      <c r="R201">
        <v>4000</v>
      </c>
      <c r="S201" s="4">
        <f t="shared" si="36"/>
        <v>72</v>
      </c>
      <c r="T201">
        <v>5000</v>
      </c>
      <c r="U201" s="4">
        <f t="shared" si="37"/>
        <v>74</v>
      </c>
      <c r="V201">
        <v>5000</v>
      </c>
      <c r="W201" s="4">
        <f t="shared" si="38"/>
        <v>76</v>
      </c>
      <c r="X201">
        <v>5000</v>
      </c>
      <c r="Y201" s="4">
        <f t="shared" si="39"/>
        <v>78</v>
      </c>
      <c r="Z201">
        <v>5000</v>
      </c>
      <c r="AA201" s="4">
        <f t="shared" si="40"/>
        <v>80</v>
      </c>
      <c r="AB201">
        <v>5000</v>
      </c>
      <c r="AC201" s="4">
        <f t="shared" si="41"/>
        <v>82</v>
      </c>
      <c r="AD201">
        <v>5000</v>
      </c>
      <c r="AE201" s="4">
        <f t="shared" si="42"/>
        <v>84</v>
      </c>
      <c r="AF201">
        <v>5000</v>
      </c>
      <c r="AG201" s="4">
        <f t="shared" si="43"/>
        <v>86</v>
      </c>
      <c r="AH201">
        <v>5000</v>
      </c>
      <c r="AI201" s="4">
        <f t="shared" si="44"/>
        <v>88</v>
      </c>
      <c r="AJ201">
        <v>5000</v>
      </c>
      <c r="AK201" s="4">
        <f t="shared" si="45"/>
        <v>90</v>
      </c>
      <c r="AL201">
        <v>5000</v>
      </c>
      <c r="AM201" s="4">
        <f t="shared" si="46"/>
        <v>92</v>
      </c>
      <c r="AN201">
        <v>5000</v>
      </c>
      <c r="AO201" s="4">
        <f t="shared" si="47"/>
        <v>94</v>
      </c>
      <c r="AP201">
        <v>5000</v>
      </c>
      <c r="AQ201">
        <v>0</v>
      </c>
      <c r="AR201" t="s">
        <v>233</v>
      </c>
      <c r="AS201">
        <v>3</v>
      </c>
      <c r="AT201">
        <v>0</v>
      </c>
      <c r="AU201">
        <v>0</v>
      </c>
    </row>
    <row r="202" spans="1:47">
      <c r="A202" s="1">
        <v>201</v>
      </c>
      <c r="B202">
        <v>13</v>
      </c>
      <c r="C202" t="s">
        <v>241</v>
      </c>
      <c r="D202">
        <v>8</v>
      </c>
      <c r="E202">
        <v>187</v>
      </c>
      <c r="F202" s="70">
        <v>5</v>
      </c>
      <c r="G202">
        <v>5</v>
      </c>
      <c r="H202">
        <v>10</v>
      </c>
      <c r="I202" s="70">
        <v>2</v>
      </c>
      <c r="J202">
        <v>3</v>
      </c>
      <c r="K202">
        <v>3</v>
      </c>
      <c r="L202">
        <v>99</v>
      </c>
      <c r="M202">
        <v>35</v>
      </c>
      <c r="N202">
        <v>2000</v>
      </c>
      <c r="O202">
        <v>44</v>
      </c>
      <c r="P202">
        <v>3000</v>
      </c>
      <c r="Q202">
        <v>63</v>
      </c>
      <c r="R202">
        <v>4000</v>
      </c>
      <c r="S202" s="4">
        <f t="shared" si="36"/>
        <v>65</v>
      </c>
      <c r="T202">
        <v>5000</v>
      </c>
      <c r="U202" s="4">
        <f t="shared" si="37"/>
        <v>67</v>
      </c>
      <c r="V202">
        <v>5000</v>
      </c>
      <c r="W202" s="4">
        <f t="shared" si="38"/>
        <v>69</v>
      </c>
      <c r="X202">
        <v>5000</v>
      </c>
      <c r="Y202" s="4">
        <f t="shared" si="39"/>
        <v>71</v>
      </c>
      <c r="Z202">
        <v>5000</v>
      </c>
      <c r="AA202" s="4">
        <f t="shared" si="40"/>
        <v>73</v>
      </c>
      <c r="AB202">
        <v>5000</v>
      </c>
      <c r="AC202" s="4">
        <f t="shared" si="41"/>
        <v>75</v>
      </c>
      <c r="AD202">
        <v>5000</v>
      </c>
      <c r="AE202" s="4">
        <f t="shared" si="42"/>
        <v>77</v>
      </c>
      <c r="AF202">
        <v>5000</v>
      </c>
      <c r="AG202" s="4">
        <f t="shared" si="43"/>
        <v>79</v>
      </c>
      <c r="AH202">
        <v>5000</v>
      </c>
      <c r="AI202" s="4">
        <f t="shared" si="44"/>
        <v>81</v>
      </c>
      <c r="AJ202">
        <v>5000</v>
      </c>
      <c r="AK202" s="4">
        <f t="shared" si="45"/>
        <v>83</v>
      </c>
      <c r="AL202">
        <v>5000</v>
      </c>
      <c r="AM202" s="4">
        <f t="shared" si="46"/>
        <v>85</v>
      </c>
      <c r="AN202">
        <v>5000</v>
      </c>
      <c r="AO202" s="4">
        <f t="shared" si="47"/>
        <v>87</v>
      </c>
      <c r="AP202">
        <v>5000</v>
      </c>
      <c r="AQ202">
        <v>60</v>
      </c>
      <c r="AR202" t="s">
        <v>233</v>
      </c>
      <c r="AS202">
        <v>3</v>
      </c>
      <c r="AT202">
        <v>0</v>
      </c>
      <c r="AU202">
        <v>0</v>
      </c>
    </row>
    <row r="203" spans="1:47">
      <c r="A203" s="1">
        <v>202</v>
      </c>
      <c r="B203">
        <v>22</v>
      </c>
      <c r="C203" t="s">
        <v>242</v>
      </c>
      <c r="D203">
        <v>4</v>
      </c>
      <c r="E203">
        <v>195</v>
      </c>
      <c r="F203" s="70">
        <v>20</v>
      </c>
      <c r="G203">
        <v>3</v>
      </c>
      <c r="H203">
        <v>3</v>
      </c>
      <c r="I203" s="70">
        <v>25</v>
      </c>
      <c r="J203">
        <v>10</v>
      </c>
      <c r="K203">
        <v>10</v>
      </c>
      <c r="L203">
        <v>99</v>
      </c>
      <c r="M203">
        <v>39</v>
      </c>
      <c r="N203">
        <v>2000</v>
      </c>
      <c r="O203">
        <v>48</v>
      </c>
      <c r="P203">
        <v>3000</v>
      </c>
      <c r="Q203">
        <v>59</v>
      </c>
      <c r="R203">
        <v>4000</v>
      </c>
      <c r="S203" s="4">
        <f t="shared" si="36"/>
        <v>61</v>
      </c>
      <c r="T203">
        <v>5000</v>
      </c>
      <c r="U203" s="4">
        <f t="shared" si="37"/>
        <v>63</v>
      </c>
      <c r="V203">
        <v>5000</v>
      </c>
      <c r="W203" s="4">
        <f t="shared" si="38"/>
        <v>65</v>
      </c>
      <c r="X203">
        <v>5000</v>
      </c>
      <c r="Y203" s="4">
        <f t="shared" si="39"/>
        <v>67</v>
      </c>
      <c r="Z203">
        <v>5000</v>
      </c>
      <c r="AA203" s="4">
        <f t="shared" si="40"/>
        <v>69</v>
      </c>
      <c r="AB203">
        <v>5000</v>
      </c>
      <c r="AC203" s="4">
        <f t="shared" si="41"/>
        <v>71</v>
      </c>
      <c r="AD203">
        <v>5000</v>
      </c>
      <c r="AE203" s="4">
        <f t="shared" si="42"/>
        <v>73</v>
      </c>
      <c r="AF203">
        <v>5000</v>
      </c>
      <c r="AG203" s="4">
        <f t="shared" si="43"/>
        <v>75</v>
      </c>
      <c r="AH203">
        <v>5000</v>
      </c>
      <c r="AI203" s="4">
        <f t="shared" si="44"/>
        <v>77</v>
      </c>
      <c r="AJ203">
        <v>5000</v>
      </c>
      <c r="AK203" s="4">
        <f t="shared" si="45"/>
        <v>79</v>
      </c>
      <c r="AL203">
        <v>5000</v>
      </c>
      <c r="AM203" s="4">
        <f t="shared" si="46"/>
        <v>81</v>
      </c>
      <c r="AN203">
        <v>5000</v>
      </c>
      <c r="AO203" s="4">
        <f t="shared" si="47"/>
        <v>83</v>
      </c>
      <c r="AP203">
        <v>5000</v>
      </c>
      <c r="AQ203">
        <v>120</v>
      </c>
      <c r="AR203" t="s">
        <v>233</v>
      </c>
      <c r="AS203">
        <v>3</v>
      </c>
      <c r="AT203">
        <v>0</v>
      </c>
      <c r="AU203">
        <v>0</v>
      </c>
    </row>
    <row r="204" spans="1:47">
      <c r="A204" s="1">
        <v>203</v>
      </c>
      <c r="B204">
        <v>23</v>
      </c>
      <c r="C204" t="s">
        <v>243</v>
      </c>
      <c r="D204">
        <v>2</v>
      </c>
      <c r="E204">
        <v>192</v>
      </c>
      <c r="F204" s="70">
        <v>15</v>
      </c>
      <c r="G204">
        <v>8</v>
      </c>
      <c r="H204">
        <v>8</v>
      </c>
      <c r="I204" s="70">
        <v>10</v>
      </c>
      <c r="J204">
        <v>6</v>
      </c>
      <c r="K204">
        <v>6</v>
      </c>
      <c r="L204">
        <v>99</v>
      </c>
      <c r="M204">
        <v>29</v>
      </c>
      <c r="N204">
        <v>2000</v>
      </c>
      <c r="O204">
        <v>40</v>
      </c>
      <c r="P204">
        <v>3000</v>
      </c>
      <c r="Q204">
        <v>53</v>
      </c>
      <c r="R204">
        <v>4000</v>
      </c>
      <c r="S204" s="4">
        <f t="shared" si="36"/>
        <v>55</v>
      </c>
      <c r="T204">
        <v>5000</v>
      </c>
      <c r="U204" s="4">
        <f t="shared" si="37"/>
        <v>57</v>
      </c>
      <c r="V204">
        <v>5000</v>
      </c>
      <c r="W204" s="4">
        <f t="shared" si="38"/>
        <v>59</v>
      </c>
      <c r="X204">
        <v>5000</v>
      </c>
      <c r="Y204" s="4">
        <f t="shared" si="39"/>
        <v>61</v>
      </c>
      <c r="Z204">
        <v>5000</v>
      </c>
      <c r="AA204" s="4">
        <f t="shared" si="40"/>
        <v>63</v>
      </c>
      <c r="AB204">
        <v>5000</v>
      </c>
      <c r="AC204" s="4">
        <f t="shared" si="41"/>
        <v>65</v>
      </c>
      <c r="AD204">
        <v>5000</v>
      </c>
      <c r="AE204" s="4">
        <f t="shared" si="42"/>
        <v>67</v>
      </c>
      <c r="AF204">
        <v>5000</v>
      </c>
      <c r="AG204" s="4">
        <f t="shared" si="43"/>
        <v>69</v>
      </c>
      <c r="AH204">
        <v>5000</v>
      </c>
      <c r="AI204" s="4">
        <f t="shared" si="44"/>
        <v>71</v>
      </c>
      <c r="AJ204">
        <v>5000</v>
      </c>
      <c r="AK204" s="4">
        <f t="shared" si="45"/>
        <v>73</v>
      </c>
      <c r="AL204">
        <v>5000</v>
      </c>
      <c r="AM204" s="4">
        <f t="shared" si="46"/>
        <v>75</v>
      </c>
      <c r="AN204">
        <v>5000</v>
      </c>
      <c r="AO204" s="4">
        <f t="shared" si="47"/>
        <v>77</v>
      </c>
      <c r="AP204">
        <v>5000</v>
      </c>
      <c r="AQ204">
        <v>60</v>
      </c>
      <c r="AR204" t="s">
        <v>233</v>
      </c>
      <c r="AS204">
        <v>3</v>
      </c>
      <c r="AT204">
        <v>0</v>
      </c>
      <c r="AU204">
        <v>0</v>
      </c>
    </row>
    <row r="205" spans="1:47">
      <c r="A205" s="1">
        <v>204</v>
      </c>
      <c r="B205">
        <v>24</v>
      </c>
      <c r="C205" t="s">
        <v>244</v>
      </c>
      <c r="D205">
        <v>4</v>
      </c>
      <c r="E205">
        <v>197</v>
      </c>
      <c r="F205" s="70">
        <v>35</v>
      </c>
      <c r="G205">
        <v>10</v>
      </c>
      <c r="H205">
        <v>30</v>
      </c>
      <c r="I205" s="70">
        <v>20</v>
      </c>
      <c r="J205">
        <v>10</v>
      </c>
      <c r="K205">
        <v>30</v>
      </c>
      <c r="L205">
        <v>99</v>
      </c>
      <c r="M205">
        <v>51</v>
      </c>
      <c r="N205">
        <v>2000</v>
      </c>
      <c r="O205">
        <v>68</v>
      </c>
      <c r="P205">
        <v>3000</v>
      </c>
      <c r="Q205">
        <v>73</v>
      </c>
      <c r="R205">
        <v>4000</v>
      </c>
      <c r="S205" s="4">
        <f t="shared" si="36"/>
        <v>75</v>
      </c>
      <c r="T205">
        <v>5000</v>
      </c>
      <c r="U205" s="4">
        <f t="shared" si="37"/>
        <v>77</v>
      </c>
      <c r="V205">
        <v>5000</v>
      </c>
      <c r="W205" s="4">
        <f t="shared" si="38"/>
        <v>79</v>
      </c>
      <c r="X205">
        <v>5000</v>
      </c>
      <c r="Y205" s="4">
        <f t="shared" si="39"/>
        <v>81</v>
      </c>
      <c r="Z205">
        <v>5000</v>
      </c>
      <c r="AA205" s="4">
        <f t="shared" si="40"/>
        <v>83</v>
      </c>
      <c r="AB205">
        <v>5000</v>
      </c>
      <c r="AC205" s="4">
        <f t="shared" si="41"/>
        <v>85</v>
      </c>
      <c r="AD205">
        <v>5000</v>
      </c>
      <c r="AE205" s="4">
        <f t="shared" si="42"/>
        <v>87</v>
      </c>
      <c r="AF205">
        <v>5000</v>
      </c>
      <c r="AG205" s="4">
        <f t="shared" si="43"/>
        <v>89</v>
      </c>
      <c r="AH205">
        <v>5000</v>
      </c>
      <c r="AI205" s="4">
        <f t="shared" si="44"/>
        <v>91</v>
      </c>
      <c r="AJ205">
        <v>5000</v>
      </c>
      <c r="AK205" s="4">
        <f t="shared" si="45"/>
        <v>93</v>
      </c>
      <c r="AL205">
        <v>5000</v>
      </c>
      <c r="AM205" s="4">
        <f t="shared" si="46"/>
        <v>95</v>
      </c>
      <c r="AN205">
        <v>5000</v>
      </c>
      <c r="AO205" s="4">
        <f t="shared" si="47"/>
        <v>97</v>
      </c>
      <c r="AP205">
        <v>5000</v>
      </c>
      <c r="AQ205">
        <v>60</v>
      </c>
      <c r="AR205" t="s">
        <v>233</v>
      </c>
      <c r="AS205">
        <v>3</v>
      </c>
      <c r="AT205">
        <v>0</v>
      </c>
      <c r="AU205">
        <v>0</v>
      </c>
    </row>
    <row r="206" spans="1:47">
      <c r="A206" s="1">
        <v>205</v>
      </c>
      <c r="B206">
        <v>25</v>
      </c>
      <c r="C206" t="s">
        <v>245</v>
      </c>
      <c r="D206">
        <v>0</v>
      </c>
      <c r="E206">
        <v>181</v>
      </c>
      <c r="F206" s="70">
        <v>0</v>
      </c>
      <c r="G206">
        <v>0</v>
      </c>
      <c r="H206">
        <v>0</v>
      </c>
      <c r="I206" s="70">
        <v>3</v>
      </c>
      <c r="J206">
        <v>0</v>
      </c>
      <c r="K206">
        <v>0</v>
      </c>
      <c r="L206">
        <v>99</v>
      </c>
      <c r="M206">
        <v>22</v>
      </c>
      <c r="N206">
        <v>2000</v>
      </c>
      <c r="O206">
        <v>36</v>
      </c>
      <c r="P206">
        <v>3000</v>
      </c>
      <c r="Q206">
        <v>47</v>
      </c>
      <c r="R206">
        <v>4000</v>
      </c>
      <c r="S206" s="4">
        <f t="shared" si="36"/>
        <v>49</v>
      </c>
      <c r="T206">
        <v>5000</v>
      </c>
      <c r="U206" s="4">
        <f t="shared" si="37"/>
        <v>51</v>
      </c>
      <c r="V206">
        <v>5000</v>
      </c>
      <c r="W206" s="4">
        <f t="shared" si="38"/>
        <v>53</v>
      </c>
      <c r="X206">
        <v>5000</v>
      </c>
      <c r="Y206" s="4">
        <f t="shared" si="39"/>
        <v>55</v>
      </c>
      <c r="Z206">
        <v>5000</v>
      </c>
      <c r="AA206" s="4">
        <f t="shared" si="40"/>
        <v>57</v>
      </c>
      <c r="AB206">
        <v>5000</v>
      </c>
      <c r="AC206" s="4">
        <f t="shared" si="41"/>
        <v>59</v>
      </c>
      <c r="AD206">
        <v>5000</v>
      </c>
      <c r="AE206" s="4">
        <f t="shared" si="42"/>
        <v>61</v>
      </c>
      <c r="AF206">
        <v>5000</v>
      </c>
      <c r="AG206" s="4">
        <f t="shared" si="43"/>
        <v>63</v>
      </c>
      <c r="AH206">
        <v>5000</v>
      </c>
      <c r="AI206" s="4">
        <f t="shared" si="44"/>
        <v>65</v>
      </c>
      <c r="AJ206">
        <v>5000</v>
      </c>
      <c r="AK206" s="4">
        <f t="shared" si="45"/>
        <v>67</v>
      </c>
      <c r="AL206">
        <v>5000</v>
      </c>
      <c r="AM206" s="4">
        <f t="shared" si="46"/>
        <v>69</v>
      </c>
      <c r="AN206">
        <v>5000</v>
      </c>
      <c r="AO206" s="4">
        <f t="shared" si="47"/>
        <v>71</v>
      </c>
      <c r="AP206">
        <v>5000</v>
      </c>
      <c r="AQ206">
        <v>0</v>
      </c>
      <c r="AR206" t="s">
        <v>233</v>
      </c>
      <c r="AS206">
        <v>3</v>
      </c>
      <c r="AT206">
        <v>0</v>
      </c>
      <c r="AU206">
        <v>0</v>
      </c>
    </row>
    <row r="207" spans="1:47">
      <c r="A207" s="1">
        <v>206</v>
      </c>
      <c r="B207">
        <v>26</v>
      </c>
      <c r="C207" t="s">
        <v>246</v>
      </c>
      <c r="D207">
        <v>0</v>
      </c>
      <c r="E207">
        <v>183</v>
      </c>
      <c r="F207" s="70">
        <v>0</v>
      </c>
      <c r="G207">
        <v>0</v>
      </c>
      <c r="H207">
        <v>0</v>
      </c>
      <c r="I207" s="70">
        <v>7</v>
      </c>
      <c r="J207">
        <v>0</v>
      </c>
      <c r="K207">
        <v>0</v>
      </c>
      <c r="L207">
        <v>99</v>
      </c>
      <c r="M207">
        <v>69</v>
      </c>
      <c r="N207">
        <v>2000</v>
      </c>
      <c r="O207">
        <v>80</v>
      </c>
      <c r="P207">
        <v>3000</v>
      </c>
      <c r="Q207">
        <v>87</v>
      </c>
      <c r="R207">
        <v>4000</v>
      </c>
      <c r="S207" s="4">
        <f t="shared" si="36"/>
        <v>89</v>
      </c>
      <c r="T207">
        <v>5000</v>
      </c>
      <c r="U207" s="4">
        <f t="shared" si="37"/>
        <v>91</v>
      </c>
      <c r="V207">
        <v>5000</v>
      </c>
      <c r="W207" s="4">
        <f t="shared" si="38"/>
        <v>93</v>
      </c>
      <c r="X207">
        <v>5000</v>
      </c>
      <c r="Y207" s="4">
        <f t="shared" si="39"/>
        <v>95</v>
      </c>
      <c r="Z207">
        <v>5000</v>
      </c>
      <c r="AA207" s="4">
        <f t="shared" si="40"/>
        <v>97</v>
      </c>
      <c r="AB207">
        <v>5000</v>
      </c>
      <c r="AC207" s="4">
        <f t="shared" si="41"/>
        <v>99</v>
      </c>
      <c r="AD207">
        <v>5000</v>
      </c>
      <c r="AE207" s="4">
        <f t="shared" si="42"/>
        <v>101</v>
      </c>
      <c r="AF207">
        <v>5000</v>
      </c>
      <c r="AG207" s="4">
        <f t="shared" si="43"/>
        <v>103</v>
      </c>
      <c r="AH207">
        <v>5000</v>
      </c>
      <c r="AI207" s="4">
        <f t="shared" si="44"/>
        <v>105</v>
      </c>
      <c r="AJ207">
        <v>5000</v>
      </c>
      <c r="AK207" s="4">
        <f t="shared" si="45"/>
        <v>107</v>
      </c>
      <c r="AL207">
        <v>5000</v>
      </c>
      <c r="AM207" s="4">
        <f t="shared" si="46"/>
        <v>109</v>
      </c>
      <c r="AN207">
        <v>5000</v>
      </c>
      <c r="AO207" s="4">
        <f t="shared" si="47"/>
        <v>111</v>
      </c>
      <c r="AP207">
        <v>5000</v>
      </c>
      <c r="AQ207">
        <v>0</v>
      </c>
      <c r="AR207" t="s">
        <v>233</v>
      </c>
      <c r="AS207">
        <v>3</v>
      </c>
      <c r="AT207">
        <v>0</v>
      </c>
      <c r="AU207">
        <v>0</v>
      </c>
    </row>
    <row r="208" spans="1:47">
      <c r="A208" s="1">
        <v>207</v>
      </c>
      <c r="B208">
        <v>33</v>
      </c>
      <c r="C208" t="s">
        <v>247</v>
      </c>
      <c r="D208">
        <v>2</v>
      </c>
      <c r="E208">
        <v>199</v>
      </c>
      <c r="F208" s="70">
        <v>12</v>
      </c>
      <c r="G208">
        <v>6</v>
      </c>
      <c r="H208">
        <v>6</v>
      </c>
      <c r="I208" s="70">
        <v>30</v>
      </c>
      <c r="J208">
        <v>8</v>
      </c>
      <c r="K208">
        <v>8</v>
      </c>
      <c r="L208">
        <v>99</v>
      </c>
      <c r="M208">
        <v>71</v>
      </c>
      <c r="N208">
        <v>2000</v>
      </c>
      <c r="O208">
        <v>77</v>
      </c>
      <c r="P208">
        <v>3000</v>
      </c>
      <c r="Q208">
        <v>83</v>
      </c>
      <c r="R208">
        <v>4000</v>
      </c>
      <c r="S208" s="4">
        <f t="shared" si="36"/>
        <v>85</v>
      </c>
      <c r="T208">
        <v>5000</v>
      </c>
      <c r="U208" s="4">
        <f t="shared" si="37"/>
        <v>87</v>
      </c>
      <c r="V208">
        <v>5000</v>
      </c>
      <c r="W208" s="4">
        <f t="shared" si="38"/>
        <v>89</v>
      </c>
      <c r="X208">
        <v>5000</v>
      </c>
      <c r="Y208" s="4">
        <f t="shared" si="39"/>
        <v>91</v>
      </c>
      <c r="Z208">
        <v>5000</v>
      </c>
      <c r="AA208" s="4">
        <f t="shared" si="40"/>
        <v>93</v>
      </c>
      <c r="AB208">
        <v>5000</v>
      </c>
      <c r="AC208" s="4">
        <f t="shared" si="41"/>
        <v>95</v>
      </c>
      <c r="AD208">
        <v>5000</v>
      </c>
      <c r="AE208" s="4">
        <f t="shared" si="42"/>
        <v>97</v>
      </c>
      <c r="AF208">
        <v>5000</v>
      </c>
      <c r="AG208" s="4">
        <f t="shared" si="43"/>
        <v>99</v>
      </c>
      <c r="AH208">
        <v>5000</v>
      </c>
      <c r="AI208" s="4">
        <f t="shared" si="44"/>
        <v>101</v>
      </c>
      <c r="AJ208">
        <v>5000</v>
      </c>
      <c r="AK208" s="4">
        <f t="shared" si="45"/>
        <v>103</v>
      </c>
      <c r="AL208">
        <v>5000</v>
      </c>
      <c r="AM208" s="4">
        <f t="shared" si="46"/>
        <v>105</v>
      </c>
      <c r="AN208">
        <v>5000</v>
      </c>
      <c r="AO208" s="4">
        <f t="shared" si="47"/>
        <v>107</v>
      </c>
      <c r="AP208">
        <v>5000</v>
      </c>
      <c r="AQ208">
        <v>60</v>
      </c>
      <c r="AR208" t="s">
        <v>233</v>
      </c>
      <c r="AS208">
        <v>3</v>
      </c>
      <c r="AT208">
        <v>0</v>
      </c>
      <c r="AU208">
        <v>0</v>
      </c>
    </row>
    <row r="209" spans="1:47">
      <c r="A209" s="1">
        <v>208</v>
      </c>
      <c r="B209">
        <v>36</v>
      </c>
      <c r="C209" t="s">
        <v>248</v>
      </c>
      <c r="D209">
        <v>1</v>
      </c>
      <c r="E209">
        <v>190</v>
      </c>
      <c r="F209" s="70">
        <v>4</v>
      </c>
      <c r="G209">
        <v>8</v>
      </c>
      <c r="H209">
        <v>8</v>
      </c>
      <c r="I209" s="70">
        <v>1</v>
      </c>
      <c r="J209">
        <v>2</v>
      </c>
      <c r="K209">
        <v>2</v>
      </c>
      <c r="L209">
        <v>99</v>
      </c>
      <c r="M209">
        <v>72</v>
      </c>
      <c r="N209">
        <v>2000</v>
      </c>
      <c r="O209">
        <v>78</v>
      </c>
      <c r="P209">
        <v>3000</v>
      </c>
      <c r="Q209">
        <v>85</v>
      </c>
      <c r="R209">
        <v>4000</v>
      </c>
      <c r="S209" s="4">
        <f t="shared" si="36"/>
        <v>87</v>
      </c>
      <c r="T209">
        <v>5000</v>
      </c>
      <c r="U209" s="4">
        <f t="shared" si="37"/>
        <v>89</v>
      </c>
      <c r="V209">
        <v>5000</v>
      </c>
      <c r="W209" s="4">
        <f t="shared" si="38"/>
        <v>91</v>
      </c>
      <c r="X209">
        <v>5000</v>
      </c>
      <c r="Y209" s="4">
        <f t="shared" si="39"/>
        <v>93</v>
      </c>
      <c r="Z209">
        <v>5000</v>
      </c>
      <c r="AA209" s="4">
        <f t="shared" si="40"/>
        <v>95</v>
      </c>
      <c r="AB209">
        <v>5000</v>
      </c>
      <c r="AC209" s="4">
        <f t="shared" si="41"/>
        <v>97</v>
      </c>
      <c r="AD209">
        <v>5000</v>
      </c>
      <c r="AE209" s="4">
        <f t="shared" si="42"/>
        <v>99</v>
      </c>
      <c r="AF209">
        <v>5000</v>
      </c>
      <c r="AG209" s="4">
        <f t="shared" si="43"/>
        <v>101</v>
      </c>
      <c r="AH209">
        <v>5000</v>
      </c>
      <c r="AI209" s="4">
        <f t="shared" si="44"/>
        <v>103</v>
      </c>
      <c r="AJ209">
        <v>5000</v>
      </c>
      <c r="AK209" s="4">
        <f t="shared" si="45"/>
        <v>105</v>
      </c>
      <c r="AL209">
        <v>5000</v>
      </c>
      <c r="AM209" s="4">
        <f t="shared" si="46"/>
        <v>107</v>
      </c>
      <c r="AN209">
        <v>5000</v>
      </c>
      <c r="AO209" s="4">
        <f t="shared" si="47"/>
        <v>109</v>
      </c>
      <c r="AP209">
        <v>5000</v>
      </c>
      <c r="AQ209">
        <v>60</v>
      </c>
      <c r="AR209" t="s">
        <v>233</v>
      </c>
      <c r="AS209">
        <v>3</v>
      </c>
      <c r="AT209">
        <v>0</v>
      </c>
      <c r="AU209">
        <v>0</v>
      </c>
    </row>
    <row r="210" spans="1:47">
      <c r="A210" s="1">
        <v>209</v>
      </c>
      <c r="B210">
        <v>37</v>
      </c>
      <c r="C210" t="s">
        <v>249</v>
      </c>
      <c r="D210">
        <v>7</v>
      </c>
      <c r="E210">
        <v>193</v>
      </c>
      <c r="F210" s="70">
        <v>20</v>
      </c>
      <c r="G210">
        <v>14</v>
      </c>
      <c r="H210">
        <v>25</v>
      </c>
      <c r="I210" s="70">
        <v>6</v>
      </c>
      <c r="J210">
        <v>10</v>
      </c>
      <c r="K210">
        <v>12</v>
      </c>
      <c r="L210">
        <v>99</v>
      </c>
      <c r="M210">
        <v>42</v>
      </c>
      <c r="N210">
        <v>2000</v>
      </c>
      <c r="O210">
        <v>51</v>
      </c>
      <c r="P210">
        <v>3000</v>
      </c>
      <c r="Q210">
        <v>60</v>
      </c>
      <c r="R210">
        <v>4000</v>
      </c>
      <c r="S210" s="4">
        <f t="shared" si="36"/>
        <v>62</v>
      </c>
      <c r="T210">
        <v>5000</v>
      </c>
      <c r="U210" s="4">
        <f t="shared" si="37"/>
        <v>64</v>
      </c>
      <c r="V210">
        <v>5000</v>
      </c>
      <c r="W210" s="4">
        <f t="shared" si="38"/>
        <v>66</v>
      </c>
      <c r="X210">
        <v>5000</v>
      </c>
      <c r="Y210" s="4">
        <f t="shared" si="39"/>
        <v>68</v>
      </c>
      <c r="Z210">
        <v>5000</v>
      </c>
      <c r="AA210" s="4">
        <f t="shared" si="40"/>
        <v>70</v>
      </c>
      <c r="AB210">
        <v>5000</v>
      </c>
      <c r="AC210" s="4">
        <f t="shared" si="41"/>
        <v>72</v>
      </c>
      <c r="AD210">
        <v>5000</v>
      </c>
      <c r="AE210" s="4">
        <f t="shared" si="42"/>
        <v>74</v>
      </c>
      <c r="AF210">
        <v>5000</v>
      </c>
      <c r="AG210" s="4">
        <f t="shared" si="43"/>
        <v>76</v>
      </c>
      <c r="AH210">
        <v>5000</v>
      </c>
      <c r="AI210" s="4">
        <f t="shared" si="44"/>
        <v>78</v>
      </c>
      <c r="AJ210">
        <v>5000</v>
      </c>
      <c r="AK210" s="4">
        <f t="shared" si="45"/>
        <v>80</v>
      </c>
      <c r="AL210">
        <v>5000</v>
      </c>
      <c r="AM210" s="4">
        <f t="shared" si="46"/>
        <v>82</v>
      </c>
      <c r="AN210">
        <v>5000</v>
      </c>
      <c r="AO210" s="4">
        <f t="shared" si="47"/>
        <v>84</v>
      </c>
      <c r="AP210">
        <v>5000</v>
      </c>
      <c r="AQ210">
        <v>100</v>
      </c>
      <c r="AR210" t="s">
        <v>233</v>
      </c>
      <c r="AS210">
        <v>3</v>
      </c>
      <c r="AT210">
        <v>0</v>
      </c>
      <c r="AU210">
        <v>0</v>
      </c>
    </row>
    <row r="211" spans="1:47">
      <c r="A211" s="1">
        <v>210</v>
      </c>
      <c r="B211">
        <v>39</v>
      </c>
      <c r="C211" t="s">
        <v>250</v>
      </c>
      <c r="D211">
        <v>2</v>
      </c>
      <c r="E211">
        <v>202</v>
      </c>
      <c r="F211" s="70">
        <v>4</v>
      </c>
      <c r="G211">
        <v>8</v>
      </c>
      <c r="H211">
        <v>8</v>
      </c>
      <c r="I211" s="70">
        <v>1</v>
      </c>
      <c r="J211">
        <v>2</v>
      </c>
      <c r="K211">
        <v>2</v>
      </c>
      <c r="L211">
        <v>99</v>
      </c>
      <c r="M211">
        <v>60</v>
      </c>
      <c r="N211">
        <v>2000</v>
      </c>
      <c r="O211">
        <v>65</v>
      </c>
      <c r="P211">
        <v>3000</v>
      </c>
      <c r="Q211">
        <v>70</v>
      </c>
      <c r="R211">
        <v>4000</v>
      </c>
      <c r="S211" s="4">
        <f t="shared" si="36"/>
        <v>72</v>
      </c>
      <c r="T211">
        <v>5000</v>
      </c>
      <c r="U211" s="4">
        <f t="shared" si="37"/>
        <v>74</v>
      </c>
      <c r="V211">
        <v>5000</v>
      </c>
      <c r="W211" s="4">
        <f t="shared" si="38"/>
        <v>76</v>
      </c>
      <c r="X211">
        <v>5000</v>
      </c>
      <c r="Y211" s="4">
        <f t="shared" si="39"/>
        <v>78</v>
      </c>
      <c r="Z211">
        <v>5000</v>
      </c>
      <c r="AA211" s="4">
        <f t="shared" si="40"/>
        <v>80</v>
      </c>
      <c r="AB211">
        <v>5000</v>
      </c>
      <c r="AC211" s="4">
        <f t="shared" si="41"/>
        <v>82</v>
      </c>
      <c r="AD211">
        <v>5000</v>
      </c>
      <c r="AE211" s="4">
        <f t="shared" si="42"/>
        <v>84</v>
      </c>
      <c r="AF211">
        <v>5000</v>
      </c>
      <c r="AG211" s="4">
        <f t="shared" si="43"/>
        <v>86</v>
      </c>
      <c r="AH211">
        <v>5000</v>
      </c>
      <c r="AI211" s="4">
        <f t="shared" si="44"/>
        <v>88</v>
      </c>
      <c r="AJ211">
        <v>5000</v>
      </c>
      <c r="AK211" s="4">
        <f t="shared" si="45"/>
        <v>90</v>
      </c>
      <c r="AL211">
        <v>5000</v>
      </c>
      <c r="AM211" s="4">
        <f t="shared" si="46"/>
        <v>92</v>
      </c>
      <c r="AN211">
        <v>5000</v>
      </c>
      <c r="AO211" s="4">
        <f t="shared" si="47"/>
        <v>94</v>
      </c>
      <c r="AP211">
        <v>5000</v>
      </c>
      <c r="AQ211">
        <v>20</v>
      </c>
      <c r="AR211" t="s">
        <v>233</v>
      </c>
      <c r="AS211">
        <v>3</v>
      </c>
      <c r="AT211">
        <v>0</v>
      </c>
      <c r="AU211">
        <v>0</v>
      </c>
    </row>
    <row r="212" spans="1:47">
      <c r="A212" s="1">
        <v>211</v>
      </c>
      <c r="B212">
        <v>40</v>
      </c>
      <c r="C212" t="s">
        <v>251</v>
      </c>
      <c r="D212">
        <v>0</v>
      </c>
      <c r="E212">
        <v>182</v>
      </c>
      <c r="F212" s="70">
        <v>40</v>
      </c>
      <c r="G212">
        <v>0</v>
      </c>
      <c r="H212">
        <v>0</v>
      </c>
      <c r="I212" s="70">
        <v>3</v>
      </c>
      <c r="J212">
        <v>0</v>
      </c>
      <c r="K212">
        <v>0</v>
      </c>
      <c r="L212">
        <v>99</v>
      </c>
      <c r="M212">
        <v>62</v>
      </c>
      <c r="N212">
        <v>2000</v>
      </c>
      <c r="O212">
        <v>69</v>
      </c>
      <c r="P212">
        <v>3000</v>
      </c>
      <c r="Q212">
        <v>74</v>
      </c>
      <c r="R212">
        <v>4000</v>
      </c>
      <c r="S212" s="4">
        <f t="shared" si="36"/>
        <v>76</v>
      </c>
      <c r="T212">
        <v>5000</v>
      </c>
      <c r="U212" s="4">
        <f t="shared" si="37"/>
        <v>78</v>
      </c>
      <c r="V212">
        <v>5000</v>
      </c>
      <c r="W212" s="4">
        <f t="shared" si="38"/>
        <v>80</v>
      </c>
      <c r="X212">
        <v>5000</v>
      </c>
      <c r="Y212" s="4">
        <f t="shared" si="39"/>
        <v>82</v>
      </c>
      <c r="Z212">
        <v>5000</v>
      </c>
      <c r="AA212" s="4">
        <f t="shared" si="40"/>
        <v>84</v>
      </c>
      <c r="AB212">
        <v>5000</v>
      </c>
      <c r="AC212" s="4">
        <f t="shared" si="41"/>
        <v>86</v>
      </c>
      <c r="AD212">
        <v>5000</v>
      </c>
      <c r="AE212" s="4">
        <f t="shared" si="42"/>
        <v>88</v>
      </c>
      <c r="AF212">
        <v>5000</v>
      </c>
      <c r="AG212" s="4">
        <f t="shared" si="43"/>
        <v>90</v>
      </c>
      <c r="AH212">
        <v>5000</v>
      </c>
      <c r="AI212" s="4">
        <f t="shared" si="44"/>
        <v>92</v>
      </c>
      <c r="AJ212">
        <v>5000</v>
      </c>
      <c r="AK212" s="4">
        <f t="shared" si="45"/>
        <v>94</v>
      </c>
      <c r="AL212">
        <v>5000</v>
      </c>
      <c r="AM212" s="4">
        <f t="shared" si="46"/>
        <v>96</v>
      </c>
      <c r="AN212">
        <v>5000</v>
      </c>
      <c r="AO212" s="4">
        <f t="shared" si="47"/>
        <v>98</v>
      </c>
      <c r="AP212">
        <v>5000</v>
      </c>
      <c r="AQ212">
        <v>60</v>
      </c>
      <c r="AR212" t="s">
        <v>233</v>
      </c>
      <c r="AS212">
        <v>3</v>
      </c>
      <c r="AT212">
        <v>0</v>
      </c>
      <c r="AU212">
        <v>0</v>
      </c>
    </row>
    <row r="213" spans="1:47">
      <c r="A213" s="1">
        <v>212</v>
      </c>
      <c r="B213">
        <v>42</v>
      </c>
      <c r="C213" t="s">
        <v>252</v>
      </c>
      <c r="D213">
        <v>0</v>
      </c>
      <c r="E213">
        <v>202</v>
      </c>
      <c r="F213" s="70">
        <v>0</v>
      </c>
      <c r="G213">
        <v>0</v>
      </c>
      <c r="H213">
        <v>0</v>
      </c>
      <c r="I213" s="70">
        <v>3</v>
      </c>
      <c r="J213">
        <v>0</v>
      </c>
      <c r="K213">
        <v>0</v>
      </c>
      <c r="L213">
        <v>99</v>
      </c>
      <c r="M213">
        <v>72</v>
      </c>
      <c r="N213">
        <v>2000</v>
      </c>
      <c r="O213">
        <v>78</v>
      </c>
      <c r="P213">
        <v>3000</v>
      </c>
      <c r="Q213">
        <v>84</v>
      </c>
      <c r="R213">
        <v>4000</v>
      </c>
      <c r="S213" s="4">
        <f t="shared" si="36"/>
        <v>86</v>
      </c>
      <c r="T213">
        <v>5000</v>
      </c>
      <c r="U213" s="4">
        <f t="shared" si="37"/>
        <v>88</v>
      </c>
      <c r="V213">
        <v>5000</v>
      </c>
      <c r="W213" s="4">
        <f t="shared" si="38"/>
        <v>90</v>
      </c>
      <c r="X213">
        <v>5000</v>
      </c>
      <c r="Y213" s="4">
        <f t="shared" si="39"/>
        <v>92</v>
      </c>
      <c r="Z213">
        <v>5000</v>
      </c>
      <c r="AA213" s="4">
        <f t="shared" si="40"/>
        <v>94</v>
      </c>
      <c r="AB213">
        <v>5000</v>
      </c>
      <c r="AC213" s="4">
        <f t="shared" si="41"/>
        <v>96</v>
      </c>
      <c r="AD213">
        <v>5000</v>
      </c>
      <c r="AE213" s="4">
        <f t="shared" si="42"/>
        <v>98</v>
      </c>
      <c r="AF213">
        <v>5000</v>
      </c>
      <c r="AG213" s="4">
        <f t="shared" si="43"/>
        <v>100</v>
      </c>
      <c r="AH213">
        <v>5000</v>
      </c>
      <c r="AI213" s="4">
        <f t="shared" si="44"/>
        <v>102</v>
      </c>
      <c r="AJ213">
        <v>5000</v>
      </c>
      <c r="AK213" s="4">
        <f t="shared" si="45"/>
        <v>104</v>
      </c>
      <c r="AL213">
        <v>5000</v>
      </c>
      <c r="AM213" s="4">
        <f t="shared" si="46"/>
        <v>106</v>
      </c>
      <c r="AN213">
        <v>5000</v>
      </c>
      <c r="AO213" s="4">
        <f t="shared" si="47"/>
        <v>108</v>
      </c>
      <c r="AP213">
        <v>5000</v>
      </c>
      <c r="AQ213">
        <v>0</v>
      </c>
      <c r="AR213" t="s">
        <v>233</v>
      </c>
      <c r="AS213">
        <v>3</v>
      </c>
      <c r="AT213">
        <v>0</v>
      </c>
      <c r="AU213">
        <v>0</v>
      </c>
    </row>
    <row r="214" spans="1:47">
      <c r="A214" s="1">
        <v>213</v>
      </c>
      <c r="B214">
        <v>43</v>
      </c>
      <c r="C214" t="s">
        <v>253</v>
      </c>
      <c r="D214">
        <v>0</v>
      </c>
      <c r="E214">
        <v>202</v>
      </c>
      <c r="F214" s="70">
        <v>0</v>
      </c>
      <c r="G214">
        <v>0</v>
      </c>
      <c r="H214">
        <v>0</v>
      </c>
      <c r="I214" s="70">
        <v>10</v>
      </c>
      <c r="J214">
        <v>0</v>
      </c>
      <c r="K214">
        <v>0</v>
      </c>
      <c r="L214">
        <v>99</v>
      </c>
      <c r="M214">
        <v>65</v>
      </c>
      <c r="N214">
        <v>2000</v>
      </c>
      <c r="O214">
        <v>70</v>
      </c>
      <c r="P214">
        <v>3000</v>
      </c>
      <c r="Q214">
        <v>75</v>
      </c>
      <c r="R214">
        <v>4000</v>
      </c>
      <c r="S214" s="4">
        <f t="shared" si="36"/>
        <v>77</v>
      </c>
      <c r="T214">
        <v>5000</v>
      </c>
      <c r="U214" s="4">
        <f t="shared" si="37"/>
        <v>79</v>
      </c>
      <c r="V214">
        <v>5000</v>
      </c>
      <c r="W214" s="4">
        <f t="shared" si="38"/>
        <v>81</v>
      </c>
      <c r="X214">
        <v>5000</v>
      </c>
      <c r="Y214" s="4">
        <f t="shared" si="39"/>
        <v>83</v>
      </c>
      <c r="Z214">
        <v>5000</v>
      </c>
      <c r="AA214" s="4">
        <f t="shared" si="40"/>
        <v>85</v>
      </c>
      <c r="AB214">
        <v>5000</v>
      </c>
      <c r="AC214" s="4">
        <f t="shared" si="41"/>
        <v>87</v>
      </c>
      <c r="AD214">
        <v>5000</v>
      </c>
      <c r="AE214" s="4">
        <f t="shared" si="42"/>
        <v>89</v>
      </c>
      <c r="AF214">
        <v>5000</v>
      </c>
      <c r="AG214" s="4">
        <f t="shared" si="43"/>
        <v>91</v>
      </c>
      <c r="AH214">
        <v>5000</v>
      </c>
      <c r="AI214" s="4">
        <f t="shared" si="44"/>
        <v>93</v>
      </c>
      <c r="AJ214">
        <v>5000</v>
      </c>
      <c r="AK214" s="4">
        <f t="shared" si="45"/>
        <v>95</v>
      </c>
      <c r="AL214">
        <v>5000</v>
      </c>
      <c r="AM214" s="4">
        <f t="shared" si="46"/>
        <v>97</v>
      </c>
      <c r="AN214">
        <v>5000</v>
      </c>
      <c r="AO214" s="4">
        <f t="shared" si="47"/>
        <v>99</v>
      </c>
      <c r="AP214">
        <v>5000</v>
      </c>
      <c r="AQ214">
        <v>0</v>
      </c>
      <c r="AR214" t="s">
        <v>233</v>
      </c>
      <c r="AS214">
        <v>3</v>
      </c>
      <c r="AT214">
        <v>0</v>
      </c>
      <c r="AU214">
        <v>0</v>
      </c>
    </row>
    <row r="215" spans="1:47">
      <c r="A215" s="1">
        <v>214</v>
      </c>
      <c r="B215">
        <v>44</v>
      </c>
      <c r="C215" t="s">
        <v>254</v>
      </c>
      <c r="D215">
        <v>2</v>
      </c>
      <c r="E215">
        <v>198</v>
      </c>
      <c r="F215" s="70">
        <v>3</v>
      </c>
      <c r="G215">
        <v>10</v>
      </c>
      <c r="H215">
        <v>10</v>
      </c>
      <c r="I215" s="70">
        <v>5</v>
      </c>
      <c r="J215">
        <v>10</v>
      </c>
      <c r="K215">
        <v>10</v>
      </c>
      <c r="L215">
        <v>99</v>
      </c>
      <c r="M215">
        <v>61</v>
      </c>
      <c r="N215">
        <v>2000</v>
      </c>
      <c r="O215">
        <v>76</v>
      </c>
      <c r="P215">
        <v>3000</v>
      </c>
      <c r="Q215">
        <v>81</v>
      </c>
      <c r="R215">
        <v>4000</v>
      </c>
      <c r="S215" s="4">
        <f t="shared" si="36"/>
        <v>83</v>
      </c>
      <c r="T215">
        <v>5000</v>
      </c>
      <c r="U215" s="4">
        <f t="shared" si="37"/>
        <v>85</v>
      </c>
      <c r="V215">
        <v>5000</v>
      </c>
      <c r="W215" s="4">
        <f t="shared" si="38"/>
        <v>87</v>
      </c>
      <c r="X215">
        <v>5000</v>
      </c>
      <c r="Y215" s="4">
        <f t="shared" si="39"/>
        <v>89</v>
      </c>
      <c r="Z215">
        <v>5000</v>
      </c>
      <c r="AA215" s="4">
        <f t="shared" si="40"/>
        <v>91</v>
      </c>
      <c r="AB215">
        <v>5000</v>
      </c>
      <c r="AC215" s="4">
        <f t="shared" si="41"/>
        <v>93</v>
      </c>
      <c r="AD215">
        <v>5000</v>
      </c>
      <c r="AE215" s="4">
        <f t="shared" si="42"/>
        <v>95</v>
      </c>
      <c r="AF215">
        <v>5000</v>
      </c>
      <c r="AG215" s="4">
        <f t="shared" si="43"/>
        <v>97</v>
      </c>
      <c r="AH215">
        <v>5000</v>
      </c>
      <c r="AI215" s="4">
        <f t="shared" si="44"/>
        <v>99</v>
      </c>
      <c r="AJ215">
        <v>5000</v>
      </c>
      <c r="AK215" s="4">
        <f t="shared" si="45"/>
        <v>101</v>
      </c>
      <c r="AL215">
        <v>5000</v>
      </c>
      <c r="AM215" s="4">
        <f t="shared" si="46"/>
        <v>103</v>
      </c>
      <c r="AN215">
        <v>5000</v>
      </c>
      <c r="AO215" s="4">
        <f t="shared" si="47"/>
        <v>105</v>
      </c>
      <c r="AP215">
        <v>5000</v>
      </c>
      <c r="AQ215">
        <v>60</v>
      </c>
      <c r="AR215" t="s">
        <v>233</v>
      </c>
      <c r="AS215">
        <v>3</v>
      </c>
      <c r="AT215">
        <v>0</v>
      </c>
      <c r="AU215">
        <v>0</v>
      </c>
    </row>
    <row r="216" spans="1:47">
      <c r="A216" s="1">
        <v>215</v>
      </c>
      <c r="B216">
        <v>45</v>
      </c>
      <c r="C216" t="s">
        <v>255</v>
      </c>
      <c r="D216">
        <v>14</v>
      </c>
      <c r="E216">
        <v>200</v>
      </c>
      <c r="F216" s="70">
        <v>16</v>
      </c>
      <c r="G216">
        <v>20</v>
      </c>
      <c r="H216">
        <v>30</v>
      </c>
      <c r="I216" s="70">
        <v>10</v>
      </c>
      <c r="J216">
        <v>12</v>
      </c>
      <c r="K216">
        <v>15</v>
      </c>
      <c r="L216">
        <v>99</v>
      </c>
      <c r="M216">
        <v>75</v>
      </c>
      <c r="N216">
        <v>2000</v>
      </c>
      <c r="O216">
        <v>85</v>
      </c>
      <c r="P216">
        <v>3000</v>
      </c>
      <c r="Q216">
        <v>88</v>
      </c>
      <c r="R216">
        <v>4000</v>
      </c>
      <c r="S216" s="4">
        <f t="shared" si="36"/>
        <v>90</v>
      </c>
      <c r="T216">
        <v>5000</v>
      </c>
      <c r="U216" s="4">
        <f t="shared" si="37"/>
        <v>92</v>
      </c>
      <c r="V216">
        <v>5000</v>
      </c>
      <c r="W216" s="4">
        <f t="shared" si="38"/>
        <v>94</v>
      </c>
      <c r="X216">
        <v>5000</v>
      </c>
      <c r="Y216" s="4">
        <f t="shared" si="39"/>
        <v>96</v>
      </c>
      <c r="Z216">
        <v>5000</v>
      </c>
      <c r="AA216" s="4">
        <f t="shared" si="40"/>
        <v>98</v>
      </c>
      <c r="AB216">
        <v>5000</v>
      </c>
      <c r="AC216" s="4">
        <f t="shared" si="41"/>
        <v>100</v>
      </c>
      <c r="AD216">
        <v>5000</v>
      </c>
      <c r="AE216" s="4">
        <f t="shared" si="42"/>
        <v>102</v>
      </c>
      <c r="AF216">
        <v>5000</v>
      </c>
      <c r="AG216" s="4">
        <f t="shared" si="43"/>
        <v>104</v>
      </c>
      <c r="AH216">
        <v>5000</v>
      </c>
      <c r="AI216" s="4">
        <f t="shared" si="44"/>
        <v>106</v>
      </c>
      <c r="AJ216">
        <v>5000</v>
      </c>
      <c r="AK216" s="4">
        <f t="shared" si="45"/>
        <v>108</v>
      </c>
      <c r="AL216">
        <v>5000</v>
      </c>
      <c r="AM216" s="4">
        <f t="shared" si="46"/>
        <v>110</v>
      </c>
      <c r="AN216">
        <v>5000</v>
      </c>
      <c r="AO216" s="4">
        <f t="shared" si="47"/>
        <v>112</v>
      </c>
      <c r="AP216">
        <v>5000</v>
      </c>
      <c r="AQ216">
        <v>60</v>
      </c>
      <c r="AR216" t="s">
        <v>233</v>
      </c>
      <c r="AS216">
        <v>3</v>
      </c>
      <c r="AT216">
        <v>0</v>
      </c>
      <c r="AU216">
        <v>0</v>
      </c>
    </row>
    <row r="217" spans="1:47">
      <c r="A217" s="1">
        <v>216</v>
      </c>
      <c r="B217">
        <v>56</v>
      </c>
      <c r="C217" t="s">
        <v>256</v>
      </c>
      <c r="D217">
        <v>0</v>
      </c>
      <c r="E217">
        <v>184</v>
      </c>
      <c r="F217" s="70">
        <v>0</v>
      </c>
      <c r="G217">
        <v>0</v>
      </c>
      <c r="H217">
        <v>0</v>
      </c>
      <c r="I217" s="70">
        <v>7</v>
      </c>
      <c r="J217">
        <v>0</v>
      </c>
      <c r="K217">
        <v>0</v>
      </c>
      <c r="L217">
        <v>99</v>
      </c>
      <c r="M217">
        <v>79</v>
      </c>
      <c r="N217">
        <v>2000</v>
      </c>
      <c r="O217">
        <v>85</v>
      </c>
      <c r="P217">
        <v>3000</v>
      </c>
      <c r="Q217">
        <v>88</v>
      </c>
      <c r="R217">
        <v>4000</v>
      </c>
      <c r="S217" s="4">
        <f t="shared" si="36"/>
        <v>90</v>
      </c>
      <c r="T217">
        <v>5000</v>
      </c>
      <c r="U217" s="4">
        <f t="shared" si="37"/>
        <v>92</v>
      </c>
      <c r="V217">
        <v>5000</v>
      </c>
      <c r="W217" s="4">
        <f t="shared" si="38"/>
        <v>94</v>
      </c>
      <c r="X217">
        <v>5000</v>
      </c>
      <c r="Y217" s="4">
        <f t="shared" si="39"/>
        <v>96</v>
      </c>
      <c r="Z217">
        <v>5000</v>
      </c>
      <c r="AA217" s="4">
        <f t="shared" si="40"/>
        <v>98</v>
      </c>
      <c r="AB217">
        <v>5000</v>
      </c>
      <c r="AC217" s="4">
        <f t="shared" si="41"/>
        <v>100</v>
      </c>
      <c r="AD217">
        <v>5000</v>
      </c>
      <c r="AE217" s="4">
        <f t="shared" si="42"/>
        <v>102</v>
      </c>
      <c r="AF217">
        <v>5000</v>
      </c>
      <c r="AG217" s="4">
        <f t="shared" si="43"/>
        <v>104</v>
      </c>
      <c r="AH217">
        <v>5000</v>
      </c>
      <c r="AI217" s="4">
        <f t="shared" si="44"/>
        <v>106</v>
      </c>
      <c r="AJ217">
        <v>5000</v>
      </c>
      <c r="AK217" s="4">
        <f t="shared" si="45"/>
        <v>108</v>
      </c>
      <c r="AL217">
        <v>5000</v>
      </c>
      <c r="AM217" s="4">
        <f t="shared" si="46"/>
        <v>110</v>
      </c>
      <c r="AN217">
        <v>5000</v>
      </c>
      <c r="AO217" s="4">
        <f t="shared" si="47"/>
        <v>112</v>
      </c>
      <c r="AP217">
        <v>5000</v>
      </c>
      <c r="AQ217">
        <v>0</v>
      </c>
      <c r="AR217" t="s">
        <v>233</v>
      </c>
      <c r="AS217">
        <v>3</v>
      </c>
      <c r="AT217">
        <v>0</v>
      </c>
      <c r="AU217">
        <v>0</v>
      </c>
    </row>
    <row r="218" spans="1:47">
      <c r="A218" s="1">
        <v>217</v>
      </c>
      <c r="B218">
        <v>57</v>
      </c>
      <c r="C218" t="s">
        <v>257</v>
      </c>
      <c r="D218">
        <v>2</v>
      </c>
      <c r="E218">
        <v>189</v>
      </c>
      <c r="F218" s="70">
        <v>5</v>
      </c>
      <c r="G218">
        <v>5</v>
      </c>
      <c r="H218">
        <v>10</v>
      </c>
      <c r="I218" s="70">
        <v>20</v>
      </c>
      <c r="J218">
        <v>5</v>
      </c>
      <c r="K218">
        <v>5</v>
      </c>
      <c r="L218">
        <v>99</v>
      </c>
      <c r="M218">
        <v>79</v>
      </c>
      <c r="N218">
        <v>2000</v>
      </c>
      <c r="O218">
        <v>84</v>
      </c>
      <c r="P218">
        <v>3000</v>
      </c>
      <c r="Q218">
        <v>89</v>
      </c>
      <c r="R218">
        <v>4000</v>
      </c>
      <c r="S218" s="4">
        <f t="shared" si="36"/>
        <v>91</v>
      </c>
      <c r="T218">
        <v>5000</v>
      </c>
      <c r="U218" s="4">
        <f t="shared" si="37"/>
        <v>93</v>
      </c>
      <c r="V218">
        <v>5000</v>
      </c>
      <c r="W218" s="4">
        <f t="shared" si="38"/>
        <v>95</v>
      </c>
      <c r="X218">
        <v>5000</v>
      </c>
      <c r="Y218" s="4">
        <f t="shared" si="39"/>
        <v>97</v>
      </c>
      <c r="Z218">
        <v>5000</v>
      </c>
      <c r="AA218" s="4">
        <f t="shared" si="40"/>
        <v>99</v>
      </c>
      <c r="AB218">
        <v>5000</v>
      </c>
      <c r="AC218" s="4">
        <f t="shared" si="41"/>
        <v>101</v>
      </c>
      <c r="AD218">
        <v>5000</v>
      </c>
      <c r="AE218" s="4">
        <f t="shared" si="42"/>
        <v>103</v>
      </c>
      <c r="AF218">
        <v>5000</v>
      </c>
      <c r="AG218" s="4">
        <f t="shared" si="43"/>
        <v>105</v>
      </c>
      <c r="AH218">
        <v>5000</v>
      </c>
      <c r="AI218" s="4">
        <f t="shared" si="44"/>
        <v>107</v>
      </c>
      <c r="AJ218">
        <v>5000</v>
      </c>
      <c r="AK218" s="4">
        <f t="shared" si="45"/>
        <v>109</v>
      </c>
      <c r="AL218">
        <v>5000</v>
      </c>
      <c r="AM218" s="4">
        <f t="shared" si="46"/>
        <v>111</v>
      </c>
      <c r="AN218">
        <v>5000</v>
      </c>
      <c r="AO218" s="4">
        <f t="shared" si="47"/>
        <v>113</v>
      </c>
      <c r="AP218">
        <v>5000</v>
      </c>
      <c r="AQ218">
        <v>60</v>
      </c>
      <c r="AR218" t="s">
        <v>233</v>
      </c>
      <c r="AS218">
        <v>3</v>
      </c>
      <c r="AT218">
        <v>0</v>
      </c>
      <c r="AU218">
        <v>0</v>
      </c>
    </row>
    <row r="219" spans="1:47">
      <c r="A219" s="1">
        <v>218</v>
      </c>
      <c r="B219">
        <v>58</v>
      </c>
      <c r="C219" t="s">
        <v>258</v>
      </c>
      <c r="D219">
        <v>2</v>
      </c>
      <c r="E219">
        <v>201</v>
      </c>
      <c r="F219" s="70">
        <v>12</v>
      </c>
      <c r="G219">
        <v>10</v>
      </c>
      <c r="H219">
        <v>15</v>
      </c>
      <c r="I219" s="70">
        <v>20</v>
      </c>
      <c r="J219">
        <v>20</v>
      </c>
      <c r="K219">
        <v>20</v>
      </c>
      <c r="L219">
        <v>99</v>
      </c>
      <c r="M219">
        <v>80</v>
      </c>
      <c r="N219">
        <v>2000</v>
      </c>
      <c r="O219">
        <v>83</v>
      </c>
      <c r="P219">
        <v>3000</v>
      </c>
      <c r="Q219">
        <v>89</v>
      </c>
      <c r="R219">
        <v>4000</v>
      </c>
      <c r="S219" s="4">
        <f t="shared" si="36"/>
        <v>91</v>
      </c>
      <c r="T219">
        <v>5000</v>
      </c>
      <c r="U219" s="4">
        <f t="shared" si="37"/>
        <v>93</v>
      </c>
      <c r="V219">
        <v>5000</v>
      </c>
      <c r="W219" s="4">
        <f t="shared" si="38"/>
        <v>95</v>
      </c>
      <c r="X219">
        <v>5000</v>
      </c>
      <c r="Y219" s="4">
        <f t="shared" si="39"/>
        <v>97</v>
      </c>
      <c r="Z219">
        <v>5000</v>
      </c>
      <c r="AA219" s="4">
        <f t="shared" si="40"/>
        <v>99</v>
      </c>
      <c r="AB219">
        <v>5000</v>
      </c>
      <c r="AC219" s="4">
        <f t="shared" si="41"/>
        <v>101</v>
      </c>
      <c r="AD219">
        <v>5000</v>
      </c>
      <c r="AE219" s="4">
        <f t="shared" si="42"/>
        <v>103</v>
      </c>
      <c r="AF219">
        <v>5000</v>
      </c>
      <c r="AG219" s="4">
        <f t="shared" si="43"/>
        <v>105</v>
      </c>
      <c r="AH219">
        <v>5000</v>
      </c>
      <c r="AI219" s="4">
        <f t="shared" si="44"/>
        <v>107</v>
      </c>
      <c r="AJ219">
        <v>5000</v>
      </c>
      <c r="AK219" s="4">
        <f t="shared" si="45"/>
        <v>109</v>
      </c>
      <c r="AL219">
        <v>5000</v>
      </c>
      <c r="AM219" s="4">
        <f t="shared" si="46"/>
        <v>111</v>
      </c>
      <c r="AN219">
        <v>5000</v>
      </c>
      <c r="AO219" s="4">
        <f t="shared" si="47"/>
        <v>113</v>
      </c>
      <c r="AP219">
        <v>5000</v>
      </c>
      <c r="AQ219">
        <v>60</v>
      </c>
      <c r="AR219" t="s">
        <v>233</v>
      </c>
      <c r="AS219">
        <v>3</v>
      </c>
      <c r="AT219">
        <v>0</v>
      </c>
      <c r="AU219">
        <v>0</v>
      </c>
    </row>
    <row r="220" spans="1:47">
      <c r="A220" s="1">
        <v>219</v>
      </c>
      <c r="B220">
        <v>60</v>
      </c>
      <c r="C220" t="s">
        <v>259</v>
      </c>
      <c r="D220">
        <v>0</v>
      </c>
      <c r="E220">
        <v>60</v>
      </c>
      <c r="F220" s="70">
        <v>15</v>
      </c>
      <c r="G220">
        <v>10</v>
      </c>
      <c r="H220">
        <v>15</v>
      </c>
      <c r="I220" s="70">
        <v>7</v>
      </c>
      <c r="J220">
        <v>10</v>
      </c>
      <c r="K220">
        <v>15</v>
      </c>
      <c r="L220">
        <v>99</v>
      </c>
      <c r="M220">
        <v>85</v>
      </c>
      <c r="N220">
        <v>2000</v>
      </c>
      <c r="O220">
        <v>90</v>
      </c>
      <c r="P220">
        <v>3000</v>
      </c>
      <c r="Q220">
        <v>95</v>
      </c>
      <c r="R220">
        <v>4000</v>
      </c>
      <c r="S220" s="4">
        <f t="shared" si="36"/>
        <v>97</v>
      </c>
      <c r="T220">
        <v>5000</v>
      </c>
      <c r="U220" s="4">
        <f t="shared" si="37"/>
        <v>99</v>
      </c>
      <c r="V220">
        <v>5000</v>
      </c>
      <c r="W220" s="4">
        <f t="shared" si="38"/>
        <v>101</v>
      </c>
      <c r="X220">
        <v>5000</v>
      </c>
      <c r="Y220" s="4">
        <f t="shared" si="39"/>
        <v>103</v>
      </c>
      <c r="Z220">
        <v>5000</v>
      </c>
      <c r="AA220" s="4">
        <f t="shared" si="40"/>
        <v>105</v>
      </c>
      <c r="AB220">
        <v>5000</v>
      </c>
      <c r="AC220" s="4">
        <f t="shared" si="41"/>
        <v>107</v>
      </c>
      <c r="AD220">
        <v>5000</v>
      </c>
      <c r="AE220" s="4">
        <f t="shared" si="42"/>
        <v>109</v>
      </c>
      <c r="AF220">
        <v>5000</v>
      </c>
      <c r="AG220" s="4">
        <f t="shared" si="43"/>
        <v>111</v>
      </c>
      <c r="AH220">
        <v>5000</v>
      </c>
      <c r="AI220" s="4">
        <f t="shared" si="44"/>
        <v>113</v>
      </c>
      <c r="AJ220">
        <v>5000</v>
      </c>
      <c r="AK220" s="4">
        <f t="shared" si="45"/>
        <v>115</v>
      </c>
      <c r="AL220">
        <v>5000</v>
      </c>
      <c r="AM220" s="4">
        <f t="shared" si="46"/>
        <v>117</v>
      </c>
      <c r="AN220">
        <v>5000</v>
      </c>
      <c r="AO220" s="4">
        <f t="shared" si="47"/>
        <v>119</v>
      </c>
      <c r="AP220">
        <v>5000</v>
      </c>
      <c r="AQ220">
        <v>30</v>
      </c>
      <c r="AR220" t="s">
        <v>233</v>
      </c>
      <c r="AS220">
        <v>3</v>
      </c>
      <c r="AT220">
        <v>0</v>
      </c>
      <c r="AU220">
        <v>0</v>
      </c>
    </row>
    <row r="221" spans="1:47">
      <c r="A221" s="1">
        <v>220</v>
      </c>
      <c r="B221">
        <v>61</v>
      </c>
      <c r="C221" t="s">
        <v>260</v>
      </c>
      <c r="D221">
        <v>2</v>
      </c>
      <c r="E221">
        <v>61</v>
      </c>
      <c r="F221" s="70">
        <v>30</v>
      </c>
      <c r="G221">
        <v>15</v>
      </c>
      <c r="H221">
        <v>25</v>
      </c>
      <c r="I221" s="70">
        <v>7</v>
      </c>
      <c r="J221">
        <v>8</v>
      </c>
      <c r="K221">
        <v>15</v>
      </c>
      <c r="L221">
        <v>99</v>
      </c>
      <c r="M221">
        <v>85</v>
      </c>
      <c r="N221">
        <v>2000</v>
      </c>
      <c r="O221">
        <v>90</v>
      </c>
      <c r="P221">
        <v>3000</v>
      </c>
      <c r="Q221">
        <v>95</v>
      </c>
      <c r="R221">
        <v>4000</v>
      </c>
      <c r="S221" s="4">
        <f t="shared" si="36"/>
        <v>97</v>
      </c>
      <c r="T221">
        <v>5000</v>
      </c>
      <c r="U221" s="4">
        <f t="shared" si="37"/>
        <v>99</v>
      </c>
      <c r="V221">
        <v>5000</v>
      </c>
      <c r="W221" s="4">
        <f t="shared" si="38"/>
        <v>101</v>
      </c>
      <c r="X221">
        <v>5000</v>
      </c>
      <c r="Y221" s="4">
        <f t="shared" si="39"/>
        <v>103</v>
      </c>
      <c r="Z221">
        <v>5000</v>
      </c>
      <c r="AA221" s="4">
        <f t="shared" si="40"/>
        <v>105</v>
      </c>
      <c r="AB221">
        <v>5000</v>
      </c>
      <c r="AC221" s="4">
        <f t="shared" si="41"/>
        <v>107</v>
      </c>
      <c r="AD221">
        <v>5000</v>
      </c>
      <c r="AE221" s="4">
        <f t="shared" si="42"/>
        <v>109</v>
      </c>
      <c r="AF221">
        <v>5000</v>
      </c>
      <c r="AG221" s="4">
        <f t="shared" si="43"/>
        <v>111</v>
      </c>
      <c r="AH221">
        <v>5000</v>
      </c>
      <c r="AI221" s="4">
        <f t="shared" si="44"/>
        <v>113</v>
      </c>
      <c r="AJ221">
        <v>5000</v>
      </c>
      <c r="AK221" s="4">
        <f t="shared" si="45"/>
        <v>115</v>
      </c>
      <c r="AL221">
        <v>5000</v>
      </c>
      <c r="AM221" s="4">
        <f t="shared" si="46"/>
        <v>117</v>
      </c>
      <c r="AN221">
        <v>5000</v>
      </c>
      <c r="AO221" s="4">
        <f t="shared" si="47"/>
        <v>119</v>
      </c>
      <c r="AP221">
        <v>5000</v>
      </c>
      <c r="AQ221">
        <v>30</v>
      </c>
      <c r="AR221" t="s">
        <v>233</v>
      </c>
      <c r="AS221">
        <v>3</v>
      </c>
      <c r="AT221">
        <v>0</v>
      </c>
      <c r="AU221">
        <v>0</v>
      </c>
    </row>
    <row r="222" spans="1:47">
      <c r="A222" s="1">
        <v>221</v>
      </c>
      <c r="B222">
        <v>62</v>
      </c>
      <c r="C222" t="s">
        <v>261</v>
      </c>
      <c r="D222">
        <v>2</v>
      </c>
      <c r="E222">
        <v>62</v>
      </c>
      <c r="F222" s="70">
        <v>30</v>
      </c>
      <c r="G222">
        <v>25</v>
      </c>
      <c r="H222">
        <v>35</v>
      </c>
      <c r="I222" s="70">
        <v>7</v>
      </c>
      <c r="J222">
        <v>8</v>
      </c>
      <c r="K222">
        <v>15</v>
      </c>
      <c r="L222">
        <v>99</v>
      </c>
      <c r="M222">
        <v>85</v>
      </c>
      <c r="N222">
        <v>2000</v>
      </c>
      <c r="O222">
        <v>90</v>
      </c>
      <c r="P222">
        <v>3000</v>
      </c>
      <c r="Q222">
        <v>95</v>
      </c>
      <c r="R222">
        <v>4000</v>
      </c>
      <c r="S222" s="4">
        <f t="shared" si="36"/>
        <v>97</v>
      </c>
      <c r="T222">
        <v>5000</v>
      </c>
      <c r="U222" s="4">
        <f t="shared" si="37"/>
        <v>99</v>
      </c>
      <c r="V222">
        <v>5000</v>
      </c>
      <c r="W222" s="4">
        <f t="shared" si="38"/>
        <v>101</v>
      </c>
      <c r="X222">
        <v>5000</v>
      </c>
      <c r="Y222" s="4">
        <f t="shared" si="39"/>
        <v>103</v>
      </c>
      <c r="Z222">
        <v>5000</v>
      </c>
      <c r="AA222" s="4">
        <f t="shared" si="40"/>
        <v>105</v>
      </c>
      <c r="AB222">
        <v>5000</v>
      </c>
      <c r="AC222" s="4">
        <f t="shared" si="41"/>
        <v>107</v>
      </c>
      <c r="AD222">
        <v>5000</v>
      </c>
      <c r="AE222" s="4">
        <f t="shared" si="42"/>
        <v>109</v>
      </c>
      <c r="AF222">
        <v>5000</v>
      </c>
      <c r="AG222" s="4">
        <f t="shared" si="43"/>
        <v>111</v>
      </c>
      <c r="AH222">
        <v>5000</v>
      </c>
      <c r="AI222" s="4">
        <f t="shared" si="44"/>
        <v>113</v>
      </c>
      <c r="AJ222">
        <v>5000</v>
      </c>
      <c r="AK222" s="4">
        <f t="shared" si="45"/>
        <v>115</v>
      </c>
      <c r="AL222">
        <v>5000</v>
      </c>
      <c r="AM222" s="4">
        <f t="shared" si="46"/>
        <v>117</v>
      </c>
      <c r="AN222">
        <v>5000</v>
      </c>
      <c r="AO222" s="4">
        <f t="shared" si="47"/>
        <v>119</v>
      </c>
      <c r="AP222">
        <v>5000</v>
      </c>
      <c r="AQ222">
        <v>30</v>
      </c>
      <c r="AR222" t="s">
        <v>233</v>
      </c>
      <c r="AS222">
        <v>3</v>
      </c>
      <c r="AT222">
        <v>0</v>
      </c>
      <c r="AU222">
        <v>0</v>
      </c>
    </row>
    <row r="223" spans="1:47">
      <c r="A223" s="1">
        <v>222</v>
      </c>
      <c r="B223">
        <v>63</v>
      </c>
      <c r="C223" t="s">
        <v>262</v>
      </c>
      <c r="D223">
        <v>1</v>
      </c>
      <c r="E223">
        <v>63</v>
      </c>
      <c r="F223" s="70">
        <v>25</v>
      </c>
      <c r="G223">
        <v>8</v>
      </c>
      <c r="H223">
        <v>8</v>
      </c>
      <c r="I223" s="70">
        <v>1</v>
      </c>
      <c r="J223">
        <v>8</v>
      </c>
      <c r="K223">
        <v>15</v>
      </c>
      <c r="L223">
        <v>99</v>
      </c>
      <c r="M223">
        <v>85</v>
      </c>
      <c r="N223">
        <v>2000</v>
      </c>
      <c r="O223">
        <v>90</v>
      </c>
      <c r="P223">
        <v>3000</v>
      </c>
      <c r="Q223">
        <v>95</v>
      </c>
      <c r="R223">
        <v>4000</v>
      </c>
      <c r="S223" s="4">
        <f t="shared" si="36"/>
        <v>97</v>
      </c>
      <c r="T223">
        <v>5000</v>
      </c>
      <c r="U223" s="4">
        <f t="shared" si="37"/>
        <v>99</v>
      </c>
      <c r="V223">
        <v>5000</v>
      </c>
      <c r="W223" s="4">
        <f t="shared" si="38"/>
        <v>101</v>
      </c>
      <c r="X223">
        <v>5000</v>
      </c>
      <c r="Y223" s="4">
        <f t="shared" si="39"/>
        <v>103</v>
      </c>
      <c r="Z223">
        <v>5000</v>
      </c>
      <c r="AA223" s="4">
        <f t="shared" si="40"/>
        <v>105</v>
      </c>
      <c r="AB223">
        <v>5000</v>
      </c>
      <c r="AC223" s="4">
        <f t="shared" si="41"/>
        <v>107</v>
      </c>
      <c r="AD223">
        <v>5000</v>
      </c>
      <c r="AE223" s="4">
        <f t="shared" si="42"/>
        <v>109</v>
      </c>
      <c r="AF223">
        <v>5000</v>
      </c>
      <c r="AG223" s="4">
        <f t="shared" si="43"/>
        <v>111</v>
      </c>
      <c r="AH223">
        <v>5000</v>
      </c>
      <c r="AI223" s="4">
        <f t="shared" si="44"/>
        <v>113</v>
      </c>
      <c r="AJ223">
        <v>5000</v>
      </c>
      <c r="AK223" s="4">
        <f t="shared" si="45"/>
        <v>115</v>
      </c>
      <c r="AL223">
        <v>5000</v>
      </c>
      <c r="AM223" s="4">
        <f t="shared" si="46"/>
        <v>117</v>
      </c>
      <c r="AN223">
        <v>5000</v>
      </c>
      <c r="AO223" s="4">
        <f t="shared" si="47"/>
        <v>119</v>
      </c>
      <c r="AP223">
        <v>5000</v>
      </c>
      <c r="AQ223">
        <v>45</v>
      </c>
      <c r="AR223" t="s">
        <v>233</v>
      </c>
      <c r="AS223">
        <v>3</v>
      </c>
      <c r="AT223">
        <v>0</v>
      </c>
      <c r="AU223">
        <v>0</v>
      </c>
    </row>
    <row r="224" spans="1:47">
      <c r="A224" s="1">
        <v>223</v>
      </c>
      <c r="B224">
        <v>64</v>
      </c>
      <c r="C224" t="s">
        <v>263</v>
      </c>
      <c r="D224">
        <v>2</v>
      </c>
      <c r="E224">
        <v>64</v>
      </c>
      <c r="F224" s="70">
        <v>40</v>
      </c>
      <c r="G224">
        <v>15</v>
      </c>
      <c r="H224">
        <v>15</v>
      </c>
      <c r="I224" s="70">
        <v>10</v>
      </c>
      <c r="J224">
        <v>12</v>
      </c>
      <c r="K224">
        <v>15</v>
      </c>
      <c r="L224">
        <v>99</v>
      </c>
      <c r="M224">
        <v>85</v>
      </c>
      <c r="N224">
        <v>2000</v>
      </c>
      <c r="O224">
        <v>90</v>
      </c>
      <c r="P224">
        <v>3000</v>
      </c>
      <c r="Q224">
        <v>95</v>
      </c>
      <c r="R224">
        <v>4000</v>
      </c>
      <c r="S224" s="4">
        <f t="shared" si="36"/>
        <v>97</v>
      </c>
      <c r="T224">
        <v>5000</v>
      </c>
      <c r="U224" s="4">
        <f t="shared" si="37"/>
        <v>99</v>
      </c>
      <c r="V224">
        <v>5000</v>
      </c>
      <c r="W224" s="4">
        <f t="shared" si="38"/>
        <v>101</v>
      </c>
      <c r="X224">
        <v>5000</v>
      </c>
      <c r="Y224" s="4">
        <f t="shared" si="39"/>
        <v>103</v>
      </c>
      <c r="Z224">
        <v>5000</v>
      </c>
      <c r="AA224" s="4">
        <f t="shared" si="40"/>
        <v>105</v>
      </c>
      <c r="AB224">
        <v>5000</v>
      </c>
      <c r="AC224" s="4">
        <f t="shared" si="41"/>
        <v>107</v>
      </c>
      <c r="AD224">
        <v>5000</v>
      </c>
      <c r="AE224" s="4">
        <f t="shared" si="42"/>
        <v>109</v>
      </c>
      <c r="AF224">
        <v>5000</v>
      </c>
      <c r="AG224" s="4">
        <f t="shared" si="43"/>
        <v>111</v>
      </c>
      <c r="AH224">
        <v>5000</v>
      </c>
      <c r="AI224" s="4">
        <f t="shared" si="44"/>
        <v>113</v>
      </c>
      <c r="AJ224">
        <v>5000</v>
      </c>
      <c r="AK224" s="4">
        <f t="shared" si="45"/>
        <v>115</v>
      </c>
      <c r="AL224">
        <v>5000</v>
      </c>
      <c r="AM224" s="4">
        <f t="shared" si="46"/>
        <v>117</v>
      </c>
      <c r="AN224">
        <v>5000</v>
      </c>
      <c r="AO224" s="4">
        <f t="shared" si="47"/>
        <v>119</v>
      </c>
      <c r="AP224">
        <v>5000</v>
      </c>
      <c r="AQ224">
        <v>45</v>
      </c>
      <c r="AR224" t="s">
        <v>233</v>
      </c>
      <c r="AS224">
        <v>3</v>
      </c>
      <c r="AT224">
        <v>0</v>
      </c>
      <c r="AU224">
        <v>0</v>
      </c>
    </row>
    <row r="225" spans="1:47">
      <c r="A225" s="1">
        <v>224</v>
      </c>
      <c r="B225">
        <v>65</v>
      </c>
      <c r="C225" t="s">
        <v>264</v>
      </c>
      <c r="D225">
        <v>2</v>
      </c>
      <c r="E225">
        <v>65</v>
      </c>
      <c r="F225" s="70">
        <v>40</v>
      </c>
      <c r="G225">
        <v>30</v>
      </c>
      <c r="H225">
        <v>45</v>
      </c>
      <c r="I225" s="70">
        <v>6</v>
      </c>
      <c r="J225">
        <v>10</v>
      </c>
      <c r="K225">
        <v>10</v>
      </c>
      <c r="L225">
        <v>99</v>
      </c>
      <c r="M225">
        <v>85</v>
      </c>
      <c r="N225">
        <v>2000</v>
      </c>
      <c r="O225">
        <v>90</v>
      </c>
      <c r="P225">
        <v>3000</v>
      </c>
      <c r="Q225">
        <v>95</v>
      </c>
      <c r="R225">
        <v>4000</v>
      </c>
      <c r="S225" s="4">
        <f t="shared" si="36"/>
        <v>97</v>
      </c>
      <c r="T225">
        <v>5000</v>
      </c>
      <c r="U225" s="4">
        <f t="shared" si="37"/>
        <v>99</v>
      </c>
      <c r="V225">
        <v>5000</v>
      </c>
      <c r="W225" s="4">
        <f t="shared" si="38"/>
        <v>101</v>
      </c>
      <c r="X225">
        <v>5000</v>
      </c>
      <c r="Y225" s="4">
        <f t="shared" si="39"/>
        <v>103</v>
      </c>
      <c r="Z225">
        <v>5000</v>
      </c>
      <c r="AA225" s="4">
        <f t="shared" si="40"/>
        <v>105</v>
      </c>
      <c r="AB225">
        <v>5000</v>
      </c>
      <c r="AC225" s="4">
        <f t="shared" si="41"/>
        <v>107</v>
      </c>
      <c r="AD225">
        <v>5000</v>
      </c>
      <c r="AE225" s="4">
        <f t="shared" si="42"/>
        <v>109</v>
      </c>
      <c r="AF225">
        <v>5000</v>
      </c>
      <c r="AG225" s="4">
        <f t="shared" si="43"/>
        <v>111</v>
      </c>
      <c r="AH225">
        <v>5000</v>
      </c>
      <c r="AI225" s="4">
        <f t="shared" si="44"/>
        <v>113</v>
      </c>
      <c r="AJ225">
        <v>5000</v>
      </c>
      <c r="AK225" s="4">
        <f t="shared" si="45"/>
        <v>115</v>
      </c>
      <c r="AL225">
        <v>5000</v>
      </c>
      <c r="AM225" s="4">
        <f t="shared" si="46"/>
        <v>117</v>
      </c>
      <c r="AN225">
        <v>5000</v>
      </c>
      <c r="AO225" s="4">
        <f t="shared" si="47"/>
        <v>119</v>
      </c>
      <c r="AP225">
        <v>5000</v>
      </c>
      <c r="AQ225">
        <v>45</v>
      </c>
      <c r="AR225" t="s">
        <v>233</v>
      </c>
      <c r="AS225">
        <v>3</v>
      </c>
      <c r="AT225">
        <v>0</v>
      </c>
      <c r="AU225">
        <v>0</v>
      </c>
    </row>
    <row r="226" spans="1:47">
      <c r="A226" s="1">
        <v>225</v>
      </c>
      <c r="B226">
        <v>66</v>
      </c>
      <c r="C226" t="s">
        <v>265</v>
      </c>
      <c r="D226">
        <v>0</v>
      </c>
      <c r="E226">
        <v>202</v>
      </c>
      <c r="F226" s="70">
        <v>0</v>
      </c>
      <c r="G226">
        <v>0</v>
      </c>
      <c r="H226">
        <v>0</v>
      </c>
      <c r="I226" s="70">
        <v>8</v>
      </c>
      <c r="J226">
        <v>0</v>
      </c>
      <c r="K226">
        <v>0</v>
      </c>
      <c r="L226">
        <v>99</v>
      </c>
      <c r="M226">
        <v>76</v>
      </c>
      <c r="N226">
        <v>2000</v>
      </c>
      <c r="O226">
        <v>82</v>
      </c>
      <c r="P226">
        <v>3000</v>
      </c>
      <c r="Q226">
        <v>86</v>
      </c>
      <c r="R226">
        <v>4000</v>
      </c>
      <c r="S226" s="4">
        <f t="shared" si="36"/>
        <v>88</v>
      </c>
      <c r="T226">
        <v>5000</v>
      </c>
      <c r="U226" s="4">
        <f t="shared" si="37"/>
        <v>90</v>
      </c>
      <c r="V226">
        <v>5000</v>
      </c>
      <c r="W226" s="4">
        <f t="shared" si="38"/>
        <v>92</v>
      </c>
      <c r="X226">
        <v>5000</v>
      </c>
      <c r="Y226" s="4">
        <f t="shared" si="39"/>
        <v>94</v>
      </c>
      <c r="Z226">
        <v>5000</v>
      </c>
      <c r="AA226" s="4">
        <f t="shared" si="40"/>
        <v>96</v>
      </c>
      <c r="AB226">
        <v>5000</v>
      </c>
      <c r="AC226" s="4">
        <f t="shared" si="41"/>
        <v>98</v>
      </c>
      <c r="AD226">
        <v>5000</v>
      </c>
      <c r="AE226" s="4">
        <f t="shared" si="42"/>
        <v>100</v>
      </c>
      <c r="AF226">
        <v>5000</v>
      </c>
      <c r="AG226" s="4">
        <f t="shared" si="43"/>
        <v>102</v>
      </c>
      <c r="AH226">
        <v>5000</v>
      </c>
      <c r="AI226" s="4">
        <f t="shared" si="44"/>
        <v>104</v>
      </c>
      <c r="AJ226">
        <v>5000</v>
      </c>
      <c r="AK226" s="4">
        <f t="shared" si="45"/>
        <v>106</v>
      </c>
      <c r="AL226">
        <v>5000</v>
      </c>
      <c r="AM226" s="4">
        <f t="shared" si="46"/>
        <v>108</v>
      </c>
      <c r="AN226">
        <v>5000</v>
      </c>
      <c r="AO226" s="4">
        <f t="shared" si="47"/>
        <v>110</v>
      </c>
      <c r="AP226">
        <v>5000</v>
      </c>
      <c r="AQ226">
        <v>0</v>
      </c>
      <c r="AR226" t="s">
        <v>233</v>
      </c>
      <c r="AS226">
        <v>3</v>
      </c>
      <c r="AT226">
        <v>0</v>
      </c>
      <c r="AU226">
        <v>0</v>
      </c>
    </row>
    <row r="227" spans="1:47">
      <c r="A227" s="1">
        <v>226</v>
      </c>
      <c r="B227">
        <v>201</v>
      </c>
      <c r="C227" t="s">
        <v>266</v>
      </c>
      <c r="D227">
        <v>2</v>
      </c>
      <c r="E227">
        <v>201</v>
      </c>
      <c r="F227" s="70">
        <v>12</v>
      </c>
      <c r="G227">
        <v>15</v>
      </c>
      <c r="H227">
        <v>19</v>
      </c>
      <c r="I227" s="70">
        <v>30</v>
      </c>
      <c r="J227">
        <v>16</v>
      </c>
      <c r="K227">
        <v>16</v>
      </c>
      <c r="L227">
        <v>1</v>
      </c>
      <c r="M227">
        <v>35</v>
      </c>
      <c r="N227">
        <v>2000</v>
      </c>
      <c r="O227">
        <v>37</v>
      </c>
      <c r="P227">
        <v>3000</v>
      </c>
      <c r="Q227">
        <v>40</v>
      </c>
      <c r="R227">
        <v>4000</v>
      </c>
      <c r="S227" s="4">
        <f t="shared" si="36"/>
        <v>42</v>
      </c>
      <c r="T227">
        <v>5000</v>
      </c>
      <c r="U227" s="4">
        <f t="shared" si="37"/>
        <v>44</v>
      </c>
      <c r="V227">
        <v>5000</v>
      </c>
      <c r="W227" s="4">
        <f t="shared" si="38"/>
        <v>46</v>
      </c>
      <c r="X227">
        <v>5000</v>
      </c>
      <c r="Y227" s="4">
        <f t="shared" si="39"/>
        <v>48</v>
      </c>
      <c r="Z227">
        <v>5000</v>
      </c>
      <c r="AA227" s="4">
        <f t="shared" si="40"/>
        <v>50</v>
      </c>
      <c r="AB227">
        <v>5000</v>
      </c>
      <c r="AC227" s="4">
        <f t="shared" si="41"/>
        <v>52</v>
      </c>
      <c r="AD227">
        <v>5000</v>
      </c>
      <c r="AE227" s="4">
        <f t="shared" si="42"/>
        <v>54</v>
      </c>
      <c r="AF227">
        <v>5000</v>
      </c>
      <c r="AG227" s="4">
        <f t="shared" si="43"/>
        <v>56</v>
      </c>
      <c r="AH227">
        <v>5000</v>
      </c>
      <c r="AI227" s="4">
        <f t="shared" si="44"/>
        <v>58</v>
      </c>
      <c r="AJ227">
        <v>5000</v>
      </c>
      <c r="AK227" s="4">
        <f t="shared" si="45"/>
        <v>60</v>
      </c>
      <c r="AL227">
        <v>5000</v>
      </c>
      <c r="AM227" s="4">
        <f t="shared" si="46"/>
        <v>62</v>
      </c>
      <c r="AN227">
        <v>5000</v>
      </c>
      <c r="AO227" s="4">
        <f t="shared" si="47"/>
        <v>64</v>
      </c>
      <c r="AP227">
        <v>5000</v>
      </c>
      <c r="AQ227">
        <v>60</v>
      </c>
      <c r="AS227">
        <v>3</v>
      </c>
      <c r="AT227">
        <v>0</v>
      </c>
      <c r="AU227">
        <v>0</v>
      </c>
    </row>
    <row r="228" spans="1:47" s="4" customFormat="1">
      <c r="A228" s="1">
        <v>227</v>
      </c>
      <c r="B228" s="4">
        <v>202</v>
      </c>
      <c r="C228" s="4" t="s">
        <v>267</v>
      </c>
      <c r="D228" s="4">
        <v>8</v>
      </c>
      <c r="E228" s="4">
        <v>202</v>
      </c>
      <c r="F228" s="71">
        <v>10</v>
      </c>
      <c r="G228" s="4">
        <v>50</v>
      </c>
      <c r="H228" s="4">
        <v>60</v>
      </c>
      <c r="I228" s="71">
        <v>20</v>
      </c>
      <c r="J228" s="4">
        <v>20</v>
      </c>
      <c r="K228" s="4">
        <v>20</v>
      </c>
      <c r="L228" s="4">
        <v>2</v>
      </c>
      <c r="M228" s="4">
        <v>42</v>
      </c>
      <c r="N228" s="4">
        <v>2000</v>
      </c>
      <c r="O228" s="4">
        <v>45</v>
      </c>
      <c r="P228" s="4">
        <v>3000</v>
      </c>
      <c r="Q228" s="4">
        <v>48</v>
      </c>
      <c r="R228" s="4">
        <v>4000</v>
      </c>
      <c r="S228" s="4">
        <f t="shared" si="36"/>
        <v>50</v>
      </c>
      <c r="T228" s="4">
        <v>5000</v>
      </c>
      <c r="U228" s="4">
        <f t="shared" si="37"/>
        <v>52</v>
      </c>
      <c r="V228" s="4">
        <v>5000</v>
      </c>
      <c r="W228" s="4">
        <f t="shared" si="38"/>
        <v>54</v>
      </c>
      <c r="X228" s="4">
        <v>5000</v>
      </c>
      <c r="Y228" s="4">
        <f t="shared" si="39"/>
        <v>56</v>
      </c>
      <c r="Z228" s="4">
        <v>5000</v>
      </c>
      <c r="AA228" s="4">
        <f t="shared" si="40"/>
        <v>58</v>
      </c>
      <c r="AB228" s="4">
        <v>5000</v>
      </c>
      <c r="AC228" s="4">
        <f t="shared" si="41"/>
        <v>60</v>
      </c>
      <c r="AD228" s="4">
        <v>5000</v>
      </c>
      <c r="AE228" s="4">
        <f t="shared" si="42"/>
        <v>62</v>
      </c>
      <c r="AF228" s="4">
        <v>5000</v>
      </c>
      <c r="AG228" s="4">
        <f t="shared" si="43"/>
        <v>64</v>
      </c>
      <c r="AH228" s="4">
        <v>5000</v>
      </c>
      <c r="AI228" s="4">
        <f t="shared" si="44"/>
        <v>66</v>
      </c>
      <c r="AJ228" s="4">
        <v>5000</v>
      </c>
      <c r="AK228" s="4">
        <f t="shared" si="45"/>
        <v>68</v>
      </c>
      <c r="AL228" s="4">
        <v>5000</v>
      </c>
      <c r="AM228" s="4">
        <f t="shared" si="46"/>
        <v>70</v>
      </c>
      <c r="AN228" s="4">
        <v>5000</v>
      </c>
      <c r="AO228" s="4">
        <f t="shared" si="47"/>
        <v>72</v>
      </c>
      <c r="AP228" s="4">
        <v>5000</v>
      </c>
      <c r="AQ228" s="4">
        <v>60</v>
      </c>
      <c r="AS228" s="4">
        <v>3</v>
      </c>
      <c r="AT228" s="4">
        <v>0</v>
      </c>
      <c r="AU228" s="4">
        <v>0</v>
      </c>
    </row>
    <row r="229" spans="1:47" s="4" customFormat="1">
      <c r="A229" s="1">
        <v>228</v>
      </c>
      <c r="B229" s="4">
        <v>203</v>
      </c>
      <c r="C229" s="4" t="s">
        <v>268</v>
      </c>
      <c r="D229" s="4">
        <v>2</v>
      </c>
      <c r="E229" s="4">
        <v>203</v>
      </c>
      <c r="F229" s="71">
        <v>10</v>
      </c>
      <c r="G229" s="4">
        <v>50</v>
      </c>
      <c r="H229" s="4">
        <v>60</v>
      </c>
      <c r="I229" s="71">
        <v>30</v>
      </c>
      <c r="J229" s="4">
        <v>20</v>
      </c>
      <c r="K229" s="4">
        <v>20</v>
      </c>
      <c r="L229" s="4">
        <v>2</v>
      </c>
      <c r="M229" s="4">
        <v>50</v>
      </c>
      <c r="N229" s="4">
        <v>2000</v>
      </c>
      <c r="O229" s="4">
        <v>53</v>
      </c>
      <c r="P229" s="4">
        <v>3000</v>
      </c>
      <c r="Q229" s="4">
        <v>58</v>
      </c>
      <c r="R229" s="4">
        <v>4000</v>
      </c>
      <c r="S229" s="4">
        <f t="shared" si="36"/>
        <v>60</v>
      </c>
      <c r="T229" s="4">
        <v>5000</v>
      </c>
      <c r="U229" s="4">
        <f t="shared" si="37"/>
        <v>62</v>
      </c>
      <c r="V229" s="4">
        <v>5000</v>
      </c>
      <c r="W229" s="4">
        <f t="shared" si="38"/>
        <v>64</v>
      </c>
      <c r="X229" s="4">
        <v>5000</v>
      </c>
      <c r="Y229" s="4">
        <f t="shared" si="39"/>
        <v>66</v>
      </c>
      <c r="Z229" s="4">
        <v>5000</v>
      </c>
      <c r="AA229" s="4">
        <f t="shared" si="40"/>
        <v>68</v>
      </c>
      <c r="AB229" s="4">
        <v>5000</v>
      </c>
      <c r="AC229" s="4">
        <f t="shared" si="41"/>
        <v>70</v>
      </c>
      <c r="AD229" s="4">
        <v>5000</v>
      </c>
      <c r="AE229" s="4">
        <f t="shared" si="42"/>
        <v>72</v>
      </c>
      <c r="AF229" s="4">
        <v>5000</v>
      </c>
      <c r="AG229" s="4">
        <f t="shared" si="43"/>
        <v>74</v>
      </c>
      <c r="AH229" s="4">
        <v>5000</v>
      </c>
      <c r="AI229" s="4">
        <f t="shared" si="44"/>
        <v>76</v>
      </c>
      <c r="AJ229" s="4">
        <v>5000</v>
      </c>
      <c r="AK229" s="4">
        <f t="shared" si="45"/>
        <v>78</v>
      </c>
      <c r="AL229" s="4">
        <v>5000</v>
      </c>
      <c r="AM229" s="4">
        <f t="shared" si="46"/>
        <v>80</v>
      </c>
      <c r="AN229" s="4">
        <v>5000</v>
      </c>
      <c r="AO229" s="4">
        <f t="shared" si="47"/>
        <v>82</v>
      </c>
      <c r="AP229" s="4">
        <v>5000</v>
      </c>
      <c r="AQ229" s="4">
        <v>60</v>
      </c>
      <c r="AS229" s="4">
        <v>3</v>
      </c>
      <c r="AT229" s="4">
        <v>0</v>
      </c>
      <c r="AU229" s="4">
        <v>0</v>
      </c>
    </row>
    <row r="230" spans="1:47" s="4" customFormat="1">
      <c r="A230" s="1">
        <v>229</v>
      </c>
      <c r="B230" s="4">
        <v>204</v>
      </c>
      <c r="C230" s="4" t="s">
        <v>269</v>
      </c>
      <c r="D230" s="4">
        <v>4</v>
      </c>
      <c r="E230" s="4">
        <v>204</v>
      </c>
      <c r="F230" s="71">
        <v>10</v>
      </c>
      <c r="G230" s="4">
        <v>0</v>
      </c>
      <c r="H230" s="4">
        <v>0</v>
      </c>
      <c r="I230" s="71">
        <v>30</v>
      </c>
      <c r="J230" s="4">
        <v>0</v>
      </c>
      <c r="K230" s="4">
        <v>0</v>
      </c>
      <c r="L230" s="4">
        <v>0</v>
      </c>
      <c r="M230" s="4">
        <v>50</v>
      </c>
      <c r="N230" s="4">
        <v>2000</v>
      </c>
      <c r="O230" s="4">
        <v>53</v>
      </c>
      <c r="P230" s="4">
        <v>3000</v>
      </c>
      <c r="Q230" s="4">
        <v>58</v>
      </c>
      <c r="R230" s="4">
        <v>4000</v>
      </c>
      <c r="S230" s="4">
        <f t="shared" si="36"/>
        <v>60</v>
      </c>
      <c r="T230" s="4">
        <v>5000</v>
      </c>
      <c r="U230" s="4">
        <f t="shared" si="37"/>
        <v>62</v>
      </c>
      <c r="V230" s="4">
        <v>5000</v>
      </c>
      <c r="W230" s="4">
        <f t="shared" si="38"/>
        <v>64</v>
      </c>
      <c r="X230" s="4">
        <v>5000</v>
      </c>
      <c r="Y230" s="4">
        <f t="shared" si="39"/>
        <v>66</v>
      </c>
      <c r="Z230" s="4">
        <v>5000</v>
      </c>
      <c r="AA230" s="4">
        <f t="shared" si="40"/>
        <v>68</v>
      </c>
      <c r="AB230" s="4">
        <v>5000</v>
      </c>
      <c r="AC230" s="4">
        <f t="shared" si="41"/>
        <v>70</v>
      </c>
      <c r="AD230" s="4">
        <v>5000</v>
      </c>
      <c r="AE230" s="4">
        <f t="shared" si="42"/>
        <v>72</v>
      </c>
      <c r="AF230" s="4">
        <v>5000</v>
      </c>
      <c r="AG230" s="4">
        <f t="shared" si="43"/>
        <v>74</v>
      </c>
      <c r="AH230" s="4">
        <v>5000</v>
      </c>
      <c r="AI230" s="4">
        <f t="shared" si="44"/>
        <v>76</v>
      </c>
      <c r="AJ230" s="4">
        <v>5000</v>
      </c>
      <c r="AK230" s="4">
        <f t="shared" si="45"/>
        <v>78</v>
      </c>
      <c r="AL230" s="4">
        <v>5000</v>
      </c>
      <c r="AM230" s="4">
        <f t="shared" si="46"/>
        <v>80</v>
      </c>
      <c r="AN230" s="4">
        <v>5000</v>
      </c>
      <c r="AO230" s="4">
        <f t="shared" si="47"/>
        <v>82</v>
      </c>
      <c r="AP230" s="4">
        <v>5000</v>
      </c>
      <c r="AQ230" s="4">
        <v>10</v>
      </c>
      <c r="AS230" s="4">
        <v>3</v>
      </c>
      <c r="AT230" s="4">
        <v>0</v>
      </c>
      <c r="AU230" s="4">
        <v>0</v>
      </c>
    </row>
    <row r="231" spans="1:47" s="4" customFormat="1">
      <c r="A231" s="1">
        <v>230</v>
      </c>
      <c r="B231" s="4">
        <v>205</v>
      </c>
      <c r="C231" s="4" t="s">
        <v>2348</v>
      </c>
      <c r="D231" s="4">
        <v>2</v>
      </c>
      <c r="E231" s="4">
        <v>205</v>
      </c>
      <c r="F231" s="71">
        <v>12</v>
      </c>
      <c r="G231" s="4">
        <v>50</v>
      </c>
      <c r="H231" s="4">
        <v>60</v>
      </c>
      <c r="I231" s="71">
        <v>40</v>
      </c>
      <c r="J231" s="4">
        <v>20</v>
      </c>
      <c r="K231" s="4">
        <v>20</v>
      </c>
      <c r="L231" s="4">
        <v>1</v>
      </c>
      <c r="M231" s="4">
        <v>44</v>
      </c>
      <c r="N231" s="4">
        <v>2000</v>
      </c>
      <c r="O231" s="4">
        <v>47</v>
      </c>
      <c r="P231" s="4">
        <v>3000</v>
      </c>
      <c r="Q231" s="4">
        <v>50</v>
      </c>
      <c r="R231" s="4">
        <v>4000</v>
      </c>
      <c r="S231" s="4">
        <f t="shared" si="36"/>
        <v>52</v>
      </c>
      <c r="T231" s="4">
        <v>5000</v>
      </c>
      <c r="U231" s="4">
        <f t="shared" si="37"/>
        <v>54</v>
      </c>
      <c r="V231" s="4">
        <v>5000</v>
      </c>
      <c r="W231" s="4">
        <f t="shared" si="38"/>
        <v>56</v>
      </c>
      <c r="X231" s="4">
        <v>5000</v>
      </c>
      <c r="Y231" s="4">
        <f t="shared" si="39"/>
        <v>58</v>
      </c>
      <c r="Z231" s="4">
        <v>5000</v>
      </c>
      <c r="AA231" s="4">
        <f t="shared" si="40"/>
        <v>60</v>
      </c>
      <c r="AB231" s="4">
        <v>5000</v>
      </c>
      <c r="AC231" s="4">
        <f t="shared" si="41"/>
        <v>62</v>
      </c>
      <c r="AD231" s="4">
        <v>5000</v>
      </c>
      <c r="AE231" s="4">
        <f t="shared" si="42"/>
        <v>64</v>
      </c>
      <c r="AF231" s="4">
        <v>5000</v>
      </c>
      <c r="AG231" s="4">
        <f t="shared" si="43"/>
        <v>66</v>
      </c>
      <c r="AH231" s="4">
        <v>5000</v>
      </c>
      <c r="AI231" s="4">
        <f t="shared" si="44"/>
        <v>68</v>
      </c>
      <c r="AJ231" s="4">
        <v>5000</v>
      </c>
      <c r="AK231" s="4">
        <f t="shared" si="45"/>
        <v>70</v>
      </c>
      <c r="AL231" s="4">
        <v>5000</v>
      </c>
      <c r="AM231" s="4">
        <f t="shared" si="46"/>
        <v>72</v>
      </c>
      <c r="AN231" s="4">
        <v>5000</v>
      </c>
      <c r="AO231" s="4">
        <f t="shared" si="47"/>
        <v>74</v>
      </c>
      <c r="AP231" s="4">
        <v>5000</v>
      </c>
      <c r="AQ231" s="4">
        <v>60</v>
      </c>
      <c r="AS231" s="4">
        <v>3</v>
      </c>
      <c r="AT231" s="4">
        <v>0</v>
      </c>
      <c r="AU231" s="4">
        <v>0</v>
      </c>
    </row>
    <row r="232" spans="1:47" s="4" customFormat="1">
      <c r="A232" s="1">
        <v>231</v>
      </c>
      <c r="B232" s="4">
        <v>206</v>
      </c>
      <c r="C232" s="4" t="s">
        <v>270</v>
      </c>
      <c r="D232" s="4">
        <v>2</v>
      </c>
      <c r="E232" s="4">
        <v>206</v>
      </c>
      <c r="F232" s="71">
        <v>12</v>
      </c>
      <c r="G232" s="4">
        <v>50</v>
      </c>
      <c r="H232" s="4">
        <v>60</v>
      </c>
      <c r="I232" s="71">
        <v>50</v>
      </c>
      <c r="J232" s="4">
        <v>20</v>
      </c>
      <c r="K232" s="4">
        <v>20</v>
      </c>
      <c r="L232" s="4">
        <v>1</v>
      </c>
      <c r="M232" s="4">
        <v>50</v>
      </c>
      <c r="N232" s="4">
        <v>2000</v>
      </c>
      <c r="O232" s="4">
        <v>53</v>
      </c>
      <c r="P232" s="4">
        <v>3000</v>
      </c>
      <c r="Q232" s="4">
        <v>58</v>
      </c>
      <c r="R232" s="4">
        <v>4000</v>
      </c>
      <c r="S232" s="4">
        <f t="shared" si="36"/>
        <v>60</v>
      </c>
      <c r="T232" s="4">
        <v>5000</v>
      </c>
      <c r="U232" s="4">
        <f t="shared" si="37"/>
        <v>62</v>
      </c>
      <c r="V232" s="4">
        <v>5000</v>
      </c>
      <c r="W232" s="4">
        <f t="shared" si="38"/>
        <v>64</v>
      </c>
      <c r="X232" s="4">
        <v>5000</v>
      </c>
      <c r="Y232" s="4">
        <f t="shared" si="39"/>
        <v>66</v>
      </c>
      <c r="Z232" s="4">
        <v>5000</v>
      </c>
      <c r="AA232" s="4">
        <f t="shared" si="40"/>
        <v>68</v>
      </c>
      <c r="AB232" s="4">
        <v>5000</v>
      </c>
      <c r="AC232" s="4">
        <f t="shared" si="41"/>
        <v>70</v>
      </c>
      <c r="AD232" s="4">
        <v>5000</v>
      </c>
      <c r="AE232" s="4">
        <f t="shared" si="42"/>
        <v>72</v>
      </c>
      <c r="AF232" s="4">
        <v>5000</v>
      </c>
      <c r="AG232" s="4">
        <f t="shared" si="43"/>
        <v>74</v>
      </c>
      <c r="AH232" s="4">
        <v>5000</v>
      </c>
      <c r="AI232" s="4">
        <f t="shared" si="44"/>
        <v>76</v>
      </c>
      <c r="AJ232" s="4">
        <v>5000</v>
      </c>
      <c r="AK232" s="4">
        <f t="shared" si="45"/>
        <v>78</v>
      </c>
      <c r="AL232" s="4">
        <v>5000</v>
      </c>
      <c r="AM232" s="4">
        <f t="shared" si="46"/>
        <v>80</v>
      </c>
      <c r="AN232" s="4">
        <v>5000</v>
      </c>
      <c r="AO232" s="4">
        <f t="shared" si="47"/>
        <v>82</v>
      </c>
      <c r="AP232" s="4">
        <v>5000</v>
      </c>
      <c r="AQ232" s="4">
        <v>60</v>
      </c>
      <c r="AS232" s="4">
        <v>3</v>
      </c>
      <c r="AT232" s="4">
        <v>0</v>
      </c>
      <c r="AU232" s="4">
        <v>0</v>
      </c>
    </row>
    <row r="233" spans="1:47">
      <c r="A233" s="1">
        <v>232</v>
      </c>
      <c r="B233">
        <v>208</v>
      </c>
      <c r="C233" t="s">
        <v>271</v>
      </c>
      <c r="D233">
        <v>2</v>
      </c>
      <c r="E233">
        <v>208</v>
      </c>
      <c r="F233" s="70">
        <v>5</v>
      </c>
      <c r="G233">
        <v>50</v>
      </c>
      <c r="H233">
        <v>60</v>
      </c>
      <c r="I233" s="70">
        <v>2</v>
      </c>
      <c r="J233">
        <v>20</v>
      </c>
      <c r="K233">
        <v>20</v>
      </c>
      <c r="L233">
        <v>0</v>
      </c>
      <c r="M233">
        <v>18</v>
      </c>
      <c r="N233">
        <v>2000</v>
      </c>
      <c r="O233">
        <v>21</v>
      </c>
      <c r="P233">
        <v>3000</v>
      </c>
      <c r="Q233">
        <v>24</v>
      </c>
      <c r="R233">
        <v>4000</v>
      </c>
      <c r="S233" s="4">
        <f t="shared" si="36"/>
        <v>26</v>
      </c>
      <c r="T233">
        <v>5000</v>
      </c>
      <c r="U233" s="4">
        <f t="shared" si="37"/>
        <v>28</v>
      </c>
      <c r="V233">
        <v>5000</v>
      </c>
      <c r="W233" s="4">
        <f t="shared" si="38"/>
        <v>30</v>
      </c>
      <c r="X233">
        <v>5000</v>
      </c>
      <c r="Y233" s="4">
        <f t="shared" si="39"/>
        <v>32</v>
      </c>
      <c r="Z233">
        <v>5000</v>
      </c>
      <c r="AA233" s="4">
        <f t="shared" si="40"/>
        <v>34</v>
      </c>
      <c r="AB233">
        <v>5000</v>
      </c>
      <c r="AC233" s="4">
        <f t="shared" si="41"/>
        <v>36</v>
      </c>
      <c r="AD233">
        <v>5000</v>
      </c>
      <c r="AE233" s="4">
        <f t="shared" si="42"/>
        <v>38</v>
      </c>
      <c r="AF233">
        <v>5000</v>
      </c>
      <c r="AG233" s="4">
        <f t="shared" si="43"/>
        <v>40</v>
      </c>
      <c r="AH233">
        <v>5000</v>
      </c>
      <c r="AI233" s="4">
        <f t="shared" si="44"/>
        <v>42</v>
      </c>
      <c r="AJ233">
        <v>5000</v>
      </c>
      <c r="AK233" s="4">
        <f t="shared" si="45"/>
        <v>44</v>
      </c>
      <c r="AL233">
        <v>5000</v>
      </c>
      <c r="AM233" s="4">
        <f t="shared" si="46"/>
        <v>46</v>
      </c>
      <c r="AN233">
        <v>5000</v>
      </c>
      <c r="AO233" s="4">
        <f t="shared" si="47"/>
        <v>48</v>
      </c>
      <c r="AP233">
        <v>5000</v>
      </c>
      <c r="AQ233">
        <v>60</v>
      </c>
      <c r="AS233">
        <v>3</v>
      </c>
      <c r="AT233">
        <v>0</v>
      </c>
      <c r="AU233">
        <v>0</v>
      </c>
    </row>
    <row r="234" spans="1:47" s="4" customFormat="1">
      <c r="A234" s="1">
        <v>233</v>
      </c>
      <c r="B234" s="4">
        <v>209</v>
      </c>
      <c r="C234" s="4" t="s">
        <v>2349</v>
      </c>
      <c r="D234" s="4">
        <v>2</v>
      </c>
      <c r="E234" s="4">
        <v>209</v>
      </c>
      <c r="F234" s="71">
        <v>12</v>
      </c>
      <c r="G234" s="4">
        <v>200</v>
      </c>
      <c r="H234" s="4">
        <v>500</v>
      </c>
      <c r="I234" s="71">
        <v>50</v>
      </c>
      <c r="J234" s="4">
        <v>800</v>
      </c>
      <c r="K234" s="4">
        <v>1000</v>
      </c>
      <c r="L234" s="4">
        <v>1</v>
      </c>
      <c r="M234" s="4">
        <v>18</v>
      </c>
      <c r="N234" s="4">
        <v>2000</v>
      </c>
      <c r="O234" s="4">
        <v>21</v>
      </c>
      <c r="P234" s="4">
        <v>3000</v>
      </c>
      <c r="Q234" s="4">
        <v>24</v>
      </c>
      <c r="R234" s="4">
        <v>4000</v>
      </c>
      <c r="S234" s="4">
        <f t="shared" si="36"/>
        <v>26</v>
      </c>
      <c r="T234" s="4">
        <v>5000</v>
      </c>
      <c r="U234" s="4">
        <f t="shared" si="37"/>
        <v>28</v>
      </c>
      <c r="V234" s="4">
        <v>5000</v>
      </c>
      <c r="W234" s="4">
        <f t="shared" si="38"/>
        <v>30</v>
      </c>
      <c r="X234" s="4">
        <v>5000</v>
      </c>
      <c r="Y234" s="4">
        <f t="shared" si="39"/>
        <v>32</v>
      </c>
      <c r="Z234" s="4">
        <v>5000</v>
      </c>
      <c r="AA234" s="4">
        <f t="shared" si="40"/>
        <v>34</v>
      </c>
      <c r="AB234" s="4">
        <v>5000</v>
      </c>
      <c r="AC234" s="4">
        <f t="shared" si="41"/>
        <v>36</v>
      </c>
      <c r="AD234" s="4">
        <v>5000</v>
      </c>
      <c r="AE234" s="4">
        <f t="shared" si="42"/>
        <v>38</v>
      </c>
      <c r="AF234" s="4">
        <v>5000</v>
      </c>
      <c r="AG234" s="4">
        <f t="shared" si="43"/>
        <v>40</v>
      </c>
      <c r="AH234" s="4">
        <v>5000</v>
      </c>
      <c r="AI234" s="4">
        <f t="shared" si="44"/>
        <v>42</v>
      </c>
      <c r="AJ234" s="4">
        <v>5000</v>
      </c>
      <c r="AK234" s="4">
        <f t="shared" si="45"/>
        <v>44</v>
      </c>
      <c r="AL234" s="4">
        <v>5000</v>
      </c>
      <c r="AM234" s="4">
        <f t="shared" si="46"/>
        <v>46</v>
      </c>
      <c r="AN234" s="4">
        <v>5000</v>
      </c>
      <c r="AO234" s="4">
        <f t="shared" si="47"/>
        <v>48</v>
      </c>
      <c r="AP234" s="4">
        <v>5000</v>
      </c>
      <c r="AQ234" s="4">
        <v>60</v>
      </c>
      <c r="AS234" s="4">
        <v>3</v>
      </c>
      <c r="AT234" s="4">
        <v>0</v>
      </c>
      <c r="AU234" s="4">
        <v>0</v>
      </c>
    </row>
    <row r="235" spans="1:47" s="4" customFormat="1">
      <c r="A235" s="1">
        <v>234</v>
      </c>
      <c r="B235" s="4">
        <v>210</v>
      </c>
      <c r="C235" s="4" t="s">
        <v>272</v>
      </c>
      <c r="D235" s="4">
        <v>2</v>
      </c>
      <c r="E235" s="4">
        <v>210</v>
      </c>
      <c r="F235" s="71">
        <v>10</v>
      </c>
      <c r="G235" s="4">
        <v>50</v>
      </c>
      <c r="H235" s="4">
        <v>60</v>
      </c>
      <c r="I235" s="71">
        <v>30</v>
      </c>
      <c r="J235" s="4">
        <v>20</v>
      </c>
      <c r="K235" s="4">
        <v>20</v>
      </c>
      <c r="L235" s="4">
        <v>2</v>
      </c>
      <c r="M235" s="4">
        <v>18</v>
      </c>
      <c r="N235" s="4">
        <v>2000</v>
      </c>
      <c r="O235" s="4">
        <v>21</v>
      </c>
      <c r="P235" s="4">
        <v>3000</v>
      </c>
      <c r="Q235" s="4">
        <v>24</v>
      </c>
      <c r="R235" s="4">
        <v>4000</v>
      </c>
      <c r="S235" s="4">
        <f t="shared" si="36"/>
        <v>26</v>
      </c>
      <c r="T235" s="4">
        <v>5000</v>
      </c>
      <c r="U235" s="4">
        <f t="shared" si="37"/>
        <v>28</v>
      </c>
      <c r="V235" s="4">
        <v>5000</v>
      </c>
      <c r="W235" s="4">
        <f t="shared" si="38"/>
        <v>30</v>
      </c>
      <c r="X235" s="4">
        <v>5000</v>
      </c>
      <c r="Y235" s="4">
        <f t="shared" si="39"/>
        <v>32</v>
      </c>
      <c r="Z235" s="4">
        <v>5000</v>
      </c>
      <c r="AA235" s="4">
        <f t="shared" si="40"/>
        <v>34</v>
      </c>
      <c r="AB235" s="4">
        <v>5000</v>
      </c>
      <c r="AC235" s="4">
        <f t="shared" si="41"/>
        <v>36</v>
      </c>
      <c r="AD235" s="4">
        <v>5000</v>
      </c>
      <c r="AE235" s="4">
        <f t="shared" si="42"/>
        <v>38</v>
      </c>
      <c r="AF235" s="4">
        <v>5000</v>
      </c>
      <c r="AG235" s="4">
        <f t="shared" si="43"/>
        <v>40</v>
      </c>
      <c r="AH235" s="4">
        <v>5000</v>
      </c>
      <c r="AI235" s="4">
        <f t="shared" si="44"/>
        <v>42</v>
      </c>
      <c r="AJ235" s="4">
        <v>5000</v>
      </c>
      <c r="AK235" s="4">
        <f t="shared" si="45"/>
        <v>44</v>
      </c>
      <c r="AL235" s="4">
        <v>5000</v>
      </c>
      <c r="AM235" s="4">
        <f t="shared" si="46"/>
        <v>46</v>
      </c>
      <c r="AN235" s="4">
        <v>5000</v>
      </c>
      <c r="AO235" s="4">
        <f t="shared" si="47"/>
        <v>48</v>
      </c>
      <c r="AP235" s="4">
        <v>5000</v>
      </c>
      <c r="AQ235" s="4">
        <v>60</v>
      </c>
      <c r="AS235" s="4">
        <v>3</v>
      </c>
      <c r="AT235" s="4">
        <v>0</v>
      </c>
      <c r="AU235" s="4">
        <v>0</v>
      </c>
    </row>
    <row r="236" spans="1:47">
      <c r="A236" s="1">
        <v>235</v>
      </c>
      <c r="B236">
        <v>202</v>
      </c>
      <c r="C236" t="s">
        <v>273</v>
      </c>
      <c r="D236">
        <v>8</v>
      </c>
      <c r="E236">
        <v>202</v>
      </c>
      <c r="F236" s="70">
        <v>5</v>
      </c>
      <c r="G236">
        <v>50</v>
      </c>
      <c r="H236">
        <v>60</v>
      </c>
      <c r="I236" s="70">
        <v>2</v>
      </c>
      <c r="J236">
        <v>20</v>
      </c>
      <c r="K236">
        <v>20</v>
      </c>
      <c r="L236">
        <v>2</v>
      </c>
      <c r="M236">
        <v>18</v>
      </c>
      <c r="N236">
        <v>2000</v>
      </c>
      <c r="O236">
        <v>21</v>
      </c>
      <c r="P236">
        <v>3000</v>
      </c>
      <c r="Q236">
        <v>24</v>
      </c>
      <c r="R236">
        <v>4000</v>
      </c>
      <c r="S236" s="4">
        <f t="shared" si="36"/>
        <v>26</v>
      </c>
      <c r="T236">
        <v>5000</v>
      </c>
      <c r="U236" s="4">
        <f t="shared" si="37"/>
        <v>28</v>
      </c>
      <c r="V236">
        <v>5000</v>
      </c>
      <c r="W236" s="4">
        <f t="shared" si="38"/>
        <v>30</v>
      </c>
      <c r="X236">
        <v>5000</v>
      </c>
      <c r="Y236" s="4">
        <f t="shared" si="39"/>
        <v>32</v>
      </c>
      <c r="Z236">
        <v>5000</v>
      </c>
      <c r="AA236" s="4">
        <f t="shared" si="40"/>
        <v>34</v>
      </c>
      <c r="AB236">
        <v>5000</v>
      </c>
      <c r="AC236" s="4">
        <f t="shared" si="41"/>
        <v>36</v>
      </c>
      <c r="AD236">
        <v>5000</v>
      </c>
      <c r="AE236" s="4">
        <f t="shared" si="42"/>
        <v>38</v>
      </c>
      <c r="AF236">
        <v>5000</v>
      </c>
      <c r="AG236" s="4">
        <f t="shared" si="43"/>
        <v>40</v>
      </c>
      <c r="AH236">
        <v>5000</v>
      </c>
      <c r="AI236" s="4">
        <f t="shared" si="44"/>
        <v>42</v>
      </c>
      <c r="AJ236">
        <v>5000</v>
      </c>
      <c r="AK236" s="4">
        <f t="shared" si="45"/>
        <v>44</v>
      </c>
      <c r="AL236">
        <v>5000</v>
      </c>
      <c r="AM236" s="4">
        <f t="shared" si="46"/>
        <v>46</v>
      </c>
      <c r="AN236">
        <v>5000</v>
      </c>
      <c r="AO236" s="4">
        <f t="shared" si="47"/>
        <v>48</v>
      </c>
      <c r="AP236">
        <v>5000</v>
      </c>
      <c r="AQ236">
        <v>60</v>
      </c>
      <c r="AR236" t="s">
        <v>130</v>
      </c>
      <c r="AS236">
        <v>3</v>
      </c>
      <c r="AT236">
        <v>0</v>
      </c>
      <c r="AU236">
        <v>0</v>
      </c>
    </row>
    <row r="237" spans="1:47">
      <c r="A237" s="1">
        <v>236</v>
      </c>
      <c r="B237">
        <v>203</v>
      </c>
      <c r="C237" t="s">
        <v>274</v>
      </c>
      <c r="D237">
        <v>2</v>
      </c>
      <c r="E237">
        <v>203</v>
      </c>
      <c r="F237" s="70">
        <v>5</v>
      </c>
      <c r="G237">
        <v>50</v>
      </c>
      <c r="H237">
        <v>60</v>
      </c>
      <c r="I237" s="70">
        <v>2</v>
      </c>
      <c r="J237">
        <v>20</v>
      </c>
      <c r="K237">
        <v>20</v>
      </c>
      <c r="L237">
        <v>2</v>
      </c>
      <c r="M237">
        <v>18</v>
      </c>
      <c r="N237">
        <v>2000</v>
      </c>
      <c r="O237">
        <v>21</v>
      </c>
      <c r="P237">
        <v>3000</v>
      </c>
      <c r="Q237">
        <v>24</v>
      </c>
      <c r="R237">
        <v>4000</v>
      </c>
      <c r="S237" s="4">
        <f t="shared" si="36"/>
        <v>26</v>
      </c>
      <c r="T237">
        <v>5000</v>
      </c>
      <c r="U237" s="4">
        <f t="shared" si="37"/>
        <v>28</v>
      </c>
      <c r="V237">
        <v>5000</v>
      </c>
      <c r="W237" s="4">
        <f t="shared" si="38"/>
        <v>30</v>
      </c>
      <c r="X237">
        <v>5000</v>
      </c>
      <c r="Y237" s="4">
        <f t="shared" si="39"/>
        <v>32</v>
      </c>
      <c r="Z237">
        <v>5000</v>
      </c>
      <c r="AA237" s="4">
        <f t="shared" si="40"/>
        <v>34</v>
      </c>
      <c r="AB237">
        <v>5000</v>
      </c>
      <c r="AC237" s="4">
        <f t="shared" si="41"/>
        <v>36</v>
      </c>
      <c r="AD237">
        <v>5000</v>
      </c>
      <c r="AE237" s="4">
        <f t="shared" si="42"/>
        <v>38</v>
      </c>
      <c r="AF237">
        <v>5000</v>
      </c>
      <c r="AG237" s="4">
        <f t="shared" si="43"/>
        <v>40</v>
      </c>
      <c r="AH237">
        <v>5000</v>
      </c>
      <c r="AI237" s="4">
        <f t="shared" si="44"/>
        <v>42</v>
      </c>
      <c r="AJ237">
        <v>5000</v>
      </c>
      <c r="AK237" s="4">
        <f t="shared" si="45"/>
        <v>44</v>
      </c>
      <c r="AL237">
        <v>5000</v>
      </c>
      <c r="AM237" s="4">
        <f t="shared" si="46"/>
        <v>46</v>
      </c>
      <c r="AN237">
        <v>5000</v>
      </c>
      <c r="AO237" s="4">
        <f t="shared" si="47"/>
        <v>48</v>
      </c>
      <c r="AP237">
        <v>5000</v>
      </c>
      <c r="AQ237">
        <v>60</v>
      </c>
      <c r="AR237" t="s">
        <v>130</v>
      </c>
      <c r="AS237">
        <v>3</v>
      </c>
      <c r="AT237">
        <v>0</v>
      </c>
      <c r="AU237">
        <v>0</v>
      </c>
    </row>
    <row r="238" spans="1:47">
      <c r="A238" s="1">
        <v>237</v>
      </c>
      <c r="B238">
        <v>204</v>
      </c>
      <c r="C238" t="s">
        <v>275</v>
      </c>
      <c r="D238">
        <v>4</v>
      </c>
      <c r="E238">
        <v>204</v>
      </c>
      <c r="F238" s="70">
        <v>12</v>
      </c>
      <c r="G238">
        <v>0</v>
      </c>
      <c r="H238">
        <v>0</v>
      </c>
      <c r="I238" s="70">
        <v>3</v>
      </c>
      <c r="J238">
        <v>0</v>
      </c>
      <c r="K238">
        <v>0</v>
      </c>
      <c r="L238">
        <v>0</v>
      </c>
      <c r="M238">
        <v>42</v>
      </c>
      <c r="N238">
        <v>2000</v>
      </c>
      <c r="O238">
        <v>44</v>
      </c>
      <c r="P238">
        <v>3000</v>
      </c>
      <c r="Q238">
        <v>46</v>
      </c>
      <c r="R238">
        <v>4000</v>
      </c>
      <c r="S238" s="4">
        <f t="shared" si="36"/>
        <v>48</v>
      </c>
      <c r="T238">
        <v>5000</v>
      </c>
      <c r="U238" s="4">
        <f t="shared" si="37"/>
        <v>50</v>
      </c>
      <c r="V238">
        <v>5000</v>
      </c>
      <c r="W238" s="4">
        <f t="shared" si="38"/>
        <v>52</v>
      </c>
      <c r="X238">
        <v>5000</v>
      </c>
      <c r="Y238" s="4">
        <f t="shared" si="39"/>
        <v>54</v>
      </c>
      <c r="Z238">
        <v>5000</v>
      </c>
      <c r="AA238" s="4">
        <f t="shared" si="40"/>
        <v>56</v>
      </c>
      <c r="AB238">
        <v>5000</v>
      </c>
      <c r="AC238" s="4">
        <f t="shared" si="41"/>
        <v>58</v>
      </c>
      <c r="AD238">
        <v>5000</v>
      </c>
      <c r="AE238" s="4">
        <f t="shared" si="42"/>
        <v>60</v>
      </c>
      <c r="AF238">
        <v>5000</v>
      </c>
      <c r="AG238" s="4">
        <f t="shared" si="43"/>
        <v>62</v>
      </c>
      <c r="AH238">
        <v>5000</v>
      </c>
      <c r="AI238" s="4">
        <f t="shared" si="44"/>
        <v>64</v>
      </c>
      <c r="AJ238">
        <v>5000</v>
      </c>
      <c r="AK238" s="4">
        <f t="shared" si="45"/>
        <v>66</v>
      </c>
      <c r="AL238">
        <v>5000</v>
      </c>
      <c r="AM238" s="4">
        <f t="shared" si="46"/>
        <v>68</v>
      </c>
      <c r="AN238">
        <v>5000</v>
      </c>
      <c r="AO238" s="4">
        <f t="shared" si="47"/>
        <v>70</v>
      </c>
      <c r="AP238">
        <v>5000</v>
      </c>
      <c r="AQ238">
        <v>10</v>
      </c>
      <c r="AR238" t="s">
        <v>130</v>
      </c>
      <c r="AS238">
        <v>3</v>
      </c>
      <c r="AT238">
        <v>0</v>
      </c>
      <c r="AU238">
        <v>0</v>
      </c>
    </row>
    <row r="239" spans="1:47">
      <c r="A239" s="1">
        <v>238</v>
      </c>
      <c r="B239">
        <v>205</v>
      </c>
      <c r="C239" t="s">
        <v>276</v>
      </c>
      <c r="D239">
        <v>2</v>
      </c>
      <c r="E239">
        <v>205</v>
      </c>
      <c r="F239" s="70">
        <v>5</v>
      </c>
      <c r="G239">
        <v>50</v>
      </c>
      <c r="H239">
        <v>60</v>
      </c>
      <c r="I239" s="70">
        <v>2</v>
      </c>
      <c r="J239">
        <v>20</v>
      </c>
      <c r="K239">
        <v>20</v>
      </c>
      <c r="L239">
        <v>1</v>
      </c>
      <c r="M239">
        <v>18</v>
      </c>
      <c r="N239">
        <v>2000</v>
      </c>
      <c r="O239">
        <v>21</v>
      </c>
      <c r="P239">
        <v>3000</v>
      </c>
      <c r="Q239">
        <v>24</v>
      </c>
      <c r="R239">
        <v>4000</v>
      </c>
      <c r="S239" s="4">
        <f t="shared" si="36"/>
        <v>26</v>
      </c>
      <c r="T239">
        <v>5000</v>
      </c>
      <c r="U239" s="4">
        <f t="shared" si="37"/>
        <v>28</v>
      </c>
      <c r="V239">
        <v>5000</v>
      </c>
      <c r="W239" s="4">
        <f t="shared" si="38"/>
        <v>30</v>
      </c>
      <c r="X239">
        <v>5000</v>
      </c>
      <c r="Y239" s="4">
        <f t="shared" si="39"/>
        <v>32</v>
      </c>
      <c r="Z239">
        <v>5000</v>
      </c>
      <c r="AA239" s="4">
        <f t="shared" si="40"/>
        <v>34</v>
      </c>
      <c r="AB239">
        <v>5000</v>
      </c>
      <c r="AC239" s="4">
        <f t="shared" si="41"/>
        <v>36</v>
      </c>
      <c r="AD239">
        <v>5000</v>
      </c>
      <c r="AE239" s="4">
        <f t="shared" si="42"/>
        <v>38</v>
      </c>
      <c r="AF239">
        <v>5000</v>
      </c>
      <c r="AG239" s="4">
        <f t="shared" si="43"/>
        <v>40</v>
      </c>
      <c r="AH239">
        <v>5000</v>
      </c>
      <c r="AI239" s="4">
        <f t="shared" si="44"/>
        <v>42</v>
      </c>
      <c r="AJ239">
        <v>5000</v>
      </c>
      <c r="AK239" s="4">
        <f t="shared" si="45"/>
        <v>44</v>
      </c>
      <c r="AL239">
        <v>5000</v>
      </c>
      <c r="AM239" s="4">
        <f t="shared" si="46"/>
        <v>46</v>
      </c>
      <c r="AN239">
        <v>5000</v>
      </c>
      <c r="AO239" s="4">
        <f t="shared" si="47"/>
        <v>48</v>
      </c>
      <c r="AP239">
        <v>5000</v>
      </c>
      <c r="AQ239">
        <v>60</v>
      </c>
      <c r="AR239" t="s">
        <v>130</v>
      </c>
      <c r="AS239">
        <v>3</v>
      </c>
      <c r="AT239">
        <v>0</v>
      </c>
      <c r="AU239">
        <v>0</v>
      </c>
    </row>
    <row r="240" spans="1:47">
      <c r="A240" s="1">
        <v>239</v>
      </c>
      <c r="B240">
        <v>206</v>
      </c>
      <c r="C240" t="s">
        <v>277</v>
      </c>
      <c r="D240">
        <v>2</v>
      </c>
      <c r="E240">
        <v>206</v>
      </c>
      <c r="F240" s="70">
        <v>5</v>
      </c>
      <c r="G240">
        <v>50</v>
      </c>
      <c r="H240">
        <v>60</v>
      </c>
      <c r="I240" s="70">
        <v>2</v>
      </c>
      <c r="J240">
        <v>20</v>
      </c>
      <c r="K240">
        <v>20</v>
      </c>
      <c r="L240">
        <v>1</v>
      </c>
      <c r="M240">
        <v>18</v>
      </c>
      <c r="N240">
        <v>2000</v>
      </c>
      <c r="O240">
        <v>21</v>
      </c>
      <c r="P240">
        <v>3000</v>
      </c>
      <c r="Q240">
        <v>24</v>
      </c>
      <c r="R240">
        <v>4000</v>
      </c>
      <c r="S240" s="4">
        <f t="shared" si="36"/>
        <v>26</v>
      </c>
      <c r="T240">
        <v>5000</v>
      </c>
      <c r="U240" s="4">
        <f t="shared" si="37"/>
        <v>28</v>
      </c>
      <c r="V240">
        <v>5000</v>
      </c>
      <c r="W240" s="4">
        <f t="shared" si="38"/>
        <v>30</v>
      </c>
      <c r="X240">
        <v>5000</v>
      </c>
      <c r="Y240" s="4">
        <f t="shared" si="39"/>
        <v>32</v>
      </c>
      <c r="Z240">
        <v>5000</v>
      </c>
      <c r="AA240" s="4">
        <f t="shared" si="40"/>
        <v>34</v>
      </c>
      <c r="AB240">
        <v>5000</v>
      </c>
      <c r="AC240" s="4">
        <f t="shared" si="41"/>
        <v>36</v>
      </c>
      <c r="AD240">
        <v>5000</v>
      </c>
      <c r="AE240" s="4">
        <f t="shared" si="42"/>
        <v>38</v>
      </c>
      <c r="AF240">
        <v>5000</v>
      </c>
      <c r="AG240" s="4">
        <f t="shared" si="43"/>
        <v>40</v>
      </c>
      <c r="AH240">
        <v>5000</v>
      </c>
      <c r="AI240" s="4">
        <f t="shared" si="44"/>
        <v>42</v>
      </c>
      <c r="AJ240">
        <v>5000</v>
      </c>
      <c r="AK240" s="4">
        <f t="shared" si="45"/>
        <v>44</v>
      </c>
      <c r="AL240">
        <v>5000</v>
      </c>
      <c r="AM240" s="4">
        <f t="shared" si="46"/>
        <v>46</v>
      </c>
      <c r="AN240">
        <v>5000</v>
      </c>
      <c r="AO240" s="4">
        <f t="shared" si="47"/>
        <v>48</v>
      </c>
      <c r="AP240">
        <v>5000</v>
      </c>
      <c r="AQ240">
        <v>60</v>
      </c>
      <c r="AR240" t="s">
        <v>130</v>
      </c>
      <c r="AS240">
        <v>3</v>
      </c>
      <c r="AT240">
        <v>0</v>
      </c>
      <c r="AU240">
        <v>0</v>
      </c>
    </row>
    <row r="241" spans="1:47">
      <c r="A241" s="1">
        <v>240</v>
      </c>
      <c r="B241">
        <v>208</v>
      </c>
      <c r="C241" t="s">
        <v>278</v>
      </c>
      <c r="D241">
        <v>2</v>
      </c>
      <c r="E241">
        <v>208</v>
      </c>
      <c r="F241" s="70">
        <v>5</v>
      </c>
      <c r="G241">
        <v>50</v>
      </c>
      <c r="H241">
        <v>60</v>
      </c>
      <c r="I241" s="70">
        <v>2</v>
      </c>
      <c r="J241">
        <v>20</v>
      </c>
      <c r="K241">
        <v>20</v>
      </c>
      <c r="L241">
        <v>0</v>
      </c>
      <c r="M241">
        <v>18</v>
      </c>
      <c r="N241">
        <v>2000</v>
      </c>
      <c r="O241">
        <v>21</v>
      </c>
      <c r="P241">
        <v>3000</v>
      </c>
      <c r="Q241">
        <v>24</v>
      </c>
      <c r="R241">
        <v>4000</v>
      </c>
      <c r="S241" s="4">
        <f t="shared" si="36"/>
        <v>26</v>
      </c>
      <c r="T241">
        <v>5000</v>
      </c>
      <c r="U241" s="4">
        <f t="shared" si="37"/>
        <v>28</v>
      </c>
      <c r="V241">
        <v>5000</v>
      </c>
      <c r="W241" s="4">
        <f t="shared" si="38"/>
        <v>30</v>
      </c>
      <c r="X241">
        <v>5000</v>
      </c>
      <c r="Y241" s="4">
        <f t="shared" si="39"/>
        <v>32</v>
      </c>
      <c r="Z241">
        <v>5000</v>
      </c>
      <c r="AA241" s="4">
        <f t="shared" si="40"/>
        <v>34</v>
      </c>
      <c r="AB241">
        <v>5000</v>
      </c>
      <c r="AC241" s="4">
        <f t="shared" si="41"/>
        <v>36</v>
      </c>
      <c r="AD241">
        <v>5000</v>
      </c>
      <c r="AE241" s="4">
        <f t="shared" si="42"/>
        <v>38</v>
      </c>
      <c r="AF241">
        <v>5000</v>
      </c>
      <c r="AG241" s="4">
        <f t="shared" si="43"/>
        <v>40</v>
      </c>
      <c r="AH241">
        <v>5000</v>
      </c>
      <c r="AI241" s="4">
        <f t="shared" si="44"/>
        <v>42</v>
      </c>
      <c r="AJ241">
        <v>5000</v>
      </c>
      <c r="AK241" s="4">
        <f t="shared" si="45"/>
        <v>44</v>
      </c>
      <c r="AL241">
        <v>5000</v>
      </c>
      <c r="AM241" s="4">
        <f t="shared" si="46"/>
        <v>46</v>
      </c>
      <c r="AN241">
        <v>5000</v>
      </c>
      <c r="AO241" s="4">
        <f t="shared" si="47"/>
        <v>48</v>
      </c>
      <c r="AP241">
        <v>5000</v>
      </c>
      <c r="AQ241">
        <v>60</v>
      </c>
      <c r="AR241" t="s">
        <v>130</v>
      </c>
      <c r="AS241">
        <v>3</v>
      </c>
      <c r="AT241">
        <v>0</v>
      </c>
      <c r="AU241">
        <v>0</v>
      </c>
    </row>
    <row r="242" spans="1:47">
      <c r="A242" s="1">
        <v>241</v>
      </c>
      <c r="B242">
        <v>209</v>
      </c>
      <c r="C242" t="s">
        <v>279</v>
      </c>
      <c r="D242">
        <v>2</v>
      </c>
      <c r="E242">
        <v>209</v>
      </c>
      <c r="F242" s="70">
        <v>5</v>
      </c>
      <c r="G242">
        <v>200</v>
      </c>
      <c r="H242">
        <v>500</v>
      </c>
      <c r="I242" s="70">
        <v>50</v>
      </c>
      <c r="J242">
        <v>800</v>
      </c>
      <c r="K242">
        <v>1000</v>
      </c>
      <c r="L242">
        <v>1</v>
      </c>
      <c r="M242">
        <v>18</v>
      </c>
      <c r="N242">
        <v>2000</v>
      </c>
      <c r="O242">
        <v>21</v>
      </c>
      <c r="P242">
        <v>3000</v>
      </c>
      <c r="Q242">
        <v>24</v>
      </c>
      <c r="R242">
        <v>4000</v>
      </c>
      <c r="S242" s="4">
        <f t="shared" si="36"/>
        <v>26</v>
      </c>
      <c r="T242">
        <v>5000</v>
      </c>
      <c r="U242" s="4">
        <f t="shared" si="37"/>
        <v>28</v>
      </c>
      <c r="V242">
        <v>5000</v>
      </c>
      <c r="W242" s="4">
        <f t="shared" si="38"/>
        <v>30</v>
      </c>
      <c r="X242">
        <v>5000</v>
      </c>
      <c r="Y242" s="4">
        <f t="shared" si="39"/>
        <v>32</v>
      </c>
      <c r="Z242">
        <v>5000</v>
      </c>
      <c r="AA242" s="4">
        <f t="shared" si="40"/>
        <v>34</v>
      </c>
      <c r="AB242">
        <v>5000</v>
      </c>
      <c r="AC242" s="4">
        <f t="shared" si="41"/>
        <v>36</v>
      </c>
      <c r="AD242">
        <v>5000</v>
      </c>
      <c r="AE242" s="4">
        <f t="shared" si="42"/>
        <v>38</v>
      </c>
      <c r="AF242">
        <v>5000</v>
      </c>
      <c r="AG242" s="4">
        <f t="shared" si="43"/>
        <v>40</v>
      </c>
      <c r="AH242">
        <v>5000</v>
      </c>
      <c r="AI242" s="4">
        <f t="shared" si="44"/>
        <v>42</v>
      </c>
      <c r="AJ242">
        <v>5000</v>
      </c>
      <c r="AK242" s="4">
        <f t="shared" si="45"/>
        <v>44</v>
      </c>
      <c r="AL242">
        <v>5000</v>
      </c>
      <c r="AM242" s="4">
        <f t="shared" si="46"/>
        <v>46</v>
      </c>
      <c r="AN242">
        <v>5000</v>
      </c>
      <c r="AO242" s="4">
        <f t="shared" si="47"/>
        <v>48</v>
      </c>
      <c r="AP242">
        <v>5000</v>
      </c>
      <c r="AQ242">
        <v>60</v>
      </c>
      <c r="AR242" t="s">
        <v>130</v>
      </c>
      <c r="AS242">
        <v>3</v>
      </c>
      <c r="AT242">
        <v>0</v>
      </c>
      <c r="AU242">
        <v>0</v>
      </c>
    </row>
    <row r="243" spans="1:47">
      <c r="A243" s="1">
        <v>242</v>
      </c>
      <c r="B243">
        <v>210</v>
      </c>
      <c r="C243" t="s">
        <v>280</v>
      </c>
      <c r="D243">
        <v>2</v>
      </c>
      <c r="E243">
        <v>210</v>
      </c>
      <c r="F243" s="70">
        <v>5</v>
      </c>
      <c r="G243">
        <v>50</v>
      </c>
      <c r="H243">
        <v>60</v>
      </c>
      <c r="I243" s="70">
        <v>2</v>
      </c>
      <c r="J243">
        <v>20</v>
      </c>
      <c r="K243">
        <v>20</v>
      </c>
      <c r="L243">
        <v>2</v>
      </c>
      <c r="M243">
        <v>18</v>
      </c>
      <c r="N243">
        <v>2000</v>
      </c>
      <c r="O243">
        <v>21</v>
      </c>
      <c r="P243">
        <v>3000</v>
      </c>
      <c r="Q243">
        <v>24</v>
      </c>
      <c r="R243">
        <v>4000</v>
      </c>
      <c r="S243" s="4">
        <f t="shared" si="36"/>
        <v>26</v>
      </c>
      <c r="T243">
        <v>5000</v>
      </c>
      <c r="U243" s="4">
        <f t="shared" si="37"/>
        <v>28</v>
      </c>
      <c r="V243">
        <v>5000</v>
      </c>
      <c r="W243" s="4">
        <f t="shared" si="38"/>
        <v>30</v>
      </c>
      <c r="X243">
        <v>5000</v>
      </c>
      <c r="Y243" s="4">
        <f t="shared" si="39"/>
        <v>32</v>
      </c>
      <c r="Z243">
        <v>5000</v>
      </c>
      <c r="AA243" s="4">
        <f t="shared" si="40"/>
        <v>34</v>
      </c>
      <c r="AB243">
        <v>5000</v>
      </c>
      <c r="AC243" s="4">
        <f t="shared" si="41"/>
        <v>36</v>
      </c>
      <c r="AD243">
        <v>5000</v>
      </c>
      <c r="AE243" s="4">
        <f t="shared" si="42"/>
        <v>38</v>
      </c>
      <c r="AF243">
        <v>5000</v>
      </c>
      <c r="AG243" s="4">
        <f t="shared" si="43"/>
        <v>40</v>
      </c>
      <c r="AH243">
        <v>5000</v>
      </c>
      <c r="AI243" s="4">
        <f t="shared" si="44"/>
        <v>42</v>
      </c>
      <c r="AJ243">
        <v>5000</v>
      </c>
      <c r="AK243" s="4">
        <f t="shared" si="45"/>
        <v>44</v>
      </c>
      <c r="AL243">
        <v>5000</v>
      </c>
      <c r="AM243" s="4">
        <f t="shared" si="46"/>
        <v>46</v>
      </c>
      <c r="AN243">
        <v>5000</v>
      </c>
      <c r="AO243" s="4">
        <f t="shared" si="47"/>
        <v>48</v>
      </c>
      <c r="AP243">
        <v>5000</v>
      </c>
      <c r="AQ243">
        <v>60</v>
      </c>
      <c r="AS243">
        <v>3</v>
      </c>
      <c r="AT243">
        <v>0</v>
      </c>
      <c r="AU243">
        <v>0</v>
      </c>
    </row>
    <row r="244" spans="1:47">
      <c r="A244" s="1">
        <v>243</v>
      </c>
      <c r="B244">
        <v>90</v>
      </c>
      <c r="C244" t="s">
        <v>2352</v>
      </c>
      <c r="D244">
        <v>2</v>
      </c>
      <c r="E244">
        <v>70</v>
      </c>
      <c r="F244" s="70">
        <v>5</v>
      </c>
      <c r="G244">
        <v>50</v>
      </c>
      <c r="H244">
        <v>60</v>
      </c>
      <c r="I244" s="70">
        <v>2</v>
      </c>
      <c r="J244">
        <v>20</v>
      </c>
      <c r="K244">
        <v>20</v>
      </c>
      <c r="L244">
        <v>99</v>
      </c>
      <c r="M244">
        <v>18</v>
      </c>
      <c r="N244">
        <v>2000</v>
      </c>
      <c r="O244">
        <v>21</v>
      </c>
      <c r="P244">
        <v>3000</v>
      </c>
      <c r="Q244">
        <v>24</v>
      </c>
      <c r="R244">
        <v>4000</v>
      </c>
      <c r="S244" s="4">
        <f t="shared" ref="S244" si="48">Q244+2</f>
        <v>26</v>
      </c>
      <c r="T244">
        <v>5001</v>
      </c>
      <c r="U244" s="4">
        <f t="shared" ref="U244" si="49">S244+2</f>
        <v>28</v>
      </c>
      <c r="V244">
        <v>5001</v>
      </c>
      <c r="W244" s="4">
        <f t="shared" ref="W244" si="50">U244+2</f>
        <v>30</v>
      </c>
      <c r="X244">
        <v>5001</v>
      </c>
      <c r="Y244" s="4">
        <f t="shared" ref="Y244" si="51">W244+2</f>
        <v>32</v>
      </c>
      <c r="Z244">
        <v>5001</v>
      </c>
      <c r="AA244" s="4">
        <f t="shared" ref="AA244" si="52">Y244+2</f>
        <v>34</v>
      </c>
      <c r="AB244">
        <v>5001</v>
      </c>
      <c r="AC244" s="4">
        <f t="shared" ref="AC244" si="53">AA244+2</f>
        <v>36</v>
      </c>
      <c r="AD244">
        <v>5001</v>
      </c>
      <c r="AE244" s="4">
        <f t="shared" ref="AE244" si="54">AC244+2</f>
        <v>38</v>
      </c>
      <c r="AF244">
        <v>5001</v>
      </c>
      <c r="AG244" s="4">
        <f t="shared" ref="AG244" si="55">AE244+2</f>
        <v>40</v>
      </c>
      <c r="AH244">
        <v>5001</v>
      </c>
      <c r="AI244" s="4">
        <f t="shared" ref="AI244" si="56">AG244+2</f>
        <v>42</v>
      </c>
      <c r="AJ244">
        <v>5001</v>
      </c>
      <c r="AK244" s="4">
        <f t="shared" ref="AK244" si="57">AI244+2</f>
        <v>44</v>
      </c>
      <c r="AL244">
        <v>5001</v>
      </c>
      <c r="AM244" s="4">
        <f t="shared" ref="AM244" si="58">AK244+2</f>
        <v>46</v>
      </c>
      <c r="AN244">
        <v>5001</v>
      </c>
      <c r="AO244" s="4">
        <f t="shared" ref="AO244" si="59">AM244+2</f>
        <v>48</v>
      </c>
      <c r="AP244">
        <v>5001</v>
      </c>
      <c r="AQ244">
        <v>60</v>
      </c>
      <c r="AS244">
        <v>3</v>
      </c>
      <c r="AT244">
        <v>0</v>
      </c>
      <c r="AU244">
        <v>0</v>
      </c>
    </row>
    <row r="245" spans="1:47">
      <c r="A245" s="1">
        <v>244</v>
      </c>
      <c r="C245" t="s">
        <v>1189</v>
      </c>
      <c r="D245">
        <v>2</v>
      </c>
      <c r="E245">
        <v>210</v>
      </c>
      <c r="F245" s="70">
        <v>5</v>
      </c>
      <c r="G245">
        <v>50</v>
      </c>
      <c r="H245">
        <v>60</v>
      </c>
      <c r="I245" s="70">
        <v>2</v>
      </c>
      <c r="J245">
        <v>20</v>
      </c>
      <c r="K245">
        <v>20</v>
      </c>
      <c r="L245">
        <v>2</v>
      </c>
      <c r="M245">
        <v>18</v>
      </c>
      <c r="N245">
        <v>2000</v>
      </c>
      <c r="O245">
        <v>21</v>
      </c>
      <c r="P245">
        <v>3000</v>
      </c>
      <c r="Q245">
        <v>24</v>
      </c>
      <c r="R245">
        <v>4000</v>
      </c>
      <c r="S245" s="4">
        <f t="shared" si="36"/>
        <v>26</v>
      </c>
      <c r="T245">
        <v>5000</v>
      </c>
      <c r="U245" s="4">
        <f t="shared" si="37"/>
        <v>28</v>
      </c>
      <c r="V245">
        <v>5000</v>
      </c>
      <c r="W245" s="4">
        <f t="shared" si="38"/>
        <v>30</v>
      </c>
      <c r="X245">
        <v>5000</v>
      </c>
      <c r="Y245" s="4">
        <f t="shared" si="39"/>
        <v>32</v>
      </c>
      <c r="Z245">
        <v>5000</v>
      </c>
      <c r="AA245" s="4">
        <f t="shared" si="40"/>
        <v>34</v>
      </c>
      <c r="AB245">
        <v>5000</v>
      </c>
      <c r="AC245" s="4">
        <f t="shared" si="41"/>
        <v>36</v>
      </c>
      <c r="AD245">
        <v>5000</v>
      </c>
      <c r="AE245" s="4">
        <f t="shared" si="42"/>
        <v>38</v>
      </c>
      <c r="AF245">
        <v>5000</v>
      </c>
      <c r="AG245" s="4">
        <f t="shared" si="43"/>
        <v>40</v>
      </c>
      <c r="AH245">
        <v>5000</v>
      </c>
      <c r="AI245" s="4">
        <f t="shared" si="44"/>
        <v>42</v>
      </c>
      <c r="AJ245">
        <v>5000</v>
      </c>
      <c r="AK245" s="4">
        <f t="shared" si="45"/>
        <v>44</v>
      </c>
      <c r="AL245">
        <v>5000</v>
      </c>
      <c r="AM245" s="4">
        <f t="shared" si="46"/>
        <v>46</v>
      </c>
      <c r="AN245">
        <v>5000</v>
      </c>
      <c r="AO245" s="4">
        <f t="shared" si="47"/>
        <v>48</v>
      </c>
      <c r="AP245">
        <v>5000</v>
      </c>
      <c r="AQ245">
        <v>60</v>
      </c>
      <c r="AS245">
        <v>3</v>
      </c>
      <c r="AT245">
        <v>0</v>
      </c>
      <c r="AU245">
        <v>0</v>
      </c>
    </row>
    <row r="246" spans="1:47">
      <c r="A246" s="1">
        <v>245</v>
      </c>
      <c r="C246" t="s">
        <v>1190</v>
      </c>
      <c r="D246">
        <v>2</v>
      </c>
      <c r="E246">
        <v>210</v>
      </c>
      <c r="F246" s="70">
        <v>5</v>
      </c>
      <c r="G246">
        <v>50</v>
      </c>
      <c r="H246">
        <v>60</v>
      </c>
      <c r="I246" s="70">
        <v>2</v>
      </c>
      <c r="J246">
        <v>20</v>
      </c>
      <c r="K246">
        <v>20</v>
      </c>
      <c r="L246">
        <v>2</v>
      </c>
      <c r="M246">
        <v>18</v>
      </c>
      <c r="N246">
        <v>2000</v>
      </c>
      <c r="O246">
        <v>21</v>
      </c>
      <c r="P246">
        <v>3000</v>
      </c>
      <c r="Q246">
        <v>24</v>
      </c>
      <c r="R246">
        <v>4000</v>
      </c>
      <c r="S246" s="4">
        <f t="shared" si="36"/>
        <v>26</v>
      </c>
      <c r="T246">
        <v>5000</v>
      </c>
      <c r="U246" s="4">
        <f t="shared" si="37"/>
        <v>28</v>
      </c>
      <c r="V246">
        <v>5000</v>
      </c>
      <c r="W246" s="4">
        <f t="shared" si="38"/>
        <v>30</v>
      </c>
      <c r="X246">
        <v>5000</v>
      </c>
      <c r="Y246" s="4">
        <f t="shared" si="39"/>
        <v>32</v>
      </c>
      <c r="Z246">
        <v>5000</v>
      </c>
      <c r="AA246" s="4">
        <f t="shared" si="40"/>
        <v>34</v>
      </c>
      <c r="AB246">
        <v>5000</v>
      </c>
      <c r="AC246" s="4">
        <f t="shared" si="41"/>
        <v>36</v>
      </c>
      <c r="AD246">
        <v>5000</v>
      </c>
      <c r="AE246" s="4">
        <f t="shared" si="42"/>
        <v>38</v>
      </c>
      <c r="AF246">
        <v>5000</v>
      </c>
      <c r="AG246" s="4">
        <f t="shared" si="43"/>
        <v>40</v>
      </c>
      <c r="AH246">
        <v>5000</v>
      </c>
      <c r="AI246" s="4">
        <f t="shared" si="44"/>
        <v>42</v>
      </c>
      <c r="AJ246">
        <v>5000</v>
      </c>
      <c r="AK246" s="4">
        <f t="shared" si="45"/>
        <v>44</v>
      </c>
      <c r="AL246">
        <v>5000</v>
      </c>
      <c r="AM246" s="4">
        <f t="shared" si="46"/>
        <v>46</v>
      </c>
      <c r="AN246">
        <v>5000</v>
      </c>
      <c r="AO246" s="4">
        <f t="shared" si="47"/>
        <v>48</v>
      </c>
      <c r="AP246">
        <v>5000</v>
      </c>
      <c r="AQ246">
        <v>60</v>
      </c>
      <c r="AS246">
        <v>3</v>
      </c>
      <c r="AT246">
        <v>0</v>
      </c>
      <c r="AU246">
        <v>0</v>
      </c>
    </row>
    <row r="247" spans="1:47">
      <c r="A247" s="1">
        <v>246</v>
      </c>
      <c r="C247" t="s">
        <v>1191</v>
      </c>
      <c r="D247">
        <v>2</v>
      </c>
      <c r="E247">
        <v>210</v>
      </c>
      <c r="F247" s="70">
        <v>5</v>
      </c>
      <c r="G247">
        <v>50</v>
      </c>
      <c r="H247">
        <v>60</v>
      </c>
      <c r="I247" s="70">
        <v>2</v>
      </c>
      <c r="J247">
        <v>20</v>
      </c>
      <c r="K247">
        <v>20</v>
      </c>
      <c r="L247">
        <v>2</v>
      </c>
      <c r="M247">
        <v>18</v>
      </c>
      <c r="N247">
        <v>2000</v>
      </c>
      <c r="O247">
        <v>21</v>
      </c>
      <c r="P247">
        <v>3000</v>
      </c>
      <c r="Q247">
        <v>24</v>
      </c>
      <c r="R247">
        <v>4000</v>
      </c>
      <c r="S247" s="4">
        <f t="shared" si="36"/>
        <v>26</v>
      </c>
      <c r="T247">
        <v>5000</v>
      </c>
      <c r="U247" s="4">
        <f t="shared" si="37"/>
        <v>28</v>
      </c>
      <c r="V247">
        <v>5000</v>
      </c>
      <c r="W247" s="4">
        <f t="shared" si="38"/>
        <v>30</v>
      </c>
      <c r="X247">
        <v>5000</v>
      </c>
      <c r="Y247" s="4">
        <f t="shared" si="39"/>
        <v>32</v>
      </c>
      <c r="Z247">
        <v>5000</v>
      </c>
      <c r="AA247" s="4">
        <f t="shared" si="40"/>
        <v>34</v>
      </c>
      <c r="AB247">
        <v>5000</v>
      </c>
      <c r="AC247" s="4">
        <f t="shared" si="41"/>
        <v>36</v>
      </c>
      <c r="AD247">
        <v>5000</v>
      </c>
      <c r="AE247" s="4">
        <f t="shared" si="42"/>
        <v>38</v>
      </c>
      <c r="AF247">
        <v>5000</v>
      </c>
      <c r="AG247" s="4">
        <f t="shared" si="43"/>
        <v>40</v>
      </c>
      <c r="AH247">
        <v>5000</v>
      </c>
      <c r="AI247" s="4">
        <f t="shared" si="44"/>
        <v>42</v>
      </c>
      <c r="AJ247">
        <v>5000</v>
      </c>
      <c r="AK247" s="4">
        <f t="shared" si="45"/>
        <v>44</v>
      </c>
      <c r="AL247">
        <v>5000</v>
      </c>
      <c r="AM247" s="4">
        <f t="shared" si="46"/>
        <v>46</v>
      </c>
      <c r="AN247">
        <v>5000</v>
      </c>
      <c r="AO247" s="4">
        <f t="shared" si="47"/>
        <v>48</v>
      </c>
      <c r="AP247">
        <v>5000</v>
      </c>
      <c r="AQ247">
        <v>60</v>
      </c>
      <c r="AS247">
        <v>3</v>
      </c>
      <c r="AT247">
        <v>0</v>
      </c>
      <c r="AU247">
        <v>0</v>
      </c>
    </row>
    <row r="248" spans="1:47">
      <c r="A248" s="1">
        <v>247</v>
      </c>
      <c r="C248" t="s">
        <v>1192</v>
      </c>
      <c r="D248">
        <v>2</v>
      </c>
      <c r="E248">
        <v>210</v>
      </c>
      <c r="F248" s="70">
        <v>5</v>
      </c>
      <c r="G248">
        <v>50</v>
      </c>
      <c r="H248">
        <v>60</v>
      </c>
      <c r="I248" s="70">
        <v>2</v>
      </c>
      <c r="J248">
        <v>20</v>
      </c>
      <c r="K248">
        <v>20</v>
      </c>
      <c r="L248">
        <v>2</v>
      </c>
      <c r="M248">
        <v>18</v>
      </c>
      <c r="N248">
        <v>2000</v>
      </c>
      <c r="O248">
        <v>21</v>
      </c>
      <c r="P248">
        <v>3000</v>
      </c>
      <c r="Q248">
        <v>24</v>
      </c>
      <c r="R248">
        <v>4000</v>
      </c>
      <c r="S248" s="4">
        <f t="shared" si="36"/>
        <v>26</v>
      </c>
      <c r="T248">
        <v>5000</v>
      </c>
      <c r="U248" s="4">
        <f t="shared" si="37"/>
        <v>28</v>
      </c>
      <c r="V248">
        <v>5000</v>
      </c>
      <c r="W248" s="4">
        <f t="shared" si="38"/>
        <v>30</v>
      </c>
      <c r="X248">
        <v>5000</v>
      </c>
      <c r="Y248" s="4">
        <f t="shared" si="39"/>
        <v>32</v>
      </c>
      <c r="Z248">
        <v>5000</v>
      </c>
      <c r="AA248" s="4">
        <f t="shared" si="40"/>
        <v>34</v>
      </c>
      <c r="AB248">
        <v>5000</v>
      </c>
      <c r="AC248" s="4">
        <f t="shared" si="41"/>
        <v>36</v>
      </c>
      <c r="AD248">
        <v>5000</v>
      </c>
      <c r="AE248" s="4">
        <f t="shared" si="42"/>
        <v>38</v>
      </c>
      <c r="AF248">
        <v>5000</v>
      </c>
      <c r="AG248" s="4">
        <f t="shared" si="43"/>
        <v>40</v>
      </c>
      <c r="AH248">
        <v>5000</v>
      </c>
      <c r="AI248" s="4">
        <f t="shared" si="44"/>
        <v>42</v>
      </c>
      <c r="AJ248">
        <v>5000</v>
      </c>
      <c r="AK248" s="4">
        <f t="shared" si="45"/>
        <v>44</v>
      </c>
      <c r="AL248">
        <v>5000</v>
      </c>
      <c r="AM248" s="4">
        <f t="shared" si="46"/>
        <v>46</v>
      </c>
      <c r="AN248">
        <v>5000</v>
      </c>
      <c r="AO248" s="4">
        <f t="shared" si="47"/>
        <v>48</v>
      </c>
      <c r="AP248">
        <v>5000</v>
      </c>
      <c r="AQ248">
        <v>60</v>
      </c>
      <c r="AS248">
        <v>3</v>
      </c>
      <c r="AT248">
        <v>0</v>
      </c>
      <c r="AU248">
        <v>0</v>
      </c>
    </row>
    <row r="249" spans="1:47">
      <c r="A249" s="1">
        <v>248</v>
      </c>
      <c r="C249" t="s">
        <v>1193</v>
      </c>
      <c r="D249">
        <v>2</v>
      </c>
      <c r="E249">
        <v>210</v>
      </c>
      <c r="F249" s="70">
        <v>5</v>
      </c>
      <c r="G249">
        <v>50</v>
      </c>
      <c r="H249">
        <v>60</v>
      </c>
      <c r="I249" s="70">
        <v>2</v>
      </c>
      <c r="J249">
        <v>20</v>
      </c>
      <c r="K249">
        <v>20</v>
      </c>
      <c r="L249">
        <v>2</v>
      </c>
      <c r="M249">
        <v>18</v>
      </c>
      <c r="N249">
        <v>2000</v>
      </c>
      <c r="O249">
        <v>21</v>
      </c>
      <c r="P249">
        <v>3000</v>
      </c>
      <c r="Q249">
        <v>24</v>
      </c>
      <c r="R249">
        <v>4000</v>
      </c>
      <c r="S249" s="4">
        <f t="shared" si="36"/>
        <v>26</v>
      </c>
      <c r="T249">
        <v>5000</v>
      </c>
      <c r="U249" s="4">
        <f t="shared" si="37"/>
        <v>28</v>
      </c>
      <c r="V249">
        <v>5000</v>
      </c>
      <c r="W249" s="4">
        <f t="shared" si="38"/>
        <v>30</v>
      </c>
      <c r="X249">
        <v>5000</v>
      </c>
      <c r="Y249" s="4">
        <f t="shared" si="39"/>
        <v>32</v>
      </c>
      <c r="Z249">
        <v>5000</v>
      </c>
      <c r="AA249" s="4">
        <f t="shared" si="40"/>
        <v>34</v>
      </c>
      <c r="AB249">
        <v>5000</v>
      </c>
      <c r="AC249" s="4">
        <f t="shared" si="41"/>
        <v>36</v>
      </c>
      <c r="AD249">
        <v>5000</v>
      </c>
      <c r="AE249" s="4">
        <f t="shared" si="42"/>
        <v>38</v>
      </c>
      <c r="AF249">
        <v>5000</v>
      </c>
      <c r="AG249" s="4">
        <f t="shared" si="43"/>
        <v>40</v>
      </c>
      <c r="AH249">
        <v>5000</v>
      </c>
      <c r="AI249" s="4">
        <f t="shared" si="44"/>
        <v>42</v>
      </c>
      <c r="AJ249">
        <v>5000</v>
      </c>
      <c r="AK249" s="4">
        <f t="shared" si="45"/>
        <v>44</v>
      </c>
      <c r="AL249">
        <v>5000</v>
      </c>
      <c r="AM249" s="4">
        <f t="shared" si="46"/>
        <v>46</v>
      </c>
      <c r="AN249">
        <v>5000</v>
      </c>
      <c r="AO249" s="4">
        <f t="shared" si="47"/>
        <v>48</v>
      </c>
      <c r="AP249">
        <v>5000</v>
      </c>
      <c r="AQ249">
        <v>60</v>
      </c>
      <c r="AS249">
        <v>3</v>
      </c>
      <c r="AT249">
        <v>0</v>
      </c>
      <c r="AU249">
        <v>0</v>
      </c>
    </row>
    <row r="250" spans="1:47">
      <c r="A250" s="1">
        <v>249</v>
      </c>
      <c r="C250" t="s">
        <v>1194</v>
      </c>
      <c r="D250">
        <v>2</v>
      </c>
      <c r="E250">
        <v>210</v>
      </c>
      <c r="F250" s="70">
        <v>5</v>
      </c>
      <c r="G250">
        <v>50</v>
      </c>
      <c r="H250">
        <v>60</v>
      </c>
      <c r="I250" s="70">
        <v>2</v>
      </c>
      <c r="J250">
        <v>20</v>
      </c>
      <c r="K250">
        <v>20</v>
      </c>
      <c r="L250">
        <v>2</v>
      </c>
      <c r="M250">
        <v>18</v>
      </c>
      <c r="N250">
        <v>2000</v>
      </c>
      <c r="O250">
        <v>21</v>
      </c>
      <c r="P250">
        <v>3000</v>
      </c>
      <c r="Q250">
        <v>24</v>
      </c>
      <c r="R250">
        <v>4000</v>
      </c>
      <c r="S250" s="4">
        <f t="shared" si="36"/>
        <v>26</v>
      </c>
      <c r="T250">
        <v>5000</v>
      </c>
      <c r="U250" s="4">
        <f t="shared" si="37"/>
        <v>28</v>
      </c>
      <c r="V250">
        <v>5000</v>
      </c>
      <c r="W250" s="4">
        <f t="shared" si="38"/>
        <v>30</v>
      </c>
      <c r="X250">
        <v>5000</v>
      </c>
      <c r="Y250" s="4">
        <f t="shared" si="39"/>
        <v>32</v>
      </c>
      <c r="Z250">
        <v>5000</v>
      </c>
      <c r="AA250" s="4">
        <f t="shared" si="40"/>
        <v>34</v>
      </c>
      <c r="AB250">
        <v>5000</v>
      </c>
      <c r="AC250" s="4">
        <f t="shared" si="41"/>
        <v>36</v>
      </c>
      <c r="AD250">
        <v>5000</v>
      </c>
      <c r="AE250" s="4">
        <f t="shared" si="42"/>
        <v>38</v>
      </c>
      <c r="AF250">
        <v>5000</v>
      </c>
      <c r="AG250" s="4">
        <f t="shared" si="43"/>
        <v>40</v>
      </c>
      <c r="AH250">
        <v>5000</v>
      </c>
      <c r="AI250" s="4">
        <f t="shared" si="44"/>
        <v>42</v>
      </c>
      <c r="AJ250">
        <v>5000</v>
      </c>
      <c r="AK250" s="4">
        <f t="shared" si="45"/>
        <v>44</v>
      </c>
      <c r="AL250">
        <v>5000</v>
      </c>
      <c r="AM250" s="4">
        <f t="shared" si="46"/>
        <v>46</v>
      </c>
      <c r="AN250">
        <v>5000</v>
      </c>
      <c r="AO250" s="4">
        <f t="shared" si="47"/>
        <v>48</v>
      </c>
      <c r="AP250">
        <v>5000</v>
      </c>
      <c r="AQ250">
        <v>60</v>
      </c>
      <c r="AS250">
        <v>3</v>
      </c>
      <c r="AT250">
        <v>0</v>
      </c>
      <c r="AU250">
        <v>0</v>
      </c>
    </row>
    <row r="251" spans="1:47">
      <c r="A251" s="1">
        <v>250</v>
      </c>
      <c r="C251" t="s">
        <v>1195</v>
      </c>
      <c r="D251">
        <v>2</v>
      </c>
      <c r="E251">
        <v>210</v>
      </c>
      <c r="F251" s="70">
        <v>5</v>
      </c>
      <c r="G251">
        <v>50</v>
      </c>
      <c r="H251">
        <v>60</v>
      </c>
      <c r="I251" s="70">
        <v>2</v>
      </c>
      <c r="J251">
        <v>20</v>
      </c>
      <c r="K251">
        <v>20</v>
      </c>
      <c r="L251">
        <v>2</v>
      </c>
      <c r="M251">
        <v>18</v>
      </c>
      <c r="N251">
        <v>2000</v>
      </c>
      <c r="O251">
        <v>21</v>
      </c>
      <c r="P251">
        <v>3000</v>
      </c>
      <c r="Q251">
        <v>24</v>
      </c>
      <c r="R251">
        <v>4000</v>
      </c>
      <c r="S251" s="4">
        <f t="shared" si="36"/>
        <v>26</v>
      </c>
      <c r="T251">
        <v>5000</v>
      </c>
      <c r="U251" s="4">
        <f t="shared" si="37"/>
        <v>28</v>
      </c>
      <c r="V251">
        <v>5000</v>
      </c>
      <c r="W251" s="4">
        <f t="shared" si="38"/>
        <v>30</v>
      </c>
      <c r="X251">
        <v>5000</v>
      </c>
      <c r="Y251" s="4">
        <f t="shared" si="39"/>
        <v>32</v>
      </c>
      <c r="Z251">
        <v>5000</v>
      </c>
      <c r="AA251" s="4">
        <f t="shared" si="40"/>
        <v>34</v>
      </c>
      <c r="AB251">
        <v>5000</v>
      </c>
      <c r="AC251" s="4">
        <f t="shared" si="41"/>
        <v>36</v>
      </c>
      <c r="AD251">
        <v>5000</v>
      </c>
      <c r="AE251" s="4">
        <f t="shared" si="42"/>
        <v>38</v>
      </c>
      <c r="AF251">
        <v>5000</v>
      </c>
      <c r="AG251" s="4">
        <f t="shared" si="43"/>
        <v>40</v>
      </c>
      <c r="AH251">
        <v>5000</v>
      </c>
      <c r="AI251" s="4">
        <f t="shared" si="44"/>
        <v>42</v>
      </c>
      <c r="AJ251">
        <v>5000</v>
      </c>
      <c r="AK251" s="4">
        <f t="shared" si="45"/>
        <v>44</v>
      </c>
      <c r="AL251">
        <v>5000</v>
      </c>
      <c r="AM251" s="4">
        <f t="shared" si="46"/>
        <v>46</v>
      </c>
      <c r="AN251">
        <v>5000</v>
      </c>
      <c r="AO251" s="4">
        <f t="shared" si="47"/>
        <v>48</v>
      </c>
      <c r="AP251">
        <v>5000</v>
      </c>
      <c r="AQ251">
        <v>60</v>
      </c>
      <c r="AS251">
        <v>3</v>
      </c>
      <c r="AT251">
        <v>0</v>
      </c>
      <c r="AU251">
        <v>0</v>
      </c>
    </row>
    <row r="252" spans="1:47">
      <c r="A252" s="1">
        <v>251</v>
      </c>
      <c r="C252" t="s">
        <v>1196</v>
      </c>
      <c r="D252">
        <v>2</v>
      </c>
      <c r="E252">
        <v>210</v>
      </c>
      <c r="F252" s="70">
        <v>5</v>
      </c>
      <c r="G252">
        <v>50</v>
      </c>
      <c r="H252">
        <v>60</v>
      </c>
      <c r="I252" s="70">
        <v>2</v>
      </c>
      <c r="J252">
        <v>20</v>
      </c>
      <c r="K252">
        <v>20</v>
      </c>
      <c r="L252">
        <v>2</v>
      </c>
      <c r="M252">
        <v>18</v>
      </c>
      <c r="N252">
        <v>2000</v>
      </c>
      <c r="O252">
        <v>21</v>
      </c>
      <c r="P252">
        <v>3000</v>
      </c>
      <c r="Q252">
        <v>24</v>
      </c>
      <c r="R252">
        <v>4000</v>
      </c>
      <c r="S252" s="4">
        <f t="shared" si="36"/>
        <v>26</v>
      </c>
      <c r="T252">
        <v>5000</v>
      </c>
      <c r="U252" s="4">
        <f t="shared" si="37"/>
        <v>28</v>
      </c>
      <c r="V252">
        <v>5000</v>
      </c>
      <c r="W252" s="4">
        <f t="shared" si="38"/>
        <v>30</v>
      </c>
      <c r="X252">
        <v>5000</v>
      </c>
      <c r="Y252" s="4">
        <f t="shared" si="39"/>
        <v>32</v>
      </c>
      <c r="Z252">
        <v>5000</v>
      </c>
      <c r="AA252" s="4">
        <f t="shared" si="40"/>
        <v>34</v>
      </c>
      <c r="AB252">
        <v>5000</v>
      </c>
      <c r="AC252" s="4">
        <f t="shared" si="41"/>
        <v>36</v>
      </c>
      <c r="AD252">
        <v>5000</v>
      </c>
      <c r="AE252" s="4">
        <f t="shared" si="42"/>
        <v>38</v>
      </c>
      <c r="AF252">
        <v>5000</v>
      </c>
      <c r="AG252" s="4">
        <f t="shared" si="43"/>
        <v>40</v>
      </c>
      <c r="AH252">
        <v>5000</v>
      </c>
      <c r="AI252" s="4">
        <f t="shared" si="44"/>
        <v>42</v>
      </c>
      <c r="AJ252">
        <v>5000</v>
      </c>
      <c r="AK252" s="4">
        <f t="shared" si="45"/>
        <v>44</v>
      </c>
      <c r="AL252">
        <v>5000</v>
      </c>
      <c r="AM252" s="4">
        <f t="shared" si="46"/>
        <v>46</v>
      </c>
      <c r="AN252">
        <v>5000</v>
      </c>
      <c r="AO252" s="4">
        <f t="shared" si="47"/>
        <v>48</v>
      </c>
      <c r="AP252">
        <v>5000</v>
      </c>
      <c r="AQ252">
        <v>60</v>
      </c>
      <c r="AS252">
        <v>3</v>
      </c>
      <c r="AT252">
        <v>0</v>
      </c>
      <c r="AU252">
        <v>0</v>
      </c>
    </row>
    <row r="253" spans="1:47">
      <c r="A253" s="1">
        <v>252</v>
      </c>
      <c r="C253" t="s">
        <v>1197</v>
      </c>
      <c r="D253">
        <v>2</v>
      </c>
      <c r="E253">
        <v>210</v>
      </c>
      <c r="F253" s="70">
        <v>5</v>
      </c>
      <c r="G253">
        <v>50</v>
      </c>
      <c r="H253">
        <v>60</v>
      </c>
      <c r="I253" s="70">
        <v>2</v>
      </c>
      <c r="J253">
        <v>20</v>
      </c>
      <c r="K253">
        <v>20</v>
      </c>
      <c r="L253">
        <v>2</v>
      </c>
      <c r="M253">
        <v>18</v>
      </c>
      <c r="N253">
        <v>2000</v>
      </c>
      <c r="O253">
        <v>21</v>
      </c>
      <c r="P253">
        <v>3000</v>
      </c>
      <c r="Q253">
        <v>24</v>
      </c>
      <c r="R253">
        <v>4000</v>
      </c>
      <c r="S253" s="4">
        <f t="shared" si="36"/>
        <v>26</v>
      </c>
      <c r="T253">
        <v>5000</v>
      </c>
      <c r="U253" s="4">
        <f t="shared" si="37"/>
        <v>28</v>
      </c>
      <c r="V253">
        <v>5000</v>
      </c>
      <c r="W253" s="4">
        <f t="shared" si="38"/>
        <v>30</v>
      </c>
      <c r="X253">
        <v>5000</v>
      </c>
      <c r="Y253" s="4">
        <f t="shared" si="39"/>
        <v>32</v>
      </c>
      <c r="Z253">
        <v>5000</v>
      </c>
      <c r="AA253" s="4">
        <f t="shared" si="40"/>
        <v>34</v>
      </c>
      <c r="AB253">
        <v>5000</v>
      </c>
      <c r="AC253" s="4">
        <f t="shared" si="41"/>
        <v>36</v>
      </c>
      <c r="AD253">
        <v>5000</v>
      </c>
      <c r="AE253" s="4">
        <f t="shared" si="42"/>
        <v>38</v>
      </c>
      <c r="AF253">
        <v>5000</v>
      </c>
      <c r="AG253" s="4">
        <f t="shared" si="43"/>
        <v>40</v>
      </c>
      <c r="AH253">
        <v>5000</v>
      </c>
      <c r="AI253" s="4">
        <f t="shared" si="44"/>
        <v>42</v>
      </c>
      <c r="AJ253">
        <v>5000</v>
      </c>
      <c r="AK253" s="4">
        <f t="shared" si="45"/>
        <v>44</v>
      </c>
      <c r="AL253">
        <v>5000</v>
      </c>
      <c r="AM253" s="4">
        <f t="shared" si="46"/>
        <v>46</v>
      </c>
      <c r="AN253">
        <v>5000</v>
      </c>
      <c r="AO253" s="4">
        <f t="shared" si="47"/>
        <v>48</v>
      </c>
      <c r="AP253">
        <v>5000</v>
      </c>
      <c r="AQ253">
        <v>60</v>
      </c>
      <c r="AS253">
        <v>3</v>
      </c>
      <c r="AT253">
        <v>0</v>
      </c>
      <c r="AU253">
        <v>0</v>
      </c>
    </row>
    <row r="254" spans="1:47">
      <c r="A254" s="1">
        <v>253</v>
      </c>
      <c r="C254" t="s">
        <v>1198</v>
      </c>
      <c r="D254">
        <v>2</v>
      </c>
      <c r="E254">
        <v>210</v>
      </c>
      <c r="F254" s="70">
        <v>5</v>
      </c>
      <c r="G254">
        <v>50</v>
      </c>
      <c r="H254">
        <v>60</v>
      </c>
      <c r="I254" s="70">
        <v>2</v>
      </c>
      <c r="J254">
        <v>20</v>
      </c>
      <c r="K254">
        <v>20</v>
      </c>
      <c r="L254">
        <v>2</v>
      </c>
      <c r="M254">
        <v>18</v>
      </c>
      <c r="N254">
        <v>2000</v>
      </c>
      <c r="O254">
        <v>21</v>
      </c>
      <c r="P254">
        <v>3000</v>
      </c>
      <c r="Q254">
        <v>24</v>
      </c>
      <c r="R254">
        <v>4000</v>
      </c>
      <c r="S254" s="4">
        <f t="shared" si="36"/>
        <v>26</v>
      </c>
      <c r="T254">
        <v>5000</v>
      </c>
      <c r="U254" s="4">
        <f t="shared" si="37"/>
        <v>28</v>
      </c>
      <c r="V254">
        <v>5000</v>
      </c>
      <c r="W254" s="4">
        <f t="shared" si="38"/>
        <v>30</v>
      </c>
      <c r="X254">
        <v>5000</v>
      </c>
      <c r="Y254" s="4">
        <f t="shared" si="39"/>
        <v>32</v>
      </c>
      <c r="Z254">
        <v>5000</v>
      </c>
      <c r="AA254" s="4">
        <f t="shared" si="40"/>
        <v>34</v>
      </c>
      <c r="AB254">
        <v>5000</v>
      </c>
      <c r="AC254" s="4">
        <f t="shared" si="41"/>
        <v>36</v>
      </c>
      <c r="AD254">
        <v>5000</v>
      </c>
      <c r="AE254" s="4">
        <f t="shared" si="42"/>
        <v>38</v>
      </c>
      <c r="AF254">
        <v>5000</v>
      </c>
      <c r="AG254" s="4">
        <f t="shared" si="43"/>
        <v>40</v>
      </c>
      <c r="AH254">
        <v>5000</v>
      </c>
      <c r="AI254" s="4">
        <f t="shared" si="44"/>
        <v>42</v>
      </c>
      <c r="AJ254">
        <v>5000</v>
      </c>
      <c r="AK254" s="4">
        <f t="shared" si="45"/>
        <v>44</v>
      </c>
      <c r="AL254">
        <v>5000</v>
      </c>
      <c r="AM254" s="4">
        <f t="shared" si="46"/>
        <v>46</v>
      </c>
      <c r="AN254">
        <v>5000</v>
      </c>
      <c r="AO254" s="4">
        <f t="shared" si="47"/>
        <v>48</v>
      </c>
      <c r="AP254">
        <v>5000</v>
      </c>
      <c r="AQ254">
        <v>60</v>
      </c>
      <c r="AS254">
        <v>3</v>
      </c>
      <c r="AT254">
        <v>0</v>
      </c>
      <c r="AU254">
        <v>0</v>
      </c>
    </row>
    <row r="255" spans="1:47">
      <c r="A255" s="1">
        <v>254</v>
      </c>
      <c r="C255" t="s">
        <v>1199</v>
      </c>
      <c r="D255">
        <v>2</v>
      </c>
      <c r="E255">
        <v>210</v>
      </c>
      <c r="F255" s="70">
        <v>5</v>
      </c>
      <c r="G255">
        <v>50</v>
      </c>
      <c r="H255">
        <v>60</v>
      </c>
      <c r="I255" s="70">
        <v>2</v>
      </c>
      <c r="J255">
        <v>20</v>
      </c>
      <c r="K255">
        <v>20</v>
      </c>
      <c r="L255">
        <v>2</v>
      </c>
      <c r="M255">
        <v>18</v>
      </c>
      <c r="N255">
        <v>2000</v>
      </c>
      <c r="O255">
        <v>21</v>
      </c>
      <c r="P255">
        <v>3000</v>
      </c>
      <c r="Q255">
        <v>24</v>
      </c>
      <c r="R255">
        <v>4000</v>
      </c>
      <c r="S255" s="4">
        <f t="shared" si="36"/>
        <v>26</v>
      </c>
      <c r="T255">
        <v>5000</v>
      </c>
      <c r="U255" s="4">
        <f t="shared" si="37"/>
        <v>28</v>
      </c>
      <c r="V255">
        <v>5000</v>
      </c>
      <c r="W255" s="4">
        <f t="shared" si="38"/>
        <v>30</v>
      </c>
      <c r="X255">
        <v>5000</v>
      </c>
      <c r="Y255" s="4">
        <f t="shared" si="39"/>
        <v>32</v>
      </c>
      <c r="Z255">
        <v>5000</v>
      </c>
      <c r="AA255" s="4">
        <f t="shared" si="40"/>
        <v>34</v>
      </c>
      <c r="AB255">
        <v>5000</v>
      </c>
      <c r="AC255" s="4">
        <f t="shared" si="41"/>
        <v>36</v>
      </c>
      <c r="AD255">
        <v>5000</v>
      </c>
      <c r="AE255" s="4">
        <f t="shared" si="42"/>
        <v>38</v>
      </c>
      <c r="AF255">
        <v>5000</v>
      </c>
      <c r="AG255" s="4">
        <f t="shared" si="43"/>
        <v>40</v>
      </c>
      <c r="AH255">
        <v>5000</v>
      </c>
      <c r="AI255" s="4">
        <f t="shared" si="44"/>
        <v>42</v>
      </c>
      <c r="AJ255">
        <v>5000</v>
      </c>
      <c r="AK255" s="4">
        <f t="shared" si="45"/>
        <v>44</v>
      </c>
      <c r="AL255">
        <v>5000</v>
      </c>
      <c r="AM255" s="4">
        <f t="shared" si="46"/>
        <v>46</v>
      </c>
      <c r="AN255">
        <v>5000</v>
      </c>
      <c r="AO255" s="4">
        <f t="shared" si="47"/>
        <v>48</v>
      </c>
      <c r="AP255">
        <v>5000</v>
      </c>
      <c r="AQ255">
        <v>60</v>
      </c>
      <c r="AS255">
        <v>3</v>
      </c>
      <c r="AT255">
        <v>0</v>
      </c>
      <c r="AU255">
        <v>0</v>
      </c>
    </row>
    <row r="256" spans="1:47">
      <c r="A256" s="1">
        <v>255</v>
      </c>
      <c r="C256" t="s">
        <v>1200</v>
      </c>
      <c r="D256">
        <v>2</v>
      </c>
      <c r="E256">
        <v>210</v>
      </c>
      <c r="F256" s="70">
        <v>5</v>
      </c>
      <c r="G256">
        <v>50</v>
      </c>
      <c r="H256">
        <v>60</v>
      </c>
      <c r="I256" s="70">
        <v>2</v>
      </c>
      <c r="J256">
        <v>20</v>
      </c>
      <c r="K256">
        <v>20</v>
      </c>
      <c r="L256">
        <v>2</v>
      </c>
      <c r="M256">
        <v>18</v>
      </c>
      <c r="N256">
        <v>2000</v>
      </c>
      <c r="O256">
        <v>21</v>
      </c>
      <c r="P256">
        <v>3000</v>
      </c>
      <c r="Q256">
        <v>24</v>
      </c>
      <c r="R256">
        <v>4000</v>
      </c>
      <c r="S256" s="4">
        <f t="shared" si="36"/>
        <v>26</v>
      </c>
      <c r="T256">
        <v>5000</v>
      </c>
      <c r="U256" s="4">
        <f t="shared" si="37"/>
        <v>28</v>
      </c>
      <c r="V256">
        <v>5000</v>
      </c>
      <c r="W256" s="4">
        <f t="shared" si="38"/>
        <v>30</v>
      </c>
      <c r="X256">
        <v>5000</v>
      </c>
      <c r="Y256" s="4">
        <f t="shared" si="39"/>
        <v>32</v>
      </c>
      <c r="Z256">
        <v>5000</v>
      </c>
      <c r="AA256" s="4">
        <f t="shared" si="40"/>
        <v>34</v>
      </c>
      <c r="AB256">
        <v>5000</v>
      </c>
      <c r="AC256" s="4">
        <f t="shared" si="41"/>
        <v>36</v>
      </c>
      <c r="AD256">
        <v>5000</v>
      </c>
      <c r="AE256" s="4">
        <f t="shared" si="42"/>
        <v>38</v>
      </c>
      <c r="AF256">
        <v>5000</v>
      </c>
      <c r="AG256" s="4">
        <f t="shared" si="43"/>
        <v>40</v>
      </c>
      <c r="AH256">
        <v>5000</v>
      </c>
      <c r="AI256" s="4">
        <f t="shared" si="44"/>
        <v>42</v>
      </c>
      <c r="AJ256">
        <v>5000</v>
      </c>
      <c r="AK256" s="4">
        <f t="shared" si="45"/>
        <v>44</v>
      </c>
      <c r="AL256">
        <v>5000</v>
      </c>
      <c r="AM256" s="4">
        <f t="shared" si="46"/>
        <v>46</v>
      </c>
      <c r="AN256">
        <v>5000</v>
      </c>
      <c r="AO256" s="4">
        <f t="shared" si="47"/>
        <v>48</v>
      </c>
      <c r="AP256">
        <v>5000</v>
      </c>
      <c r="AQ256">
        <v>60</v>
      </c>
      <c r="AS256">
        <v>3</v>
      </c>
      <c r="AT256">
        <v>0</v>
      </c>
      <c r="AU256">
        <v>0</v>
      </c>
    </row>
    <row r="257" spans="1:47">
      <c r="A257" s="1">
        <v>256</v>
      </c>
      <c r="C257" t="s">
        <v>1201</v>
      </c>
      <c r="D257">
        <v>2</v>
      </c>
      <c r="E257">
        <v>210</v>
      </c>
      <c r="F257" s="70">
        <v>5</v>
      </c>
      <c r="G257">
        <v>50</v>
      </c>
      <c r="H257">
        <v>60</v>
      </c>
      <c r="I257" s="70">
        <v>2</v>
      </c>
      <c r="J257">
        <v>20</v>
      </c>
      <c r="K257">
        <v>20</v>
      </c>
      <c r="L257">
        <v>2</v>
      </c>
      <c r="M257">
        <v>18</v>
      </c>
      <c r="N257">
        <v>2000</v>
      </c>
      <c r="O257">
        <v>21</v>
      </c>
      <c r="P257">
        <v>3000</v>
      </c>
      <c r="Q257">
        <v>24</v>
      </c>
      <c r="R257">
        <v>4000</v>
      </c>
      <c r="S257" s="4">
        <f t="shared" si="36"/>
        <v>26</v>
      </c>
      <c r="T257">
        <v>5000</v>
      </c>
      <c r="U257" s="4">
        <f t="shared" si="37"/>
        <v>28</v>
      </c>
      <c r="V257">
        <v>5000</v>
      </c>
      <c r="W257" s="4">
        <f t="shared" si="38"/>
        <v>30</v>
      </c>
      <c r="X257">
        <v>5000</v>
      </c>
      <c r="Y257" s="4">
        <f t="shared" si="39"/>
        <v>32</v>
      </c>
      <c r="Z257">
        <v>5000</v>
      </c>
      <c r="AA257" s="4">
        <f t="shared" si="40"/>
        <v>34</v>
      </c>
      <c r="AB257">
        <v>5000</v>
      </c>
      <c r="AC257" s="4">
        <f t="shared" si="41"/>
        <v>36</v>
      </c>
      <c r="AD257">
        <v>5000</v>
      </c>
      <c r="AE257" s="4">
        <f t="shared" si="42"/>
        <v>38</v>
      </c>
      <c r="AF257">
        <v>5000</v>
      </c>
      <c r="AG257" s="4">
        <f t="shared" si="43"/>
        <v>40</v>
      </c>
      <c r="AH257">
        <v>5000</v>
      </c>
      <c r="AI257" s="4">
        <f t="shared" si="44"/>
        <v>42</v>
      </c>
      <c r="AJ257">
        <v>5000</v>
      </c>
      <c r="AK257" s="4">
        <f t="shared" si="45"/>
        <v>44</v>
      </c>
      <c r="AL257">
        <v>5000</v>
      </c>
      <c r="AM257" s="4">
        <f t="shared" si="46"/>
        <v>46</v>
      </c>
      <c r="AN257">
        <v>5000</v>
      </c>
      <c r="AO257" s="4">
        <f t="shared" si="47"/>
        <v>48</v>
      </c>
      <c r="AP257">
        <v>5000</v>
      </c>
      <c r="AQ257">
        <v>60</v>
      </c>
      <c r="AS257">
        <v>3</v>
      </c>
      <c r="AT257">
        <v>0</v>
      </c>
      <c r="AU257">
        <v>0</v>
      </c>
    </row>
    <row r="258" spans="1:47">
      <c r="A258" s="1">
        <v>257</v>
      </c>
      <c r="C258" t="s">
        <v>1202</v>
      </c>
      <c r="D258">
        <v>2</v>
      </c>
      <c r="E258">
        <v>210</v>
      </c>
      <c r="F258" s="70">
        <v>5</v>
      </c>
      <c r="G258">
        <v>50</v>
      </c>
      <c r="H258">
        <v>60</v>
      </c>
      <c r="I258" s="70">
        <v>2</v>
      </c>
      <c r="J258">
        <v>20</v>
      </c>
      <c r="K258">
        <v>20</v>
      </c>
      <c r="L258">
        <v>2</v>
      </c>
      <c r="M258">
        <v>18</v>
      </c>
      <c r="N258">
        <v>2000</v>
      </c>
      <c r="O258">
        <v>21</v>
      </c>
      <c r="P258">
        <v>3000</v>
      </c>
      <c r="Q258">
        <v>24</v>
      </c>
      <c r="R258">
        <v>4000</v>
      </c>
      <c r="S258" s="4">
        <f t="shared" si="36"/>
        <v>26</v>
      </c>
      <c r="T258">
        <v>5000</v>
      </c>
      <c r="U258" s="4">
        <f t="shared" si="37"/>
        <v>28</v>
      </c>
      <c r="V258">
        <v>5000</v>
      </c>
      <c r="W258" s="4">
        <f t="shared" si="38"/>
        <v>30</v>
      </c>
      <c r="X258">
        <v>5000</v>
      </c>
      <c r="Y258" s="4">
        <f t="shared" si="39"/>
        <v>32</v>
      </c>
      <c r="Z258">
        <v>5000</v>
      </c>
      <c r="AA258" s="4">
        <f t="shared" si="40"/>
        <v>34</v>
      </c>
      <c r="AB258">
        <v>5000</v>
      </c>
      <c r="AC258" s="4">
        <f t="shared" si="41"/>
        <v>36</v>
      </c>
      <c r="AD258">
        <v>5000</v>
      </c>
      <c r="AE258" s="4">
        <f t="shared" si="42"/>
        <v>38</v>
      </c>
      <c r="AF258">
        <v>5000</v>
      </c>
      <c r="AG258" s="4">
        <f t="shared" si="43"/>
        <v>40</v>
      </c>
      <c r="AH258">
        <v>5000</v>
      </c>
      <c r="AI258" s="4">
        <f t="shared" si="44"/>
        <v>42</v>
      </c>
      <c r="AJ258">
        <v>5000</v>
      </c>
      <c r="AK258" s="4">
        <f t="shared" si="45"/>
        <v>44</v>
      </c>
      <c r="AL258">
        <v>5000</v>
      </c>
      <c r="AM258" s="4">
        <f t="shared" si="46"/>
        <v>46</v>
      </c>
      <c r="AN258">
        <v>5000</v>
      </c>
      <c r="AO258" s="4">
        <f t="shared" si="47"/>
        <v>48</v>
      </c>
      <c r="AP258">
        <v>5000</v>
      </c>
      <c r="AQ258">
        <v>60</v>
      </c>
      <c r="AS258">
        <v>3</v>
      </c>
      <c r="AT258">
        <v>0</v>
      </c>
      <c r="AU258">
        <v>0</v>
      </c>
    </row>
    <row r="259" spans="1:47">
      <c r="A259" s="1">
        <v>258</v>
      </c>
      <c r="C259" t="s">
        <v>1203</v>
      </c>
      <c r="D259">
        <v>2</v>
      </c>
      <c r="E259">
        <v>210</v>
      </c>
      <c r="F259" s="70">
        <v>5</v>
      </c>
      <c r="G259">
        <v>50</v>
      </c>
      <c r="H259">
        <v>60</v>
      </c>
      <c r="I259" s="70">
        <v>2</v>
      </c>
      <c r="J259">
        <v>20</v>
      </c>
      <c r="K259">
        <v>20</v>
      </c>
      <c r="L259">
        <v>2</v>
      </c>
      <c r="M259">
        <v>18</v>
      </c>
      <c r="N259">
        <v>2000</v>
      </c>
      <c r="O259">
        <v>21</v>
      </c>
      <c r="P259">
        <v>3000</v>
      </c>
      <c r="Q259">
        <v>24</v>
      </c>
      <c r="R259">
        <v>4000</v>
      </c>
      <c r="S259" s="4">
        <f t="shared" ref="S259:S263" si="60">Q259+2</f>
        <v>26</v>
      </c>
      <c r="T259">
        <v>5000</v>
      </c>
      <c r="U259" s="4">
        <f t="shared" ref="U259:U263" si="61">S259+2</f>
        <v>28</v>
      </c>
      <c r="V259">
        <v>5000</v>
      </c>
      <c r="W259" s="4">
        <f t="shared" ref="W259:W263" si="62">U259+2</f>
        <v>30</v>
      </c>
      <c r="X259">
        <v>5000</v>
      </c>
      <c r="Y259" s="4">
        <f t="shared" ref="Y259:Y263" si="63">W259+2</f>
        <v>32</v>
      </c>
      <c r="Z259">
        <v>5000</v>
      </c>
      <c r="AA259" s="4">
        <f t="shared" ref="AA259:AA263" si="64">Y259+2</f>
        <v>34</v>
      </c>
      <c r="AB259">
        <v>5000</v>
      </c>
      <c r="AC259" s="4">
        <f t="shared" ref="AC259:AC263" si="65">AA259+2</f>
        <v>36</v>
      </c>
      <c r="AD259">
        <v>5000</v>
      </c>
      <c r="AE259" s="4">
        <f t="shared" ref="AE259:AE263" si="66">AC259+2</f>
        <v>38</v>
      </c>
      <c r="AF259">
        <v>5000</v>
      </c>
      <c r="AG259" s="4">
        <f t="shared" ref="AG259:AG263" si="67">AE259+2</f>
        <v>40</v>
      </c>
      <c r="AH259">
        <v>5000</v>
      </c>
      <c r="AI259" s="4">
        <f t="shared" ref="AI259:AI263" si="68">AG259+2</f>
        <v>42</v>
      </c>
      <c r="AJ259">
        <v>5000</v>
      </c>
      <c r="AK259" s="4">
        <f t="shared" ref="AK259:AK263" si="69">AI259+2</f>
        <v>44</v>
      </c>
      <c r="AL259">
        <v>5000</v>
      </c>
      <c r="AM259" s="4">
        <f t="shared" ref="AM259:AM263" si="70">AK259+2</f>
        <v>46</v>
      </c>
      <c r="AN259">
        <v>5000</v>
      </c>
      <c r="AO259" s="4">
        <f t="shared" ref="AO259:AO263" si="71">AM259+2</f>
        <v>48</v>
      </c>
      <c r="AP259">
        <v>5000</v>
      </c>
      <c r="AQ259">
        <v>60</v>
      </c>
      <c r="AS259">
        <v>3</v>
      </c>
      <c r="AT259">
        <v>0</v>
      </c>
      <c r="AU259">
        <v>0</v>
      </c>
    </row>
    <row r="260" spans="1:47">
      <c r="A260" s="1">
        <v>259</v>
      </c>
      <c r="C260" t="s">
        <v>1204</v>
      </c>
      <c r="D260">
        <v>2</v>
      </c>
      <c r="E260">
        <v>210</v>
      </c>
      <c r="F260" s="70">
        <v>5</v>
      </c>
      <c r="G260">
        <v>50</v>
      </c>
      <c r="H260">
        <v>60</v>
      </c>
      <c r="I260" s="70">
        <v>2</v>
      </c>
      <c r="J260">
        <v>20</v>
      </c>
      <c r="K260">
        <v>20</v>
      </c>
      <c r="L260">
        <v>2</v>
      </c>
      <c r="M260">
        <v>18</v>
      </c>
      <c r="N260">
        <v>2000</v>
      </c>
      <c r="O260">
        <v>21</v>
      </c>
      <c r="P260">
        <v>3000</v>
      </c>
      <c r="Q260">
        <v>24</v>
      </c>
      <c r="R260">
        <v>4000</v>
      </c>
      <c r="S260" s="4">
        <f t="shared" si="60"/>
        <v>26</v>
      </c>
      <c r="T260">
        <v>5000</v>
      </c>
      <c r="U260" s="4">
        <f t="shared" si="61"/>
        <v>28</v>
      </c>
      <c r="V260">
        <v>5000</v>
      </c>
      <c r="W260" s="4">
        <f t="shared" si="62"/>
        <v>30</v>
      </c>
      <c r="X260">
        <v>5000</v>
      </c>
      <c r="Y260" s="4">
        <f t="shared" si="63"/>
        <v>32</v>
      </c>
      <c r="Z260">
        <v>5000</v>
      </c>
      <c r="AA260" s="4">
        <f t="shared" si="64"/>
        <v>34</v>
      </c>
      <c r="AB260">
        <v>5000</v>
      </c>
      <c r="AC260" s="4">
        <f t="shared" si="65"/>
        <v>36</v>
      </c>
      <c r="AD260">
        <v>5000</v>
      </c>
      <c r="AE260" s="4">
        <f t="shared" si="66"/>
        <v>38</v>
      </c>
      <c r="AF260">
        <v>5000</v>
      </c>
      <c r="AG260" s="4">
        <f t="shared" si="67"/>
        <v>40</v>
      </c>
      <c r="AH260">
        <v>5000</v>
      </c>
      <c r="AI260" s="4">
        <f t="shared" si="68"/>
        <v>42</v>
      </c>
      <c r="AJ260">
        <v>5000</v>
      </c>
      <c r="AK260" s="4">
        <f t="shared" si="69"/>
        <v>44</v>
      </c>
      <c r="AL260">
        <v>5000</v>
      </c>
      <c r="AM260" s="4">
        <f t="shared" si="70"/>
        <v>46</v>
      </c>
      <c r="AN260">
        <v>5000</v>
      </c>
      <c r="AO260" s="4">
        <f t="shared" si="71"/>
        <v>48</v>
      </c>
      <c r="AP260">
        <v>5000</v>
      </c>
      <c r="AQ260">
        <v>60</v>
      </c>
      <c r="AS260">
        <v>3</v>
      </c>
      <c r="AT260">
        <v>0</v>
      </c>
      <c r="AU260">
        <v>0</v>
      </c>
    </row>
    <row r="261" spans="1:47">
      <c r="A261" s="1">
        <v>260</v>
      </c>
      <c r="C261" t="s">
        <v>1205</v>
      </c>
      <c r="D261">
        <v>2</v>
      </c>
      <c r="E261">
        <v>210</v>
      </c>
      <c r="F261" s="70">
        <v>5</v>
      </c>
      <c r="G261">
        <v>50</v>
      </c>
      <c r="H261">
        <v>60</v>
      </c>
      <c r="I261" s="70">
        <v>2</v>
      </c>
      <c r="J261">
        <v>20</v>
      </c>
      <c r="K261">
        <v>20</v>
      </c>
      <c r="L261">
        <v>2</v>
      </c>
      <c r="M261">
        <v>18</v>
      </c>
      <c r="N261">
        <v>2000</v>
      </c>
      <c r="O261">
        <v>21</v>
      </c>
      <c r="P261">
        <v>3000</v>
      </c>
      <c r="Q261">
        <v>24</v>
      </c>
      <c r="R261">
        <v>4000</v>
      </c>
      <c r="S261" s="4">
        <f t="shared" si="60"/>
        <v>26</v>
      </c>
      <c r="T261">
        <v>5000</v>
      </c>
      <c r="U261" s="4">
        <f t="shared" si="61"/>
        <v>28</v>
      </c>
      <c r="V261">
        <v>5000</v>
      </c>
      <c r="W261" s="4">
        <f t="shared" si="62"/>
        <v>30</v>
      </c>
      <c r="X261">
        <v>5000</v>
      </c>
      <c r="Y261" s="4">
        <f t="shared" si="63"/>
        <v>32</v>
      </c>
      <c r="Z261">
        <v>5000</v>
      </c>
      <c r="AA261" s="4">
        <f t="shared" si="64"/>
        <v>34</v>
      </c>
      <c r="AB261">
        <v>5000</v>
      </c>
      <c r="AC261" s="4">
        <f t="shared" si="65"/>
        <v>36</v>
      </c>
      <c r="AD261">
        <v>5000</v>
      </c>
      <c r="AE261" s="4">
        <f t="shared" si="66"/>
        <v>38</v>
      </c>
      <c r="AF261">
        <v>5000</v>
      </c>
      <c r="AG261" s="4">
        <f t="shared" si="67"/>
        <v>40</v>
      </c>
      <c r="AH261">
        <v>5000</v>
      </c>
      <c r="AI261" s="4">
        <f t="shared" si="68"/>
        <v>42</v>
      </c>
      <c r="AJ261">
        <v>5000</v>
      </c>
      <c r="AK261" s="4">
        <f t="shared" si="69"/>
        <v>44</v>
      </c>
      <c r="AL261">
        <v>5000</v>
      </c>
      <c r="AM261" s="4">
        <f t="shared" si="70"/>
        <v>46</v>
      </c>
      <c r="AN261">
        <v>5000</v>
      </c>
      <c r="AO261" s="4">
        <f t="shared" si="71"/>
        <v>48</v>
      </c>
      <c r="AP261">
        <v>5000</v>
      </c>
      <c r="AQ261">
        <v>60</v>
      </c>
      <c r="AS261">
        <v>3</v>
      </c>
      <c r="AT261">
        <v>0</v>
      </c>
      <c r="AU261">
        <v>0</v>
      </c>
    </row>
    <row r="262" spans="1:47">
      <c r="A262" s="1">
        <v>261</v>
      </c>
      <c r="C262" t="s">
        <v>1206</v>
      </c>
      <c r="D262">
        <v>2</v>
      </c>
      <c r="E262">
        <v>210</v>
      </c>
      <c r="F262" s="70">
        <v>5</v>
      </c>
      <c r="G262">
        <v>50</v>
      </c>
      <c r="H262">
        <v>60</v>
      </c>
      <c r="I262" s="70">
        <v>2</v>
      </c>
      <c r="J262">
        <v>20</v>
      </c>
      <c r="K262">
        <v>20</v>
      </c>
      <c r="L262">
        <v>2</v>
      </c>
      <c r="M262">
        <v>18</v>
      </c>
      <c r="N262">
        <v>2000</v>
      </c>
      <c r="O262">
        <v>21</v>
      </c>
      <c r="P262">
        <v>3000</v>
      </c>
      <c r="Q262">
        <v>24</v>
      </c>
      <c r="R262">
        <v>4000</v>
      </c>
      <c r="S262" s="4">
        <f t="shared" si="60"/>
        <v>26</v>
      </c>
      <c r="T262">
        <v>5000</v>
      </c>
      <c r="U262" s="4">
        <f t="shared" si="61"/>
        <v>28</v>
      </c>
      <c r="V262">
        <v>5000</v>
      </c>
      <c r="W262" s="4">
        <f t="shared" si="62"/>
        <v>30</v>
      </c>
      <c r="X262">
        <v>5000</v>
      </c>
      <c r="Y262" s="4">
        <f t="shared" si="63"/>
        <v>32</v>
      </c>
      <c r="Z262">
        <v>5000</v>
      </c>
      <c r="AA262" s="4">
        <f t="shared" si="64"/>
        <v>34</v>
      </c>
      <c r="AB262">
        <v>5000</v>
      </c>
      <c r="AC262" s="4">
        <f t="shared" si="65"/>
        <v>36</v>
      </c>
      <c r="AD262">
        <v>5000</v>
      </c>
      <c r="AE262" s="4">
        <f t="shared" si="66"/>
        <v>38</v>
      </c>
      <c r="AF262">
        <v>5000</v>
      </c>
      <c r="AG262" s="4">
        <f t="shared" si="67"/>
        <v>40</v>
      </c>
      <c r="AH262">
        <v>5000</v>
      </c>
      <c r="AI262" s="4">
        <f t="shared" si="68"/>
        <v>42</v>
      </c>
      <c r="AJ262">
        <v>5000</v>
      </c>
      <c r="AK262" s="4">
        <f t="shared" si="69"/>
        <v>44</v>
      </c>
      <c r="AL262">
        <v>5000</v>
      </c>
      <c r="AM262" s="4">
        <f t="shared" si="70"/>
        <v>46</v>
      </c>
      <c r="AN262">
        <v>5000</v>
      </c>
      <c r="AO262" s="4">
        <f t="shared" si="71"/>
        <v>48</v>
      </c>
      <c r="AP262">
        <v>5000</v>
      </c>
      <c r="AQ262">
        <v>60</v>
      </c>
      <c r="AS262">
        <v>3</v>
      </c>
      <c r="AT262">
        <v>0</v>
      </c>
      <c r="AU262">
        <v>0</v>
      </c>
    </row>
    <row r="263" spans="1:47">
      <c r="A263" s="1">
        <v>262</v>
      </c>
      <c r="C263" t="s">
        <v>1207</v>
      </c>
      <c r="D263">
        <v>2</v>
      </c>
      <c r="E263">
        <v>210</v>
      </c>
      <c r="F263" s="70">
        <v>5</v>
      </c>
      <c r="G263">
        <v>50</v>
      </c>
      <c r="H263">
        <v>60</v>
      </c>
      <c r="I263" s="70">
        <v>2</v>
      </c>
      <c r="J263">
        <v>20</v>
      </c>
      <c r="K263">
        <v>20</v>
      </c>
      <c r="L263">
        <v>2</v>
      </c>
      <c r="M263">
        <v>18</v>
      </c>
      <c r="N263">
        <v>2000</v>
      </c>
      <c r="O263">
        <v>21</v>
      </c>
      <c r="P263">
        <v>3000</v>
      </c>
      <c r="Q263">
        <v>24</v>
      </c>
      <c r="R263">
        <v>4000</v>
      </c>
      <c r="S263" s="4">
        <f t="shared" si="60"/>
        <v>26</v>
      </c>
      <c r="T263">
        <v>5000</v>
      </c>
      <c r="U263" s="4">
        <f t="shared" si="61"/>
        <v>28</v>
      </c>
      <c r="V263">
        <v>5000</v>
      </c>
      <c r="W263" s="4">
        <f t="shared" si="62"/>
        <v>30</v>
      </c>
      <c r="X263">
        <v>5000</v>
      </c>
      <c r="Y263" s="4">
        <f t="shared" si="63"/>
        <v>32</v>
      </c>
      <c r="Z263">
        <v>5000</v>
      </c>
      <c r="AA263" s="4">
        <f t="shared" si="64"/>
        <v>34</v>
      </c>
      <c r="AB263">
        <v>5000</v>
      </c>
      <c r="AC263" s="4">
        <f t="shared" si="65"/>
        <v>36</v>
      </c>
      <c r="AD263">
        <v>5000</v>
      </c>
      <c r="AE263" s="4">
        <f t="shared" si="66"/>
        <v>38</v>
      </c>
      <c r="AF263">
        <v>5000</v>
      </c>
      <c r="AG263" s="4">
        <f t="shared" si="67"/>
        <v>40</v>
      </c>
      <c r="AH263">
        <v>5000</v>
      </c>
      <c r="AI263" s="4">
        <f t="shared" si="68"/>
        <v>42</v>
      </c>
      <c r="AJ263">
        <v>5000</v>
      </c>
      <c r="AK263" s="4">
        <f t="shared" si="69"/>
        <v>44</v>
      </c>
      <c r="AL263">
        <v>5000</v>
      </c>
      <c r="AM263" s="4">
        <f t="shared" si="70"/>
        <v>46</v>
      </c>
      <c r="AN263">
        <v>5000</v>
      </c>
      <c r="AO263" s="4">
        <f t="shared" si="71"/>
        <v>48</v>
      </c>
      <c r="AP263">
        <v>5000</v>
      </c>
      <c r="AQ263">
        <v>60</v>
      </c>
      <c r="AS263">
        <v>3</v>
      </c>
      <c r="AT263">
        <v>0</v>
      </c>
      <c r="AU263">
        <v>0</v>
      </c>
    </row>
  </sheetData>
  <autoFilter ref="L1:L263"/>
  <sortState ref="A2:AU264">
    <sortCondition ref="A1:A264"/>
  </sortState>
  <phoneticPr fontId="18" type="noConversion"/>
  <pageMargins left="0.75" right="0.75" top="1" bottom="1" header="0.5" footer="0.5"/>
  <pageSetup paperSize="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2"/>
  <sheetViews>
    <sheetView zoomScaleNormal="100" workbookViewId="0">
      <pane xSplit="1" ySplit="1" topLeftCell="B176" activePane="bottomRight" state="frozenSplit"/>
      <selection pane="topRight" activeCell="B1" sqref="B1"/>
      <selection pane="bottomLeft" activeCell="A2" sqref="A2"/>
      <selection pane="bottomRight" activeCell="A190" sqref="A190:XFD190"/>
    </sheetView>
  </sheetViews>
  <sheetFormatPr defaultColWidth="11" defaultRowHeight="15.75"/>
  <cols>
    <col min="1" max="1" width="13.125" bestFit="1" customWidth="1"/>
    <col min="5" max="5" width="11" style="70"/>
    <col min="22" max="22" width="15.125" customWidth="1"/>
    <col min="24" max="24" width="14.625" customWidth="1"/>
    <col min="25" max="25" width="14.375" customWidth="1"/>
    <col min="26" max="26" width="12.625" customWidth="1"/>
    <col min="27" max="27" width="54.625" bestFit="1" customWidth="1"/>
  </cols>
  <sheetData>
    <row r="1" spans="1:27">
      <c r="A1" t="s">
        <v>504</v>
      </c>
      <c r="B1" t="s">
        <v>671</v>
      </c>
      <c r="C1" t="s">
        <v>670</v>
      </c>
      <c r="D1" t="s">
        <v>669</v>
      </c>
      <c r="E1" s="70" t="s">
        <v>668</v>
      </c>
      <c r="F1" t="s">
        <v>667</v>
      </c>
      <c r="G1" t="s">
        <v>666</v>
      </c>
      <c r="H1" t="s">
        <v>665</v>
      </c>
      <c r="I1" t="s">
        <v>479</v>
      </c>
      <c r="J1" t="s">
        <v>478</v>
      </c>
      <c r="K1" t="s">
        <v>664</v>
      </c>
      <c r="L1" t="s">
        <v>663</v>
      </c>
      <c r="M1" t="s">
        <v>662</v>
      </c>
      <c r="N1" t="s">
        <v>661</v>
      </c>
      <c r="O1" t="s">
        <v>660</v>
      </c>
      <c r="P1" t="s">
        <v>659</v>
      </c>
      <c r="Q1" t="s">
        <v>658</v>
      </c>
      <c r="R1" t="s">
        <v>657</v>
      </c>
      <c r="S1" t="s">
        <v>656</v>
      </c>
      <c r="T1" t="s">
        <v>655</v>
      </c>
      <c r="U1" t="s">
        <v>654</v>
      </c>
      <c r="V1" t="s">
        <v>653</v>
      </c>
      <c r="W1" t="s">
        <v>652</v>
      </c>
      <c r="X1" t="s">
        <v>651</v>
      </c>
      <c r="Y1" t="s">
        <v>650</v>
      </c>
      <c r="Z1" t="s">
        <v>649</v>
      </c>
      <c r="AA1" t="s">
        <v>1209</v>
      </c>
    </row>
    <row r="2" spans="1:27" s="5" customFormat="1" ht="13.5" customHeight="1">
      <c r="A2" s="5" t="s">
        <v>646</v>
      </c>
      <c r="B2" s="5">
        <v>11</v>
      </c>
      <c r="C2" s="5">
        <v>12</v>
      </c>
      <c r="D2" s="5">
        <v>0</v>
      </c>
      <c r="E2" s="5">
        <v>99</v>
      </c>
      <c r="F2" s="5">
        <v>0</v>
      </c>
      <c r="G2" s="5">
        <v>1</v>
      </c>
      <c r="H2" s="5">
        <v>1</v>
      </c>
      <c r="I2" s="5">
        <v>9999</v>
      </c>
      <c r="J2" s="5">
        <v>0</v>
      </c>
      <c r="K2" s="5">
        <v>100</v>
      </c>
      <c r="L2" s="5">
        <v>100</v>
      </c>
      <c r="M2" s="5">
        <v>200</v>
      </c>
      <c r="N2" s="5">
        <v>200</v>
      </c>
      <c r="O2" s="5">
        <v>200</v>
      </c>
      <c r="P2" s="5">
        <v>200</v>
      </c>
      <c r="Q2" s="5">
        <v>200</v>
      </c>
      <c r="R2" s="5">
        <v>200</v>
      </c>
      <c r="S2" s="5">
        <v>500</v>
      </c>
      <c r="T2" s="5">
        <v>1</v>
      </c>
      <c r="U2" s="5">
        <v>0</v>
      </c>
      <c r="V2" s="5">
        <v>4000</v>
      </c>
      <c r="W2" s="5">
        <v>0</v>
      </c>
      <c r="X2" s="5">
        <v>0</v>
      </c>
      <c r="Y2" s="5">
        <v>0</v>
      </c>
      <c r="Z2" s="5">
        <v>0</v>
      </c>
    </row>
    <row r="3" spans="1:27" s="5" customFormat="1" ht="13.5" customHeight="1">
      <c r="A3" s="5" t="s">
        <v>545</v>
      </c>
      <c r="B3" s="5">
        <v>11</v>
      </c>
      <c r="C3" s="5">
        <v>24</v>
      </c>
      <c r="D3" s="5">
        <v>2</v>
      </c>
      <c r="E3" s="5">
        <v>99</v>
      </c>
      <c r="F3" s="5">
        <v>0</v>
      </c>
      <c r="G3" s="5">
        <v>1</v>
      </c>
      <c r="H3" s="5">
        <v>1</v>
      </c>
      <c r="I3" s="5">
        <v>9999</v>
      </c>
      <c r="J3" s="5">
        <v>0</v>
      </c>
      <c r="K3" s="5">
        <v>200</v>
      </c>
      <c r="L3" s="5">
        <v>200</v>
      </c>
      <c r="M3" s="5">
        <v>1500</v>
      </c>
      <c r="N3" s="5">
        <v>1500</v>
      </c>
      <c r="O3" s="5">
        <v>1500</v>
      </c>
      <c r="P3" s="5">
        <v>1500</v>
      </c>
      <c r="Q3" s="5">
        <v>200</v>
      </c>
      <c r="R3" s="5">
        <v>200</v>
      </c>
      <c r="S3" s="5">
        <v>500</v>
      </c>
      <c r="T3" s="5">
        <v>1</v>
      </c>
      <c r="U3" s="5">
        <v>0</v>
      </c>
      <c r="V3" s="5">
        <v>2000</v>
      </c>
      <c r="W3" s="5">
        <v>0</v>
      </c>
      <c r="X3" s="5">
        <v>0</v>
      </c>
      <c r="Y3" s="5">
        <v>0</v>
      </c>
      <c r="Z3" s="5">
        <v>0</v>
      </c>
    </row>
    <row r="4" spans="1:27" s="5" customFormat="1" ht="13.5" customHeight="1">
      <c r="A4" s="5" t="s">
        <v>602</v>
      </c>
      <c r="B4" s="5">
        <v>55</v>
      </c>
      <c r="C4" s="5">
        <v>19</v>
      </c>
      <c r="D4" s="5">
        <v>72</v>
      </c>
      <c r="E4" s="5">
        <v>99</v>
      </c>
      <c r="F4" s="5">
        <v>0</v>
      </c>
      <c r="G4" s="5">
        <v>1</v>
      </c>
      <c r="H4" s="5">
        <v>1</v>
      </c>
      <c r="I4" s="5">
        <v>9999</v>
      </c>
      <c r="J4" s="5">
        <v>0</v>
      </c>
      <c r="K4" s="5">
        <v>0</v>
      </c>
      <c r="L4" s="5">
        <v>0</v>
      </c>
      <c r="M4" s="5">
        <v>1</v>
      </c>
      <c r="N4" s="5">
        <v>1</v>
      </c>
      <c r="O4" s="5">
        <v>0</v>
      </c>
      <c r="P4" s="5">
        <v>0</v>
      </c>
      <c r="Q4" s="5">
        <v>15</v>
      </c>
      <c r="R4" s="5">
        <v>15</v>
      </c>
      <c r="S4" s="5">
        <v>1200</v>
      </c>
      <c r="T4" s="5">
        <v>1</v>
      </c>
      <c r="U4" s="5">
        <v>0</v>
      </c>
      <c r="V4" s="5">
        <v>2500</v>
      </c>
      <c r="W4" s="5">
        <v>0</v>
      </c>
      <c r="X4" s="5">
        <v>0</v>
      </c>
      <c r="Y4" s="5">
        <v>0</v>
      </c>
      <c r="Z4" s="5">
        <v>0</v>
      </c>
    </row>
    <row r="5" spans="1:27" s="5" customFormat="1" ht="13.5" customHeight="1">
      <c r="A5" s="5" t="s">
        <v>2394</v>
      </c>
      <c r="B5" s="5">
        <v>81</v>
      </c>
      <c r="C5" s="5">
        <v>19</v>
      </c>
      <c r="D5" s="5">
        <v>72</v>
      </c>
      <c r="E5" s="5">
        <v>99</v>
      </c>
      <c r="F5" s="5">
        <v>0</v>
      </c>
      <c r="G5" s="5">
        <v>1</v>
      </c>
      <c r="H5" s="5">
        <v>1</v>
      </c>
      <c r="I5" s="5">
        <v>1000</v>
      </c>
      <c r="J5" s="5">
        <v>0</v>
      </c>
      <c r="K5" s="5">
        <v>15</v>
      </c>
      <c r="L5" s="5">
        <v>15</v>
      </c>
      <c r="M5" s="5">
        <v>5</v>
      </c>
      <c r="N5" s="5">
        <v>35</v>
      </c>
      <c r="O5" s="5">
        <v>0</v>
      </c>
      <c r="P5" s="5">
        <v>0</v>
      </c>
      <c r="Q5" s="5">
        <v>18</v>
      </c>
      <c r="R5" s="5">
        <v>15</v>
      </c>
      <c r="S5" s="5">
        <v>500</v>
      </c>
      <c r="T5" s="5">
        <v>1</v>
      </c>
      <c r="U5" s="5">
        <v>0</v>
      </c>
      <c r="V5" s="5">
        <v>1500</v>
      </c>
      <c r="W5" s="5">
        <v>0</v>
      </c>
      <c r="X5" s="5">
        <v>0</v>
      </c>
      <c r="Y5" s="5">
        <v>0</v>
      </c>
      <c r="Z5" s="5">
        <v>0</v>
      </c>
    </row>
    <row r="6" spans="1:27" s="5" customFormat="1" ht="13.5" customHeight="1">
      <c r="A6" s="5" t="s">
        <v>1040</v>
      </c>
      <c r="B6" s="5">
        <v>112</v>
      </c>
      <c r="C6" s="5">
        <v>45</v>
      </c>
      <c r="D6" s="5">
        <v>71</v>
      </c>
      <c r="E6" s="5">
        <v>99</v>
      </c>
      <c r="F6" s="5">
        <v>0</v>
      </c>
      <c r="G6" s="5">
        <v>1</v>
      </c>
      <c r="H6" s="5">
        <v>1</v>
      </c>
      <c r="I6" s="5">
        <v>2000</v>
      </c>
      <c r="J6" s="5">
        <v>0</v>
      </c>
      <c r="K6" s="5">
        <v>30</v>
      </c>
      <c r="L6" s="5">
        <v>30</v>
      </c>
      <c r="M6" s="5">
        <v>30</v>
      </c>
      <c r="N6" s="5">
        <v>50</v>
      </c>
      <c r="O6" s="5">
        <v>0</v>
      </c>
      <c r="P6" s="5">
        <v>0</v>
      </c>
      <c r="Q6" s="5">
        <v>20</v>
      </c>
      <c r="R6" s="5">
        <v>15</v>
      </c>
      <c r="S6" s="5">
        <v>500</v>
      </c>
      <c r="T6" s="5">
        <v>1</v>
      </c>
      <c r="U6" s="5">
        <v>0</v>
      </c>
      <c r="V6" s="5">
        <v>1500</v>
      </c>
      <c r="W6" s="5">
        <v>0</v>
      </c>
      <c r="X6" s="5">
        <v>0</v>
      </c>
      <c r="Y6" s="5">
        <v>0</v>
      </c>
      <c r="Z6" s="5">
        <v>0</v>
      </c>
    </row>
    <row r="7" spans="1:27" s="5" customFormat="1" ht="13.5" customHeight="1">
      <c r="A7" s="5" t="s">
        <v>531</v>
      </c>
      <c r="B7" s="5">
        <v>112</v>
      </c>
      <c r="C7" s="5">
        <v>45</v>
      </c>
      <c r="D7" s="5">
        <v>47</v>
      </c>
      <c r="E7" s="5">
        <v>99</v>
      </c>
      <c r="F7" s="5">
        <v>0</v>
      </c>
      <c r="G7" s="5">
        <v>1</v>
      </c>
      <c r="H7" s="5">
        <v>1</v>
      </c>
      <c r="I7" s="5">
        <v>2000</v>
      </c>
      <c r="J7" s="5">
        <v>0</v>
      </c>
      <c r="K7" s="5">
        <v>30</v>
      </c>
      <c r="L7" s="5">
        <v>30</v>
      </c>
      <c r="M7" s="5">
        <v>50</v>
      </c>
      <c r="N7" s="5">
        <v>50</v>
      </c>
      <c r="O7" s="5">
        <v>0</v>
      </c>
      <c r="P7" s="5">
        <v>0</v>
      </c>
      <c r="Q7" s="5">
        <v>18</v>
      </c>
      <c r="R7" s="5">
        <v>15</v>
      </c>
      <c r="S7" s="5">
        <v>500</v>
      </c>
      <c r="T7" s="5">
        <v>1</v>
      </c>
      <c r="U7" s="5">
        <v>0</v>
      </c>
      <c r="V7" s="5">
        <v>1200</v>
      </c>
      <c r="W7" s="5">
        <v>0</v>
      </c>
      <c r="X7" s="5">
        <v>0</v>
      </c>
      <c r="Y7" s="5">
        <v>0</v>
      </c>
      <c r="Z7" s="5">
        <v>0</v>
      </c>
    </row>
    <row r="8" spans="1:27" s="3" customFormat="1" ht="13.5" customHeight="1">
      <c r="A8" s="3" t="s">
        <v>1041</v>
      </c>
      <c r="B8" s="3">
        <v>11</v>
      </c>
      <c r="C8" s="3">
        <v>12</v>
      </c>
      <c r="D8" s="3">
        <v>102</v>
      </c>
      <c r="E8" s="3">
        <v>99</v>
      </c>
      <c r="F8" s="3">
        <v>0</v>
      </c>
      <c r="G8" s="3">
        <v>1</v>
      </c>
      <c r="H8" s="3">
        <v>1</v>
      </c>
      <c r="I8" s="3">
        <v>9999</v>
      </c>
      <c r="J8" s="3">
        <v>0</v>
      </c>
      <c r="K8" s="3">
        <v>0</v>
      </c>
      <c r="L8" s="3">
        <v>300</v>
      </c>
      <c r="M8" s="3">
        <v>10</v>
      </c>
      <c r="N8" s="3">
        <v>10</v>
      </c>
      <c r="O8" s="3">
        <v>10</v>
      </c>
      <c r="P8" s="3">
        <v>10</v>
      </c>
      <c r="Q8" s="3">
        <v>0</v>
      </c>
      <c r="R8" s="3">
        <v>200</v>
      </c>
      <c r="S8" s="3">
        <v>500</v>
      </c>
      <c r="T8" s="3">
        <v>1</v>
      </c>
      <c r="U8" s="3">
        <v>0</v>
      </c>
      <c r="V8" s="3">
        <v>2300</v>
      </c>
      <c r="W8" s="3">
        <v>0</v>
      </c>
      <c r="X8" s="5">
        <v>0</v>
      </c>
      <c r="Y8" s="5">
        <v>0</v>
      </c>
      <c r="Z8" s="5">
        <v>0</v>
      </c>
    </row>
    <row r="9" spans="1:27" s="5" customFormat="1" ht="13.5" customHeight="1">
      <c r="A9" s="5" t="s">
        <v>563</v>
      </c>
      <c r="B9" s="5">
        <v>112</v>
      </c>
      <c r="C9" s="5">
        <v>45</v>
      </c>
      <c r="D9" s="5">
        <v>71</v>
      </c>
      <c r="E9" s="5">
        <v>99</v>
      </c>
      <c r="F9" s="5">
        <v>0</v>
      </c>
      <c r="G9" s="5">
        <v>1</v>
      </c>
      <c r="H9" s="5">
        <v>1</v>
      </c>
      <c r="I9" s="5">
        <v>2000</v>
      </c>
      <c r="J9" s="5">
        <v>0</v>
      </c>
      <c r="K9" s="5">
        <v>20</v>
      </c>
      <c r="L9" s="5">
        <v>20</v>
      </c>
      <c r="M9" s="5">
        <v>25</v>
      </c>
      <c r="N9" s="5">
        <v>30</v>
      </c>
      <c r="O9" s="5">
        <v>0</v>
      </c>
      <c r="P9" s="5">
        <v>0</v>
      </c>
      <c r="Q9" s="5">
        <v>20</v>
      </c>
      <c r="R9" s="5">
        <v>15</v>
      </c>
      <c r="S9" s="5">
        <v>500</v>
      </c>
      <c r="T9" s="5">
        <v>1</v>
      </c>
      <c r="U9" s="5">
        <v>0</v>
      </c>
      <c r="V9" s="5">
        <v>1500</v>
      </c>
      <c r="W9" s="5">
        <v>0</v>
      </c>
      <c r="X9" s="5">
        <v>0</v>
      </c>
      <c r="Y9" s="5">
        <v>0</v>
      </c>
      <c r="Z9" s="5">
        <v>0</v>
      </c>
    </row>
    <row r="10" spans="1:27" s="3" customFormat="1" ht="13.5" customHeight="1">
      <c r="A10" s="3" t="s">
        <v>1042</v>
      </c>
      <c r="B10" s="3">
        <v>81</v>
      </c>
      <c r="C10" s="3">
        <v>19</v>
      </c>
      <c r="D10" s="3">
        <v>72</v>
      </c>
      <c r="E10" s="3">
        <v>99</v>
      </c>
      <c r="F10" s="3">
        <v>0</v>
      </c>
      <c r="G10" s="3">
        <v>1</v>
      </c>
      <c r="H10" s="3">
        <v>1</v>
      </c>
      <c r="I10" s="3">
        <v>1000</v>
      </c>
      <c r="J10" s="3">
        <v>0</v>
      </c>
      <c r="K10" s="3">
        <v>15</v>
      </c>
      <c r="L10" s="3">
        <v>15</v>
      </c>
      <c r="M10" s="3">
        <v>17</v>
      </c>
      <c r="N10" s="3">
        <v>32</v>
      </c>
      <c r="O10" s="3">
        <v>0</v>
      </c>
      <c r="P10" s="3">
        <v>0</v>
      </c>
      <c r="Q10" s="3">
        <v>18</v>
      </c>
      <c r="R10" s="3">
        <v>15</v>
      </c>
      <c r="S10" s="3">
        <v>500</v>
      </c>
      <c r="T10" s="3">
        <v>1</v>
      </c>
      <c r="U10" s="3">
        <v>0</v>
      </c>
      <c r="V10" s="3">
        <v>1500</v>
      </c>
      <c r="W10" s="3">
        <v>0</v>
      </c>
      <c r="X10" s="5">
        <v>0</v>
      </c>
      <c r="Y10" s="5">
        <v>0</v>
      </c>
      <c r="Z10" s="5">
        <v>0</v>
      </c>
    </row>
    <row r="11" spans="1:27" s="5" customFormat="1" ht="13.5" customHeight="1">
      <c r="A11" s="5" t="s">
        <v>1043</v>
      </c>
      <c r="B11" s="5">
        <v>81</v>
      </c>
      <c r="C11" s="5">
        <v>24</v>
      </c>
      <c r="D11" s="5">
        <v>2</v>
      </c>
      <c r="E11" s="5">
        <v>99</v>
      </c>
      <c r="F11" s="5">
        <v>0</v>
      </c>
      <c r="G11" s="5">
        <v>1</v>
      </c>
      <c r="H11" s="5">
        <v>1</v>
      </c>
      <c r="I11" s="5">
        <v>3000</v>
      </c>
      <c r="J11" s="5">
        <v>0</v>
      </c>
      <c r="K11" s="5">
        <v>30</v>
      </c>
      <c r="L11" s="5">
        <v>50</v>
      </c>
      <c r="M11" s="5">
        <v>50</v>
      </c>
      <c r="N11" s="5">
        <v>75</v>
      </c>
      <c r="O11" s="5">
        <v>0</v>
      </c>
      <c r="P11" s="5">
        <v>0</v>
      </c>
      <c r="Q11" s="5">
        <v>50</v>
      </c>
      <c r="R11" s="5">
        <v>50</v>
      </c>
      <c r="S11" s="5">
        <v>1500</v>
      </c>
      <c r="T11" s="5">
        <v>1</v>
      </c>
      <c r="U11" s="5">
        <v>0</v>
      </c>
      <c r="V11" s="5">
        <v>1500</v>
      </c>
      <c r="W11" s="5">
        <v>0</v>
      </c>
      <c r="X11" s="5">
        <v>0</v>
      </c>
      <c r="Y11" s="5">
        <v>0</v>
      </c>
      <c r="Z11" s="5">
        <v>0</v>
      </c>
    </row>
    <row r="12" spans="1:27" s="5" customFormat="1" ht="13.5" customHeight="1">
      <c r="A12" s="5" t="s">
        <v>562</v>
      </c>
      <c r="B12" s="5">
        <v>110</v>
      </c>
      <c r="C12" s="5">
        <v>99</v>
      </c>
      <c r="D12" s="5">
        <v>900</v>
      </c>
      <c r="E12" s="5">
        <v>99</v>
      </c>
      <c r="F12" s="5">
        <v>0</v>
      </c>
      <c r="G12" s="5">
        <v>0</v>
      </c>
      <c r="H12" s="5">
        <v>1</v>
      </c>
      <c r="I12" s="5">
        <v>10000</v>
      </c>
      <c r="J12" s="5">
        <v>0</v>
      </c>
      <c r="K12" s="5">
        <v>20</v>
      </c>
      <c r="L12" s="5">
        <v>20</v>
      </c>
      <c r="M12" s="5">
        <v>0</v>
      </c>
      <c r="N12" s="5">
        <v>0</v>
      </c>
      <c r="O12" s="5">
        <v>0</v>
      </c>
      <c r="P12" s="5">
        <v>0</v>
      </c>
      <c r="Q12" s="5">
        <v>15</v>
      </c>
      <c r="R12" s="5">
        <v>1</v>
      </c>
      <c r="S12" s="5">
        <v>1000</v>
      </c>
      <c r="T12" s="5">
        <v>1</v>
      </c>
      <c r="U12" s="5">
        <v>0</v>
      </c>
      <c r="V12" s="5">
        <v>1000</v>
      </c>
      <c r="W12" s="5">
        <v>0</v>
      </c>
      <c r="X12" s="5">
        <v>0</v>
      </c>
      <c r="Y12" s="5">
        <v>0</v>
      </c>
      <c r="Z12" s="5">
        <v>0</v>
      </c>
    </row>
    <row r="13" spans="1:27" s="5" customFormat="1" ht="13.5" customHeight="1">
      <c r="A13" s="5" t="s">
        <v>561</v>
      </c>
      <c r="B13" s="5">
        <v>111</v>
      </c>
      <c r="C13" s="5">
        <v>98</v>
      </c>
      <c r="D13" s="5">
        <v>904</v>
      </c>
      <c r="E13" s="5">
        <v>99</v>
      </c>
      <c r="F13" s="5">
        <v>0</v>
      </c>
      <c r="G13" s="5">
        <v>0</v>
      </c>
      <c r="H13" s="5">
        <v>1</v>
      </c>
      <c r="I13" s="5">
        <v>5000</v>
      </c>
      <c r="J13" s="5">
        <v>0</v>
      </c>
      <c r="K13" s="5">
        <v>20</v>
      </c>
      <c r="L13" s="5">
        <v>99</v>
      </c>
      <c r="M13" s="5">
        <v>0</v>
      </c>
      <c r="N13" s="5">
        <v>0</v>
      </c>
      <c r="O13" s="5">
        <v>0</v>
      </c>
      <c r="P13" s="5">
        <v>0</v>
      </c>
      <c r="Q13" s="5">
        <v>15</v>
      </c>
      <c r="R13" s="5">
        <v>1</v>
      </c>
      <c r="S13" s="5">
        <v>1000</v>
      </c>
      <c r="T13" s="5">
        <v>1</v>
      </c>
      <c r="U13" s="5">
        <v>0</v>
      </c>
      <c r="V13" s="5">
        <v>1000</v>
      </c>
      <c r="W13" s="5">
        <v>0</v>
      </c>
      <c r="X13" s="5">
        <v>0</v>
      </c>
      <c r="Y13" s="5">
        <v>0</v>
      </c>
      <c r="Z13" s="5">
        <v>0</v>
      </c>
    </row>
    <row r="14" spans="1:27" s="5" customFormat="1" ht="13.5" customHeight="1">
      <c r="A14" s="5" t="s">
        <v>559</v>
      </c>
      <c r="B14" s="5">
        <v>111</v>
      </c>
      <c r="C14" s="5">
        <v>98</v>
      </c>
      <c r="D14" s="5">
        <v>905</v>
      </c>
      <c r="E14" s="5">
        <v>99</v>
      </c>
      <c r="F14" s="5">
        <v>0</v>
      </c>
      <c r="G14" s="5">
        <v>0</v>
      </c>
      <c r="H14" s="5">
        <v>1</v>
      </c>
      <c r="I14" s="5">
        <v>5000</v>
      </c>
      <c r="J14" s="5">
        <v>0</v>
      </c>
      <c r="K14" s="5">
        <v>20</v>
      </c>
      <c r="L14" s="5">
        <v>99</v>
      </c>
      <c r="M14" s="5">
        <v>0</v>
      </c>
      <c r="N14" s="5">
        <v>0</v>
      </c>
      <c r="O14" s="5">
        <v>0</v>
      </c>
      <c r="P14" s="5">
        <v>0</v>
      </c>
      <c r="Q14" s="5">
        <v>15</v>
      </c>
      <c r="R14" s="5">
        <v>1</v>
      </c>
      <c r="S14" s="5">
        <v>1000</v>
      </c>
      <c r="T14" s="5">
        <v>1</v>
      </c>
      <c r="U14" s="5">
        <v>0</v>
      </c>
      <c r="V14" s="5">
        <v>1000</v>
      </c>
      <c r="W14" s="5">
        <v>0</v>
      </c>
      <c r="X14" s="5">
        <v>0</v>
      </c>
      <c r="Y14" s="5">
        <v>0</v>
      </c>
      <c r="Z14" s="5">
        <v>0</v>
      </c>
    </row>
    <row r="15" spans="1:27" s="5" customFormat="1" ht="13.5" customHeight="1">
      <c r="A15" s="5" t="s">
        <v>560</v>
      </c>
      <c r="B15" s="5">
        <v>111</v>
      </c>
      <c r="C15" s="5">
        <v>98</v>
      </c>
      <c r="D15" s="5">
        <v>906</v>
      </c>
      <c r="E15" s="5">
        <v>99</v>
      </c>
      <c r="F15" s="5">
        <v>0</v>
      </c>
      <c r="G15" s="5">
        <v>0</v>
      </c>
      <c r="H15" s="5">
        <v>1</v>
      </c>
      <c r="I15" s="5">
        <v>5000</v>
      </c>
      <c r="J15" s="5">
        <v>0</v>
      </c>
      <c r="K15" s="5">
        <v>20</v>
      </c>
      <c r="L15" s="5">
        <v>99</v>
      </c>
      <c r="M15" s="5">
        <v>0</v>
      </c>
      <c r="N15" s="5">
        <v>0</v>
      </c>
      <c r="O15" s="5">
        <v>0</v>
      </c>
      <c r="P15" s="5">
        <v>0</v>
      </c>
      <c r="Q15" s="5">
        <v>15</v>
      </c>
      <c r="R15" s="5">
        <v>1</v>
      </c>
      <c r="S15" s="5">
        <v>1000</v>
      </c>
      <c r="T15" s="5">
        <v>1</v>
      </c>
      <c r="U15" s="5">
        <v>0</v>
      </c>
      <c r="V15" s="5">
        <v>1000</v>
      </c>
      <c r="W15" s="5">
        <v>0</v>
      </c>
      <c r="X15" s="5">
        <v>0</v>
      </c>
      <c r="Y15" s="5">
        <v>0</v>
      </c>
      <c r="Z15" s="5">
        <v>0</v>
      </c>
    </row>
    <row r="16" spans="1:27" s="5" customFormat="1" ht="13.5" customHeight="1">
      <c r="A16" s="5" t="s">
        <v>1044</v>
      </c>
      <c r="B16" s="5">
        <v>112</v>
      </c>
      <c r="C16" s="5">
        <v>45</v>
      </c>
      <c r="D16" s="5">
        <v>71</v>
      </c>
      <c r="E16" s="5">
        <v>99</v>
      </c>
      <c r="F16" s="5">
        <v>0</v>
      </c>
      <c r="G16" s="5">
        <v>1</v>
      </c>
      <c r="H16" s="5">
        <v>1</v>
      </c>
      <c r="I16" s="5">
        <v>8888</v>
      </c>
      <c r="J16" s="5">
        <v>0</v>
      </c>
      <c r="K16" s="5">
        <v>30</v>
      </c>
      <c r="L16" s="5">
        <v>30</v>
      </c>
      <c r="M16" s="5">
        <v>150</v>
      </c>
      <c r="N16" s="5">
        <v>150</v>
      </c>
      <c r="O16" s="5">
        <v>0</v>
      </c>
      <c r="P16" s="5">
        <v>0</v>
      </c>
      <c r="Q16" s="5">
        <v>20</v>
      </c>
      <c r="R16" s="5">
        <v>40</v>
      </c>
      <c r="S16" s="5">
        <v>500</v>
      </c>
      <c r="T16" s="5">
        <v>1</v>
      </c>
      <c r="U16" s="5">
        <v>0</v>
      </c>
      <c r="V16" s="5">
        <v>500</v>
      </c>
      <c r="W16" s="5">
        <v>0</v>
      </c>
      <c r="X16" s="5">
        <v>0</v>
      </c>
      <c r="Y16" s="5">
        <v>0</v>
      </c>
      <c r="Z16" s="5">
        <v>0</v>
      </c>
    </row>
    <row r="17" spans="1:27" s="83" customFormat="1" ht="13.5" customHeight="1">
      <c r="A17" s="83" t="s">
        <v>535</v>
      </c>
      <c r="B17" s="83">
        <v>104</v>
      </c>
      <c r="C17" s="83">
        <v>45</v>
      </c>
      <c r="D17" s="83">
        <v>71</v>
      </c>
      <c r="E17" s="83">
        <v>10</v>
      </c>
      <c r="F17" s="83">
        <v>0</v>
      </c>
      <c r="G17" s="83">
        <v>0</v>
      </c>
      <c r="H17" s="83">
        <v>1</v>
      </c>
      <c r="I17" s="83">
        <v>1500</v>
      </c>
      <c r="J17" s="83">
        <v>0</v>
      </c>
      <c r="K17" s="81">
        <v>15</v>
      </c>
      <c r="L17" s="81">
        <v>18</v>
      </c>
      <c r="M17" s="82">
        <v>30</v>
      </c>
      <c r="N17" s="82">
        <v>50</v>
      </c>
      <c r="O17" s="83">
        <v>0</v>
      </c>
      <c r="P17" s="83">
        <v>0</v>
      </c>
      <c r="Q17" s="83">
        <v>20</v>
      </c>
      <c r="R17" s="83">
        <v>15</v>
      </c>
      <c r="S17" s="83">
        <v>500</v>
      </c>
      <c r="T17" s="83">
        <v>1</v>
      </c>
      <c r="U17" s="83">
        <v>0</v>
      </c>
      <c r="V17" s="83">
        <v>1500</v>
      </c>
      <c r="W17" s="83">
        <v>0</v>
      </c>
      <c r="X17" s="83">
        <v>0</v>
      </c>
      <c r="Y17" s="83">
        <v>0</v>
      </c>
      <c r="Z17" s="83">
        <v>0</v>
      </c>
    </row>
    <row r="18" spans="1:27" s="80" customFormat="1" ht="13.5" customHeight="1">
      <c r="A18" s="80" t="s">
        <v>2390</v>
      </c>
      <c r="B18" s="80">
        <v>81</v>
      </c>
      <c r="C18" s="80">
        <v>45</v>
      </c>
      <c r="D18" s="80">
        <v>72</v>
      </c>
      <c r="E18" s="83">
        <v>10</v>
      </c>
      <c r="F18" s="80">
        <v>0</v>
      </c>
      <c r="G18" s="80">
        <v>0</v>
      </c>
      <c r="H18" s="80">
        <v>1</v>
      </c>
      <c r="I18" s="80">
        <v>400</v>
      </c>
      <c r="J18" s="80">
        <v>0</v>
      </c>
      <c r="K18" s="81">
        <v>20</v>
      </c>
      <c r="L18" s="81">
        <v>15</v>
      </c>
      <c r="M18" s="82">
        <v>30</v>
      </c>
      <c r="N18" s="82">
        <v>40</v>
      </c>
      <c r="O18" s="80">
        <v>0</v>
      </c>
      <c r="P18" s="80">
        <v>0</v>
      </c>
      <c r="Q18" s="80">
        <v>15</v>
      </c>
      <c r="R18" s="80">
        <v>15</v>
      </c>
      <c r="S18" s="83">
        <v>500</v>
      </c>
      <c r="T18" s="80">
        <v>1</v>
      </c>
      <c r="U18" s="80">
        <v>0</v>
      </c>
      <c r="V18" s="80">
        <v>1800</v>
      </c>
      <c r="W18" s="80">
        <v>0</v>
      </c>
      <c r="X18" s="83">
        <v>0</v>
      </c>
      <c r="Y18" s="83">
        <v>0</v>
      </c>
      <c r="Z18" s="83">
        <v>0</v>
      </c>
    </row>
    <row r="19" spans="1:27" s="3" customFormat="1" ht="13.5" customHeight="1">
      <c r="A19" s="3" t="s">
        <v>2391</v>
      </c>
      <c r="B19" s="3">
        <v>211</v>
      </c>
      <c r="C19" s="3">
        <v>12</v>
      </c>
      <c r="D19" s="3">
        <v>0</v>
      </c>
      <c r="E19" s="5">
        <v>10</v>
      </c>
      <c r="F19" s="3">
        <v>0</v>
      </c>
      <c r="G19" s="3">
        <v>0</v>
      </c>
      <c r="H19" s="3">
        <v>1</v>
      </c>
      <c r="I19" s="3">
        <v>800</v>
      </c>
      <c r="J19" s="3">
        <v>0</v>
      </c>
      <c r="K19" s="3">
        <v>15</v>
      </c>
      <c r="L19" s="3">
        <v>20</v>
      </c>
      <c r="M19" s="3">
        <v>20</v>
      </c>
      <c r="N19" s="3">
        <v>36</v>
      </c>
      <c r="O19" s="3">
        <v>0</v>
      </c>
      <c r="P19" s="3">
        <v>0</v>
      </c>
      <c r="Q19" s="3">
        <v>15</v>
      </c>
      <c r="R19" s="3">
        <v>15</v>
      </c>
      <c r="S19" s="5">
        <v>900</v>
      </c>
      <c r="T19" s="3">
        <v>1</v>
      </c>
      <c r="U19" s="3">
        <v>0</v>
      </c>
      <c r="V19" s="3">
        <v>2000</v>
      </c>
      <c r="W19" s="3">
        <v>0</v>
      </c>
      <c r="X19" s="5">
        <v>0</v>
      </c>
      <c r="Y19" s="5">
        <v>0</v>
      </c>
      <c r="Z19" s="5">
        <v>0</v>
      </c>
    </row>
    <row r="20" spans="1:27" s="7" customFormat="1" ht="13.5" customHeight="1">
      <c r="A20" s="7" t="s">
        <v>1045</v>
      </c>
      <c r="B20" s="7">
        <v>100</v>
      </c>
      <c r="C20" s="7">
        <v>23</v>
      </c>
      <c r="D20" s="7">
        <v>37</v>
      </c>
      <c r="E20" s="7">
        <v>16</v>
      </c>
      <c r="F20" s="7">
        <v>1</v>
      </c>
      <c r="G20" s="7">
        <v>0</v>
      </c>
      <c r="H20" s="7">
        <v>1</v>
      </c>
      <c r="I20" s="7">
        <v>80</v>
      </c>
      <c r="J20" s="7">
        <v>0</v>
      </c>
      <c r="K20" s="4">
        <v>10</v>
      </c>
      <c r="L20" s="4">
        <v>10</v>
      </c>
      <c r="M20" s="72">
        <v>10</v>
      </c>
      <c r="N20" s="72">
        <v>25</v>
      </c>
      <c r="O20" s="7">
        <v>0</v>
      </c>
      <c r="P20" s="7">
        <v>0</v>
      </c>
      <c r="Q20" s="7">
        <v>22</v>
      </c>
      <c r="R20" s="7">
        <v>15</v>
      </c>
      <c r="S20" s="7">
        <v>1000</v>
      </c>
      <c r="T20" s="7">
        <v>1</v>
      </c>
      <c r="U20" s="7">
        <v>0</v>
      </c>
      <c r="V20" s="7">
        <v>2800</v>
      </c>
      <c r="W20" s="7">
        <v>0</v>
      </c>
      <c r="X20" s="7">
        <v>0</v>
      </c>
      <c r="Y20" s="7">
        <v>0</v>
      </c>
      <c r="Z20" s="7">
        <v>0</v>
      </c>
      <c r="AA20" s="7" t="s">
        <v>1046</v>
      </c>
    </row>
    <row r="21" spans="1:27" s="7" customFormat="1" ht="13.5" customHeight="1">
      <c r="A21" s="7" t="s">
        <v>6490</v>
      </c>
      <c r="B21" s="7">
        <v>113</v>
      </c>
      <c r="C21" s="7">
        <v>54</v>
      </c>
      <c r="D21" s="7">
        <v>170</v>
      </c>
      <c r="E21" s="7">
        <v>32</v>
      </c>
      <c r="F21" s="7">
        <v>1</v>
      </c>
      <c r="G21" s="7">
        <v>0</v>
      </c>
      <c r="H21" s="7">
        <v>1</v>
      </c>
      <c r="I21" s="7">
        <v>100</v>
      </c>
      <c r="J21" s="7">
        <v>0</v>
      </c>
      <c r="K21" s="4">
        <v>8</v>
      </c>
      <c r="L21" s="4">
        <v>6</v>
      </c>
      <c r="M21" s="72">
        <v>6</v>
      </c>
      <c r="N21" s="72">
        <v>20</v>
      </c>
      <c r="O21" s="7">
        <v>0</v>
      </c>
      <c r="P21" s="7">
        <v>0</v>
      </c>
      <c r="Q21" s="7">
        <v>30</v>
      </c>
      <c r="R21" s="7">
        <v>30</v>
      </c>
      <c r="S21" s="7">
        <v>1000</v>
      </c>
      <c r="T21" s="7">
        <v>1</v>
      </c>
      <c r="U21" s="7">
        <v>0</v>
      </c>
      <c r="V21" s="7">
        <v>1500</v>
      </c>
      <c r="W21" s="7">
        <v>0</v>
      </c>
      <c r="X21" s="7">
        <v>0</v>
      </c>
      <c r="Y21" s="7">
        <v>0</v>
      </c>
      <c r="Z21" s="7">
        <v>0</v>
      </c>
      <c r="AA21" s="7" t="s">
        <v>2392</v>
      </c>
    </row>
    <row r="22" spans="1:27" s="8" customFormat="1" ht="13.5" customHeight="1">
      <c r="A22" s="8" t="s">
        <v>1047</v>
      </c>
      <c r="B22" s="8">
        <v>114</v>
      </c>
      <c r="C22" s="8">
        <v>55</v>
      </c>
      <c r="D22" s="8">
        <v>171</v>
      </c>
      <c r="E22" s="8">
        <v>32</v>
      </c>
      <c r="F22" s="8">
        <v>1</v>
      </c>
      <c r="G22" s="8">
        <v>100</v>
      </c>
      <c r="H22" s="8">
        <v>1</v>
      </c>
      <c r="I22" s="8">
        <v>300</v>
      </c>
      <c r="J22" s="8">
        <v>0</v>
      </c>
      <c r="K22" s="4">
        <v>30</v>
      </c>
      <c r="L22" s="4">
        <v>20</v>
      </c>
      <c r="M22" s="72">
        <v>20</v>
      </c>
      <c r="N22" s="72">
        <v>30</v>
      </c>
      <c r="O22" s="8">
        <v>0</v>
      </c>
      <c r="P22" s="8">
        <v>0</v>
      </c>
      <c r="Q22" s="8">
        <v>20</v>
      </c>
      <c r="R22" s="8">
        <v>25</v>
      </c>
      <c r="S22" s="7">
        <v>1000</v>
      </c>
      <c r="T22" s="7">
        <v>1</v>
      </c>
      <c r="U22" s="8">
        <v>0</v>
      </c>
      <c r="V22" s="7">
        <v>1500</v>
      </c>
      <c r="W22" s="8">
        <v>0</v>
      </c>
      <c r="X22" s="7">
        <v>0</v>
      </c>
      <c r="Y22" s="7">
        <v>0</v>
      </c>
      <c r="Z22" s="7">
        <v>0</v>
      </c>
      <c r="AA22" s="8" t="s">
        <v>2393</v>
      </c>
    </row>
    <row r="23" spans="1:27" s="80" customFormat="1" ht="13.5" customHeight="1">
      <c r="A23" s="80" t="s">
        <v>6469</v>
      </c>
      <c r="B23" s="80">
        <v>81</v>
      </c>
      <c r="C23" s="80">
        <v>55</v>
      </c>
      <c r="D23" s="80">
        <v>171</v>
      </c>
      <c r="E23" s="80">
        <v>32</v>
      </c>
      <c r="F23" s="80">
        <v>1</v>
      </c>
      <c r="G23" s="80">
        <v>100</v>
      </c>
      <c r="H23" s="80">
        <v>1</v>
      </c>
      <c r="I23" s="80">
        <v>300</v>
      </c>
      <c r="J23" s="80">
        <v>0</v>
      </c>
      <c r="K23" s="81">
        <v>30</v>
      </c>
      <c r="L23" s="81">
        <v>20</v>
      </c>
      <c r="M23" s="82">
        <v>20</v>
      </c>
      <c r="N23" s="82">
        <v>30</v>
      </c>
      <c r="O23" s="80">
        <v>0</v>
      </c>
      <c r="P23" s="80">
        <v>0</v>
      </c>
      <c r="Q23" s="80">
        <v>20</v>
      </c>
      <c r="R23" s="80">
        <v>25</v>
      </c>
      <c r="S23" s="83">
        <v>1000</v>
      </c>
      <c r="T23" s="80">
        <v>1</v>
      </c>
      <c r="U23" s="80">
        <v>0</v>
      </c>
      <c r="V23" s="83">
        <v>1500</v>
      </c>
      <c r="W23" s="80">
        <v>0</v>
      </c>
      <c r="X23" s="83">
        <v>0</v>
      </c>
      <c r="Y23" s="83">
        <v>0</v>
      </c>
      <c r="Z23" s="83">
        <v>0</v>
      </c>
    </row>
    <row r="24" spans="1:27" s="8" customFormat="1" ht="13.5" customHeight="1">
      <c r="A24" s="8" t="s">
        <v>6503</v>
      </c>
      <c r="B24" s="4">
        <v>140</v>
      </c>
      <c r="C24" s="4">
        <v>54</v>
      </c>
      <c r="D24" s="7">
        <v>270</v>
      </c>
      <c r="E24" s="4">
        <v>40</v>
      </c>
      <c r="F24" s="4">
        <v>1</v>
      </c>
      <c r="G24" s="4">
        <v>100</v>
      </c>
      <c r="H24" s="4">
        <v>2</v>
      </c>
      <c r="I24" s="4">
        <v>300</v>
      </c>
      <c r="J24" s="8">
        <v>0</v>
      </c>
      <c r="K24" s="4">
        <v>8</v>
      </c>
      <c r="L24" s="4">
        <v>6</v>
      </c>
      <c r="M24" s="72">
        <v>6</v>
      </c>
      <c r="N24" s="72">
        <v>20</v>
      </c>
      <c r="O24" s="8">
        <v>0</v>
      </c>
      <c r="P24" s="8">
        <v>0</v>
      </c>
      <c r="Q24" s="7">
        <v>30</v>
      </c>
      <c r="R24" s="7">
        <v>30</v>
      </c>
      <c r="S24" s="7">
        <v>1000</v>
      </c>
      <c r="T24" s="7">
        <v>1</v>
      </c>
      <c r="U24" s="7">
        <v>0</v>
      </c>
      <c r="V24" s="7">
        <v>1500</v>
      </c>
      <c r="W24" s="8">
        <v>0</v>
      </c>
      <c r="X24" s="7">
        <v>0</v>
      </c>
      <c r="Y24" s="7">
        <v>0</v>
      </c>
      <c r="Z24" s="7">
        <v>0</v>
      </c>
    </row>
    <row r="25" spans="1:27" s="8" customFormat="1" ht="13.5" customHeight="1">
      <c r="A25" s="8" t="s">
        <v>6504</v>
      </c>
      <c r="B25" s="4">
        <v>141</v>
      </c>
      <c r="C25" s="4">
        <v>55</v>
      </c>
      <c r="D25" s="8">
        <v>271</v>
      </c>
      <c r="E25" s="4">
        <v>40</v>
      </c>
      <c r="F25" s="4">
        <v>1</v>
      </c>
      <c r="G25" s="4">
        <v>100</v>
      </c>
      <c r="H25" s="4">
        <v>2</v>
      </c>
      <c r="I25" s="4">
        <v>600</v>
      </c>
      <c r="J25" s="8">
        <v>0</v>
      </c>
      <c r="K25" s="4">
        <v>40</v>
      </c>
      <c r="L25" s="4">
        <v>30</v>
      </c>
      <c r="M25" s="72">
        <v>30</v>
      </c>
      <c r="N25" s="72">
        <v>50</v>
      </c>
      <c r="O25" s="8">
        <v>0</v>
      </c>
      <c r="P25" s="8">
        <v>0</v>
      </c>
      <c r="Q25" s="4">
        <v>30</v>
      </c>
      <c r="R25" s="4">
        <v>35</v>
      </c>
      <c r="S25" s="7">
        <v>1000</v>
      </c>
      <c r="T25" s="7">
        <v>1</v>
      </c>
      <c r="U25" s="8">
        <v>0</v>
      </c>
      <c r="V25" s="7">
        <v>1500</v>
      </c>
      <c r="W25" s="8">
        <v>0</v>
      </c>
      <c r="X25" s="7">
        <v>0</v>
      </c>
      <c r="Y25" s="7">
        <v>0</v>
      </c>
      <c r="Z25" s="7">
        <v>0</v>
      </c>
    </row>
    <row r="26" spans="1:27" s="81" customFormat="1">
      <c r="A26" s="81" t="s">
        <v>6505</v>
      </c>
      <c r="B26" s="81">
        <v>81</v>
      </c>
      <c r="C26" s="81">
        <v>55</v>
      </c>
      <c r="D26" s="81">
        <v>271</v>
      </c>
      <c r="E26" s="81">
        <v>40</v>
      </c>
      <c r="F26" s="81">
        <v>1</v>
      </c>
      <c r="G26" s="81">
        <v>100</v>
      </c>
      <c r="H26" s="81">
        <v>1</v>
      </c>
      <c r="I26" s="85">
        <v>600</v>
      </c>
      <c r="J26" s="81">
        <v>0</v>
      </c>
      <c r="K26" s="81">
        <v>40</v>
      </c>
      <c r="L26" s="81">
        <v>30</v>
      </c>
      <c r="M26" s="82">
        <v>30</v>
      </c>
      <c r="N26" s="82">
        <v>50</v>
      </c>
      <c r="O26" s="80">
        <v>0</v>
      </c>
      <c r="P26" s="80">
        <v>0</v>
      </c>
      <c r="Q26" s="80">
        <v>20</v>
      </c>
      <c r="R26" s="80">
        <v>25</v>
      </c>
      <c r="S26" s="83">
        <v>1000</v>
      </c>
      <c r="T26" s="80">
        <v>1</v>
      </c>
      <c r="U26" s="80">
        <v>0</v>
      </c>
      <c r="V26" s="83">
        <v>1500</v>
      </c>
      <c r="W26" s="80">
        <v>0</v>
      </c>
      <c r="X26" s="83">
        <v>0</v>
      </c>
      <c r="Y26" s="83">
        <v>0</v>
      </c>
      <c r="Z26" s="83">
        <v>0</v>
      </c>
    </row>
    <row r="27" spans="1:27" s="4" customFormat="1">
      <c r="A27" s="4" t="s">
        <v>6506</v>
      </c>
      <c r="B27" s="4">
        <v>140</v>
      </c>
      <c r="C27" s="4">
        <v>54</v>
      </c>
      <c r="D27" s="4">
        <v>272</v>
      </c>
      <c r="E27" s="4">
        <v>46</v>
      </c>
      <c r="F27" s="4">
        <v>1</v>
      </c>
      <c r="G27" s="4">
        <v>100</v>
      </c>
      <c r="H27" s="4">
        <v>1</v>
      </c>
      <c r="I27" s="4">
        <v>600</v>
      </c>
      <c r="J27" s="4">
        <v>0</v>
      </c>
      <c r="K27" s="4">
        <v>8</v>
      </c>
      <c r="L27" s="4">
        <v>6</v>
      </c>
      <c r="M27" s="4">
        <v>25</v>
      </c>
      <c r="N27" s="4">
        <v>30</v>
      </c>
      <c r="O27" s="4">
        <v>0</v>
      </c>
      <c r="P27" s="4">
        <v>0</v>
      </c>
      <c r="Q27" s="7">
        <v>30</v>
      </c>
      <c r="R27" s="7">
        <v>30</v>
      </c>
      <c r="S27" s="7">
        <v>1000</v>
      </c>
      <c r="T27" s="4">
        <v>1</v>
      </c>
      <c r="U27" s="4">
        <v>0</v>
      </c>
      <c r="V27" s="7">
        <v>1500</v>
      </c>
      <c r="W27" s="8">
        <v>0</v>
      </c>
      <c r="X27" s="7">
        <v>0</v>
      </c>
      <c r="Y27" s="7">
        <v>0</v>
      </c>
      <c r="Z27" s="7">
        <v>0</v>
      </c>
      <c r="AA27" s="8" t="s">
        <v>6470</v>
      </c>
    </row>
    <row r="28" spans="1:27" s="4" customFormat="1">
      <c r="A28" s="4" t="s">
        <v>6507</v>
      </c>
      <c r="B28" s="4">
        <v>141</v>
      </c>
      <c r="C28" s="4">
        <v>55</v>
      </c>
      <c r="D28" s="4">
        <v>273</v>
      </c>
      <c r="E28" s="4">
        <v>46</v>
      </c>
      <c r="F28" s="4">
        <v>1</v>
      </c>
      <c r="G28" s="4">
        <v>100</v>
      </c>
      <c r="H28" s="4">
        <v>1</v>
      </c>
      <c r="I28" s="4">
        <v>1000</v>
      </c>
      <c r="J28" s="4">
        <v>0</v>
      </c>
      <c r="K28" s="4">
        <v>50</v>
      </c>
      <c r="L28" s="4">
        <v>40</v>
      </c>
      <c r="M28" s="4">
        <v>40</v>
      </c>
      <c r="N28" s="4">
        <v>60</v>
      </c>
      <c r="O28" s="4">
        <v>0</v>
      </c>
      <c r="P28" s="4">
        <v>0</v>
      </c>
      <c r="Q28" s="4">
        <v>30</v>
      </c>
      <c r="R28" s="4">
        <v>35</v>
      </c>
      <c r="S28" s="7">
        <v>1000</v>
      </c>
      <c r="T28" s="4">
        <v>1</v>
      </c>
      <c r="U28" s="4">
        <v>0</v>
      </c>
      <c r="V28" s="7">
        <v>1500</v>
      </c>
      <c r="W28" s="8">
        <v>0</v>
      </c>
      <c r="X28" s="7">
        <v>0</v>
      </c>
      <c r="Y28" s="7">
        <v>0</v>
      </c>
      <c r="Z28" s="7">
        <v>0</v>
      </c>
      <c r="AA28" s="8" t="s">
        <v>6471</v>
      </c>
    </row>
    <row r="29" spans="1:27" s="81" customFormat="1">
      <c r="A29" s="81" t="s">
        <v>6508</v>
      </c>
      <c r="B29" s="81">
        <v>81</v>
      </c>
      <c r="C29" s="81">
        <v>55</v>
      </c>
      <c r="D29" s="81">
        <v>273</v>
      </c>
      <c r="E29" s="81">
        <v>46</v>
      </c>
      <c r="F29" s="81">
        <v>1</v>
      </c>
      <c r="G29" s="81">
        <v>100</v>
      </c>
      <c r="H29" s="81">
        <v>1</v>
      </c>
      <c r="I29" s="81">
        <v>1000</v>
      </c>
      <c r="J29" s="81">
        <v>0</v>
      </c>
      <c r="K29" s="81">
        <v>50</v>
      </c>
      <c r="L29" s="81">
        <v>40</v>
      </c>
      <c r="M29" s="81">
        <v>40</v>
      </c>
      <c r="N29" s="81">
        <v>60</v>
      </c>
      <c r="O29" s="81">
        <v>0</v>
      </c>
      <c r="P29" s="81">
        <v>0</v>
      </c>
      <c r="Q29" s="80">
        <v>20</v>
      </c>
      <c r="R29" s="80">
        <v>25</v>
      </c>
      <c r="S29" s="83">
        <v>1000</v>
      </c>
      <c r="T29" s="81">
        <v>1</v>
      </c>
      <c r="U29" s="81">
        <v>0</v>
      </c>
      <c r="V29" s="83">
        <v>1500</v>
      </c>
      <c r="W29" s="80">
        <v>0</v>
      </c>
      <c r="X29" s="83">
        <v>0</v>
      </c>
      <c r="Y29" s="83">
        <v>0</v>
      </c>
      <c r="Z29" s="83">
        <v>0</v>
      </c>
    </row>
    <row r="30" spans="1:27" s="4" customFormat="1">
      <c r="A30" s="4" t="s">
        <v>6491</v>
      </c>
      <c r="B30" s="4">
        <v>140</v>
      </c>
      <c r="C30" s="4">
        <v>54</v>
      </c>
      <c r="D30" s="4">
        <v>274</v>
      </c>
      <c r="E30" s="4">
        <v>52</v>
      </c>
      <c r="F30" s="4">
        <v>1</v>
      </c>
      <c r="G30" s="4">
        <v>100</v>
      </c>
      <c r="H30" s="4">
        <v>1</v>
      </c>
      <c r="I30" s="4">
        <v>800</v>
      </c>
      <c r="J30" s="4">
        <v>0</v>
      </c>
      <c r="K30" s="4">
        <v>8</v>
      </c>
      <c r="L30" s="4">
        <v>6</v>
      </c>
      <c r="M30" s="4">
        <v>25</v>
      </c>
      <c r="N30" s="4">
        <v>30</v>
      </c>
      <c r="O30" s="4">
        <v>0</v>
      </c>
      <c r="P30" s="4">
        <v>0</v>
      </c>
      <c r="Q30" s="7">
        <v>30</v>
      </c>
      <c r="R30" s="7">
        <v>30</v>
      </c>
      <c r="S30" s="7">
        <v>1000</v>
      </c>
      <c r="T30" s="4">
        <v>1</v>
      </c>
      <c r="U30" s="4">
        <v>0</v>
      </c>
      <c r="V30" s="7">
        <v>1500</v>
      </c>
      <c r="W30" s="8">
        <v>0</v>
      </c>
      <c r="X30" s="7">
        <v>0</v>
      </c>
      <c r="Y30" s="7">
        <v>0</v>
      </c>
      <c r="Z30" s="7">
        <v>0</v>
      </c>
    </row>
    <row r="31" spans="1:27" s="4" customFormat="1">
      <c r="A31" s="4" t="s">
        <v>6468</v>
      </c>
      <c r="B31" s="4">
        <v>141</v>
      </c>
      <c r="C31" s="4">
        <v>55</v>
      </c>
      <c r="D31" s="4">
        <v>275</v>
      </c>
      <c r="E31" s="4">
        <v>52</v>
      </c>
      <c r="F31" s="4">
        <v>1</v>
      </c>
      <c r="G31" s="4">
        <v>100</v>
      </c>
      <c r="H31" s="4">
        <v>1</v>
      </c>
      <c r="I31" s="4">
        <v>1200</v>
      </c>
      <c r="J31" s="4">
        <v>0</v>
      </c>
      <c r="K31" s="4">
        <v>60</v>
      </c>
      <c r="L31" s="4">
        <v>50</v>
      </c>
      <c r="M31" s="4">
        <v>50</v>
      </c>
      <c r="N31" s="4">
        <v>70</v>
      </c>
      <c r="O31" s="4">
        <v>0</v>
      </c>
      <c r="P31" s="4">
        <v>0</v>
      </c>
      <c r="Q31" s="4">
        <v>30</v>
      </c>
      <c r="R31" s="4">
        <v>35</v>
      </c>
      <c r="S31" s="7">
        <v>1000</v>
      </c>
      <c r="T31" s="4">
        <v>1</v>
      </c>
      <c r="U31" s="4">
        <v>0</v>
      </c>
      <c r="V31" s="7">
        <v>1500</v>
      </c>
      <c r="W31" s="8">
        <v>0</v>
      </c>
      <c r="X31" s="7">
        <v>0</v>
      </c>
      <c r="Y31" s="7">
        <v>0</v>
      </c>
      <c r="Z31" s="7">
        <v>0</v>
      </c>
    </row>
    <row r="32" spans="1:27" s="81" customFormat="1">
      <c r="A32" s="81" t="s">
        <v>6493</v>
      </c>
      <c r="B32" s="81">
        <v>81</v>
      </c>
      <c r="C32" s="81">
        <v>55</v>
      </c>
      <c r="D32" s="81">
        <v>275</v>
      </c>
      <c r="E32" s="81">
        <v>52</v>
      </c>
      <c r="F32" s="81">
        <v>1</v>
      </c>
      <c r="G32" s="81">
        <v>100</v>
      </c>
      <c r="H32" s="81">
        <v>1</v>
      </c>
      <c r="I32" s="81">
        <v>1200</v>
      </c>
      <c r="J32" s="81">
        <v>0</v>
      </c>
      <c r="K32" s="81">
        <v>60</v>
      </c>
      <c r="L32" s="81">
        <v>50</v>
      </c>
      <c r="M32" s="81">
        <v>50</v>
      </c>
      <c r="N32" s="81">
        <v>70</v>
      </c>
      <c r="O32" s="81">
        <v>0</v>
      </c>
      <c r="P32" s="81">
        <v>0</v>
      </c>
      <c r="Q32" s="80">
        <v>20</v>
      </c>
      <c r="R32" s="80">
        <v>25</v>
      </c>
      <c r="S32" s="83">
        <v>1000</v>
      </c>
      <c r="T32" s="81">
        <v>1</v>
      </c>
      <c r="U32" s="81">
        <v>0</v>
      </c>
      <c r="V32" s="83">
        <v>1500</v>
      </c>
      <c r="W32" s="80">
        <v>0</v>
      </c>
      <c r="X32" s="83">
        <v>0</v>
      </c>
      <c r="Y32" s="83">
        <v>0</v>
      </c>
      <c r="Z32" s="83">
        <v>0</v>
      </c>
    </row>
    <row r="33" spans="1:27" s="4" customFormat="1">
      <c r="A33" s="4" t="s">
        <v>6492</v>
      </c>
      <c r="B33" s="4">
        <v>113</v>
      </c>
      <c r="C33" s="4">
        <v>254</v>
      </c>
      <c r="D33" s="4">
        <v>401</v>
      </c>
      <c r="E33" s="4">
        <v>58</v>
      </c>
      <c r="F33" s="4">
        <v>1</v>
      </c>
      <c r="G33" s="4">
        <v>100</v>
      </c>
      <c r="H33" s="4">
        <v>1</v>
      </c>
      <c r="I33" s="4">
        <v>1000</v>
      </c>
      <c r="J33" s="4">
        <v>0</v>
      </c>
      <c r="K33" s="4">
        <v>8</v>
      </c>
      <c r="L33" s="4">
        <v>6</v>
      </c>
      <c r="M33" s="4">
        <v>25</v>
      </c>
      <c r="N33" s="4">
        <v>30</v>
      </c>
      <c r="O33" s="4">
        <v>0</v>
      </c>
      <c r="P33" s="4">
        <v>0</v>
      </c>
      <c r="Q33" s="7">
        <v>30</v>
      </c>
      <c r="R33" s="7">
        <v>30</v>
      </c>
      <c r="S33" s="7">
        <v>1000</v>
      </c>
      <c r="T33" s="4">
        <v>1</v>
      </c>
      <c r="U33" s="4">
        <v>0</v>
      </c>
      <c r="V33" s="7">
        <v>1500</v>
      </c>
      <c r="W33" s="8">
        <v>0</v>
      </c>
      <c r="X33" s="7">
        <v>0</v>
      </c>
      <c r="Y33" s="7">
        <v>0</v>
      </c>
      <c r="Z33" s="7">
        <v>0</v>
      </c>
    </row>
    <row r="34" spans="1:27" s="4" customFormat="1">
      <c r="A34" s="4" t="s">
        <v>6489</v>
      </c>
      <c r="B34" s="4">
        <v>114</v>
      </c>
      <c r="C34" s="4">
        <v>255</v>
      </c>
      <c r="D34" s="4">
        <v>402</v>
      </c>
      <c r="E34" s="4">
        <v>58</v>
      </c>
      <c r="F34" s="4">
        <v>1</v>
      </c>
      <c r="G34" s="4">
        <v>100</v>
      </c>
      <c r="H34" s="4">
        <v>1</v>
      </c>
      <c r="I34" s="4">
        <v>1500</v>
      </c>
      <c r="J34" s="4">
        <v>0</v>
      </c>
      <c r="K34" s="4">
        <v>70</v>
      </c>
      <c r="L34" s="4">
        <v>60</v>
      </c>
      <c r="M34" s="4">
        <v>60</v>
      </c>
      <c r="N34" s="4">
        <v>80</v>
      </c>
      <c r="O34" s="4">
        <v>0</v>
      </c>
      <c r="P34" s="4">
        <v>0</v>
      </c>
      <c r="Q34" s="4">
        <v>30</v>
      </c>
      <c r="R34" s="4">
        <v>35</v>
      </c>
      <c r="S34" s="7">
        <v>1000</v>
      </c>
      <c r="T34" s="4">
        <v>1</v>
      </c>
      <c r="U34" s="4">
        <v>0</v>
      </c>
      <c r="V34" s="7">
        <v>1500</v>
      </c>
      <c r="W34" s="8">
        <v>0</v>
      </c>
      <c r="X34" s="7">
        <v>0</v>
      </c>
      <c r="Y34" s="7">
        <v>0</v>
      </c>
      <c r="Z34" s="7">
        <v>0</v>
      </c>
    </row>
    <row r="35" spans="1:27" s="81" customFormat="1">
      <c r="A35" s="81" t="s">
        <v>6494</v>
      </c>
      <c r="B35" s="81">
        <v>81</v>
      </c>
      <c r="C35" s="81">
        <v>255</v>
      </c>
      <c r="D35" s="81">
        <v>402</v>
      </c>
      <c r="E35" s="81">
        <v>58</v>
      </c>
      <c r="F35" s="81">
        <v>1</v>
      </c>
      <c r="G35" s="81">
        <v>100</v>
      </c>
      <c r="H35" s="81">
        <v>1</v>
      </c>
      <c r="I35" s="81">
        <v>1500</v>
      </c>
      <c r="J35" s="81">
        <v>0</v>
      </c>
      <c r="K35" s="81">
        <v>70</v>
      </c>
      <c r="L35" s="81">
        <v>60</v>
      </c>
      <c r="M35" s="81">
        <v>60</v>
      </c>
      <c r="N35" s="81">
        <v>80</v>
      </c>
      <c r="O35" s="81">
        <v>0</v>
      </c>
      <c r="P35" s="81">
        <v>0</v>
      </c>
      <c r="Q35" s="80">
        <v>20</v>
      </c>
      <c r="R35" s="80">
        <v>25</v>
      </c>
      <c r="S35" s="83">
        <v>1000</v>
      </c>
      <c r="T35" s="81">
        <v>1</v>
      </c>
      <c r="U35" s="81">
        <v>0</v>
      </c>
      <c r="V35" s="83">
        <v>1500</v>
      </c>
      <c r="W35" s="80">
        <v>0</v>
      </c>
      <c r="X35" s="83">
        <v>0</v>
      </c>
      <c r="Y35" s="83">
        <v>0</v>
      </c>
      <c r="Z35" s="83">
        <v>0</v>
      </c>
    </row>
    <row r="36" spans="1:27" s="8" customFormat="1" ht="13.5" customHeight="1">
      <c r="A36" s="8" t="s">
        <v>6488</v>
      </c>
      <c r="B36" s="8">
        <v>99</v>
      </c>
      <c r="C36" s="8">
        <v>56</v>
      </c>
      <c r="D36" s="8">
        <v>172</v>
      </c>
      <c r="E36" s="8">
        <v>80</v>
      </c>
      <c r="F36" s="8">
        <v>1</v>
      </c>
      <c r="G36" s="8">
        <v>100</v>
      </c>
      <c r="H36" s="8">
        <v>1</v>
      </c>
      <c r="I36" s="8">
        <v>300</v>
      </c>
      <c r="J36" s="8">
        <v>0</v>
      </c>
      <c r="K36" s="4">
        <v>40</v>
      </c>
      <c r="L36" s="4">
        <v>40</v>
      </c>
      <c r="M36" s="72">
        <v>50</v>
      </c>
      <c r="N36" s="72">
        <v>70</v>
      </c>
      <c r="O36" s="8">
        <v>0</v>
      </c>
      <c r="P36" s="8">
        <v>0</v>
      </c>
      <c r="Q36" s="8">
        <v>100</v>
      </c>
      <c r="R36" s="8">
        <v>200</v>
      </c>
      <c r="S36" s="7">
        <v>1000</v>
      </c>
      <c r="T36" s="8">
        <v>1</v>
      </c>
      <c r="U36" s="8">
        <v>0</v>
      </c>
      <c r="V36" s="7">
        <v>1500</v>
      </c>
      <c r="W36" s="8">
        <v>0</v>
      </c>
      <c r="X36" s="7">
        <v>0</v>
      </c>
      <c r="Y36" s="7">
        <v>0</v>
      </c>
      <c r="Z36" s="7">
        <v>0</v>
      </c>
      <c r="AA36" s="8" t="s">
        <v>1051</v>
      </c>
    </row>
    <row r="37" spans="1:27" s="8" customFormat="1" ht="13.5" customHeight="1">
      <c r="A37" s="8" t="s">
        <v>6487</v>
      </c>
      <c r="B37" s="4">
        <v>137</v>
      </c>
      <c r="C37" s="4">
        <v>111</v>
      </c>
      <c r="D37" s="4">
        <v>333</v>
      </c>
      <c r="E37" s="8">
        <v>80</v>
      </c>
      <c r="F37" s="8">
        <v>1</v>
      </c>
      <c r="G37" s="8">
        <v>100</v>
      </c>
      <c r="H37" s="8">
        <v>1</v>
      </c>
      <c r="I37" s="8">
        <v>300</v>
      </c>
      <c r="J37" s="8">
        <v>0</v>
      </c>
      <c r="K37" s="4">
        <v>40</v>
      </c>
      <c r="L37" s="4">
        <v>40</v>
      </c>
      <c r="M37" s="72">
        <v>50</v>
      </c>
      <c r="N37" s="72">
        <v>70</v>
      </c>
      <c r="O37" s="8">
        <v>0</v>
      </c>
      <c r="P37" s="8">
        <v>0</v>
      </c>
      <c r="Q37" s="8">
        <v>100</v>
      </c>
      <c r="R37" s="8">
        <v>200</v>
      </c>
      <c r="S37" s="7">
        <v>1000</v>
      </c>
      <c r="T37" s="8">
        <v>1</v>
      </c>
      <c r="U37" s="8">
        <v>0</v>
      </c>
      <c r="V37" s="7">
        <v>1500</v>
      </c>
      <c r="W37" s="8">
        <v>0</v>
      </c>
      <c r="X37" s="7">
        <v>0</v>
      </c>
      <c r="Y37" s="7">
        <v>0</v>
      </c>
      <c r="Z37" s="7">
        <v>0</v>
      </c>
      <c r="AA37" s="8" t="s">
        <v>1051</v>
      </c>
    </row>
    <row r="38" spans="1:27" s="3" customFormat="1" ht="13.5" customHeight="1">
      <c r="A38" s="3" t="s">
        <v>6499</v>
      </c>
      <c r="B38" s="3">
        <v>81</v>
      </c>
      <c r="C38" s="3">
        <v>101</v>
      </c>
      <c r="D38" s="3">
        <v>242</v>
      </c>
      <c r="E38" s="3">
        <v>90</v>
      </c>
      <c r="F38" s="3">
        <v>1</v>
      </c>
      <c r="G38" s="3">
        <v>10</v>
      </c>
      <c r="H38" s="3">
        <v>1</v>
      </c>
      <c r="I38" s="3">
        <v>30000</v>
      </c>
      <c r="J38" s="3">
        <v>0</v>
      </c>
      <c r="K38" s="3">
        <v>600</v>
      </c>
      <c r="L38" s="3">
        <v>600</v>
      </c>
      <c r="M38" s="3">
        <v>260</v>
      </c>
      <c r="N38" s="3">
        <v>260</v>
      </c>
      <c r="O38" s="3">
        <v>0</v>
      </c>
      <c r="P38" s="3">
        <v>0</v>
      </c>
      <c r="Q38" s="3">
        <v>100</v>
      </c>
      <c r="R38" s="3">
        <v>200</v>
      </c>
      <c r="S38" s="3">
        <v>800</v>
      </c>
      <c r="T38" s="3">
        <v>1</v>
      </c>
      <c r="U38" s="3">
        <v>0</v>
      </c>
      <c r="V38" s="3">
        <v>700</v>
      </c>
      <c r="W38" s="3">
        <v>0</v>
      </c>
      <c r="X38" s="5">
        <v>0</v>
      </c>
      <c r="Y38" s="5">
        <v>0</v>
      </c>
      <c r="Z38" s="5">
        <v>0</v>
      </c>
    </row>
    <row r="39" spans="1:27" s="3" customFormat="1" ht="13.5" customHeight="1">
      <c r="A39" s="3" t="s">
        <v>6486</v>
      </c>
      <c r="B39">
        <v>81</v>
      </c>
      <c r="C39">
        <v>101</v>
      </c>
      <c r="D39">
        <v>233</v>
      </c>
      <c r="E39" s="3">
        <v>90</v>
      </c>
      <c r="F39" s="3">
        <v>1</v>
      </c>
      <c r="G39" s="3">
        <v>10</v>
      </c>
      <c r="H39" s="3">
        <v>1</v>
      </c>
      <c r="I39" s="3">
        <v>30000</v>
      </c>
      <c r="J39" s="3">
        <v>0</v>
      </c>
      <c r="K39" s="3">
        <v>600</v>
      </c>
      <c r="L39" s="3">
        <v>600</v>
      </c>
      <c r="M39" s="3">
        <v>260</v>
      </c>
      <c r="N39" s="3">
        <v>260</v>
      </c>
      <c r="O39" s="3">
        <v>0</v>
      </c>
      <c r="P39" s="3">
        <v>0</v>
      </c>
      <c r="Q39" s="3">
        <v>100</v>
      </c>
      <c r="R39" s="3">
        <v>200</v>
      </c>
      <c r="S39" s="3">
        <v>800</v>
      </c>
      <c r="T39" s="3">
        <v>1</v>
      </c>
      <c r="U39" s="3">
        <v>0</v>
      </c>
      <c r="V39" s="3">
        <v>700</v>
      </c>
      <c r="W39" s="3">
        <v>0</v>
      </c>
      <c r="X39" s="5">
        <v>0</v>
      </c>
      <c r="Y39" s="5">
        <v>0</v>
      </c>
      <c r="Z39" s="5">
        <v>0</v>
      </c>
    </row>
    <row r="40" spans="1:27" s="80" customFormat="1" ht="13.5" customHeight="1">
      <c r="A40" s="80" t="s">
        <v>1048</v>
      </c>
      <c r="B40" s="80">
        <v>81</v>
      </c>
      <c r="C40" s="80">
        <v>19</v>
      </c>
      <c r="D40" s="80">
        <v>222</v>
      </c>
      <c r="E40" s="80">
        <v>80</v>
      </c>
      <c r="F40" s="80">
        <v>1</v>
      </c>
      <c r="G40" s="80">
        <v>0</v>
      </c>
      <c r="H40" s="80">
        <v>1</v>
      </c>
      <c r="I40" s="81">
        <v>500</v>
      </c>
      <c r="J40" s="81">
        <v>0</v>
      </c>
      <c r="K40" s="81">
        <v>15</v>
      </c>
      <c r="L40" s="81">
        <v>18</v>
      </c>
      <c r="M40" s="82">
        <v>30</v>
      </c>
      <c r="N40" s="82">
        <v>50</v>
      </c>
      <c r="O40" s="80">
        <v>0</v>
      </c>
      <c r="P40" s="80">
        <v>0</v>
      </c>
      <c r="Q40" s="80">
        <v>30</v>
      </c>
      <c r="R40" s="83">
        <v>30</v>
      </c>
      <c r="S40" s="80">
        <v>800</v>
      </c>
      <c r="T40" s="80">
        <v>1</v>
      </c>
      <c r="U40" s="80">
        <v>0</v>
      </c>
      <c r="V40" s="80">
        <v>700</v>
      </c>
      <c r="W40" s="80">
        <v>0</v>
      </c>
      <c r="X40" s="83">
        <v>0</v>
      </c>
      <c r="Y40" s="83">
        <v>0</v>
      </c>
      <c r="Z40" s="83">
        <v>0</v>
      </c>
    </row>
    <row r="41" spans="1:27" s="80" customFormat="1" ht="13.5" customHeight="1">
      <c r="A41" s="80" t="s">
        <v>1049</v>
      </c>
      <c r="B41" s="80">
        <v>138</v>
      </c>
      <c r="C41" s="80">
        <v>113</v>
      </c>
      <c r="D41" s="80">
        <v>340</v>
      </c>
      <c r="E41" s="80">
        <v>80</v>
      </c>
      <c r="F41" s="80">
        <v>1</v>
      </c>
      <c r="G41" s="80">
        <v>0</v>
      </c>
      <c r="H41" s="80">
        <v>1</v>
      </c>
      <c r="I41" s="81">
        <v>500</v>
      </c>
      <c r="J41" s="81">
        <v>0</v>
      </c>
      <c r="K41" s="81">
        <v>15</v>
      </c>
      <c r="L41" s="81">
        <v>18</v>
      </c>
      <c r="M41" s="82">
        <v>30</v>
      </c>
      <c r="N41" s="82">
        <v>50</v>
      </c>
      <c r="O41" s="80">
        <v>0</v>
      </c>
      <c r="P41" s="80">
        <v>0</v>
      </c>
      <c r="Q41" s="80">
        <v>30</v>
      </c>
      <c r="R41" s="83">
        <v>30</v>
      </c>
      <c r="S41" s="80">
        <v>800</v>
      </c>
      <c r="T41" s="80">
        <v>1</v>
      </c>
      <c r="U41" s="80">
        <v>0</v>
      </c>
      <c r="V41" s="80">
        <v>700</v>
      </c>
      <c r="W41" s="80">
        <v>0</v>
      </c>
      <c r="X41" s="83">
        <v>0</v>
      </c>
      <c r="Y41" s="83">
        <v>0</v>
      </c>
      <c r="Z41" s="83">
        <v>0</v>
      </c>
    </row>
    <row r="42" spans="1:27" s="80" customFormat="1" ht="13.5" customHeight="1">
      <c r="A42" s="80" t="s">
        <v>6497</v>
      </c>
      <c r="B42" s="80">
        <v>199</v>
      </c>
      <c r="C42" s="80">
        <v>19</v>
      </c>
      <c r="D42" s="80">
        <v>342</v>
      </c>
      <c r="E42" s="80">
        <v>80</v>
      </c>
      <c r="F42" s="80">
        <v>1</v>
      </c>
      <c r="G42" s="80">
        <v>0</v>
      </c>
      <c r="H42" s="80">
        <v>1</v>
      </c>
      <c r="I42" s="81">
        <v>500</v>
      </c>
      <c r="J42" s="81">
        <v>0</v>
      </c>
      <c r="K42" s="81">
        <v>15</v>
      </c>
      <c r="L42" s="81">
        <v>18</v>
      </c>
      <c r="M42" s="82">
        <v>30</v>
      </c>
      <c r="N42" s="82">
        <v>50</v>
      </c>
      <c r="O42" s="80">
        <v>0</v>
      </c>
      <c r="P42" s="80">
        <v>0</v>
      </c>
      <c r="Q42" s="80">
        <v>30</v>
      </c>
      <c r="R42" s="83">
        <v>30</v>
      </c>
      <c r="S42" s="80">
        <v>800</v>
      </c>
      <c r="T42" s="80">
        <v>1</v>
      </c>
      <c r="U42" s="80">
        <v>0</v>
      </c>
      <c r="V42" s="80">
        <v>700</v>
      </c>
      <c r="W42" s="80">
        <v>0</v>
      </c>
      <c r="X42" s="83">
        <v>0</v>
      </c>
      <c r="Y42" s="83">
        <v>0</v>
      </c>
      <c r="Z42" s="83">
        <v>0</v>
      </c>
    </row>
    <row r="43" spans="1:27" s="3" customFormat="1" ht="13.5" customHeight="1">
      <c r="A43" s="3" t="s">
        <v>6496</v>
      </c>
      <c r="B43" s="3">
        <v>81</v>
      </c>
      <c r="C43" s="3">
        <v>19</v>
      </c>
      <c r="D43" s="3">
        <v>42</v>
      </c>
      <c r="E43" s="3">
        <v>26</v>
      </c>
      <c r="F43" s="3">
        <v>1</v>
      </c>
      <c r="G43" s="3">
        <v>0</v>
      </c>
      <c r="H43" s="3">
        <v>210</v>
      </c>
      <c r="I43" s="3">
        <v>200</v>
      </c>
      <c r="J43" s="3">
        <v>0</v>
      </c>
      <c r="K43" s="3">
        <v>3</v>
      </c>
      <c r="L43" s="3">
        <v>3</v>
      </c>
      <c r="M43" s="3">
        <v>12</v>
      </c>
      <c r="N43" s="3">
        <v>18</v>
      </c>
      <c r="O43" s="3">
        <v>0</v>
      </c>
      <c r="P43" s="3">
        <v>0</v>
      </c>
      <c r="Q43" s="3">
        <v>15</v>
      </c>
      <c r="R43" s="3">
        <v>13</v>
      </c>
      <c r="S43" s="3">
        <v>1500</v>
      </c>
      <c r="T43" s="3">
        <v>1</v>
      </c>
      <c r="U43" s="3">
        <v>0</v>
      </c>
      <c r="V43" s="3">
        <v>2000</v>
      </c>
      <c r="W43" s="3">
        <v>0</v>
      </c>
      <c r="X43" s="5">
        <v>0</v>
      </c>
      <c r="Y43" s="5">
        <v>0</v>
      </c>
      <c r="Z43" s="5">
        <v>0</v>
      </c>
    </row>
    <row r="44" spans="1:27" s="3" customFormat="1" ht="13.5" customHeight="1">
      <c r="A44" s="3" t="s">
        <v>1052</v>
      </c>
      <c r="B44" s="3">
        <v>51</v>
      </c>
      <c r="C44" s="3">
        <v>11</v>
      </c>
      <c r="D44" s="3">
        <v>160</v>
      </c>
      <c r="E44" s="3">
        <v>5</v>
      </c>
      <c r="F44" s="3">
        <v>0</v>
      </c>
      <c r="G44" s="3">
        <v>0</v>
      </c>
      <c r="H44" s="3">
        <f>I44</f>
        <v>5</v>
      </c>
      <c r="I44" s="3">
        <v>5</v>
      </c>
      <c r="J44" s="3">
        <v>0</v>
      </c>
      <c r="K44" s="3">
        <v>0</v>
      </c>
      <c r="L44" s="3">
        <v>0</v>
      </c>
      <c r="M44" s="3">
        <v>1</v>
      </c>
      <c r="N44" s="3">
        <v>1</v>
      </c>
      <c r="O44" s="3">
        <v>0</v>
      </c>
      <c r="P44" s="3">
        <v>0</v>
      </c>
      <c r="Q44" s="3">
        <v>10</v>
      </c>
      <c r="R44" s="3">
        <v>3</v>
      </c>
      <c r="S44" s="3">
        <v>1400</v>
      </c>
      <c r="T44" s="3">
        <v>1</v>
      </c>
      <c r="U44" s="3">
        <v>0</v>
      </c>
      <c r="V44" s="3">
        <v>3000</v>
      </c>
      <c r="W44" s="3">
        <v>0</v>
      </c>
      <c r="X44" s="5">
        <v>0</v>
      </c>
      <c r="Y44" s="5">
        <v>0</v>
      </c>
      <c r="Z44" s="5">
        <v>0</v>
      </c>
    </row>
    <row r="45" spans="1:27" s="3" customFormat="1" ht="13.5" customHeight="1">
      <c r="A45" s="3" t="s">
        <v>1053</v>
      </c>
      <c r="B45" s="3">
        <v>52</v>
      </c>
      <c r="C45" s="3">
        <v>11</v>
      </c>
      <c r="D45" s="3">
        <v>161</v>
      </c>
      <c r="E45" s="3">
        <v>12</v>
      </c>
      <c r="F45" s="3">
        <v>0</v>
      </c>
      <c r="G45" s="3">
        <v>0</v>
      </c>
      <c r="H45" s="3">
        <f t="shared" ref="H45" si="0">I45</f>
        <v>15</v>
      </c>
      <c r="I45" s="3">
        <v>15</v>
      </c>
      <c r="J45" s="3">
        <v>0</v>
      </c>
      <c r="K45" s="3">
        <v>0</v>
      </c>
      <c r="L45" s="3">
        <v>0</v>
      </c>
      <c r="M45" s="3">
        <v>2</v>
      </c>
      <c r="N45" s="3">
        <v>4</v>
      </c>
      <c r="O45" s="3">
        <v>0</v>
      </c>
      <c r="P45" s="3">
        <v>0</v>
      </c>
      <c r="Q45" s="3">
        <v>12</v>
      </c>
      <c r="R45" s="3">
        <v>4</v>
      </c>
      <c r="S45" s="3">
        <v>1400</v>
      </c>
      <c r="T45" s="3">
        <v>1</v>
      </c>
      <c r="U45" s="3">
        <v>0</v>
      </c>
      <c r="V45" s="3">
        <v>3000</v>
      </c>
      <c r="W45" s="3">
        <v>0</v>
      </c>
      <c r="X45" s="5">
        <v>0</v>
      </c>
      <c r="Y45" s="5">
        <v>0</v>
      </c>
      <c r="Z45" s="5">
        <v>0</v>
      </c>
    </row>
    <row r="46" spans="1:27" s="3" customFormat="1" ht="13.5" customHeight="1">
      <c r="A46" s="3" t="s">
        <v>1054</v>
      </c>
      <c r="B46" s="3">
        <v>97</v>
      </c>
      <c r="C46" s="3">
        <v>11</v>
      </c>
      <c r="D46" s="3">
        <v>161</v>
      </c>
      <c r="E46" s="3">
        <v>50</v>
      </c>
      <c r="F46" s="3">
        <v>0</v>
      </c>
      <c r="G46" s="3">
        <v>0</v>
      </c>
      <c r="H46" s="3">
        <v>100</v>
      </c>
      <c r="I46" s="3">
        <v>1200</v>
      </c>
      <c r="J46" s="3">
        <v>0</v>
      </c>
      <c r="K46" s="3">
        <v>35</v>
      </c>
      <c r="L46" s="3">
        <v>35</v>
      </c>
      <c r="M46" s="3">
        <v>0</v>
      </c>
      <c r="N46" s="3">
        <v>100</v>
      </c>
      <c r="O46" s="3">
        <v>0</v>
      </c>
      <c r="P46" s="3">
        <v>0</v>
      </c>
      <c r="Q46" s="3">
        <v>17</v>
      </c>
      <c r="R46" s="3">
        <v>20</v>
      </c>
      <c r="S46" s="3">
        <v>600</v>
      </c>
      <c r="T46" s="3">
        <v>1</v>
      </c>
      <c r="U46" s="3">
        <v>0</v>
      </c>
      <c r="V46" s="3">
        <v>1500</v>
      </c>
      <c r="W46" s="3">
        <v>0</v>
      </c>
      <c r="X46" s="5">
        <v>0</v>
      </c>
      <c r="Y46" s="5">
        <v>0</v>
      </c>
      <c r="Z46" s="5">
        <v>0</v>
      </c>
    </row>
    <row r="47" spans="1:27" s="3" customFormat="1" ht="13.5" customHeight="1">
      <c r="A47" s="3" t="s">
        <v>645</v>
      </c>
      <c r="B47" s="3">
        <v>83</v>
      </c>
      <c r="C47" s="3">
        <v>19</v>
      </c>
      <c r="D47" s="3">
        <v>162</v>
      </c>
      <c r="E47" s="3">
        <v>12</v>
      </c>
      <c r="F47" s="3">
        <v>0</v>
      </c>
      <c r="G47" s="3">
        <v>0</v>
      </c>
      <c r="H47" s="3">
        <v>15</v>
      </c>
      <c r="I47" s="3">
        <v>20</v>
      </c>
      <c r="J47" s="3">
        <v>0</v>
      </c>
      <c r="K47" s="3">
        <v>0</v>
      </c>
      <c r="L47" s="3">
        <v>0</v>
      </c>
      <c r="M47" s="3">
        <v>0</v>
      </c>
      <c r="N47" s="3">
        <v>5</v>
      </c>
      <c r="O47" s="3">
        <v>0</v>
      </c>
      <c r="P47" s="3">
        <v>0</v>
      </c>
      <c r="Q47" s="3">
        <v>13</v>
      </c>
      <c r="R47" s="3">
        <v>6</v>
      </c>
      <c r="S47" s="3">
        <v>1500</v>
      </c>
      <c r="T47" s="3">
        <v>1</v>
      </c>
      <c r="U47" s="3">
        <v>0</v>
      </c>
      <c r="V47" s="3">
        <v>2500</v>
      </c>
      <c r="W47" s="3">
        <v>0</v>
      </c>
      <c r="X47" s="5">
        <v>0</v>
      </c>
      <c r="Y47" s="5">
        <v>0</v>
      </c>
      <c r="Z47" s="5">
        <v>0</v>
      </c>
    </row>
    <row r="48" spans="1:27" s="3" customFormat="1" ht="13.5" customHeight="1">
      <c r="A48" s="3" t="s">
        <v>644</v>
      </c>
      <c r="B48" s="3">
        <v>83</v>
      </c>
      <c r="C48" s="3">
        <v>19</v>
      </c>
      <c r="D48" s="3">
        <v>162</v>
      </c>
      <c r="E48" s="3">
        <v>12</v>
      </c>
      <c r="F48" s="3">
        <v>0</v>
      </c>
      <c r="G48" s="3">
        <v>0</v>
      </c>
      <c r="H48" s="3">
        <v>15</v>
      </c>
      <c r="I48" s="3">
        <v>20</v>
      </c>
      <c r="J48" s="3">
        <v>0</v>
      </c>
      <c r="K48" s="3">
        <v>0</v>
      </c>
      <c r="L48" s="3">
        <v>0</v>
      </c>
      <c r="M48" s="3">
        <v>0</v>
      </c>
      <c r="N48" s="3">
        <v>5</v>
      </c>
      <c r="O48" s="3">
        <v>0</v>
      </c>
      <c r="P48" s="3">
        <v>0</v>
      </c>
      <c r="Q48" s="3">
        <v>13</v>
      </c>
      <c r="R48" s="3">
        <v>8</v>
      </c>
      <c r="S48" s="3">
        <v>1500</v>
      </c>
      <c r="T48" s="3">
        <v>1</v>
      </c>
      <c r="U48" s="3">
        <v>0</v>
      </c>
      <c r="V48" s="3">
        <v>2500</v>
      </c>
      <c r="W48" s="3">
        <v>0</v>
      </c>
      <c r="X48" s="5">
        <v>0</v>
      </c>
      <c r="Y48" s="5">
        <v>0</v>
      </c>
      <c r="Z48" s="5">
        <v>0</v>
      </c>
    </row>
    <row r="49" spans="1:27" s="3" customFormat="1" ht="13.5" customHeight="1">
      <c r="A49" s="3" t="s">
        <v>631</v>
      </c>
      <c r="B49" s="3">
        <v>81</v>
      </c>
      <c r="C49" s="3">
        <v>17</v>
      </c>
      <c r="D49" s="3">
        <v>25</v>
      </c>
      <c r="E49" s="3">
        <v>13</v>
      </c>
      <c r="F49" s="3">
        <v>0</v>
      </c>
      <c r="G49" s="3">
        <v>0</v>
      </c>
      <c r="H49" s="3">
        <v>17</v>
      </c>
      <c r="I49" s="3">
        <v>22</v>
      </c>
      <c r="J49" s="3">
        <v>0</v>
      </c>
      <c r="K49" s="3">
        <v>0</v>
      </c>
      <c r="L49" s="3">
        <v>0</v>
      </c>
      <c r="M49" s="3">
        <v>2</v>
      </c>
      <c r="N49" s="3">
        <v>4</v>
      </c>
      <c r="O49" s="3">
        <v>0</v>
      </c>
      <c r="P49" s="3">
        <v>0</v>
      </c>
      <c r="Q49" s="3">
        <v>12</v>
      </c>
      <c r="R49" s="3">
        <v>5</v>
      </c>
      <c r="S49" s="3">
        <v>1500</v>
      </c>
      <c r="T49" s="3">
        <v>1</v>
      </c>
      <c r="U49" s="3">
        <v>0</v>
      </c>
      <c r="V49" s="3">
        <v>2500</v>
      </c>
      <c r="W49" s="3">
        <v>0</v>
      </c>
      <c r="X49" s="5">
        <v>0</v>
      </c>
      <c r="Y49" s="5">
        <v>0</v>
      </c>
      <c r="Z49" s="5">
        <v>0</v>
      </c>
    </row>
    <row r="50" spans="1:27" s="3" customFormat="1" ht="13.5" customHeight="1">
      <c r="A50" s="3" t="s">
        <v>630</v>
      </c>
      <c r="B50" s="3">
        <v>81</v>
      </c>
      <c r="C50" s="3">
        <v>17</v>
      </c>
      <c r="D50" s="3">
        <v>25</v>
      </c>
      <c r="E50" s="3">
        <v>13</v>
      </c>
      <c r="F50" s="3">
        <v>0</v>
      </c>
      <c r="G50" s="3">
        <v>0</v>
      </c>
      <c r="H50" s="3">
        <v>17</v>
      </c>
      <c r="I50" s="3">
        <v>22</v>
      </c>
      <c r="J50" s="3">
        <v>0</v>
      </c>
      <c r="K50" s="3">
        <v>0</v>
      </c>
      <c r="L50" s="3">
        <v>0</v>
      </c>
      <c r="M50" s="3">
        <v>2</v>
      </c>
      <c r="N50" s="3">
        <v>4</v>
      </c>
      <c r="O50" s="3">
        <v>0</v>
      </c>
      <c r="P50" s="3">
        <v>0</v>
      </c>
      <c r="Q50" s="3">
        <v>12</v>
      </c>
      <c r="R50" s="3">
        <v>7</v>
      </c>
      <c r="S50" s="3">
        <v>1500</v>
      </c>
      <c r="T50" s="3">
        <v>1</v>
      </c>
      <c r="U50" s="3">
        <v>0</v>
      </c>
      <c r="V50" s="3">
        <v>2500</v>
      </c>
      <c r="W50" s="3">
        <v>0</v>
      </c>
      <c r="X50" s="5">
        <v>0</v>
      </c>
      <c r="Y50" s="5">
        <v>0</v>
      </c>
      <c r="Z50" s="5">
        <v>0</v>
      </c>
    </row>
    <row r="51" spans="1:27" s="3" customFormat="1" ht="13.5" customHeight="1">
      <c r="A51" s="3" t="s">
        <v>629</v>
      </c>
      <c r="B51" s="3">
        <v>81</v>
      </c>
      <c r="C51" s="3">
        <v>17</v>
      </c>
      <c r="D51" s="3">
        <v>26</v>
      </c>
      <c r="E51" s="3">
        <v>13</v>
      </c>
      <c r="F51" s="3">
        <v>0</v>
      </c>
      <c r="G51" s="3">
        <v>0</v>
      </c>
      <c r="H51" s="3">
        <v>18</v>
      </c>
      <c r="I51" s="3">
        <v>23</v>
      </c>
      <c r="J51" s="3">
        <v>0</v>
      </c>
      <c r="K51" s="3">
        <v>0</v>
      </c>
      <c r="L51" s="3">
        <v>0</v>
      </c>
      <c r="M51" s="3">
        <v>2</v>
      </c>
      <c r="N51" s="3">
        <v>4</v>
      </c>
      <c r="O51" s="3">
        <v>0</v>
      </c>
      <c r="P51" s="3">
        <v>0</v>
      </c>
      <c r="Q51" s="3">
        <v>12</v>
      </c>
      <c r="R51" s="3">
        <v>5</v>
      </c>
      <c r="S51" s="3">
        <v>1500</v>
      </c>
      <c r="T51" s="3">
        <v>1</v>
      </c>
      <c r="U51" s="3">
        <v>0</v>
      </c>
      <c r="V51" s="3">
        <v>2500</v>
      </c>
      <c r="W51" s="3">
        <v>0</v>
      </c>
      <c r="X51" s="5">
        <v>0</v>
      </c>
      <c r="Y51" s="5">
        <v>0</v>
      </c>
      <c r="Z51" s="5">
        <v>0</v>
      </c>
    </row>
    <row r="52" spans="1:27" s="3" customFormat="1" ht="13.5" customHeight="1">
      <c r="A52" s="3" t="s">
        <v>628</v>
      </c>
      <c r="B52" s="3">
        <v>81</v>
      </c>
      <c r="C52" s="3">
        <v>17</v>
      </c>
      <c r="D52" s="3">
        <v>26</v>
      </c>
      <c r="E52" s="3">
        <v>13</v>
      </c>
      <c r="F52" s="3">
        <v>0</v>
      </c>
      <c r="G52" s="3">
        <v>0</v>
      </c>
      <c r="H52" s="3">
        <v>18</v>
      </c>
      <c r="I52" s="3">
        <v>23</v>
      </c>
      <c r="J52" s="3">
        <v>0</v>
      </c>
      <c r="K52" s="3">
        <v>0</v>
      </c>
      <c r="L52" s="3">
        <v>0</v>
      </c>
      <c r="M52" s="3">
        <v>2</v>
      </c>
      <c r="N52" s="3">
        <v>4</v>
      </c>
      <c r="O52" s="3">
        <v>0</v>
      </c>
      <c r="P52" s="3">
        <v>0</v>
      </c>
      <c r="Q52" s="3">
        <v>12</v>
      </c>
      <c r="R52" s="3">
        <v>7</v>
      </c>
      <c r="S52" s="3">
        <v>1500</v>
      </c>
      <c r="T52" s="3">
        <v>1</v>
      </c>
      <c r="U52" s="3">
        <v>0</v>
      </c>
      <c r="V52" s="3">
        <v>2500</v>
      </c>
      <c r="W52" s="3">
        <v>0</v>
      </c>
      <c r="X52" s="5">
        <v>0</v>
      </c>
      <c r="Y52" s="5">
        <v>0</v>
      </c>
      <c r="Z52" s="5">
        <v>0</v>
      </c>
    </row>
    <row r="53" spans="1:27" s="3" customFormat="1" ht="13.5" customHeight="1">
      <c r="A53" s="3" t="s">
        <v>627</v>
      </c>
      <c r="B53" s="3">
        <v>83</v>
      </c>
      <c r="C53" s="3">
        <v>18</v>
      </c>
      <c r="D53" s="3">
        <v>27</v>
      </c>
      <c r="E53" s="3">
        <v>10</v>
      </c>
      <c r="F53" s="3">
        <v>0</v>
      </c>
      <c r="G53" s="3">
        <v>0</v>
      </c>
      <c r="H53" s="3">
        <v>12</v>
      </c>
      <c r="I53" s="3">
        <v>15</v>
      </c>
      <c r="J53" s="3">
        <v>0</v>
      </c>
      <c r="K53" s="3">
        <v>0</v>
      </c>
      <c r="L53" s="3">
        <v>0</v>
      </c>
      <c r="M53" s="3">
        <v>1</v>
      </c>
      <c r="N53" s="3">
        <v>2</v>
      </c>
      <c r="O53" s="3">
        <v>0</v>
      </c>
      <c r="P53" s="3">
        <v>0</v>
      </c>
      <c r="Q53" s="3">
        <v>10</v>
      </c>
      <c r="R53" s="3">
        <v>5</v>
      </c>
      <c r="S53" s="3">
        <v>1500</v>
      </c>
      <c r="T53" s="3">
        <v>1</v>
      </c>
      <c r="U53" s="3">
        <v>0</v>
      </c>
      <c r="V53" s="3">
        <v>2500</v>
      </c>
      <c r="W53" s="3">
        <v>0</v>
      </c>
      <c r="X53" s="5">
        <v>0</v>
      </c>
      <c r="Y53" s="5">
        <v>0</v>
      </c>
      <c r="Z53" s="5">
        <v>0</v>
      </c>
    </row>
    <row r="54" spans="1:27" s="3" customFormat="1" ht="13.5" customHeight="1">
      <c r="A54" s="3" t="s">
        <v>626</v>
      </c>
      <c r="B54" s="3">
        <v>83</v>
      </c>
      <c r="C54" s="3">
        <v>18</v>
      </c>
      <c r="D54" s="3">
        <v>27</v>
      </c>
      <c r="E54" s="3">
        <v>10</v>
      </c>
      <c r="F54" s="3">
        <v>0</v>
      </c>
      <c r="G54" s="3">
        <v>0</v>
      </c>
      <c r="H54" s="3">
        <v>12</v>
      </c>
      <c r="I54" s="3">
        <v>15</v>
      </c>
      <c r="J54" s="3">
        <v>0</v>
      </c>
      <c r="K54" s="3">
        <v>0</v>
      </c>
      <c r="L54" s="3">
        <v>0</v>
      </c>
      <c r="M54" s="3">
        <v>1</v>
      </c>
      <c r="N54" s="3">
        <v>2</v>
      </c>
      <c r="O54" s="3">
        <v>0</v>
      </c>
      <c r="P54" s="3">
        <v>0</v>
      </c>
      <c r="Q54" s="3">
        <v>10</v>
      </c>
      <c r="R54" s="3">
        <v>7</v>
      </c>
      <c r="S54" s="3">
        <v>1500</v>
      </c>
      <c r="T54" s="3">
        <v>1</v>
      </c>
      <c r="U54" s="3">
        <v>0</v>
      </c>
      <c r="V54" s="3">
        <v>2500</v>
      </c>
      <c r="W54" s="3">
        <v>0</v>
      </c>
      <c r="X54" s="5">
        <v>0</v>
      </c>
      <c r="Y54" s="5">
        <v>0</v>
      </c>
      <c r="Z54" s="5">
        <v>0</v>
      </c>
    </row>
    <row r="55" spans="1:27" s="3" customFormat="1" ht="13.5" customHeight="1">
      <c r="A55" s="3" t="s">
        <v>625</v>
      </c>
      <c r="B55" s="3">
        <v>83</v>
      </c>
      <c r="C55" s="3">
        <v>18</v>
      </c>
      <c r="D55" s="3">
        <v>27</v>
      </c>
      <c r="E55" s="3">
        <v>50</v>
      </c>
      <c r="F55" s="3">
        <v>0</v>
      </c>
      <c r="G55" s="3">
        <v>0</v>
      </c>
      <c r="H55" s="3">
        <v>100</v>
      </c>
      <c r="I55" s="3">
        <v>1000</v>
      </c>
      <c r="J55" s="3">
        <v>0</v>
      </c>
      <c r="K55" s="3">
        <v>30</v>
      </c>
      <c r="L55" s="3">
        <v>30</v>
      </c>
      <c r="M55" s="3">
        <v>0</v>
      </c>
      <c r="N55" s="3">
        <v>90</v>
      </c>
      <c r="O55" s="3">
        <v>0</v>
      </c>
      <c r="P55" s="3">
        <v>0</v>
      </c>
      <c r="Q55" s="3">
        <v>17</v>
      </c>
      <c r="R55" s="3">
        <v>20</v>
      </c>
      <c r="S55" s="3">
        <v>600</v>
      </c>
      <c r="T55" s="3">
        <v>1</v>
      </c>
      <c r="U55" s="3">
        <v>0</v>
      </c>
      <c r="V55" s="3">
        <v>1500</v>
      </c>
      <c r="W55" s="3">
        <v>0</v>
      </c>
      <c r="X55" s="5">
        <v>0</v>
      </c>
      <c r="Y55" s="5">
        <v>0</v>
      </c>
      <c r="Z55" s="5">
        <v>0</v>
      </c>
    </row>
    <row r="56" spans="1:27" s="3" customFormat="1" ht="13.5" customHeight="1">
      <c r="A56" s="3" t="s">
        <v>638</v>
      </c>
      <c r="B56" s="3">
        <v>85</v>
      </c>
      <c r="C56" s="3">
        <v>13</v>
      </c>
      <c r="D56" s="3">
        <v>10</v>
      </c>
      <c r="E56" s="3">
        <v>20</v>
      </c>
      <c r="F56" s="3">
        <v>0</v>
      </c>
      <c r="G56" s="3">
        <v>0</v>
      </c>
      <c r="H56" s="3">
        <v>28</v>
      </c>
      <c r="I56" s="3">
        <v>28</v>
      </c>
      <c r="J56" s="3">
        <v>0</v>
      </c>
      <c r="K56" s="3">
        <v>2</v>
      </c>
      <c r="L56" s="3">
        <v>0</v>
      </c>
      <c r="M56" s="3">
        <v>6</v>
      </c>
      <c r="N56" s="3">
        <v>9</v>
      </c>
      <c r="O56" s="3">
        <v>0</v>
      </c>
      <c r="P56" s="3">
        <v>0</v>
      </c>
      <c r="Q56" s="3">
        <v>14</v>
      </c>
      <c r="R56" s="3">
        <v>12</v>
      </c>
      <c r="S56" s="3">
        <v>1500</v>
      </c>
      <c r="T56" s="3">
        <v>1</v>
      </c>
      <c r="U56" s="3">
        <v>0</v>
      </c>
      <c r="V56" s="3">
        <v>2500</v>
      </c>
      <c r="W56" s="3">
        <v>0</v>
      </c>
      <c r="X56" s="5">
        <v>0</v>
      </c>
      <c r="Y56" s="5">
        <v>0</v>
      </c>
      <c r="Z56" s="5">
        <v>0</v>
      </c>
    </row>
    <row r="57" spans="1:27" s="3" customFormat="1" ht="13.5" customHeight="1">
      <c r="A57" s="3" t="s">
        <v>640</v>
      </c>
      <c r="B57" s="3">
        <v>83</v>
      </c>
      <c r="C57" s="3">
        <v>10</v>
      </c>
      <c r="D57" s="3">
        <v>1</v>
      </c>
      <c r="E57" s="3">
        <v>16</v>
      </c>
      <c r="F57" s="3">
        <v>0</v>
      </c>
      <c r="G57" s="3">
        <v>0</v>
      </c>
      <c r="H57" s="3">
        <v>30</v>
      </c>
      <c r="I57" s="3">
        <v>36</v>
      </c>
      <c r="J57" s="3">
        <v>0</v>
      </c>
      <c r="K57" s="3">
        <v>2</v>
      </c>
      <c r="L57" s="3">
        <v>0</v>
      </c>
      <c r="M57" s="3">
        <v>7</v>
      </c>
      <c r="N57" s="3">
        <v>10</v>
      </c>
      <c r="O57" s="3">
        <v>0</v>
      </c>
      <c r="P57" s="3">
        <v>0</v>
      </c>
      <c r="Q57" s="3">
        <v>12</v>
      </c>
      <c r="R57" s="3">
        <v>7</v>
      </c>
      <c r="S57" s="3">
        <v>1500</v>
      </c>
      <c r="T57" s="3">
        <v>1</v>
      </c>
      <c r="U57" s="3">
        <v>0</v>
      </c>
      <c r="V57" s="3">
        <v>2500</v>
      </c>
      <c r="W57" s="3">
        <v>0</v>
      </c>
      <c r="X57" s="5">
        <v>0</v>
      </c>
      <c r="Y57" s="5">
        <v>0</v>
      </c>
      <c r="Z57" s="5">
        <v>0</v>
      </c>
    </row>
    <row r="58" spans="1:27" s="3" customFormat="1" ht="13.5" customHeight="1">
      <c r="A58" s="3" t="s">
        <v>639</v>
      </c>
      <c r="B58" s="3">
        <v>83</v>
      </c>
      <c r="C58" s="3">
        <v>10</v>
      </c>
      <c r="D58" s="3">
        <v>1</v>
      </c>
      <c r="E58" s="3">
        <v>16</v>
      </c>
      <c r="F58" s="3">
        <v>0</v>
      </c>
      <c r="G58" s="3">
        <v>0</v>
      </c>
      <c r="H58" s="3">
        <v>30</v>
      </c>
      <c r="I58" s="3">
        <v>36</v>
      </c>
      <c r="J58" s="3">
        <v>0</v>
      </c>
      <c r="K58" s="3">
        <v>2</v>
      </c>
      <c r="L58" s="3">
        <v>0</v>
      </c>
      <c r="M58" s="3">
        <v>7</v>
      </c>
      <c r="N58" s="3">
        <v>10</v>
      </c>
      <c r="O58" s="3">
        <v>0</v>
      </c>
      <c r="P58" s="3">
        <v>0</v>
      </c>
      <c r="Q58" s="3">
        <v>12</v>
      </c>
      <c r="R58" s="3">
        <v>9</v>
      </c>
      <c r="S58" s="3">
        <v>1500</v>
      </c>
      <c r="T58" s="3">
        <v>1</v>
      </c>
      <c r="U58" s="3">
        <v>0</v>
      </c>
      <c r="V58" s="3">
        <v>2500</v>
      </c>
      <c r="W58" s="3">
        <v>0</v>
      </c>
      <c r="X58" s="5">
        <v>0</v>
      </c>
      <c r="Y58" s="5">
        <v>0</v>
      </c>
      <c r="Z58" s="5">
        <v>0</v>
      </c>
    </row>
    <row r="59" spans="1:27" s="3" customFormat="1" ht="13.5" customHeight="1">
      <c r="A59" s="3" t="s">
        <v>647</v>
      </c>
      <c r="B59" s="3">
        <v>82</v>
      </c>
      <c r="C59" s="3">
        <v>19</v>
      </c>
      <c r="D59" s="3">
        <v>163</v>
      </c>
      <c r="E59" s="3">
        <v>16</v>
      </c>
      <c r="F59" s="3">
        <v>0</v>
      </c>
      <c r="G59" s="3">
        <v>0</v>
      </c>
      <c r="H59" s="3">
        <v>42</v>
      </c>
      <c r="I59" s="3">
        <v>42</v>
      </c>
      <c r="J59" s="3">
        <v>0</v>
      </c>
      <c r="K59" s="3">
        <v>2</v>
      </c>
      <c r="L59" s="3">
        <v>1</v>
      </c>
      <c r="M59" s="3">
        <v>6</v>
      </c>
      <c r="N59" s="3">
        <v>9</v>
      </c>
      <c r="O59" s="3">
        <v>0</v>
      </c>
      <c r="P59" s="3">
        <v>0</v>
      </c>
      <c r="Q59" s="3">
        <v>15</v>
      </c>
      <c r="R59" s="3">
        <v>8</v>
      </c>
      <c r="S59" s="3">
        <v>900</v>
      </c>
      <c r="T59" s="3">
        <v>1</v>
      </c>
      <c r="U59" s="3">
        <v>0</v>
      </c>
      <c r="V59" s="3">
        <v>2500</v>
      </c>
      <c r="W59" s="3">
        <v>0</v>
      </c>
      <c r="X59" s="5">
        <v>0</v>
      </c>
      <c r="Y59" s="5">
        <v>0</v>
      </c>
      <c r="Z59" s="5">
        <v>0</v>
      </c>
    </row>
    <row r="60" spans="1:27" s="3" customFormat="1" ht="13.5" customHeight="1">
      <c r="A60" s="3" t="s">
        <v>1055</v>
      </c>
      <c r="B60" s="3">
        <v>83</v>
      </c>
      <c r="C60" s="3">
        <v>19</v>
      </c>
      <c r="D60" s="3">
        <v>100</v>
      </c>
      <c r="E60" s="3">
        <v>15</v>
      </c>
      <c r="F60" s="3">
        <v>0</v>
      </c>
      <c r="G60" s="3">
        <v>0</v>
      </c>
      <c r="H60" s="3">
        <v>25</v>
      </c>
      <c r="I60" s="3">
        <v>30</v>
      </c>
      <c r="J60" s="3">
        <v>0</v>
      </c>
      <c r="K60" s="3">
        <v>1</v>
      </c>
      <c r="L60" s="3">
        <v>0</v>
      </c>
      <c r="M60" s="3">
        <v>4</v>
      </c>
      <c r="N60" s="3">
        <v>9</v>
      </c>
      <c r="O60" s="3">
        <v>0</v>
      </c>
      <c r="P60" s="3">
        <v>0</v>
      </c>
      <c r="Q60" s="3">
        <v>15</v>
      </c>
      <c r="R60" s="3">
        <v>6</v>
      </c>
      <c r="S60" s="3">
        <v>1500</v>
      </c>
      <c r="T60" s="3">
        <v>1</v>
      </c>
      <c r="U60" s="3">
        <v>0</v>
      </c>
      <c r="V60" s="3">
        <v>2500</v>
      </c>
      <c r="W60" s="3">
        <v>0</v>
      </c>
      <c r="X60" s="5">
        <v>0</v>
      </c>
      <c r="Y60" s="5">
        <v>0</v>
      </c>
      <c r="Z60" s="5">
        <v>0</v>
      </c>
    </row>
    <row r="61" spans="1:27" s="3" customFormat="1" ht="13.5" customHeight="1">
      <c r="A61" s="3" t="s">
        <v>1056</v>
      </c>
      <c r="B61" s="3">
        <v>83</v>
      </c>
      <c r="C61" s="3">
        <v>19</v>
      </c>
      <c r="D61" s="3">
        <v>100</v>
      </c>
      <c r="E61" s="3">
        <v>15</v>
      </c>
      <c r="F61" s="3">
        <v>0</v>
      </c>
      <c r="G61" s="3">
        <v>0</v>
      </c>
      <c r="H61" s="3">
        <v>25</v>
      </c>
      <c r="I61" s="3">
        <v>30</v>
      </c>
      <c r="J61" s="3">
        <v>0</v>
      </c>
      <c r="K61" s="3">
        <v>1</v>
      </c>
      <c r="L61" s="3">
        <v>0</v>
      </c>
      <c r="M61" s="3">
        <v>4</v>
      </c>
      <c r="N61" s="3">
        <v>9</v>
      </c>
      <c r="O61" s="3">
        <v>0</v>
      </c>
      <c r="P61" s="3">
        <v>0</v>
      </c>
      <c r="Q61" s="3">
        <v>15</v>
      </c>
      <c r="R61" s="3">
        <v>8</v>
      </c>
      <c r="S61" s="3">
        <v>1500</v>
      </c>
      <c r="T61" s="3">
        <v>1</v>
      </c>
      <c r="U61" s="3">
        <v>0</v>
      </c>
      <c r="V61" s="3">
        <v>2500</v>
      </c>
      <c r="W61" s="3">
        <v>0</v>
      </c>
      <c r="X61" s="5">
        <v>0</v>
      </c>
      <c r="Y61" s="5">
        <v>0</v>
      </c>
      <c r="Z61" s="5">
        <v>0</v>
      </c>
    </row>
    <row r="62" spans="1:27" s="3" customFormat="1" ht="13.5" customHeight="1">
      <c r="A62" s="3" t="s">
        <v>1057</v>
      </c>
      <c r="B62" s="3">
        <v>81</v>
      </c>
      <c r="C62" s="3">
        <v>19</v>
      </c>
      <c r="D62" s="3">
        <v>101</v>
      </c>
      <c r="E62" s="3">
        <v>22</v>
      </c>
      <c r="F62" s="3">
        <v>0</v>
      </c>
      <c r="G62" s="3">
        <v>0</v>
      </c>
      <c r="H62" s="3">
        <v>90</v>
      </c>
      <c r="I62" s="3">
        <v>100</v>
      </c>
      <c r="J62" s="3">
        <v>0</v>
      </c>
      <c r="K62" s="3">
        <v>3</v>
      </c>
      <c r="L62" s="3">
        <v>1</v>
      </c>
      <c r="M62" s="3">
        <v>5</v>
      </c>
      <c r="N62" s="3">
        <v>12</v>
      </c>
      <c r="O62" s="3">
        <v>0</v>
      </c>
      <c r="P62" s="3">
        <v>0</v>
      </c>
      <c r="Q62" s="3">
        <v>15</v>
      </c>
      <c r="R62" s="3">
        <v>10</v>
      </c>
      <c r="S62" s="3">
        <v>1500</v>
      </c>
      <c r="T62" s="3">
        <v>1</v>
      </c>
      <c r="U62" s="3">
        <v>0</v>
      </c>
      <c r="V62" s="3">
        <v>2000</v>
      </c>
      <c r="W62" s="3">
        <v>0</v>
      </c>
      <c r="X62" s="5">
        <v>0</v>
      </c>
      <c r="Y62" s="5">
        <v>0</v>
      </c>
      <c r="Z62" s="5">
        <v>0</v>
      </c>
    </row>
    <row r="63" spans="1:27" s="3" customFormat="1" ht="13.5" customHeight="1">
      <c r="A63" s="3" t="s">
        <v>648</v>
      </c>
      <c r="B63" s="3">
        <v>81</v>
      </c>
      <c r="C63" s="3">
        <v>19</v>
      </c>
      <c r="D63" s="3">
        <v>101</v>
      </c>
      <c r="E63" s="3">
        <v>22</v>
      </c>
      <c r="F63" s="3">
        <v>0</v>
      </c>
      <c r="G63" s="3">
        <v>0</v>
      </c>
      <c r="H63" s="3">
        <v>90</v>
      </c>
      <c r="I63" s="3">
        <v>100</v>
      </c>
      <c r="J63" s="3">
        <v>0</v>
      </c>
      <c r="K63" s="3">
        <v>3</v>
      </c>
      <c r="L63" s="3">
        <v>1</v>
      </c>
      <c r="M63" s="3">
        <v>6</v>
      </c>
      <c r="N63" s="3">
        <v>12</v>
      </c>
      <c r="O63" s="3">
        <v>0</v>
      </c>
      <c r="P63" s="3">
        <v>0</v>
      </c>
      <c r="Q63" s="3">
        <v>15</v>
      </c>
      <c r="R63" s="3">
        <v>12</v>
      </c>
      <c r="S63" s="3">
        <v>1500</v>
      </c>
      <c r="T63" s="3">
        <v>1</v>
      </c>
      <c r="U63" s="3">
        <v>0</v>
      </c>
      <c r="V63" s="3">
        <v>2000</v>
      </c>
      <c r="W63" s="3">
        <v>0</v>
      </c>
      <c r="X63" s="5">
        <v>0</v>
      </c>
      <c r="Y63" s="5">
        <v>0</v>
      </c>
      <c r="Z63" s="5">
        <v>0</v>
      </c>
    </row>
    <row r="64" spans="1:27" s="3" customFormat="1" ht="13.5" customHeight="1">
      <c r="A64" s="3" t="s">
        <v>1058</v>
      </c>
      <c r="B64" s="3">
        <v>81</v>
      </c>
      <c r="C64" s="3">
        <v>19</v>
      </c>
      <c r="D64" s="3">
        <v>102</v>
      </c>
      <c r="E64" s="3">
        <v>28</v>
      </c>
      <c r="F64" s="3">
        <v>0</v>
      </c>
      <c r="G64" s="3">
        <v>1</v>
      </c>
      <c r="H64" s="3">
        <v>300</v>
      </c>
      <c r="I64" s="3">
        <v>300</v>
      </c>
      <c r="J64" s="3">
        <v>0</v>
      </c>
      <c r="K64" s="3">
        <v>5</v>
      </c>
      <c r="L64" s="3">
        <v>5</v>
      </c>
      <c r="M64" s="3">
        <v>15</v>
      </c>
      <c r="N64" s="3">
        <v>32</v>
      </c>
      <c r="O64" s="3">
        <v>0</v>
      </c>
      <c r="P64" s="3">
        <v>0</v>
      </c>
      <c r="Q64" s="3">
        <v>15</v>
      </c>
      <c r="R64" s="3">
        <v>13</v>
      </c>
      <c r="S64" s="3">
        <v>1500</v>
      </c>
      <c r="T64" s="3">
        <v>1</v>
      </c>
      <c r="U64" s="3">
        <v>0</v>
      </c>
      <c r="V64" s="3">
        <v>1500</v>
      </c>
      <c r="W64" s="3">
        <v>0</v>
      </c>
      <c r="X64" s="5">
        <v>0</v>
      </c>
      <c r="Y64" s="5">
        <v>0</v>
      </c>
      <c r="Z64" s="5">
        <v>0</v>
      </c>
      <c r="AA64" s="3" t="s">
        <v>1059</v>
      </c>
    </row>
    <row r="65" spans="1:27" s="3" customFormat="1" ht="13.5" customHeight="1">
      <c r="A65" s="3" t="s">
        <v>1061</v>
      </c>
      <c r="B65" s="3">
        <v>81</v>
      </c>
      <c r="C65" s="3">
        <v>19</v>
      </c>
      <c r="D65" s="3">
        <v>102</v>
      </c>
      <c r="E65" s="3">
        <v>28</v>
      </c>
      <c r="F65" s="3">
        <v>1</v>
      </c>
      <c r="G65" s="3">
        <v>100</v>
      </c>
      <c r="H65" s="3">
        <v>1800</v>
      </c>
      <c r="I65" s="3">
        <v>900</v>
      </c>
      <c r="J65" s="3">
        <v>0</v>
      </c>
      <c r="K65" s="3">
        <v>100</v>
      </c>
      <c r="L65" s="3">
        <v>0</v>
      </c>
      <c r="M65" s="3">
        <v>0</v>
      </c>
      <c r="N65" s="3">
        <v>60</v>
      </c>
      <c r="O65" s="3">
        <v>0</v>
      </c>
      <c r="P65" s="3">
        <v>0</v>
      </c>
      <c r="Q65" s="3">
        <v>15</v>
      </c>
      <c r="R65" s="3">
        <v>13</v>
      </c>
      <c r="S65" s="3">
        <v>600</v>
      </c>
      <c r="T65" s="3">
        <v>1</v>
      </c>
      <c r="U65" s="3">
        <v>0</v>
      </c>
      <c r="V65" s="3">
        <v>1500</v>
      </c>
      <c r="W65" s="3">
        <v>0</v>
      </c>
      <c r="X65" s="5">
        <v>0</v>
      </c>
      <c r="Y65" s="5">
        <v>0</v>
      </c>
      <c r="Z65" s="5">
        <v>0</v>
      </c>
      <c r="AA65" s="3" t="s">
        <v>1062</v>
      </c>
    </row>
    <row r="66" spans="1:27" s="3" customFormat="1" ht="13.5" customHeight="1">
      <c r="A66" s="3" t="s">
        <v>1063</v>
      </c>
      <c r="B66" s="3">
        <v>104</v>
      </c>
      <c r="C66" s="3">
        <v>15</v>
      </c>
      <c r="D66" s="3">
        <v>102</v>
      </c>
      <c r="E66" s="3">
        <v>50</v>
      </c>
      <c r="F66" s="3">
        <v>0</v>
      </c>
      <c r="G66" s="3">
        <v>0</v>
      </c>
      <c r="H66" s="3">
        <v>500</v>
      </c>
      <c r="I66" s="3">
        <v>700</v>
      </c>
      <c r="J66" s="3">
        <v>0</v>
      </c>
      <c r="K66" s="3">
        <v>12</v>
      </c>
      <c r="L66" s="3">
        <v>25</v>
      </c>
      <c r="M66" s="3">
        <v>24</v>
      </c>
      <c r="N66" s="3">
        <v>36</v>
      </c>
      <c r="O66" s="3">
        <v>0</v>
      </c>
      <c r="P66" s="3">
        <v>0</v>
      </c>
      <c r="Q66" s="3">
        <v>15</v>
      </c>
      <c r="R66" s="3">
        <v>17</v>
      </c>
      <c r="S66" s="3">
        <v>600</v>
      </c>
      <c r="T66" s="3">
        <v>1</v>
      </c>
      <c r="U66" s="3">
        <v>0</v>
      </c>
      <c r="V66" s="3">
        <v>1800</v>
      </c>
      <c r="W66" s="3">
        <v>0</v>
      </c>
      <c r="X66" s="5">
        <v>0</v>
      </c>
      <c r="Y66" s="5">
        <v>0</v>
      </c>
      <c r="Z66" s="5">
        <v>0</v>
      </c>
      <c r="AA66" s="3" t="s">
        <v>1064</v>
      </c>
    </row>
    <row r="67" spans="1:27" s="3" customFormat="1" ht="13.5" customHeight="1">
      <c r="A67" s="3" t="s">
        <v>643</v>
      </c>
      <c r="B67" s="3">
        <v>84</v>
      </c>
      <c r="C67" s="3">
        <v>32</v>
      </c>
      <c r="D67" s="3">
        <v>83</v>
      </c>
      <c r="E67" s="3">
        <v>18</v>
      </c>
      <c r="F67" s="3">
        <v>0</v>
      </c>
      <c r="G67" s="3">
        <v>0</v>
      </c>
      <c r="H67" s="3">
        <v>45</v>
      </c>
      <c r="I67" s="3">
        <v>45</v>
      </c>
      <c r="J67" s="3">
        <v>0</v>
      </c>
      <c r="K67" s="3">
        <v>2</v>
      </c>
      <c r="L67" s="3">
        <v>0</v>
      </c>
      <c r="M67" s="3">
        <v>7</v>
      </c>
      <c r="N67" s="3">
        <v>16</v>
      </c>
      <c r="O67" s="3">
        <v>0</v>
      </c>
      <c r="P67" s="3">
        <v>0</v>
      </c>
      <c r="Q67" s="3">
        <v>15</v>
      </c>
      <c r="R67" s="3">
        <v>10</v>
      </c>
      <c r="S67" s="3">
        <v>1200</v>
      </c>
      <c r="T67" s="3">
        <v>1</v>
      </c>
      <c r="U67" s="3">
        <v>0</v>
      </c>
      <c r="V67" s="3">
        <v>2500</v>
      </c>
      <c r="W67" s="3">
        <v>0</v>
      </c>
      <c r="X67" s="5">
        <v>0</v>
      </c>
      <c r="Y67" s="5">
        <v>0</v>
      </c>
      <c r="Z67" s="5">
        <v>0</v>
      </c>
    </row>
    <row r="68" spans="1:27" s="3" customFormat="1" ht="13.5" customHeight="1">
      <c r="A68" s="3" t="s">
        <v>632</v>
      </c>
      <c r="B68" s="3">
        <v>90</v>
      </c>
      <c r="C68" s="3">
        <v>16</v>
      </c>
      <c r="D68" s="3">
        <v>24</v>
      </c>
      <c r="E68" s="3">
        <v>21</v>
      </c>
      <c r="F68" s="3">
        <v>0</v>
      </c>
      <c r="G68" s="3">
        <v>1</v>
      </c>
      <c r="H68" s="3">
        <v>60</v>
      </c>
      <c r="I68" s="3">
        <v>65</v>
      </c>
      <c r="J68" s="3">
        <v>0</v>
      </c>
      <c r="K68" s="3">
        <v>0</v>
      </c>
      <c r="L68" s="3">
        <v>0</v>
      </c>
      <c r="M68" s="3">
        <v>6</v>
      </c>
      <c r="N68" s="3">
        <v>8</v>
      </c>
      <c r="O68" s="3">
        <v>0</v>
      </c>
      <c r="P68" s="3">
        <v>0</v>
      </c>
      <c r="Q68" s="3">
        <v>12</v>
      </c>
      <c r="R68" s="3">
        <v>12</v>
      </c>
      <c r="S68" s="3">
        <v>1000</v>
      </c>
      <c r="T68" s="3">
        <v>1</v>
      </c>
      <c r="U68" s="3">
        <v>0</v>
      </c>
      <c r="V68" s="3">
        <v>2500</v>
      </c>
      <c r="W68" s="3">
        <v>0</v>
      </c>
      <c r="X68" s="5">
        <v>0</v>
      </c>
      <c r="Y68" s="5">
        <v>0</v>
      </c>
      <c r="Z68" s="5">
        <v>0</v>
      </c>
    </row>
    <row r="69" spans="1:27" s="3" customFormat="1" ht="13.5" customHeight="1">
      <c r="A69" s="3" t="s">
        <v>642</v>
      </c>
      <c r="B69" s="3">
        <v>81</v>
      </c>
      <c r="C69" s="3">
        <v>19</v>
      </c>
      <c r="D69" s="3">
        <v>80</v>
      </c>
      <c r="E69" s="3">
        <v>20</v>
      </c>
      <c r="F69" s="3">
        <v>0</v>
      </c>
      <c r="G69" s="3">
        <v>0</v>
      </c>
      <c r="H69" s="3">
        <v>25</v>
      </c>
      <c r="I69" s="3">
        <v>25</v>
      </c>
      <c r="J69" s="3">
        <v>0</v>
      </c>
      <c r="K69" s="3">
        <v>2</v>
      </c>
      <c r="L69" s="3">
        <v>0</v>
      </c>
      <c r="M69" s="3">
        <v>4</v>
      </c>
      <c r="N69" s="3">
        <v>6</v>
      </c>
      <c r="O69" s="3">
        <v>0</v>
      </c>
      <c r="P69" s="3">
        <v>0</v>
      </c>
      <c r="Q69" s="3">
        <v>25</v>
      </c>
      <c r="R69" s="3">
        <v>11</v>
      </c>
      <c r="S69" s="3">
        <v>1200</v>
      </c>
      <c r="T69" s="3">
        <v>1</v>
      </c>
      <c r="U69" s="3">
        <v>0</v>
      </c>
      <c r="V69" s="3">
        <v>2500</v>
      </c>
      <c r="W69" s="3">
        <v>0</v>
      </c>
      <c r="X69" s="5">
        <v>0</v>
      </c>
      <c r="Y69" s="5">
        <v>0</v>
      </c>
      <c r="Z69" s="5">
        <v>0</v>
      </c>
    </row>
    <row r="70" spans="1:27" s="3" customFormat="1" ht="13.5" customHeight="1">
      <c r="A70" s="3" t="s">
        <v>641</v>
      </c>
      <c r="B70" s="3">
        <v>81</v>
      </c>
      <c r="C70" s="3">
        <v>19</v>
      </c>
      <c r="D70" s="3">
        <v>80</v>
      </c>
      <c r="E70" s="3">
        <v>20</v>
      </c>
      <c r="F70" s="3">
        <v>0</v>
      </c>
      <c r="G70" s="3">
        <v>0</v>
      </c>
      <c r="H70" s="3">
        <v>25</v>
      </c>
      <c r="I70" s="3">
        <v>25</v>
      </c>
      <c r="J70" s="3">
        <v>0</v>
      </c>
      <c r="K70" s="3">
        <v>2</v>
      </c>
      <c r="L70" s="3">
        <v>0</v>
      </c>
      <c r="M70" s="3">
        <v>4</v>
      </c>
      <c r="N70" s="3">
        <v>6</v>
      </c>
      <c r="O70" s="3">
        <v>0</v>
      </c>
      <c r="P70" s="3">
        <v>0</v>
      </c>
      <c r="Q70" s="3">
        <v>25</v>
      </c>
      <c r="R70" s="3">
        <v>13</v>
      </c>
      <c r="S70" s="3">
        <v>1200</v>
      </c>
      <c r="T70" s="3">
        <v>1</v>
      </c>
      <c r="U70" s="3">
        <v>0</v>
      </c>
      <c r="V70" s="3">
        <v>2500</v>
      </c>
      <c r="W70" s="3">
        <v>0</v>
      </c>
      <c r="X70" s="5">
        <v>0</v>
      </c>
      <c r="Y70" s="5">
        <v>0</v>
      </c>
      <c r="Z70" s="5">
        <v>0</v>
      </c>
      <c r="AA70" s="3" t="s">
        <v>1065</v>
      </c>
    </row>
    <row r="71" spans="1:27" s="3" customFormat="1" ht="13.5" customHeight="1">
      <c r="A71" s="3" t="s">
        <v>637</v>
      </c>
      <c r="B71" s="3">
        <v>86</v>
      </c>
      <c r="C71" s="3">
        <v>14</v>
      </c>
      <c r="D71" s="3">
        <v>20</v>
      </c>
      <c r="E71" s="3">
        <v>18</v>
      </c>
      <c r="F71" s="3">
        <v>1</v>
      </c>
      <c r="G71" s="3">
        <v>0</v>
      </c>
      <c r="H71" s="3">
        <v>85</v>
      </c>
      <c r="I71" s="3">
        <v>90</v>
      </c>
      <c r="J71" s="3">
        <v>0</v>
      </c>
      <c r="K71" s="3">
        <v>0</v>
      </c>
      <c r="L71" s="3">
        <v>0</v>
      </c>
      <c r="M71" s="3">
        <v>7</v>
      </c>
      <c r="N71" s="3">
        <v>10</v>
      </c>
      <c r="O71" s="3">
        <v>0</v>
      </c>
      <c r="P71" s="3">
        <v>0</v>
      </c>
      <c r="Q71" s="3">
        <v>13</v>
      </c>
      <c r="R71" s="3">
        <v>11</v>
      </c>
      <c r="S71" s="3">
        <v>1500</v>
      </c>
      <c r="T71" s="3">
        <v>1</v>
      </c>
      <c r="U71" s="3">
        <v>0</v>
      </c>
      <c r="V71" s="3">
        <v>2500</v>
      </c>
      <c r="W71" s="3">
        <v>0</v>
      </c>
      <c r="X71" s="5">
        <v>0</v>
      </c>
      <c r="Y71" s="5">
        <v>0</v>
      </c>
      <c r="Z71" s="5">
        <v>0</v>
      </c>
    </row>
    <row r="72" spans="1:27" s="3" customFormat="1" ht="13.5" customHeight="1">
      <c r="A72" s="3" t="s">
        <v>1066</v>
      </c>
      <c r="B72" s="3">
        <v>86</v>
      </c>
      <c r="C72" s="3">
        <v>14</v>
      </c>
      <c r="D72" s="3">
        <v>20</v>
      </c>
      <c r="E72" s="3">
        <v>18</v>
      </c>
      <c r="F72" s="3">
        <v>1</v>
      </c>
      <c r="G72" s="3">
        <v>0</v>
      </c>
      <c r="H72" s="3">
        <v>85</v>
      </c>
      <c r="I72" s="3">
        <v>90</v>
      </c>
      <c r="J72" s="3">
        <v>0</v>
      </c>
      <c r="K72" s="3">
        <v>0</v>
      </c>
      <c r="L72" s="3">
        <v>0</v>
      </c>
      <c r="M72" s="3">
        <v>7</v>
      </c>
      <c r="N72" s="3">
        <v>10</v>
      </c>
      <c r="O72" s="3">
        <v>0</v>
      </c>
      <c r="P72" s="3">
        <v>0</v>
      </c>
      <c r="Q72" s="3">
        <v>13</v>
      </c>
      <c r="R72" s="3">
        <v>13</v>
      </c>
      <c r="S72" s="3">
        <v>1500</v>
      </c>
      <c r="T72" s="3">
        <v>1</v>
      </c>
      <c r="U72" s="3">
        <v>0</v>
      </c>
      <c r="V72" s="3">
        <v>2500</v>
      </c>
      <c r="W72" s="3">
        <v>0</v>
      </c>
      <c r="X72" s="5">
        <v>0</v>
      </c>
      <c r="Y72" s="5">
        <v>0</v>
      </c>
      <c r="Z72" s="5">
        <v>0</v>
      </c>
      <c r="AA72" s="3" t="s">
        <v>1067</v>
      </c>
    </row>
    <row r="73" spans="1:27" s="3" customFormat="1" ht="13.5" customHeight="1">
      <c r="A73" s="3" t="s">
        <v>1068</v>
      </c>
      <c r="B73" s="3">
        <v>87</v>
      </c>
      <c r="C73" s="3">
        <v>15</v>
      </c>
      <c r="D73" s="3">
        <v>21</v>
      </c>
      <c r="E73" s="3">
        <v>18</v>
      </c>
      <c r="F73" s="3">
        <v>1</v>
      </c>
      <c r="G73" s="3">
        <v>0</v>
      </c>
      <c r="H73" s="3">
        <v>90</v>
      </c>
      <c r="I73" s="3">
        <v>100</v>
      </c>
      <c r="J73" s="3">
        <v>0</v>
      </c>
      <c r="K73" s="3">
        <v>0</v>
      </c>
      <c r="L73" s="3">
        <v>0</v>
      </c>
      <c r="M73" s="3">
        <v>4</v>
      </c>
      <c r="N73" s="3">
        <v>9</v>
      </c>
      <c r="O73" s="3">
        <v>0</v>
      </c>
      <c r="P73" s="3">
        <v>0</v>
      </c>
      <c r="Q73" s="3">
        <v>12</v>
      </c>
      <c r="R73" s="3">
        <v>15</v>
      </c>
      <c r="S73" s="3">
        <v>1500</v>
      </c>
      <c r="T73" s="3">
        <v>1</v>
      </c>
      <c r="U73" s="3">
        <v>0</v>
      </c>
      <c r="V73" s="3">
        <v>2500</v>
      </c>
      <c r="W73" s="3">
        <v>0</v>
      </c>
      <c r="X73" s="5">
        <v>0</v>
      </c>
      <c r="Y73" s="5">
        <v>0</v>
      </c>
      <c r="Z73" s="5">
        <v>0</v>
      </c>
    </row>
    <row r="74" spans="1:27" s="3" customFormat="1" ht="13.5" customHeight="1">
      <c r="A74" s="3" t="s">
        <v>1069</v>
      </c>
      <c r="B74" s="3">
        <v>87</v>
      </c>
      <c r="C74" s="3">
        <v>15</v>
      </c>
      <c r="D74" s="3">
        <v>21</v>
      </c>
      <c r="E74" s="3">
        <v>18</v>
      </c>
      <c r="F74" s="3">
        <v>1</v>
      </c>
      <c r="G74" s="3">
        <v>0</v>
      </c>
      <c r="H74" s="3">
        <v>90</v>
      </c>
      <c r="I74" s="3">
        <v>100</v>
      </c>
      <c r="J74" s="3">
        <v>0</v>
      </c>
      <c r="K74" s="3">
        <v>0</v>
      </c>
      <c r="L74" s="3">
        <v>0</v>
      </c>
      <c r="M74" s="3">
        <v>4</v>
      </c>
      <c r="N74" s="3">
        <v>9</v>
      </c>
      <c r="O74" s="3">
        <v>0</v>
      </c>
      <c r="P74" s="3">
        <v>0</v>
      </c>
      <c r="Q74" s="3">
        <v>12</v>
      </c>
      <c r="R74" s="3">
        <v>17</v>
      </c>
      <c r="S74" s="3">
        <v>1500</v>
      </c>
      <c r="T74" s="3">
        <v>1</v>
      </c>
      <c r="U74" s="3">
        <v>0</v>
      </c>
      <c r="V74" s="3">
        <v>2500</v>
      </c>
      <c r="W74" s="3">
        <v>0</v>
      </c>
      <c r="X74" s="5">
        <v>0</v>
      </c>
      <c r="Y74" s="5">
        <v>0</v>
      </c>
      <c r="Z74" s="5">
        <v>0</v>
      </c>
      <c r="AA74" s="3" t="s">
        <v>1067</v>
      </c>
    </row>
    <row r="75" spans="1:27" s="3" customFormat="1" ht="13.5" customHeight="1">
      <c r="A75" s="3" t="s">
        <v>1070</v>
      </c>
      <c r="B75" s="3">
        <v>87</v>
      </c>
      <c r="C75" s="3">
        <v>15</v>
      </c>
      <c r="D75" s="3">
        <v>21</v>
      </c>
      <c r="E75" s="3">
        <v>18</v>
      </c>
      <c r="F75" s="3">
        <v>1</v>
      </c>
      <c r="G75" s="3">
        <v>0</v>
      </c>
      <c r="H75" s="3">
        <v>90</v>
      </c>
      <c r="I75" s="3">
        <v>100</v>
      </c>
      <c r="J75" s="3">
        <v>0</v>
      </c>
      <c r="K75" s="3">
        <v>0</v>
      </c>
      <c r="L75" s="3">
        <v>0</v>
      </c>
      <c r="M75" s="3">
        <v>4</v>
      </c>
      <c r="N75" s="3">
        <v>9</v>
      </c>
      <c r="O75" s="3">
        <v>0</v>
      </c>
      <c r="P75" s="3">
        <v>0</v>
      </c>
      <c r="Q75" s="3">
        <v>12</v>
      </c>
      <c r="R75" s="3">
        <v>15</v>
      </c>
      <c r="S75" s="3">
        <v>1500</v>
      </c>
      <c r="T75" s="3">
        <v>1</v>
      </c>
      <c r="U75" s="3">
        <v>0</v>
      </c>
      <c r="V75" s="3">
        <v>2500</v>
      </c>
      <c r="W75" s="3">
        <v>0</v>
      </c>
      <c r="X75" s="5">
        <v>0</v>
      </c>
      <c r="Y75" s="5">
        <v>0</v>
      </c>
      <c r="Z75" s="5">
        <v>0</v>
      </c>
      <c r="AA75" s="3" t="s">
        <v>1071</v>
      </c>
    </row>
    <row r="76" spans="1:27" s="3" customFormat="1" ht="13.5" customHeight="1">
      <c r="A76" s="3" t="s">
        <v>636</v>
      </c>
      <c r="B76" s="3">
        <v>88</v>
      </c>
      <c r="C76" s="3">
        <v>14</v>
      </c>
      <c r="D76" s="3">
        <v>22</v>
      </c>
      <c r="E76" s="3">
        <v>19</v>
      </c>
      <c r="F76" s="3">
        <v>1</v>
      </c>
      <c r="G76" s="3">
        <v>0</v>
      </c>
      <c r="H76" s="3">
        <v>95</v>
      </c>
      <c r="I76" s="3">
        <v>105</v>
      </c>
      <c r="J76" s="3">
        <v>0</v>
      </c>
      <c r="K76" s="3">
        <v>0</v>
      </c>
      <c r="L76" s="3">
        <v>0</v>
      </c>
      <c r="M76" s="3">
        <v>2</v>
      </c>
      <c r="N76" s="3">
        <v>15</v>
      </c>
      <c r="O76" s="3">
        <v>0</v>
      </c>
      <c r="P76" s="3">
        <v>0</v>
      </c>
      <c r="Q76" s="3">
        <v>13</v>
      </c>
      <c r="R76" s="3">
        <v>11</v>
      </c>
      <c r="S76" s="3">
        <v>1500</v>
      </c>
      <c r="T76" s="3">
        <v>1</v>
      </c>
      <c r="U76" s="3">
        <v>0</v>
      </c>
      <c r="V76" s="3">
        <v>2500</v>
      </c>
      <c r="W76" s="3">
        <v>0</v>
      </c>
      <c r="X76" s="5">
        <v>0</v>
      </c>
      <c r="Y76" s="5">
        <v>0</v>
      </c>
      <c r="Z76" s="5">
        <v>0</v>
      </c>
    </row>
    <row r="77" spans="1:27" s="3" customFormat="1" ht="13.5" customHeight="1">
      <c r="A77" s="3" t="s">
        <v>635</v>
      </c>
      <c r="B77" s="3">
        <v>88</v>
      </c>
      <c r="C77" s="3">
        <v>14</v>
      </c>
      <c r="D77" s="3">
        <v>22</v>
      </c>
      <c r="E77" s="3">
        <v>19</v>
      </c>
      <c r="F77" s="3">
        <v>1</v>
      </c>
      <c r="G77" s="3">
        <v>0</v>
      </c>
      <c r="H77" s="3">
        <v>95</v>
      </c>
      <c r="I77" s="3">
        <v>105</v>
      </c>
      <c r="J77" s="3">
        <v>0</v>
      </c>
      <c r="K77" s="3">
        <v>0</v>
      </c>
      <c r="L77" s="3">
        <v>0</v>
      </c>
      <c r="M77" s="3">
        <v>2</v>
      </c>
      <c r="N77" s="3">
        <v>15</v>
      </c>
      <c r="O77" s="3">
        <v>0</v>
      </c>
      <c r="P77" s="3">
        <v>0</v>
      </c>
      <c r="Q77" s="3">
        <v>13</v>
      </c>
      <c r="R77" s="3">
        <v>13</v>
      </c>
      <c r="S77" s="3">
        <v>1500</v>
      </c>
      <c r="T77" s="3">
        <v>1</v>
      </c>
      <c r="U77" s="3">
        <v>0</v>
      </c>
      <c r="V77" s="3">
        <v>2500</v>
      </c>
      <c r="W77" s="3">
        <v>0</v>
      </c>
      <c r="X77" s="5">
        <v>0</v>
      </c>
      <c r="Y77" s="5">
        <v>0</v>
      </c>
      <c r="Z77" s="5">
        <v>0</v>
      </c>
      <c r="AA77" s="3" t="s">
        <v>1067</v>
      </c>
    </row>
    <row r="78" spans="1:27" s="3" customFormat="1" ht="13.5" customHeight="1">
      <c r="A78" s="3" t="s">
        <v>634</v>
      </c>
      <c r="B78" s="3">
        <v>89</v>
      </c>
      <c r="C78" s="3">
        <v>14</v>
      </c>
      <c r="D78" s="3">
        <v>23</v>
      </c>
      <c r="E78" s="3">
        <v>20</v>
      </c>
      <c r="F78" s="3">
        <v>1</v>
      </c>
      <c r="G78" s="3">
        <v>0</v>
      </c>
      <c r="H78" s="3">
        <v>100</v>
      </c>
      <c r="I78" s="3">
        <v>110</v>
      </c>
      <c r="J78" s="3">
        <v>0</v>
      </c>
      <c r="K78" s="3">
        <v>2</v>
      </c>
      <c r="L78" s="3">
        <v>1</v>
      </c>
      <c r="M78" s="3">
        <v>7</v>
      </c>
      <c r="N78" s="3">
        <v>13</v>
      </c>
      <c r="O78" s="3">
        <v>0</v>
      </c>
      <c r="P78" s="3">
        <v>0</v>
      </c>
      <c r="Q78" s="3">
        <v>15</v>
      </c>
      <c r="R78" s="3">
        <v>12</v>
      </c>
      <c r="S78" s="3">
        <v>1200</v>
      </c>
      <c r="T78" s="3">
        <v>1</v>
      </c>
      <c r="U78" s="3">
        <v>0</v>
      </c>
      <c r="V78" s="3">
        <v>2300</v>
      </c>
      <c r="W78" s="3">
        <v>0</v>
      </c>
      <c r="X78" s="5">
        <v>0</v>
      </c>
      <c r="Y78" s="5">
        <v>0</v>
      </c>
      <c r="Z78" s="5">
        <v>0</v>
      </c>
    </row>
    <row r="79" spans="1:27" s="3" customFormat="1" ht="13.5" customHeight="1">
      <c r="A79" s="3" t="s">
        <v>633</v>
      </c>
      <c r="B79" s="3">
        <v>89</v>
      </c>
      <c r="C79" s="3">
        <v>14</v>
      </c>
      <c r="D79" s="3">
        <v>23</v>
      </c>
      <c r="E79" s="3">
        <v>20</v>
      </c>
      <c r="F79" s="3">
        <v>1</v>
      </c>
      <c r="G79" s="3">
        <v>0</v>
      </c>
      <c r="H79" s="3">
        <v>100</v>
      </c>
      <c r="I79" s="3">
        <v>110</v>
      </c>
      <c r="J79" s="3">
        <v>0</v>
      </c>
      <c r="K79" s="3">
        <v>2</v>
      </c>
      <c r="L79" s="3">
        <v>1</v>
      </c>
      <c r="M79" s="3">
        <v>7</v>
      </c>
      <c r="N79" s="3">
        <v>13</v>
      </c>
      <c r="O79" s="3">
        <v>0</v>
      </c>
      <c r="P79" s="3">
        <v>0</v>
      </c>
      <c r="Q79" s="3">
        <v>15</v>
      </c>
      <c r="R79" s="3">
        <v>14</v>
      </c>
      <c r="S79" s="3">
        <v>1200</v>
      </c>
      <c r="T79" s="3">
        <v>1</v>
      </c>
      <c r="U79" s="3">
        <v>0</v>
      </c>
      <c r="V79" s="3">
        <v>2300</v>
      </c>
      <c r="W79" s="3">
        <v>0</v>
      </c>
      <c r="X79" s="5">
        <v>0</v>
      </c>
      <c r="Y79" s="5">
        <v>0</v>
      </c>
      <c r="Z79" s="5">
        <v>0</v>
      </c>
      <c r="AA79" s="3" t="s">
        <v>1067</v>
      </c>
    </row>
    <row r="80" spans="1:27" s="3" customFormat="1" ht="13.5" customHeight="1">
      <c r="A80" s="3" t="s">
        <v>1072</v>
      </c>
      <c r="B80" s="3">
        <v>89</v>
      </c>
      <c r="C80" s="3">
        <v>14</v>
      </c>
      <c r="D80" s="3">
        <v>150</v>
      </c>
      <c r="E80" s="3">
        <v>40</v>
      </c>
      <c r="F80" s="3">
        <v>1</v>
      </c>
      <c r="G80" s="3">
        <v>1</v>
      </c>
      <c r="H80" s="3">
        <v>600</v>
      </c>
      <c r="I80" s="3">
        <v>500</v>
      </c>
      <c r="J80" s="3">
        <v>0</v>
      </c>
      <c r="K80" s="3">
        <v>5</v>
      </c>
      <c r="L80" s="3">
        <v>4</v>
      </c>
      <c r="M80" s="3">
        <v>7</v>
      </c>
      <c r="N80" s="3">
        <v>24</v>
      </c>
      <c r="O80" s="3">
        <v>0</v>
      </c>
      <c r="P80" s="3">
        <v>0</v>
      </c>
      <c r="Q80" s="3">
        <v>15</v>
      </c>
      <c r="R80" s="3">
        <v>14</v>
      </c>
      <c r="S80" s="3">
        <v>1200</v>
      </c>
      <c r="T80" s="3">
        <v>1</v>
      </c>
      <c r="U80" s="3">
        <v>0</v>
      </c>
      <c r="V80" s="3">
        <v>2000</v>
      </c>
      <c r="W80" s="3">
        <v>0</v>
      </c>
      <c r="X80" s="5">
        <v>0</v>
      </c>
      <c r="Y80" s="5">
        <v>0</v>
      </c>
      <c r="Z80" s="5">
        <v>0</v>
      </c>
      <c r="AA80" s="3" t="s">
        <v>1059</v>
      </c>
    </row>
    <row r="81" spans="1:27" s="3" customFormat="1" ht="13.5" customHeight="1">
      <c r="A81" s="3" t="s">
        <v>1073</v>
      </c>
      <c r="B81" s="3">
        <v>89</v>
      </c>
      <c r="C81" s="3">
        <v>14</v>
      </c>
      <c r="D81" s="3">
        <v>150</v>
      </c>
      <c r="E81" s="3">
        <v>50</v>
      </c>
      <c r="F81" s="3">
        <v>1</v>
      </c>
      <c r="G81" s="3">
        <v>1</v>
      </c>
      <c r="H81" s="3">
        <v>100</v>
      </c>
      <c r="I81" s="3">
        <v>800</v>
      </c>
      <c r="J81" s="3">
        <v>0</v>
      </c>
      <c r="K81" s="3">
        <v>0</v>
      </c>
      <c r="L81" s="3">
        <v>20</v>
      </c>
      <c r="M81" s="3">
        <v>0</v>
      </c>
      <c r="N81" s="3">
        <v>60</v>
      </c>
      <c r="O81" s="3">
        <v>0</v>
      </c>
      <c r="P81" s="3">
        <v>0</v>
      </c>
      <c r="Q81" s="3">
        <v>17</v>
      </c>
      <c r="R81" s="3">
        <v>20</v>
      </c>
      <c r="S81" s="3">
        <v>600</v>
      </c>
      <c r="T81" s="3">
        <v>1</v>
      </c>
      <c r="U81" s="3">
        <v>0</v>
      </c>
      <c r="V81" s="3">
        <v>2000</v>
      </c>
      <c r="W81" s="3">
        <v>0</v>
      </c>
      <c r="X81" s="5">
        <v>0</v>
      </c>
      <c r="Y81" s="5">
        <v>0</v>
      </c>
      <c r="Z81" s="5">
        <v>0</v>
      </c>
      <c r="AA81" s="3" t="s">
        <v>1060</v>
      </c>
    </row>
    <row r="82" spans="1:27" s="3" customFormat="1" ht="13.5" customHeight="1">
      <c r="A82" s="3" t="s">
        <v>1074</v>
      </c>
      <c r="B82" s="3">
        <v>89</v>
      </c>
      <c r="C82" s="3">
        <v>14</v>
      </c>
      <c r="D82" s="3">
        <v>150</v>
      </c>
      <c r="E82" s="3">
        <v>50</v>
      </c>
      <c r="F82" s="3">
        <v>1</v>
      </c>
      <c r="G82" s="3">
        <v>100</v>
      </c>
      <c r="H82" s="3">
        <v>1600</v>
      </c>
      <c r="I82" s="3">
        <v>800</v>
      </c>
      <c r="J82" s="3">
        <v>0</v>
      </c>
      <c r="K82" s="3">
        <v>0</v>
      </c>
      <c r="L82" s="3">
        <v>20</v>
      </c>
      <c r="M82" s="3">
        <v>7</v>
      </c>
      <c r="N82" s="3">
        <v>24</v>
      </c>
      <c r="O82" s="3">
        <v>0</v>
      </c>
      <c r="P82" s="3">
        <v>0</v>
      </c>
      <c r="Q82" s="3">
        <v>15</v>
      </c>
      <c r="R82" s="3">
        <v>14</v>
      </c>
      <c r="S82" s="3">
        <v>1200</v>
      </c>
      <c r="T82" s="3">
        <v>1</v>
      </c>
      <c r="U82" s="3">
        <v>0</v>
      </c>
      <c r="V82" s="3">
        <v>2000</v>
      </c>
      <c r="W82" s="3">
        <v>0</v>
      </c>
      <c r="X82" s="5">
        <v>0</v>
      </c>
      <c r="Y82" s="5">
        <v>0</v>
      </c>
      <c r="Z82" s="5">
        <v>0</v>
      </c>
      <c r="AA82" s="3" t="s">
        <v>1062</v>
      </c>
    </row>
    <row r="83" spans="1:27" s="3" customFormat="1" ht="13.5" customHeight="1">
      <c r="A83" s="3" t="s">
        <v>6498</v>
      </c>
      <c r="B83" s="3">
        <v>94</v>
      </c>
      <c r="C83" s="3">
        <v>40</v>
      </c>
      <c r="D83" s="3">
        <v>40</v>
      </c>
      <c r="E83" s="3">
        <v>25</v>
      </c>
      <c r="F83" s="3">
        <v>1</v>
      </c>
      <c r="G83" s="3">
        <v>0</v>
      </c>
      <c r="H83" s="3">
        <v>160</v>
      </c>
      <c r="I83" s="3">
        <v>155</v>
      </c>
      <c r="J83" s="3">
        <v>0</v>
      </c>
      <c r="K83" s="3">
        <v>0</v>
      </c>
      <c r="L83" s="3">
        <v>0</v>
      </c>
      <c r="M83" s="3">
        <v>12</v>
      </c>
      <c r="N83" s="3">
        <v>16</v>
      </c>
      <c r="O83" s="3">
        <v>0</v>
      </c>
      <c r="P83" s="3">
        <v>0</v>
      </c>
      <c r="Q83" s="3">
        <v>13</v>
      </c>
      <c r="R83" s="3">
        <v>13</v>
      </c>
      <c r="S83" s="3">
        <v>2000</v>
      </c>
      <c r="T83" s="3">
        <v>1</v>
      </c>
      <c r="U83" s="3">
        <v>0</v>
      </c>
      <c r="V83" s="3">
        <v>3000</v>
      </c>
      <c r="W83" s="3">
        <v>0</v>
      </c>
      <c r="X83" s="5">
        <v>0</v>
      </c>
      <c r="Y83" s="5">
        <v>0</v>
      </c>
      <c r="Z83" s="5">
        <v>0</v>
      </c>
      <c r="AA83" s="3" t="s">
        <v>1075</v>
      </c>
    </row>
    <row r="84" spans="1:27" s="3" customFormat="1" ht="13.5" customHeight="1">
      <c r="A84" s="3" t="s">
        <v>611</v>
      </c>
      <c r="B84" s="3">
        <v>94</v>
      </c>
      <c r="C84" s="3">
        <v>40</v>
      </c>
      <c r="D84" s="3">
        <v>40</v>
      </c>
      <c r="E84" s="3">
        <v>25</v>
      </c>
      <c r="F84" s="3">
        <v>1</v>
      </c>
      <c r="G84" s="3">
        <v>0</v>
      </c>
      <c r="H84" s="3">
        <v>160</v>
      </c>
      <c r="I84" s="3">
        <v>155</v>
      </c>
      <c r="J84" s="3">
        <v>0</v>
      </c>
      <c r="K84" s="3">
        <v>0</v>
      </c>
      <c r="L84" s="3">
        <v>0</v>
      </c>
      <c r="M84" s="3">
        <v>12</v>
      </c>
      <c r="N84" s="3">
        <v>16</v>
      </c>
      <c r="O84" s="3">
        <v>0</v>
      </c>
      <c r="P84" s="3">
        <v>0</v>
      </c>
      <c r="Q84" s="3">
        <v>13</v>
      </c>
      <c r="R84" s="3">
        <v>15</v>
      </c>
      <c r="S84" s="3">
        <v>2000</v>
      </c>
      <c r="T84" s="3">
        <v>1</v>
      </c>
      <c r="U84" s="3">
        <v>0</v>
      </c>
      <c r="V84" s="3">
        <v>3000</v>
      </c>
      <c r="W84" s="3">
        <v>0</v>
      </c>
      <c r="X84" s="5">
        <v>0</v>
      </c>
      <c r="Y84" s="5">
        <v>0</v>
      </c>
      <c r="Z84" s="5">
        <v>0</v>
      </c>
      <c r="AA84" s="3" t="s">
        <v>1075</v>
      </c>
    </row>
    <row r="85" spans="1:27" s="3" customFormat="1" ht="13.5" customHeight="1">
      <c r="A85" s="3" t="s">
        <v>610</v>
      </c>
      <c r="B85" s="3">
        <v>95</v>
      </c>
      <c r="C85" s="3">
        <v>41</v>
      </c>
      <c r="D85" s="3">
        <v>50</v>
      </c>
      <c r="E85" s="3">
        <v>25</v>
      </c>
      <c r="F85" s="3">
        <v>1</v>
      </c>
      <c r="G85" s="3">
        <v>0</v>
      </c>
      <c r="H85" s="3">
        <v>160</v>
      </c>
      <c r="I85" s="3">
        <v>155</v>
      </c>
      <c r="J85" s="3">
        <v>0</v>
      </c>
      <c r="K85" s="3">
        <v>2</v>
      </c>
      <c r="L85" s="3">
        <v>1</v>
      </c>
      <c r="M85" s="3">
        <v>8</v>
      </c>
      <c r="N85" s="3">
        <v>17</v>
      </c>
      <c r="O85" s="3">
        <v>0</v>
      </c>
      <c r="P85" s="3">
        <v>0</v>
      </c>
      <c r="Q85" s="3">
        <v>15</v>
      </c>
      <c r="R85" s="3">
        <v>13</v>
      </c>
      <c r="S85" s="3">
        <v>2000</v>
      </c>
      <c r="T85" s="3">
        <v>1</v>
      </c>
      <c r="U85" s="3">
        <v>0</v>
      </c>
      <c r="V85" s="3">
        <v>3000</v>
      </c>
      <c r="W85" s="3">
        <v>0</v>
      </c>
      <c r="X85" s="5">
        <v>0</v>
      </c>
      <c r="Y85" s="5">
        <v>0</v>
      </c>
      <c r="Z85" s="5">
        <v>0</v>
      </c>
      <c r="AA85" s="3" t="s">
        <v>1075</v>
      </c>
    </row>
    <row r="86" spans="1:27" s="3" customFormat="1" ht="13.5" customHeight="1">
      <c r="A86" s="3" t="s">
        <v>1076</v>
      </c>
      <c r="B86" s="3">
        <v>95</v>
      </c>
      <c r="C86" s="3">
        <v>41</v>
      </c>
      <c r="D86" s="3">
        <v>50</v>
      </c>
      <c r="E86" s="3">
        <v>25</v>
      </c>
      <c r="F86" s="3">
        <v>1</v>
      </c>
      <c r="G86" s="3">
        <v>0</v>
      </c>
      <c r="H86" s="3">
        <v>160</v>
      </c>
      <c r="I86" s="3">
        <v>155</v>
      </c>
      <c r="J86" s="3">
        <v>0</v>
      </c>
      <c r="K86" s="3">
        <v>2</v>
      </c>
      <c r="L86" s="3">
        <v>1</v>
      </c>
      <c r="M86" s="3">
        <v>8</v>
      </c>
      <c r="N86" s="3">
        <v>17</v>
      </c>
      <c r="O86" s="3">
        <v>0</v>
      </c>
      <c r="P86" s="3">
        <v>0</v>
      </c>
      <c r="Q86" s="3">
        <v>15</v>
      </c>
      <c r="R86" s="3">
        <v>15</v>
      </c>
      <c r="S86" s="3">
        <v>2000</v>
      </c>
      <c r="T86" s="3">
        <v>1</v>
      </c>
      <c r="U86" s="3">
        <v>0</v>
      </c>
      <c r="V86" s="3">
        <v>3000</v>
      </c>
      <c r="W86" s="3">
        <v>0</v>
      </c>
      <c r="X86" s="5">
        <v>0</v>
      </c>
      <c r="Y86" s="5">
        <v>0</v>
      </c>
      <c r="Z86" s="5">
        <v>0</v>
      </c>
      <c r="AA86" s="3" t="s">
        <v>1075</v>
      </c>
    </row>
    <row r="87" spans="1:27" s="3" customFormat="1" ht="13.5" customHeight="1">
      <c r="A87" s="3" t="s">
        <v>1077</v>
      </c>
      <c r="B87" s="3">
        <v>96</v>
      </c>
      <c r="C87" s="3">
        <v>42</v>
      </c>
      <c r="D87" s="3">
        <v>51</v>
      </c>
      <c r="E87" s="3">
        <v>25</v>
      </c>
      <c r="F87" s="3">
        <v>1</v>
      </c>
      <c r="G87" s="3">
        <v>0</v>
      </c>
      <c r="H87" s="3">
        <v>160</v>
      </c>
      <c r="I87" s="3">
        <v>155</v>
      </c>
      <c r="J87" s="3">
        <v>0</v>
      </c>
      <c r="K87" s="3">
        <v>2</v>
      </c>
      <c r="L87" s="3">
        <v>1</v>
      </c>
      <c r="M87" s="3">
        <v>6</v>
      </c>
      <c r="N87" s="3">
        <v>17</v>
      </c>
      <c r="O87" s="3">
        <v>0</v>
      </c>
      <c r="P87" s="3">
        <v>0</v>
      </c>
      <c r="Q87" s="3">
        <v>15</v>
      </c>
      <c r="R87" s="3">
        <v>12</v>
      </c>
      <c r="S87" s="3">
        <v>2000</v>
      </c>
      <c r="T87" s="3">
        <v>1</v>
      </c>
      <c r="U87" s="3">
        <v>0</v>
      </c>
      <c r="V87" s="3">
        <v>3000</v>
      </c>
      <c r="W87" s="3">
        <v>0</v>
      </c>
      <c r="X87" s="5">
        <v>0</v>
      </c>
      <c r="Y87" s="5">
        <v>0</v>
      </c>
      <c r="Z87" s="5">
        <v>0</v>
      </c>
      <c r="AA87" s="3" t="s">
        <v>1075</v>
      </c>
    </row>
    <row r="88" spans="1:27" s="3" customFormat="1" ht="13.5" customHeight="1">
      <c r="A88" s="3" t="s">
        <v>609</v>
      </c>
      <c r="B88" s="3">
        <v>96</v>
      </c>
      <c r="C88" s="3">
        <v>42</v>
      </c>
      <c r="D88" s="3">
        <v>51</v>
      </c>
      <c r="E88" s="3">
        <v>25</v>
      </c>
      <c r="F88" s="3">
        <v>1</v>
      </c>
      <c r="G88" s="3">
        <v>0</v>
      </c>
      <c r="H88" s="3">
        <v>160</v>
      </c>
      <c r="I88" s="3">
        <v>155</v>
      </c>
      <c r="J88" s="3">
        <v>0</v>
      </c>
      <c r="K88" s="3">
        <v>2</v>
      </c>
      <c r="L88" s="3">
        <v>1</v>
      </c>
      <c r="M88" s="3">
        <v>6</v>
      </c>
      <c r="N88" s="3">
        <v>17</v>
      </c>
      <c r="O88" s="3">
        <v>0</v>
      </c>
      <c r="P88" s="3">
        <v>0</v>
      </c>
      <c r="Q88" s="3">
        <v>15</v>
      </c>
      <c r="R88" s="3">
        <v>14</v>
      </c>
      <c r="S88" s="3">
        <v>2000</v>
      </c>
      <c r="T88" s="3">
        <v>1</v>
      </c>
      <c r="U88" s="3">
        <v>0</v>
      </c>
      <c r="V88" s="3">
        <v>3000</v>
      </c>
      <c r="W88" s="3">
        <v>0</v>
      </c>
      <c r="X88" s="5">
        <v>0</v>
      </c>
      <c r="Y88" s="5">
        <v>0</v>
      </c>
      <c r="Z88" s="5">
        <v>0</v>
      </c>
      <c r="AA88" s="3" t="s">
        <v>1075</v>
      </c>
    </row>
    <row r="89" spans="1:27" s="3" customFormat="1" ht="13.5" customHeight="1">
      <c r="A89" s="3" t="s">
        <v>608</v>
      </c>
      <c r="B89" s="3">
        <v>96</v>
      </c>
      <c r="C89" s="3">
        <v>42</v>
      </c>
      <c r="D89" s="3">
        <v>52</v>
      </c>
      <c r="E89" s="3">
        <v>25</v>
      </c>
      <c r="F89" s="3">
        <v>1</v>
      </c>
      <c r="G89" s="3">
        <v>0</v>
      </c>
      <c r="H89" s="3">
        <v>160</v>
      </c>
      <c r="I89" s="3">
        <v>155</v>
      </c>
      <c r="J89" s="3">
        <v>0</v>
      </c>
      <c r="K89" s="3">
        <v>2</v>
      </c>
      <c r="L89" s="3">
        <v>1</v>
      </c>
      <c r="M89" s="3">
        <v>6</v>
      </c>
      <c r="N89" s="3">
        <v>17</v>
      </c>
      <c r="O89" s="3">
        <v>0</v>
      </c>
      <c r="P89" s="3">
        <v>0</v>
      </c>
      <c r="Q89" s="3">
        <v>15</v>
      </c>
      <c r="R89" s="3">
        <v>12</v>
      </c>
      <c r="S89" s="3">
        <v>2000</v>
      </c>
      <c r="T89" s="3">
        <v>1</v>
      </c>
      <c r="U89" s="3">
        <v>0</v>
      </c>
      <c r="V89" s="3">
        <v>3000</v>
      </c>
      <c r="W89" s="3">
        <v>0</v>
      </c>
      <c r="X89" s="5">
        <v>0</v>
      </c>
      <c r="Y89" s="5">
        <v>0</v>
      </c>
      <c r="Z89" s="5">
        <v>0</v>
      </c>
      <c r="AA89" s="3" t="s">
        <v>1075</v>
      </c>
    </row>
    <row r="90" spans="1:27" s="3" customFormat="1" ht="13.5" customHeight="1">
      <c r="A90" s="3" t="s">
        <v>607</v>
      </c>
      <c r="B90" s="3">
        <v>96</v>
      </c>
      <c r="C90" s="3">
        <v>42</v>
      </c>
      <c r="D90" s="3">
        <v>52</v>
      </c>
      <c r="E90" s="3">
        <v>25</v>
      </c>
      <c r="F90" s="3">
        <v>1</v>
      </c>
      <c r="G90" s="3">
        <v>0</v>
      </c>
      <c r="H90" s="3">
        <v>160</v>
      </c>
      <c r="I90" s="3">
        <v>155</v>
      </c>
      <c r="J90" s="3">
        <v>0</v>
      </c>
      <c r="K90" s="3">
        <v>2</v>
      </c>
      <c r="L90" s="3">
        <v>1</v>
      </c>
      <c r="M90" s="3">
        <v>6</v>
      </c>
      <c r="N90" s="3">
        <v>17</v>
      </c>
      <c r="O90" s="3">
        <v>0</v>
      </c>
      <c r="P90" s="3">
        <v>0</v>
      </c>
      <c r="Q90" s="3">
        <v>15</v>
      </c>
      <c r="R90" s="3">
        <v>14</v>
      </c>
      <c r="S90" s="3">
        <v>2000</v>
      </c>
      <c r="T90" s="3">
        <v>1</v>
      </c>
      <c r="U90" s="3">
        <v>0</v>
      </c>
      <c r="V90" s="3">
        <v>3000</v>
      </c>
      <c r="W90" s="3">
        <v>0</v>
      </c>
      <c r="X90" s="5">
        <v>0</v>
      </c>
      <c r="Y90" s="5">
        <v>0</v>
      </c>
      <c r="Z90" s="5">
        <v>0</v>
      </c>
      <c r="AA90" s="3" t="s">
        <v>1075</v>
      </c>
    </row>
    <row r="91" spans="1:27" s="3" customFormat="1" ht="13.5" customHeight="1">
      <c r="A91" s="3" t="s">
        <v>606</v>
      </c>
      <c r="B91" s="3">
        <v>96</v>
      </c>
      <c r="C91" s="3">
        <v>42</v>
      </c>
      <c r="D91" s="3">
        <v>53</v>
      </c>
      <c r="E91" s="3">
        <v>25</v>
      </c>
      <c r="F91" s="3">
        <v>1</v>
      </c>
      <c r="G91" s="3">
        <v>0</v>
      </c>
      <c r="H91" s="3">
        <v>160</v>
      </c>
      <c r="I91" s="3">
        <v>155</v>
      </c>
      <c r="J91" s="3">
        <v>0</v>
      </c>
      <c r="K91" s="3">
        <v>2</v>
      </c>
      <c r="L91" s="3">
        <v>1</v>
      </c>
      <c r="M91" s="3">
        <v>6</v>
      </c>
      <c r="N91" s="3">
        <v>17</v>
      </c>
      <c r="O91" s="3">
        <v>0</v>
      </c>
      <c r="P91" s="3">
        <v>0</v>
      </c>
      <c r="Q91" s="3">
        <v>15</v>
      </c>
      <c r="R91" s="3">
        <v>12</v>
      </c>
      <c r="S91" s="3">
        <v>1500</v>
      </c>
      <c r="T91" s="3">
        <v>1</v>
      </c>
      <c r="U91" s="3">
        <v>0</v>
      </c>
      <c r="V91" s="3">
        <v>3000</v>
      </c>
      <c r="W91" s="3">
        <v>0</v>
      </c>
      <c r="X91" s="5">
        <v>0</v>
      </c>
      <c r="Y91" s="5">
        <v>0</v>
      </c>
      <c r="Z91" s="5">
        <v>0</v>
      </c>
      <c r="AA91" s="3" t="s">
        <v>1075</v>
      </c>
    </row>
    <row r="92" spans="1:27" s="3" customFormat="1" ht="13.5" customHeight="1">
      <c r="A92" s="3" t="s">
        <v>605</v>
      </c>
      <c r="B92" s="3">
        <v>96</v>
      </c>
      <c r="C92" s="3">
        <v>42</v>
      </c>
      <c r="D92" s="3">
        <v>53</v>
      </c>
      <c r="E92" s="3">
        <v>25</v>
      </c>
      <c r="F92" s="3">
        <v>1</v>
      </c>
      <c r="G92" s="3">
        <v>0</v>
      </c>
      <c r="H92" s="3">
        <v>160</v>
      </c>
      <c r="I92" s="3">
        <v>155</v>
      </c>
      <c r="J92" s="3">
        <v>0</v>
      </c>
      <c r="K92" s="3">
        <v>2</v>
      </c>
      <c r="L92" s="3">
        <v>1</v>
      </c>
      <c r="M92" s="3">
        <v>6</v>
      </c>
      <c r="N92" s="3">
        <v>17</v>
      </c>
      <c r="O92" s="3">
        <v>0</v>
      </c>
      <c r="P92" s="3">
        <v>0</v>
      </c>
      <c r="Q92" s="3">
        <v>15</v>
      </c>
      <c r="R92" s="3">
        <v>14</v>
      </c>
      <c r="S92" s="3">
        <v>1500</v>
      </c>
      <c r="T92" s="3">
        <v>1</v>
      </c>
      <c r="U92" s="3">
        <v>0</v>
      </c>
      <c r="V92" s="3">
        <v>3000</v>
      </c>
      <c r="W92" s="3">
        <v>0</v>
      </c>
      <c r="X92" s="5">
        <v>0</v>
      </c>
      <c r="Y92" s="5">
        <v>0</v>
      </c>
      <c r="Z92" s="5">
        <v>0</v>
      </c>
      <c r="AA92" s="3" t="s">
        <v>1075</v>
      </c>
    </row>
    <row r="93" spans="1:27" s="3" customFormat="1" ht="13.5" customHeight="1">
      <c r="A93" s="3" t="s">
        <v>1078</v>
      </c>
      <c r="B93" s="3">
        <v>81</v>
      </c>
      <c r="C93" s="3">
        <v>19</v>
      </c>
      <c r="D93" s="3">
        <v>152</v>
      </c>
      <c r="E93" s="3">
        <v>40</v>
      </c>
      <c r="F93" s="3">
        <v>1</v>
      </c>
      <c r="G93" s="3">
        <v>1</v>
      </c>
      <c r="H93" s="3">
        <v>800</v>
      </c>
      <c r="I93" s="3">
        <v>500</v>
      </c>
      <c r="J93" s="3">
        <v>0</v>
      </c>
      <c r="K93" s="3">
        <v>15</v>
      </c>
      <c r="L93" s="3">
        <v>15</v>
      </c>
      <c r="M93" s="3">
        <v>18</v>
      </c>
      <c r="N93" s="3">
        <v>36</v>
      </c>
      <c r="O93" s="3">
        <v>0</v>
      </c>
      <c r="P93" s="3">
        <v>0</v>
      </c>
      <c r="Q93" s="3">
        <v>15</v>
      </c>
      <c r="R93" s="3">
        <v>15</v>
      </c>
      <c r="S93" s="3">
        <v>1500</v>
      </c>
      <c r="T93" s="3">
        <v>1</v>
      </c>
      <c r="U93" s="3">
        <v>0</v>
      </c>
      <c r="V93" s="3">
        <v>2800</v>
      </c>
      <c r="W93" s="3">
        <v>0</v>
      </c>
      <c r="X93" s="5">
        <v>0</v>
      </c>
      <c r="Y93" s="5">
        <v>0</v>
      </c>
      <c r="Z93" s="5">
        <v>0</v>
      </c>
      <c r="AA93" s="3" t="s">
        <v>1079</v>
      </c>
    </row>
    <row r="94" spans="1:27" s="3" customFormat="1" ht="13.5" customHeight="1">
      <c r="A94" s="3" t="s">
        <v>604</v>
      </c>
      <c r="B94" s="3">
        <v>81</v>
      </c>
      <c r="C94" s="3">
        <v>19</v>
      </c>
      <c r="D94" s="3">
        <v>152</v>
      </c>
      <c r="E94" s="3">
        <v>50</v>
      </c>
      <c r="F94" s="3">
        <v>1</v>
      </c>
      <c r="G94" s="3">
        <v>1</v>
      </c>
      <c r="H94" s="3">
        <v>100</v>
      </c>
      <c r="I94" s="3">
        <v>800</v>
      </c>
      <c r="J94" s="3">
        <v>0</v>
      </c>
      <c r="K94" s="3">
        <v>100</v>
      </c>
      <c r="L94" s="3">
        <v>0</v>
      </c>
      <c r="M94" s="3">
        <v>0</v>
      </c>
      <c r="N94" s="3">
        <v>60</v>
      </c>
      <c r="O94" s="3">
        <v>0</v>
      </c>
      <c r="P94" s="3">
        <v>0</v>
      </c>
      <c r="Q94" s="3">
        <v>17</v>
      </c>
      <c r="R94" s="3">
        <v>20</v>
      </c>
      <c r="S94" s="3">
        <v>600</v>
      </c>
      <c r="T94" s="3">
        <v>1</v>
      </c>
      <c r="U94" s="3">
        <v>0</v>
      </c>
      <c r="V94" s="3">
        <v>2000</v>
      </c>
      <c r="W94" s="3">
        <v>0</v>
      </c>
      <c r="X94" s="5">
        <v>0</v>
      </c>
      <c r="Y94" s="5">
        <v>0</v>
      </c>
      <c r="Z94" s="5">
        <v>0</v>
      </c>
      <c r="AA94" s="3" t="s">
        <v>1080</v>
      </c>
    </row>
    <row r="95" spans="1:27" s="3" customFormat="1" ht="13.5" customHeight="1">
      <c r="A95" s="3" t="s">
        <v>1081</v>
      </c>
      <c r="B95" s="3">
        <v>81</v>
      </c>
      <c r="C95" s="3">
        <v>19</v>
      </c>
      <c r="D95" s="3">
        <v>152</v>
      </c>
      <c r="E95" s="3">
        <v>40</v>
      </c>
      <c r="F95" s="3">
        <v>1</v>
      </c>
      <c r="G95" s="3">
        <v>1</v>
      </c>
      <c r="H95" s="3">
        <v>800</v>
      </c>
      <c r="I95" s="3">
        <v>500</v>
      </c>
      <c r="J95" s="3">
        <v>0</v>
      </c>
      <c r="K95" s="3">
        <v>3</v>
      </c>
      <c r="L95" s="3">
        <v>3</v>
      </c>
      <c r="M95" s="3">
        <v>18</v>
      </c>
      <c r="N95" s="3">
        <v>36</v>
      </c>
      <c r="O95" s="3">
        <v>0</v>
      </c>
      <c r="P95" s="3">
        <v>0</v>
      </c>
      <c r="Q95" s="3">
        <v>15</v>
      </c>
      <c r="R95" s="3">
        <v>15</v>
      </c>
      <c r="S95" s="3">
        <v>500</v>
      </c>
      <c r="T95" s="3">
        <v>1</v>
      </c>
      <c r="U95" s="3">
        <v>0</v>
      </c>
      <c r="V95" s="3">
        <v>2800</v>
      </c>
      <c r="W95" s="3">
        <v>0</v>
      </c>
      <c r="X95" s="5">
        <v>0</v>
      </c>
      <c r="Y95" s="5">
        <v>0</v>
      </c>
      <c r="Z95" s="5">
        <v>0</v>
      </c>
      <c r="AA95" s="3" t="s">
        <v>1082</v>
      </c>
    </row>
    <row r="96" spans="1:27" s="3" customFormat="1" ht="13.5" customHeight="1">
      <c r="A96" s="3" t="s">
        <v>1083</v>
      </c>
      <c r="B96" s="3">
        <v>81</v>
      </c>
      <c r="C96" s="3">
        <v>19</v>
      </c>
      <c r="D96" s="3">
        <v>152</v>
      </c>
      <c r="E96" s="3">
        <v>40</v>
      </c>
      <c r="F96" s="3">
        <v>1</v>
      </c>
      <c r="G96" s="3">
        <v>1</v>
      </c>
      <c r="H96" s="3">
        <v>800</v>
      </c>
      <c r="I96" s="3">
        <v>500</v>
      </c>
      <c r="J96" s="3">
        <v>0</v>
      </c>
      <c r="K96" s="3">
        <v>3</v>
      </c>
      <c r="L96" s="3">
        <v>3</v>
      </c>
      <c r="M96" s="3">
        <v>20</v>
      </c>
      <c r="N96" s="3">
        <v>40</v>
      </c>
      <c r="O96" s="3">
        <v>0</v>
      </c>
      <c r="P96" s="3">
        <v>0</v>
      </c>
      <c r="Q96" s="3">
        <v>15</v>
      </c>
      <c r="R96" s="3">
        <v>15</v>
      </c>
      <c r="S96" s="3">
        <v>500</v>
      </c>
      <c r="T96" s="3">
        <v>1</v>
      </c>
      <c r="U96" s="3">
        <v>0</v>
      </c>
      <c r="V96" s="3">
        <v>2800</v>
      </c>
      <c r="W96" s="3">
        <v>0</v>
      </c>
      <c r="X96" s="5">
        <v>0</v>
      </c>
      <c r="Y96" s="5">
        <v>0</v>
      </c>
      <c r="Z96" s="5">
        <v>0</v>
      </c>
      <c r="AA96" s="3" t="s">
        <v>1084</v>
      </c>
    </row>
    <row r="97" spans="1:27" s="3" customFormat="1" ht="13.5" customHeight="1">
      <c r="A97" s="3" t="s">
        <v>1085</v>
      </c>
      <c r="B97" s="3">
        <v>81</v>
      </c>
      <c r="C97" s="3">
        <v>19</v>
      </c>
      <c r="D97" s="3">
        <v>36</v>
      </c>
      <c r="E97" s="3">
        <v>17</v>
      </c>
      <c r="F97" s="3">
        <v>0</v>
      </c>
      <c r="G97" s="3">
        <v>0</v>
      </c>
      <c r="H97" s="3">
        <v>50</v>
      </c>
      <c r="I97" s="3">
        <v>50</v>
      </c>
      <c r="J97" s="3">
        <v>0</v>
      </c>
      <c r="K97" s="3">
        <v>0</v>
      </c>
      <c r="L97" s="3">
        <v>2</v>
      </c>
      <c r="M97" s="3">
        <v>7</v>
      </c>
      <c r="N97" s="3">
        <v>12</v>
      </c>
      <c r="O97" s="3">
        <v>0</v>
      </c>
      <c r="P97" s="3">
        <v>0</v>
      </c>
      <c r="Q97" s="3">
        <v>15</v>
      </c>
      <c r="R97" s="3">
        <v>11</v>
      </c>
      <c r="S97" s="3">
        <v>1200</v>
      </c>
      <c r="T97" s="3">
        <v>1</v>
      </c>
      <c r="U97" s="3">
        <v>0</v>
      </c>
      <c r="V97" s="3">
        <v>2500</v>
      </c>
      <c r="W97" s="3">
        <v>0</v>
      </c>
      <c r="X97" s="5">
        <v>0</v>
      </c>
      <c r="Y97" s="5">
        <v>0</v>
      </c>
      <c r="Z97" s="5">
        <v>0</v>
      </c>
      <c r="AA97" s="3" t="s">
        <v>1086</v>
      </c>
    </row>
    <row r="98" spans="1:27" s="3" customFormat="1" ht="13.5" customHeight="1">
      <c r="A98" s="3" t="s">
        <v>603</v>
      </c>
      <c r="B98" s="3">
        <v>81</v>
      </c>
      <c r="C98" s="3">
        <v>19</v>
      </c>
      <c r="D98" s="3">
        <v>36</v>
      </c>
      <c r="E98" s="3">
        <v>17</v>
      </c>
      <c r="F98" s="3">
        <v>0</v>
      </c>
      <c r="G98" s="3">
        <v>0</v>
      </c>
      <c r="H98" s="3">
        <v>50</v>
      </c>
      <c r="I98" s="3">
        <v>50</v>
      </c>
      <c r="J98" s="3">
        <v>0</v>
      </c>
      <c r="K98" s="3">
        <v>0</v>
      </c>
      <c r="L98" s="3">
        <v>2</v>
      </c>
      <c r="M98" s="3">
        <v>7</v>
      </c>
      <c r="N98" s="3">
        <v>12</v>
      </c>
      <c r="O98" s="3">
        <v>0</v>
      </c>
      <c r="P98" s="3">
        <v>0</v>
      </c>
      <c r="Q98" s="3">
        <v>15</v>
      </c>
      <c r="R98" s="3">
        <v>13</v>
      </c>
      <c r="S98" s="3">
        <v>1200</v>
      </c>
      <c r="T98" s="3">
        <v>1</v>
      </c>
      <c r="U98" s="3">
        <v>0</v>
      </c>
      <c r="V98" s="3">
        <v>2500</v>
      </c>
      <c r="W98" s="3">
        <v>0</v>
      </c>
      <c r="X98" s="5">
        <v>0</v>
      </c>
      <c r="Y98" s="5">
        <v>0</v>
      </c>
      <c r="Z98" s="5">
        <v>0</v>
      </c>
      <c r="AA98" s="3" t="s">
        <v>1087</v>
      </c>
    </row>
    <row r="99" spans="1:27" s="3" customFormat="1" ht="13.5" customHeight="1">
      <c r="A99" s="3" t="s">
        <v>601</v>
      </c>
      <c r="B99" s="3">
        <v>81</v>
      </c>
      <c r="C99" s="3">
        <v>19</v>
      </c>
      <c r="D99" s="3">
        <v>38</v>
      </c>
      <c r="E99" s="3">
        <v>18</v>
      </c>
      <c r="F99" s="3">
        <v>0</v>
      </c>
      <c r="G99" s="3">
        <v>0</v>
      </c>
      <c r="H99" s="3">
        <v>53</v>
      </c>
      <c r="I99" s="3">
        <v>53</v>
      </c>
      <c r="J99" s="3">
        <v>0</v>
      </c>
      <c r="K99" s="3">
        <v>0</v>
      </c>
      <c r="L99" s="3">
        <v>2</v>
      </c>
      <c r="M99" s="3">
        <v>10</v>
      </c>
      <c r="N99" s="3">
        <v>11</v>
      </c>
      <c r="O99" s="3">
        <v>0</v>
      </c>
      <c r="P99" s="3">
        <v>0</v>
      </c>
      <c r="Q99" s="3">
        <v>15</v>
      </c>
      <c r="R99" s="3">
        <v>12</v>
      </c>
      <c r="S99" s="3">
        <v>1200</v>
      </c>
      <c r="T99" s="3">
        <v>1</v>
      </c>
      <c r="U99" s="3">
        <v>0</v>
      </c>
      <c r="V99" s="3">
        <v>2500</v>
      </c>
      <c r="W99" s="3">
        <v>0</v>
      </c>
      <c r="X99" s="5">
        <v>0</v>
      </c>
      <c r="Y99" s="5">
        <v>0</v>
      </c>
      <c r="Z99" s="5">
        <v>0</v>
      </c>
      <c r="AA99" s="3" t="s">
        <v>1086</v>
      </c>
    </row>
    <row r="100" spans="1:27" s="3" customFormat="1" ht="13.5" customHeight="1">
      <c r="A100" s="3" t="s">
        <v>600</v>
      </c>
      <c r="B100" s="3">
        <v>81</v>
      </c>
      <c r="C100" s="3">
        <v>19</v>
      </c>
      <c r="D100" s="3">
        <v>38</v>
      </c>
      <c r="E100" s="3">
        <v>18</v>
      </c>
      <c r="F100" s="3">
        <v>0</v>
      </c>
      <c r="G100" s="3">
        <v>0</v>
      </c>
      <c r="H100" s="3">
        <v>53</v>
      </c>
      <c r="I100" s="3">
        <v>53</v>
      </c>
      <c r="J100" s="3">
        <v>0</v>
      </c>
      <c r="K100" s="3">
        <v>0</v>
      </c>
      <c r="L100" s="3">
        <v>2</v>
      </c>
      <c r="M100" s="3">
        <v>10</v>
      </c>
      <c r="N100" s="3">
        <v>11</v>
      </c>
      <c r="O100" s="3">
        <v>0</v>
      </c>
      <c r="P100" s="3">
        <v>0</v>
      </c>
      <c r="Q100" s="3">
        <v>15</v>
      </c>
      <c r="R100" s="3">
        <v>14</v>
      </c>
      <c r="S100" s="3">
        <v>1200</v>
      </c>
      <c r="T100" s="3">
        <v>1</v>
      </c>
      <c r="U100" s="3">
        <v>0</v>
      </c>
      <c r="V100" s="3">
        <v>2500</v>
      </c>
      <c r="W100" s="3">
        <v>0</v>
      </c>
      <c r="X100" s="5">
        <v>0</v>
      </c>
      <c r="Y100" s="5">
        <v>0</v>
      </c>
      <c r="Z100" s="5">
        <v>0</v>
      </c>
      <c r="AA100" s="3" t="s">
        <v>1087</v>
      </c>
    </row>
    <row r="101" spans="1:27" s="3" customFormat="1" ht="13.5" customHeight="1">
      <c r="A101" s="3" t="s">
        <v>1088</v>
      </c>
      <c r="B101" s="3">
        <v>97</v>
      </c>
      <c r="C101" s="3">
        <v>19</v>
      </c>
      <c r="D101" s="3">
        <v>30</v>
      </c>
      <c r="E101" s="3">
        <v>30</v>
      </c>
      <c r="F101" s="3">
        <v>1</v>
      </c>
      <c r="G101" s="3">
        <v>0</v>
      </c>
      <c r="H101" s="3">
        <v>260</v>
      </c>
      <c r="I101" s="3">
        <v>265</v>
      </c>
      <c r="J101" s="3">
        <v>0</v>
      </c>
      <c r="K101" s="3">
        <v>3</v>
      </c>
      <c r="L101" s="3">
        <v>2</v>
      </c>
      <c r="M101" s="3">
        <v>14</v>
      </c>
      <c r="N101" s="3">
        <v>28</v>
      </c>
      <c r="O101" s="3">
        <v>0</v>
      </c>
      <c r="P101" s="3">
        <v>0</v>
      </c>
      <c r="Q101" s="3">
        <v>15</v>
      </c>
      <c r="R101" s="3">
        <v>13</v>
      </c>
      <c r="S101" s="3">
        <v>1000</v>
      </c>
      <c r="T101" s="3">
        <v>1</v>
      </c>
      <c r="U101" s="3">
        <v>0</v>
      </c>
      <c r="V101" s="3">
        <v>2000</v>
      </c>
      <c r="W101" s="3">
        <v>0</v>
      </c>
      <c r="X101" s="5">
        <v>0</v>
      </c>
      <c r="Y101" s="5">
        <v>0</v>
      </c>
      <c r="Z101" s="5">
        <v>0</v>
      </c>
    </row>
    <row r="102" spans="1:27" s="3" customFormat="1" ht="13.5" customHeight="1">
      <c r="A102" s="3" t="s">
        <v>1089</v>
      </c>
      <c r="B102" s="3">
        <v>97</v>
      </c>
      <c r="C102" s="3">
        <v>19</v>
      </c>
      <c r="D102" s="3">
        <v>30</v>
      </c>
      <c r="E102" s="3">
        <v>30</v>
      </c>
      <c r="F102" s="3">
        <v>1</v>
      </c>
      <c r="G102" s="3">
        <v>0</v>
      </c>
      <c r="H102" s="3">
        <v>260</v>
      </c>
      <c r="I102" s="3">
        <v>265</v>
      </c>
      <c r="J102" s="3">
        <v>0</v>
      </c>
      <c r="K102" s="3">
        <v>3</v>
      </c>
      <c r="L102" s="3">
        <v>2</v>
      </c>
      <c r="M102" s="3">
        <v>14</v>
      </c>
      <c r="N102" s="3">
        <v>28</v>
      </c>
      <c r="O102" s="3">
        <v>0</v>
      </c>
      <c r="P102" s="3">
        <v>0</v>
      </c>
      <c r="Q102" s="3">
        <v>15</v>
      </c>
      <c r="R102" s="3">
        <v>15</v>
      </c>
      <c r="S102" s="3">
        <v>1000</v>
      </c>
      <c r="T102" s="3">
        <v>1</v>
      </c>
      <c r="U102" s="3">
        <v>0</v>
      </c>
      <c r="V102" s="3">
        <v>2000</v>
      </c>
      <c r="W102" s="3">
        <v>0</v>
      </c>
      <c r="X102" s="5">
        <v>0</v>
      </c>
      <c r="Y102" s="5">
        <v>0</v>
      </c>
      <c r="Z102" s="5">
        <v>0</v>
      </c>
    </row>
    <row r="103" spans="1:27" s="3" customFormat="1" ht="13.5" customHeight="1">
      <c r="A103" s="3" t="s">
        <v>624</v>
      </c>
      <c r="B103" s="3">
        <v>97</v>
      </c>
      <c r="C103" s="3">
        <v>19</v>
      </c>
      <c r="D103" s="3">
        <v>32</v>
      </c>
      <c r="E103" s="3">
        <v>30</v>
      </c>
      <c r="F103" s="3">
        <v>1</v>
      </c>
      <c r="G103" s="3">
        <v>0</v>
      </c>
      <c r="H103" s="3">
        <v>280</v>
      </c>
      <c r="I103" s="3">
        <v>285</v>
      </c>
      <c r="J103" s="3">
        <v>0</v>
      </c>
      <c r="K103" s="3">
        <v>3</v>
      </c>
      <c r="L103" s="3">
        <v>2</v>
      </c>
      <c r="M103" s="3">
        <v>16</v>
      </c>
      <c r="N103" s="3">
        <v>28</v>
      </c>
      <c r="O103" s="3">
        <v>0</v>
      </c>
      <c r="P103" s="3">
        <v>0</v>
      </c>
      <c r="Q103" s="3">
        <v>15</v>
      </c>
      <c r="R103" s="3">
        <v>13</v>
      </c>
      <c r="S103" s="3">
        <v>1000</v>
      </c>
      <c r="T103" s="3">
        <v>1</v>
      </c>
      <c r="U103" s="3">
        <v>0</v>
      </c>
      <c r="V103" s="3">
        <v>2000</v>
      </c>
      <c r="W103" s="3">
        <v>0</v>
      </c>
      <c r="X103" s="5">
        <v>0</v>
      </c>
      <c r="Y103" s="5">
        <v>0</v>
      </c>
      <c r="Z103" s="5">
        <v>0</v>
      </c>
    </row>
    <row r="104" spans="1:27" s="3" customFormat="1" ht="13.5" customHeight="1">
      <c r="A104" s="3" t="s">
        <v>623</v>
      </c>
      <c r="B104" s="3">
        <v>97</v>
      </c>
      <c r="C104" s="3">
        <v>19</v>
      </c>
      <c r="D104" s="3">
        <v>32</v>
      </c>
      <c r="E104" s="3">
        <v>30</v>
      </c>
      <c r="F104" s="3">
        <v>1</v>
      </c>
      <c r="G104" s="3">
        <v>0</v>
      </c>
      <c r="H104" s="3">
        <v>280</v>
      </c>
      <c r="I104" s="3">
        <v>285</v>
      </c>
      <c r="J104" s="3">
        <v>0</v>
      </c>
      <c r="K104" s="3">
        <v>3</v>
      </c>
      <c r="L104" s="3">
        <v>2</v>
      </c>
      <c r="M104" s="3">
        <v>16</v>
      </c>
      <c r="N104" s="3">
        <v>28</v>
      </c>
      <c r="O104" s="3">
        <v>0</v>
      </c>
      <c r="P104" s="3">
        <v>0</v>
      </c>
      <c r="Q104" s="3">
        <v>15</v>
      </c>
      <c r="R104" s="3">
        <v>15</v>
      </c>
      <c r="S104" s="3">
        <v>1000</v>
      </c>
      <c r="T104" s="3">
        <v>1</v>
      </c>
      <c r="U104" s="3">
        <v>0</v>
      </c>
      <c r="V104" s="3">
        <v>2000</v>
      </c>
      <c r="W104" s="3">
        <v>0</v>
      </c>
      <c r="X104" s="5">
        <v>0</v>
      </c>
      <c r="Y104" s="5">
        <v>0</v>
      </c>
      <c r="Z104" s="5">
        <v>0</v>
      </c>
    </row>
    <row r="105" spans="1:27" s="3" customFormat="1" ht="13.5" customHeight="1">
      <c r="A105" s="3" t="s">
        <v>622</v>
      </c>
      <c r="B105" s="3">
        <v>97</v>
      </c>
      <c r="C105" s="3">
        <v>19</v>
      </c>
      <c r="D105" s="3">
        <v>33</v>
      </c>
      <c r="E105" s="3">
        <v>30</v>
      </c>
      <c r="F105" s="3">
        <v>1</v>
      </c>
      <c r="G105" s="3">
        <v>0</v>
      </c>
      <c r="H105" s="3">
        <v>280</v>
      </c>
      <c r="I105" s="3">
        <v>285</v>
      </c>
      <c r="J105" s="3">
        <v>0</v>
      </c>
      <c r="K105" s="3">
        <v>3</v>
      </c>
      <c r="L105" s="3">
        <v>2</v>
      </c>
      <c r="M105" s="3">
        <v>15</v>
      </c>
      <c r="N105" s="3">
        <v>29</v>
      </c>
      <c r="O105" s="3">
        <v>0</v>
      </c>
      <c r="P105" s="3">
        <v>0</v>
      </c>
      <c r="Q105" s="3">
        <v>15</v>
      </c>
      <c r="R105" s="3">
        <v>13</v>
      </c>
      <c r="S105" s="3">
        <v>1000</v>
      </c>
      <c r="T105" s="3">
        <v>1</v>
      </c>
      <c r="U105" s="3">
        <v>0</v>
      </c>
      <c r="V105" s="3">
        <v>2000</v>
      </c>
      <c r="W105" s="3">
        <v>0</v>
      </c>
      <c r="X105" s="5">
        <v>0</v>
      </c>
      <c r="Y105" s="5">
        <v>0</v>
      </c>
      <c r="Z105" s="5">
        <v>0</v>
      </c>
    </row>
    <row r="106" spans="1:27" s="3" customFormat="1" ht="13.5" customHeight="1">
      <c r="A106" s="3" t="s">
        <v>621</v>
      </c>
      <c r="B106" s="3">
        <v>97</v>
      </c>
      <c r="C106" s="3">
        <v>19</v>
      </c>
      <c r="D106" s="3">
        <v>33</v>
      </c>
      <c r="E106" s="3">
        <v>30</v>
      </c>
      <c r="F106" s="3">
        <v>1</v>
      </c>
      <c r="G106" s="3">
        <v>0</v>
      </c>
      <c r="H106" s="3">
        <v>280</v>
      </c>
      <c r="I106" s="3">
        <v>285</v>
      </c>
      <c r="J106" s="3">
        <v>0</v>
      </c>
      <c r="K106" s="3">
        <v>3</v>
      </c>
      <c r="L106" s="3">
        <v>2</v>
      </c>
      <c r="M106" s="3">
        <v>15</v>
      </c>
      <c r="N106" s="3">
        <v>29</v>
      </c>
      <c r="O106" s="3">
        <v>0</v>
      </c>
      <c r="P106" s="3">
        <v>0</v>
      </c>
      <c r="Q106" s="3">
        <v>15</v>
      </c>
      <c r="R106" s="3">
        <v>15</v>
      </c>
      <c r="S106" s="3">
        <v>1000</v>
      </c>
      <c r="T106" s="3">
        <v>1</v>
      </c>
      <c r="U106" s="3">
        <v>0</v>
      </c>
      <c r="V106" s="3">
        <v>2000</v>
      </c>
      <c r="W106" s="3">
        <v>0</v>
      </c>
      <c r="X106" s="5">
        <v>0</v>
      </c>
      <c r="Y106" s="5">
        <v>0</v>
      </c>
      <c r="Z106" s="5">
        <v>0</v>
      </c>
    </row>
    <row r="107" spans="1:27" s="3" customFormat="1" ht="13.5" customHeight="1">
      <c r="A107" s="3" t="s">
        <v>620</v>
      </c>
      <c r="B107" s="3">
        <v>91</v>
      </c>
      <c r="C107" s="3">
        <v>20</v>
      </c>
      <c r="D107" s="3">
        <v>31</v>
      </c>
      <c r="E107" s="3">
        <v>31</v>
      </c>
      <c r="F107" s="3">
        <v>1</v>
      </c>
      <c r="G107" s="3">
        <v>0</v>
      </c>
      <c r="H107" s="3">
        <v>290</v>
      </c>
      <c r="I107" s="3">
        <v>340</v>
      </c>
      <c r="J107" s="3">
        <v>0</v>
      </c>
      <c r="K107" s="3">
        <v>0</v>
      </c>
      <c r="L107" s="3">
        <v>0</v>
      </c>
      <c r="M107" s="3">
        <v>14</v>
      </c>
      <c r="N107" s="3">
        <v>26</v>
      </c>
      <c r="O107" s="3">
        <v>0</v>
      </c>
      <c r="P107" s="3">
        <v>0</v>
      </c>
      <c r="Q107" s="3">
        <v>20</v>
      </c>
      <c r="R107" s="3">
        <v>20</v>
      </c>
      <c r="S107" s="3">
        <v>800</v>
      </c>
      <c r="T107" s="3">
        <v>1</v>
      </c>
      <c r="U107" s="3">
        <v>0</v>
      </c>
      <c r="V107" s="3">
        <v>1700</v>
      </c>
      <c r="W107" s="3">
        <v>0</v>
      </c>
      <c r="X107" s="5">
        <v>0</v>
      </c>
      <c r="Y107" s="5">
        <v>0</v>
      </c>
      <c r="Z107" s="5">
        <v>0</v>
      </c>
    </row>
    <row r="108" spans="1:27" s="3" customFormat="1" ht="13.5" customHeight="1">
      <c r="A108" s="3" t="s">
        <v>619</v>
      </c>
      <c r="B108" s="3">
        <v>91</v>
      </c>
      <c r="C108" s="3">
        <v>20</v>
      </c>
      <c r="D108" s="3">
        <v>31</v>
      </c>
      <c r="E108" s="3">
        <v>31</v>
      </c>
      <c r="F108" s="3">
        <v>1</v>
      </c>
      <c r="G108" s="3">
        <v>0</v>
      </c>
      <c r="H108" s="3">
        <v>290</v>
      </c>
      <c r="I108" s="3">
        <v>340</v>
      </c>
      <c r="J108" s="3">
        <v>0</v>
      </c>
      <c r="K108" s="3">
        <v>0</v>
      </c>
      <c r="L108" s="3">
        <v>0</v>
      </c>
      <c r="M108" s="3">
        <v>14</v>
      </c>
      <c r="N108" s="3">
        <v>26</v>
      </c>
      <c r="O108" s="3">
        <v>0</v>
      </c>
      <c r="P108" s="3">
        <v>0</v>
      </c>
      <c r="Q108" s="3">
        <v>20</v>
      </c>
      <c r="R108" s="3">
        <v>20</v>
      </c>
      <c r="S108" s="3">
        <v>800</v>
      </c>
      <c r="T108" s="3">
        <v>1</v>
      </c>
      <c r="U108" s="3">
        <v>0</v>
      </c>
      <c r="V108" s="3">
        <v>1700</v>
      </c>
      <c r="W108" s="3">
        <v>0</v>
      </c>
      <c r="X108" s="5">
        <v>0</v>
      </c>
      <c r="Y108" s="5">
        <v>0</v>
      </c>
      <c r="Z108" s="5">
        <v>0</v>
      </c>
    </row>
    <row r="109" spans="1:27" s="3" customFormat="1" ht="13.5" customHeight="1">
      <c r="A109" s="3" t="s">
        <v>1090</v>
      </c>
      <c r="B109" s="3">
        <v>97</v>
      </c>
      <c r="C109" s="3">
        <v>19</v>
      </c>
      <c r="D109" s="3">
        <v>151</v>
      </c>
      <c r="E109" s="3">
        <v>50</v>
      </c>
      <c r="F109" s="3">
        <v>1</v>
      </c>
      <c r="G109" s="3">
        <v>0</v>
      </c>
      <c r="H109" s="3">
        <v>1200</v>
      </c>
      <c r="I109" s="3">
        <v>1000</v>
      </c>
      <c r="J109" s="3">
        <v>0</v>
      </c>
      <c r="K109" s="3">
        <v>8</v>
      </c>
      <c r="L109" s="3">
        <v>8</v>
      </c>
      <c r="M109" s="3">
        <v>22</v>
      </c>
      <c r="N109" s="3">
        <v>42</v>
      </c>
      <c r="O109" s="3">
        <v>0</v>
      </c>
      <c r="P109" s="3">
        <v>0</v>
      </c>
      <c r="Q109" s="3">
        <v>20</v>
      </c>
      <c r="R109" s="3">
        <v>17</v>
      </c>
      <c r="S109" s="3">
        <v>800</v>
      </c>
      <c r="T109" s="3">
        <v>1</v>
      </c>
      <c r="U109" s="3">
        <v>0</v>
      </c>
      <c r="V109" s="3">
        <v>1500</v>
      </c>
      <c r="W109" s="3">
        <v>0</v>
      </c>
      <c r="X109" s="5">
        <v>0</v>
      </c>
      <c r="Y109" s="5">
        <v>0</v>
      </c>
      <c r="Z109" s="5">
        <v>0</v>
      </c>
    </row>
    <row r="110" spans="1:27" s="3" customFormat="1" ht="13.5" customHeight="1">
      <c r="A110" s="3" t="s">
        <v>618</v>
      </c>
      <c r="B110" s="3">
        <v>97</v>
      </c>
      <c r="C110" s="3">
        <v>19</v>
      </c>
      <c r="D110" s="3">
        <v>151</v>
      </c>
      <c r="E110" s="3">
        <v>50</v>
      </c>
      <c r="F110" s="3">
        <v>1</v>
      </c>
      <c r="G110" s="3">
        <v>0</v>
      </c>
      <c r="H110" s="3">
        <v>100</v>
      </c>
      <c r="I110" s="3">
        <v>600</v>
      </c>
      <c r="J110" s="3">
        <v>0</v>
      </c>
      <c r="K110" s="3">
        <v>20</v>
      </c>
      <c r="L110" s="3">
        <v>20</v>
      </c>
      <c r="M110" s="3">
        <v>0</v>
      </c>
      <c r="N110" s="3">
        <v>50</v>
      </c>
      <c r="O110" s="3">
        <v>0</v>
      </c>
      <c r="P110" s="3">
        <v>0</v>
      </c>
      <c r="Q110" s="3">
        <v>17</v>
      </c>
      <c r="R110" s="3">
        <v>20</v>
      </c>
      <c r="S110" s="3">
        <v>600</v>
      </c>
      <c r="T110" s="3">
        <v>1</v>
      </c>
      <c r="U110" s="3">
        <v>0</v>
      </c>
      <c r="V110" s="3">
        <v>2500</v>
      </c>
      <c r="W110" s="3">
        <v>0</v>
      </c>
      <c r="X110" s="5">
        <v>0</v>
      </c>
      <c r="Y110" s="5">
        <v>0</v>
      </c>
      <c r="Z110" s="5">
        <v>0</v>
      </c>
    </row>
    <row r="111" spans="1:27" s="80" customFormat="1" ht="13.5" customHeight="1">
      <c r="A111" s="80" t="s">
        <v>1091</v>
      </c>
      <c r="B111" s="80">
        <v>92</v>
      </c>
      <c r="C111" s="80">
        <v>21</v>
      </c>
      <c r="D111" s="80">
        <v>34</v>
      </c>
      <c r="E111" s="80">
        <v>60</v>
      </c>
      <c r="F111" s="80">
        <v>1</v>
      </c>
      <c r="G111" s="81">
        <v>100</v>
      </c>
      <c r="H111" s="80">
        <v>5000</v>
      </c>
      <c r="I111" s="80">
        <v>5000</v>
      </c>
      <c r="J111" s="80">
        <v>0</v>
      </c>
      <c r="K111" s="81">
        <v>17</v>
      </c>
      <c r="L111" s="81">
        <v>17</v>
      </c>
      <c r="M111" s="82">
        <v>35</v>
      </c>
      <c r="N111" s="82">
        <v>60</v>
      </c>
      <c r="O111" s="80">
        <v>0</v>
      </c>
      <c r="P111" s="80">
        <v>0</v>
      </c>
      <c r="Q111" s="80">
        <v>30</v>
      </c>
      <c r="R111" s="80">
        <v>20</v>
      </c>
      <c r="S111" s="80">
        <v>800</v>
      </c>
      <c r="T111" s="80">
        <v>1</v>
      </c>
      <c r="U111" s="80">
        <v>0</v>
      </c>
      <c r="V111" s="80">
        <v>1500</v>
      </c>
      <c r="W111" s="80">
        <v>0</v>
      </c>
      <c r="X111" s="83">
        <v>0</v>
      </c>
      <c r="Y111" s="83">
        <v>0</v>
      </c>
      <c r="Z111" s="83">
        <v>0</v>
      </c>
      <c r="AA111" s="80" t="s">
        <v>1092</v>
      </c>
    </row>
    <row r="112" spans="1:27" s="3" customFormat="1" ht="13.5" customHeight="1">
      <c r="A112" s="3" t="s">
        <v>617</v>
      </c>
      <c r="B112" s="3">
        <v>92</v>
      </c>
      <c r="C112" s="3">
        <v>21</v>
      </c>
      <c r="D112" s="3">
        <v>34</v>
      </c>
      <c r="E112" s="3">
        <v>60</v>
      </c>
      <c r="F112" s="3">
        <v>1</v>
      </c>
      <c r="G112" s="81">
        <v>100</v>
      </c>
      <c r="H112" s="3">
        <v>100</v>
      </c>
      <c r="I112" s="3">
        <v>100</v>
      </c>
      <c r="J112" s="3">
        <v>0</v>
      </c>
      <c r="K112" s="3">
        <v>0</v>
      </c>
      <c r="L112" s="3">
        <v>0</v>
      </c>
      <c r="M112" s="3">
        <v>0</v>
      </c>
      <c r="N112" s="3">
        <v>20</v>
      </c>
      <c r="O112" s="3">
        <v>0</v>
      </c>
      <c r="P112" s="3">
        <v>0</v>
      </c>
      <c r="Q112" s="3">
        <v>17</v>
      </c>
      <c r="R112" s="3">
        <v>20</v>
      </c>
      <c r="S112" s="3">
        <v>600</v>
      </c>
      <c r="T112" s="3">
        <v>1</v>
      </c>
      <c r="U112" s="3">
        <v>0</v>
      </c>
      <c r="V112" s="3">
        <v>3000</v>
      </c>
      <c r="W112" s="3">
        <v>0</v>
      </c>
      <c r="X112" s="5">
        <v>0</v>
      </c>
      <c r="Y112" s="5">
        <v>0</v>
      </c>
      <c r="Z112" s="5">
        <v>0</v>
      </c>
    </row>
    <row r="113" spans="1:27" s="3" customFormat="1" ht="13.5" customHeight="1">
      <c r="A113" s="3" t="s">
        <v>616</v>
      </c>
      <c r="B113" s="3">
        <v>93</v>
      </c>
      <c r="C113" s="3">
        <v>22</v>
      </c>
      <c r="D113" s="3">
        <v>28</v>
      </c>
      <c r="E113" s="3">
        <v>26</v>
      </c>
      <c r="F113" s="3">
        <v>0</v>
      </c>
      <c r="G113" s="3">
        <v>0</v>
      </c>
      <c r="H113" s="3">
        <v>200</v>
      </c>
      <c r="I113" s="3">
        <v>165</v>
      </c>
      <c r="J113" s="3">
        <v>0</v>
      </c>
      <c r="K113" s="3">
        <v>3</v>
      </c>
      <c r="L113" s="3">
        <v>2</v>
      </c>
      <c r="M113" s="3">
        <v>9</v>
      </c>
      <c r="N113" s="3">
        <v>16</v>
      </c>
      <c r="O113" s="3">
        <v>0</v>
      </c>
      <c r="P113" s="3">
        <v>0</v>
      </c>
      <c r="Q113" s="3">
        <v>15</v>
      </c>
      <c r="R113" s="3">
        <v>15</v>
      </c>
      <c r="S113" s="3">
        <v>900</v>
      </c>
      <c r="T113" s="3">
        <v>1</v>
      </c>
      <c r="U113" s="3">
        <v>0</v>
      </c>
      <c r="V113" s="3">
        <v>2500</v>
      </c>
      <c r="W113" s="3">
        <v>0</v>
      </c>
      <c r="X113" s="5">
        <v>0</v>
      </c>
      <c r="Y113" s="5">
        <v>0</v>
      </c>
      <c r="Z113" s="5">
        <v>0</v>
      </c>
    </row>
    <row r="114" spans="1:27" s="3" customFormat="1" ht="13.5" customHeight="1">
      <c r="A114" s="3" t="s">
        <v>615</v>
      </c>
      <c r="B114" s="3">
        <v>93</v>
      </c>
      <c r="C114" s="3">
        <v>22</v>
      </c>
      <c r="D114" s="3">
        <v>28</v>
      </c>
      <c r="E114" s="3">
        <v>26</v>
      </c>
      <c r="F114" s="3">
        <v>0</v>
      </c>
      <c r="G114" s="3">
        <v>0</v>
      </c>
      <c r="H114" s="3">
        <v>200</v>
      </c>
      <c r="I114" s="3">
        <v>165</v>
      </c>
      <c r="J114" s="3">
        <v>0</v>
      </c>
      <c r="K114" s="3">
        <v>3</v>
      </c>
      <c r="L114" s="3">
        <v>2</v>
      </c>
      <c r="M114" s="3">
        <v>9</v>
      </c>
      <c r="N114" s="3">
        <v>16</v>
      </c>
      <c r="O114" s="3">
        <v>0</v>
      </c>
      <c r="P114" s="3">
        <v>0</v>
      </c>
      <c r="Q114" s="3">
        <v>15</v>
      </c>
      <c r="R114" s="3">
        <v>17</v>
      </c>
      <c r="S114" s="3">
        <v>900</v>
      </c>
      <c r="T114" s="3">
        <v>1</v>
      </c>
      <c r="U114" s="3">
        <v>0</v>
      </c>
      <c r="V114" s="3">
        <v>2500</v>
      </c>
      <c r="W114" s="3">
        <v>0</v>
      </c>
      <c r="X114" s="5">
        <v>0</v>
      </c>
      <c r="Y114" s="5">
        <v>0</v>
      </c>
      <c r="Z114" s="5">
        <v>0</v>
      </c>
      <c r="AA114" s="3" t="s">
        <v>1065</v>
      </c>
    </row>
    <row r="115" spans="1:27" s="3" customFormat="1" ht="13.5" customHeight="1">
      <c r="A115" s="3" t="s">
        <v>614</v>
      </c>
      <c r="B115" s="3">
        <v>90</v>
      </c>
      <c r="C115" s="3">
        <v>16</v>
      </c>
      <c r="D115" s="3">
        <v>29</v>
      </c>
      <c r="E115" s="3">
        <v>26</v>
      </c>
      <c r="F115" s="3">
        <v>1</v>
      </c>
      <c r="G115" s="3">
        <v>1</v>
      </c>
      <c r="H115" s="3">
        <v>180</v>
      </c>
      <c r="I115" s="3">
        <v>155</v>
      </c>
      <c r="J115" s="3">
        <v>0</v>
      </c>
      <c r="K115" s="3">
        <v>3</v>
      </c>
      <c r="L115" s="3">
        <v>2</v>
      </c>
      <c r="M115" s="3">
        <v>9</v>
      </c>
      <c r="N115" s="3">
        <v>17</v>
      </c>
      <c r="O115" s="3">
        <v>0</v>
      </c>
      <c r="P115" s="3">
        <v>0</v>
      </c>
      <c r="Q115" s="3">
        <v>15</v>
      </c>
      <c r="R115" s="3">
        <v>12</v>
      </c>
      <c r="S115" s="3">
        <v>1500</v>
      </c>
      <c r="T115" s="3">
        <v>1</v>
      </c>
      <c r="U115" s="3">
        <v>0</v>
      </c>
      <c r="V115" s="3">
        <v>2500</v>
      </c>
      <c r="W115" s="3">
        <v>0</v>
      </c>
      <c r="X115" s="5">
        <v>0</v>
      </c>
      <c r="Y115" s="5">
        <v>0</v>
      </c>
      <c r="Z115" s="5">
        <v>0</v>
      </c>
    </row>
    <row r="116" spans="1:27" s="3" customFormat="1" ht="13.5" customHeight="1">
      <c r="A116" s="3" t="s">
        <v>613</v>
      </c>
      <c r="B116" s="3">
        <v>90</v>
      </c>
      <c r="C116" s="3">
        <v>16</v>
      </c>
      <c r="D116" s="3">
        <v>29</v>
      </c>
      <c r="E116" s="3">
        <v>26</v>
      </c>
      <c r="F116" s="3">
        <v>1</v>
      </c>
      <c r="G116" s="3">
        <v>1</v>
      </c>
      <c r="H116" s="3">
        <v>180</v>
      </c>
      <c r="I116" s="3">
        <v>155</v>
      </c>
      <c r="J116" s="3">
        <v>0</v>
      </c>
      <c r="K116" s="3">
        <v>3</v>
      </c>
      <c r="L116" s="3">
        <v>2</v>
      </c>
      <c r="M116" s="3">
        <v>9</v>
      </c>
      <c r="N116" s="3">
        <v>17</v>
      </c>
      <c r="O116" s="3">
        <v>0</v>
      </c>
      <c r="P116" s="3">
        <v>0</v>
      </c>
      <c r="Q116" s="3">
        <v>15</v>
      </c>
      <c r="R116" s="3">
        <v>14</v>
      </c>
      <c r="S116" s="3">
        <v>1500</v>
      </c>
      <c r="T116" s="3">
        <v>1</v>
      </c>
      <c r="U116" s="3">
        <v>0</v>
      </c>
      <c r="V116" s="3">
        <v>2500</v>
      </c>
      <c r="W116" s="3">
        <v>0</v>
      </c>
      <c r="X116" s="5">
        <v>0</v>
      </c>
      <c r="Y116" s="5">
        <v>0</v>
      </c>
      <c r="Z116" s="5">
        <v>0</v>
      </c>
      <c r="AA116" s="3" t="s">
        <v>1065</v>
      </c>
    </row>
    <row r="117" spans="1:27" s="3" customFormat="1" ht="13.5" customHeight="1">
      <c r="A117" s="3" t="s">
        <v>599</v>
      </c>
      <c r="B117" s="3">
        <v>52</v>
      </c>
      <c r="C117" s="3">
        <v>19</v>
      </c>
      <c r="D117" s="3">
        <v>43</v>
      </c>
      <c r="E117" s="3">
        <v>13</v>
      </c>
      <c r="F117" s="3">
        <v>0</v>
      </c>
      <c r="G117" s="3">
        <v>0</v>
      </c>
      <c r="H117" s="3">
        <v>20</v>
      </c>
      <c r="I117" s="3">
        <v>20</v>
      </c>
      <c r="J117" s="3">
        <v>0</v>
      </c>
      <c r="K117" s="3">
        <v>0</v>
      </c>
      <c r="L117" s="3">
        <v>0</v>
      </c>
      <c r="M117" s="3">
        <v>1</v>
      </c>
      <c r="N117" s="3">
        <v>3</v>
      </c>
      <c r="O117" s="3">
        <v>0</v>
      </c>
      <c r="P117" s="3">
        <v>0</v>
      </c>
      <c r="Q117" s="3">
        <v>10</v>
      </c>
      <c r="R117" s="3">
        <v>7</v>
      </c>
      <c r="S117" s="3">
        <v>1400</v>
      </c>
      <c r="T117" s="3">
        <v>1</v>
      </c>
      <c r="U117" s="3">
        <v>0</v>
      </c>
      <c r="V117" s="3">
        <v>3000</v>
      </c>
      <c r="W117" s="3">
        <v>0</v>
      </c>
      <c r="X117" s="5">
        <v>0</v>
      </c>
      <c r="Y117" s="5">
        <v>0</v>
      </c>
      <c r="Z117" s="5">
        <v>0</v>
      </c>
    </row>
    <row r="118" spans="1:27" s="3" customFormat="1" ht="13.5" customHeight="1">
      <c r="A118" s="3" t="s">
        <v>590</v>
      </c>
      <c r="B118" s="3">
        <v>53</v>
      </c>
      <c r="C118" s="3">
        <v>19</v>
      </c>
      <c r="D118" s="3">
        <v>70</v>
      </c>
      <c r="E118" s="3">
        <v>16</v>
      </c>
      <c r="F118" s="3">
        <v>0</v>
      </c>
      <c r="G118" s="3">
        <v>0</v>
      </c>
      <c r="H118" s="3">
        <v>35</v>
      </c>
      <c r="I118" s="3">
        <v>48</v>
      </c>
      <c r="J118" s="3">
        <v>0</v>
      </c>
      <c r="K118" s="3">
        <v>0</v>
      </c>
      <c r="L118" s="3">
        <v>0</v>
      </c>
      <c r="M118" s="3">
        <v>6</v>
      </c>
      <c r="N118" s="3">
        <v>8</v>
      </c>
      <c r="O118" s="3">
        <v>0</v>
      </c>
      <c r="P118" s="3">
        <v>0</v>
      </c>
      <c r="Q118" s="3">
        <v>13</v>
      </c>
      <c r="R118" s="3">
        <v>10</v>
      </c>
      <c r="S118" s="3">
        <v>1200</v>
      </c>
      <c r="T118" s="3">
        <v>1</v>
      </c>
      <c r="U118" s="3">
        <v>0</v>
      </c>
      <c r="V118" s="3">
        <v>2500</v>
      </c>
      <c r="W118" s="3">
        <v>0</v>
      </c>
      <c r="X118" s="5">
        <v>0</v>
      </c>
      <c r="Y118" s="5">
        <v>0</v>
      </c>
      <c r="Z118" s="5">
        <v>0</v>
      </c>
    </row>
    <row r="119" spans="1:27" s="3" customFormat="1" ht="13.5" customHeight="1">
      <c r="A119" s="3" t="s">
        <v>598</v>
      </c>
      <c r="B119" s="3">
        <v>53</v>
      </c>
      <c r="C119" s="3">
        <v>19</v>
      </c>
      <c r="D119" s="3">
        <v>44</v>
      </c>
      <c r="E119" s="3">
        <v>16</v>
      </c>
      <c r="F119" s="3">
        <v>0</v>
      </c>
      <c r="G119" s="3">
        <v>0</v>
      </c>
      <c r="H119" s="3">
        <v>38</v>
      </c>
      <c r="I119" s="3">
        <v>38</v>
      </c>
      <c r="J119" s="3">
        <v>0</v>
      </c>
      <c r="K119" s="3">
        <v>0</v>
      </c>
      <c r="L119" s="3">
        <v>0</v>
      </c>
      <c r="M119" s="3">
        <v>7</v>
      </c>
      <c r="N119" s="3">
        <v>10</v>
      </c>
      <c r="O119" s="3">
        <v>0</v>
      </c>
      <c r="P119" s="3">
        <v>0</v>
      </c>
      <c r="Q119" s="3">
        <v>40</v>
      </c>
      <c r="R119" s="3">
        <v>15</v>
      </c>
      <c r="S119" s="3">
        <v>1200</v>
      </c>
      <c r="T119" s="3">
        <v>1</v>
      </c>
      <c r="U119" s="3">
        <v>0</v>
      </c>
      <c r="V119" s="3">
        <v>2500</v>
      </c>
      <c r="W119" s="3">
        <v>0</v>
      </c>
      <c r="X119" s="5">
        <v>0</v>
      </c>
      <c r="Y119" s="5">
        <v>0</v>
      </c>
      <c r="Z119" s="5">
        <v>0</v>
      </c>
    </row>
    <row r="120" spans="1:27" s="3" customFormat="1" ht="13.5" customHeight="1">
      <c r="A120" s="3" t="s">
        <v>597</v>
      </c>
      <c r="B120" s="3">
        <v>53</v>
      </c>
      <c r="C120" s="3">
        <v>19</v>
      </c>
      <c r="D120" s="3">
        <v>44</v>
      </c>
      <c r="E120" s="3">
        <v>16</v>
      </c>
      <c r="F120" s="3">
        <v>0</v>
      </c>
      <c r="G120" s="3">
        <v>0</v>
      </c>
      <c r="H120" s="3">
        <v>38</v>
      </c>
      <c r="I120" s="3">
        <v>38</v>
      </c>
      <c r="J120" s="3">
        <v>0</v>
      </c>
      <c r="K120" s="3">
        <v>0</v>
      </c>
      <c r="L120" s="3">
        <v>0</v>
      </c>
      <c r="M120" s="3">
        <v>7</v>
      </c>
      <c r="N120" s="3">
        <v>10</v>
      </c>
      <c r="O120" s="3">
        <v>0</v>
      </c>
      <c r="P120" s="3">
        <v>0</v>
      </c>
      <c r="Q120" s="3">
        <v>40</v>
      </c>
      <c r="R120" s="3">
        <v>17</v>
      </c>
      <c r="S120" s="3">
        <v>1200</v>
      </c>
      <c r="T120" s="3">
        <v>1</v>
      </c>
      <c r="U120" s="3">
        <v>0</v>
      </c>
      <c r="V120" s="3">
        <v>2500</v>
      </c>
      <c r="W120" s="3">
        <v>0</v>
      </c>
      <c r="X120" s="5">
        <v>0</v>
      </c>
      <c r="Y120" s="5">
        <v>0</v>
      </c>
      <c r="Z120" s="5">
        <v>0</v>
      </c>
    </row>
    <row r="121" spans="1:27" s="3" customFormat="1" ht="13.5" customHeight="1">
      <c r="A121" s="3" t="s">
        <v>596</v>
      </c>
      <c r="B121" s="3">
        <v>81</v>
      </c>
      <c r="C121" s="3">
        <v>19</v>
      </c>
      <c r="D121" s="3">
        <v>45</v>
      </c>
      <c r="E121" s="3">
        <v>16</v>
      </c>
      <c r="F121" s="3">
        <v>0</v>
      </c>
      <c r="G121" s="3">
        <v>0</v>
      </c>
      <c r="H121" s="3">
        <v>37</v>
      </c>
      <c r="I121" s="3">
        <v>50</v>
      </c>
      <c r="J121" s="3">
        <v>0</v>
      </c>
      <c r="K121" s="3">
        <v>0</v>
      </c>
      <c r="L121" s="3">
        <v>0</v>
      </c>
      <c r="M121" s="3">
        <v>4</v>
      </c>
      <c r="N121" s="3">
        <v>10</v>
      </c>
      <c r="O121" s="3">
        <v>0</v>
      </c>
      <c r="P121" s="3">
        <v>0</v>
      </c>
      <c r="Q121" s="3">
        <v>12</v>
      </c>
      <c r="R121" s="3">
        <v>7</v>
      </c>
      <c r="S121" s="3">
        <v>1200</v>
      </c>
      <c r="T121" s="3">
        <v>1</v>
      </c>
      <c r="U121" s="3">
        <v>0</v>
      </c>
      <c r="V121" s="3">
        <v>2500</v>
      </c>
      <c r="W121" s="3">
        <v>0</v>
      </c>
      <c r="X121" s="5">
        <v>0</v>
      </c>
      <c r="Y121" s="5">
        <v>0</v>
      </c>
      <c r="Z121" s="5">
        <v>0</v>
      </c>
    </row>
    <row r="122" spans="1:27" s="3" customFormat="1" ht="13.5" customHeight="1">
      <c r="A122" s="3" t="s">
        <v>595</v>
      </c>
      <c r="B122" s="3">
        <v>81</v>
      </c>
      <c r="C122" s="3">
        <v>19</v>
      </c>
      <c r="D122" s="3">
        <v>45</v>
      </c>
      <c r="E122" s="3">
        <v>16</v>
      </c>
      <c r="F122" s="3">
        <v>0</v>
      </c>
      <c r="G122" s="3">
        <v>0</v>
      </c>
      <c r="H122" s="3">
        <v>37</v>
      </c>
      <c r="I122" s="3">
        <v>50</v>
      </c>
      <c r="J122" s="3">
        <v>0</v>
      </c>
      <c r="K122" s="3">
        <v>0</v>
      </c>
      <c r="L122" s="3">
        <v>0</v>
      </c>
      <c r="M122" s="3">
        <v>4</v>
      </c>
      <c r="N122" s="3">
        <v>10</v>
      </c>
      <c r="O122" s="3">
        <v>0</v>
      </c>
      <c r="P122" s="3">
        <v>0</v>
      </c>
      <c r="Q122" s="3">
        <v>12</v>
      </c>
      <c r="R122" s="3">
        <v>9</v>
      </c>
      <c r="S122" s="3">
        <v>1200</v>
      </c>
      <c r="T122" s="3">
        <v>1</v>
      </c>
      <c r="U122" s="3">
        <v>0</v>
      </c>
      <c r="V122" s="3">
        <v>2500</v>
      </c>
      <c r="W122" s="3">
        <v>0</v>
      </c>
      <c r="X122" s="5">
        <v>0</v>
      </c>
      <c r="Y122" s="5">
        <v>0</v>
      </c>
      <c r="Z122" s="5">
        <v>0</v>
      </c>
    </row>
    <row r="123" spans="1:27" s="3" customFormat="1" ht="13.5" customHeight="1">
      <c r="A123" s="3" t="s">
        <v>593</v>
      </c>
      <c r="B123" s="3">
        <v>82</v>
      </c>
      <c r="C123" s="3">
        <v>19</v>
      </c>
      <c r="D123" s="3">
        <v>49</v>
      </c>
      <c r="E123" s="3">
        <v>17</v>
      </c>
      <c r="F123" s="3">
        <v>0</v>
      </c>
      <c r="G123" s="3">
        <v>0</v>
      </c>
      <c r="H123" s="3">
        <v>54</v>
      </c>
      <c r="I123" s="3">
        <v>54</v>
      </c>
      <c r="J123" s="3">
        <v>0</v>
      </c>
      <c r="K123" s="3">
        <v>0</v>
      </c>
      <c r="L123" s="3">
        <v>0</v>
      </c>
      <c r="M123" s="3">
        <v>8</v>
      </c>
      <c r="N123" s="3">
        <v>11</v>
      </c>
      <c r="O123" s="3">
        <v>0</v>
      </c>
      <c r="P123" s="3">
        <v>0</v>
      </c>
      <c r="Q123" s="3">
        <v>15</v>
      </c>
      <c r="R123" s="3">
        <v>13</v>
      </c>
      <c r="S123" s="3">
        <v>1000</v>
      </c>
      <c r="T123" s="3">
        <v>1</v>
      </c>
      <c r="U123" s="3">
        <v>0</v>
      </c>
      <c r="V123" s="3">
        <v>2300</v>
      </c>
      <c r="W123" s="3">
        <v>0</v>
      </c>
      <c r="X123" s="5">
        <v>0</v>
      </c>
      <c r="Y123" s="5">
        <v>0</v>
      </c>
      <c r="Z123" s="5">
        <v>0</v>
      </c>
    </row>
    <row r="124" spans="1:27" s="3" customFormat="1" ht="13.5" customHeight="1">
      <c r="A124" s="3" t="s">
        <v>594</v>
      </c>
      <c r="B124" s="3">
        <v>82</v>
      </c>
      <c r="C124" s="3">
        <v>19</v>
      </c>
      <c r="D124" s="3">
        <v>48</v>
      </c>
      <c r="E124" s="3">
        <v>16</v>
      </c>
      <c r="F124" s="3">
        <v>0</v>
      </c>
      <c r="G124" s="3">
        <v>0</v>
      </c>
      <c r="H124" s="3">
        <v>42</v>
      </c>
      <c r="I124" s="3">
        <v>50</v>
      </c>
      <c r="J124" s="3">
        <v>0</v>
      </c>
      <c r="K124" s="3">
        <v>2</v>
      </c>
      <c r="L124" s="3">
        <v>1</v>
      </c>
      <c r="M124" s="3">
        <v>6</v>
      </c>
      <c r="N124" s="3">
        <v>9</v>
      </c>
      <c r="O124" s="3">
        <v>0</v>
      </c>
      <c r="P124" s="3">
        <v>0</v>
      </c>
      <c r="Q124" s="3">
        <v>15</v>
      </c>
      <c r="R124" s="3">
        <v>12</v>
      </c>
      <c r="S124" s="3">
        <v>1000</v>
      </c>
      <c r="T124" s="3">
        <v>1</v>
      </c>
      <c r="U124" s="3">
        <v>0</v>
      </c>
      <c r="V124" s="3">
        <v>2300</v>
      </c>
      <c r="W124" s="3">
        <v>0</v>
      </c>
      <c r="X124" s="5">
        <v>0</v>
      </c>
      <c r="Y124" s="5">
        <v>0</v>
      </c>
      <c r="Z124" s="5">
        <v>0</v>
      </c>
    </row>
    <row r="125" spans="1:27" s="3" customFormat="1" ht="13.5" customHeight="1">
      <c r="A125" s="3" t="s">
        <v>592</v>
      </c>
      <c r="B125" s="3">
        <v>81</v>
      </c>
      <c r="C125" s="3">
        <v>19</v>
      </c>
      <c r="D125" s="3">
        <v>90</v>
      </c>
      <c r="E125" s="3">
        <v>16</v>
      </c>
      <c r="F125" s="3">
        <v>0</v>
      </c>
      <c r="G125" s="3">
        <v>0</v>
      </c>
      <c r="H125" s="3">
        <v>32</v>
      </c>
      <c r="I125" s="3">
        <v>52</v>
      </c>
      <c r="J125" s="3">
        <v>0</v>
      </c>
      <c r="K125" s="3">
        <v>0</v>
      </c>
      <c r="L125" s="3">
        <v>0</v>
      </c>
      <c r="M125" s="3">
        <v>7</v>
      </c>
      <c r="N125" s="3">
        <v>8</v>
      </c>
      <c r="O125" s="3">
        <v>0</v>
      </c>
      <c r="P125" s="3">
        <v>0</v>
      </c>
      <c r="Q125" s="3">
        <v>13</v>
      </c>
      <c r="R125" s="3">
        <v>10</v>
      </c>
      <c r="S125" s="3">
        <v>1300</v>
      </c>
      <c r="T125" s="3">
        <v>1</v>
      </c>
      <c r="U125" s="3">
        <v>0</v>
      </c>
      <c r="V125" s="3">
        <v>2500</v>
      </c>
      <c r="W125" s="3">
        <v>0</v>
      </c>
      <c r="X125" s="5">
        <v>0</v>
      </c>
      <c r="Y125" s="5">
        <v>0</v>
      </c>
      <c r="Z125" s="5">
        <v>0</v>
      </c>
    </row>
    <row r="126" spans="1:27" s="3" customFormat="1" ht="13.5" customHeight="1">
      <c r="A126" s="3" t="s">
        <v>591</v>
      </c>
      <c r="B126" s="3">
        <v>81</v>
      </c>
      <c r="C126" s="3">
        <v>19</v>
      </c>
      <c r="D126" s="3">
        <v>90</v>
      </c>
      <c r="E126" s="3">
        <v>16</v>
      </c>
      <c r="F126" s="3">
        <v>0</v>
      </c>
      <c r="G126" s="3">
        <v>0</v>
      </c>
      <c r="H126" s="3">
        <v>32</v>
      </c>
      <c r="I126" s="3">
        <v>52</v>
      </c>
      <c r="J126" s="3">
        <v>0</v>
      </c>
      <c r="K126" s="3">
        <v>0</v>
      </c>
      <c r="L126" s="3">
        <v>0</v>
      </c>
      <c r="M126" s="3">
        <v>7</v>
      </c>
      <c r="N126" s="3">
        <v>8</v>
      </c>
      <c r="O126" s="3">
        <v>0</v>
      </c>
      <c r="P126" s="3">
        <v>0</v>
      </c>
      <c r="Q126" s="3">
        <v>13</v>
      </c>
      <c r="R126" s="3">
        <v>12</v>
      </c>
      <c r="S126" s="3">
        <v>1300</v>
      </c>
      <c r="T126" s="3">
        <v>1</v>
      </c>
      <c r="U126" s="3">
        <v>0</v>
      </c>
      <c r="V126" s="3">
        <v>2500</v>
      </c>
      <c r="W126" s="3">
        <v>0</v>
      </c>
      <c r="X126" s="5">
        <v>0</v>
      </c>
      <c r="Y126" s="5">
        <v>0</v>
      </c>
      <c r="Z126" s="5">
        <v>0</v>
      </c>
    </row>
    <row r="127" spans="1:27" s="3" customFormat="1" ht="13.5" customHeight="1">
      <c r="A127" s="3" t="s">
        <v>6512</v>
      </c>
      <c r="B127" s="3">
        <v>81</v>
      </c>
      <c r="C127" s="3">
        <v>19</v>
      </c>
      <c r="D127" s="3">
        <v>91</v>
      </c>
      <c r="E127" s="3">
        <v>27</v>
      </c>
      <c r="F127" s="3">
        <v>0</v>
      </c>
      <c r="G127" s="3">
        <v>1</v>
      </c>
      <c r="H127" s="3">
        <v>200</v>
      </c>
      <c r="I127" s="3">
        <v>250</v>
      </c>
      <c r="J127" s="3">
        <v>0</v>
      </c>
      <c r="K127" s="3">
        <v>0</v>
      </c>
      <c r="L127" s="3">
        <v>0</v>
      </c>
      <c r="M127" s="3">
        <v>7</v>
      </c>
      <c r="N127" s="3">
        <v>15</v>
      </c>
      <c r="O127" s="3">
        <v>0</v>
      </c>
      <c r="P127" s="3">
        <v>0</v>
      </c>
      <c r="Q127" s="3">
        <v>13</v>
      </c>
      <c r="R127" s="3">
        <v>12</v>
      </c>
      <c r="S127" s="3">
        <v>1000</v>
      </c>
      <c r="T127" s="3">
        <v>1</v>
      </c>
      <c r="U127" s="3">
        <v>0</v>
      </c>
      <c r="V127" s="3">
        <v>2500</v>
      </c>
      <c r="W127" s="3">
        <v>0</v>
      </c>
      <c r="X127" s="5">
        <v>0</v>
      </c>
      <c r="Y127" s="5">
        <v>0</v>
      </c>
      <c r="Z127" s="5">
        <v>0</v>
      </c>
      <c r="AA127" s="3" t="s">
        <v>1093</v>
      </c>
    </row>
    <row r="128" spans="1:27" s="3" customFormat="1" ht="13.5" customHeight="1">
      <c r="A128" s="3" t="s">
        <v>579</v>
      </c>
      <c r="B128" s="3">
        <v>103</v>
      </c>
      <c r="C128" s="3">
        <v>43</v>
      </c>
      <c r="D128" s="3">
        <v>41</v>
      </c>
      <c r="E128" s="3">
        <v>30</v>
      </c>
      <c r="F128" s="3">
        <v>0</v>
      </c>
      <c r="G128" s="3">
        <v>0</v>
      </c>
      <c r="H128" s="3">
        <v>300</v>
      </c>
      <c r="I128" s="3">
        <v>200</v>
      </c>
      <c r="J128" s="3">
        <v>0</v>
      </c>
      <c r="K128" s="3">
        <v>0</v>
      </c>
      <c r="L128" s="3">
        <v>6</v>
      </c>
      <c r="M128" s="3">
        <v>0</v>
      </c>
      <c r="N128" s="3">
        <v>0</v>
      </c>
      <c r="O128" s="3">
        <v>0</v>
      </c>
      <c r="P128" s="3">
        <v>0</v>
      </c>
      <c r="Q128" s="3">
        <v>1</v>
      </c>
      <c r="R128" s="3">
        <v>1</v>
      </c>
      <c r="S128" s="3">
        <v>1200</v>
      </c>
      <c r="T128" s="3">
        <v>1</v>
      </c>
      <c r="U128" s="3">
        <v>0</v>
      </c>
      <c r="V128" s="3">
        <v>2500</v>
      </c>
      <c r="W128" s="3">
        <v>0</v>
      </c>
      <c r="X128" s="5">
        <v>0</v>
      </c>
      <c r="Y128" s="5">
        <v>0</v>
      </c>
      <c r="Z128" s="5">
        <v>0</v>
      </c>
    </row>
    <row r="129" spans="1:27" s="3" customFormat="1" ht="13.5" customHeight="1">
      <c r="A129" s="3" t="s">
        <v>578</v>
      </c>
      <c r="B129" s="3">
        <v>81</v>
      </c>
      <c r="C129" s="3">
        <v>31</v>
      </c>
      <c r="D129" s="3">
        <v>42</v>
      </c>
      <c r="E129" s="3">
        <v>5</v>
      </c>
      <c r="F129" s="3">
        <v>0</v>
      </c>
      <c r="G129" s="3">
        <v>0</v>
      </c>
      <c r="H129" s="3">
        <v>5</v>
      </c>
      <c r="I129" s="3">
        <v>3</v>
      </c>
      <c r="J129" s="3">
        <v>0</v>
      </c>
      <c r="K129" s="3">
        <v>0</v>
      </c>
      <c r="L129" s="3">
        <v>0</v>
      </c>
      <c r="M129" s="3">
        <v>0</v>
      </c>
      <c r="N129" s="3">
        <v>22</v>
      </c>
      <c r="O129" s="3">
        <v>0</v>
      </c>
      <c r="P129" s="3">
        <v>0</v>
      </c>
      <c r="Q129" s="3">
        <v>5</v>
      </c>
      <c r="R129" s="3">
        <v>18</v>
      </c>
      <c r="S129" s="3">
        <v>1200</v>
      </c>
      <c r="T129" s="3">
        <v>1</v>
      </c>
      <c r="U129" s="3">
        <v>0</v>
      </c>
      <c r="V129" s="3">
        <v>2500</v>
      </c>
      <c r="W129" s="3">
        <v>0</v>
      </c>
      <c r="X129" s="5">
        <v>0</v>
      </c>
      <c r="Y129" s="5">
        <v>0</v>
      </c>
      <c r="Z129" s="5">
        <v>0</v>
      </c>
    </row>
    <row r="130" spans="1:27" s="3" customFormat="1" ht="13.5" customHeight="1">
      <c r="A130" s="3" t="s">
        <v>577</v>
      </c>
      <c r="B130" s="3">
        <v>105</v>
      </c>
      <c r="C130" s="3">
        <v>52</v>
      </c>
      <c r="D130" s="3">
        <v>39</v>
      </c>
      <c r="E130" s="3">
        <v>32</v>
      </c>
      <c r="F130" s="3">
        <v>0</v>
      </c>
      <c r="G130" s="3">
        <v>100</v>
      </c>
      <c r="H130" s="3">
        <v>350</v>
      </c>
      <c r="I130" s="3">
        <v>220</v>
      </c>
      <c r="J130" s="3">
        <v>0</v>
      </c>
      <c r="K130" s="3">
        <v>0</v>
      </c>
      <c r="L130" s="3">
        <v>5</v>
      </c>
      <c r="M130" s="3">
        <v>13</v>
      </c>
      <c r="N130" s="3">
        <v>18</v>
      </c>
      <c r="O130" s="3">
        <v>0</v>
      </c>
      <c r="P130" s="3">
        <v>0</v>
      </c>
      <c r="Q130" s="3">
        <v>15</v>
      </c>
      <c r="R130" s="3">
        <v>12</v>
      </c>
      <c r="S130" s="3">
        <v>600</v>
      </c>
      <c r="T130" s="3">
        <v>1</v>
      </c>
      <c r="U130" s="3">
        <v>0</v>
      </c>
      <c r="V130" s="3">
        <v>2500</v>
      </c>
      <c r="W130" s="3">
        <v>0</v>
      </c>
      <c r="X130" s="5">
        <v>0</v>
      </c>
      <c r="Y130" s="5">
        <v>0</v>
      </c>
      <c r="Z130" s="5">
        <v>0</v>
      </c>
    </row>
    <row r="131" spans="1:27" s="3" customFormat="1" ht="13.5" customHeight="1">
      <c r="A131" s="3" t="s">
        <v>1094</v>
      </c>
      <c r="B131" s="3">
        <v>105</v>
      </c>
      <c r="C131" s="3">
        <v>52</v>
      </c>
      <c r="D131" s="3">
        <v>39</v>
      </c>
      <c r="E131" s="3">
        <v>32</v>
      </c>
      <c r="F131" s="3">
        <v>0</v>
      </c>
      <c r="G131" s="3">
        <v>100</v>
      </c>
      <c r="H131" s="3">
        <v>700</v>
      </c>
      <c r="I131" s="3">
        <v>220</v>
      </c>
      <c r="J131" s="3">
        <v>0</v>
      </c>
      <c r="K131" s="3">
        <v>0</v>
      </c>
      <c r="L131" s="3">
        <v>5</v>
      </c>
      <c r="M131" s="3">
        <v>13</v>
      </c>
      <c r="N131" s="3">
        <v>18</v>
      </c>
      <c r="O131" s="3">
        <v>0</v>
      </c>
      <c r="P131" s="3">
        <v>0</v>
      </c>
      <c r="Q131" s="3">
        <v>15</v>
      </c>
      <c r="R131" s="3">
        <v>12</v>
      </c>
      <c r="S131" s="3">
        <v>600</v>
      </c>
      <c r="T131" s="3">
        <v>1</v>
      </c>
      <c r="U131" s="3">
        <v>0</v>
      </c>
      <c r="V131" s="3">
        <v>2500</v>
      </c>
      <c r="W131" s="3">
        <v>0</v>
      </c>
      <c r="X131" s="5">
        <v>0</v>
      </c>
      <c r="Y131" s="5">
        <v>0</v>
      </c>
      <c r="Z131" s="5">
        <v>0</v>
      </c>
    </row>
    <row r="132" spans="1:27" s="3" customFormat="1" ht="13.5" customHeight="1">
      <c r="A132" s="3" t="s">
        <v>587</v>
      </c>
      <c r="B132" s="3">
        <v>81</v>
      </c>
      <c r="C132" s="3">
        <v>19</v>
      </c>
      <c r="D132" s="3">
        <v>74</v>
      </c>
      <c r="E132" s="3">
        <v>28</v>
      </c>
      <c r="F132" s="3">
        <v>0</v>
      </c>
      <c r="G132" s="3">
        <v>0</v>
      </c>
      <c r="H132" s="3">
        <v>180</v>
      </c>
      <c r="I132" s="3">
        <v>230</v>
      </c>
      <c r="J132" s="3">
        <v>0</v>
      </c>
      <c r="K132" s="3">
        <v>5</v>
      </c>
      <c r="L132" s="3">
        <v>0</v>
      </c>
      <c r="M132" s="3">
        <v>10</v>
      </c>
      <c r="N132" s="3">
        <v>14</v>
      </c>
      <c r="O132" s="3">
        <v>0</v>
      </c>
      <c r="P132" s="3">
        <v>0</v>
      </c>
      <c r="Q132" s="3">
        <v>15</v>
      </c>
      <c r="R132" s="3">
        <v>13</v>
      </c>
      <c r="S132" s="3">
        <v>500</v>
      </c>
      <c r="T132" s="3">
        <v>1</v>
      </c>
      <c r="U132" s="3">
        <v>0</v>
      </c>
      <c r="V132" s="3">
        <v>1000</v>
      </c>
      <c r="W132" s="3">
        <v>0</v>
      </c>
      <c r="X132" s="5">
        <v>0</v>
      </c>
      <c r="Y132" s="5">
        <v>0</v>
      </c>
      <c r="Z132" s="5">
        <v>0</v>
      </c>
    </row>
    <row r="133" spans="1:27" s="3" customFormat="1" ht="13.5" customHeight="1">
      <c r="A133" s="3" t="s">
        <v>586</v>
      </c>
      <c r="B133" s="3">
        <v>81</v>
      </c>
      <c r="C133" s="3">
        <v>19</v>
      </c>
      <c r="D133" s="3">
        <v>74</v>
      </c>
      <c r="E133" s="3">
        <v>28</v>
      </c>
      <c r="F133" s="3">
        <v>0</v>
      </c>
      <c r="G133" s="3">
        <v>0</v>
      </c>
      <c r="H133" s="3">
        <v>180</v>
      </c>
      <c r="I133" s="3">
        <v>230</v>
      </c>
      <c r="J133" s="3">
        <v>0</v>
      </c>
      <c r="K133" s="3">
        <v>5</v>
      </c>
      <c r="L133" s="3">
        <v>0</v>
      </c>
      <c r="M133" s="3">
        <v>10</v>
      </c>
      <c r="N133" s="3">
        <v>14</v>
      </c>
      <c r="O133" s="3">
        <v>0</v>
      </c>
      <c r="P133" s="3">
        <v>0</v>
      </c>
      <c r="Q133" s="3">
        <v>15</v>
      </c>
      <c r="R133" s="3">
        <v>15</v>
      </c>
      <c r="S133" s="3">
        <v>500</v>
      </c>
      <c r="T133" s="3">
        <v>1</v>
      </c>
      <c r="U133" s="3">
        <v>0</v>
      </c>
      <c r="V133" s="3">
        <v>1000</v>
      </c>
      <c r="W133" s="3">
        <v>0</v>
      </c>
      <c r="X133" s="5">
        <v>0</v>
      </c>
      <c r="Y133" s="5">
        <v>0</v>
      </c>
      <c r="Z133" s="5">
        <v>0</v>
      </c>
    </row>
    <row r="134" spans="1:27" s="3" customFormat="1" ht="13.5" customHeight="1">
      <c r="A134" s="3" t="s">
        <v>576</v>
      </c>
      <c r="B134" s="3">
        <v>81</v>
      </c>
      <c r="C134" s="3">
        <v>19</v>
      </c>
      <c r="D134" s="3">
        <v>110</v>
      </c>
      <c r="E134" s="3">
        <v>32</v>
      </c>
      <c r="F134" s="3">
        <v>1</v>
      </c>
      <c r="G134" s="3">
        <v>0</v>
      </c>
      <c r="H134" s="3">
        <v>320</v>
      </c>
      <c r="I134" s="3">
        <v>330</v>
      </c>
      <c r="J134" s="3">
        <v>0</v>
      </c>
      <c r="K134" s="3">
        <v>0</v>
      </c>
      <c r="L134" s="3">
        <v>8</v>
      </c>
      <c r="M134" s="3">
        <v>18</v>
      </c>
      <c r="N134" s="3">
        <v>25</v>
      </c>
      <c r="O134" s="3">
        <v>0</v>
      </c>
      <c r="P134" s="3">
        <v>0</v>
      </c>
      <c r="Q134" s="3">
        <v>15</v>
      </c>
      <c r="R134" s="3">
        <v>13</v>
      </c>
      <c r="S134" s="3">
        <v>1200</v>
      </c>
      <c r="T134" s="3">
        <v>1</v>
      </c>
      <c r="U134" s="3">
        <v>0</v>
      </c>
      <c r="V134" s="3">
        <v>2000</v>
      </c>
      <c r="W134" s="3">
        <v>0</v>
      </c>
      <c r="X134" s="5">
        <v>0</v>
      </c>
      <c r="Y134" s="5">
        <v>0</v>
      </c>
      <c r="Z134" s="5">
        <v>0</v>
      </c>
    </row>
    <row r="135" spans="1:27" s="3" customFormat="1" ht="13.5" customHeight="1">
      <c r="A135" s="3" t="s">
        <v>575</v>
      </c>
      <c r="B135" s="3">
        <v>81</v>
      </c>
      <c r="C135" s="3">
        <v>19</v>
      </c>
      <c r="D135" s="3">
        <v>110</v>
      </c>
      <c r="E135" s="3">
        <v>32</v>
      </c>
      <c r="F135" s="3">
        <v>1</v>
      </c>
      <c r="G135" s="3">
        <v>0</v>
      </c>
      <c r="H135" s="3">
        <v>320</v>
      </c>
      <c r="I135" s="3">
        <v>330</v>
      </c>
      <c r="J135" s="3">
        <v>0</v>
      </c>
      <c r="K135" s="3">
        <v>0</v>
      </c>
      <c r="L135" s="3">
        <v>8</v>
      </c>
      <c r="M135" s="3">
        <v>18</v>
      </c>
      <c r="N135" s="3">
        <v>25</v>
      </c>
      <c r="O135" s="3">
        <v>0</v>
      </c>
      <c r="P135" s="3">
        <v>0</v>
      </c>
      <c r="Q135" s="3">
        <v>15</v>
      </c>
      <c r="R135" s="3">
        <v>15</v>
      </c>
      <c r="S135" s="3">
        <v>1200</v>
      </c>
      <c r="T135" s="3">
        <v>1</v>
      </c>
      <c r="U135" s="3">
        <v>0</v>
      </c>
      <c r="V135" s="3">
        <v>2000</v>
      </c>
      <c r="W135" s="3">
        <v>0</v>
      </c>
      <c r="X135" s="5">
        <v>0</v>
      </c>
      <c r="Y135" s="5">
        <v>0</v>
      </c>
      <c r="Z135" s="5">
        <v>0</v>
      </c>
    </row>
    <row r="136" spans="1:27" s="3" customFormat="1" ht="13.5" customHeight="1">
      <c r="A136" s="3" t="s">
        <v>543</v>
      </c>
      <c r="B136" s="3">
        <v>81</v>
      </c>
      <c r="C136" s="3">
        <v>19</v>
      </c>
      <c r="D136" s="3">
        <v>110</v>
      </c>
      <c r="E136" s="3">
        <v>40</v>
      </c>
      <c r="F136" s="3">
        <v>1</v>
      </c>
      <c r="G136" s="3">
        <v>0</v>
      </c>
      <c r="H136" s="3">
        <v>320</v>
      </c>
      <c r="I136" s="3">
        <v>500</v>
      </c>
      <c r="J136" s="3">
        <v>0</v>
      </c>
      <c r="K136" s="3">
        <v>0</v>
      </c>
      <c r="L136" s="3">
        <v>13</v>
      </c>
      <c r="M136" s="3">
        <v>18</v>
      </c>
      <c r="N136" s="3">
        <v>30</v>
      </c>
      <c r="O136" s="3">
        <v>0</v>
      </c>
      <c r="P136" s="3">
        <v>0</v>
      </c>
      <c r="Q136" s="3">
        <v>15</v>
      </c>
      <c r="R136" s="3">
        <v>15</v>
      </c>
      <c r="S136" s="3">
        <v>1200</v>
      </c>
      <c r="T136" s="3">
        <v>1</v>
      </c>
      <c r="U136" s="3">
        <v>0</v>
      </c>
      <c r="V136" s="3">
        <v>2000</v>
      </c>
      <c r="W136" s="3">
        <v>0</v>
      </c>
      <c r="X136" s="5">
        <v>0</v>
      </c>
      <c r="Y136" s="5">
        <v>0</v>
      </c>
      <c r="Z136" s="5">
        <v>0</v>
      </c>
    </row>
    <row r="137" spans="1:27" s="3" customFormat="1" ht="13.5" customHeight="1">
      <c r="A137" s="3" t="s">
        <v>574</v>
      </c>
      <c r="B137" s="3">
        <v>81</v>
      </c>
      <c r="C137" s="3">
        <v>19</v>
      </c>
      <c r="D137" s="3">
        <v>111</v>
      </c>
      <c r="E137" s="3">
        <v>35</v>
      </c>
      <c r="F137" s="3">
        <v>1</v>
      </c>
      <c r="G137" s="3">
        <v>0</v>
      </c>
      <c r="H137" s="3">
        <v>380</v>
      </c>
      <c r="I137" s="3">
        <v>310</v>
      </c>
      <c r="J137" s="3">
        <v>0</v>
      </c>
      <c r="K137" s="3">
        <v>10</v>
      </c>
      <c r="L137" s="3">
        <v>0</v>
      </c>
      <c r="M137" s="3">
        <v>20</v>
      </c>
      <c r="N137" s="3">
        <v>26</v>
      </c>
      <c r="O137" s="3">
        <v>0</v>
      </c>
      <c r="P137" s="3">
        <v>0</v>
      </c>
      <c r="Q137" s="3">
        <v>15</v>
      </c>
      <c r="R137" s="3">
        <v>13</v>
      </c>
      <c r="S137" s="3">
        <v>800</v>
      </c>
      <c r="T137" s="3">
        <v>1</v>
      </c>
      <c r="U137" s="3">
        <v>0</v>
      </c>
      <c r="V137" s="3">
        <v>2000</v>
      </c>
      <c r="W137" s="3">
        <v>0</v>
      </c>
      <c r="X137" s="5">
        <v>0</v>
      </c>
      <c r="Y137" s="5">
        <v>0</v>
      </c>
      <c r="Z137" s="5">
        <v>0</v>
      </c>
    </row>
    <row r="138" spans="1:27" s="3" customFormat="1" ht="13.5" customHeight="1">
      <c r="A138" s="3" t="s">
        <v>573</v>
      </c>
      <c r="B138" s="3">
        <v>81</v>
      </c>
      <c r="C138" s="3">
        <v>19</v>
      </c>
      <c r="D138" s="3">
        <v>111</v>
      </c>
      <c r="E138" s="3">
        <v>35</v>
      </c>
      <c r="F138" s="3">
        <v>1</v>
      </c>
      <c r="G138" s="3">
        <v>0</v>
      </c>
      <c r="H138" s="3">
        <v>380</v>
      </c>
      <c r="I138" s="3">
        <v>310</v>
      </c>
      <c r="J138" s="3">
        <v>0</v>
      </c>
      <c r="K138" s="3">
        <v>10</v>
      </c>
      <c r="L138" s="3">
        <v>0</v>
      </c>
      <c r="M138" s="3">
        <v>20</v>
      </c>
      <c r="N138" s="3">
        <v>26</v>
      </c>
      <c r="O138" s="3">
        <v>0</v>
      </c>
      <c r="P138" s="3">
        <v>0</v>
      </c>
      <c r="Q138" s="3">
        <v>15</v>
      </c>
      <c r="R138" s="3">
        <v>15</v>
      </c>
      <c r="S138" s="3">
        <v>800</v>
      </c>
      <c r="T138" s="3">
        <v>1</v>
      </c>
      <c r="U138" s="3">
        <v>0</v>
      </c>
      <c r="V138" s="3">
        <v>2000</v>
      </c>
      <c r="W138" s="3">
        <v>0</v>
      </c>
      <c r="X138" s="5">
        <v>0</v>
      </c>
      <c r="Y138" s="5">
        <v>0</v>
      </c>
      <c r="Z138" s="5">
        <v>0</v>
      </c>
    </row>
    <row r="139" spans="1:27" s="3" customFormat="1" ht="13.5" customHeight="1">
      <c r="A139" s="3" t="s">
        <v>542</v>
      </c>
      <c r="B139" s="3">
        <v>81</v>
      </c>
      <c r="C139" s="3">
        <v>19</v>
      </c>
      <c r="D139" s="3">
        <v>111</v>
      </c>
      <c r="E139" s="3">
        <v>40</v>
      </c>
      <c r="F139" s="3">
        <v>1</v>
      </c>
      <c r="G139" s="3">
        <v>0</v>
      </c>
      <c r="H139" s="3">
        <v>380</v>
      </c>
      <c r="I139" s="3">
        <v>500</v>
      </c>
      <c r="J139" s="3">
        <v>0</v>
      </c>
      <c r="K139" s="3">
        <v>15</v>
      </c>
      <c r="L139" s="3">
        <v>0</v>
      </c>
      <c r="M139" s="3">
        <v>20</v>
      </c>
      <c r="N139" s="3">
        <v>32</v>
      </c>
      <c r="O139" s="3">
        <v>0</v>
      </c>
      <c r="P139" s="3">
        <v>0</v>
      </c>
      <c r="Q139" s="3">
        <v>15</v>
      </c>
      <c r="R139" s="3">
        <v>15</v>
      </c>
      <c r="S139" s="3">
        <v>800</v>
      </c>
      <c r="T139" s="3">
        <v>1</v>
      </c>
      <c r="U139" s="3">
        <v>0</v>
      </c>
      <c r="V139" s="3">
        <v>2000</v>
      </c>
      <c r="W139" s="3">
        <v>0</v>
      </c>
      <c r="X139" s="5">
        <v>0</v>
      </c>
      <c r="Y139" s="5">
        <v>0</v>
      </c>
      <c r="Z139" s="5">
        <v>0</v>
      </c>
    </row>
    <row r="140" spans="1:27" s="3" customFormat="1" ht="13.5" customHeight="1">
      <c r="A140" s="3" t="s">
        <v>1095</v>
      </c>
      <c r="B140" s="3">
        <v>81</v>
      </c>
      <c r="C140" s="3">
        <v>19</v>
      </c>
      <c r="D140" s="3">
        <v>112</v>
      </c>
      <c r="E140" s="3">
        <v>50</v>
      </c>
      <c r="F140" s="3">
        <v>1</v>
      </c>
      <c r="G140" s="3">
        <v>0</v>
      </c>
      <c r="H140" s="3">
        <v>1600</v>
      </c>
      <c r="I140" s="3">
        <v>1000</v>
      </c>
      <c r="J140" s="3">
        <v>0</v>
      </c>
      <c r="K140" s="3">
        <v>15</v>
      </c>
      <c r="L140" s="3">
        <v>15</v>
      </c>
      <c r="M140" s="3">
        <v>30</v>
      </c>
      <c r="N140" s="3">
        <v>65</v>
      </c>
      <c r="O140" s="3">
        <v>0</v>
      </c>
      <c r="P140" s="3">
        <v>0</v>
      </c>
      <c r="Q140" s="3">
        <v>25</v>
      </c>
      <c r="R140" s="3">
        <v>17</v>
      </c>
      <c r="S140" s="3">
        <v>800</v>
      </c>
      <c r="T140" s="3">
        <v>1</v>
      </c>
      <c r="U140" s="3">
        <v>0</v>
      </c>
      <c r="V140" s="3">
        <v>1800</v>
      </c>
      <c r="W140" s="3">
        <v>0</v>
      </c>
      <c r="X140" s="5">
        <v>0</v>
      </c>
      <c r="Y140" s="5">
        <v>0</v>
      </c>
      <c r="Z140" s="5">
        <v>0</v>
      </c>
      <c r="AA140" s="3" t="s">
        <v>1096</v>
      </c>
    </row>
    <row r="141" spans="1:27" s="3" customFormat="1" ht="13.5" customHeight="1">
      <c r="A141" s="3" t="s">
        <v>1097</v>
      </c>
      <c r="B141" s="3">
        <v>81</v>
      </c>
      <c r="C141" s="3">
        <v>19</v>
      </c>
      <c r="D141" s="3">
        <v>112</v>
      </c>
      <c r="E141" s="3">
        <v>50</v>
      </c>
      <c r="F141" s="3">
        <v>1</v>
      </c>
      <c r="G141" s="3">
        <v>0</v>
      </c>
      <c r="H141" s="3">
        <v>1600</v>
      </c>
      <c r="I141" s="3">
        <v>1000</v>
      </c>
      <c r="J141" s="3">
        <v>0</v>
      </c>
      <c r="K141" s="3">
        <v>18</v>
      </c>
      <c r="L141" s="3">
        <v>18</v>
      </c>
      <c r="M141" s="3">
        <v>15</v>
      </c>
      <c r="N141" s="3">
        <v>70</v>
      </c>
      <c r="O141" s="3">
        <v>0</v>
      </c>
      <c r="P141" s="3">
        <v>0</v>
      </c>
      <c r="Q141" s="3">
        <v>25</v>
      </c>
      <c r="R141" s="3">
        <v>17</v>
      </c>
      <c r="S141" s="3">
        <v>800</v>
      </c>
      <c r="T141" s="3">
        <v>1</v>
      </c>
      <c r="U141" s="3">
        <v>0</v>
      </c>
      <c r="V141" s="3">
        <v>1800</v>
      </c>
      <c r="W141" s="3">
        <v>0</v>
      </c>
      <c r="X141" s="5">
        <v>0</v>
      </c>
      <c r="Y141" s="5">
        <v>0</v>
      </c>
      <c r="Z141" s="5">
        <v>0</v>
      </c>
      <c r="AA141" s="3" t="s">
        <v>1098</v>
      </c>
    </row>
    <row r="142" spans="1:27" s="3" customFormat="1" ht="13.5" customHeight="1">
      <c r="A142" s="3" t="s">
        <v>6510</v>
      </c>
      <c r="B142" s="3">
        <v>81</v>
      </c>
      <c r="C142" s="3">
        <v>19</v>
      </c>
      <c r="D142" s="3">
        <v>112</v>
      </c>
      <c r="E142" s="3">
        <v>50</v>
      </c>
      <c r="F142" s="3">
        <v>1</v>
      </c>
      <c r="G142" s="3">
        <v>0</v>
      </c>
      <c r="H142" s="3">
        <v>100</v>
      </c>
      <c r="I142" s="3">
        <v>400</v>
      </c>
      <c r="J142" s="3">
        <v>0</v>
      </c>
      <c r="K142" s="3">
        <v>0</v>
      </c>
      <c r="L142" s="3">
        <v>0</v>
      </c>
      <c r="M142" s="3">
        <v>0</v>
      </c>
      <c r="N142" s="3">
        <v>40</v>
      </c>
      <c r="O142" s="3">
        <v>0</v>
      </c>
      <c r="P142" s="3">
        <v>0</v>
      </c>
      <c r="Q142" s="3">
        <v>17</v>
      </c>
      <c r="R142" s="3">
        <v>20</v>
      </c>
      <c r="S142" s="3">
        <v>600</v>
      </c>
      <c r="T142" s="3">
        <v>1</v>
      </c>
      <c r="U142" s="3">
        <v>0</v>
      </c>
      <c r="V142" s="3">
        <v>3000</v>
      </c>
      <c r="W142" s="3">
        <v>0</v>
      </c>
      <c r="X142" s="5">
        <v>0</v>
      </c>
      <c r="Y142" s="5">
        <v>0</v>
      </c>
      <c r="Z142" s="5">
        <v>0</v>
      </c>
      <c r="AA142" s="3" t="s">
        <v>1080</v>
      </c>
    </row>
    <row r="143" spans="1:27" s="3" customFormat="1" ht="13.5" customHeight="1">
      <c r="A143" s="3" t="s">
        <v>1099</v>
      </c>
      <c r="B143" s="3">
        <v>81</v>
      </c>
      <c r="C143" s="3">
        <v>19</v>
      </c>
      <c r="D143" s="3">
        <v>112</v>
      </c>
      <c r="E143" s="3">
        <v>50</v>
      </c>
      <c r="F143" s="3">
        <v>1</v>
      </c>
      <c r="G143" s="3">
        <v>100</v>
      </c>
      <c r="H143" s="3">
        <v>1600</v>
      </c>
      <c r="I143" s="3">
        <v>1000</v>
      </c>
      <c r="J143" s="3">
        <v>0</v>
      </c>
      <c r="K143" s="3">
        <v>15</v>
      </c>
      <c r="L143" s="3">
        <v>15</v>
      </c>
      <c r="M143" s="3">
        <v>30</v>
      </c>
      <c r="N143" s="3">
        <v>55</v>
      </c>
      <c r="O143" s="3">
        <v>0</v>
      </c>
      <c r="P143" s="3">
        <v>0</v>
      </c>
      <c r="Q143" s="3">
        <v>25</v>
      </c>
      <c r="R143" s="3">
        <v>17</v>
      </c>
      <c r="S143" s="3">
        <v>800</v>
      </c>
      <c r="T143" s="3">
        <v>1</v>
      </c>
      <c r="U143" s="3">
        <v>0</v>
      </c>
      <c r="V143" s="3">
        <v>1800</v>
      </c>
      <c r="W143" s="3">
        <v>0</v>
      </c>
      <c r="X143" s="5">
        <v>0</v>
      </c>
      <c r="Y143" s="5">
        <v>0</v>
      </c>
      <c r="Z143" s="5">
        <v>0</v>
      </c>
      <c r="AA143" s="3" t="s">
        <v>1100</v>
      </c>
    </row>
    <row r="144" spans="1:27" s="3" customFormat="1" ht="13.5" customHeight="1">
      <c r="A144" s="3" t="s">
        <v>1101</v>
      </c>
      <c r="B144" s="3">
        <v>81</v>
      </c>
      <c r="C144" s="3">
        <v>19</v>
      </c>
      <c r="D144" s="3">
        <v>112</v>
      </c>
      <c r="E144" s="3">
        <v>50</v>
      </c>
      <c r="F144" s="3">
        <v>1</v>
      </c>
      <c r="G144" s="3">
        <v>0</v>
      </c>
      <c r="H144" s="3">
        <v>1600</v>
      </c>
      <c r="I144" s="3">
        <v>1000</v>
      </c>
      <c r="J144" s="3">
        <v>0</v>
      </c>
      <c r="K144" s="3">
        <v>15</v>
      </c>
      <c r="L144" s="3">
        <v>15</v>
      </c>
      <c r="M144" s="3">
        <v>30</v>
      </c>
      <c r="N144" s="3">
        <v>65</v>
      </c>
      <c r="O144" s="3">
        <v>0</v>
      </c>
      <c r="P144" s="3">
        <v>0</v>
      </c>
      <c r="Q144" s="3">
        <v>25</v>
      </c>
      <c r="R144" s="3">
        <v>17</v>
      </c>
      <c r="S144" s="3">
        <v>800</v>
      </c>
      <c r="T144" s="3">
        <v>1</v>
      </c>
      <c r="U144" s="3">
        <v>0</v>
      </c>
      <c r="V144" s="3">
        <v>1800</v>
      </c>
      <c r="W144" s="3">
        <v>0</v>
      </c>
      <c r="X144" s="5">
        <v>0</v>
      </c>
      <c r="Y144" s="5">
        <v>0</v>
      </c>
      <c r="Z144" s="5">
        <v>0</v>
      </c>
      <c r="AA144" s="3" t="s">
        <v>1102</v>
      </c>
    </row>
    <row r="145" spans="1:27" s="3" customFormat="1" ht="13.5" customHeight="1">
      <c r="A145" s="3" t="s">
        <v>572</v>
      </c>
      <c r="B145" s="3">
        <v>81</v>
      </c>
      <c r="C145" s="3">
        <v>19</v>
      </c>
      <c r="D145" s="3">
        <v>130</v>
      </c>
      <c r="E145" s="3">
        <v>35</v>
      </c>
      <c r="F145" s="3">
        <v>1</v>
      </c>
      <c r="G145" s="3">
        <v>0</v>
      </c>
      <c r="H145" s="3">
        <v>360</v>
      </c>
      <c r="I145" s="3">
        <v>330</v>
      </c>
      <c r="J145" s="3">
        <v>0</v>
      </c>
      <c r="K145" s="3">
        <v>5</v>
      </c>
      <c r="L145" s="3">
        <v>3</v>
      </c>
      <c r="M145" s="3">
        <v>22</v>
      </c>
      <c r="N145" s="3">
        <v>28</v>
      </c>
      <c r="O145" s="3">
        <v>0</v>
      </c>
      <c r="P145" s="3">
        <v>0</v>
      </c>
      <c r="Q145" s="3">
        <v>15</v>
      </c>
      <c r="R145" s="3">
        <v>13</v>
      </c>
      <c r="S145" s="3">
        <v>600</v>
      </c>
      <c r="T145" s="3">
        <v>1</v>
      </c>
      <c r="U145" s="3">
        <v>0</v>
      </c>
      <c r="V145" s="3">
        <v>2000</v>
      </c>
      <c r="W145" s="3">
        <v>0</v>
      </c>
      <c r="X145" s="5">
        <v>0</v>
      </c>
      <c r="Y145" s="5">
        <v>0</v>
      </c>
      <c r="Z145" s="5">
        <v>0</v>
      </c>
    </row>
    <row r="146" spans="1:27" s="3" customFormat="1" ht="13.5" customHeight="1">
      <c r="A146" s="3" t="s">
        <v>571</v>
      </c>
      <c r="B146" s="3">
        <v>81</v>
      </c>
      <c r="C146" s="3">
        <v>19</v>
      </c>
      <c r="D146" s="3">
        <v>130</v>
      </c>
      <c r="E146" s="3">
        <v>35</v>
      </c>
      <c r="F146" s="3">
        <v>1</v>
      </c>
      <c r="G146" s="3">
        <v>0</v>
      </c>
      <c r="H146" s="3">
        <v>360</v>
      </c>
      <c r="I146" s="3">
        <v>330</v>
      </c>
      <c r="J146" s="3">
        <v>0</v>
      </c>
      <c r="K146" s="3">
        <v>5</v>
      </c>
      <c r="L146" s="3">
        <v>3</v>
      </c>
      <c r="M146" s="3">
        <v>22</v>
      </c>
      <c r="N146" s="3">
        <v>28</v>
      </c>
      <c r="O146" s="3">
        <v>0</v>
      </c>
      <c r="P146" s="3">
        <v>0</v>
      </c>
      <c r="Q146" s="3">
        <v>15</v>
      </c>
      <c r="R146" s="3">
        <v>15</v>
      </c>
      <c r="S146" s="3">
        <v>600</v>
      </c>
      <c r="T146" s="3">
        <v>1</v>
      </c>
      <c r="U146" s="3">
        <v>0</v>
      </c>
      <c r="V146" s="3">
        <v>2000</v>
      </c>
      <c r="W146" s="3">
        <v>0</v>
      </c>
      <c r="X146" s="5">
        <v>0</v>
      </c>
      <c r="Y146" s="5">
        <v>0</v>
      </c>
      <c r="Z146" s="5">
        <v>0</v>
      </c>
    </row>
    <row r="147" spans="1:27" s="3" customFormat="1" ht="13.5" customHeight="1">
      <c r="A147" s="3" t="s">
        <v>541</v>
      </c>
      <c r="B147" s="3">
        <v>81</v>
      </c>
      <c r="C147" s="3">
        <v>19</v>
      </c>
      <c r="D147" s="3">
        <v>130</v>
      </c>
      <c r="E147" s="3">
        <v>40</v>
      </c>
      <c r="F147" s="3">
        <v>1</v>
      </c>
      <c r="G147" s="3">
        <v>0</v>
      </c>
      <c r="H147" s="3">
        <v>360</v>
      </c>
      <c r="I147" s="3">
        <v>500</v>
      </c>
      <c r="J147" s="3">
        <v>0</v>
      </c>
      <c r="K147" s="3">
        <v>8</v>
      </c>
      <c r="L147" s="3">
        <v>5</v>
      </c>
      <c r="M147" s="3">
        <v>33</v>
      </c>
      <c r="N147" s="3">
        <v>42</v>
      </c>
      <c r="O147" s="3">
        <v>0</v>
      </c>
      <c r="P147" s="3">
        <v>0</v>
      </c>
      <c r="Q147" s="3">
        <v>15</v>
      </c>
      <c r="R147" s="3">
        <v>15</v>
      </c>
      <c r="S147" s="3">
        <v>600</v>
      </c>
      <c r="T147" s="3">
        <v>1</v>
      </c>
      <c r="U147" s="3">
        <v>0</v>
      </c>
      <c r="V147" s="3">
        <v>2000</v>
      </c>
      <c r="W147" s="3">
        <v>0</v>
      </c>
      <c r="X147" s="5">
        <v>0</v>
      </c>
      <c r="Y147" s="5">
        <v>0</v>
      </c>
      <c r="Z147" s="5">
        <v>0</v>
      </c>
    </row>
    <row r="148" spans="1:27" s="3" customFormat="1" ht="13.5" customHeight="1">
      <c r="A148" s="3" t="s">
        <v>1103</v>
      </c>
      <c r="B148" s="3">
        <v>81</v>
      </c>
      <c r="C148" s="3">
        <v>19</v>
      </c>
      <c r="D148" s="3">
        <v>164</v>
      </c>
      <c r="E148" s="3">
        <v>50</v>
      </c>
      <c r="F148" s="3">
        <v>1</v>
      </c>
      <c r="G148" s="3">
        <v>1</v>
      </c>
      <c r="H148" s="3">
        <v>1800</v>
      </c>
      <c r="I148" s="3">
        <v>1100</v>
      </c>
      <c r="J148" s="3">
        <v>0</v>
      </c>
      <c r="K148" s="3">
        <v>20</v>
      </c>
      <c r="L148" s="3">
        <v>20</v>
      </c>
      <c r="M148" s="3">
        <v>30</v>
      </c>
      <c r="N148" s="3">
        <v>65</v>
      </c>
      <c r="O148" s="3">
        <v>0</v>
      </c>
      <c r="P148" s="3">
        <v>0</v>
      </c>
      <c r="Q148" s="3">
        <v>25</v>
      </c>
      <c r="R148" s="3">
        <v>17</v>
      </c>
      <c r="S148" s="3">
        <v>800</v>
      </c>
      <c r="T148" s="3">
        <v>1</v>
      </c>
      <c r="U148" s="3">
        <v>0</v>
      </c>
      <c r="V148" s="3">
        <v>1800</v>
      </c>
      <c r="W148" s="3">
        <v>0</v>
      </c>
      <c r="X148" s="5">
        <v>0</v>
      </c>
      <c r="Y148" s="5">
        <v>0</v>
      </c>
      <c r="Z148" s="5">
        <v>0</v>
      </c>
    </row>
    <row r="149" spans="1:27" s="3" customFormat="1" ht="13.5" customHeight="1">
      <c r="A149" s="3" t="s">
        <v>1104</v>
      </c>
      <c r="B149" s="3">
        <v>81</v>
      </c>
      <c r="C149" s="3">
        <v>19</v>
      </c>
      <c r="D149" s="3">
        <v>164</v>
      </c>
      <c r="E149" s="3">
        <v>50</v>
      </c>
      <c r="F149" s="3">
        <v>1</v>
      </c>
      <c r="G149" s="3">
        <v>1</v>
      </c>
      <c r="H149" s="3">
        <v>100</v>
      </c>
      <c r="I149" s="3">
        <v>200</v>
      </c>
      <c r="J149" s="3">
        <v>0</v>
      </c>
      <c r="K149" s="3">
        <v>0</v>
      </c>
      <c r="L149" s="3">
        <v>0</v>
      </c>
      <c r="M149" s="3">
        <v>0</v>
      </c>
      <c r="N149" s="3">
        <v>30</v>
      </c>
      <c r="O149" s="3">
        <v>0</v>
      </c>
      <c r="P149" s="3">
        <v>0</v>
      </c>
      <c r="Q149" s="3">
        <v>17</v>
      </c>
      <c r="R149" s="3">
        <v>20</v>
      </c>
      <c r="S149" s="3">
        <v>600</v>
      </c>
      <c r="T149" s="3">
        <v>1</v>
      </c>
      <c r="U149" s="3">
        <v>0</v>
      </c>
      <c r="V149" s="3">
        <v>1800</v>
      </c>
      <c r="W149" s="3">
        <v>0</v>
      </c>
      <c r="X149" s="5">
        <v>0</v>
      </c>
      <c r="Y149" s="5">
        <v>0</v>
      </c>
      <c r="Z149" s="5">
        <v>0</v>
      </c>
    </row>
    <row r="150" spans="1:27" s="80" customFormat="1" ht="13.5" customHeight="1">
      <c r="A150" s="80" t="s">
        <v>534</v>
      </c>
      <c r="B150" s="80">
        <v>95</v>
      </c>
      <c r="C150" s="80">
        <v>41</v>
      </c>
      <c r="D150" s="80">
        <v>50</v>
      </c>
      <c r="E150" s="80">
        <v>55</v>
      </c>
      <c r="F150" s="80">
        <v>1</v>
      </c>
      <c r="G150" s="80">
        <v>100</v>
      </c>
      <c r="H150" s="80">
        <v>5000</v>
      </c>
      <c r="I150" s="80">
        <v>5000</v>
      </c>
      <c r="J150" s="80">
        <v>0</v>
      </c>
      <c r="K150" s="81">
        <v>20</v>
      </c>
      <c r="L150" s="81">
        <v>18</v>
      </c>
      <c r="M150" s="82">
        <v>60</v>
      </c>
      <c r="N150" s="82">
        <v>85</v>
      </c>
      <c r="O150" s="80">
        <v>0</v>
      </c>
      <c r="P150" s="80">
        <v>0</v>
      </c>
      <c r="Q150" s="80">
        <v>20</v>
      </c>
      <c r="R150" s="80">
        <v>30</v>
      </c>
      <c r="S150" s="80">
        <v>1000</v>
      </c>
      <c r="T150" s="80">
        <v>1</v>
      </c>
      <c r="U150" s="80">
        <v>0</v>
      </c>
      <c r="V150" s="80">
        <v>1500</v>
      </c>
      <c r="W150" s="80">
        <v>0</v>
      </c>
      <c r="X150" s="83">
        <v>0</v>
      </c>
      <c r="Y150" s="83">
        <v>0</v>
      </c>
      <c r="Z150" s="83">
        <v>0</v>
      </c>
    </row>
    <row r="151" spans="1:27" s="3" customFormat="1" ht="13.5" customHeight="1">
      <c r="A151" s="3" t="s">
        <v>589</v>
      </c>
      <c r="B151" s="3">
        <v>81</v>
      </c>
      <c r="C151" s="3">
        <v>19</v>
      </c>
      <c r="D151" s="3">
        <v>73</v>
      </c>
      <c r="E151" s="3">
        <v>26</v>
      </c>
      <c r="F151" s="3">
        <v>0</v>
      </c>
      <c r="G151" s="3">
        <v>0</v>
      </c>
      <c r="H151" s="3">
        <v>230</v>
      </c>
      <c r="I151" s="3">
        <v>230</v>
      </c>
      <c r="J151" s="3">
        <v>0</v>
      </c>
      <c r="K151" s="3">
        <v>0</v>
      </c>
      <c r="L151" s="3">
        <v>5</v>
      </c>
      <c r="M151" s="3">
        <v>12</v>
      </c>
      <c r="N151" s="3">
        <v>18</v>
      </c>
      <c r="O151" s="3">
        <v>0</v>
      </c>
      <c r="P151" s="3">
        <v>0</v>
      </c>
      <c r="Q151" s="3">
        <v>15</v>
      </c>
      <c r="R151" s="3">
        <v>13</v>
      </c>
      <c r="S151" s="3">
        <v>1500</v>
      </c>
      <c r="T151" s="3">
        <v>1</v>
      </c>
      <c r="U151" s="3">
        <v>0</v>
      </c>
      <c r="V151" s="3">
        <v>2000</v>
      </c>
      <c r="W151" s="3">
        <v>0</v>
      </c>
      <c r="X151" s="5">
        <v>0</v>
      </c>
      <c r="Y151" s="5">
        <v>0</v>
      </c>
      <c r="Z151" s="5">
        <v>0</v>
      </c>
    </row>
    <row r="152" spans="1:27" s="3" customFormat="1" ht="13.5" customHeight="1">
      <c r="A152" s="3" t="s">
        <v>588</v>
      </c>
      <c r="B152" s="3">
        <v>81</v>
      </c>
      <c r="C152" s="3">
        <v>19</v>
      </c>
      <c r="D152" s="3">
        <v>73</v>
      </c>
      <c r="E152" s="3">
        <v>26</v>
      </c>
      <c r="F152" s="3">
        <v>0</v>
      </c>
      <c r="G152" s="3">
        <v>0</v>
      </c>
      <c r="H152" s="3">
        <v>230</v>
      </c>
      <c r="I152" s="3">
        <v>230</v>
      </c>
      <c r="J152" s="3">
        <v>0</v>
      </c>
      <c r="K152" s="3">
        <v>0</v>
      </c>
      <c r="L152" s="3">
        <v>5</v>
      </c>
      <c r="M152" s="3">
        <v>12</v>
      </c>
      <c r="N152" s="3">
        <v>18</v>
      </c>
      <c r="O152" s="3">
        <v>0</v>
      </c>
      <c r="P152" s="3">
        <v>0</v>
      </c>
      <c r="Q152" s="3">
        <v>15</v>
      </c>
      <c r="R152" s="3">
        <v>15</v>
      </c>
      <c r="S152" s="3">
        <v>1500</v>
      </c>
      <c r="T152" s="3">
        <v>1</v>
      </c>
      <c r="U152" s="3">
        <v>0</v>
      </c>
      <c r="V152" s="3">
        <v>2000</v>
      </c>
      <c r="W152" s="3">
        <v>0</v>
      </c>
      <c r="X152" s="5">
        <v>0</v>
      </c>
      <c r="Y152" s="5">
        <v>0</v>
      </c>
      <c r="Z152" s="5">
        <v>0</v>
      </c>
    </row>
    <row r="153" spans="1:27" s="3" customFormat="1" ht="13.5" customHeight="1">
      <c r="A153" s="3" t="s">
        <v>585</v>
      </c>
      <c r="B153" s="3">
        <v>81</v>
      </c>
      <c r="C153" s="3">
        <v>19</v>
      </c>
      <c r="D153" s="3">
        <v>120</v>
      </c>
      <c r="E153" s="3">
        <v>31</v>
      </c>
      <c r="F153" s="3">
        <v>0</v>
      </c>
      <c r="G153" s="3">
        <v>0</v>
      </c>
      <c r="H153" s="3">
        <v>250</v>
      </c>
      <c r="I153" s="3">
        <v>270</v>
      </c>
      <c r="J153" s="3">
        <v>0</v>
      </c>
      <c r="K153" s="3">
        <v>5</v>
      </c>
      <c r="L153" s="3">
        <v>7</v>
      </c>
      <c r="M153" s="3">
        <v>15</v>
      </c>
      <c r="N153" s="3">
        <v>25</v>
      </c>
      <c r="O153" s="3">
        <v>0</v>
      </c>
      <c r="P153" s="3">
        <v>0</v>
      </c>
      <c r="Q153" s="3">
        <v>15</v>
      </c>
      <c r="R153" s="3">
        <v>13</v>
      </c>
      <c r="S153" s="3">
        <v>1500</v>
      </c>
      <c r="T153" s="3">
        <v>1</v>
      </c>
      <c r="U153" s="3">
        <v>0</v>
      </c>
      <c r="V153" s="3">
        <v>1800</v>
      </c>
      <c r="W153" s="3">
        <v>0</v>
      </c>
      <c r="X153" s="5">
        <v>0</v>
      </c>
      <c r="Y153" s="5">
        <v>0</v>
      </c>
      <c r="Z153" s="5">
        <v>0</v>
      </c>
    </row>
    <row r="154" spans="1:27" s="3" customFormat="1" ht="13.5" customHeight="1">
      <c r="A154" s="3" t="s">
        <v>584</v>
      </c>
      <c r="B154" s="3">
        <v>81</v>
      </c>
      <c r="C154" s="3">
        <v>19</v>
      </c>
      <c r="D154" s="3">
        <v>120</v>
      </c>
      <c r="E154" s="3">
        <v>31</v>
      </c>
      <c r="F154" s="3">
        <v>0</v>
      </c>
      <c r="G154" s="3">
        <v>0</v>
      </c>
      <c r="H154" s="3">
        <v>250</v>
      </c>
      <c r="I154" s="3">
        <v>270</v>
      </c>
      <c r="J154" s="3">
        <v>0</v>
      </c>
      <c r="K154" s="3">
        <v>5</v>
      </c>
      <c r="L154" s="3">
        <v>7</v>
      </c>
      <c r="M154" s="3">
        <v>15</v>
      </c>
      <c r="N154" s="3">
        <v>25</v>
      </c>
      <c r="O154" s="3">
        <v>0</v>
      </c>
      <c r="P154" s="3">
        <v>0</v>
      </c>
      <c r="Q154" s="3">
        <v>15</v>
      </c>
      <c r="R154" s="3">
        <v>15</v>
      </c>
      <c r="S154" s="3">
        <v>1500</v>
      </c>
      <c r="T154" s="3">
        <v>1</v>
      </c>
      <c r="U154" s="3">
        <v>0</v>
      </c>
      <c r="V154" s="3">
        <v>1800</v>
      </c>
      <c r="W154" s="3">
        <v>0</v>
      </c>
      <c r="X154" s="5">
        <v>0</v>
      </c>
      <c r="Y154" s="5">
        <v>0</v>
      </c>
      <c r="Z154" s="5">
        <v>0</v>
      </c>
    </row>
    <row r="155" spans="1:27" s="3" customFormat="1" ht="13.5" customHeight="1">
      <c r="A155" s="3" t="s">
        <v>1105</v>
      </c>
      <c r="B155" s="3">
        <v>81</v>
      </c>
      <c r="C155" s="3">
        <v>19</v>
      </c>
      <c r="D155" s="3">
        <v>121</v>
      </c>
      <c r="E155" s="3">
        <v>50</v>
      </c>
      <c r="F155" s="3">
        <v>0</v>
      </c>
      <c r="G155" s="3">
        <v>1</v>
      </c>
      <c r="H155" s="3">
        <f t="shared" ref="H155:H156" si="1">I155</f>
        <v>1000</v>
      </c>
      <c r="I155" s="3">
        <v>1000</v>
      </c>
      <c r="J155" s="3">
        <v>0</v>
      </c>
      <c r="K155" s="3">
        <v>20</v>
      </c>
      <c r="L155" s="3">
        <v>10</v>
      </c>
      <c r="M155" s="3">
        <v>22</v>
      </c>
      <c r="N155" s="3">
        <v>45</v>
      </c>
      <c r="O155" s="3">
        <v>0</v>
      </c>
      <c r="P155" s="3">
        <v>0</v>
      </c>
      <c r="Q155" s="3">
        <v>15</v>
      </c>
      <c r="R155" s="3">
        <v>17</v>
      </c>
      <c r="S155" s="3">
        <v>700</v>
      </c>
      <c r="T155" s="3">
        <v>1</v>
      </c>
      <c r="U155" s="3">
        <v>0</v>
      </c>
      <c r="V155" s="3">
        <v>1800</v>
      </c>
      <c r="W155" s="3">
        <v>0</v>
      </c>
      <c r="X155" s="5">
        <v>0</v>
      </c>
      <c r="Y155" s="5">
        <v>0</v>
      </c>
      <c r="Z155" s="5">
        <v>0</v>
      </c>
    </row>
    <row r="156" spans="1:27" s="3" customFormat="1" ht="13.5" customHeight="1">
      <c r="A156" s="3" t="s">
        <v>1106</v>
      </c>
      <c r="B156" s="3">
        <v>81</v>
      </c>
      <c r="C156" s="3">
        <v>19</v>
      </c>
      <c r="D156" s="3">
        <v>121</v>
      </c>
      <c r="E156" s="3">
        <v>50</v>
      </c>
      <c r="F156" s="3">
        <v>0</v>
      </c>
      <c r="G156" s="3">
        <v>1</v>
      </c>
      <c r="H156" s="3">
        <f t="shared" si="1"/>
        <v>1000</v>
      </c>
      <c r="I156" s="3">
        <v>1000</v>
      </c>
      <c r="J156" s="3">
        <v>0</v>
      </c>
      <c r="K156" s="3">
        <v>20</v>
      </c>
      <c r="L156" s="3">
        <v>10</v>
      </c>
      <c r="M156" s="3">
        <v>22</v>
      </c>
      <c r="N156" s="3">
        <v>45</v>
      </c>
      <c r="O156" s="3">
        <v>0</v>
      </c>
      <c r="P156" s="3">
        <v>0</v>
      </c>
      <c r="Q156" s="3">
        <v>15</v>
      </c>
      <c r="R156" s="3">
        <v>17</v>
      </c>
      <c r="S156" s="3">
        <v>700</v>
      </c>
      <c r="T156" s="3">
        <v>1</v>
      </c>
      <c r="U156" s="3">
        <v>0</v>
      </c>
      <c r="V156" s="3">
        <v>1800</v>
      </c>
      <c r="W156" s="3">
        <v>0</v>
      </c>
      <c r="X156" s="5">
        <v>0</v>
      </c>
      <c r="Y156" s="5">
        <v>0</v>
      </c>
      <c r="Z156" s="5">
        <v>0</v>
      </c>
    </row>
    <row r="157" spans="1:27" s="3" customFormat="1" ht="13.5" customHeight="1">
      <c r="A157" s="3" t="s">
        <v>1107</v>
      </c>
      <c r="B157" s="3">
        <v>81</v>
      </c>
      <c r="C157" s="3">
        <v>19</v>
      </c>
      <c r="D157" s="3">
        <v>121</v>
      </c>
      <c r="E157" s="3">
        <v>50</v>
      </c>
      <c r="F157" s="3">
        <v>0</v>
      </c>
      <c r="G157" s="3">
        <v>1</v>
      </c>
      <c r="H157" s="3">
        <v>100</v>
      </c>
      <c r="I157" s="3">
        <v>600</v>
      </c>
      <c r="J157" s="3">
        <v>0</v>
      </c>
      <c r="K157" s="3">
        <v>20</v>
      </c>
      <c r="L157" s="3">
        <v>20</v>
      </c>
      <c r="M157" s="3">
        <v>0</v>
      </c>
      <c r="N157" s="3">
        <v>50</v>
      </c>
      <c r="O157" s="3">
        <v>0</v>
      </c>
      <c r="P157" s="3">
        <v>0</v>
      </c>
      <c r="Q157" s="3">
        <v>17</v>
      </c>
      <c r="R157" s="3">
        <v>20</v>
      </c>
      <c r="S157" s="3">
        <v>600</v>
      </c>
      <c r="T157" s="3">
        <v>1</v>
      </c>
      <c r="U157" s="3">
        <v>0</v>
      </c>
      <c r="V157" s="3">
        <v>2500</v>
      </c>
      <c r="W157" s="3">
        <v>0</v>
      </c>
      <c r="X157" s="5">
        <v>0</v>
      </c>
      <c r="Y157" s="5">
        <v>0</v>
      </c>
      <c r="Z157" s="5">
        <v>0</v>
      </c>
    </row>
    <row r="158" spans="1:27" s="3" customFormat="1" ht="13.5" customHeight="1">
      <c r="A158" s="3" t="s">
        <v>544</v>
      </c>
      <c r="B158" s="3">
        <v>81</v>
      </c>
      <c r="C158" s="3">
        <v>19</v>
      </c>
      <c r="D158" s="3">
        <v>121</v>
      </c>
      <c r="E158" s="3">
        <v>50</v>
      </c>
      <c r="F158" s="3">
        <v>0</v>
      </c>
      <c r="G158" s="3">
        <v>1</v>
      </c>
      <c r="H158" s="3">
        <v>1400</v>
      </c>
      <c r="I158" s="3">
        <v>1000</v>
      </c>
      <c r="J158" s="3">
        <v>0</v>
      </c>
      <c r="K158" s="3">
        <v>20</v>
      </c>
      <c r="L158" s="3">
        <v>10</v>
      </c>
      <c r="M158" s="3">
        <v>22</v>
      </c>
      <c r="N158" s="3">
        <v>45</v>
      </c>
      <c r="O158" s="3">
        <v>0</v>
      </c>
      <c r="P158" s="3">
        <v>0</v>
      </c>
      <c r="Q158" s="3">
        <v>15</v>
      </c>
      <c r="R158" s="3">
        <v>17</v>
      </c>
      <c r="S158" s="3">
        <v>700</v>
      </c>
      <c r="T158" s="3">
        <v>1</v>
      </c>
      <c r="U158" s="3">
        <v>0</v>
      </c>
      <c r="V158" s="3">
        <v>1800</v>
      </c>
      <c r="W158" s="3">
        <v>0</v>
      </c>
      <c r="X158" s="5">
        <v>0</v>
      </c>
      <c r="Y158" s="5">
        <v>0</v>
      </c>
      <c r="Z158" s="5">
        <v>0</v>
      </c>
      <c r="AA158" s="3" t="s">
        <v>1096</v>
      </c>
    </row>
    <row r="159" spans="1:27" s="3" customFormat="1" ht="13.5" customHeight="1">
      <c r="A159" s="3" t="s">
        <v>583</v>
      </c>
      <c r="B159" s="3">
        <v>81</v>
      </c>
      <c r="C159" s="3">
        <v>19</v>
      </c>
      <c r="D159" s="3">
        <v>81</v>
      </c>
      <c r="E159" s="3">
        <v>26</v>
      </c>
      <c r="F159" s="3">
        <v>1</v>
      </c>
      <c r="G159" s="3">
        <v>0</v>
      </c>
      <c r="H159" s="3">
        <v>210</v>
      </c>
      <c r="I159" s="3">
        <v>200</v>
      </c>
      <c r="J159" s="3">
        <v>0</v>
      </c>
      <c r="K159" s="3">
        <v>3</v>
      </c>
      <c r="L159" s="3">
        <v>3</v>
      </c>
      <c r="M159" s="3">
        <v>12</v>
      </c>
      <c r="N159" s="3">
        <v>18</v>
      </c>
      <c r="O159" s="3">
        <v>0</v>
      </c>
      <c r="P159" s="3">
        <v>0</v>
      </c>
      <c r="Q159" s="3">
        <v>15</v>
      </c>
      <c r="R159" s="3">
        <v>13</v>
      </c>
      <c r="S159" s="3">
        <v>1500</v>
      </c>
      <c r="T159" s="3">
        <v>1</v>
      </c>
      <c r="U159" s="3">
        <v>0</v>
      </c>
      <c r="V159" s="3">
        <v>2000</v>
      </c>
      <c r="W159" s="3">
        <v>0</v>
      </c>
      <c r="X159" s="5">
        <v>0</v>
      </c>
      <c r="Y159" s="5">
        <v>0</v>
      </c>
      <c r="Z159" s="5">
        <v>0</v>
      </c>
    </row>
    <row r="160" spans="1:27" s="3" customFormat="1" ht="13.5" customHeight="1">
      <c r="A160" s="3" t="s">
        <v>582</v>
      </c>
      <c r="B160" s="3">
        <v>81</v>
      </c>
      <c r="C160" s="3">
        <v>19</v>
      </c>
      <c r="D160" s="3">
        <v>81</v>
      </c>
      <c r="E160" s="3">
        <v>26</v>
      </c>
      <c r="F160" s="3">
        <v>1</v>
      </c>
      <c r="G160" s="3">
        <v>0</v>
      </c>
      <c r="H160" s="3">
        <v>210</v>
      </c>
      <c r="I160" s="3">
        <v>200</v>
      </c>
      <c r="J160" s="3">
        <v>0</v>
      </c>
      <c r="K160" s="3">
        <v>3</v>
      </c>
      <c r="L160" s="3">
        <v>3</v>
      </c>
      <c r="M160" s="3">
        <v>12</v>
      </c>
      <c r="N160" s="3">
        <v>18</v>
      </c>
      <c r="O160" s="3">
        <v>0</v>
      </c>
      <c r="P160" s="3">
        <v>0</v>
      </c>
      <c r="Q160" s="3">
        <v>15</v>
      </c>
      <c r="R160" s="3">
        <v>15</v>
      </c>
      <c r="S160" s="3">
        <v>1500</v>
      </c>
      <c r="T160" s="3">
        <v>1</v>
      </c>
      <c r="U160" s="3">
        <v>0</v>
      </c>
      <c r="V160" s="3">
        <v>2000</v>
      </c>
      <c r="W160" s="3">
        <v>0</v>
      </c>
      <c r="X160" s="5">
        <v>0</v>
      </c>
      <c r="Y160" s="5">
        <v>0</v>
      </c>
      <c r="Z160" s="5">
        <v>0</v>
      </c>
    </row>
    <row r="161" spans="1:27" s="3" customFormat="1" ht="13.5" customHeight="1">
      <c r="A161" s="3" t="s">
        <v>581</v>
      </c>
      <c r="B161" s="3">
        <v>81</v>
      </c>
      <c r="C161" s="3">
        <v>19</v>
      </c>
      <c r="D161" s="3">
        <v>82</v>
      </c>
      <c r="E161" s="3">
        <v>26</v>
      </c>
      <c r="F161" s="3">
        <v>1</v>
      </c>
      <c r="G161" s="3">
        <v>0</v>
      </c>
      <c r="H161" s="3">
        <v>230</v>
      </c>
      <c r="I161" s="3">
        <v>200</v>
      </c>
      <c r="J161" s="3">
        <v>0</v>
      </c>
      <c r="K161" s="3">
        <v>3</v>
      </c>
      <c r="L161" s="3">
        <v>3</v>
      </c>
      <c r="M161" s="3">
        <v>15</v>
      </c>
      <c r="N161" s="3">
        <v>18</v>
      </c>
      <c r="O161" s="3">
        <v>0</v>
      </c>
      <c r="P161" s="3">
        <v>0</v>
      </c>
      <c r="Q161" s="3">
        <v>15</v>
      </c>
      <c r="R161" s="3">
        <v>13</v>
      </c>
      <c r="S161" s="3">
        <v>1200</v>
      </c>
      <c r="T161" s="3">
        <v>1</v>
      </c>
      <c r="U161" s="3">
        <v>0</v>
      </c>
      <c r="V161" s="3">
        <v>2000</v>
      </c>
      <c r="W161" s="3">
        <v>0</v>
      </c>
      <c r="X161" s="5">
        <v>0</v>
      </c>
      <c r="Y161" s="5">
        <v>0</v>
      </c>
      <c r="Z161" s="5">
        <v>0</v>
      </c>
    </row>
    <row r="162" spans="1:27" s="3" customFormat="1" ht="13.5" customHeight="1">
      <c r="A162" s="3" t="s">
        <v>580</v>
      </c>
      <c r="B162" s="3">
        <v>81</v>
      </c>
      <c r="C162" s="3">
        <v>19</v>
      </c>
      <c r="D162" s="3">
        <v>82</v>
      </c>
      <c r="E162" s="3">
        <v>26</v>
      </c>
      <c r="F162" s="3">
        <v>1</v>
      </c>
      <c r="G162" s="3">
        <v>0</v>
      </c>
      <c r="H162" s="3">
        <v>230</v>
      </c>
      <c r="I162" s="3">
        <v>200</v>
      </c>
      <c r="J162" s="3">
        <v>0</v>
      </c>
      <c r="K162" s="3">
        <v>3</v>
      </c>
      <c r="L162" s="3">
        <v>3</v>
      </c>
      <c r="M162" s="3">
        <v>15</v>
      </c>
      <c r="N162" s="3">
        <v>18</v>
      </c>
      <c r="O162" s="3">
        <v>0</v>
      </c>
      <c r="P162" s="3">
        <v>0</v>
      </c>
      <c r="Q162" s="3">
        <v>15</v>
      </c>
      <c r="R162" s="3">
        <v>15</v>
      </c>
      <c r="S162" s="3">
        <v>1200</v>
      </c>
      <c r="T162" s="3">
        <v>1</v>
      </c>
      <c r="U162" s="3">
        <v>0</v>
      </c>
      <c r="V162" s="3">
        <v>2000</v>
      </c>
      <c r="W162" s="3">
        <v>0</v>
      </c>
      <c r="X162" s="5">
        <v>0</v>
      </c>
      <c r="Y162" s="5">
        <v>0</v>
      </c>
      <c r="Z162" s="5">
        <v>0</v>
      </c>
    </row>
    <row r="163" spans="1:27" s="80" customFormat="1" ht="13.5" customHeight="1">
      <c r="A163" s="80" t="s">
        <v>1108</v>
      </c>
      <c r="B163" s="80">
        <v>107</v>
      </c>
      <c r="C163" s="80">
        <v>33</v>
      </c>
      <c r="D163" s="80">
        <v>140</v>
      </c>
      <c r="E163" s="80">
        <v>60</v>
      </c>
      <c r="F163" s="80">
        <v>1</v>
      </c>
      <c r="G163" s="81">
        <v>100</v>
      </c>
      <c r="H163" s="80">
        <v>5000</v>
      </c>
      <c r="I163" s="80">
        <v>5000</v>
      </c>
      <c r="J163" s="80">
        <v>0</v>
      </c>
      <c r="K163" s="81">
        <v>0</v>
      </c>
      <c r="L163" s="81">
        <v>200</v>
      </c>
      <c r="M163" s="82">
        <v>35</v>
      </c>
      <c r="N163" s="82">
        <v>50</v>
      </c>
      <c r="O163" s="81">
        <v>50</v>
      </c>
      <c r="P163" s="81">
        <v>50</v>
      </c>
      <c r="Q163" s="80">
        <v>17</v>
      </c>
      <c r="R163" s="80">
        <v>50</v>
      </c>
      <c r="S163" s="80">
        <v>1000</v>
      </c>
      <c r="T163" s="80">
        <v>1</v>
      </c>
      <c r="U163" s="80">
        <v>0</v>
      </c>
      <c r="V163" s="80">
        <v>2000</v>
      </c>
      <c r="W163" s="80">
        <v>0</v>
      </c>
      <c r="X163" s="83">
        <v>0</v>
      </c>
      <c r="Y163" s="83">
        <v>0</v>
      </c>
      <c r="Z163" s="83">
        <v>0</v>
      </c>
    </row>
    <row r="164" spans="1:27" s="3" customFormat="1" ht="13.5" customHeight="1">
      <c r="A164" s="3" t="s">
        <v>570</v>
      </c>
      <c r="B164" s="3">
        <v>81</v>
      </c>
      <c r="C164" s="3">
        <v>19</v>
      </c>
      <c r="D164" s="3">
        <v>46</v>
      </c>
      <c r="E164" s="3">
        <v>24</v>
      </c>
      <c r="F164" s="3">
        <v>0</v>
      </c>
      <c r="G164" s="3">
        <v>0</v>
      </c>
      <c r="H164" s="3">
        <v>330</v>
      </c>
      <c r="I164" s="3">
        <v>385</v>
      </c>
      <c r="J164" s="3">
        <v>0</v>
      </c>
      <c r="K164" s="3">
        <v>3</v>
      </c>
      <c r="L164" s="3">
        <v>5</v>
      </c>
      <c r="M164" s="3">
        <v>12</v>
      </c>
      <c r="N164" s="3">
        <v>23</v>
      </c>
      <c r="O164" s="3">
        <v>0</v>
      </c>
      <c r="P164" s="3">
        <v>0</v>
      </c>
      <c r="Q164" s="3">
        <v>15</v>
      </c>
      <c r="R164" s="3">
        <v>12</v>
      </c>
      <c r="S164" s="3">
        <v>1200</v>
      </c>
      <c r="T164" s="3">
        <v>1</v>
      </c>
      <c r="U164" s="3">
        <v>0</v>
      </c>
      <c r="V164" s="3">
        <v>2500</v>
      </c>
      <c r="W164" s="3">
        <v>0</v>
      </c>
      <c r="X164" s="5">
        <v>0</v>
      </c>
      <c r="Y164" s="5">
        <v>0</v>
      </c>
      <c r="Z164" s="5">
        <v>0</v>
      </c>
    </row>
    <row r="165" spans="1:27" s="3" customFormat="1" ht="13.5" customHeight="1">
      <c r="A165" s="3" t="s">
        <v>569</v>
      </c>
      <c r="B165" s="3">
        <v>81</v>
      </c>
      <c r="C165" s="3">
        <v>19</v>
      </c>
      <c r="D165" s="3">
        <v>46</v>
      </c>
      <c r="E165" s="3">
        <v>24</v>
      </c>
      <c r="F165" s="3">
        <v>0</v>
      </c>
      <c r="G165" s="3">
        <v>0</v>
      </c>
      <c r="H165" s="3">
        <v>330</v>
      </c>
      <c r="I165" s="3">
        <v>385</v>
      </c>
      <c r="J165" s="3">
        <v>0</v>
      </c>
      <c r="K165" s="3">
        <v>3</v>
      </c>
      <c r="L165" s="3">
        <v>5</v>
      </c>
      <c r="M165" s="3">
        <v>12</v>
      </c>
      <c r="N165" s="3">
        <v>23</v>
      </c>
      <c r="O165" s="3">
        <v>0</v>
      </c>
      <c r="P165" s="3">
        <v>0</v>
      </c>
      <c r="Q165" s="3">
        <v>15</v>
      </c>
      <c r="R165" s="3">
        <v>14</v>
      </c>
      <c r="S165" s="3">
        <v>1200</v>
      </c>
      <c r="T165" s="3">
        <v>1</v>
      </c>
      <c r="U165" s="3">
        <v>0</v>
      </c>
      <c r="V165" s="3">
        <v>2500</v>
      </c>
      <c r="W165" s="3">
        <v>0</v>
      </c>
      <c r="X165" s="5">
        <v>0</v>
      </c>
      <c r="Y165" s="5">
        <v>0</v>
      </c>
      <c r="Z165" s="5">
        <v>0</v>
      </c>
    </row>
    <row r="166" spans="1:27" s="3" customFormat="1" ht="13.5" customHeight="1">
      <c r="A166" s="3" t="s">
        <v>568</v>
      </c>
      <c r="B166" s="3">
        <v>104</v>
      </c>
      <c r="C166" s="3">
        <v>45</v>
      </c>
      <c r="D166" s="3">
        <v>47</v>
      </c>
      <c r="E166" s="3">
        <v>40</v>
      </c>
      <c r="F166" s="3">
        <v>1</v>
      </c>
      <c r="G166" s="3">
        <v>0</v>
      </c>
      <c r="H166" s="3">
        <v>370</v>
      </c>
      <c r="I166" s="3">
        <v>385</v>
      </c>
      <c r="J166" s="3">
        <v>0</v>
      </c>
      <c r="K166" s="3">
        <v>10</v>
      </c>
      <c r="L166" s="3">
        <v>10</v>
      </c>
      <c r="M166" s="3">
        <v>12</v>
      </c>
      <c r="N166" s="3">
        <v>18</v>
      </c>
      <c r="O166" s="3">
        <v>0</v>
      </c>
      <c r="P166" s="3">
        <v>0</v>
      </c>
      <c r="Q166" s="3">
        <v>15</v>
      </c>
      <c r="R166" s="3">
        <v>15</v>
      </c>
      <c r="S166" s="3">
        <v>1000</v>
      </c>
      <c r="T166" s="3">
        <v>1</v>
      </c>
      <c r="U166" s="3">
        <v>0</v>
      </c>
      <c r="V166" s="3">
        <v>2500</v>
      </c>
      <c r="W166" s="3">
        <v>0</v>
      </c>
      <c r="X166" s="5">
        <v>0</v>
      </c>
      <c r="Y166" s="5">
        <v>0</v>
      </c>
      <c r="Z166" s="5">
        <v>0</v>
      </c>
    </row>
    <row r="167" spans="1:27" s="3" customFormat="1" ht="13.5" customHeight="1">
      <c r="A167" s="3" t="s">
        <v>567</v>
      </c>
      <c r="B167" s="3">
        <v>104</v>
      </c>
      <c r="C167" s="3">
        <v>45</v>
      </c>
      <c r="D167" s="3">
        <v>47</v>
      </c>
      <c r="E167" s="3">
        <v>40</v>
      </c>
      <c r="F167" s="3">
        <v>1</v>
      </c>
      <c r="G167" s="3">
        <v>0</v>
      </c>
      <c r="H167" s="3">
        <v>370</v>
      </c>
      <c r="I167" s="3">
        <v>385</v>
      </c>
      <c r="J167" s="3">
        <v>0</v>
      </c>
      <c r="K167" s="3">
        <v>10</v>
      </c>
      <c r="L167" s="3">
        <v>10</v>
      </c>
      <c r="M167" s="3">
        <v>13</v>
      </c>
      <c r="N167" s="3">
        <v>20</v>
      </c>
      <c r="O167" s="3">
        <v>0</v>
      </c>
      <c r="P167" s="3">
        <v>0</v>
      </c>
      <c r="Q167" s="3">
        <v>15</v>
      </c>
      <c r="R167" s="3">
        <v>17</v>
      </c>
      <c r="S167" s="3">
        <v>1000</v>
      </c>
      <c r="T167" s="3">
        <v>1</v>
      </c>
      <c r="U167" s="3">
        <v>0</v>
      </c>
      <c r="V167" s="3">
        <v>2500</v>
      </c>
      <c r="W167" s="3">
        <v>0</v>
      </c>
      <c r="X167" s="5">
        <v>0</v>
      </c>
      <c r="Y167" s="5">
        <v>0</v>
      </c>
      <c r="Z167" s="5">
        <v>0</v>
      </c>
    </row>
    <row r="168" spans="1:27" s="3" customFormat="1" ht="13.5" customHeight="1">
      <c r="A168" s="3" t="s">
        <v>1109</v>
      </c>
      <c r="B168" s="3">
        <v>104</v>
      </c>
      <c r="C168" s="3">
        <v>45</v>
      </c>
      <c r="D168" s="3">
        <v>47</v>
      </c>
      <c r="E168" s="3">
        <v>40</v>
      </c>
      <c r="F168" s="3">
        <v>1</v>
      </c>
      <c r="G168" s="3">
        <v>0</v>
      </c>
      <c r="H168" s="3">
        <v>800</v>
      </c>
      <c r="I168" s="3">
        <v>800</v>
      </c>
      <c r="J168" s="3">
        <v>0</v>
      </c>
      <c r="K168" s="3">
        <v>15</v>
      </c>
      <c r="L168" s="3">
        <v>15</v>
      </c>
      <c r="M168" s="3">
        <v>26</v>
      </c>
      <c r="N168" s="3">
        <v>60</v>
      </c>
      <c r="O168" s="3">
        <v>0</v>
      </c>
      <c r="P168" s="3">
        <v>0</v>
      </c>
      <c r="Q168" s="3">
        <v>15</v>
      </c>
      <c r="R168" s="3">
        <v>17</v>
      </c>
      <c r="S168" s="3">
        <v>800</v>
      </c>
      <c r="T168" s="3">
        <v>1</v>
      </c>
      <c r="U168" s="3">
        <v>0</v>
      </c>
      <c r="V168" s="3">
        <v>2000</v>
      </c>
      <c r="W168" s="3">
        <v>0</v>
      </c>
      <c r="X168" s="5">
        <v>0</v>
      </c>
      <c r="Y168" s="5">
        <v>0</v>
      </c>
      <c r="Z168" s="5">
        <v>0</v>
      </c>
      <c r="AA168" s="3" t="s">
        <v>1110</v>
      </c>
    </row>
    <row r="169" spans="1:27" s="3" customFormat="1" ht="13.5" customHeight="1">
      <c r="A169" s="3" t="s">
        <v>566</v>
      </c>
      <c r="B169" s="3">
        <v>101</v>
      </c>
      <c r="C169" s="3">
        <v>47</v>
      </c>
      <c r="D169" s="3">
        <v>61</v>
      </c>
      <c r="E169" s="3">
        <v>42</v>
      </c>
      <c r="F169" s="3">
        <v>1</v>
      </c>
      <c r="G169" s="3">
        <v>0</v>
      </c>
      <c r="H169" s="3">
        <v>450</v>
      </c>
      <c r="I169" s="3">
        <v>495</v>
      </c>
      <c r="J169" s="3">
        <v>0</v>
      </c>
      <c r="K169" s="3">
        <v>12</v>
      </c>
      <c r="L169" s="3">
        <v>12</v>
      </c>
      <c r="M169" s="3">
        <v>20</v>
      </c>
      <c r="N169" s="3">
        <v>32</v>
      </c>
      <c r="O169" s="3">
        <v>0</v>
      </c>
      <c r="P169" s="3">
        <v>0</v>
      </c>
      <c r="Q169" s="3">
        <v>17</v>
      </c>
      <c r="R169" s="3">
        <v>15</v>
      </c>
      <c r="S169" s="3">
        <v>900</v>
      </c>
      <c r="T169" s="3">
        <v>1</v>
      </c>
      <c r="U169" s="3">
        <v>0</v>
      </c>
      <c r="V169" s="3">
        <v>2000</v>
      </c>
      <c r="W169" s="3">
        <v>0</v>
      </c>
      <c r="X169" s="5">
        <v>0</v>
      </c>
      <c r="Y169" s="5">
        <v>0</v>
      </c>
      <c r="Z169" s="5">
        <v>0</v>
      </c>
    </row>
    <row r="170" spans="1:27" s="3" customFormat="1" ht="13.5" customHeight="1">
      <c r="A170" s="3" t="s">
        <v>565</v>
      </c>
      <c r="B170" s="3">
        <v>101</v>
      </c>
      <c r="C170" s="3">
        <v>47</v>
      </c>
      <c r="D170" s="3">
        <v>61</v>
      </c>
      <c r="E170" s="3">
        <v>42</v>
      </c>
      <c r="F170" s="3">
        <v>1</v>
      </c>
      <c r="G170" s="3">
        <v>0</v>
      </c>
      <c r="H170" s="3">
        <v>450</v>
      </c>
      <c r="I170" s="3">
        <v>495</v>
      </c>
      <c r="J170" s="3">
        <v>0</v>
      </c>
      <c r="K170" s="3">
        <v>12</v>
      </c>
      <c r="L170" s="3">
        <v>12</v>
      </c>
      <c r="M170" s="3">
        <v>21</v>
      </c>
      <c r="N170" s="3">
        <v>34</v>
      </c>
      <c r="O170" s="3">
        <v>0</v>
      </c>
      <c r="P170" s="3">
        <v>0</v>
      </c>
      <c r="Q170" s="3">
        <v>17</v>
      </c>
      <c r="R170" s="3">
        <v>17</v>
      </c>
      <c r="S170" s="3">
        <v>900</v>
      </c>
      <c r="T170" s="3">
        <v>1</v>
      </c>
      <c r="U170" s="3">
        <v>0</v>
      </c>
      <c r="V170" s="3">
        <v>2000</v>
      </c>
      <c r="W170" s="3">
        <v>0</v>
      </c>
      <c r="X170" s="5">
        <v>0</v>
      </c>
      <c r="Y170" s="5">
        <v>0</v>
      </c>
      <c r="Z170" s="5">
        <v>0</v>
      </c>
    </row>
    <row r="171" spans="1:27" s="3" customFormat="1" ht="13.5" customHeight="1">
      <c r="A171" s="3" t="s">
        <v>1111</v>
      </c>
      <c r="B171" s="3">
        <v>101</v>
      </c>
      <c r="C171" s="3">
        <v>47</v>
      </c>
      <c r="D171" s="3">
        <v>61</v>
      </c>
      <c r="E171" s="3">
        <v>42</v>
      </c>
      <c r="F171" s="3">
        <v>1</v>
      </c>
      <c r="G171" s="3">
        <v>0</v>
      </c>
      <c r="H171" s="3">
        <v>900</v>
      </c>
      <c r="I171" s="3">
        <v>900</v>
      </c>
      <c r="J171" s="3">
        <v>0</v>
      </c>
      <c r="K171" s="3">
        <v>20</v>
      </c>
      <c r="L171" s="3">
        <v>20</v>
      </c>
      <c r="M171" s="3">
        <v>30</v>
      </c>
      <c r="N171" s="3">
        <v>60</v>
      </c>
      <c r="O171" s="3">
        <v>0</v>
      </c>
      <c r="P171" s="3">
        <v>0</v>
      </c>
      <c r="Q171" s="3">
        <v>17</v>
      </c>
      <c r="R171" s="3">
        <v>17</v>
      </c>
      <c r="S171" s="3">
        <v>700</v>
      </c>
      <c r="T171" s="3">
        <v>1</v>
      </c>
      <c r="U171" s="3">
        <v>0</v>
      </c>
      <c r="V171" s="3">
        <v>1800</v>
      </c>
      <c r="W171" s="3">
        <v>0</v>
      </c>
      <c r="X171" s="5">
        <v>0</v>
      </c>
      <c r="Y171" s="5">
        <v>0</v>
      </c>
      <c r="Z171" s="5">
        <v>0</v>
      </c>
      <c r="AA171" s="3" t="s">
        <v>1110</v>
      </c>
    </row>
    <row r="172" spans="1:27" s="3" customFormat="1" ht="13.5" customHeight="1">
      <c r="A172" s="3" t="s">
        <v>1112</v>
      </c>
      <c r="B172" s="3">
        <v>101</v>
      </c>
      <c r="C172" s="3">
        <v>47</v>
      </c>
      <c r="D172" s="3">
        <v>62</v>
      </c>
      <c r="E172" s="3">
        <v>43</v>
      </c>
      <c r="F172" s="3">
        <v>1</v>
      </c>
      <c r="G172" s="3">
        <v>0</v>
      </c>
      <c r="H172" s="3">
        <v>480</v>
      </c>
      <c r="I172" s="3">
        <v>495</v>
      </c>
      <c r="J172" s="3">
        <v>0</v>
      </c>
      <c r="K172" s="3">
        <v>15</v>
      </c>
      <c r="L172" s="3">
        <v>15</v>
      </c>
      <c r="M172" s="3">
        <v>22</v>
      </c>
      <c r="N172" s="3">
        <v>34</v>
      </c>
      <c r="O172" s="3">
        <v>0</v>
      </c>
      <c r="P172" s="3">
        <v>0</v>
      </c>
      <c r="Q172" s="3">
        <v>17</v>
      </c>
      <c r="R172" s="3">
        <v>15</v>
      </c>
      <c r="S172" s="3">
        <v>700</v>
      </c>
      <c r="T172" s="3">
        <v>1</v>
      </c>
      <c r="U172" s="3">
        <v>0</v>
      </c>
      <c r="V172" s="3">
        <v>2000</v>
      </c>
      <c r="W172" s="3">
        <v>0</v>
      </c>
      <c r="X172" s="5">
        <v>0</v>
      </c>
      <c r="Y172" s="5">
        <v>0</v>
      </c>
      <c r="Z172" s="5">
        <v>0</v>
      </c>
    </row>
    <row r="173" spans="1:27" s="3" customFormat="1" ht="13.5" customHeight="1">
      <c r="A173" s="3" t="s">
        <v>564</v>
      </c>
      <c r="B173" s="3">
        <v>101</v>
      </c>
      <c r="C173" s="3">
        <v>47</v>
      </c>
      <c r="D173" s="3">
        <v>62</v>
      </c>
      <c r="E173" s="3">
        <v>43</v>
      </c>
      <c r="F173" s="3">
        <v>1</v>
      </c>
      <c r="G173" s="3">
        <v>0</v>
      </c>
      <c r="H173" s="3">
        <v>480</v>
      </c>
      <c r="I173" s="3">
        <v>495</v>
      </c>
      <c r="J173" s="3">
        <v>0</v>
      </c>
      <c r="K173" s="3">
        <v>15</v>
      </c>
      <c r="L173" s="3">
        <v>15</v>
      </c>
      <c r="M173" s="3">
        <v>22</v>
      </c>
      <c r="N173" s="3">
        <v>34</v>
      </c>
      <c r="O173" s="3">
        <v>0</v>
      </c>
      <c r="P173" s="3">
        <v>0</v>
      </c>
      <c r="Q173" s="3">
        <v>17</v>
      </c>
      <c r="R173" s="3">
        <v>17</v>
      </c>
      <c r="S173" s="3">
        <v>400</v>
      </c>
      <c r="T173" s="3">
        <v>1</v>
      </c>
      <c r="U173" s="3">
        <v>0</v>
      </c>
      <c r="V173" s="3">
        <v>2000</v>
      </c>
      <c r="W173" s="3">
        <v>0</v>
      </c>
      <c r="X173" s="5">
        <v>0</v>
      </c>
      <c r="Y173" s="5">
        <v>0</v>
      </c>
      <c r="Z173" s="5">
        <v>0</v>
      </c>
    </row>
    <row r="174" spans="1:27" s="3" customFormat="1" ht="13.5" customHeight="1">
      <c r="A174" s="3" t="s">
        <v>1113</v>
      </c>
      <c r="B174" s="3">
        <v>101</v>
      </c>
      <c r="C174" s="3">
        <v>47</v>
      </c>
      <c r="D174" s="3">
        <v>62</v>
      </c>
      <c r="E174" s="3">
        <v>43</v>
      </c>
      <c r="F174" s="3">
        <v>1</v>
      </c>
      <c r="G174" s="3">
        <v>0</v>
      </c>
      <c r="H174" s="3">
        <v>1000</v>
      </c>
      <c r="I174" s="3">
        <v>1000</v>
      </c>
      <c r="J174" s="3">
        <v>0</v>
      </c>
      <c r="K174" s="3">
        <v>20</v>
      </c>
      <c r="L174" s="3">
        <v>20</v>
      </c>
      <c r="M174" s="3">
        <v>33</v>
      </c>
      <c r="N174" s="3">
        <v>70</v>
      </c>
      <c r="O174" s="3">
        <v>0</v>
      </c>
      <c r="P174" s="3">
        <v>0</v>
      </c>
      <c r="Q174" s="3">
        <v>17</v>
      </c>
      <c r="R174" s="3">
        <v>17</v>
      </c>
      <c r="S174" s="3">
        <v>350</v>
      </c>
      <c r="T174" s="3">
        <v>1</v>
      </c>
      <c r="U174" s="3">
        <v>0</v>
      </c>
      <c r="V174" s="3">
        <v>1200</v>
      </c>
      <c r="W174" s="3">
        <v>0</v>
      </c>
      <c r="X174" s="5">
        <v>0</v>
      </c>
      <c r="Y174" s="5">
        <v>0</v>
      </c>
      <c r="Z174" s="5">
        <v>0</v>
      </c>
      <c r="AA174" s="3" t="s">
        <v>1110</v>
      </c>
    </row>
    <row r="175" spans="1:27" s="3" customFormat="1" ht="13.5" customHeight="1">
      <c r="A175" s="3" t="s">
        <v>1114</v>
      </c>
      <c r="B175" s="3">
        <v>101</v>
      </c>
      <c r="C175" s="3">
        <v>47</v>
      </c>
      <c r="D175" s="3">
        <v>62</v>
      </c>
      <c r="E175" s="3">
        <v>50</v>
      </c>
      <c r="F175" s="3">
        <v>1</v>
      </c>
      <c r="G175" s="3">
        <v>0</v>
      </c>
      <c r="H175" s="3">
        <v>2000</v>
      </c>
      <c r="I175" s="3">
        <v>1400</v>
      </c>
      <c r="J175" s="3">
        <v>0</v>
      </c>
      <c r="K175" s="3">
        <v>15</v>
      </c>
      <c r="L175" s="3">
        <v>15</v>
      </c>
      <c r="M175" s="3">
        <v>35</v>
      </c>
      <c r="N175" s="3">
        <v>60</v>
      </c>
      <c r="O175" s="3">
        <v>0</v>
      </c>
      <c r="P175" s="3">
        <v>0</v>
      </c>
      <c r="Q175" s="3">
        <v>25</v>
      </c>
      <c r="R175" s="3">
        <v>18</v>
      </c>
      <c r="S175" s="3">
        <v>350</v>
      </c>
      <c r="T175" s="3">
        <v>1</v>
      </c>
      <c r="U175" s="3">
        <v>0</v>
      </c>
      <c r="V175" s="3">
        <v>1700</v>
      </c>
      <c r="W175" s="3">
        <v>0</v>
      </c>
      <c r="X175" s="5">
        <v>0</v>
      </c>
      <c r="Y175" s="5">
        <v>0</v>
      </c>
      <c r="Z175" s="5">
        <v>0</v>
      </c>
      <c r="AA175" s="3" t="s">
        <v>1115</v>
      </c>
    </row>
    <row r="176" spans="1:27" s="3" customFormat="1" ht="13.5" customHeight="1">
      <c r="A176" s="3" t="s">
        <v>1116</v>
      </c>
      <c r="B176" s="3">
        <v>101</v>
      </c>
      <c r="C176" s="3">
        <v>47</v>
      </c>
      <c r="D176" s="3">
        <v>62</v>
      </c>
      <c r="E176" s="3">
        <v>50</v>
      </c>
      <c r="F176" s="3">
        <v>1</v>
      </c>
      <c r="G176" s="3">
        <v>100</v>
      </c>
      <c r="H176" s="3">
        <v>2000</v>
      </c>
      <c r="I176" s="3">
        <v>1400</v>
      </c>
      <c r="J176" s="3">
        <v>0</v>
      </c>
      <c r="K176" s="3">
        <v>15</v>
      </c>
      <c r="L176" s="3">
        <v>15</v>
      </c>
      <c r="M176" s="3">
        <v>35</v>
      </c>
      <c r="N176" s="3">
        <v>60</v>
      </c>
      <c r="O176" s="3">
        <v>0</v>
      </c>
      <c r="P176" s="3">
        <v>0</v>
      </c>
      <c r="Q176" s="3">
        <v>25</v>
      </c>
      <c r="R176" s="3">
        <v>18</v>
      </c>
      <c r="S176" s="3">
        <v>350</v>
      </c>
      <c r="T176" s="3">
        <v>1</v>
      </c>
      <c r="U176" s="3">
        <v>0</v>
      </c>
      <c r="V176" s="3">
        <v>1500</v>
      </c>
      <c r="W176" s="3">
        <v>0</v>
      </c>
      <c r="X176" s="5">
        <v>0</v>
      </c>
      <c r="Y176" s="5">
        <v>0</v>
      </c>
      <c r="Z176" s="5">
        <v>0</v>
      </c>
      <c r="AA176" s="3" t="s">
        <v>1117</v>
      </c>
    </row>
    <row r="177" spans="1:27" s="80" customFormat="1" ht="13.5" customHeight="1">
      <c r="A177" s="80" t="s">
        <v>1118</v>
      </c>
      <c r="B177" s="80">
        <v>102</v>
      </c>
      <c r="C177" s="80">
        <v>49</v>
      </c>
      <c r="D177" s="80">
        <v>63</v>
      </c>
      <c r="E177" s="80">
        <v>60</v>
      </c>
      <c r="F177" s="80">
        <v>1</v>
      </c>
      <c r="G177" s="3">
        <v>100</v>
      </c>
      <c r="H177" s="80">
        <v>5000</v>
      </c>
      <c r="I177" s="80">
        <v>5000</v>
      </c>
      <c r="J177" s="80">
        <v>0</v>
      </c>
      <c r="K177" s="81">
        <v>20</v>
      </c>
      <c r="L177" s="81">
        <v>20</v>
      </c>
      <c r="M177" s="82">
        <v>40</v>
      </c>
      <c r="N177" s="82">
        <v>65</v>
      </c>
      <c r="O177" s="80">
        <v>0</v>
      </c>
      <c r="P177" s="80">
        <v>0</v>
      </c>
      <c r="Q177" s="80">
        <v>32</v>
      </c>
      <c r="R177" s="80">
        <v>30</v>
      </c>
      <c r="S177" s="80">
        <v>300</v>
      </c>
      <c r="T177" s="80">
        <v>1</v>
      </c>
      <c r="U177" s="80">
        <v>0</v>
      </c>
      <c r="V177" s="80">
        <v>1000</v>
      </c>
      <c r="W177" s="80">
        <v>0</v>
      </c>
      <c r="X177" s="83">
        <v>0</v>
      </c>
      <c r="Y177" s="83">
        <v>0</v>
      </c>
      <c r="Z177" s="83">
        <v>0</v>
      </c>
    </row>
    <row r="178" spans="1:27" s="80" customFormat="1" ht="13.5" customHeight="1">
      <c r="A178" s="80" t="s">
        <v>6473</v>
      </c>
      <c r="B178" s="80">
        <v>81</v>
      </c>
      <c r="C178" s="80">
        <v>61</v>
      </c>
      <c r="D178" s="80">
        <v>103</v>
      </c>
      <c r="E178" s="80">
        <v>55</v>
      </c>
      <c r="F178" s="80">
        <v>1</v>
      </c>
      <c r="G178" s="80">
        <v>0</v>
      </c>
      <c r="H178" s="80">
        <v>2000</v>
      </c>
      <c r="I178" s="80">
        <v>1500</v>
      </c>
      <c r="J178" s="80">
        <v>0</v>
      </c>
      <c r="K178" s="80">
        <v>20</v>
      </c>
      <c r="L178" s="80">
        <v>20</v>
      </c>
      <c r="M178" s="80">
        <v>40</v>
      </c>
      <c r="N178" s="80">
        <v>60</v>
      </c>
      <c r="O178" s="80">
        <v>0</v>
      </c>
      <c r="P178" s="80">
        <v>0</v>
      </c>
      <c r="Q178" s="80">
        <v>25</v>
      </c>
      <c r="R178" s="80">
        <v>17</v>
      </c>
      <c r="S178" s="80">
        <v>800</v>
      </c>
      <c r="T178" s="80">
        <v>1</v>
      </c>
      <c r="U178" s="80">
        <v>0</v>
      </c>
      <c r="V178" s="80">
        <v>1500</v>
      </c>
      <c r="W178" s="80">
        <v>0</v>
      </c>
      <c r="X178" s="83">
        <v>0</v>
      </c>
      <c r="Y178" s="83">
        <v>0</v>
      </c>
      <c r="Z178" s="83">
        <v>0</v>
      </c>
      <c r="AA178" s="80" t="s">
        <v>1120</v>
      </c>
    </row>
    <row r="179" spans="1:27" s="80" customFormat="1" ht="13.5" customHeight="1">
      <c r="A179" s="80" t="s">
        <v>1121</v>
      </c>
      <c r="B179" s="80">
        <v>81</v>
      </c>
      <c r="C179" s="80">
        <v>61</v>
      </c>
      <c r="D179" s="80">
        <v>181</v>
      </c>
      <c r="E179" s="80">
        <v>55</v>
      </c>
      <c r="F179" s="80">
        <v>1</v>
      </c>
      <c r="G179" s="80">
        <v>0</v>
      </c>
      <c r="H179" s="80">
        <v>2000</v>
      </c>
      <c r="I179" s="80">
        <v>1500</v>
      </c>
      <c r="J179" s="80">
        <v>0</v>
      </c>
      <c r="K179" s="80">
        <v>20</v>
      </c>
      <c r="L179" s="80">
        <v>20</v>
      </c>
      <c r="M179" s="80">
        <v>40</v>
      </c>
      <c r="N179" s="80">
        <v>60</v>
      </c>
      <c r="O179" s="80">
        <v>0</v>
      </c>
      <c r="P179" s="80">
        <v>0</v>
      </c>
      <c r="Q179" s="80">
        <v>25</v>
      </c>
      <c r="R179" s="80">
        <v>17</v>
      </c>
      <c r="S179" s="80">
        <v>800</v>
      </c>
      <c r="T179" s="80">
        <v>1</v>
      </c>
      <c r="U179" s="80">
        <v>0</v>
      </c>
      <c r="V179" s="80">
        <v>1500</v>
      </c>
      <c r="W179" s="80">
        <v>0</v>
      </c>
      <c r="X179" s="83">
        <v>0</v>
      </c>
      <c r="Y179" s="83">
        <v>0</v>
      </c>
      <c r="Z179" s="83">
        <v>0</v>
      </c>
      <c r="AA179" s="80" t="s">
        <v>1122</v>
      </c>
    </row>
    <row r="180" spans="1:27" s="80" customFormat="1" ht="13.5" customHeight="1">
      <c r="A180" s="80" t="s">
        <v>6474</v>
      </c>
      <c r="B180" s="80">
        <v>81</v>
      </c>
      <c r="C180" s="80">
        <v>60</v>
      </c>
      <c r="D180" s="80">
        <v>180</v>
      </c>
      <c r="E180" s="80">
        <v>55</v>
      </c>
      <c r="F180" s="80">
        <v>1</v>
      </c>
      <c r="G180" s="80">
        <v>1</v>
      </c>
      <c r="H180" s="80">
        <v>2500</v>
      </c>
      <c r="I180" s="80">
        <v>2000</v>
      </c>
      <c r="J180" s="80">
        <v>0</v>
      </c>
      <c r="K180" s="80">
        <v>25</v>
      </c>
      <c r="L180" s="80">
        <v>25</v>
      </c>
      <c r="M180" s="80">
        <v>45</v>
      </c>
      <c r="N180" s="80">
        <v>65</v>
      </c>
      <c r="O180" s="80">
        <v>0</v>
      </c>
      <c r="P180" s="80">
        <v>0</v>
      </c>
      <c r="Q180" s="80">
        <v>25</v>
      </c>
      <c r="R180" s="80">
        <v>17</v>
      </c>
      <c r="S180" s="80">
        <v>800</v>
      </c>
      <c r="T180" s="80">
        <v>1</v>
      </c>
      <c r="U180" s="80">
        <v>0</v>
      </c>
      <c r="V180" s="80">
        <v>1500</v>
      </c>
      <c r="W180" s="80">
        <v>0</v>
      </c>
      <c r="X180" s="83">
        <v>0</v>
      </c>
      <c r="Y180" s="83">
        <v>0</v>
      </c>
      <c r="Z180" s="83">
        <v>0</v>
      </c>
      <c r="AA180" s="80" t="s">
        <v>1120</v>
      </c>
    </row>
    <row r="181" spans="1:27" s="80" customFormat="1" ht="13.5" customHeight="1">
      <c r="A181" s="80" t="s">
        <v>532</v>
      </c>
      <c r="B181" s="80">
        <v>81</v>
      </c>
      <c r="C181" s="80">
        <v>60</v>
      </c>
      <c r="D181" s="80">
        <v>180</v>
      </c>
      <c r="E181" s="80">
        <v>55</v>
      </c>
      <c r="F181" s="80">
        <v>1</v>
      </c>
      <c r="G181" s="80">
        <v>1</v>
      </c>
      <c r="H181" s="80">
        <v>2500</v>
      </c>
      <c r="I181" s="80">
        <v>2000</v>
      </c>
      <c r="J181" s="80">
        <v>0</v>
      </c>
      <c r="K181" s="80">
        <v>25</v>
      </c>
      <c r="L181" s="80">
        <v>25</v>
      </c>
      <c r="M181" s="80">
        <v>45</v>
      </c>
      <c r="N181" s="80">
        <v>65</v>
      </c>
      <c r="O181" s="80">
        <v>0</v>
      </c>
      <c r="P181" s="80">
        <v>0</v>
      </c>
      <c r="Q181" s="80">
        <v>25</v>
      </c>
      <c r="R181" s="80">
        <v>17</v>
      </c>
      <c r="S181" s="80">
        <v>800</v>
      </c>
      <c r="T181" s="80">
        <v>1</v>
      </c>
      <c r="U181" s="80">
        <v>0</v>
      </c>
      <c r="V181" s="80">
        <v>1500</v>
      </c>
      <c r="W181" s="80">
        <v>0</v>
      </c>
      <c r="X181" s="83">
        <v>0</v>
      </c>
      <c r="Y181" s="83">
        <v>0</v>
      </c>
      <c r="Z181" s="83">
        <v>0</v>
      </c>
      <c r="AA181" s="80" t="s">
        <v>1122</v>
      </c>
    </row>
    <row r="182" spans="1:27" s="80" customFormat="1" ht="13.5" customHeight="1">
      <c r="A182" s="80" t="s">
        <v>6475</v>
      </c>
      <c r="B182" s="80">
        <v>81</v>
      </c>
      <c r="C182" s="80">
        <v>62</v>
      </c>
      <c r="D182" s="80">
        <v>182</v>
      </c>
      <c r="E182" s="80">
        <v>60</v>
      </c>
      <c r="F182" s="80">
        <v>1</v>
      </c>
      <c r="G182" s="3">
        <v>100</v>
      </c>
      <c r="H182" s="80">
        <v>5000</v>
      </c>
      <c r="I182" s="80">
        <v>5000</v>
      </c>
      <c r="J182" s="80">
        <v>0</v>
      </c>
      <c r="K182" s="81">
        <v>25</v>
      </c>
      <c r="L182" s="81">
        <v>30</v>
      </c>
      <c r="M182" s="82">
        <v>60</v>
      </c>
      <c r="N182" s="82">
        <v>100</v>
      </c>
      <c r="O182" s="80">
        <v>0</v>
      </c>
      <c r="P182" s="80">
        <v>0</v>
      </c>
      <c r="Q182" s="80">
        <v>20</v>
      </c>
      <c r="R182" s="80">
        <v>30</v>
      </c>
      <c r="S182" s="80">
        <v>500</v>
      </c>
      <c r="T182" s="80">
        <v>2</v>
      </c>
      <c r="U182" s="80">
        <v>0</v>
      </c>
      <c r="V182" s="80">
        <v>1000</v>
      </c>
      <c r="W182" s="80">
        <v>0</v>
      </c>
      <c r="X182" s="83">
        <v>0</v>
      </c>
      <c r="Y182" s="83">
        <v>0</v>
      </c>
      <c r="Z182" s="83">
        <v>0</v>
      </c>
    </row>
    <row r="183" spans="1:27" s="80" customFormat="1" ht="13.5" customHeight="1">
      <c r="A183" s="80" t="s">
        <v>6500</v>
      </c>
      <c r="B183" s="80">
        <v>94</v>
      </c>
      <c r="C183" s="80">
        <v>62</v>
      </c>
      <c r="D183" s="80">
        <v>182</v>
      </c>
      <c r="E183" s="80">
        <v>60</v>
      </c>
      <c r="F183" s="80">
        <v>1</v>
      </c>
      <c r="G183" s="3">
        <v>100</v>
      </c>
      <c r="H183" s="80">
        <v>5000</v>
      </c>
      <c r="I183" s="80">
        <v>5000</v>
      </c>
      <c r="J183" s="80">
        <v>0</v>
      </c>
      <c r="K183" s="81">
        <v>25</v>
      </c>
      <c r="L183" s="81">
        <v>30</v>
      </c>
      <c r="M183" s="82">
        <v>60</v>
      </c>
      <c r="N183" s="82">
        <v>100</v>
      </c>
      <c r="O183" s="80">
        <v>0</v>
      </c>
      <c r="P183" s="80">
        <v>0</v>
      </c>
      <c r="Q183" s="80">
        <v>20</v>
      </c>
      <c r="R183" s="80">
        <v>30</v>
      </c>
      <c r="S183" s="80">
        <v>500</v>
      </c>
      <c r="T183" s="80">
        <v>2</v>
      </c>
      <c r="U183" s="80">
        <v>0</v>
      </c>
      <c r="V183" s="80">
        <v>1000</v>
      </c>
      <c r="W183" s="80">
        <v>0</v>
      </c>
      <c r="X183" s="83">
        <v>0</v>
      </c>
      <c r="Y183" s="83">
        <v>0</v>
      </c>
      <c r="Z183" s="83">
        <v>0</v>
      </c>
    </row>
    <row r="184" spans="1:27" s="80" customFormat="1" ht="13.5" customHeight="1">
      <c r="A184" s="80" t="s">
        <v>530</v>
      </c>
      <c r="B184" s="80">
        <v>115</v>
      </c>
      <c r="C184" s="80">
        <v>34</v>
      </c>
      <c r="D184" s="80">
        <v>141</v>
      </c>
      <c r="E184" s="80">
        <v>60</v>
      </c>
      <c r="F184" s="80">
        <v>1</v>
      </c>
      <c r="G184" s="3">
        <v>100</v>
      </c>
      <c r="H184" s="80">
        <v>5000</v>
      </c>
      <c r="I184" s="80">
        <v>5000</v>
      </c>
      <c r="J184" s="80">
        <v>0</v>
      </c>
      <c r="K184" s="81">
        <v>25</v>
      </c>
      <c r="L184" s="81">
        <v>25</v>
      </c>
      <c r="M184" s="82">
        <v>30</v>
      </c>
      <c r="N184" s="82">
        <v>65</v>
      </c>
      <c r="O184" s="80">
        <v>0</v>
      </c>
      <c r="P184" s="80">
        <v>0</v>
      </c>
      <c r="Q184" s="80">
        <v>25</v>
      </c>
      <c r="R184" s="80">
        <v>25</v>
      </c>
      <c r="S184" s="80">
        <v>0</v>
      </c>
      <c r="T184" s="80">
        <v>1</v>
      </c>
      <c r="U184" s="80">
        <v>0</v>
      </c>
      <c r="V184" s="80">
        <v>2000</v>
      </c>
      <c r="W184" s="80">
        <v>0</v>
      </c>
      <c r="X184" s="83">
        <v>0</v>
      </c>
      <c r="Y184" s="83">
        <v>0</v>
      </c>
      <c r="Z184" s="83">
        <v>0</v>
      </c>
    </row>
    <row r="185" spans="1:27" s="8" customFormat="1" ht="13.5" customHeight="1">
      <c r="A185" s="8" t="s">
        <v>6513</v>
      </c>
      <c r="B185" s="8">
        <v>81</v>
      </c>
      <c r="C185" s="8">
        <v>19</v>
      </c>
      <c r="D185" s="8">
        <v>102</v>
      </c>
      <c r="E185" s="8">
        <v>28</v>
      </c>
      <c r="F185" s="8">
        <v>1</v>
      </c>
      <c r="G185" s="8">
        <v>1</v>
      </c>
      <c r="H185" s="8">
        <v>1000</v>
      </c>
      <c r="I185" s="8">
        <v>900</v>
      </c>
      <c r="J185" s="8">
        <v>0</v>
      </c>
      <c r="K185" s="8">
        <v>100</v>
      </c>
      <c r="L185" s="8">
        <v>0</v>
      </c>
      <c r="M185" s="8">
        <v>15</v>
      </c>
      <c r="N185" s="8">
        <v>60</v>
      </c>
      <c r="O185" s="8">
        <v>0</v>
      </c>
      <c r="P185" s="8">
        <v>0</v>
      </c>
      <c r="Q185" s="8">
        <v>17</v>
      </c>
      <c r="R185" s="8">
        <v>20</v>
      </c>
      <c r="S185" s="8">
        <v>600</v>
      </c>
      <c r="T185" s="8">
        <v>1</v>
      </c>
      <c r="U185" s="8">
        <v>0</v>
      </c>
      <c r="V185" s="8">
        <v>1800</v>
      </c>
      <c r="W185" s="8">
        <v>0</v>
      </c>
      <c r="X185" s="7">
        <v>0</v>
      </c>
      <c r="Y185" s="7">
        <v>0</v>
      </c>
      <c r="Z185" s="7">
        <v>0</v>
      </c>
      <c r="AA185" s="8" t="s">
        <v>1080</v>
      </c>
    </row>
    <row r="186" spans="1:27" s="8" customFormat="1" ht="13.5" customHeight="1">
      <c r="A186" s="8" t="s">
        <v>6516</v>
      </c>
      <c r="B186" s="8">
        <v>81</v>
      </c>
      <c r="C186" s="8">
        <v>19</v>
      </c>
      <c r="D186" s="8">
        <v>102</v>
      </c>
      <c r="E186" s="8">
        <v>28</v>
      </c>
      <c r="F186" s="8">
        <v>0</v>
      </c>
      <c r="G186" s="8">
        <v>1</v>
      </c>
      <c r="H186" s="8">
        <v>100</v>
      </c>
      <c r="I186" s="8">
        <v>900</v>
      </c>
      <c r="J186" s="8">
        <v>0</v>
      </c>
      <c r="K186" s="8">
        <v>100</v>
      </c>
      <c r="L186" s="8">
        <v>0</v>
      </c>
      <c r="M186" s="8">
        <v>15</v>
      </c>
      <c r="N186" s="8">
        <v>40</v>
      </c>
      <c r="O186" s="8">
        <v>0</v>
      </c>
      <c r="P186" s="8">
        <v>0</v>
      </c>
      <c r="Q186" s="8">
        <v>17</v>
      </c>
      <c r="R186" s="8">
        <v>20</v>
      </c>
      <c r="S186" s="8">
        <v>600</v>
      </c>
      <c r="T186" s="8">
        <v>1</v>
      </c>
      <c r="U186" s="8">
        <v>0</v>
      </c>
      <c r="V186" s="8">
        <v>1800</v>
      </c>
      <c r="W186" s="8">
        <v>0</v>
      </c>
      <c r="X186" s="7">
        <v>0</v>
      </c>
      <c r="Y186" s="7">
        <v>0</v>
      </c>
      <c r="Z186" s="7">
        <v>0</v>
      </c>
      <c r="AA186" s="8" t="s">
        <v>1080</v>
      </c>
    </row>
    <row r="187" spans="1:27" s="8" customFormat="1" ht="13.5" customHeight="1">
      <c r="A187" s="8" t="s">
        <v>1125</v>
      </c>
      <c r="B187" s="8">
        <v>81</v>
      </c>
      <c r="C187" s="8">
        <v>19</v>
      </c>
      <c r="D187" s="8">
        <v>91</v>
      </c>
      <c r="E187" s="8">
        <v>27</v>
      </c>
      <c r="F187" s="8">
        <v>1</v>
      </c>
      <c r="G187" s="8">
        <v>1</v>
      </c>
      <c r="H187" s="8">
        <v>1000</v>
      </c>
      <c r="I187" s="8">
        <v>900</v>
      </c>
      <c r="J187" s="8">
        <v>0</v>
      </c>
      <c r="K187" s="8">
        <v>0</v>
      </c>
      <c r="L187" s="8">
        <v>100</v>
      </c>
      <c r="M187" s="8">
        <v>0</v>
      </c>
      <c r="N187" s="8">
        <v>60</v>
      </c>
      <c r="O187" s="8">
        <v>0</v>
      </c>
      <c r="P187" s="8">
        <v>0</v>
      </c>
      <c r="Q187" s="8">
        <v>17</v>
      </c>
      <c r="R187" s="8">
        <v>20</v>
      </c>
      <c r="S187" s="8">
        <v>600</v>
      </c>
      <c r="T187" s="8">
        <v>1</v>
      </c>
      <c r="U187" s="8">
        <v>0</v>
      </c>
      <c r="V187" s="8">
        <v>1800</v>
      </c>
      <c r="W187" s="8">
        <v>0</v>
      </c>
      <c r="X187" s="7">
        <v>0</v>
      </c>
      <c r="Y187" s="7">
        <v>0</v>
      </c>
      <c r="Z187" s="7">
        <v>0</v>
      </c>
      <c r="AA187" s="8" t="s">
        <v>1080</v>
      </c>
    </row>
    <row r="188" spans="1:27" s="8" customFormat="1" ht="13.5" customHeight="1">
      <c r="A188" s="8" t="s">
        <v>6517</v>
      </c>
      <c r="B188" s="8">
        <v>81</v>
      </c>
      <c r="C188" s="8">
        <v>19</v>
      </c>
      <c r="D188" s="8">
        <v>91</v>
      </c>
      <c r="E188" s="8">
        <v>27</v>
      </c>
      <c r="F188" s="8">
        <v>0</v>
      </c>
      <c r="G188" s="8">
        <v>1</v>
      </c>
      <c r="H188" s="8">
        <v>100</v>
      </c>
      <c r="I188" s="8">
        <v>900</v>
      </c>
      <c r="J188" s="8">
        <v>0</v>
      </c>
      <c r="K188" s="8">
        <v>0</v>
      </c>
      <c r="L188" s="8">
        <v>100</v>
      </c>
      <c r="M188" s="8">
        <v>0</v>
      </c>
      <c r="N188" s="8">
        <v>40</v>
      </c>
      <c r="O188" s="8">
        <v>0</v>
      </c>
      <c r="P188" s="8">
        <v>0</v>
      </c>
      <c r="Q188" s="8">
        <v>17</v>
      </c>
      <c r="R188" s="8">
        <v>20</v>
      </c>
      <c r="S188" s="8">
        <v>600</v>
      </c>
      <c r="T188" s="8">
        <v>1</v>
      </c>
      <c r="U188" s="8">
        <v>0</v>
      </c>
      <c r="V188" s="8">
        <v>1800</v>
      </c>
      <c r="W188" s="8">
        <v>0</v>
      </c>
      <c r="X188" s="7">
        <v>0</v>
      </c>
      <c r="Y188" s="7">
        <v>0</v>
      </c>
      <c r="Z188" s="7">
        <v>0</v>
      </c>
      <c r="AA188" s="8" t="s">
        <v>1080</v>
      </c>
    </row>
    <row r="189" spans="1:27" s="8" customFormat="1" ht="13.5" customHeight="1">
      <c r="A189" s="8" t="s">
        <v>6511</v>
      </c>
      <c r="B189" s="8">
        <v>81</v>
      </c>
      <c r="C189" s="8">
        <v>19</v>
      </c>
      <c r="D189" s="8">
        <v>121</v>
      </c>
      <c r="E189" s="8">
        <v>50</v>
      </c>
      <c r="F189" s="8">
        <v>1</v>
      </c>
      <c r="G189" s="8">
        <v>1</v>
      </c>
      <c r="H189" s="8">
        <v>1400</v>
      </c>
      <c r="I189" s="8">
        <v>1000</v>
      </c>
      <c r="J189" s="8">
        <v>0</v>
      </c>
      <c r="K189" s="8">
        <v>20</v>
      </c>
      <c r="L189" s="8">
        <v>10</v>
      </c>
      <c r="M189" s="8">
        <v>22</v>
      </c>
      <c r="N189" s="8">
        <v>45</v>
      </c>
      <c r="O189" s="8">
        <v>0</v>
      </c>
      <c r="P189" s="8">
        <v>0</v>
      </c>
      <c r="Q189" s="8">
        <v>15</v>
      </c>
      <c r="R189" s="8">
        <v>17</v>
      </c>
      <c r="S189" s="8">
        <v>700</v>
      </c>
      <c r="T189" s="8">
        <v>1</v>
      </c>
      <c r="U189" s="8">
        <v>0</v>
      </c>
      <c r="V189" s="8">
        <v>1800</v>
      </c>
      <c r="W189" s="8">
        <v>0</v>
      </c>
      <c r="X189" s="7">
        <v>0</v>
      </c>
      <c r="Y189" s="7">
        <v>0</v>
      </c>
      <c r="Z189" s="7">
        <v>0</v>
      </c>
      <c r="AA189" s="8" t="s">
        <v>1080</v>
      </c>
    </row>
    <row r="190" spans="1:27" s="8" customFormat="1" ht="13.5" customHeight="1">
      <c r="A190" s="8" t="s">
        <v>6518</v>
      </c>
      <c r="B190" s="8">
        <v>81</v>
      </c>
      <c r="C190" s="8">
        <v>19</v>
      </c>
      <c r="D190" s="8">
        <v>121</v>
      </c>
      <c r="E190" s="8">
        <v>29</v>
      </c>
      <c r="F190" s="8">
        <v>1</v>
      </c>
      <c r="G190" s="8">
        <v>1</v>
      </c>
      <c r="H190" s="8">
        <v>100</v>
      </c>
      <c r="I190" s="8">
        <v>1000</v>
      </c>
      <c r="J190" s="8">
        <v>0</v>
      </c>
      <c r="K190" s="8">
        <v>10</v>
      </c>
      <c r="L190" s="8">
        <v>10</v>
      </c>
      <c r="M190" s="8">
        <v>10</v>
      </c>
      <c r="N190" s="8">
        <v>45</v>
      </c>
      <c r="O190" s="8">
        <v>0</v>
      </c>
      <c r="P190" s="8">
        <v>0</v>
      </c>
      <c r="Q190" s="8">
        <v>15</v>
      </c>
      <c r="R190" s="8">
        <v>17</v>
      </c>
      <c r="S190" s="8">
        <v>700</v>
      </c>
      <c r="T190" s="8">
        <v>1</v>
      </c>
      <c r="U190" s="8">
        <v>0</v>
      </c>
      <c r="V190" s="8">
        <v>1800</v>
      </c>
      <c r="W190" s="8">
        <v>0</v>
      </c>
      <c r="X190" s="7">
        <v>0</v>
      </c>
      <c r="Y190" s="7">
        <v>0</v>
      </c>
      <c r="Z190" s="7">
        <v>0</v>
      </c>
      <c r="AA190" s="8" t="s">
        <v>1080</v>
      </c>
    </row>
    <row r="191" spans="1:27" s="8" customFormat="1" ht="13.5" customHeight="1">
      <c r="A191" s="8" t="s">
        <v>1126</v>
      </c>
      <c r="B191" s="8">
        <v>81</v>
      </c>
      <c r="C191" s="8">
        <v>19</v>
      </c>
      <c r="D191" s="8">
        <v>112</v>
      </c>
      <c r="E191" s="8">
        <v>50</v>
      </c>
      <c r="F191" s="8">
        <v>1</v>
      </c>
      <c r="G191" s="8">
        <v>0</v>
      </c>
      <c r="H191" s="8">
        <v>1600</v>
      </c>
      <c r="I191" s="8">
        <v>1000</v>
      </c>
      <c r="J191" s="8">
        <v>0</v>
      </c>
      <c r="K191" s="8">
        <v>15</v>
      </c>
      <c r="L191" s="8">
        <v>15</v>
      </c>
      <c r="M191" s="8">
        <v>30</v>
      </c>
      <c r="N191" s="8">
        <v>65</v>
      </c>
      <c r="O191" s="8">
        <v>0</v>
      </c>
      <c r="P191" s="8">
        <v>0</v>
      </c>
      <c r="Q191" s="8">
        <v>25</v>
      </c>
      <c r="R191" s="8">
        <v>17</v>
      </c>
      <c r="S191" s="8">
        <v>800</v>
      </c>
      <c r="T191" s="8">
        <v>1</v>
      </c>
      <c r="U191" s="8">
        <v>0</v>
      </c>
      <c r="V191" s="8">
        <v>1800</v>
      </c>
      <c r="W191" s="8">
        <v>0</v>
      </c>
      <c r="X191" s="7">
        <v>0</v>
      </c>
      <c r="Y191" s="7">
        <v>0</v>
      </c>
      <c r="Z191" s="7">
        <v>0</v>
      </c>
      <c r="AA191" s="8" t="s">
        <v>1080</v>
      </c>
    </row>
    <row r="192" spans="1:27" s="8" customFormat="1" ht="13.5" customHeight="1">
      <c r="A192" s="8" t="s">
        <v>1127</v>
      </c>
      <c r="B192" s="8">
        <v>81</v>
      </c>
      <c r="C192" s="8">
        <v>19</v>
      </c>
      <c r="D192" s="8">
        <v>164</v>
      </c>
      <c r="E192" s="8">
        <v>50</v>
      </c>
      <c r="F192" s="8">
        <v>1</v>
      </c>
      <c r="G192" s="8">
        <v>1</v>
      </c>
      <c r="H192" s="8">
        <v>1800</v>
      </c>
      <c r="I192" s="8">
        <v>1100</v>
      </c>
      <c r="J192" s="8">
        <v>0</v>
      </c>
      <c r="K192" s="8">
        <v>20</v>
      </c>
      <c r="L192" s="8">
        <v>20</v>
      </c>
      <c r="M192" s="8">
        <v>30</v>
      </c>
      <c r="N192" s="8">
        <v>65</v>
      </c>
      <c r="O192" s="8">
        <v>0</v>
      </c>
      <c r="P192" s="8">
        <v>0</v>
      </c>
      <c r="Q192" s="8">
        <v>25</v>
      </c>
      <c r="R192" s="8">
        <v>17</v>
      </c>
      <c r="S192" s="8">
        <v>800</v>
      </c>
      <c r="T192" s="8">
        <v>1</v>
      </c>
      <c r="U192" s="8">
        <v>0</v>
      </c>
      <c r="V192" s="8">
        <v>1800</v>
      </c>
      <c r="W192" s="8">
        <v>0</v>
      </c>
      <c r="X192" s="7">
        <v>0</v>
      </c>
      <c r="Y192" s="7">
        <v>0</v>
      </c>
      <c r="Z192" s="7">
        <v>0</v>
      </c>
      <c r="AA192" s="8" t="s">
        <v>1080</v>
      </c>
    </row>
    <row r="193" spans="1:27" s="8" customFormat="1" ht="13.5" customHeight="1">
      <c r="A193" s="8" t="s">
        <v>1129</v>
      </c>
      <c r="B193" s="8">
        <v>104</v>
      </c>
      <c r="C193" s="8">
        <v>45</v>
      </c>
      <c r="D193" s="8">
        <v>47</v>
      </c>
      <c r="E193" s="8">
        <v>40</v>
      </c>
      <c r="F193" s="8">
        <v>1</v>
      </c>
      <c r="G193" s="8">
        <v>0</v>
      </c>
      <c r="H193" s="8">
        <v>800</v>
      </c>
      <c r="I193" s="8">
        <v>800</v>
      </c>
      <c r="J193" s="8">
        <v>0</v>
      </c>
      <c r="K193" s="8">
        <v>15</v>
      </c>
      <c r="L193" s="8">
        <v>15</v>
      </c>
      <c r="M193" s="8">
        <v>26</v>
      </c>
      <c r="N193" s="8">
        <v>60</v>
      </c>
      <c r="O193" s="8">
        <v>0</v>
      </c>
      <c r="P193" s="8">
        <v>0</v>
      </c>
      <c r="Q193" s="8">
        <v>15</v>
      </c>
      <c r="R193" s="8">
        <v>17</v>
      </c>
      <c r="S193" s="8">
        <v>800</v>
      </c>
      <c r="T193" s="8">
        <v>1</v>
      </c>
      <c r="U193" s="8">
        <v>0</v>
      </c>
      <c r="V193" s="8">
        <v>2000</v>
      </c>
      <c r="W193" s="8">
        <v>0</v>
      </c>
      <c r="X193" s="7">
        <v>0</v>
      </c>
      <c r="Y193" s="7">
        <v>0</v>
      </c>
      <c r="Z193" s="7">
        <v>0</v>
      </c>
      <c r="AA193" s="8" t="s">
        <v>1080</v>
      </c>
    </row>
    <row r="194" spans="1:27" s="8" customFormat="1" ht="13.5" customHeight="1">
      <c r="A194" s="8" t="s">
        <v>1130</v>
      </c>
      <c r="B194" s="8">
        <v>101</v>
      </c>
      <c r="C194" s="8">
        <v>47</v>
      </c>
      <c r="D194" s="8">
        <v>61</v>
      </c>
      <c r="E194" s="8">
        <v>42</v>
      </c>
      <c r="F194" s="8">
        <v>1</v>
      </c>
      <c r="G194" s="8">
        <v>0</v>
      </c>
      <c r="H194" s="8">
        <v>900</v>
      </c>
      <c r="I194" s="8">
        <v>900</v>
      </c>
      <c r="J194" s="8">
        <v>0</v>
      </c>
      <c r="K194" s="8">
        <v>20</v>
      </c>
      <c r="L194" s="8">
        <v>20</v>
      </c>
      <c r="M194" s="8">
        <v>30</v>
      </c>
      <c r="N194" s="8">
        <v>60</v>
      </c>
      <c r="O194" s="8">
        <v>0</v>
      </c>
      <c r="P194" s="8">
        <v>0</v>
      </c>
      <c r="Q194" s="8">
        <v>17</v>
      </c>
      <c r="R194" s="8">
        <v>17</v>
      </c>
      <c r="S194" s="8">
        <v>700</v>
      </c>
      <c r="T194" s="8">
        <v>1</v>
      </c>
      <c r="U194" s="8">
        <v>0</v>
      </c>
      <c r="V194" s="8">
        <v>1800</v>
      </c>
      <c r="W194" s="8">
        <v>0</v>
      </c>
      <c r="X194" s="7">
        <v>0</v>
      </c>
      <c r="Y194" s="7">
        <v>0</v>
      </c>
      <c r="Z194" s="7">
        <v>0</v>
      </c>
      <c r="AA194" s="8" t="s">
        <v>1080</v>
      </c>
    </row>
    <row r="195" spans="1:27" s="8" customFormat="1" ht="13.5" customHeight="1">
      <c r="A195" s="8" t="s">
        <v>1131</v>
      </c>
      <c r="B195" s="8">
        <v>101</v>
      </c>
      <c r="C195" s="8">
        <v>47</v>
      </c>
      <c r="D195" s="8">
        <v>62</v>
      </c>
      <c r="E195" s="8">
        <v>50</v>
      </c>
      <c r="F195" s="8">
        <v>1</v>
      </c>
      <c r="G195" s="8">
        <v>100</v>
      </c>
      <c r="H195" s="8">
        <v>2000</v>
      </c>
      <c r="I195" s="8">
        <v>1400</v>
      </c>
      <c r="J195" s="8">
        <v>0</v>
      </c>
      <c r="K195" s="8">
        <v>15</v>
      </c>
      <c r="L195" s="8">
        <v>15</v>
      </c>
      <c r="M195" s="8">
        <v>35</v>
      </c>
      <c r="N195" s="8">
        <v>60</v>
      </c>
      <c r="O195" s="8">
        <v>0</v>
      </c>
      <c r="P195" s="8">
        <v>0</v>
      </c>
      <c r="Q195" s="8">
        <v>25</v>
      </c>
      <c r="R195" s="8">
        <v>18</v>
      </c>
      <c r="S195" s="8">
        <v>350</v>
      </c>
      <c r="T195" s="8">
        <v>1</v>
      </c>
      <c r="U195" s="8">
        <v>0</v>
      </c>
      <c r="V195" s="8">
        <v>1500</v>
      </c>
      <c r="W195" s="8">
        <v>0</v>
      </c>
      <c r="X195" s="7">
        <v>0</v>
      </c>
      <c r="Y195" s="7">
        <v>0</v>
      </c>
      <c r="Z195" s="7">
        <v>0</v>
      </c>
      <c r="AA195" s="8" t="s">
        <v>1080</v>
      </c>
    </row>
    <row r="196" spans="1:27" s="8" customFormat="1" ht="13.5" customHeight="1">
      <c r="A196" s="8" t="s">
        <v>1132</v>
      </c>
      <c r="B196" s="8">
        <v>81</v>
      </c>
      <c r="C196" s="8">
        <v>19</v>
      </c>
      <c r="D196" s="8">
        <v>103</v>
      </c>
      <c r="E196" s="8">
        <v>55</v>
      </c>
      <c r="F196" s="8">
        <v>1</v>
      </c>
      <c r="G196" s="8">
        <v>0</v>
      </c>
      <c r="H196" s="8">
        <v>2000</v>
      </c>
      <c r="I196" s="8">
        <v>1500</v>
      </c>
      <c r="J196" s="8">
        <v>0</v>
      </c>
      <c r="K196" s="8">
        <v>20</v>
      </c>
      <c r="L196" s="8">
        <v>20</v>
      </c>
      <c r="M196" s="8">
        <v>40</v>
      </c>
      <c r="N196" s="8">
        <v>60</v>
      </c>
      <c r="O196" s="8">
        <v>0</v>
      </c>
      <c r="P196" s="8">
        <v>0</v>
      </c>
      <c r="Q196" s="8">
        <v>25</v>
      </c>
      <c r="R196" s="8">
        <v>17</v>
      </c>
      <c r="S196" s="8">
        <v>800</v>
      </c>
      <c r="T196" s="8">
        <v>1</v>
      </c>
      <c r="U196" s="8">
        <v>0</v>
      </c>
      <c r="V196" s="8">
        <v>1500</v>
      </c>
      <c r="W196" s="8">
        <v>0</v>
      </c>
      <c r="X196" s="7">
        <v>0</v>
      </c>
      <c r="Y196" s="7">
        <v>0</v>
      </c>
      <c r="Z196" s="7">
        <v>0</v>
      </c>
      <c r="AA196" s="8" t="s">
        <v>1080</v>
      </c>
    </row>
    <row r="197" spans="1:27" s="8" customFormat="1" ht="13.5" customHeight="1">
      <c r="A197" s="8" t="s">
        <v>1133</v>
      </c>
      <c r="B197" s="8">
        <v>81</v>
      </c>
      <c r="C197" s="8">
        <v>60</v>
      </c>
      <c r="D197" s="8">
        <v>180</v>
      </c>
      <c r="E197" s="8">
        <v>55</v>
      </c>
      <c r="F197" s="8">
        <v>1</v>
      </c>
      <c r="G197" s="8">
        <v>1</v>
      </c>
      <c r="H197" s="8">
        <v>2500</v>
      </c>
      <c r="I197" s="8">
        <v>2000</v>
      </c>
      <c r="J197" s="8">
        <v>0</v>
      </c>
      <c r="K197" s="8">
        <v>25</v>
      </c>
      <c r="L197" s="8">
        <v>25</v>
      </c>
      <c r="M197" s="8">
        <v>45</v>
      </c>
      <c r="N197" s="8">
        <v>65</v>
      </c>
      <c r="O197" s="8">
        <v>0</v>
      </c>
      <c r="P197" s="8">
        <v>0</v>
      </c>
      <c r="Q197" s="8">
        <v>25</v>
      </c>
      <c r="R197" s="8">
        <v>17</v>
      </c>
      <c r="S197" s="8">
        <v>800</v>
      </c>
      <c r="T197" s="8">
        <v>1</v>
      </c>
      <c r="U197" s="8">
        <v>0</v>
      </c>
      <c r="V197" s="8">
        <v>1500</v>
      </c>
      <c r="W197" s="8">
        <v>0</v>
      </c>
      <c r="X197" s="7">
        <v>0</v>
      </c>
      <c r="Y197" s="7">
        <v>0</v>
      </c>
      <c r="Z197" s="7">
        <v>0</v>
      </c>
      <c r="AA197" s="8" t="s">
        <v>1080</v>
      </c>
    </row>
    <row r="198" spans="1:27" s="5" customFormat="1" ht="13.5" customHeight="1">
      <c r="A198" s="9" t="s">
        <v>556</v>
      </c>
      <c r="B198" s="9">
        <v>105</v>
      </c>
      <c r="C198" s="9">
        <v>19</v>
      </c>
      <c r="D198" s="9">
        <v>113</v>
      </c>
      <c r="E198" s="9">
        <v>52</v>
      </c>
      <c r="F198" s="9">
        <v>0</v>
      </c>
      <c r="G198" s="9">
        <v>100</v>
      </c>
      <c r="H198" s="9">
        <v>700</v>
      </c>
      <c r="I198" s="9">
        <v>850</v>
      </c>
      <c r="J198" s="9">
        <v>0</v>
      </c>
      <c r="K198" s="9">
        <v>12</v>
      </c>
      <c r="L198" s="9">
        <v>28</v>
      </c>
      <c r="M198" s="9">
        <v>27</v>
      </c>
      <c r="N198" s="9">
        <v>27</v>
      </c>
      <c r="O198" s="9">
        <v>0</v>
      </c>
      <c r="P198" s="9">
        <v>0</v>
      </c>
      <c r="Q198" s="9">
        <v>20</v>
      </c>
      <c r="R198" s="9">
        <v>50</v>
      </c>
      <c r="S198" s="9">
        <v>500</v>
      </c>
      <c r="T198" s="9">
        <v>4</v>
      </c>
      <c r="U198" s="9">
        <v>1200</v>
      </c>
      <c r="V198" s="9">
        <v>2000</v>
      </c>
      <c r="W198" s="9">
        <v>0</v>
      </c>
      <c r="X198" s="5">
        <v>0</v>
      </c>
      <c r="Y198" s="5">
        <v>0</v>
      </c>
      <c r="Z198" s="5">
        <v>0</v>
      </c>
      <c r="AA198" s="9"/>
    </row>
    <row r="199" spans="1:27" s="5" customFormat="1" ht="13.5" customHeight="1">
      <c r="A199" s="9" t="s">
        <v>555</v>
      </c>
      <c r="B199" s="9">
        <v>105</v>
      </c>
      <c r="C199" s="9">
        <v>19</v>
      </c>
      <c r="D199" s="9">
        <v>113</v>
      </c>
      <c r="E199" s="9">
        <v>52</v>
      </c>
      <c r="F199" s="9">
        <v>0</v>
      </c>
      <c r="G199" s="9">
        <v>100</v>
      </c>
      <c r="H199" s="9">
        <v>700</v>
      </c>
      <c r="I199" s="9">
        <v>850</v>
      </c>
      <c r="J199" s="9">
        <v>0</v>
      </c>
      <c r="K199" s="9">
        <v>12</v>
      </c>
      <c r="L199" s="9">
        <v>28</v>
      </c>
      <c r="M199" s="9">
        <v>27</v>
      </c>
      <c r="N199" s="9">
        <v>27</v>
      </c>
      <c r="O199" s="9">
        <v>0</v>
      </c>
      <c r="P199" s="9">
        <v>0</v>
      </c>
      <c r="Q199" s="9">
        <v>20</v>
      </c>
      <c r="R199" s="9">
        <v>50</v>
      </c>
      <c r="S199" s="9">
        <v>500</v>
      </c>
      <c r="T199" s="9">
        <v>4</v>
      </c>
      <c r="U199" s="9">
        <v>1200</v>
      </c>
      <c r="V199" s="9">
        <v>2000</v>
      </c>
      <c r="W199" s="9">
        <v>0</v>
      </c>
      <c r="X199" s="5">
        <v>0</v>
      </c>
      <c r="Y199" s="5">
        <v>0</v>
      </c>
      <c r="Z199" s="5">
        <v>0</v>
      </c>
      <c r="AA199" s="9"/>
    </row>
    <row r="200" spans="1:27" s="5" customFormat="1" ht="13.5" customHeight="1">
      <c r="A200" s="9" t="s">
        <v>539</v>
      </c>
      <c r="B200" s="9">
        <v>93</v>
      </c>
      <c r="C200" s="9">
        <v>22</v>
      </c>
      <c r="D200" s="9">
        <v>114</v>
      </c>
      <c r="E200" s="9">
        <v>43</v>
      </c>
      <c r="F200" s="9">
        <v>1</v>
      </c>
      <c r="G200" s="9">
        <v>1</v>
      </c>
      <c r="H200" s="9">
        <v>400</v>
      </c>
      <c r="I200" s="9">
        <v>500</v>
      </c>
      <c r="J200" s="9">
        <v>0</v>
      </c>
      <c r="K200" s="9">
        <v>12</v>
      </c>
      <c r="L200" s="9">
        <v>30</v>
      </c>
      <c r="M200" s="9">
        <v>22</v>
      </c>
      <c r="N200" s="9">
        <v>34</v>
      </c>
      <c r="O200" s="9">
        <v>0</v>
      </c>
      <c r="P200" s="9">
        <v>0</v>
      </c>
      <c r="Q200" s="9">
        <v>17</v>
      </c>
      <c r="R200" s="9">
        <v>17</v>
      </c>
      <c r="S200" s="9">
        <v>700</v>
      </c>
      <c r="T200" s="9">
        <v>1</v>
      </c>
      <c r="U200" s="9">
        <v>0</v>
      </c>
      <c r="V200" s="9">
        <v>2000</v>
      </c>
      <c r="W200" s="9">
        <v>0</v>
      </c>
      <c r="X200" s="5">
        <v>0</v>
      </c>
      <c r="Y200" s="5">
        <v>0</v>
      </c>
      <c r="Z200" s="5">
        <v>0</v>
      </c>
      <c r="AA200" s="9"/>
    </row>
    <row r="201" spans="1:27" s="5" customFormat="1" ht="13.5" customHeight="1">
      <c r="A201" s="9" t="s">
        <v>538</v>
      </c>
      <c r="B201" s="9">
        <v>93</v>
      </c>
      <c r="C201" s="9">
        <v>22</v>
      </c>
      <c r="D201" s="9">
        <v>114</v>
      </c>
      <c r="E201" s="9">
        <v>43</v>
      </c>
      <c r="F201" s="9">
        <v>1</v>
      </c>
      <c r="G201" s="9">
        <v>1</v>
      </c>
      <c r="H201" s="9">
        <v>400</v>
      </c>
      <c r="I201" s="9">
        <v>500</v>
      </c>
      <c r="J201" s="9">
        <v>0</v>
      </c>
      <c r="K201" s="9">
        <v>12</v>
      </c>
      <c r="L201" s="9">
        <v>30</v>
      </c>
      <c r="M201" s="9">
        <v>22</v>
      </c>
      <c r="N201" s="9">
        <v>34</v>
      </c>
      <c r="O201" s="9">
        <v>0</v>
      </c>
      <c r="P201" s="9">
        <v>0</v>
      </c>
      <c r="Q201" s="9">
        <v>17</v>
      </c>
      <c r="R201" s="9">
        <v>17</v>
      </c>
      <c r="S201" s="9">
        <v>700</v>
      </c>
      <c r="T201" s="9">
        <v>1</v>
      </c>
      <c r="U201" s="9">
        <v>0</v>
      </c>
      <c r="V201" s="9">
        <v>2000</v>
      </c>
      <c r="W201" s="9">
        <v>0</v>
      </c>
      <c r="X201" s="5">
        <v>0</v>
      </c>
      <c r="Y201" s="5">
        <v>0</v>
      </c>
      <c r="Z201" s="5">
        <v>0</v>
      </c>
      <c r="AA201" s="9"/>
    </row>
    <row r="202" spans="1:27" s="5" customFormat="1" ht="13.5" customHeight="1">
      <c r="A202" s="9" t="s">
        <v>552</v>
      </c>
      <c r="B202" s="9">
        <v>81</v>
      </c>
      <c r="C202" s="9">
        <v>19</v>
      </c>
      <c r="D202" s="9">
        <v>114</v>
      </c>
      <c r="E202" s="9">
        <v>53</v>
      </c>
      <c r="F202" s="9">
        <v>1</v>
      </c>
      <c r="G202" s="9">
        <v>0</v>
      </c>
      <c r="H202" s="9">
        <v>700</v>
      </c>
      <c r="I202" s="9">
        <v>800</v>
      </c>
      <c r="J202" s="9">
        <v>0</v>
      </c>
      <c r="K202" s="9">
        <v>13</v>
      </c>
      <c r="L202" s="9">
        <v>33</v>
      </c>
      <c r="M202" s="9">
        <v>35</v>
      </c>
      <c r="N202" s="9">
        <v>50</v>
      </c>
      <c r="O202" s="9">
        <v>0</v>
      </c>
      <c r="P202" s="9">
        <v>0</v>
      </c>
      <c r="Q202" s="9">
        <v>17</v>
      </c>
      <c r="R202" s="9">
        <v>20</v>
      </c>
      <c r="S202" s="9">
        <v>1000</v>
      </c>
      <c r="T202" s="9">
        <v>1</v>
      </c>
      <c r="U202" s="9">
        <v>0</v>
      </c>
      <c r="V202" s="9">
        <v>1500</v>
      </c>
      <c r="W202" s="9">
        <v>0</v>
      </c>
      <c r="X202" s="5">
        <v>0</v>
      </c>
      <c r="Y202" s="5">
        <v>0</v>
      </c>
      <c r="Z202" s="5">
        <v>0</v>
      </c>
      <c r="AA202" s="9"/>
    </row>
    <row r="203" spans="1:27" s="5" customFormat="1" ht="13.5" customHeight="1">
      <c r="A203" s="9" t="s">
        <v>551</v>
      </c>
      <c r="B203" s="9">
        <v>81</v>
      </c>
      <c r="C203" s="9">
        <v>19</v>
      </c>
      <c r="D203" s="9">
        <v>114</v>
      </c>
      <c r="E203" s="9">
        <v>53</v>
      </c>
      <c r="F203" s="9">
        <v>1</v>
      </c>
      <c r="G203" s="9">
        <v>0</v>
      </c>
      <c r="H203" s="9">
        <v>700</v>
      </c>
      <c r="I203" s="9">
        <v>800</v>
      </c>
      <c r="J203" s="9">
        <v>0</v>
      </c>
      <c r="K203" s="9">
        <v>13</v>
      </c>
      <c r="L203" s="9">
        <v>33</v>
      </c>
      <c r="M203" s="9">
        <v>35</v>
      </c>
      <c r="N203" s="9">
        <v>50</v>
      </c>
      <c r="O203" s="9">
        <v>0</v>
      </c>
      <c r="P203" s="9">
        <v>0</v>
      </c>
      <c r="Q203" s="9">
        <v>17</v>
      </c>
      <c r="R203" s="9">
        <v>20</v>
      </c>
      <c r="S203" s="9">
        <v>1000</v>
      </c>
      <c r="T203" s="9">
        <v>1</v>
      </c>
      <c r="U203" s="9">
        <v>0</v>
      </c>
      <c r="V203" s="9">
        <v>1500</v>
      </c>
      <c r="W203" s="9">
        <v>0</v>
      </c>
      <c r="X203" s="5">
        <v>0</v>
      </c>
      <c r="Y203" s="5">
        <v>0</v>
      </c>
      <c r="Z203" s="5">
        <v>0</v>
      </c>
      <c r="AA203" s="9"/>
    </row>
    <row r="204" spans="1:27" s="5" customFormat="1" ht="13.5" customHeight="1">
      <c r="A204" s="9" t="s">
        <v>1134</v>
      </c>
      <c r="B204" s="9">
        <v>81</v>
      </c>
      <c r="C204" s="9">
        <v>19</v>
      </c>
      <c r="D204" s="9">
        <v>114</v>
      </c>
      <c r="E204" s="9">
        <v>53</v>
      </c>
      <c r="F204" s="9">
        <v>1</v>
      </c>
      <c r="G204" s="9">
        <v>1</v>
      </c>
      <c r="H204" s="9">
        <v>1200</v>
      </c>
      <c r="I204" s="9">
        <v>1200</v>
      </c>
      <c r="J204" s="9">
        <v>0</v>
      </c>
      <c r="K204" s="9">
        <v>10</v>
      </c>
      <c r="L204" s="9">
        <v>20</v>
      </c>
      <c r="M204" s="9">
        <v>35</v>
      </c>
      <c r="N204" s="9">
        <v>50</v>
      </c>
      <c r="O204" s="9">
        <v>0</v>
      </c>
      <c r="P204" s="9">
        <v>0</v>
      </c>
      <c r="Q204" s="9">
        <v>15</v>
      </c>
      <c r="R204" s="9">
        <v>19</v>
      </c>
      <c r="S204" s="9">
        <v>700</v>
      </c>
      <c r="T204" s="9">
        <v>1</v>
      </c>
      <c r="U204" s="9">
        <v>0</v>
      </c>
      <c r="V204" s="9">
        <v>1500</v>
      </c>
      <c r="W204" s="9">
        <v>0</v>
      </c>
      <c r="X204" s="5">
        <v>0</v>
      </c>
      <c r="Y204" s="5">
        <v>0</v>
      </c>
      <c r="Z204" s="5">
        <v>0</v>
      </c>
      <c r="AA204" s="9"/>
    </row>
    <row r="205" spans="1:27" s="5" customFormat="1" ht="13.5" customHeight="1">
      <c r="A205" s="9" t="s">
        <v>550</v>
      </c>
      <c r="B205" s="9">
        <v>118</v>
      </c>
      <c r="C205" s="9">
        <v>19</v>
      </c>
      <c r="D205" s="9">
        <v>119</v>
      </c>
      <c r="E205" s="9">
        <v>43</v>
      </c>
      <c r="F205" s="9">
        <v>0</v>
      </c>
      <c r="G205" s="9">
        <v>0</v>
      </c>
      <c r="H205" s="9">
        <v>500</v>
      </c>
      <c r="I205" s="9">
        <v>500</v>
      </c>
      <c r="J205" s="9">
        <v>0</v>
      </c>
      <c r="K205" s="9">
        <v>8</v>
      </c>
      <c r="L205" s="9">
        <v>20</v>
      </c>
      <c r="M205" s="9">
        <v>22</v>
      </c>
      <c r="N205" s="9">
        <v>34</v>
      </c>
      <c r="O205" s="9">
        <v>0</v>
      </c>
      <c r="P205" s="9">
        <v>0</v>
      </c>
      <c r="Q205" s="9">
        <v>17</v>
      </c>
      <c r="R205" s="9">
        <v>15</v>
      </c>
      <c r="S205" s="9">
        <v>500</v>
      </c>
      <c r="T205" s="9">
        <v>3</v>
      </c>
      <c r="U205" s="9">
        <v>2000</v>
      </c>
      <c r="V205" s="9">
        <v>1800</v>
      </c>
      <c r="W205" s="9">
        <v>0</v>
      </c>
      <c r="X205" s="5">
        <v>0</v>
      </c>
      <c r="Y205" s="5">
        <v>0</v>
      </c>
      <c r="Z205" s="5">
        <v>0</v>
      </c>
      <c r="AA205" s="9"/>
    </row>
    <row r="206" spans="1:27" s="5" customFormat="1" ht="13.5" customHeight="1">
      <c r="A206" s="9" t="s">
        <v>549</v>
      </c>
      <c r="B206" s="9">
        <v>118</v>
      </c>
      <c r="C206" s="9">
        <v>19</v>
      </c>
      <c r="D206" s="9">
        <v>119</v>
      </c>
      <c r="E206" s="9">
        <v>43</v>
      </c>
      <c r="F206" s="9">
        <v>0</v>
      </c>
      <c r="G206" s="9">
        <v>0</v>
      </c>
      <c r="H206" s="9">
        <v>500</v>
      </c>
      <c r="I206" s="9">
        <v>500</v>
      </c>
      <c r="J206" s="9">
        <v>0</v>
      </c>
      <c r="K206" s="9">
        <v>8</v>
      </c>
      <c r="L206" s="9">
        <v>20</v>
      </c>
      <c r="M206" s="9">
        <v>22</v>
      </c>
      <c r="N206" s="9">
        <v>34</v>
      </c>
      <c r="O206" s="9">
        <v>0</v>
      </c>
      <c r="P206" s="9">
        <v>0</v>
      </c>
      <c r="Q206" s="9">
        <v>17</v>
      </c>
      <c r="R206" s="9">
        <v>15</v>
      </c>
      <c r="S206" s="9">
        <v>500</v>
      </c>
      <c r="T206" s="9">
        <v>3</v>
      </c>
      <c r="U206" s="9">
        <v>2000</v>
      </c>
      <c r="V206" s="9">
        <v>1800</v>
      </c>
      <c r="W206" s="9">
        <v>0</v>
      </c>
      <c r="X206" s="5">
        <v>0</v>
      </c>
      <c r="Y206" s="5">
        <v>0</v>
      </c>
      <c r="Z206" s="5">
        <v>0</v>
      </c>
      <c r="AA206" s="9"/>
    </row>
    <row r="207" spans="1:27" s="5" customFormat="1" ht="13.5" customHeight="1">
      <c r="A207" s="9" t="s">
        <v>1135</v>
      </c>
      <c r="B207" s="9">
        <v>118</v>
      </c>
      <c r="C207" s="9">
        <v>19</v>
      </c>
      <c r="D207" s="9">
        <v>119</v>
      </c>
      <c r="E207" s="9">
        <v>43</v>
      </c>
      <c r="F207" s="9">
        <v>0</v>
      </c>
      <c r="G207" s="9">
        <v>1</v>
      </c>
      <c r="H207" s="9">
        <v>600</v>
      </c>
      <c r="I207" s="9">
        <v>600</v>
      </c>
      <c r="J207" s="9">
        <v>0</v>
      </c>
      <c r="K207" s="9">
        <v>10</v>
      </c>
      <c r="L207" s="9">
        <v>20</v>
      </c>
      <c r="M207" s="9">
        <v>26</v>
      </c>
      <c r="N207" s="9">
        <v>35</v>
      </c>
      <c r="O207" s="9">
        <v>0</v>
      </c>
      <c r="P207" s="9">
        <v>0</v>
      </c>
      <c r="Q207" s="9">
        <v>15</v>
      </c>
      <c r="R207" s="9">
        <v>19</v>
      </c>
      <c r="S207" s="9">
        <v>500</v>
      </c>
      <c r="T207" s="9">
        <v>3</v>
      </c>
      <c r="U207" s="9">
        <v>2000</v>
      </c>
      <c r="V207" s="9">
        <v>1800</v>
      </c>
      <c r="W207" s="9">
        <v>0</v>
      </c>
      <c r="X207" s="5">
        <v>0</v>
      </c>
      <c r="Y207" s="5">
        <v>0</v>
      </c>
      <c r="Z207" s="5">
        <v>0</v>
      </c>
      <c r="AA207" s="9"/>
    </row>
    <row r="208" spans="1:27" s="5" customFormat="1" ht="13.5" customHeight="1">
      <c r="A208" s="9" t="s">
        <v>6509</v>
      </c>
      <c r="B208" s="9">
        <v>81</v>
      </c>
      <c r="C208" s="9">
        <v>19</v>
      </c>
      <c r="D208" s="9">
        <v>118</v>
      </c>
      <c r="E208" s="9">
        <v>53</v>
      </c>
      <c r="F208" s="9">
        <v>1</v>
      </c>
      <c r="G208" s="9">
        <v>0</v>
      </c>
      <c r="H208" s="9">
        <v>1200</v>
      </c>
      <c r="I208" s="9">
        <v>1200</v>
      </c>
      <c r="J208" s="9">
        <v>0</v>
      </c>
      <c r="K208" s="9">
        <v>11</v>
      </c>
      <c r="L208" s="9">
        <v>30</v>
      </c>
      <c r="M208" s="9">
        <v>15</v>
      </c>
      <c r="N208" s="9">
        <v>75</v>
      </c>
      <c r="O208" s="9">
        <v>0</v>
      </c>
      <c r="P208" s="9">
        <v>0</v>
      </c>
      <c r="Q208" s="9">
        <v>17</v>
      </c>
      <c r="R208" s="9">
        <v>17</v>
      </c>
      <c r="S208" s="9">
        <v>500</v>
      </c>
      <c r="T208" s="9">
        <v>4</v>
      </c>
      <c r="U208" s="9">
        <v>2000</v>
      </c>
      <c r="V208" s="9">
        <v>2000</v>
      </c>
      <c r="W208" s="9">
        <v>0</v>
      </c>
      <c r="X208" s="5">
        <v>0</v>
      </c>
      <c r="Y208" s="5">
        <v>0</v>
      </c>
      <c r="Z208" s="5">
        <v>0</v>
      </c>
      <c r="AA208" s="9"/>
    </row>
    <row r="209" spans="1:27" s="5" customFormat="1" ht="13.5" customHeight="1">
      <c r="A209" s="9" t="s">
        <v>553</v>
      </c>
      <c r="B209" s="9">
        <v>81</v>
      </c>
      <c r="C209" s="9">
        <v>19</v>
      </c>
      <c r="D209" s="9">
        <v>118</v>
      </c>
      <c r="E209" s="9">
        <v>53</v>
      </c>
      <c r="F209" s="9">
        <v>1</v>
      </c>
      <c r="G209" s="9">
        <v>0</v>
      </c>
      <c r="H209" s="9">
        <v>1200</v>
      </c>
      <c r="I209" s="9">
        <v>1200</v>
      </c>
      <c r="J209" s="9">
        <v>0</v>
      </c>
      <c r="K209" s="9">
        <v>11</v>
      </c>
      <c r="L209" s="9">
        <v>30</v>
      </c>
      <c r="M209" s="9">
        <v>15</v>
      </c>
      <c r="N209" s="9">
        <v>75</v>
      </c>
      <c r="O209" s="9">
        <v>0</v>
      </c>
      <c r="P209" s="9">
        <v>0</v>
      </c>
      <c r="Q209" s="9">
        <v>17</v>
      </c>
      <c r="R209" s="9">
        <v>17</v>
      </c>
      <c r="S209" s="9">
        <v>500</v>
      </c>
      <c r="T209" s="9">
        <v>4</v>
      </c>
      <c r="U209" s="9">
        <v>2000</v>
      </c>
      <c r="V209" s="9">
        <v>2000</v>
      </c>
      <c r="W209" s="9">
        <v>0</v>
      </c>
      <c r="X209" s="5">
        <v>0</v>
      </c>
      <c r="Y209" s="5">
        <v>0</v>
      </c>
      <c r="Z209" s="5">
        <v>0</v>
      </c>
      <c r="AA209" s="9"/>
    </row>
    <row r="210" spans="1:27" s="5" customFormat="1" ht="13.5" customHeight="1">
      <c r="A210" s="9" t="s">
        <v>1136</v>
      </c>
      <c r="B210" s="9">
        <v>81</v>
      </c>
      <c r="C210" s="9">
        <v>19</v>
      </c>
      <c r="D210" s="9">
        <v>118</v>
      </c>
      <c r="E210" s="9">
        <v>53</v>
      </c>
      <c r="F210" s="9">
        <v>1</v>
      </c>
      <c r="G210" s="9">
        <v>1</v>
      </c>
      <c r="H210" s="9">
        <v>1200</v>
      </c>
      <c r="I210" s="9">
        <v>1200</v>
      </c>
      <c r="J210" s="9">
        <v>0</v>
      </c>
      <c r="K210" s="9">
        <v>11</v>
      </c>
      <c r="L210" s="9">
        <v>30</v>
      </c>
      <c r="M210" s="9">
        <v>30</v>
      </c>
      <c r="N210" s="9">
        <v>75</v>
      </c>
      <c r="O210" s="9">
        <v>0</v>
      </c>
      <c r="P210" s="9">
        <v>0</v>
      </c>
      <c r="Q210" s="9">
        <v>15</v>
      </c>
      <c r="R210" s="9">
        <v>19</v>
      </c>
      <c r="S210" s="9">
        <v>500</v>
      </c>
      <c r="T210" s="9">
        <v>4</v>
      </c>
      <c r="U210" s="9">
        <v>2000</v>
      </c>
      <c r="V210" s="9">
        <v>2000</v>
      </c>
      <c r="W210" s="9">
        <v>0</v>
      </c>
      <c r="X210" s="5">
        <v>0</v>
      </c>
      <c r="Y210" s="5">
        <v>0</v>
      </c>
      <c r="Z210" s="5">
        <v>0</v>
      </c>
      <c r="AA210" s="9"/>
    </row>
    <row r="211" spans="1:27" s="5" customFormat="1" ht="13.5" customHeight="1">
      <c r="A211" s="9" t="s">
        <v>548</v>
      </c>
      <c r="B211" s="9">
        <v>119</v>
      </c>
      <c r="C211" s="9">
        <v>19</v>
      </c>
      <c r="D211" s="9">
        <v>117</v>
      </c>
      <c r="E211" s="9">
        <v>54</v>
      </c>
      <c r="F211" s="9">
        <v>1</v>
      </c>
      <c r="G211" s="9">
        <v>1</v>
      </c>
      <c r="H211" s="9">
        <v>750</v>
      </c>
      <c r="I211" s="9">
        <v>750</v>
      </c>
      <c r="J211" s="9">
        <v>0</v>
      </c>
      <c r="K211" s="9">
        <v>12</v>
      </c>
      <c r="L211" s="9">
        <v>27</v>
      </c>
      <c r="M211" s="9">
        <v>20</v>
      </c>
      <c r="N211" s="9">
        <v>60</v>
      </c>
      <c r="O211" s="9">
        <v>0</v>
      </c>
      <c r="P211" s="9">
        <v>0</v>
      </c>
      <c r="Q211" s="9">
        <v>25</v>
      </c>
      <c r="R211" s="9">
        <v>17</v>
      </c>
      <c r="S211" s="9">
        <v>1000</v>
      </c>
      <c r="T211" s="9">
        <v>1</v>
      </c>
      <c r="U211" s="9">
        <v>0</v>
      </c>
      <c r="V211" s="9">
        <v>2000</v>
      </c>
      <c r="W211" s="9">
        <v>0</v>
      </c>
      <c r="X211" s="5">
        <v>0</v>
      </c>
      <c r="Y211" s="5">
        <v>0</v>
      </c>
      <c r="Z211" s="5">
        <v>0</v>
      </c>
      <c r="AA211" s="9"/>
    </row>
    <row r="212" spans="1:27" s="5" customFormat="1" ht="13.5" customHeight="1">
      <c r="A212" s="9" t="s">
        <v>547</v>
      </c>
      <c r="B212" s="9">
        <v>119</v>
      </c>
      <c r="C212" s="9">
        <v>19</v>
      </c>
      <c r="D212" s="9">
        <v>117</v>
      </c>
      <c r="E212" s="9">
        <v>54</v>
      </c>
      <c r="F212" s="9">
        <v>1</v>
      </c>
      <c r="G212" s="9">
        <v>1</v>
      </c>
      <c r="H212" s="9">
        <v>750</v>
      </c>
      <c r="I212" s="9">
        <v>750</v>
      </c>
      <c r="J212" s="9">
        <v>0</v>
      </c>
      <c r="K212" s="9">
        <v>12</v>
      </c>
      <c r="L212" s="9">
        <v>27</v>
      </c>
      <c r="M212" s="9">
        <v>20</v>
      </c>
      <c r="N212" s="9">
        <v>60</v>
      </c>
      <c r="O212" s="9">
        <v>0</v>
      </c>
      <c r="P212" s="9">
        <v>0</v>
      </c>
      <c r="Q212" s="9">
        <v>25</v>
      </c>
      <c r="R212" s="9">
        <v>17</v>
      </c>
      <c r="S212" s="9">
        <v>1000</v>
      </c>
      <c r="T212" s="9">
        <v>1</v>
      </c>
      <c r="U212" s="9">
        <v>0</v>
      </c>
      <c r="V212" s="9">
        <v>2000</v>
      </c>
      <c r="W212" s="9">
        <v>0</v>
      </c>
      <c r="X212" s="5">
        <v>0</v>
      </c>
      <c r="Y212" s="5">
        <v>0</v>
      </c>
      <c r="Z212" s="5">
        <v>0</v>
      </c>
      <c r="AA212" s="9"/>
    </row>
    <row r="213" spans="1:27" s="5" customFormat="1" ht="13.5" customHeight="1">
      <c r="A213" s="9" t="s">
        <v>1137</v>
      </c>
      <c r="B213" s="9">
        <v>119</v>
      </c>
      <c r="C213" s="9">
        <v>19</v>
      </c>
      <c r="D213" s="9">
        <v>117</v>
      </c>
      <c r="E213" s="9">
        <v>54</v>
      </c>
      <c r="F213" s="9">
        <v>1</v>
      </c>
      <c r="G213" s="9">
        <v>1</v>
      </c>
      <c r="H213" s="9">
        <v>1200</v>
      </c>
      <c r="I213" s="9">
        <v>1200</v>
      </c>
      <c r="J213" s="9">
        <v>0</v>
      </c>
      <c r="K213" s="9">
        <v>12</v>
      </c>
      <c r="L213" s="9">
        <v>27</v>
      </c>
      <c r="M213" s="9">
        <v>20</v>
      </c>
      <c r="N213" s="9">
        <v>60</v>
      </c>
      <c r="O213" s="9">
        <v>0</v>
      </c>
      <c r="P213" s="9">
        <v>0</v>
      </c>
      <c r="Q213" s="9">
        <v>15</v>
      </c>
      <c r="R213" s="9">
        <v>19</v>
      </c>
      <c r="S213" s="9">
        <v>500</v>
      </c>
      <c r="T213" s="9">
        <v>1</v>
      </c>
      <c r="U213" s="9">
        <v>0</v>
      </c>
      <c r="V213" s="9">
        <v>1800</v>
      </c>
      <c r="W213" s="9">
        <v>0</v>
      </c>
      <c r="X213" s="5">
        <v>0</v>
      </c>
      <c r="Y213" s="5">
        <v>0</v>
      </c>
      <c r="Z213" s="5">
        <v>0</v>
      </c>
      <c r="AA213" s="9"/>
    </row>
    <row r="214" spans="1:27" s="5" customFormat="1" ht="13.5" customHeight="1">
      <c r="A214" s="9" t="s">
        <v>540</v>
      </c>
      <c r="B214" s="9">
        <v>116</v>
      </c>
      <c r="C214" s="9">
        <v>35</v>
      </c>
      <c r="D214" s="9">
        <v>132</v>
      </c>
      <c r="E214" s="9">
        <v>53</v>
      </c>
      <c r="F214" s="9">
        <v>1</v>
      </c>
      <c r="G214" s="9">
        <v>0</v>
      </c>
      <c r="H214" s="9">
        <v>1200</v>
      </c>
      <c r="I214" s="9">
        <v>1200</v>
      </c>
      <c r="J214" s="9">
        <v>0</v>
      </c>
      <c r="K214" s="9">
        <v>10</v>
      </c>
      <c r="L214" s="9">
        <v>23</v>
      </c>
      <c r="M214" s="9">
        <v>0</v>
      </c>
      <c r="N214" s="9">
        <v>0</v>
      </c>
      <c r="O214" s="9">
        <v>0</v>
      </c>
      <c r="P214" s="9">
        <v>0</v>
      </c>
      <c r="Q214" s="9">
        <v>1</v>
      </c>
      <c r="R214" s="9">
        <v>1</v>
      </c>
      <c r="S214" s="9">
        <v>0</v>
      </c>
      <c r="T214" s="9">
        <v>1</v>
      </c>
      <c r="U214" s="9">
        <v>0</v>
      </c>
      <c r="V214" s="9">
        <v>1200</v>
      </c>
      <c r="W214" s="9">
        <v>0</v>
      </c>
      <c r="X214" s="5">
        <v>0</v>
      </c>
      <c r="Y214" s="5">
        <v>0</v>
      </c>
      <c r="Z214" s="5">
        <v>0</v>
      </c>
      <c r="AA214" s="9"/>
    </row>
    <row r="215" spans="1:27" s="5" customFormat="1" ht="13.5" customHeight="1">
      <c r="A215" s="9" t="s">
        <v>1138</v>
      </c>
      <c r="B215" s="9">
        <v>116</v>
      </c>
      <c r="C215" s="9">
        <v>35</v>
      </c>
      <c r="D215" s="9">
        <v>132</v>
      </c>
      <c r="E215" s="9">
        <v>53</v>
      </c>
      <c r="F215" s="9">
        <v>1</v>
      </c>
      <c r="G215" s="9">
        <v>0</v>
      </c>
      <c r="H215" s="9">
        <v>1200</v>
      </c>
      <c r="I215" s="9">
        <v>1200</v>
      </c>
      <c r="J215" s="9">
        <v>0</v>
      </c>
      <c r="K215" s="9">
        <v>10</v>
      </c>
      <c r="L215" s="9">
        <v>26</v>
      </c>
      <c r="M215" s="9">
        <v>0</v>
      </c>
      <c r="N215" s="9">
        <v>0</v>
      </c>
      <c r="O215" s="9">
        <v>0</v>
      </c>
      <c r="P215" s="9">
        <v>0</v>
      </c>
      <c r="Q215" s="9">
        <v>1</v>
      </c>
      <c r="R215" s="9">
        <v>1</v>
      </c>
      <c r="S215" s="9">
        <v>0</v>
      </c>
      <c r="T215" s="9">
        <v>1</v>
      </c>
      <c r="U215" s="9">
        <v>0</v>
      </c>
      <c r="V215" s="9">
        <v>1200</v>
      </c>
      <c r="W215" s="9">
        <v>0</v>
      </c>
      <c r="X215" s="5">
        <v>0</v>
      </c>
      <c r="Y215" s="5">
        <v>0</v>
      </c>
      <c r="Z215" s="5">
        <v>0</v>
      </c>
      <c r="AA215" s="9"/>
    </row>
    <row r="216" spans="1:27" s="5" customFormat="1" ht="13.5" customHeight="1">
      <c r="A216" s="9" t="s">
        <v>1139</v>
      </c>
      <c r="B216" s="9">
        <v>116</v>
      </c>
      <c r="C216" s="9">
        <v>35</v>
      </c>
      <c r="D216" s="9">
        <v>132</v>
      </c>
      <c r="E216" s="9">
        <v>53</v>
      </c>
      <c r="F216" s="9">
        <v>1</v>
      </c>
      <c r="G216" s="9">
        <v>0</v>
      </c>
      <c r="H216" s="9">
        <v>1200</v>
      </c>
      <c r="I216" s="9">
        <v>1200</v>
      </c>
      <c r="J216" s="9">
        <v>0</v>
      </c>
      <c r="K216" s="9">
        <v>10</v>
      </c>
      <c r="L216" s="9">
        <v>30</v>
      </c>
      <c r="M216" s="9">
        <v>0</v>
      </c>
      <c r="N216" s="9">
        <v>0</v>
      </c>
      <c r="O216" s="9">
        <v>0</v>
      </c>
      <c r="P216" s="9">
        <v>0</v>
      </c>
      <c r="Q216" s="9">
        <v>1</v>
      </c>
      <c r="R216" s="9">
        <v>1</v>
      </c>
      <c r="S216" s="9">
        <v>0</v>
      </c>
      <c r="T216" s="9">
        <v>1</v>
      </c>
      <c r="U216" s="9">
        <v>0</v>
      </c>
      <c r="V216" s="9">
        <v>1200</v>
      </c>
      <c r="W216" s="9">
        <v>0</v>
      </c>
      <c r="X216" s="5">
        <v>0</v>
      </c>
      <c r="Y216" s="5">
        <v>0</v>
      </c>
      <c r="Z216" s="5">
        <v>0</v>
      </c>
      <c r="AA216" s="9"/>
    </row>
    <row r="217" spans="1:27" s="5" customFormat="1" ht="13.5" customHeight="1">
      <c r="A217" s="9" t="s">
        <v>1140</v>
      </c>
      <c r="B217" s="9">
        <v>117</v>
      </c>
      <c r="C217" s="9">
        <v>36</v>
      </c>
      <c r="D217" s="9">
        <v>133</v>
      </c>
      <c r="E217" s="9">
        <v>52</v>
      </c>
      <c r="F217" s="9">
        <v>1</v>
      </c>
      <c r="G217" s="9">
        <v>1</v>
      </c>
      <c r="H217" s="9">
        <v>20</v>
      </c>
      <c r="I217" s="9">
        <v>20</v>
      </c>
      <c r="J217" s="9">
        <v>0</v>
      </c>
      <c r="K217" s="9">
        <v>20</v>
      </c>
      <c r="L217" s="9">
        <v>20</v>
      </c>
      <c r="M217" s="9">
        <v>30</v>
      </c>
      <c r="N217" s="9">
        <v>40</v>
      </c>
      <c r="O217" s="9">
        <v>0</v>
      </c>
      <c r="P217" s="9">
        <v>0</v>
      </c>
      <c r="Q217" s="9">
        <v>30</v>
      </c>
      <c r="R217" s="9">
        <v>30</v>
      </c>
      <c r="S217" s="9">
        <v>500</v>
      </c>
      <c r="T217" s="9">
        <v>1</v>
      </c>
      <c r="U217" s="9">
        <v>0</v>
      </c>
      <c r="V217" s="9">
        <v>0</v>
      </c>
      <c r="W217" s="9">
        <v>0</v>
      </c>
      <c r="X217" s="5">
        <v>0</v>
      </c>
      <c r="Y217" s="5">
        <v>0</v>
      </c>
      <c r="Z217" s="5">
        <v>0</v>
      </c>
      <c r="AA217" s="9"/>
    </row>
    <row r="218" spans="1:27" s="3" customFormat="1" ht="13.5" customHeight="1">
      <c r="A218" s="9" t="s">
        <v>1141</v>
      </c>
      <c r="B218" s="9">
        <v>81</v>
      </c>
      <c r="C218" s="9">
        <v>19</v>
      </c>
      <c r="D218" s="9">
        <v>115</v>
      </c>
      <c r="E218" s="9">
        <v>55</v>
      </c>
      <c r="F218" s="9">
        <v>1</v>
      </c>
      <c r="G218" s="9">
        <v>1</v>
      </c>
      <c r="H218" s="9">
        <v>1200</v>
      </c>
      <c r="I218" s="9">
        <v>1200</v>
      </c>
      <c r="J218" s="9">
        <v>0</v>
      </c>
      <c r="K218" s="9">
        <v>15</v>
      </c>
      <c r="L218" s="9">
        <v>30</v>
      </c>
      <c r="M218" s="9">
        <v>40</v>
      </c>
      <c r="N218" s="9">
        <v>75</v>
      </c>
      <c r="O218" s="9">
        <v>0</v>
      </c>
      <c r="P218" s="9">
        <v>0</v>
      </c>
      <c r="Q218" s="9">
        <v>20</v>
      </c>
      <c r="R218" s="9">
        <v>17</v>
      </c>
      <c r="S218" s="9">
        <v>500</v>
      </c>
      <c r="T218" s="9">
        <v>4</v>
      </c>
      <c r="U218" s="9">
        <v>2000</v>
      </c>
      <c r="V218" s="9">
        <v>2000</v>
      </c>
      <c r="W218" s="9">
        <v>0</v>
      </c>
      <c r="X218" s="5">
        <v>0</v>
      </c>
      <c r="Y218" s="5">
        <v>0</v>
      </c>
      <c r="Z218" s="5">
        <v>0</v>
      </c>
      <c r="AA218" s="9" t="s">
        <v>1142</v>
      </c>
    </row>
    <row r="219" spans="1:27" s="3" customFormat="1" ht="13.5" customHeight="1">
      <c r="A219" s="9" t="s">
        <v>557</v>
      </c>
      <c r="B219" s="9">
        <v>81</v>
      </c>
      <c r="C219" s="9">
        <v>19</v>
      </c>
      <c r="D219" s="9">
        <v>115</v>
      </c>
      <c r="E219" s="9">
        <v>55</v>
      </c>
      <c r="F219" s="9">
        <v>1</v>
      </c>
      <c r="G219" s="9">
        <v>1</v>
      </c>
      <c r="H219" s="9">
        <v>1200</v>
      </c>
      <c r="I219" s="9">
        <v>1200</v>
      </c>
      <c r="J219" s="9">
        <v>0</v>
      </c>
      <c r="K219" s="9">
        <v>15</v>
      </c>
      <c r="L219" s="9">
        <v>30</v>
      </c>
      <c r="M219" s="9">
        <v>40</v>
      </c>
      <c r="N219" s="9">
        <v>75</v>
      </c>
      <c r="O219" s="9">
        <v>0</v>
      </c>
      <c r="P219" s="9">
        <v>0</v>
      </c>
      <c r="Q219" s="9">
        <v>20</v>
      </c>
      <c r="R219" s="9">
        <v>17</v>
      </c>
      <c r="S219" s="9">
        <v>500</v>
      </c>
      <c r="T219" s="9">
        <v>4</v>
      </c>
      <c r="U219" s="9">
        <v>2000</v>
      </c>
      <c r="V219" s="9">
        <v>2000</v>
      </c>
      <c r="W219" s="9">
        <v>0</v>
      </c>
      <c r="X219" s="5">
        <v>0</v>
      </c>
      <c r="Y219" s="5">
        <v>0</v>
      </c>
      <c r="Z219" s="5">
        <v>0</v>
      </c>
      <c r="AA219" s="9"/>
    </row>
    <row r="220" spans="1:27" s="3" customFormat="1" ht="13.5" customHeight="1">
      <c r="A220" s="9" t="s">
        <v>1143</v>
      </c>
      <c r="B220" s="9">
        <v>81</v>
      </c>
      <c r="C220" s="9">
        <v>19</v>
      </c>
      <c r="D220" s="9">
        <v>115</v>
      </c>
      <c r="E220" s="9">
        <v>55</v>
      </c>
      <c r="F220" s="9">
        <v>1</v>
      </c>
      <c r="G220" s="9">
        <v>1</v>
      </c>
      <c r="H220" s="9">
        <v>1400</v>
      </c>
      <c r="I220" s="9">
        <v>1400</v>
      </c>
      <c r="J220" s="9">
        <v>0</v>
      </c>
      <c r="K220" s="9">
        <v>15</v>
      </c>
      <c r="L220" s="9">
        <v>30</v>
      </c>
      <c r="M220" s="9">
        <v>40</v>
      </c>
      <c r="N220" s="9">
        <v>75</v>
      </c>
      <c r="O220" s="9">
        <v>0</v>
      </c>
      <c r="P220" s="9">
        <v>0</v>
      </c>
      <c r="Q220" s="9">
        <v>20</v>
      </c>
      <c r="R220" s="9">
        <v>19</v>
      </c>
      <c r="S220" s="9">
        <v>500</v>
      </c>
      <c r="T220" s="9">
        <v>4</v>
      </c>
      <c r="U220" s="9">
        <v>2000</v>
      </c>
      <c r="V220" s="9">
        <v>2000</v>
      </c>
      <c r="W220" s="9">
        <v>0</v>
      </c>
      <c r="X220" s="5">
        <v>0</v>
      </c>
      <c r="Y220" s="5">
        <v>0</v>
      </c>
      <c r="Z220" s="5">
        <v>0</v>
      </c>
      <c r="AA220" s="9"/>
    </row>
    <row r="221" spans="1:27" s="3" customFormat="1" ht="13.5" customHeight="1">
      <c r="A221" s="9" t="s">
        <v>537</v>
      </c>
      <c r="B221" s="9">
        <v>96</v>
      </c>
      <c r="C221" s="9">
        <v>42</v>
      </c>
      <c r="D221" s="9">
        <v>115</v>
      </c>
      <c r="E221" s="9">
        <v>55</v>
      </c>
      <c r="F221" s="9">
        <v>1</v>
      </c>
      <c r="G221" s="9">
        <v>1</v>
      </c>
      <c r="H221" s="9">
        <v>1200</v>
      </c>
      <c r="I221" s="9">
        <v>1200</v>
      </c>
      <c r="J221" s="9">
        <v>0</v>
      </c>
      <c r="K221" s="9">
        <v>30</v>
      </c>
      <c r="L221" s="9">
        <v>15</v>
      </c>
      <c r="M221" s="9">
        <v>40</v>
      </c>
      <c r="N221" s="9">
        <v>75</v>
      </c>
      <c r="O221" s="9">
        <v>0</v>
      </c>
      <c r="P221" s="9">
        <v>0</v>
      </c>
      <c r="Q221" s="9">
        <v>10</v>
      </c>
      <c r="R221" s="9">
        <v>25</v>
      </c>
      <c r="S221" s="9">
        <v>600</v>
      </c>
      <c r="T221" s="9">
        <v>4</v>
      </c>
      <c r="U221" s="9">
        <v>2000</v>
      </c>
      <c r="V221" s="9">
        <v>1500</v>
      </c>
      <c r="W221" s="9">
        <v>0</v>
      </c>
      <c r="X221" s="5">
        <v>0</v>
      </c>
      <c r="Y221" s="5">
        <v>0</v>
      </c>
      <c r="Z221" s="5">
        <v>0</v>
      </c>
      <c r="AA221" s="9" t="s">
        <v>1142</v>
      </c>
    </row>
    <row r="222" spans="1:27" s="80" customFormat="1" ht="13.5" customHeight="1">
      <c r="A222" s="84" t="s">
        <v>536</v>
      </c>
      <c r="B222" s="84">
        <v>96</v>
      </c>
      <c r="C222" s="84">
        <v>42</v>
      </c>
      <c r="D222" s="84">
        <v>115</v>
      </c>
      <c r="E222" s="84">
        <v>55</v>
      </c>
      <c r="F222" s="84">
        <v>1</v>
      </c>
      <c r="G222" s="84">
        <v>1</v>
      </c>
      <c r="H222" s="84">
        <v>1200</v>
      </c>
      <c r="I222" s="84">
        <v>1200</v>
      </c>
      <c r="J222" s="84">
        <v>0</v>
      </c>
      <c r="K222" s="84">
        <v>30</v>
      </c>
      <c r="L222" s="84">
        <v>15</v>
      </c>
      <c r="M222" s="84">
        <v>40</v>
      </c>
      <c r="N222" s="84">
        <v>75</v>
      </c>
      <c r="O222" s="84">
        <v>0</v>
      </c>
      <c r="P222" s="84">
        <v>0</v>
      </c>
      <c r="Q222" s="84">
        <v>10</v>
      </c>
      <c r="R222" s="84">
        <v>25</v>
      </c>
      <c r="S222" s="84">
        <v>600</v>
      </c>
      <c r="T222" s="84">
        <v>4</v>
      </c>
      <c r="U222" s="84">
        <v>2000</v>
      </c>
      <c r="V222" s="84">
        <v>1500</v>
      </c>
      <c r="W222" s="84">
        <v>0</v>
      </c>
      <c r="X222" s="83">
        <v>0</v>
      </c>
      <c r="Y222" s="83">
        <v>0</v>
      </c>
      <c r="Z222" s="83">
        <v>0</v>
      </c>
      <c r="AA222" s="84"/>
    </row>
    <row r="223" spans="1:27" s="80" customFormat="1" ht="13.5" customHeight="1">
      <c r="A223" s="84" t="s">
        <v>1144</v>
      </c>
      <c r="B223" s="84">
        <v>96</v>
      </c>
      <c r="C223" s="84">
        <v>42</v>
      </c>
      <c r="D223" s="84">
        <v>115</v>
      </c>
      <c r="E223" s="84">
        <v>55</v>
      </c>
      <c r="F223" s="84">
        <v>1</v>
      </c>
      <c r="G223" s="84">
        <v>1</v>
      </c>
      <c r="H223" s="84">
        <v>1400</v>
      </c>
      <c r="I223" s="84">
        <v>1400</v>
      </c>
      <c r="J223" s="84">
        <v>0</v>
      </c>
      <c r="K223" s="84">
        <v>30</v>
      </c>
      <c r="L223" s="84">
        <v>15</v>
      </c>
      <c r="M223" s="84">
        <v>40</v>
      </c>
      <c r="N223" s="84">
        <v>75</v>
      </c>
      <c r="O223" s="84">
        <v>0</v>
      </c>
      <c r="P223" s="84">
        <v>0</v>
      </c>
      <c r="Q223" s="84">
        <v>20</v>
      </c>
      <c r="R223" s="84">
        <v>30</v>
      </c>
      <c r="S223" s="84">
        <v>600</v>
      </c>
      <c r="T223" s="84">
        <v>4</v>
      </c>
      <c r="U223" s="84">
        <v>2000</v>
      </c>
      <c r="V223" s="84">
        <v>1500</v>
      </c>
      <c r="W223" s="84">
        <v>0</v>
      </c>
      <c r="X223" s="83">
        <v>0</v>
      </c>
      <c r="Y223" s="83">
        <v>0</v>
      </c>
      <c r="Z223" s="83">
        <v>0</v>
      </c>
      <c r="AA223" s="84"/>
    </row>
    <row r="224" spans="1:27" s="80" customFormat="1" ht="13.5" customHeight="1">
      <c r="A224" s="84" t="s">
        <v>1145</v>
      </c>
      <c r="B224" s="84">
        <v>92</v>
      </c>
      <c r="C224" s="84">
        <v>21</v>
      </c>
      <c r="D224" s="84">
        <v>92</v>
      </c>
      <c r="E224" s="84">
        <v>60</v>
      </c>
      <c r="F224" s="84">
        <v>1</v>
      </c>
      <c r="G224" s="84">
        <v>100</v>
      </c>
      <c r="H224" s="84">
        <v>5000</v>
      </c>
      <c r="I224" s="84">
        <v>5000</v>
      </c>
      <c r="J224" s="84">
        <v>0</v>
      </c>
      <c r="K224" s="81">
        <v>40</v>
      </c>
      <c r="L224" s="81">
        <v>10</v>
      </c>
      <c r="M224" s="82">
        <v>60</v>
      </c>
      <c r="N224" s="82">
        <v>100</v>
      </c>
      <c r="O224" s="84">
        <v>0</v>
      </c>
      <c r="P224" s="84">
        <v>0</v>
      </c>
      <c r="Q224" s="84">
        <v>20</v>
      </c>
      <c r="R224" s="84">
        <v>30</v>
      </c>
      <c r="S224" s="84">
        <v>500</v>
      </c>
      <c r="T224" s="84">
        <v>5</v>
      </c>
      <c r="U224" s="84">
        <v>1000</v>
      </c>
      <c r="V224" s="84">
        <v>1200</v>
      </c>
      <c r="W224" s="84">
        <v>0</v>
      </c>
      <c r="X224" s="83">
        <v>0</v>
      </c>
      <c r="Y224" s="83">
        <v>0</v>
      </c>
      <c r="Z224" s="83">
        <v>0</v>
      </c>
      <c r="AA224" s="84"/>
    </row>
    <row r="225" spans="1:27" s="80" customFormat="1" ht="13.5" customHeight="1">
      <c r="A225" s="84" t="s">
        <v>558</v>
      </c>
      <c r="B225" s="84">
        <v>92</v>
      </c>
      <c r="C225" s="84">
        <v>21</v>
      </c>
      <c r="D225" s="84">
        <v>93</v>
      </c>
      <c r="E225" s="84">
        <v>60</v>
      </c>
      <c r="F225" s="84">
        <v>1</v>
      </c>
      <c r="G225" s="84">
        <v>100</v>
      </c>
      <c r="H225" s="84">
        <v>5000</v>
      </c>
      <c r="I225" s="84">
        <v>5000</v>
      </c>
      <c r="J225" s="84">
        <v>0</v>
      </c>
      <c r="K225" s="81">
        <v>5</v>
      </c>
      <c r="L225" s="81">
        <v>50</v>
      </c>
      <c r="M225" s="82">
        <v>80</v>
      </c>
      <c r="N225" s="82">
        <v>80</v>
      </c>
      <c r="O225" s="84">
        <v>0</v>
      </c>
      <c r="P225" s="84">
        <v>0</v>
      </c>
      <c r="Q225" s="84">
        <v>25</v>
      </c>
      <c r="R225" s="84">
        <v>30</v>
      </c>
      <c r="S225" s="84">
        <v>500</v>
      </c>
      <c r="T225" s="84">
        <v>5</v>
      </c>
      <c r="U225" s="84">
        <v>1000</v>
      </c>
      <c r="V225" s="84">
        <v>1200</v>
      </c>
      <c r="W225" s="84">
        <v>0</v>
      </c>
      <c r="X225" s="83">
        <v>0</v>
      </c>
      <c r="Y225" s="83">
        <v>0</v>
      </c>
      <c r="Z225" s="83">
        <v>0</v>
      </c>
      <c r="AA225" s="84"/>
    </row>
    <row r="226" spans="1:27" s="80" customFormat="1" ht="13.5" customHeight="1">
      <c r="A226" s="84" t="s">
        <v>546</v>
      </c>
      <c r="B226" s="84">
        <v>115</v>
      </c>
      <c r="C226" s="84">
        <v>34</v>
      </c>
      <c r="D226" s="84">
        <v>131</v>
      </c>
      <c r="E226" s="84">
        <v>60</v>
      </c>
      <c r="F226" s="84">
        <v>1</v>
      </c>
      <c r="G226" s="84">
        <v>100</v>
      </c>
      <c r="H226" s="84">
        <v>5000</v>
      </c>
      <c r="I226" s="84">
        <v>5000</v>
      </c>
      <c r="J226" s="84">
        <v>0</v>
      </c>
      <c r="K226" s="81">
        <v>23</v>
      </c>
      <c r="L226" s="81">
        <v>35</v>
      </c>
      <c r="M226" s="82">
        <v>50</v>
      </c>
      <c r="N226" s="82">
        <v>85</v>
      </c>
      <c r="O226" s="84">
        <v>0</v>
      </c>
      <c r="P226" s="84">
        <v>0</v>
      </c>
      <c r="Q226" s="84">
        <v>30</v>
      </c>
      <c r="R226" s="84">
        <v>25</v>
      </c>
      <c r="S226" s="84">
        <v>0</v>
      </c>
      <c r="T226" s="84">
        <v>1</v>
      </c>
      <c r="U226" s="84">
        <v>0</v>
      </c>
      <c r="V226" s="84">
        <v>2000</v>
      </c>
      <c r="W226" s="84">
        <v>0</v>
      </c>
      <c r="X226" s="83">
        <v>0</v>
      </c>
      <c r="Y226" s="83">
        <v>0</v>
      </c>
      <c r="Z226" s="83">
        <v>0</v>
      </c>
      <c r="AA226" s="84"/>
    </row>
    <row r="227" spans="1:27" s="3" customFormat="1" ht="13.5" customHeight="1">
      <c r="A227" s="3" t="s">
        <v>6484</v>
      </c>
      <c r="B227" s="3">
        <v>81</v>
      </c>
      <c r="C227" s="3">
        <v>19</v>
      </c>
      <c r="D227" s="3">
        <v>190</v>
      </c>
      <c r="E227" s="3">
        <v>28</v>
      </c>
      <c r="F227" s="3">
        <v>1</v>
      </c>
      <c r="G227" s="3">
        <v>0</v>
      </c>
      <c r="H227" s="3">
        <v>190</v>
      </c>
      <c r="I227" s="3">
        <v>180</v>
      </c>
      <c r="J227" s="3">
        <v>0</v>
      </c>
      <c r="K227" s="3">
        <v>1</v>
      </c>
      <c r="L227" s="3">
        <v>3</v>
      </c>
      <c r="M227" s="3">
        <v>10</v>
      </c>
      <c r="N227" s="3">
        <v>20</v>
      </c>
      <c r="O227" s="3">
        <v>0</v>
      </c>
      <c r="P227" s="3">
        <v>0</v>
      </c>
      <c r="Q227" s="3">
        <v>15</v>
      </c>
      <c r="R227" s="3">
        <v>15</v>
      </c>
      <c r="S227" s="3">
        <v>2000</v>
      </c>
      <c r="T227" s="3">
        <v>1</v>
      </c>
      <c r="U227" s="3">
        <v>0</v>
      </c>
      <c r="V227" s="3">
        <v>2500</v>
      </c>
      <c r="W227" s="3">
        <v>0</v>
      </c>
      <c r="X227" s="5">
        <v>0</v>
      </c>
      <c r="Y227" s="5">
        <v>0</v>
      </c>
      <c r="Z227" s="5">
        <v>0</v>
      </c>
    </row>
    <row r="228" spans="1:27" s="3" customFormat="1" ht="13.5" customHeight="1">
      <c r="A228" s="3" t="s">
        <v>1146</v>
      </c>
      <c r="B228" s="3">
        <v>81</v>
      </c>
      <c r="C228" s="3">
        <v>19</v>
      </c>
      <c r="D228" s="3">
        <v>190</v>
      </c>
      <c r="E228" s="3">
        <v>28</v>
      </c>
      <c r="F228" s="3">
        <v>1</v>
      </c>
      <c r="G228" s="3">
        <v>0</v>
      </c>
      <c r="H228" s="3">
        <v>190</v>
      </c>
      <c r="I228" s="3">
        <v>180</v>
      </c>
      <c r="J228" s="3">
        <v>0</v>
      </c>
      <c r="K228" s="3">
        <v>1</v>
      </c>
      <c r="L228" s="3">
        <v>3</v>
      </c>
      <c r="M228" s="3">
        <v>10</v>
      </c>
      <c r="N228" s="3">
        <v>20</v>
      </c>
      <c r="O228" s="3">
        <v>0</v>
      </c>
      <c r="P228" s="3">
        <v>0</v>
      </c>
      <c r="Q228" s="3">
        <v>15</v>
      </c>
      <c r="R228" s="3">
        <v>15</v>
      </c>
      <c r="S228" s="3">
        <v>2000</v>
      </c>
      <c r="T228" s="3">
        <v>1</v>
      </c>
      <c r="U228" s="3">
        <v>0</v>
      </c>
      <c r="V228" s="3">
        <v>2500</v>
      </c>
      <c r="W228" s="3">
        <v>0</v>
      </c>
      <c r="X228" s="5">
        <v>0</v>
      </c>
      <c r="Y228" s="5">
        <v>0</v>
      </c>
      <c r="Z228" s="5">
        <v>0</v>
      </c>
    </row>
    <row r="229" spans="1:27" s="3" customFormat="1" ht="13.5" customHeight="1">
      <c r="A229" s="3" t="s">
        <v>529</v>
      </c>
      <c r="B229" s="3">
        <v>81</v>
      </c>
      <c r="C229" s="3">
        <v>64</v>
      </c>
      <c r="D229" s="3">
        <v>191</v>
      </c>
      <c r="E229" s="3">
        <v>35</v>
      </c>
      <c r="F229" s="3">
        <v>1</v>
      </c>
      <c r="G229" s="3">
        <v>0</v>
      </c>
      <c r="H229" s="3">
        <v>460</v>
      </c>
      <c r="I229" s="3">
        <v>500</v>
      </c>
      <c r="J229" s="3">
        <v>0</v>
      </c>
      <c r="K229" s="3">
        <v>4</v>
      </c>
      <c r="L229" s="3">
        <v>8</v>
      </c>
      <c r="M229" s="3">
        <v>17</v>
      </c>
      <c r="N229" s="3">
        <v>45</v>
      </c>
      <c r="O229" s="3">
        <v>0</v>
      </c>
      <c r="P229" s="3">
        <v>0</v>
      </c>
      <c r="Q229" s="3">
        <v>18</v>
      </c>
      <c r="R229" s="3">
        <v>15</v>
      </c>
      <c r="S229" s="3">
        <v>1500</v>
      </c>
      <c r="T229" s="3">
        <v>1</v>
      </c>
      <c r="U229" s="3">
        <v>0</v>
      </c>
      <c r="V229" s="3">
        <v>2000</v>
      </c>
      <c r="W229" s="3">
        <v>0</v>
      </c>
      <c r="X229" s="5">
        <v>0</v>
      </c>
      <c r="Y229" s="5">
        <v>0</v>
      </c>
      <c r="Z229" s="5">
        <v>0</v>
      </c>
    </row>
    <row r="230" spans="1:27" s="3" customFormat="1" ht="13.5" customHeight="1">
      <c r="A230" s="3" t="s">
        <v>528</v>
      </c>
      <c r="B230" s="3">
        <v>81</v>
      </c>
      <c r="C230" s="3">
        <v>64</v>
      </c>
      <c r="D230" s="3">
        <v>191</v>
      </c>
      <c r="E230" s="3">
        <v>35</v>
      </c>
      <c r="F230" s="3">
        <v>1</v>
      </c>
      <c r="G230" s="3">
        <v>0</v>
      </c>
      <c r="H230" s="3">
        <v>460</v>
      </c>
      <c r="I230" s="3">
        <v>500</v>
      </c>
      <c r="J230" s="3">
        <v>0</v>
      </c>
      <c r="K230" s="3">
        <v>4</v>
      </c>
      <c r="L230" s="3">
        <v>8</v>
      </c>
      <c r="M230" s="3">
        <v>17</v>
      </c>
      <c r="N230" s="3">
        <v>45</v>
      </c>
      <c r="O230" s="3">
        <v>0</v>
      </c>
      <c r="P230" s="3">
        <v>0</v>
      </c>
      <c r="Q230" s="3">
        <v>18</v>
      </c>
      <c r="R230" s="3">
        <v>15</v>
      </c>
      <c r="S230" s="3">
        <v>1500</v>
      </c>
      <c r="T230" s="3">
        <v>1</v>
      </c>
      <c r="U230" s="3">
        <v>0</v>
      </c>
      <c r="V230" s="3">
        <v>2000</v>
      </c>
      <c r="W230" s="3">
        <v>0</v>
      </c>
      <c r="X230" s="5">
        <v>0</v>
      </c>
      <c r="Y230" s="5">
        <v>0</v>
      </c>
      <c r="Z230" s="5">
        <v>0</v>
      </c>
    </row>
    <row r="231" spans="1:27" s="3" customFormat="1" ht="13.5" customHeight="1">
      <c r="A231" s="3" t="s">
        <v>6480</v>
      </c>
      <c r="B231" s="3">
        <v>81</v>
      </c>
      <c r="C231" s="3">
        <v>67</v>
      </c>
      <c r="D231" s="3">
        <v>192</v>
      </c>
      <c r="E231" s="3">
        <v>35</v>
      </c>
      <c r="F231" s="3">
        <v>1</v>
      </c>
      <c r="G231" s="3">
        <v>0</v>
      </c>
      <c r="H231" s="3">
        <v>450</v>
      </c>
      <c r="I231" s="3">
        <v>390</v>
      </c>
      <c r="J231" s="3">
        <v>0</v>
      </c>
      <c r="K231" s="3">
        <v>6</v>
      </c>
      <c r="L231" s="3">
        <v>9</v>
      </c>
      <c r="M231" s="3">
        <v>24</v>
      </c>
      <c r="N231" s="3">
        <v>35</v>
      </c>
      <c r="O231" s="3">
        <v>0</v>
      </c>
      <c r="P231" s="3">
        <v>0</v>
      </c>
      <c r="Q231" s="3">
        <v>15</v>
      </c>
      <c r="R231" s="3">
        <v>13</v>
      </c>
      <c r="S231" s="3">
        <v>700</v>
      </c>
      <c r="T231" s="3">
        <v>1</v>
      </c>
      <c r="U231" s="3">
        <v>0</v>
      </c>
      <c r="V231" s="3">
        <v>1800</v>
      </c>
      <c r="W231" s="3">
        <v>0</v>
      </c>
      <c r="X231" s="5">
        <v>0</v>
      </c>
      <c r="Y231" s="5">
        <v>0</v>
      </c>
      <c r="Z231" s="5">
        <v>0</v>
      </c>
    </row>
    <row r="232" spans="1:27" s="3" customFormat="1" ht="13.5" customHeight="1">
      <c r="A232" s="3" t="s">
        <v>526</v>
      </c>
      <c r="B232" s="3">
        <v>81</v>
      </c>
      <c r="C232" s="3">
        <v>67</v>
      </c>
      <c r="D232" s="3">
        <v>192</v>
      </c>
      <c r="E232" s="3">
        <v>35</v>
      </c>
      <c r="F232" s="3">
        <v>1</v>
      </c>
      <c r="G232" s="3">
        <v>0</v>
      </c>
      <c r="H232" s="3">
        <v>450</v>
      </c>
      <c r="I232" s="3">
        <v>390</v>
      </c>
      <c r="J232" s="3">
        <v>0</v>
      </c>
      <c r="K232" s="3">
        <v>6</v>
      </c>
      <c r="L232" s="3">
        <v>9</v>
      </c>
      <c r="M232" s="3">
        <v>24</v>
      </c>
      <c r="N232" s="3">
        <v>35</v>
      </c>
      <c r="O232" s="3">
        <v>0</v>
      </c>
      <c r="P232" s="3">
        <v>0</v>
      </c>
      <c r="Q232" s="3">
        <v>15</v>
      </c>
      <c r="R232" s="3">
        <v>13</v>
      </c>
      <c r="S232" s="3">
        <v>700</v>
      </c>
      <c r="T232" s="3">
        <v>1</v>
      </c>
      <c r="U232" s="3">
        <v>0</v>
      </c>
      <c r="V232" s="3">
        <v>1800</v>
      </c>
      <c r="W232" s="3">
        <v>0</v>
      </c>
      <c r="X232" s="5">
        <v>0</v>
      </c>
      <c r="Y232" s="5">
        <v>0</v>
      </c>
      <c r="Z232" s="5">
        <v>0</v>
      </c>
    </row>
    <row r="233" spans="1:27" s="3" customFormat="1" ht="13.5" customHeight="1">
      <c r="A233" s="3" t="s">
        <v>6481</v>
      </c>
      <c r="B233" s="3">
        <v>81</v>
      </c>
      <c r="C233" s="3">
        <v>66</v>
      </c>
      <c r="D233" s="3">
        <v>193</v>
      </c>
      <c r="E233" s="3">
        <v>32</v>
      </c>
      <c r="F233" s="3">
        <v>1</v>
      </c>
      <c r="G233" s="3">
        <v>0</v>
      </c>
      <c r="H233" s="3">
        <v>380</v>
      </c>
      <c r="I233" s="3">
        <v>390</v>
      </c>
      <c r="J233" s="3">
        <v>0</v>
      </c>
      <c r="K233" s="3">
        <v>0</v>
      </c>
      <c r="L233" s="3">
        <v>12</v>
      </c>
      <c r="M233" s="3">
        <v>20</v>
      </c>
      <c r="N233" s="3">
        <v>30</v>
      </c>
      <c r="O233" s="3">
        <v>0</v>
      </c>
      <c r="P233" s="3">
        <v>0</v>
      </c>
      <c r="Q233" s="3">
        <v>15</v>
      </c>
      <c r="R233" s="3">
        <v>13</v>
      </c>
      <c r="S233" s="3">
        <v>1300</v>
      </c>
      <c r="T233" s="3">
        <v>1</v>
      </c>
      <c r="U233" s="3">
        <v>0</v>
      </c>
      <c r="V233" s="3">
        <v>2000</v>
      </c>
      <c r="W233" s="3">
        <v>0</v>
      </c>
      <c r="X233" s="5">
        <v>0</v>
      </c>
      <c r="Y233" s="5">
        <v>0</v>
      </c>
      <c r="Z233" s="5">
        <v>0</v>
      </c>
    </row>
    <row r="234" spans="1:27" s="3" customFormat="1" ht="13.5" customHeight="1">
      <c r="A234" s="3" t="s">
        <v>524</v>
      </c>
      <c r="B234" s="3">
        <v>81</v>
      </c>
      <c r="C234" s="3">
        <v>66</v>
      </c>
      <c r="D234" s="3">
        <v>193</v>
      </c>
      <c r="E234" s="3">
        <v>32</v>
      </c>
      <c r="F234" s="3">
        <v>1</v>
      </c>
      <c r="G234" s="3">
        <v>0</v>
      </c>
      <c r="H234" s="3">
        <v>380</v>
      </c>
      <c r="I234" s="3">
        <v>390</v>
      </c>
      <c r="J234" s="3">
        <v>0</v>
      </c>
      <c r="K234" s="3">
        <v>0</v>
      </c>
      <c r="L234" s="3">
        <v>12</v>
      </c>
      <c r="M234" s="3">
        <v>20</v>
      </c>
      <c r="N234" s="3">
        <v>30</v>
      </c>
      <c r="O234" s="3">
        <v>0</v>
      </c>
      <c r="P234" s="3">
        <v>0</v>
      </c>
      <c r="Q234" s="3">
        <v>15</v>
      </c>
      <c r="R234" s="3">
        <v>13</v>
      </c>
      <c r="S234" s="3">
        <v>1300</v>
      </c>
      <c r="T234" s="3">
        <v>1</v>
      </c>
      <c r="U234" s="3">
        <v>0</v>
      </c>
      <c r="V234" s="3">
        <v>2000</v>
      </c>
      <c r="W234" s="3">
        <v>0</v>
      </c>
      <c r="X234" s="5">
        <v>0</v>
      </c>
      <c r="Y234" s="5">
        <v>0</v>
      </c>
      <c r="Z234" s="5">
        <v>0</v>
      </c>
    </row>
    <row r="235" spans="1:27" s="3" customFormat="1" ht="13.5" customHeight="1">
      <c r="A235" s="3" t="s">
        <v>6482</v>
      </c>
      <c r="B235" s="3">
        <v>81</v>
      </c>
      <c r="C235" s="3">
        <v>65</v>
      </c>
      <c r="D235" s="3">
        <v>194</v>
      </c>
      <c r="E235" s="3">
        <v>35</v>
      </c>
      <c r="F235" s="3">
        <v>1</v>
      </c>
      <c r="G235" s="3">
        <v>0</v>
      </c>
      <c r="H235" s="3">
        <v>420</v>
      </c>
      <c r="I235" s="3">
        <v>440</v>
      </c>
      <c r="J235" s="3">
        <v>0</v>
      </c>
      <c r="K235" s="3">
        <v>9</v>
      </c>
      <c r="L235" s="3">
        <v>0</v>
      </c>
      <c r="M235" s="3">
        <v>24</v>
      </c>
      <c r="N235" s="3">
        <v>31</v>
      </c>
      <c r="O235" s="3">
        <v>0</v>
      </c>
      <c r="P235" s="3">
        <v>0</v>
      </c>
      <c r="Q235" s="3">
        <v>15</v>
      </c>
      <c r="R235" s="3">
        <v>13</v>
      </c>
      <c r="S235" s="3">
        <v>1300</v>
      </c>
      <c r="T235" s="3">
        <v>1</v>
      </c>
      <c r="U235" s="3">
        <v>0</v>
      </c>
      <c r="V235" s="3">
        <v>1800</v>
      </c>
      <c r="W235" s="3">
        <v>0</v>
      </c>
      <c r="X235" s="5">
        <v>0</v>
      </c>
      <c r="Y235" s="5">
        <v>0</v>
      </c>
      <c r="Z235" s="5">
        <v>0</v>
      </c>
    </row>
    <row r="236" spans="1:27" s="3" customFormat="1" ht="13.5" customHeight="1">
      <c r="A236" s="3" t="s">
        <v>522</v>
      </c>
      <c r="B236" s="3">
        <v>81</v>
      </c>
      <c r="C236" s="3">
        <v>65</v>
      </c>
      <c r="D236" s="3">
        <v>194</v>
      </c>
      <c r="E236" s="3">
        <v>35</v>
      </c>
      <c r="F236" s="3">
        <v>1</v>
      </c>
      <c r="G236" s="3">
        <v>0</v>
      </c>
      <c r="H236" s="3">
        <v>420</v>
      </c>
      <c r="I236" s="3">
        <v>440</v>
      </c>
      <c r="J236" s="3">
        <v>0</v>
      </c>
      <c r="K236" s="3">
        <v>9</v>
      </c>
      <c r="L236" s="3">
        <v>0</v>
      </c>
      <c r="M236" s="3">
        <v>24</v>
      </c>
      <c r="N236" s="3">
        <v>31</v>
      </c>
      <c r="O236" s="3">
        <v>0</v>
      </c>
      <c r="P236" s="3">
        <v>0</v>
      </c>
      <c r="Q236" s="3">
        <v>15</v>
      </c>
      <c r="R236" s="3">
        <v>13</v>
      </c>
      <c r="S236" s="3">
        <v>1300</v>
      </c>
      <c r="T236" s="3">
        <v>1</v>
      </c>
      <c r="U236" s="3">
        <v>0</v>
      </c>
      <c r="V236" s="3">
        <v>1800</v>
      </c>
      <c r="W236" s="3">
        <v>0</v>
      </c>
      <c r="X236" s="5">
        <v>0</v>
      </c>
      <c r="Y236" s="5">
        <v>0</v>
      </c>
      <c r="Z236" s="5">
        <v>0</v>
      </c>
    </row>
    <row r="237" spans="1:27" s="3" customFormat="1" ht="13.5" customHeight="1">
      <c r="A237" s="3" t="s">
        <v>6483</v>
      </c>
      <c r="B237" s="3">
        <v>104</v>
      </c>
      <c r="C237" s="3">
        <v>68</v>
      </c>
      <c r="D237" s="3">
        <v>195</v>
      </c>
      <c r="E237" s="3">
        <v>32</v>
      </c>
      <c r="F237" s="3">
        <v>1</v>
      </c>
      <c r="G237" s="3">
        <v>1</v>
      </c>
      <c r="H237" s="3">
        <v>240</v>
      </c>
      <c r="I237" s="3">
        <v>190</v>
      </c>
      <c r="J237" s="3">
        <v>0</v>
      </c>
      <c r="K237" s="3">
        <v>0</v>
      </c>
      <c r="L237" s="3">
        <v>0</v>
      </c>
      <c r="M237" s="3">
        <v>12</v>
      </c>
      <c r="N237" s="3">
        <v>28</v>
      </c>
      <c r="O237" s="3">
        <v>0</v>
      </c>
      <c r="P237" s="3">
        <v>0</v>
      </c>
      <c r="Q237" s="3">
        <v>20</v>
      </c>
      <c r="R237" s="3">
        <v>20</v>
      </c>
      <c r="S237" s="3">
        <v>1000</v>
      </c>
      <c r="T237" s="3">
        <v>1</v>
      </c>
      <c r="U237" s="3">
        <v>0</v>
      </c>
      <c r="V237" s="3">
        <v>2000</v>
      </c>
      <c r="W237" s="3">
        <v>0</v>
      </c>
      <c r="X237" s="5">
        <v>0</v>
      </c>
      <c r="Y237" s="5">
        <v>0</v>
      </c>
      <c r="Z237" s="5">
        <v>0</v>
      </c>
    </row>
    <row r="238" spans="1:27" s="3" customFormat="1" ht="13.5" customHeight="1">
      <c r="A238" s="3" t="s">
        <v>520</v>
      </c>
      <c r="B238" s="3">
        <v>104</v>
      </c>
      <c r="C238" s="3">
        <v>68</v>
      </c>
      <c r="D238" s="3">
        <v>195</v>
      </c>
      <c r="E238" s="3">
        <v>32</v>
      </c>
      <c r="F238" s="3">
        <v>1</v>
      </c>
      <c r="G238" s="3">
        <v>1</v>
      </c>
      <c r="H238" s="3">
        <v>240</v>
      </c>
      <c r="I238" s="3">
        <v>190</v>
      </c>
      <c r="J238" s="3">
        <v>0</v>
      </c>
      <c r="K238" s="3">
        <v>0</v>
      </c>
      <c r="L238" s="3">
        <v>0</v>
      </c>
      <c r="M238" s="3">
        <v>12</v>
      </c>
      <c r="N238" s="3">
        <v>28</v>
      </c>
      <c r="O238" s="3">
        <v>0</v>
      </c>
      <c r="P238" s="3">
        <v>0</v>
      </c>
      <c r="Q238" s="3">
        <v>20</v>
      </c>
      <c r="R238" s="3">
        <v>20</v>
      </c>
      <c r="S238" s="3">
        <v>1000</v>
      </c>
      <c r="T238" s="3">
        <v>1</v>
      </c>
      <c r="U238" s="3">
        <v>0</v>
      </c>
      <c r="V238" s="3">
        <v>2000</v>
      </c>
      <c r="W238" s="3">
        <v>0</v>
      </c>
      <c r="X238" s="5">
        <v>0</v>
      </c>
      <c r="Y238" s="5">
        <v>0</v>
      </c>
      <c r="Z238" s="5">
        <v>0</v>
      </c>
    </row>
    <row r="239" spans="1:27" s="80" customFormat="1" ht="13.5" customHeight="1">
      <c r="A239" s="80" t="s">
        <v>6472</v>
      </c>
      <c r="B239" s="80">
        <v>81</v>
      </c>
      <c r="C239" s="80">
        <v>63</v>
      </c>
      <c r="D239" s="80">
        <v>196</v>
      </c>
      <c r="E239" s="80">
        <v>60</v>
      </c>
      <c r="F239" s="80">
        <v>1</v>
      </c>
      <c r="G239" s="80">
        <v>100</v>
      </c>
      <c r="H239" s="80">
        <v>5000</v>
      </c>
      <c r="I239" s="80">
        <v>5000</v>
      </c>
      <c r="J239" s="80">
        <v>0</v>
      </c>
      <c r="K239" s="81">
        <v>37</v>
      </c>
      <c r="L239" s="81">
        <v>43</v>
      </c>
      <c r="M239" s="82">
        <v>60</v>
      </c>
      <c r="N239" s="82">
        <v>105</v>
      </c>
      <c r="O239" s="80">
        <v>0</v>
      </c>
      <c r="P239" s="80">
        <v>0</v>
      </c>
      <c r="Q239" s="80">
        <v>27</v>
      </c>
      <c r="R239" s="80">
        <v>30</v>
      </c>
      <c r="S239" s="80">
        <v>500</v>
      </c>
      <c r="T239" s="80">
        <v>1</v>
      </c>
      <c r="U239" s="80">
        <v>0</v>
      </c>
      <c r="V239" s="80">
        <v>1200</v>
      </c>
      <c r="W239" s="80">
        <v>0</v>
      </c>
      <c r="X239" s="83">
        <v>0</v>
      </c>
      <c r="Y239" s="83">
        <v>0</v>
      </c>
      <c r="Z239" s="83">
        <v>0</v>
      </c>
    </row>
    <row r="240" spans="1:27" s="80" customFormat="1" ht="13.5" customHeight="1">
      <c r="A240" s="80" t="s">
        <v>6501</v>
      </c>
      <c r="B240" s="80">
        <v>94</v>
      </c>
      <c r="C240" s="80">
        <v>63</v>
      </c>
      <c r="D240" s="80">
        <v>196</v>
      </c>
      <c r="E240" s="80">
        <v>60</v>
      </c>
      <c r="F240" s="80">
        <v>1</v>
      </c>
      <c r="G240" s="80">
        <v>100</v>
      </c>
      <c r="H240" s="80">
        <v>5000</v>
      </c>
      <c r="I240" s="80">
        <v>5000</v>
      </c>
      <c r="J240" s="80">
        <v>0</v>
      </c>
      <c r="K240" s="81">
        <v>37</v>
      </c>
      <c r="L240" s="81">
        <v>43</v>
      </c>
      <c r="M240" s="82">
        <v>60</v>
      </c>
      <c r="N240" s="82">
        <v>105</v>
      </c>
      <c r="O240" s="80">
        <v>0</v>
      </c>
      <c r="P240" s="80">
        <v>0</v>
      </c>
      <c r="Q240" s="80">
        <v>27</v>
      </c>
      <c r="R240" s="80">
        <v>30</v>
      </c>
      <c r="S240" s="80">
        <v>500</v>
      </c>
      <c r="T240" s="80">
        <v>1</v>
      </c>
      <c r="U240" s="80">
        <v>0</v>
      </c>
      <c r="V240" s="80">
        <v>1200</v>
      </c>
      <c r="W240" s="80">
        <v>0</v>
      </c>
      <c r="X240" s="83">
        <v>0</v>
      </c>
      <c r="Y240" s="83">
        <v>0</v>
      </c>
      <c r="Z240" s="83">
        <v>0</v>
      </c>
    </row>
    <row r="241" spans="1:26" s="3" customFormat="1" ht="13.5" customHeight="1">
      <c r="A241" s="3" t="s">
        <v>6476</v>
      </c>
      <c r="B241" s="3">
        <v>81</v>
      </c>
      <c r="C241" s="3">
        <v>19</v>
      </c>
      <c r="D241" s="3">
        <v>200</v>
      </c>
      <c r="E241" s="3">
        <v>32</v>
      </c>
      <c r="F241" s="3">
        <v>0</v>
      </c>
      <c r="G241" s="3">
        <v>0</v>
      </c>
      <c r="H241" s="3">
        <v>360</v>
      </c>
      <c r="I241" s="3">
        <v>330</v>
      </c>
      <c r="J241" s="3">
        <v>0</v>
      </c>
      <c r="K241" s="3">
        <v>0</v>
      </c>
      <c r="L241" s="3">
        <v>8</v>
      </c>
      <c r="M241" s="3">
        <v>15</v>
      </c>
      <c r="N241" s="3">
        <v>25</v>
      </c>
      <c r="O241" s="3">
        <v>0</v>
      </c>
      <c r="P241" s="3">
        <v>0</v>
      </c>
      <c r="Q241" s="3">
        <v>15</v>
      </c>
      <c r="R241" s="3">
        <v>13</v>
      </c>
      <c r="S241" s="3">
        <v>1400</v>
      </c>
      <c r="T241" s="3">
        <v>1</v>
      </c>
      <c r="U241" s="3">
        <v>0</v>
      </c>
      <c r="V241" s="3">
        <v>2000</v>
      </c>
      <c r="W241" s="3">
        <v>0</v>
      </c>
      <c r="X241" s="5">
        <v>0</v>
      </c>
      <c r="Y241" s="5">
        <v>0</v>
      </c>
      <c r="Z241" s="5">
        <v>0</v>
      </c>
    </row>
    <row r="242" spans="1:26" s="3" customFormat="1" ht="13.5" customHeight="1">
      <c r="A242" s="3" t="s">
        <v>518</v>
      </c>
      <c r="B242" s="3">
        <v>81</v>
      </c>
      <c r="C242" s="3">
        <v>19</v>
      </c>
      <c r="D242" s="3">
        <v>200</v>
      </c>
      <c r="E242" s="3">
        <v>32</v>
      </c>
      <c r="F242" s="3">
        <v>0</v>
      </c>
      <c r="G242" s="3">
        <v>0</v>
      </c>
      <c r="H242" s="3">
        <v>360</v>
      </c>
      <c r="I242" s="3">
        <v>330</v>
      </c>
      <c r="J242" s="3">
        <v>0</v>
      </c>
      <c r="K242" s="3">
        <v>0</v>
      </c>
      <c r="L242" s="3">
        <v>8</v>
      </c>
      <c r="M242" s="3">
        <v>15</v>
      </c>
      <c r="N242" s="3">
        <v>25</v>
      </c>
      <c r="O242" s="3">
        <v>0</v>
      </c>
      <c r="P242" s="3">
        <v>0</v>
      </c>
      <c r="Q242" s="3">
        <v>15</v>
      </c>
      <c r="R242" s="3">
        <v>13</v>
      </c>
      <c r="S242" s="3">
        <v>1400</v>
      </c>
      <c r="T242" s="3">
        <v>1</v>
      </c>
      <c r="U242" s="3">
        <v>0</v>
      </c>
      <c r="V242" s="3">
        <v>2000</v>
      </c>
      <c r="W242" s="3">
        <v>0</v>
      </c>
      <c r="X242" s="5">
        <v>0</v>
      </c>
      <c r="Y242" s="5">
        <v>0</v>
      </c>
      <c r="Z242" s="5">
        <v>0</v>
      </c>
    </row>
    <row r="243" spans="1:26" s="3" customFormat="1" ht="13.5" customHeight="1">
      <c r="A243" s="3" t="s">
        <v>517</v>
      </c>
      <c r="B243" s="3">
        <v>81</v>
      </c>
      <c r="C243" s="3">
        <v>19</v>
      </c>
      <c r="D243" s="3">
        <v>201</v>
      </c>
      <c r="E243" s="3">
        <v>33</v>
      </c>
      <c r="F243" s="3">
        <v>1</v>
      </c>
      <c r="G243" s="3">
        <v>0</v>
      </c>
      <c r="H243" s="3">
        <v>400</v>
      </c>
      <c r="I243" s="3">
        <v>420</v>
      </c>
      <c r="J243" s="3">
        <v>0</v>
      </c>
      <c r="K243" s="3">
        <v>2</v>
      </c>
      <c r="L243" s="3">
        <v>8</v>
      </c>
      <c r="M243" s="3">
        <v>15</v>
      </c>
      <c r="N243" s="3">
        <v>30</v>
      </c>
      <c r="O243" s="3">
        <v>0</v>
      </c>
      <c r="P243" s="3">
        <v>0</v>
      </c>
      <c r="Q243" s="3">
        <v>18</v>
      </c>
      <c r="R243" s="3">
        <v>14</v>
      </c>
      <c r="S243" s="3">
        <v>1300</v>
      </c>
      <c r="T243" s="3">
        <v>1</v>
      </c>
      <c r="U243" s="3">
        <v>0</v>
      </c>
      <c r="V243" s="3">
        <v>2000</v>
      </c>
      <c r="W243" s="3">
        <v>0</v>
      </c>
      <c r="X243" s="5">
        <v>0</v>
      </c>
      <c r="Y243" s="5">
        <v>0</v>
      </c>
      <c r="Z243" s="5">
        <v>0</v>
      </c>
    </row>
    <row r="244" spans="1:26" s="3" customFormat="1" ht="13.5" customHeight="1">
      <c r="A244" s="3" t="s">
        <v>516</v>
      </c>
      <c r="B244" s="3">
        <v>81</v>
      </c>
      <c r="C244" s="3">
        <v>19</v>
      </c>
      <c r="D244" s="3">
        <v>201</v>
      </c>
      <c r="E244" s="3">
        <v>33</v>
      </c>
      <c r="F244" s="3">
        <v>1</v>
      </c>
      <c r="G244" s="3">
        <v>0</v>
      </c>
      <c r="H244" s="3">
        <v>400</v>
      </c>
      <c r="I244" s="3">
        <v>420</v>
      </c>
      <c r="J244" s="3">
        <v>0</v>
      </c>
      <c r="K244" s="3">
        <v>2</v>
      </c>
      <c r="L244" s="3">
        <v>8</v>
      </c>
      <c r="M244" s="3">
        <v>15</v>
      </c>
      <c r="N244" s="3">
        <v>30</v>
      </c>
      <c r="O244" s="3">
        <v>0</v>
      </c>
      <c r="P244" s="3">
        <v>0</v>
      </c>
      <c r="Q244" s="3">
        <v>18</v>
      </c>
      <c r="R244" s="3">
        <v>14</v>
      </c>
      <c r="S244" s="3">
        <v>1300</v>
      </c>
      <c r="T244" s="3">
        <v>1</v>
      </c>
      <c r="U244" s="3">
        <v>0</v>
      </c>
      <c r="V244" s="3">
        <v>2000</v>
      </c>
      <c r="W244" s="3">
        <v>0</v>
      </c>
      <c r="X244" s="5">
        <v>0</v>
      </c>
      <c r="Y244" s="5">
        <v>0</v>
      </c>
      <c r="Z244" s="5">
        <v>0</v>
      </c>
    </row>
    <row r="245" spans="1:26" s="3" customFormat="1" ht="13.5" customHeight="1">
      <c r="A245" s="3" t="s">
        <v>515</v>
      </c>
      <c r="B245" s="3">
        <v>81</v>
      </c>
      <c r="C245" s="3">
        <v>19</v>
      </c>
      <c r="D245" s="3">
        <v>202</v>
      </c>
      <c r="E245" s="3">
        <v>40</v>
      </c>
      <c r="F245" s="3">
        <v>1</v>
      </c>
      <c r="G245" s="3">
        <v>0</v>
      </c>
      <c r="H245" s="3">
        <v>480</v>
      </c>
      <c r="I245" s="3">
        <v>460</v>
      </c>
      <c r="J245" s="3">
        <v>0</v>
      </c>
      <c r="K245" s="3">
        <v>7</v>
      </c>
      <c r="L245" s="3">
        <v>10</v>
      </c>
      <c r="M245" s="3">
        <v>20</v>
      </c>
      <c r="N245" s="3">
        <v>38</v>
      </c>
      <c r="O245" s="3">
        <v>0</v>
      </c>
      <c r="P245" s="3">
        <v>0</v>
      </c>
      <c r="Q245" s="3">
        <v>18</v>
      </c>
      <c r="R245" s="3">
        <v>15</v>
      </c>
      <c r="S245" s="3">
        <v>1300</v>
      </c>
      <c r="T245" s="3">
        <v>1</v>
      </c>
      <c r="U245" s="3">
        <v>0</v>
      </c>
      <c r="V245" s="3">
        <v>2000</v>
      </c>
      <c r="W245" s="3">
        <v>0</v>
      </c>
      <c r="X245" s="5">
        <v>0</v>
      </c>
      <c r="Y245" s="5">
        <v>0</v>
      </c>
      <c r="Z245" s="5">
        <v>0</v>
      </c>
    </row>
    <row r="246" spans="1:26" s="3" customFormat="1" ht="13.5" customHeight="1">
      <c r="A246" s="3" t="s">
        <v>514</v>
      </c>
      <c r="B246" s="3">
        <v>81</v>
      </c>
      <c r="C246" s="3">
        <v>19</v>
      </c>
      <c r="D246" s="3">
        <v>202</v>
      </c>
      <c r="E246" s="3">
        <v>40</v>
      </c>
      <c r="F246" s="3">
        <v>1</v>
      </c>
      <c r="G246" s="3">
        <v>0</v>
      </c>
      <c r="H246" s="3">
        <v>480</v>
      </c>
      <c r="I246" s="3">
        <v>460</v>
      </c>
      <c r="J246" s="3">
        <v>0</v>
      </c>
      <c r="K246" s="3">
        <v>7</v>
      </c>
      <c r="L246" s="3">
        <v>10</v>
      </c>
      <c r="M246" s="3">
        <v>20</v>
      </c>
      <c r="N246" s="3">
        <v>38</v>
      </c>
      <c r="O246" s="3">
        <v>0</v>
      </c>
      <c r="P246" s="3">
        <v>0</v>
      </c>
      <c r="Q246" s="3">
        <v>18</v>
      </c>
      <c r="R246" s="3">
        <v>15</v>
      </c>
      <c r="S246" s="3">
        <v>1300</v>
      </c>
      <c r="T246" s="3">
        <v>1</v>
      </c>
      <c r="U246" s="3">
        <v>0</v>
      </c>
      <c r="V246" s="3">
        <v>2000</v>
      </c>
      <c r="W246" s="3">
        <v>0</v>
      </c>
      <c r="X246" s="5">
        <v>0</v>
      </c>
      <c r="Y246" s="5">
        <v>0</v>
      </c>
      <c r="Z246" s="5">
        <v>0</v>
      </c>
    </row>
    <row r="247" spans="1:26" s="3" customFormat="1" ht="13.5" customHeight="1">
      <c r="A247" s="3" t="s">
        <v>513</v>
      </c>
      <c r="B247" s="3">
        <v>81</v>
      </c>
      <c r="C247" s="3">
        <v>19</v>
      </c>
      <c r="D247" s="3">
        <v>203</v>
      </c>
      <c r="E247" s="3">
        <v>40</v>
      </c>
      <c r="F247" s="3">
        <v>1</v>
      </c>
      <c r="G247" s="3">
        <v>0</v>
      </c>
      <c r="H247" s="3">
        <v>580</v>
      </c>
      <c r="I247" s="3">
        <v>500</v>
      </c>
      <c r="J247" s="3">
        <v>0</v>
      </c>
      <c r="K247" s="3">
        <v>10</v>
      </c>
      <c r="L247" s="3">
        <v>18</v>
      </c>
      <c r="M247" s="3">
        <v>26</v>
      </c>
      <c r="N247" s="3">
        <v>44</v>
      </c>
      <c r="O247" s="3">
        <v>0</v>
      </c>
      <c r="P247" s="3">
        <v>0</v>
      </c>
      <c r="Q247" s="3">
        <v>17</v>
      </c>
      <c r="R247" s="3">
        <v>15</v>
      </c>
      <c r="S247" s="3">
        <v>1000</v>
      </c>
      <c r="T247" s="3">
        <v>1</v>
      </c>
      <c r="U247" s="3">
        <v>0</v>
      </c>
      <c r="V247" s="3">
        <v>1800</v>
      </c>
      <c r="W247" s="3">
        <v>0</v>
      </c>
      <c r="X247" s="5">
        <v>0</v>
      </c>
      <c r="Y247" s="5">
        <v>0</v>
      </c>
      <c r="Z247" s="5">
        <v>0</v>
      </c>
    </row>
    <row r="248" spans="1:26" s="3" customFormat="1" ht="13.5" customHeight="1">
      <c r="A248" s="3" t="s">
        <v>512</v>
      </c>
      <c r="B248" s="3">
        <v>81</v>
      </c>
      <c r="C248" s="3">
        <v>19</v>
      </c>
      <c r="D248" s="3">
        <v>203</v>
      </c>
      <c r="E248" s="3">
        <v>40</v>
      </c>
      <c r="F248" s="3">
        <v>1</v>
      </c>
      <c r="G248" s="3">
        <v>0</v>
      </c>
      <c r="H248" s="3">
        <v>580</v>
      </c>
      <c r="I248" s="3">
        <v>500</v>
      </c>
      <c r="J248" s="3">
        <v>0</v>
      </c>
      <c r="K248" s="3">
        <v>10</v>
      </c>
      <c r="L248" s="3">
        <v>18</v>
      </c>
      <c r="M248" s="3">
        <v>26</v>
      </c>
      <c r="N248" s="3">
        <v>48</v>
      </c>
      <c r="O248" s="3">
        <v>0</v>
      </c>
      <c r="P248" s="3">
        <v>0</v>
      </c>
      <c r="Q248" s="3">
        <v>17</v>
      </c>
      <c r="R248" s="3">
        <v>15</v>
      </c>
      <c r="S248" s="3">
        <v>1000</v>
      </c>
      <c r="T248" s="3">
        <v>1</v>
      </c>
      <c r="U248" s="3">
        <v>0</v>
      </c>
      <c r="V248" s="3">
        <v>1800</v>
      </c>
      <c r="W248" s="3">
        <v>0</v>
      </c>
      <c r="X248" s="5">
        <v>0</v>
      </c>
      <c r="Y248" s="5">
        <v>0</v>
      </c>
      <c r="Z248" s="5">
        <v>0</v>
      </c>
    </row>
    <row r="249" spans="1:26" s="3" customFormat="1" ht="13.5" customHeight="1">
      <c r="A249" s="3" t="s">
        <v>1147</v>
      </c>
      <c r="B249" s="3">
        <v>81</v>
      </c>
      <c r="C249" s="3">
        <v>19</v>
      </c>
      <c r="D249" s="3">
        <v>204</v>
      </c>
      <c r="E249" s="3">
        <v>45</v>
      </c>
      <c r="F249" s="3">
        <v>1</v>
      </c>
      <c r="G249" s="3">
        <v>0</v>
      </c>
      <c r="H249" s="3">
        <v>780</v>
      </c>
      <c r="I249" s="3">
        <v>750</v>
      </c>
      <c r="J249" s="3">
        <v>0</v>
      </c>
      <c r="K249" s="3">
        <v>12</v>
      </c>
      <c r="L249" s="3">
        <v>21</v>
      </c>
      <c r="M249" s="3">
        <v>32</v>
      </c>
      <c r="N249" s="3">
        <v>50</v>
      </c>
      <c r="O249" s="3">
        <v>0</v>
      </c>
      <c r="P249" s="3">
        <v>0</v>
      </c>
      <c r="Q249" s="3">
        <v>22</v>
      </c>
      <c r="R249" s="3">
        <v>17</v>
      </c>
      <c r="S249" s="3">
        <v>800</v>
      </c>
      <c r="T249" s="3">
        <v>1</v>
      </c>
      <c r="U249" s="3">
        <v>0</v>
      </c>
      <c r="V249" s="3">
        <v>1500</v>
      </c>
      <c r="W249" s="3">
        <v>0</v>
      </c>
      <c r="X249" s="5">
        <v>0</v>
      </c>
      <c r="Y249" s="5">
        <v>0</v>
      </c>
      <c r="Z249" s="5">
        <v>0</v>
      </c>
    </row>
    <row r="250" spans="1:26" s="3" customFormat="1" ht="13.5" customHeight="1">
      <c r="A250" s="3" t="s">
        <v>511</v>
      </c>
      <c r="B250" s="3">
        <v>81</v>
      </c>
      <c r="C250" s="3">
        <v>19</v>
      </c>
      <c r="D250" s="3">
        <v>204</v>
      </c>
      <c r="E250" s="3">
        <v>45</v>
      </c>
      <c r="F250" s="3">
        <v>1</v>
      </c>
      <c r="G250" s="3">
        <v>0</v>
      </c>
      <c r="H250" s="3">
        <v>780</v>
      </c>
      <c r="I250" s="3">
        <v>750</v>
      </c>
      <c r="J250" s="3">
        <v>0</v>
      </c>
      <c r="K250" s="3">
        <v>12</v>
      </c>
      <c r="L250" s="3">
        <v>21</v>
      </c>
      <c r="M250" s="3">
        <v>32</v>
      </c>
      <c r="N250" s="3">
        <v>60</v>
      </c>
      <c r="O250" s="3">
        <v>0</v>
      </c>
      <c r="P250" s="3">
        <v>0</v>
      </c>
      <c r="Q250" s="3">
        <v>22</v>
      </c>
      <c r="R250" s="3">
        <v>17</v>
      </c>
      <c r="S250" s="3">
        <v>800</v>
      </c>
      <c r="T250" s="3">
        <v>1</v>
      </c>
      <c r="U250" s="3">
        <v>0</v>
      </c>
      <c r="V250" s="3">
        <v>1500</v>
      </c>
      <c r="W250" s="3">
        <v>0</v>
      </c>
      <c r="X250" s="5">
        <v>0</v>
      </c>
      <c r="Y250" s="5">
        <v>0</v>
      </c>
      <c r="Z250" s="5">
        <v>0</v>
      </c>
    </row>
    <row r="251" spans="1:26" s="3" customFormat="1" ht="13.5" customHeight="1">
      <c r="A251" s="3" t="s">
        <v>6479</v>
      </c>
      <c r="B251" s="3">
        <v>94</v>
      </c>
      <c r="C251" s="3">
        <v>70</v>
      </c>
      <c r="D251" s="3">
        <v>205</v>
      </c>
      <c r="E251" s="3">
        <v>40</v>
      </c>
      <c r="F251" s="3">
        <v>1</v>
      </c>
      <c r="G251" s="3">
        <v>0</v>
      </c>
      <c r="H251" s="3">
        <v>440</v>
      </c>
      <c r="I251" s="3">
        <v>360</v>
      </c>
      <c r="J251" s="3">
        <v>0</v>
      </c>
      <c r="K251" s="3">
        <v>12</v>
      </c>
      <c r="L251" s="3">
        <v>15</v>
      </c>
      <c r="M251" s="3">
        <v>14</v>
      </c>
      <c r="N251" s="3">
        <v>28</v>
      </c>
      <c r="O251" s="3">
        <v>0</v>
      </c>
      <c r="P251" s="3">
        <v>0</v>
      </c>
      <c r="Q251" s="3">
        <v>18</v>
      </c>
      <c r="R251" s="3">
        <v>18</v>
      </c>
      <c r="S251" s="3">
        <v>1200</v>
      </c>
      <c r="T251" s="3">
        <v>1</v>
      </c>
      <c r="U251" s="3">
        <v>0</v>
      </c>
      <c r="V251" s="3">
        <v>2000</v>
      </c>
      <c r="W251" s="3">
        <v>0</v>
      </c>
      <c r="X251" s="5">
        <v>0</v>
      </c>
      <c r="Y251" s="5">
        <v>0</v>
      </c>
      <c r="Z251" s="5">
        <v>0</v>
      </c>
    </row>
    <row r="252" spans="1:26" s="3" customFormat="1" ht="13.5" customHeight="1">
      <c r="A252" s="3" t="s">
        <v>1148</v>
      </c>
      <c r="B252" s="3">
        <v>94</v>
      </c>
      <c r="C252" s="3">
        <v>70</v>
      </c>
      <c r="D252" s="3">
        <v>205</v>
      </c>
      <c r="E252" s="3">
        <v>40</v>
      </c>
      <c r="F252" s="3">
        <v>1</v>
      </c>
      <c r="G252" s="3">
        <v>0</v>
      </c>
      <c r="H252" s="3">
        <v>440</v>
      </c>
      <c r="I252" s="3">
        <v>360</v>
      </c>
      <c r="J252" s="3">
        <v>0</v>
      </c>
      <c r="K252" s="3">
        <v>12</v>
      </c>
      <c r="L252" s="3">
        <v>15</v>
      </c>
      <c r="M252" s="3">
        <v>14</v>
      </c>
      <c r="N252" s="3">
        <v>35</v>
      </c>
      <c r="O252" s="3">
        <v>0</v>
      </c>
      <c r="P252" s="3">
        <v>0</v>
      </c>
      <c r="Q252" s="3">
        <v>18</v>
      </c>
      <c r="R252" s="3">
        <v>18</v>
      </c>
      <c r="S252" s="3">
        <v>1200</v>
      </c>
      <c r="T252" s="3">
        <v>1</v>
      </c>
      <c r="U252" s="3">
        <v>0</v>
      </c>
      <c r="V252" s="3">
        <v>2000</v>
      </c>
      <c r="W252" s="3">
        <v>0</v>
      </c>
      <c r="X252" s="5">
        <v>0</v>
      </c>
      <c r="Y252" s="5">
        <v>0</v>
      </c>
      <c r="Z252" s="5">
        <v>0</v>
      </c>
    </row>
    <row r="253" spans="1:26" s="3" customFormat="1" ht="13.5" customHeight="1">
      <c r="A253" s="3" t="s">
        <v>1149</v>
      </c>
      <c r="B253" s="3">
        <v>94</v>
      </c>
      <c r="C253" s="3">
        <v>71</v>
      </c>
      <c r="D253" s="3">
        <v>206</v>
      </c>
      <c r="E253" s="3">
        <v>45</v>
      </c>
      <c r="F253" s="3">
        <v>1</v>
      </c>
      <c r="G253" s="3">
        <v>1</v>
      </c>
      <c r="H253" s="3">
        <v>750</v>
      </c>
      <c r="I253" s="3">
        <v>750</v>
      </c>
      <c r="J253" s="3">
        <v>0</v>
      </c>
      <c r="K253" s="3">
        <v>16</v>
      </c>
      <c r="L253" s="3">
        <v>16</v>
      </c>
      <c r="M253" s="3">
        <v>25</v>
      </c>
      <c r="N253" s="3">
        <v>42</v>
      </c>
      <c r="O253" s="3">
        <v>0</v>
      </c>
      <c r="P253" s="3">
        <v>0</v>
      </c>
      <c r="Q253" s="3">
        <v>22</v>
      </c>
      <c r="R253" s="3">
        <v>17</v>
      </c>
      <c r="S253" s="3">
        <v>1200</v>
      </c>
      <c r="T253" s="3">
        <v>1</v>
      </c>
      <c r="U253" s="3">
        <v>0</v>
      </c>
      <c r="V253" s="3">
        <v>2000</v>
      </c>
      <c r="W253" s="3">
        <v>0</v>
      </c>
      <c r="X253" s="5">
        <v>0</v>
      </c>
      <c r="Y253" s="5">
        <v>0</v>
      </c>
      <c r="Z253" s="5">
        <v>0</v>
      </c>
    </row>
    <row r="254" spans="1:26" s="3" customFormat="1" ht="13.5" customHeight="1">
      <c r="A254" s="3" t="s">
        <v>1150</v>
      </c>
      <c r="B254" s="3">
        <v>94</v>
      </c>
      <c r="C254" s="3">
        <v>71</v>
      </c>
      <c r="D254" s="3">
        <v>206</v>
      </c>
      <c r="E254" s="3">
        <v>45</v>
      </c>
      <c r="F254" s="3">
        <v>1</v>
      </c>
      <c r="G254" s="3">
        <v>1</v>
      </c>
      <c r="H254" s="3">
        <v>750</v>
      </c>
      <c r="I254" s="3">
        <v>750</v>
      </c>
      <c r="J254" s="3">
        <v>0</v>
      </c>
      <c r="K254" s="3">
        <v>16</v>
      </c>
      <c r="L254" s="3">
        <v>16</v>
      </c>
      <c r="M254" s="3">
        <v>25</v>
      </c>
      <c r="N254" s="3">
        <v>45</v>
      </c>
      <c r="O254" s="3">
        <v>0</v>
      </c>
      <c r="P254" s="3">
        <v>0</v>
      </c>
      <c r="Q254" s="3">
        <v>22</v>
      </c>
      <c r="R254" s="3">
        <v>17</v>
      </c>
      <c r="S254" s="3">
        <v>1000</v>
      </c>
      <c r="T254" s="3">
        <v>1</v>
      </c>
      <c r="U254" s="3">
        <v>0</v>
      </c>
      <c r="V254" s="3">
        <v>1300</v>
      </c>
      <c r="W254" s="3">
        <v>0</v>
      </c>
      <c r="X254" s="5">
        <v>0</v>
      </c>
      <c r="Y254" s="5">
        <v>0</v>
      </c>
      <c r="Z254" s="5">
        <v>0</v>
      </c>
    </row>
    <row r="255" spans="1:26" s="3" customFormat="1" ht="13.5" customHeight="1">
      <c r="A255" s="3" t="s">
        <v>6485</v>
      </c>
      <c r="B255" s="3">
        <v>107</v>
      </c>
      <c r="C255" s="3">
        <v>19</v>
      </c>
      <c r="D255" s="3">
        <v>166</v>
      </c>
      <c r="E255" s="3">
        <v>35</v>
      </c>
      <c r="F255" s="3">
        <v>1</v>
      </c>
      <c r="G255" s="3">
        <v>0</v>
      </c>
      <c r="H255" s="3">
        <v>420</v>
      </c>
      <c r="I255" s="3">
        <v>300</v>
      </c>
      <c r="J255" s="3">
        <v>0</v>
      </c>
      <c r="K255" s="3">
        <v>0</v>
      </c>
      <c r="L255" s="3">
        <v>0</v>
      </c>
      <c r="M255" s="3">
        <v>30</v>
      </c>
      <c r="N255" s="3">
        <v>60</v>
      </c>
      <c r="O255" s="3">
        <v>0</v>
      </c>
      <c r="P255" s="3">
        <v>0</v>
      </c>
      <c r="Q255" s="3">
        <v>15</v>
      </c>
      <c r="R255" s="3">
        <v>8</v>
      </c>
      <c r="S255" s="3">
        <v>900</v>
      </c>
      <c r="T255" s="3">
        <v>1</v>
      </c>
      <c r="U255" s="3">
        <v>0</v>
      </c>
      <c r="V255" s="3">
        <v>2500</v>
      </c>
      <c r="W255" s="3">
        <v>0</v>
      </c>
      <c r="X255" s="5">
        <v>0</v>
      </c>
      <c r="Y255" s="5">
        <v>0</v>
      </c>
      <c r="Z255" s="5">
        <v>0</v>
      </c>
    </row>
    <row r="256" spans="1:26" s="3" customFormat="1" ht="13.5" customHeight="1">
      <c r="A256" s="3" t="s">
        <v>1151</v>
      </c>
      <c r="B256" s="3">
        <v>107</v>
      </c>
      <c r="C256" s="3">
        <v>19</v>
      </c>
      <c r="D256" s="3">
        <v>166</v>
      </c>
      <c r="E256" s="3">
        <v>35</v>
      </c>
      <c r="F256" s="3">
        <v>1</v>
      </c>
      <c r="G256" s="3">
        <v>0</v>
      </c>
      <c r="H256" s="3">
        <v>420</v>
      </c>
      <c r="I256" s="3">
        <v>300</v>
      </c>
      <c r="J256" s="3">
        <v>0</v>
      </c>
      <c r="K256" s="3">
        <v>0</v>
      </c>
      <c r="L256" s="3">
        <v>0</v>
      </c>
      <c r="M256" s="3">
        <v>30</v>
      </c>
      <c r="N256" s="3">
        <v>60</v>
      </c>
      <c r="O256" s="3">
        <v>0</v>
      </c>
      <c r="P256" s="3">
        <v>0</v>
      </c>
      <c r="Q256" s="3">
        <v>15</v>
      </c>
      <c r="R256" s="3">
        <v>8</v>
      </c>
      <c r="S256" s="3">
        <v>900</v>
      </c>
      <c r="T256" s="3">
        <v>1</v>
      </c>
      <c r="U256" s="3">
        <v>0</v>
      </c>
      <c r="V256" s="3">
        <v>2500</v>
      </c>
      <c r="W256" s="3">
        <v>0</v>
      </c>
      <c r="X256" s="5">
        <v>0</v>
      </c>
      <c r="Y256" s="5">
        <v>0</v>
      </c>
      <c r="Z256" s="5">
        <v>0</v>
      </c>
    </row>
    <row r="257" spans="1:26" s="80" customFormat="1" ht="13.5" customHeight="1">
      <c r="A257" s="80" t="s">
        <v>6477</v>
      </c>
      <c r="B257" s="80">
        <v>81</v>
      </c>
      <c r="C257" s="80">
        <v>72</v>
      </c>
      <c r="D257" s="80">
        <v>207</v>
      </c>
      <c r="E257" s="80">
        <v>60</v>
      </c>
      <c r="F257" s="80">
        <v>1</v>
      </c>
      <c r="G257" s="80">
        <v>100</v>
      </c>
      <c r="H257" s="80">
        <v>5000</v>
      </c>
      <c r="I257" s="80">
        <v>5000</v>
      </c>
      <c r="J257" s="80">
        <v>0</v>
      </c>
      <c r="K257" s="81">
        <v>39</v>
      </c>
      <c r="L257" s="81">
        <v>45</v>
      </c>
      <c r="M257" s="82">
        <v>65</v>
      </c>
      <c r="N257" s="82">
        <v>110</v>
      </c>
      <c r="O257" s="80">
        <v>0</v>
      </c>
      <c r="P257" s="80">
        <v>0</v>
      </c>
      <c r="Q257" s="80">
        <v>27</v>
      </c>
      <c r="R257" s="80">
        <v>30</v>
      </c>
      <c r="S257" s="80">
        <v>500</v>
      </c>
      <c r="T257" s="80">
        <v>1</v>
      </c>
      <c r="U257" s="80">
        <v>0</v>
      </c>
      <c r="V257" s="80">
        <v>1200</v>
      </c>
      <c r="W257" s="80">
        <v>0</v>
      </c>
      <c r="X257" s="83">
        <v>0</v>
      </c>
      <c r="Y257" s="83">
        <v>0</v>
      </c>
      <c r="Z257" s="83">
        <v>0</v>
      </c>
    </row>
    <row r="258" spans="1:26" s="80" customFormat="1" ht="13.5" customHeight="1">
      <c r="A258" s="80" t="s">
        <v>6502</v>
      </c>
      <c r="B258" s="80">
        <v>94</v>
      </c>
      <c r="C258" s="80">
        <v>72</v>
      </c>
      <c r="D258" s="80">
        <v>207</v>
      </c>
      <c r="E258" s="80">
        <v>60</v>
      </c>
      <c r="F258" s="80">
        <v>1</v>
      </c>
      <c r="G258" s="80">
        <v>100</v>
      </c>
      <c r="H258" s="80">
        <v>5000</v>
      </c>
      <c r="I258" s="80">
        <v>5000</v>
      </c>
      <c r="J258" s="80">
        <v>0</v>
      </c>
      <c r="K258" s="81">
        <v>39</v>
      </c>
      <c r="L258" s="81">
        <v>45</v>
      </c>
      <c r="M258" s="82">
        <v>65</v>
      </c>
      <c r="N258" s="82">
        <v>110</v>
      </c>
      <c r="O258" s="80">
        <v>0</v>
      </c>
      <c r="P258" s="80">
        <v>0</v>
      </c>
      <c r="Q258" s="80">
        <v>27</v>
      </c>
      <c r="R258" s="80">
        <v>30</v>
      </c>
      <c r="S258" s="80">
        <v>500</v>
      </c>
      <c r="T258" s="80">
        <v>1</v>
      </c>
      <c r="U258" s="80">
        <v>0</v>
      </c>
      <c r="V258" s="80">
        <v>1200</v>
      </c>
      <c r="W258" s="80">
        <v>0</v>
      </c>
      <c r="X258" s="83">
        <v>0</v>
      </c>
      <c r="Y258" s="83">
        <v>0</v>
      </c>
      <c r="Z258" s="83">
        <v>0</v>
      </c>
    </row>
    <row r="259" spans="1:26" s="80" customFormat="1" ht="13.5" customHeight="1">
      <c r="A259" s="80" t="s">
        <v>6478</v>
      </c>
      <c r="B259" s="80">
        <v>81</v>
      </c>
      <c r="C259" s="80">
        <v>21</v>
      </c>
      <c r="D259" s="80">
        <v>92</v>
      </c>
      <c r="E259" s="80">
        <v>60</v>
      </c>
      <c r="F259" s="80">
        <v>1</v>
      </c>
      <c r="G259" s="80">
        <v>100</v>
      </c>
      <c r="H259" s="80">
        <v>5000</v>
      </c>
      <c r="I259" s="80">
        <v>5000</v>
      </c>
      <c r="J259" s="80">
        <v>0</v>
      </c>
      <c r="K259" s="81">
        <v>40</v>
      </c>
      <c r="L259" s="81">
        <v>25</v>
      </c>
      <c r="M259" s="82">
        <v>50</v>
      </c>
      <c r="N259" s="82">
        <v>150</v>
      </c>
      <c r="O259" s="80">
        <v>0</v>
      </c>
      <c r="P259" s="80">
        <v>0</v>
      </c>
      <c r="Q259" s="80">
        <v>20</v>
      </c>
      <c r="R259" s="80">
        <v>25</v>
      </c>
      <c r="S259" s="80">
        <v>500</v>
      </c>
      <c r="T259" s="80">
        <v>5</v>
      </c>
      <c r="U259" s="80">
        <v>0</v>
      </c>
      <c r="V259" s="80">
        <v>1200</v>
      </c>
      <c r="W259" s="80">
        <v>0</v>
      </c>
      <c r="X259" s="83">
        <v>0</v>
      </c>
      <c r="Y259" s="83">
        <v>0</v>
      </c>
      <c r="Z259" s="83">
        <v>0</v>
      </c>
    </row>
    <row r="260" spans="1:26" s="80" customFormat="1" ht="13.5" customHeight="1">
      <c r="A260" s="80" t="s">
        <v>510</v>
      </c>
      <c r="B260" s="80">
        <v>81</v>
      </c>
      <c r="C260" s="80">
        <v>21</v>
      </c>
      <c r="D260" s="80">
        <v>93</v>
      </c>
      <c r="E260" s="80">
        <v>60</v>
      </c>
      <c r="F260" s="80">
        <v>1</v>
      </c>
      <c r="G260" s="80">
        <v>100</v>
      </c>
      <c r="H260" s="80">
        <v>5000</v>
      </c>
      <c r="I260" s="80">
        <v>5000</v>
      </c>
      <c r="J260" s="80">
        <v>0</v>
      </c>
      <c r="K260" s="81">
        <v>30</v>
      </c>
      <c r="L260" s="81">
        <v>40</v>
      </c>
      <c r="M260" s="82">
        <v>60</v>
      </c>
      <c r="N260" s="82">
        <v>140</v>
      </c>
      <c r="O260" s="80">
        <v>0</v>
      </c>
      <c r="P260" s="80">
        <v>0</v>
      </c>
      <c r="Q260" s="80">
        <v>20</v>
      </c>
      <c r="R260" s="80">
        <v>25</v>
      </c>
      <c r="S260" s="80">
        <v>500</v>
      </c>
      <c r="T260" s="80">
        <v>5</v>
      </c>
      <c r="U260" s="80">
        <v>0</v>
      </c>
      <c r="V260" s="80">
        <v>1200</v>
      </c>
      <c r="W260" s="80">
        <v>0</v>
      </c>
      <c r="X260" s="83">
        <v>0</v>
      </c>
      <c r="Y260" s="83">
        <v>0</v>
      </c>
      <c r="Z260" s="83">
        <v>0</v>
      </c>
    </row>
    <row r="261" spans="1:26" s="80" customFormat="1" ht="13.5" customHeight="1">
      <c r="A261" s="80" t="s">
        <v>509</v>
      </c>
      <c r="B261" s="80">
        <v>81</v>
      </c>
      <c r="C261" s="80">
        <v>63</v>
      </c>
      <c r="D261" s="80">
        <v>196</v>
      </c>
      <c r="E261" s="80">
        <v>60</v>
      </c>
      <c r="F261" s="80">
        <v>1</v>
      </c>
      <c r="G261" s="80">
        <v>100</v>
      </c>
      <c r="H261" s="80">
        <v>5000</v>
      </c>
      <c r="I261" s="80">
        <v>5000</v>
      </c>
      <c r="J261" s="80">
        <v>0</v>
      </c>
      <c r="K261" s="81">
        <v>20</v>
      </c>
      <c r="L261" s="81">
        <v>50</v>
      </c>
      <c r="M261" s="82">
        <v>100</v>
      </c>
      <c r="N261" s="82">
        <v>100</v>
      </c>
      <c r="O261" s="80">
        <v>0</v>
      </c>
      <c r="P261" s="80">
        <v>0</v>
      </c>
      <c r="Q261" s="80">
        <v>20</v>
      </c>
      <c r="R261" s="80">
        <v>25</v>
      </c>
      <c r="S261" s="80">
        <v>500</v>
      </c>
      <c r="T261" s="80">
        <v>1</v>
      </c>
      <c r="U261" s="80">
        <v>0</v>
      </c>
      <c r="V261" s="80">
        <v>1200</v>
      </c>
      <c r="W261" s="80">
        <v>0</v>
      </c>
      <c r="X261" s="83">
        <v>0</v>
      </c>
      <c r="Y261" s="83">
        <v>0</v>
      </c>
      <c r="Z261" s="83">
        <v>0</v>
      </c>
    </row>
    <row r="262" spans="1:26" s="80" customFormat="1" ht="13.5" customHeight="1">
      <c r="A262" s="80" t="s">
        <v>508</v>
      </c>
      <c r="B262" s="80">
        <v>81</v>
      </c>
      <c r="C262" s="80">
        <v>19</v>
      </c>
      <c r="D262" s="80">
        <v>150</v>
      </c>
      <c r="E262" s="80">
        <v>60</v>
      </c>
      <c r="F262" s="80">
        <v>1</v>
      </c>
      <c r="G262" s="80">
        <v>100</v>
      </c>
      <c r="H262" s="80">
        <v>5000</v>
      </c>
      <c r="I262" s="80">
        <v>5000</v>
      </c>
      <c r="J262" s="80">
        <v>0</v>
      </c>
      <c r="K262" s="81">
        <v>35</v>
      </c>
      <c r="L262" s="81">
        <v>20</v>
      </c>
      <c r="M262" s="82">
        <v>40</v>
      </c>
      <c r="N262" s="82">
        <v>140</v>
      </c>
      <c r="O262" s="80">
        <v>0</v>
      </c>
      <c r="P262" s="80">
        <v>0</v>
      </c>
      <c r="Q262" s="80">
        <v>20</v>
      </c>
      <c r="R262" s="80">
        <v>25</v>
      </c>
      <c r="S262" s="80">
        <v>500</v>
      </c>
      <c r="T262" s="80">
        <v>1</v>
      </c>
      <c r="U262" s="80">
        <v>0</v>
      </c>
      <c r="V262" s="80">
        <v>1200</v>
      </c>
      <c r="W262" s="80">
        <v>0</v>
      </c>
      <c r="X262" s="83">
        <v>0</v>
      </c>
      <c r="Y262" s="83">
        <v>0</v>
      </c>
      <c r="Z262" s="83">
        <v>0</v>
      </c>
    </row>
    <row r="263" spans="1:26" s="80" customFormat="1" ht="13.5" customHeight="1">
      <c r="A263" s="80" t="s">
        <v>507</v>
      </c>
      <c r="B263" s="80">
        <v>81</v>
      </c>
      <c r="C263" s="80">
        <v>21</v>
      </c>
      <c r="D263" s="80">
        <v>34</v>
      </c>
      <c r="E263" s="80">
        <v>60</v>
      </c>
      <c r="F263" s="80">
        <v>1</v>
      </c>
      <c r="G263" s="80">
        <v>100</v>
      </c>
      <c r="H263" s="80">
        <v>5000</v>
      </c>
      <c r="I263" s="80">
        <v>5000</v>
      </c>
      <c r="J263" s="80">
        <v>0</v>
      </c>
      <c r="K263" s="81">
        <v>25</v>
      </c>
      <c r="L263" s="81">
        <v>35</v>
      </c>
      <c r="M263" s="82">
        <v>50</v>
      </c>
      <c r="N263" s="82">
        <v>130</v>
      </c>
      <c r="O263" s="80">
        <v>0</v>
      </c>
      <c r="P263" s="80">
        <v>0</v>
      </c>
      <c r="Q263" s="80">
        <v>20</v>
      </c>
      <c r="R263" s="80">
        <v>25</v>
      </c>
      <c r="S263" s="80">
        <v>500</v>
      </c>
      <c r="T263" s="80">
        <v>1</v>
      </c>
      <c r="U263" s="80">
        <v>0</v>
      </c>
      <c r="V263" s="80">
        <v>1200</v>
      </c>
      <c r="W263" s="80">
        <v>0</v>
      </c>
      <c r="X263" s="83">
        <v>0</v>
      </c>
      <c r="Y263" s="83">
        <v>0</v>
      </c>
      <c r="Z263" s="83">
        <v>0</v>
      </c>
    </row>
    <row r="264" spans="1:26" s="80" customFormat="1" ht="13.5" customHeight="1">
      <c r="A264" s="80" t="s">
        <v>506</v>
      </c>
      <c r="B264" s="80">
        <v>81</v>
      </c>
      <c r="C264" s="80">
        <v>62</v>
      </c>
      <c r="D264" s="80">
        <v>182</v>
      </c>
      <c r="E264" s="80">
        <v>60</v>
      </c>
      <c r="F264" s="80">
        <v>1</v>
      </c>
      <c r="G264" s="80">
        <v>100</v>
      </c>
      <c r="H264" s="80">
        <v>5000</v>
      </c>
      <c r="I264" s="80">
        <v>5000</v>
      </c>
      <c r="J264" s="80">
        <v>0</v>
      </c>
      <c r="K264" s="81">
        <v>15</v>
      </c>
      <c r="L264" s="81">
        <v>45</v>
      </c>
      <c r="M264" s="82">
        <v>90</v>
      </c>
      <c r="N264" s="82">
        <v>90</v>
      </c>
      <c r="O264" s="80">
        <v>0</v>
      </c>
      <c r="P264" s="80">
        <v>0</v>
      </c>
      <c r="Q264" s="80">
        <v>20</v>
      </c>
      <c r="R264" s="80">
        <v>25</v>
      </c>
      <c r="S264" s="80">
        <v>500</v>
      </c>
      <c r="T264" s="80">
        <v>2</v>
      </c>
      <c r="U264" s="80">
        <v>0</v>
      </c>
      <c r="V264" s="80">
        <v>1200</v>
      </c>
      <c r="W264" s="80">
        <v>0</v>
      </c>
      <c r="X264" s="83">
        <v>0</v>
      </c>
      <c r="Y264" s="83">
        <v>0</v>
      </c>
      <c r="Z264" s="83">
        <v>0</v>
      </c>
    </row>
    <row r="265" spans="1:26" s="3" customFormat="1" ht="13.5" customHeight="1">
      <c r="A265" s="3" t="s">
        <v>1152</v>
      </c>
      <c r="B265" s="3">
        <v>81</v>
      </c>
      <c r="C265" s="3">
        <v>19</v>
      </c>
      <c r="D265" s="3">
        <v>183</v>
      </c>
      <c r="E265" s="3">
        <v>41</v>
      </c>
      <c r="F265" s="3">
        <v>0</v>
      </c>
      <c r="G265" s="3">
        <v>0</v>
      </c>
      <c r="H265" s="3">
        <v>800</v>
      </c>
      <c r="I265" s="3">
        <v>800</v>
      </c>
      <c r="J265" s="3">
        <v>0</v>
      </c>
      <c r="K265" s="3">
        <v>30</v>
      </c>
      <c r="L265" s="3">
        <v>10</v>
      </c>
      <c r="M265" s="3">
        <v>40</v>
      </c>
      <c r="N265" s="3">
        <v>60</v>
      </c>
      <c r="O265" s="3">
        <v>0</v>
      </c>
      <c r="P265" s="3">
        <v>0</v>
      </c>
      <c r="Q265" s="3">
        <v>15</v>
      </c>
      <c r="R265" s="3">
        <v>17</v>
      </c>
      <c r="S265" s="3">
        <v>800</v>
      </c>
      <c r="T265" s="3">
        <v>1</v>
      </c>
      <c r="U265" s="3">
        <v>0</v>
      </c>
      <c r="V265" s="3">
        <v>1500</v>
      </c>
      <c r="W265" s="3">
        <v>0</v>
      </c>
      <c r="X265" s="5">
        <v>0</v>
      </c>
      <c r="Y265" s="5">
        <v>0</v>
      </c>
      <c r="Z265" s="5">
        <v>0</v>
      </c>
    </row>
    <row r="266" spans="1:26" s="3" customFormat="1" ht="13.5" customHeight="1">
      <c r="A266" s="3" t="s">
        <v>1153</v>
      </c>
      <c r="B266" s="3">
        <v>81</v>
      </c>
      <c r="C266" s="3">
        <v>19</v>
      </c>
      <c r="D266" s="3">
        <v>183</v>
      </c>
      <c r="E266" s="3">
        <v>41</v>
      </c>
      <c r="F266" s="3">
        <v>0</v>
      </c>
      <c r="G266" s="3">
        <v>100</v>
      </c>
      <c r="H266" s="3">
        <v>800</v>
      </c>
      <c r="I266" s="3">
        <v>800</v>
      </c>
      <c r="J266" s="3">
        <v>0</v>
      </c>
      <c r="K266" s="3">
        <v>30</v>
      </c>
      <c r="L266" s="3">
        <v>10</v>
      </c>
      <c r="M266" s="3">
        <v>40</v>
      </c>
      <c r="N266" s="3">
        <v>60</v>
      </c>
      <c r="O266" s="3">
        <v>0</v>
      </c>
      <c r="P266" s="3">
        <v>0</v>
      </c>
      <c r="Q266" s="3">
        <v>15</v>
      </c>
      <c r="R266" s="3">
        <v>17</v>
      </c>
      <c r="S266" s="3">
        <v>800</v>
      </c>
      <c r="T266" s="3">
        <v>1</v>
      </c>
      <c r="U266" s="3">
        <v>0</v>
      </c>
      <c r="V266" s="3">
        <v>1500</v>
      </c>
      <c r="W266" s="3">
        <v>0</v>
      </c>
      <c r="X266" s="5">
        <v>0</v>
      </c>
      <c r="Y266" s="5">
        <v>0</v>
      </c>
      <c r="Z266" s="5">
        <v>0</v>
      </c>
    </row>
    <row r="267" spans="1:26" s="3" customFormat="1" ht="13.5" customHeight="1">
      <c r="A267" s="3" t="s">
        <v>1154</v>
      </c>
      <c r="B267" s="3">
        <v>95</v>
      </c>
      <c r="C267" s="3">
        <v>19</v>
      </c>
      <c r="D267" s="3">
        <v>184</v>
      </c>
      <c r="E267" s="3">
        <v>55</v>
      </c>
      <c r="F267" s="3">
        <v>0</v>
      </c>
      <c r="G267" s="3">
        <v>0</v>
      </c>
      <c r="H267" s="3">
        <v>800</v>
      </c>
      <c r="I267" s="3">
        <v>800</v>
      </c>
      <c r="J267" s="3">
        <v>0</v>
      </c>
      <c r="K267" s="3">
        <v>10</v>
      </c>
      <c r="L267" s="3">
        <v>40</v>
      </c>
      <c r="M267" s="3">
        <v>40</v>
      </c>
      <c r="N267" s="3">
        <v>60</v>
      </c>
      <c r="O267" s="3">
        <v>0</v>
      </c>
      <c r="P267" s="3">
        <v>0</v>
      </c>
      <c r="Q267" s="3">
        <v>15</v>
      </c>
      <c r="R267" s="3">
        <v>17</v>
      </c>
      <c r="S267" s="3">
        <v>500</v>
      </c>
      <c r="T267" s="3">
        <v>1</v>
      </c>
      <c r="U267" s="3">
        <v>0</v>
      </c>
      <c r="V267" s="3">
        <v>1200</v>
      </c>
      <c r="W267" s="3">
        <v>0</v>
      </c>
      <c r="X267" s="5">
        <v>0</v>
      </c>
      <c r="Y267" s="5">
        <v>0</v>
      </c>
      <c r="Z267" s="5">
        <v>0</v>
      </c>
    </row>
    <row r="268" spans="1:26" s="3" customFormat="1" ht="13.5" customHeight="1">
      <c r="A268" s="3" t="s">
        <v>1155</v>
      </c>
      <c r="B268" s="3">
        <v>95</v>
      </c>
      <c r="C268" s="3">
        <v>19</v>
      </c>
      <c r="D268" s="3">
        <v>185</v>
      </c>
      <c r="E268" s="3">
        <v>55</v>
      </c>
      <c r="F268" s="3">
        <v>0</v>
      </c>
      <c r="G268" s="3">
        <v>100</v>
      </c>
      <c r="H268" s="3">
        <v>800</v>
      </c>
      <c r="I268" s="3">
        <v>800</v>
      </c>
      <c r="J268" s="3">
        <v>0</v>
      </c>
      <c r="K268" s="3">
        <v>10</v>
      </c>
      <c r="L268" s="3">
        <v>40</v>
      </c>
      <c r="M268" s="3">
        <v>40</v>
      </c>
      <c r="N268" s="3">
        <v>60</v>
      </c>
      <c r="O268" s="3">
        <v>0</v>
      </c>
      <c r="P268" s="3">
        <v>0</v>
      </c>
      <c r="Q268" s="3">
        <v>15</v>
      </c>
      <c r="R268" s="3">
        <v>17</v>
      </c>
      <c r="S268" s="3">
        <v>500</v>
      </c>
      <c r="T268" s="3">
        <v>1</v>
      </c>
      <c r="U268" s="3">
        <v>0</v>
      </c>
      <c r="V268" s="3">
        <v>1200</v>
      </c>
      <c r="W268" s="3">
        <v>0</v>
      </c>
      <c r="X268" s="5">
        <v>0</v>
      </c>
      <c r="Y268" s="5">
        <v>0</v>
      </c>
      <c r="Z268" s="5">
        <v>0</v>
      </c>
    </row>
    <row r="269" spans="1:26" s="3" customFormat="1" ht="13.5" customHeight="1">
      <c r="A269" s="3" t="s">
        <v>1156</v>
      </c>
      <c r="B269" s="3">
        <v>81</v>
      </c>
      <c r="C269" s="3">
        <v>19</v>
      </c>
      <c r="D269" s="3">
        <v>186</v>
      </c>
      <c r="E269" s="3">
        <v>50</v>
      </c>
      <c r="F269" s="3">
        <v>0</v>
      </c>
      <c r="G269" s="3">
        <v>0</v>
      </c>
      <c r="H269" s="3">
        <v>1000</v>
      </c>
      <c r="I269" s="3">
        <v>1000</v>
      </c>
      <c r="J269" s="3">
        <v>0</v>
      </c>
      <c r="K269" s="3">
        <v>20</v>
      </c>
      <c r="L269" s="3">
        <v>30</v>
      </c>
      <c r="M269" s="3">
        <v>40</v>
      </c>
      <c r="N269" s="3">
        <v>60</v>
      </c>
      <c r="O269" s="3">
        <v>0</v>
      </c>
      <c r="P269" s="3">
        <v>0</v>
      </c>
      <c r="Q269" s="3">
        <v>15</v>
      </c>
      <c r="R269" s="3">
        <v>13</v>
      </c>
      <c r="S269" s="3">
        <v>500</v>
      </c>
      <c r="T269" s="3">
        <v>1</v>
      </c>
      <c r="U269" s="3">
        <v>0</v>
      </c>
      <c r="V269" s="3">
        <v>1200</v>
      </c>
      <c r="W269" s="3">
        <v>0</v>
      </c>
      <c r="X269" s="5">
        <v>0</v>
      </c>
      <c r="Y269" s="5">
        <v>0</v>
      </c>
      <c r="Z269" s="5">
        <v>0</v>
      </c>
    </row>
    <row r="270" spans="1:26" s="3" customFormat="1" ht="13.5" customHeight="1">
      <c r="A270" s="3" t="s">
        <v>1157</v>
      </c>
      <c r="B270" s="3">
        <v>81</v>
      </c>
      <c r="C270" s="3">
        <v>19</v>
      </c>
      <c r="D270" s="3">
        <v>187</v>
      </c>
      <c r="E270" s="3">
        <v>50</v>
      </c>
      <c r="F270" s="3">
        <v>0</v>
      </c>
      <c r="G270" s="3">
        <v>100</v>
      </c>
      <c r="H270" s="3">
        <v>1000</v>
      </c>
      <c r="I270" s="3">
        <v>1000</v>
      </c>
      <c r="J270" s="3">
        <v>0</v>
      </c>
      <c r="K270" s="3">
        <v>20</v>
      </c>
      <c r="L270" s="3">
        <v>30</v>
      </c>
      <c r="M270" s="3">
        <v>40</v>
      </c>
      <c r="N270" s="3">
        <v>60</v>
      </c>
      <c r="O270" s="3">
        <v>0</v>
      </c>
      <c r="P270" s="3">
        <v>0</v>
      </c>
      <c r="Q270" s="3">
        <v>15</v>
      </c>
      <c r="R270" s="3">
        <v>13</v>
      </c>
      <c r="S270" s="3">
        <v>500</v>
      </c>
      <c r="T270" s="3">
        <v>1</v>
      </c>
      <c r="U270" s="3">
        <v>0</v>
      </c>
      <c r="V270" s="3">
        <v>1200</v>
      </c>
      <c r="W270" s="3">
        <v>0</v>
      </c>
      <c r="X270" s="5">
        <v>0</v>
      </c>
      <c r="Y270" s="5">
        <v>0</v>
      </c>
      <c r="Z270" s="5">
        <v>0</v>
      </c>
    </row>
    <row r="271" spans="1:26" s="3" customFormat="1" ht="13.5" customHeight="1">
      <c r="A271" s="3" t="s">
        <v>1158</v>
      </c>
      <c r="B271" s="3">
        <v>81</v>
      </c>
      <c r="C271" s="3">
        <v>19</v>
      </c>
      <c r="D271" s="3">
        <v>213</v>
      </c>
      <c r="E271" s="3">
        <v>50</v>
      </c>
      <c r="F271" s="3">
        <v>1</v>
      </c>
      <c r="G271" s="3">
        <v>0</v>
      </c>
      <c r="H271" s="3">
        <v>1200</v>
      </c>
      <c r="I271" s="3">
        <v>1200</v>
      </c>
      <c r="J271" s="3">
        <v>0</v>
      </c>
      <c r="K271" s="3">
        <v>35</v>
      </c>
      <c r="L271" s="3">
        <v>36</v>
      </c>
      <c r="M271" s="3">
        <v>50</v>
      </c>
      <c r="N271" s="3">
        <v>65</v>
      </c>
      <c r="O271" s="3">
        <v>0</v>
      </c>
      <c r="P271" s="3">
        <v>0</v>
      </c>
      <c r="Q271" s="3">
        <v>17</v>
      </c>
      <c r="R271" s="3">
        <v>20</v>
      </c>
      <c r="S271" s="3">
        <v>1200</v>
      </c>
      <c r="T271" s="3">
        <v>1</v>
      </c>
      <c r="U271" s="3">
        <v>0</v>
      </c>
      <c r="V271" s="3">
        <v>2000</v>
      </c>
      <c r="W271" s="3">
        <v>0</v>
      </c>
      <c r="X271" s="5">
        <v>0</v>
      </c>
      <c r="Y271" s="5">
        <v>0</v>
      </c>
      <c r="Z271" s="5">
        <v>0</v>
      </c>
    </row>
    <row r="272" spans="1:26" s="3" customFormat="1" ht="13.5" customHeight="1">
      <c r="A272" s="3" t="s">
        <v>1159</v>
      </c>
      <c r="B272" s="3">
        <v>81</v>
      </c>
      <c r="C272" s="3">
        <v>19</v>
      </c>
      <c r="D272" s="3">
        <v>213</v>
      </c>
      <c r="E272" s="3">
        <v>55</v>
      </c>
      <c r="F272" s="3">
        <v>1</v>
      </c>
      <c r="G272" s="3">
        <v>0</v>
      </c>
      <c r="H272" s="3">
        <v>1500</v>
      </c>
      <c r="I272" s="3">
        <v>1500</v>
      </c>
      <c r="J272" s="3">
        <v>0</v>
      </c>
      <c r="K272" s="3">
        <v>40</v>
      </c>
      <c r="L272" s="3">
        <v>38</v>
      </c>
      <c r="M272" s="3">
        <v>55</v>
      </c>
      <c r="N272" s="3">
        <v>72</v>
      </c>
      <c r="O272" s="3">
        <v>0</v>
      </c>
      <c r="P272" s="3">
        <v>0</v>
      </c>
      <c r="Q272" s="3">
        <v>17</v>
      </c>
      <c r="R272" s="3">
        <v>20</v>
      </c>
      <c r="S272" s="3">
        <v>1200</v>
      </c>
      <c r="T272" s="3">
        <v>1</v>
      </c>
      <c r="U272" s="3">
        <v>0</v>
      </c>
      <c r="V272" s="3">
        <v>2000</v>
      </c>
      <c r="W272" s="3">
        <v>0</v>
      </c>
      <c r="X272" s="5">
        <v>0</v>
      </c>
      <c r="Y272" s="5">
        <v>0</v>
      </c>
      <c r="Z272" s="5">
        <v>0</v>
      </c>
    </row>
    <row r="273" spans="1:27" s="3" customFormat="1" ht="13.5" customHeight="1">
      <c r="A273" s="3" t="s">
        <v>1160</v>
      </c>
      <c r="B273" s="3">
        <v>81</v>
      </c>
      <c r="C273" s="3">
        <v>19</v>
      </c>
      <c r="D273" s="3">
        <v>213</v>
      </c>
      <c r="E273" s="3">
        <v>60</v>
      </c>
      <c r="F273" s="3">
        <v>1</v>
      </c>
      <c r="G273" s="3">
        <v>100</v>
      </c>
      <c r="H273" s="3">
        <v>2000</v>
      </c>
      <c r="I273" s="3">
        <v>2000</v>
      </c>
      <c r="J273" s="3">
        <v>0</v>
      </c>
      <c r="K273" s="3">
        <v>45</v>
      </c>
      <c r="L273" s="3">
        <v>40</v>
      </c>
      <c r="M273" s="3">
        <v>60</v>
      </c>
      <c r="N273" s="3">
        <v>80</v>
      </c>
      <c r="O273" s="3">
        <v>0</v>
      </c>
      <c r="P273" s="3">
        <v>0</v>
      </c>
      <c r="Q273" s="3">
        <v>17</v>
      </c>
      <c r="R273" s="3">
        <v>20</v>
      </c>
      <c r="S273" s="3">
        <v>800</v>
      </c>
      <c r="T273" s="3">
        <v>1</v>
      </c>
      <c r="U273" s="3">
        <v>0</v>
      </c>
      <c r="V273" s="3">
        <v>1200</v>
      </c>
      <c r="W273" s="3">
        <v>0</v>
      </c>
      <c r="X273" s="5">
        <v>0</v>
      </c>
      <c r="Y273" s="5">
        <v>0</v>
      </c>
      <c r="Z273" s="5">
        <v>0</v>
      </c>
    </row>
    <row r="274" spans="1:27" s="3" customFormat="1" ht="13.5" customHeight="1">
      <c r="A274" s="3" t="s">
        <v>1161</v>
      </c>
      <c r="B274" s="3">
        <v>81</v>
      </c>
      <c r="C274" s="3">
        <v>19</v>
      </c>
      <c r="D274" s="3">
        <v>214</v>
      </c>
      <c r="E274" s="3">
        <v>50</v>
      </c>
      <c r="F274" s="3">
        <v>1</v>
      </c>
      <c r="G274" s="3">
        <v>0</v>
      </c>
      <c r="H274" s="3">
        <v>1200</v>
      </c>
      <c r="I274" s="3">
        <v>1200</v>
      </c>
      <c r="J274" s="3">
        <v>0</v>
      </c>
      <c r="K274" s="3">
        <v>35</v>
      </c>
      <c r="L274" s="3">
        <v>42</v>
      </c>
      <c r="M274" s="3">
        <v>45</v>
      </c>
      <c r="N274" s="3">
        <v>65</v>
      </c>
      <c r="O274" s="3">
        <v>0</v>
      </c>
      <c r="P274" s="3">
        <v>0</v>
      </c>
      <c r="Q274" s="3">
        <v>17</v>
      </c>
      <c r="R274" s="3">
        <v>20</v>
      </c>
      <c r="S274" s="3">
        <v>1200</v>
      </c>
      <c r="T274" s="3">
        <v>1</v>
      </c>
      <c r="U274" s="3">
        <v>0</v>
      </c>
      <c r="V274" s="3">
        <v>2000</v>
      </c>
      <c r="W274" s="3">
        <v>0</v>
      </c>
      <c r="X274" s="5">
        <v>0</v>
      </c>
      <c r="Y274" s="5">
        <v>0</v>
      </c>
      <c r="Z274" s="5">
        <v>0</v>
      </c>
    </row>
    <row r="275" spans="1:27" s="3" customFormat="1" ht="13.5" customHeight="1">
      <c r="A275" s="3" t="s">
        <v>1162</v>
      </c>
      <c r="B275" s="3">
        <v>81</v>
      </c>
      <c r="C275" s="3">
        <v>19</v>
      </c>
      <c r="D275" s="3">
        <v>214</v>
      </c>
      <c r="E275" s="3">
        <v>55</v>
      </c>
      <c r="F275" s="3">
        <v>1</v>
      </c>
      <c r="G275" s="3">
        <v>0</v>
      </c>
      <c r="H275" s="3">
        <v>1500</v>
      </c>
      <c r="I275" s="3">
        <v>1500</v>
      </c>
      <c r="J275" s="3">
        <v>0</v>
      </c>
      <c r="K275" s="3">
        <v>40</v>
      </c>
      <c r="L275" s="3">
        <v>45</v>
      </c>
      <c r="M275" s="3">
        <v>50</v>
      </c>
      <c r="N275" s="3">
        <v>72</v>
      </c>
      <c r="O275" s="3">
        <v>0</v>
      </c>
      <c r="P275" s="3">
        <v>0</v>
      </c>
      <c r="Q275" s="3">
        <v>17</v>
      </c>
      <c r="R275" s="3">
        <v>20</v>
      </c>
      <c r="S275" s="3">
        <v>1200</v>
      </c>
      <c r="T275" s="3">
        <v>1</v>
      </c>
      <c r="U275" s="3">
        <v>0</v>
      </c>
      <c r="V275" s="3">
        <v>2000</v>
      </c>
      <c r="W275" s="3">
        <v>0</v>
      </c>
      <c r="X275" s="5">
        <v>0</v>
      </c>
      <c r="Y275" s="5">
        <v>0</v>
      </c>
      <c r="Z275" s="5">
        <v>0</v>
      </c>
    </row>
    <row r="276" spans="1:27" s="3" customFormat="1" ht="13.5" customHeight="1">
      <c r="A276" s="3" t="s">
        <v>1163</v>
      </c>
      <c r="B276" s="3">
        <v>81</v>
      </c>
      <c r="C276" s="3">
        <v>19</v>
      </c>
      <c r="D276" s="3">
        <v>214</v>
      </c>
      <c r="E276" s="3">
        <v>60</v>
      </c>
      <c r="F276" s="3">
        <v>1</v>
      </c>
      <c r="G276" s="3">
        <v>100</v>
      </c>
      <c r="H276" s="3">
        <v>2000</v>
      </c>
      <c r="I276" s="3">
        <v>2000</v>
      </c>
      <c r="J276" s="3">
        <v>0</v>
      </c>
      <c r="K276" s="3">
        <v>45</v>
      </c>
      <c r="L276" s="3">
        <v>48</v>
      </c>
      <c r="M276" s="3">
        <v>55</v>
      </c>
      <c r="N276" s="3">
        <v>80</v>
      </c>
      <c r="O276" s="3">
        <v>0</v>
      </c>
      <c r="P276" s="3">
        <v>0</v>
      </c>
      <c r="Q276" s="3">
        <v>17</v>
      </c>
      <c r="R276" s="3">
        <v>20</v>
      </c>
      <c r="S276" s="3">
        <v>800</v>
      </c>
      <c r="T276" s="3">
        <v>1</v>
      </c>
      <c r="U276" s="3">
        <v>0</v>
      </c>
      <c r="V276" s="3">
        <v>1200</v>
      </c>
      <c r="W276" s="3">
        <v>0</v>
      </c>
      <c r="X276" s="5">
        <v>0</v>
      </c>
      <c r="Y276" s="5">
        <v>0</v>
      </c>
      <c r="Z276" s="5">
        <v>0</v>
      </c>
    </row>
    <row r="277" spans="1:27" s="3" customFormat="1" ht="13.5" customHeight="1">
      <c r="A277" s="3" t="s">
        <v>1164</v>
      </c>
      <c r="B277" s="3">
        <v>104</v>
      </c>
      <c r="C277" s="3">
        <v>45</v>
      </c>
      <c r="D277" s="3">
        <v>215</v>
      </c>
      <c r="E277" s="3">
        <v>50</v>
      </c>
      <c r="F277" s="3">
        <v>1</v>
      </c>
      <c r="G277" s="3">
        <v>0</v>
      </c>
      <c r="H277" s="3">
        <v>1000</v>
      </c>
      <c r="I277" s="3">
        <v>1000</v>
      </c>
      <c r="J277" s="3">
        <v>0</v>
      </c>
      <c r="K277" s="3">
        <v>35</v>
      </c>
      <c r="L277" s="3">
        <v>40</v>
      </c>
      <c r="M277" s="3">
        <v>40</v>
      </c>
      <c r="N277" s="3">
        <v>50</v>
      </c>
      <c r="O277" s="3">
        <v>0</v>
      </c>
      <c r="P277" s="3">
        <v>0</v>
      </c>
      <c r="Q277" s="3">
        <v>15</v>
      </c>
      <c r="R277" s="3">
        <v>13</v>
      </c>
      <c r="S277" s="3">
        <v>1000</v>
      </c>
      <c r="T277" s="3">
        <v>1</v>
      </c>
      <c r="U277" s="3">
        <v>0</v>
      </c>
      <c r="V277" s="3">
        <v>2000</v>
      </c>
      <c r="W277" s="3">
        <v>0</v>
      </c>
      <c r="X277" s="5">
        <v>0</v>
      </c>
      <c r="Y277" s="5">
        <v>0</v>
      </c>
      <c r="Z277" s="5">
        <v>0</v>
      </c>
    </row>
    <row r="278" spans="1:27" s="3" customFormat="1" ht="13.5" customHeight="1">
      <c r="A278" s="3" t="s">
        <v>1165</v>
      </c>
      <c r="B278" s="3">
        <v>104</v>
      </c>
      <c r="C278" s="3">
        <v>45</v>
      </c>
      <c r="D278" s="3">
        <v>215</v>
      </c>
      <c r="E278" s="3">
        <v>55</v>
      </c>
      <c r="F278" s="3">
        <v>1</v>
      </c>
      <c r="G278" s="3">
        <v>0</v>
      </c>
      <c r="H278" s="3">
        <v>1200</v>
      </c>
      <c r="I278" s="3">
        <v>1200</v>
      </c>
      <c r="J278" s="3">
        <v>0</v>
      </c>
      <c r="K278" s="3">
        <v>40</v>
      </c>
      <c r="L278" s="3">
        <v>45</v>
      </c>
      <c r="M278" s="3">
        <v>45</v>
      </c>
      <c r="N278" s="3">
        <v>60</v>
      </c>
      <c r="O278" s="3">
        <v>0</v>
      </c>
      <c r="P278" s="3">
        <v>0</v>
      </c>
      <c r="Q278" s="3">
        <v>15</v>
      </c>
      <c r="R278" s="3">
        <v>13</v>
      </c>
      <c r="S278" s="3">
        <v>1000</v>
      </c>
      <c r="T278" s="3">
        <v>1</v>
      </c>
      <c r="U278" s="3">
        <v>0</v>
      </c>
      <c r="V278" s="3">
        <v>2000</v>
      </c>
      <c r="W278" s="3">
        <v>0</v>
      </c>
      <c r="X278" s="5">
        <v>0</v>
      </c>
      <c r="Y278" s="5">
        <v>0</v>
      </c>
      <c r="Z278" s="5">
        <v>0</v>
      </c>
    </row>
    <row r="279" spans="1:27" s="3" customFormat="1" ht="13.5" customHeight="1">
      <c r="A279" s="3" t="s">
        <v>1166</v>
      </c>
      <c r="B279" s="3">
        <v>104</v>
      </c>
      <c r="C279" s="3">
        <v>45</v>
      </c>
      <c r="D279" s="3">
        <v>215</v>
      </c>
      <c r="E279" s="3">
        <v>60</v>
      </c>
      <c r="F279" s="3">
        <v>1</v>
      </c>
      <c r="G279" s="3">
        <v>100</v>
      </c>
      <c r="H279" s="3">
        <v>1800</v>
      </c>
      <c r="I279" s="3">
        <v>1800</v>
      </c>
      <c r="J279" s="3">
        <v>0</v>
      </c>
      <c r="K279" s="3">
        <v>45</v>
      </c>
      <c r="L279" s="3">
        <v>50</v>
      </c>
      <c r="M279" s="3">
        <v>50</v>
      </c>
      <c r="N279" s="3">
        <v>70</v>
      </c>
      <c r="O279" s="3">
        <v>0</v>
      </c>
      <c r="P279" s="3">
        <v>0</v>
      </c>
      <c r="Q279" s="3">
        <v>15</v>
      </c>
      <c r="R279" s="3">
        <v>13</v>
      </c>
      <c r="S279" s="3">
        <v>800</v>
      </c>
      <c r="T279" s="3">
        <v>1</v>
      </c>
      <c r="U279" s="3">
        <v>0</v>
      </c>
      <c r="V279" s="3">
        <v>1200</v>
      </c>
      <c r="W279" s="3">
        <v>0</v>
      </c>
      <c r="X279" s="5">
        <v>0</v>
      </c>
      <c r="Y279" s="5">
        <v>0</v>
      </c>
      <c r="Z279" s="5">
        <v>0</v>
      </c>
    </row>
    <row r="280" spans="1:27" s="3" customFormat="1" ht="13.5" customHeight="1">
      <c r="A280" s="3" t="s">
        <v>1167</v>
      </c>
      <c r="B280" s="3">
        <v>81</v>
      </c>
      <c r="C280" s="3">
        <v>19</v>
      </c>
      <c r="D280" s="3">
        <v>210</v>
      </c>
      <c r="E280" s="3">
        <v>70</v>
      </c>
      <c r="F280" s="3">
        <v>1</v>
      </c>
      <c r="G280" s="3">
        <v>100</v>
      </c>
      <c r="H280" s="3">
        <v>8000</v>
      </c>
      <c r="I280" s="3">
        <v>8000</v>
      </c>
      <c r="J280" s="3">
        <v>0</v>
      </c>
      <c r="K280" s="3">
        <v>60</v>
      </c>
      <c r="L280" s="3">
        <v>60</v>
      </c>
      <c r="M280" s="3">
        <v>80</v>
      </c>
      <c r="N280" s="3">
        <v>120</v>
      </c>
      <c r="O280" s="3">
        <v>0</v>
      </c>
      <c r="P280" s="3">
        <v>0</v>
      </c>
      <c r="Q280" s="3">
        <v>30</v>
      </c>
      <c r="R280" s="3">
        <v>30</v>
      </c>
      <c r="S280" s="3">
        <v>500</v>
      </c>
      <c r="T280" s="3">
        <v>1</v>
      </c>
      <c r="U280" s="3">
        <v>0</v>
      </c>
      <c r="V280" s="3">
        <v>1000</v>
      </c>
      <c r="W280" s="3">
        <v>0</v>
      </c>
      <c r="X280" s="5">
        <v>0</v>
      </c>
      <c r="Y280" s="5">
        <v>0</v>
      </c>
      <c r="Z280" s="5">
        <v>0</v>
      </c>
      <c r="AA280" s="3" t="s">
        <v>1168</v>
      </c>
    </row>
    <row r="281" spans="1:27" s="3" customFormat="1" ht="13.5" customHeight="1">
      <c r="A281" s="3" t="s">
        <v>1169</v>
      </c>
      <c r="B281" s="3">
        <v>81</v>
      </c>
      <c r="C281" s="3">
        <v>19</v>
      </c>
      <c r="D281" s="3">
        <v>211</v>
      </c>
      <c r="E281" s="3">
        <v>70</v>
      </c>
      <c r="F281" s="3">
        <v>1</v>
      </c>
      <c r="G281" s="3">
        <v>100</v>
      </c>
      <c r="H281" s="3">
        <v>8000</v>
      </c>
      <c r="I281" s="3">
        <v>8000</v>
      </c>
      <c r="J281" s="3">
        <v>0</v>
      </c>
      <c r="K281" s="3">
        <v>70</v>
      </c>
      <c r="L281" s="3">
        <v>60</v>
      </c>
      <c r="M281" s="3">
        <v>80</v>
      </c>
      <c r="N281" s="3">
        <v>120</v>
      </c>
      <c r="O281" s="3">
        <v>0</v>
      </c>
      <c r="P281" s="3">
        <v>0</v>
      </c>
      <c r="Q281" s="3">
        <v>30</v>
      </c>
      <c r="R281" s="3">
        <v>30</v>
      </c>
      <c r="S281" s="3">
        <v>500</v>
      </c>
      <c r="T281" s="3">
        <v>1</v>
      </c>
      <c r="U281" s="3">
        <v>0</v>
      </c>
      <c r="V281" s="3">
        <v>1000</v>
      </c>
      <c r="W281" s="3">
        <v>0</v>
      </c>
      <c r="X281" s="5">
        <v>0</v>
      </c>
      <c r="Y281" s="5">
        <v>0</v>
      </c>
      <c r="Z281" s="5">
        <v>0</v>
      </c>
      <c r="AA281" s="3" t="s">
        <v>1170</v>
      </c>
    </row>
    <row r="282" spans="1:27" s="3" customFormat="1" ht="13.5" customHeight="1">
      <c r="A282" s="3" t="s">
        <v>1171</v>
      </c>
      <c r="B282" s="3">
        <v>81</v>
      </c>
      <c r="C282" s="3">
        <v>19</v>
      </c>
      <c r="D282" s="3">
        <v>211</v>
      </c>
      <c r="E282" s="3">
        <v>70</v>
      </c>
      <c r="F282" s="3">
        <v>1</v>
      </c>
      <c r="G282" s="3">
        <v>0</v>
      </c>
      <c r="H282" s="3">
        <v>2000</v>
      </c>
      <c r="I282" s="3">
        <v>2000</v>
      </c>
      <c r="J282" s="3">
        <v>0</v>
      </c>
      <c r="K282" s="3">
        <v>50</v>
      </c>
      <c r="L282" s="3">
        <v>50</v>
      </c>
      <c r="M282" s="3">
        <v>40</v>
      </c>
      <c r="N282" s="3">
        <v>70</v>
      </c>
      <c r="O282" s="3">
        <v>0</v>
      </c>
      <c r="P282" s="3">
        <v>0</v>
      </c>
      <c r="Q282" s="3">
        <v>15</v>
      </c>
      <c r="R282" s="3">
        <v>20</v>
      </c>
      <c r="S282" s="3">
        <v>1200</v>
      </c>
      <c r="T282" s="3">
        <v>1</v>
      </c>
      <c r="U282" s="3">
        <v>0</v>
      </c>
      <c r="V282" s="3">
        <v>1500</v>
      </c>
      <c r="W282" s="3">
        <v>0</v>
      </c>
      <c r="X282" s="5">
        <v>0</v>
      </c>
      <c r="Y282" s="5">
        <v>0</v>
      </c>
      <c r="Z282" s="5">
        <v>0</v>
      </c>
      <c r="AA282" s="3" t="s">
        <v>1172</v>
      </c>
    </row>
    <row r="283" spans="1:27" s="3" customFormat="1" ht="13.5" customHeight="1">
      <c r="A283" s="3" t="s">
        <v>1173</v>
      </c>
      <c r="B283" s="3">
        <v>81</v>
      </c>
      <c r="C283" s="3">
        <v>21</v>
      </c>
      <c r="D283" s="3">
        <v>212</v>
      </c>
      <c r="E283" s="3">
        <v>70</v>
      </c>
      <c r="F283" s="3">
        <v>1</v>
      </c>
      <c r="G283" s="3">
        <v>100</v>
      </c>
      <c r="H283" s="3">
        <v>8000</v>
      </c>
      <c r="I283" s="3">
        <v>8000</v>
      </c>
      <c r="J283" s="3">
        <v>0</v>
      </c>
      <c r="K283" s="3">
        <v>60</v>
      </c>
      <c r="L283" s="3">
        <v>70</v>
      </c>
      <c r="M283" s="3">
        <v>80</v>
      </c>
      <c r="N283" s="3">
        <v>120</v>
      </c>
      <c r="O283" s="3">
        <v>0</v>
      </c>
      <c r="P283" s="3">
        <v>0</v>
      </c>
      <c r="Q283" s="3">
        <v>30</v>
      </c>
      <c r="R283" s="3">
        <v>30</v>
      </c>
      <c r="S283" s="3">
        <v>500</v>
      </c>
      <c r="T283" s="3">
        <v>1</v>
      </c>
      <c r="U283" s="3">
        <v>0</v>
      </c>
      <c r="V283" s="3">
        <v>1000</v>
      </c>
      <c r="W283" s="3">
        <v>0</v>
      </c>
      <c r="X283" s="5">
        <v>0</v>
      </c>
      <c r="Y283" s="5">
        <v>0</v>
      </c>
      <c r="Z283" s="5">
        <v>0</v>
      </c>
      <c r="AA283" s="3" t="s">
        <v>1174</v>
      </c>
    </row>
    <row r="284" spans="1:27" s="3" customFormat="1" ht="13.5" customHeight="1">
      <c r="A284" s="3" t="s">
        <v>1175</v>
      </c>
      <c r="B284" s="3">
        <v>101</v>
      </c>
      <c r="C284" s="3">
        <v>78</v>
      </c>
      <c r="D284" s="3">
        <v>218</v>
      </c>
      <c r="E284" s="3">
        <v>80</v>
      </c>
      <c r="F284" s="3">
        <v>1</v>
      </c>
      <c r="G284" s="3">
        <v>100</v>
      </c>
      <c r="H284" s="3">
        <v>12000</v>
      </c>
      <c r="I284" s="3">
        <v>12000</v>
      </c>
      <c r="J284" s="3">
        <v>0</v>
      </c>
      <c r="K284" s="3">
        <v>80</v>
      </c>
      <c r="L284" s="3">
        <v>90</v>
      </c>
      <c r="M284" s="3">
        <v>120</v>
      </c>
      <c r="N284" s="3">
        <v>180</v>
      </c>
      <c r="O284" s="3">
        <v>0</v>
      </c>
      <c r="P284" s="3">
        <v>0</v>
      </c>
      <c r="Q284" s="3">
        <v>30</v>
      </c>
      <c r="R284" s="3">
        <v>50</v>
      </c>
      <c r="S284" s="3">
        <v>500</v>
      </c>
      <c r="T284" s="3">
        <v>1</v>
      </c>
      <c r="U284" s="3">
        <v>0</v>
      </c>
      <c r="V284" s="3">
        <v>1000</v>
      </c>
      <c r="W284" s="3">
        <v>0</v>
      </c>
      <c r="X284" s="5">
        <v>0</v>
      </c>
      <c r="Y284" s="5">
        <v>0</v>
      </c>
      <c r="Z284" s="5">
        <v>0</v>
      </c>
      <c r="AA284" s="3" t="s">
        <v>1176</v>
      </c>
    </row>
    <row r="285" spans="1:27" s="8" customFormat="1" ht="13.5" customHeight="1">
      <c r="A285" s="8" t="s">
        <v>1177</v>
      </c>
      <c r="B285" s="8">
        <v>150</v>
      </c>
      <c r="C285" s="8">
        <v>0</v>
      </c>
      <c r="D285" s="8">
        <v>0</v>
      </c>
      <c r="E285" s="8">
        <v>100</v>
      </c>
      <c r="F285" s="8">
        <v>1</v>
      </c>
      <c r="G285" s="8">
        <v>1</v>
      </c>
      <c r="H285" s="8">
        <v>100</v>
      </c>
      <c r="I285" s="8">
        <v>100</v>
      </c>
      <c r="J285" s="8">
        <v>100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5">
        <v>0</v>
      </c>
      <c r="Y285" s="5">
        <v>0</v>
      </c>
      <c r="Z285" s="5">
        <v>0</v>
      </c>
    </row>
    <row r="286" spans="1:27" s="8" customFormat="1" ht="13.5" customHeight="1">
      <c r="A286" s="8" t="s">
        <v>1178</v>
      </c>
      <c r="B286" s="8">
        <v>81</v>
      </c>
      <c r="C286" s="8">
        <v>62</v>
      </c>
      <c r="D286" s="8">
        <v>182</v>
      </c>
      <c r="E286" s="8">
        <v>60</v>
      </c>
      <c r="F286" s="8">
        <v>1</v>
      </c>
      <c r="G286" s="8">
        <v>100</v>
      </c>
      <c r="H286" s="8">
        <v>5000</v>
      </c>
      <c r="I286" s="8">
        <v>5000</v>
      </c>
      <c r="J286" s="8">
        <v>0</v>
      </c>
      <c r="K286" s="8">
        <v>15</v>
      </c>
      <c r="L286" s="8">
        <v>45</v>
      </c>
      <c r="M286" s="8">
        <v>90</v>
      </c>
      <c r="N286" s="8">
        <v>90</v>
      </c>
      <c r="O286" s="8">
        <v>0</v>
      </c>
      <c r="P286" s="8">
        <v>0</v>
      </c>
      <c r="Q286" s="8">
        <v>20</v>
      </c>
      <c r="R286" s="8">
        <v>25</v>
      </c>
      <c r="S286" s="8">
        <v>1500</v>
      </c>
      <c r="T286" s="8">
        <v>2</v>
      </c>
      <c r="U286" s="8">
        <v>0</v>
      </c>
      <c r="V286" s="8">
        <v>1500</v>
      </c>
      <c r="W286" s="8">
        <v>0</v>
      </c>
      <c r="X286" s="5">
        <v>0</v>
      </c>
      <c r="Y286" s="5">
        <v>0</v>
      </c>
      <c r="Z286" s="5">
        <v>0</v>
      </c>
    </row>
    <row r="287" spans="1:27" s="3" customFormat="1" ht="13.5" customHeight="1">
      <c r="A287" s="3" t="s">
        <v>1179</v>
      </c>
      <c r="B287" s="3">
        <v>81</v>
      </c>
      <c r="C287" s="3">
        <v>19</v>
      </c>
      <c r="D287" s="3">
        <v>36</v>
      </c>
      <c r="E287" s="3">
        <v>17</v>
      </c>
      <c r="F287" s="3">
        <v>1</v>
      </c>
      <c r="G287" s="3">
        <v>0</v>
      </c>
      <c r="H287" s="3">
        <v>600</v>
      </c>
      <c r="I287" s="3">
        <v>600</v>
      </c>
      <c r="J287" s="3">
        <v>0</v>
      </c>
      <c r="K287" s="3">
        <v>40</v>
      </c>
      <c r="L287" s="3">
        <v>10</v>
      </c>
      <c r="M287" s="3">
        <v>40</v>
      </c>
      <c r="N287" s="3">
        <v>60</v>
      </c>
      <c r="O287" s="3">
        <v>0</v>
      </c>
      <c r="P287" s="3">
        <v>0</v>
      </c>
      <c r="Q287" s="3">
        <v>15</v>
      </c>
      <c r="R287" s="3">
        <v>13</v>
      </c>
      <c r="S287" s="3">
        <v>500</v>
      </c>
      <c r="T287" s="3">
        <v>1</v>
      </c>
      <c r="U287" s="3">
        <v>0</v>
      </c>
      <c r="V287" s="3">
        <v>1200</v>
      </c>
      <c r="W287" s="3">
        <v>0</v>
      </c>
      <c r="X287" s="5">
        <v>0</v>
      </c>
      <c r="Y287" s="5">
        <v>0</v>
      </c>
      <c r="Z287" s="5">
        <v>0</v>
      </c>
    </row>
    <row r="288" spans="1:27" s="3" customFormat="1" ht="13.5" customHeight="1">
      <c r="A288" s="3" t="s">
        <v>1180</v>
      </c>
      <c r="B288" s="3">
        <v>81</v>
      </c>
      <c r="C288" s="3">
        <v>19</v>
      </c>
      <c r="D288" s="3">
        <v>38</v>
      </c>
      <c r="E288" s="3">
        <v>18</v>
      </c>
      <c r="F288" s="3">
        <v>1</v>
      </c>
      <c r="G288" s="3">
        <v>0</v>
      </c>
      <c r="H288" s="3">
        <v>600</v>
      </c>
      <c r="I288" s="3">
        <v>600</v>
      </c>
      <c r="J288" s="3">
        <v>0</v>
      </c>
      <c r="K288" s="3">
        <v>10</v>
      </c>
      <c r="L288" s="3">
        <v>40</v>
      </c>
      <c r="M288" s="3">
        <v>40</v>
      </c>
      <c r="N288" s="3">
        <v>60</v>
      </c>
      <c r="O288" s="3">
        <v>0</v>
      </c>
      <c r="P288" s="3">
        <v>0</v>
      </c>
      <c r="Q288" s="3">
        <v>15</v>
      </c>
      <c r="R288" s="3">
        <v>13</v>
      </c>
      <c r="S288" s="3">
        <v>500</v>
      </c>
      <c r="T288" s="3">
        <v>1</v>
      </c>
      <c r="U288" s="3">
        <v>0</v>
      </c>
      <c r="V288" s="3">
        <v>1200</v>
      </c>
      <c r="W288" s="3">
        <v>0</v>
      </c>
      <c r="X288" s="5">
        <v>0</v>
      </c>
      <c r="Y288" s="5">
        <v>0</v>
      </c>
      <c r="Z288" s="5">
        <v>0</v>
      </c>
    </row>
    <row r="289" spans="1:26" s="3" customFormat="1" ht="13.5" customHeight="1">
      <c r="A289" s="10" t="s">
        <v>1181</v>
      </c>
      <c r="B289" s="10">
        <v>100</v>
      </c>
      <c r="C289" s="10">
        <v>23</v>
      </c>
      <c r="D289" s="10">
        <v>950</v>
      </c>
      <c r="E289" s="3">
        <v>50</v>
      </c>
      <c r="F289" s="3">
        <v>1</v>
      </c>
      <c r="G289" s="3">
        <v>1</v>
      </c>
      <c r="H289" s="3">
        <v>1600</v>
      </c>
      <c r="I289" s="3">
        <v>1000</v>
      </c>
      <c r="J289" s="3">
        <v>0</v>
      </c>
      <c r="K289" s="3">
        <v>50</v>
      </c>
      <c r="L289" s="3">
        <v>50</v>
      </c>
      <c r="M289" s="3">
        <v>50</v>
      </c>
      <c r="N289" s="3">
        <v>80</v>
      </c>
      <c r="O289" s="3">
        <v>0</v>
      </c>
      <c r="P289" s="3">
        <v>0</v>
      </c>
      <c r="Q289" s="3">
        <v>25</v>
      </c>
      <c r="R289" s="3">
        <v>17</v>
      </c>
      <c r="S289" s="3">
        <v>800</v>
      </c>
      <c r="T289" s="3">
        <v>1</v>
      </c>
      <c r="U289" s="3">
        <v>0</v>
      </c>
      <c r="V289" s="3">
        <v>1800</v>
      </c>
      <c r="W289" s="3">
        <v>0</v>
      </c>
      <c r="X289" s="5">
        <v>0</v>
      </c>
      <c r="Y289" s="5">
        <v>0</v>
      </c>
      <c r="Z289" s="5">
        <v>0</v>
      </c>
    </row>
    <row r="290" spans="1:26" s="3" customFormat="1" ht="13.5" customHeight="1">
      <c r="A290" s="10" t="s">
        <v>1182</v>
      </c>
      <c r="B290" s="10">
        <v>100</v>
      </c>
      <c r="C290" s="10">
        <v>23</v>
      </c>
      <c r="D290" s="10">
        <v>951</v>
      </c>
      <c r="E290" s="3">
        <v>50</v>
      </c>
      <c r="F290" s="3">
        <v>1</v>
      </c>
      <c r="G290" s="3">
        <v>1</v>
      </c>
      <c r="H290" s="3">
        <v>1600</v>
      </c>
      <c r="I290" s="3">
        <v>1000</v>
      </c>
      <c r="J290" s="3">
        <v>0</v>
      </c>
      <c r="K290" s="3">
        <v>50</v>
      </c>
      <c r="L290" s="3">
        <v>50</v>
      </c>
      <c r="M290" s="3">
        <v>50</v>
      </c>
      <c r="N290" s="3">
        <v>80</v>
      </c>
      <c r="O290" s="3">
        <v>0</v>
      </c>
      <c r="P290" s="3">
        <v>0</v>
      </c>
      <c r="Q290" s="3">
        <v>25</v>
      </c>
      <c r="R290" s="3">
        <v>17</v>
      </c>
      <c r="S290" s="3">
        <v>800</v>
      </c>
      <c r="T290" s="3">
        <v>1</v>
      </c>
      <c r="U290" s="3">
        <v>0</v>
      </c>
      <c r="V290" s="3">
        <v>1800</v>
      </c>
      <c r="W290" s="3">
        <v>0</v>
      </c>
      <c r="X290" s="5">
        <v>0</v>
      </c>
      <c r="Y290" s="5">
        <v>0</v>
      </c>
      <c r="Z290" s="5">
        <v>0</v>
      </c>
    </row>
    <row r="291" spans="1:26" s="3" customFormat="1" ht="13.5" customHeight="1">
      <c r="A291" s="10" t="s">
        <v>1183</v>
      </c>
      <c r="B291" s="10">
        <v>100</v>
      </c>
      <c r="C291" s="10">
        <v>23</v>
      </c>
      <c r="D291" s="10">
        <v>952</v>
      </c>
      <c r="E291" s="3">
        <v>50</v>
      </c>
      <c r="F291" s="3">
        <v>1</v>
      </c>
      <c r="G291" s="3">
        <v>1</v>
      </c>
      <c r="H291" s="3">
        <v>1600</v>
      </c>
      <c r="I291" s="3">
        <v>1000</v>
      </c>
      <c r="J291" s="3">
        <v>0</v>
      </c>
      <c r="K291" s="3">
        <v>50</v>
      </c>
      <c r="L291" s="3">
        <v>50</v>
      </c>
      <c r="M291" s="3">
        <v>50</v>
      </c>
      <c r="N291" s="3">
        <v>80</v>
      </c>
      <c r="O291" s="3">
        <v>0</v>
      </c>
      <c r="P291" s="3">
        <v>0</v>
      </c>
      <c r="Q291" s="3">
        <v>25</v>
      </c>
      <c r="R291" s="3">
        <v>17</v>
      </c>
      <c r="S291" s="3">
        <v>800</v>
      </c>
      <c r="T291" s="3">
        <v>1</v>
      </c>
      <c r="U291" s="3">
        <v>0</v>
      </c>
      <c r="V291" s="3">
        <v>1800</v>
      </c>
      <c r="W291" s="3">
        <v>0</v>
      </c>
      <c r="X291" s="5">
        <v>0</v>
      </c>
      <c r="Y291" s="5">
        <v>0</v>
      </c>
      <c r="Z291" s="5">
        <v>0</v>
      </c>
    </row>
    <row r="292" spans="1:26" s="3" customFormat="1" ht="13.5" customHeight="1">
      <c r="A292" s="3" t="s">
        <v>1184</v>
      </c>
      <c r="B292" s="3">
        <v>89</v>
      </c>
      <c r="C292" s="3">
        <v>19</v>
      </c>
      <c r="D292" s="3">
        <v>239</v>
      </c>
      <c r="E292" s="3">
        <v>60</v>
      </c>
      <c r="F292" s="3">
        <v>1</v>
      </c>
      <c r="G292" s="3">
        <v>1</v>
      </c>
      <c r="H292" s="3">
        <v>2000</v>
      </c>
      <c r="I292" s="3">
        <v>2000</v>
      </c>
      <c r="J292" s="3">
        <v>0</v>
      </c>
      <c r="K292" s="3">
        <v>55</v>
      </c>
      <c r="L292" s="3">
        <v>60</v>
      </c>
      <c r="M292" s="3">
        <v>55</v>
      </c>
      <c r="N292" s="3">
        <v>90</v>
      </c>
      <c r="O292" s="3">
        <v>0</v>
      </c>
      <c r="P292" s="3">
        <v>0</v>
      </c>
      <c r="Q292" s="3">
        <v>17</v>
      </c>
      <c r="R292" s="3">
        <v>20</v>
      </c>
      <c r="S292" s="3">
        <v>800</v>
      </c>
      <c r="T292" s="3">
        <v>1</v>
      </c>
      <c r="U292" s="3">
        <v>0</v>
      </c>
      <c r="V292" s="3">
        <v>1200</v>
      </c>
      <c r="W292" s="3">
        <v>0</v>
      </c>
      <c r="X292" s="5">
        <v>0</v>
      </c>
      <c r="Y292" s="5">
        <v>0</v>
      </c>
      <c r="Z292" s="5">
        <v>0</v>
      </c>
    </row>
  </sheetData>
  <phoneticPr fontId="18" type="noConversion"/>
  <pageMargins left="0.75" right="0.75" top="1" bottom="1" header="0.5" footer="0.5"/>
  <pageSetup paperSize="8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00"/>
  <sheetViews>
    <sheetView workbookViewId="0">
      <pane xSplit="2" ySplit="1" topLeftCell="X39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ColWidth="11" defaultRowHeight="15.75"/>
  <cols>
    <col min="2" max="2" width="21.875" customWidth="1"/>
  </cols>
  <sheetData>
    <row r="1" spans="1:64">
      <c r="A1" t="s">
        <v>505</v>
      </c>
      <c r="B1" t="s">
        <v>504</v>
      </c>
      <c r="C1" t="s">
        <v>503</v>
      </c>
      <c r="D1" t="s">
        <v>502</v>
      </c>
      <c r="E1" t="s">
        <v>501</v>
      </c>
      <c r="F1" t="s">
        <v>500</v>
      </c>
      <c r="G1" t="s">
        <v>499</v>
      </c>
      <c r="H1" t="s">
        <v>498</v>
      </c>
      <c r="I1" t="s">
        <v>497</v>
      </c>
      <c r="J1" t="s">
        <v>496</v>
      </c>
      <c r="K1" t="s">
        <v>495</v>
      </c>
      <c r="L1" t="s">
        <v>494</v>
      </c>
      <c r="M1" t="s">
        <v>493</v>
      </c>
      <c r="N1" t="s">
        <v>492</v>
      </c>
      <c r="O1" t="s">
        <v>491</v>
      </c>
      <c r="P1" t="s">
        <v>490</v>
      </c>
      <c r="Q1" t="s">
        <v>489</v>
      </c>
      <c r="R1" t="s">
        <v>488</v>
      </c>
      <c r="S1" t="s">
        <v>487</v>
      </c>
      <c r="T1" t="s">
        <v>486</v>
      </c>
      <c r="U1" t="s">
        <v>485</v>
      </c>
      <c r="V1" t="s">
        <v>484</v>
      </c>
      <c r="W1" t="s">
        <v>483</v>
      </c>
      <c r="X1" t="s">
        <v>482</v>
      </c>
      <c r="Y1" t="s">
        <v>481</v>
      </c>
      <c r="Z1" t="s">
        <v>480</v>
      </c>
      <c r="AA1" t="s">
        <v>479</v>
      </c>
      <c r="AB1" t="s">
        <v>478</v>
      </c>
      <c r="AC1" t="s">
        <v>477</v>
      </c>
      <c r="AD1" t="s">
        <v>476</v>
      </c>
      <c r="AE1" t="s">
        <v>475</v>
      </c>
      <c r="AF1" t="s">
        <v>474</v>
      </c>
      <c r="AG1" t="s">
        <v>473</v>
      </c>
      <c r="AH1" t="s">
        <v>472</v>
      </c>
      <c r="AI1" t="s">
        <v>471</v>
      </c>
      <c r="AJ1" t="s">
        <v>470</v>
      </c>
      <c r="AK1" t="s">
        <v>469</v>
      </c>
      <c r="AL1" t="s">
        <v>468</v>
      </c>
      <c r="AM1" t="s">
        <v>467</v>
      </c>
      <c r="AN1" t="s">
        <v>466</v>
      </c>
      <c r="AO1" t="s">
        <v>465</v>
      </c>
      <c r="AP1" t="s">
        <v>464</v>
      </c>
      <c r="AQ1" t="s">
        <v>463</v>
      </c>
      <c r="AR1" t="s">
        <v>462</v>
      </c>
      <c r="AS1" t="s">
        <v>461</v>
      </c>
      <c r="AT1" t="s">
        <v>460</v>
      </c>
      <c r="AU1" t="s">
        <v>459</v>
      </c>
      <c r="AV1" t="s">
        <v>458</v>
      </c>
      <c r="AW1" t="s">
        <v>457</v>
      </c>
      <c r="AX1" t="s">
        <v>456</v>
      </c>
      <c r="AY1" t="s">
        <v>455</v>
      </c>
      <c r="AZ1" t="s">
        <v>454</v>
      </c>
      <c r="BA1" t="s">
        <v>453</v>
      </c>
      <c r="BB1" t="s">
        <v>452</v>
      </c>
      <c r="BC1" t="s">
        <v>451</v>
      </c>
      <c r="BD1" t="s">
        <v>450</v>
      </c>
      <c r="BE1" t="s">
        <v>449</v>
      </c>
      <c r="BF1" t="s">
        <v>448</v>
      </c>
      <c r="BG1" t="s">
        <v>447</v>
      </c>
      <c r="BH1" t="s">
        <v>446</v>
      </c>
      <c r="BI1" t="s">
        <v>445</v>
      </c>
      <c r="BJ1" t="s">
        <v>444</v>
      </c>
      <c r="BK1" t="s">
        <v>443</v>
      </c>
      <c r="BL1" t="s">
        <v>442</v>
      </c>
    </row>
    <row r="2" spans="1:64" s="2" customFormat="1">
      <c r="A2" s="2">
        <v>0</v>
      </c>
      <c r="B2" s="2" t="s">
        <v>675</v>
      </c>
      <c r="C2" s="2">
        <v>41</v>
      </c>
      <c r="D2" s="2">
        <v>0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1</v>
      </c>
      <c r="X2" s="2">
        <v>0</v>
      </c>
      <c r="Y2" s="2">
        <v>255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</row>
    <row r="3" spans="1:64">
      <c r="A3">
        <v>1</v>
      </c>
      <c r="B3" t="str">
        <f>Magic!$C2</f>
        <v>火球术</v>
      </c>
      <c r="C3" s="2">
        <v>4</v>
      </c>
      <c r="D3" s="2">
        <f>VLOOKUP(B3,Magic!$C2:$M2,10,FALSE)</f>
        <v>1</v>
      </c>
      <c r="E3" s="2">
        <v>1</v>
      </c>
      <c r="F3" s="2">
        <v>0</v>
      </c>
      <c r="G3" s="2">
        <v>0</v>
      </c>
      <c r="H3" s="2">
        <v>0</v>
      </c>
      <c r="I3" s="2">
        <v>0</v>
      </c>
      <c r="J3" s="2">
        <f>VLOOKUP(B3,Magic!$C2:$M2,11,FALSE)</f>
        <v>7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f t="shared" ref="W3:W65" si="0">MAX((J3-2)*100,0)</f>
        <v>500</v>
      </c>
      <c r="X3" s="2">
        <v>0</v>
      </c>
      <c r="Y3" s="2">
        <v>255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</row>
    <row r="4" spans="1:64">
      <c r="A4" s="2">
        <v>2</v>
      </c>
      <c r="B4" t="str">
        <f>Magic!$C3</f>
        <v>治愈术</v>
      </c>
      <c r="C4" s="2">
        <v>4</v>
      </c>
      <c r="D4" s="2">
        <f>VLOOKUP(B4,Magic!$C3:$M3,10,FALSE)</f>
        <v>2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f>VLOOKUP(B4,Magic!$C3:$M3,11,FALSE)</f>
        <v>7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f t="shared" si="0"/>
        <v>500</v>
      </c>
      <c r="X4" s="2">
        <v>0</v>
      </c>
      <c r="Y4" s="2">
        <v>255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</row>
    <row r="5" spans="1:64">
      <c r="A5" s="2">
        <v>3</v>
      </c>
      <c r="B5" t="str">
        <f>Magic!$C4</f>
        <v>基本剑术</v>
      </c>
      <c r="C5" s="2">
        <v>4</v>
      </c>
      <c r="D5" s="2">
        <f>VLOOKUP(B5,Magic!$C4:$M4,10,FALSE)</f>
        <v>0</v>
      </c>
      <c r="E5" s="2">
        <v>1</v>
      </c>
      <c r="F5" s="2">
        <v>0</v>
      </c>
      <c r="G5" s="2">
        <v>0</v>
      </c>
      <c r="H5" s="2">
        <v>0</v>
      </c>
      <c r="I5" s="2">
        <v>0</v>
      </c>
      <c r="J5" s="2">
        <f>VLOOKUP(B5,Magic!$C4:$M4,11,FALSE)</f>
        <v>7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f t="shared" si="0"/>
        <v>500</v>
      </c>
      <c r="X5" s="2">
        <v>0</v>
      </c>
      <c r="Y5" s="2">
        <v>255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</row>
    <row r="6" spans="1:64">
      <c r="A6" s="2">
        <v>4</v>
      </c>
      <c r="B6" t="str">
        <f>Magic!$C5</f>
        <v>精神力战法</v>
      </c>
      <c r="C6" s="2">
        <v>4</v>
      </c>
      <c r="D6" s="2">
        <f>VLOOKUP(B6,Magic!$C5:$M5,10,FALSE)</f>
        <v>2</v>
      </c>
      <c r="E6" s="2">
        <v>1</v>
      </c>
      <c r="F6" s="2">
        <v>0</v>
      </c>
      <c r="G6" s="2">
        <v>0</v>
      </c>
      <c r="H6" s="2">
        <v>0</v>
      </c>
      <c r="I6" s="2">
        <v>0</v>
      </c>
      <c r="J6" s="2">
        <f>VLOOKUP(B6,Magic!$C5:$M5,11,FALSE)</f>
        <v>9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f t="shared" si="0"/>
        <v>700</v>
      </c>
      <c r="X6" s="2">
        <v>0</v>
      </c>
      <c r="Y6" s="2">
        <v>255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</row>
    <row r="7" spans="1:64">
      <c r="A7">
        <v>5</v>
      </c>
      <c r="B7" t="str">
        <f>Magic!$C6</f>
        <v>大火球</v>
      </c>
      <c r="C7" s="2">
        <v>4</v>
      </c>
      <c r="D7" s="2">
        <f>VLOOKUP(B7,Magic!$C6:$M6,10,FALSE)</f>
        <v>1</v>
      </c>
      <c r="E7" s="2">
        <v>1</v>
      </c>
      <c r="F7" s="2">
        <v>0</v>
      </c>
      <c r="G7" s="2">
        <v>0</v>
      </c>
      <c r="H7" s="2">
        <v>0</v>
      </c>
      <c r="I7" s="2">
        <v>0</v>
      </c>
      <c r="J7" s="2">
        <f>VLOOKUP(B7,Magic!$C6:$M6,11,FALSE)</f>
        <v>19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f t="shared" si="0"/>
        <v>1700</v>
      </c>
      <c r="X7" s="2">
        <v>0</v>
      </c>
      <c r="Y7" s="2">
        <v>255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</row>
    <row r="8" spans="1:64">
      <c r="A8" s="2">
        <v>6</v>
      </c>
      <c r="B8" t="str">
        <f>Magic!$C7</f>
        <v>施毒术</v>
      </c>
      <c r="C8" s="2">
        <v>4</v>
      </c>
      <c r="D8" s="2">
        <f>VLOOKUP(B8,Magic!$C7:$M7,10,FALSE)</f>
        <v>2</v>
      </c>
      <c r="E8" s="2">
        <v>1</v>
      </c>
      <c r="F8" s="2">
        <v>0</v>
      </c>
      <c r="G8" s="2">
        <v>0</v>
      </c>
      <c r="H8" s="2">
        <v>0</v>
      </c>
      <c r="I8" s="2">
        <v>0</v>
      </c>
      <c r="J8" s="2">
        <f>VLOOKUP(B8,Magic!$C7:$M7,11,FALSE)</f>
        <v>14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f t="shared" si="0"/>
        <v>1200</v>
      </c>
      <c r="X8" s="2">
        <v>0</v>
      </c>
      <c r="Y8" s="2">
        <v>255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</row>
    <row r="9" spans="1:64">
      <c r="A9" s="2">
        <v>7</v>
      </c>
      <c r="B9" t="str">
        <f>Magic!$C8</f>
        <v>攻杀剑术</v>
      </c>
      <c r="C9" s="2">
        <v>4</v>
      </c>
      <c r="D9" s="2">
        <f>VLOOKUP(B9,Magic!$C8:$M8,10,FALSE)</f>
        <v>0</v>
      </c>
      <c r="E9" s="2">
        <v>1</v>
      </c>
      <c r="F9" s="2">
        <v>0</v>
      </c>
      <c r="G9" s="2">
        <v>0</v>
      </c>
      <c r="H9" s="2">
        <v>0</v>
      </c>
      <c r="I9" s="2">
        <v>0</v>
      </c>
      <c r="J9" s="2">
        <f>VLOOKUP(B9,Magic!$C8:$M8,11,FALSE)</f>
        <v>19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f t="shared" si="0"/>
        <v>1700</v>
      </c>
      <c r="X9" s="2">
        <v>0</v>
      </c>
      <c r="Y9" s="2">
        <v>255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</row>
    <row r="10" spans="1:64">
      <c r="A10" s="2">
        <v>8</v>
      </c>
      <c r="B10" t="str">
        <f>Magic!$C9</f>
        <v>抗拒火环</v>
      </c>
      <c r="C10" s="2">
        <v>4</v>
      </c>
      <c r="D10" s="2">
        <f>VLOOKUP(B10,Magic!$C9:$M9,10,FALSE)</f>
        <v>1</v>
      </c>
      <c r="E10" s="2">
        <v>1</v>
      </c>
      <c r="F10" s="2">
        <v>0</v>
      </c>
      <c r="G10" s="2">
        <v>0</v>
      </c>
      <c r="H10" s="2">
        <v>0</v>
      </c>
      <c r="I10" s="2">
        <v>0</v>
      </c>
      <c r="J10" s="2">
        <f>VLOOKUP(B10,Magic!$C9:$M9,11,FALSE)</f>
        <v>12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f t="shared" si="0"/>
        <v>1000</v>
      </c>
      <c r="X10" s="2">
        <v>0</v>
      </c>
      <c r="Y10" s="2">
        <v>255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</row>
    <row r="11" spans="1:64">
      <c r="A11">
        <v>9</v>
      </c>
      <c r="B11" t="str">
        <f>Magic!$C10</f>
        <v>地狱火</v>
      </c>
      <c r="C11" s="2">
        <v>4</v>
      </c>
      <c r="D11" s="2">
        <f>VLOOKUP(B11,Magic!$C10:$M10,10,FALSE)</f>
        <v>1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f>VLOOKUP(B11,Magic!$C10:$M10,11,FALSE)</f>
        <v>16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f t="shared" si="0"/>
        <v>1400</v>
      </c>
      <c r="X11" s="2">
        <v>0</v>
      </c>
      <c r="Y11" s="2">
        <v>255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</row>
    <row r="12" spans="1:64">
      <c r="A12">
        <v>10</v>
      </c>
      <c r="B12" t="str">
        <f>Magic!$C11</f>
        <v>疾光电影</v>
      </c>
      <c r="C12" s="2">
        <v>4</v>
      </c>
      <c r="D12" s="2">
        <f>VLOOKUP(B12,Magic!$C11:$M11,10,FALSE)</f>
        <v>1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f>VLOOKUP(B12,Magic!$C11:$M11,11,FALSE)</f>
        <v>26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f t="shared" si="0"/>
        <v>2400</v>
      </c>
      <c r="X12" s="2">
        <v>0</v>
      </c>
      <c r="Y12" s="2">
        <v>255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</row>
    <row r="13" spans="1:64">
      <c r="A13" s="2">
        <v>11</v>
      </c>
      <c r="B13" t="str">
        <f>Magic!$C12</f>
        <v>雷电术</v>
      </c>
      <c r="C13" s="2">
        <v>4</v>
      </c>
      <c r="D13" s="2">
        <f>VLOOKUP(B13,Magic!$C12:$M12,10,FALSE)</f>
        <v>1</v>
      </c>
      <c r="E13" s="2">
        <v>1</v>
      </c>
      <c r="F13" s="2">
        <v>0</v>
      </c>
      <c r="G13" s="2">
        <v>0</v>
      </c>
      <c r="H13" s="2">
        <v>0</v>
      </c>
      <c r="I13" s="2">
        <v>0</v>
      </c>
      <c r="J13" s="2">
        <f>VLOOKUP(B13,Magic!$C12:$M12,11,FALSE)</f>
        <v>17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f t="shared" si="0"/>
        <v>1500</v>
      </c>
      <c r="X13" s="2">
        <v>0</v>
      </c>
      <c r="Y13" s="2">
        <v>255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</row>
    <row r="14" spans="1:64">
      <c r="A14" s="2">
        <v>12</v>
      </c>
      <c r="B14" t="str">
        <f>Magic!$C13</f>
        <v>刺杀剑术</v>
      </c>
      <c r="C14" s="2">
        <v>4</v>
      </c>
      <c r="D14" s="2">
        <f>VLOOKUP(B14,Magic!$C13:$M13,10,FALSE)</f>
        <v>0</v>
      </c>
      <c r="E14" s="2">
        <v>1</v>
      </c>
      <c r="F14" s="2">
        <v>0</v>
      </c>
      <c r="G14" s="2">
        <v>0</v>
      </c>
      <c r="H14" s="2">
        <v>0</v>
      </c>
      <c r="I14" s="2">
        <v>0</v>
      </c>
      <c r="J14" s="2">
        <f>VLOOKUP(B14,Magic!$C13:$M13,11,FALSE)</f>
        <v>25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f t="shared" si="0"/>
        <v>2300</v>
      </c>
      <c r="X14" s="2">
        <v>0</v>
      </c>
      <c r="Y14" s="2">
        <v>255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</row>
    <row r="15" spans="1:64">
      <c r="A15" s="2">
        <v>13</v>
      </c>
      <c r="B15" t="str">
        <f>Magic!$C14</f>
        <v>灵魂火符</v>
      </c>
      <c r="C15" s="2">
        <v>4</v>
      </c>
      <c r="D15" s="2">
        <f>VLOOKUP(B15,Magic!$C14:$M14,10,FALSE)</f>
        <v>2</v>
      </c>
      <c r="E15" s="2">
        <v>1</v>
      </c>
      <c r="F15" s="2">
        <v>0</v>
      </c>
      <c r="G15" s="2">
        <v>0</v>
      </c>
      <c r="H15" s="2">
        <v>0</v>
      </c>
      <c r="I15" s="2">
        <v>0</v>
      </c>
      <c r="J15" s="2">
        <f>VLOOKUP(B15,Magic!$C14:$M14,11,FALSE)</f>
        <v>18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f t="shared" si="0"/>
        <v>1600</v>
      </c>
      <c r="X15" s="2">
        <v>0</v>
      </c>
      <c r="Y15" s="2">
        <v>255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</row>
    <row r="16" spans="1:64">
      <c r="A16">
        <v>14</v>
      </c>
      <c r="B16" t="str">
        <f>Magic!$C15</f>
        <v>幽灵盾</v>
      </c>
      <c r="C16" s="2">
        <v>4</v>
      </c>
      <c r="D16" s="2">
        <f>VLOOKUP(B16,Magic!$C15:$M15,10,FALSE)</f>
        <v>2</v>
      </c>
      <c r="E16" s="2">
        <v>1</v>
      </c>
      <c r="F16" s="2">
        <v>0</v>
      </c>
      <c r="G16" s="2">
        <v>0</v>
      </c>
      <c r="H16" s="2">
        <v>0</v>
      </c>
      <c r="I16" s="2">
        <v>0</v>
      </c>
      <c r="J16" s="2">
        <f>VLOOKUP(B16,Magic!$C15:$M15,11,FALSE)</f>
        <v>22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f t="shared" si="0"/>
        <v>2000</v>
      </c>
      <c r="X16" s="2">
        <v>0</v>
      </c>
      <c r="Y16" s="2">
        <v>255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</row>
    <row r="17" spans="1:64">
      <c r="A17" s="2">
        <v>15</v>
      </c>
      <c r="B17" t="str">
        <f>Magic!$C16</f>
        <v>神圣战甲术</v>
      </c>
      <c r="C17" s="2">
        <v>4</v>
      </c>
      <c r="D17" s="2">
        <f>VLOOKUP(B17,Magic!$C16:$M16,10,FALSE)</f>
        <v>2</v>
      </c>
      <c r="E17" s="2">
        <v>1</v>
      </c>
      <c r="F17" s="2">
        <v>0</v>
      </c>
      <c r="G17" s="2">
        <v>0</v>
      </c>
      <c r="H17" s="2">
        <v>0</v>
      </c>
      <c r="I17" s="2">
        <v>0</v>
      </c>
      <c r="J17" s="2">
        <f>VLOOKUP(B17,Magic!$C16:$M16,11,FALSE)</f>
        <v>25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f t="shared" si="0"/>
        <v>2300</v>
      </c>
      <c r="X17" s="2">
        <v>0</v>
      </c>
      <c r="Y17" s="2">
        <v>255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</row>
    <row r="18" spans="1:64">
      <c r="A18">
        <v>16</v>
      </c>
      <c r="B18" t="str">
        <f>Magic!$C17</f>
        <v>困魔咒</v>
      </c>
      <c r="C18" s="2">
        <v>4</v>
      </c>
      <c r="D18" s="2">
        <f>VLOOKUP(B18,Magic!$C17:$M17,10,FALSE)</f>
        <v>2</v>
      </c>
      <c r="E18" s="2">
        <v>1</v>
      </c>
      <c r="F18" s="2">
        <v>0</v>
      </c>
      <c r="G18" s="2">
        <v>0</v>
      </c>
      <c r="H18" s="2">
        <v>0</v>
      </c>
      <c r="I18" s="2">
        <v>0</v>
      </c>
      <c r="J18" s="2">
        <f>VLOOKUP(B18,Magic!$C17:$M17,11,FALSE)</f>
        <v>28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f t="shared" si="0"/>
        <v>2600</v>
      </c>
      <c r="X18" s="2">
        <v>0</v>
      </c>
      <c r="Y18" s="2">
        <v>255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</row>
    <row r="19" spans="1:64">
      <c r="A19" s="2">
        <v>17</v>
      </c>
      <c r="B19" t="str">
        <f>Magic!$C18</f>
        <v>召唤骷髅</v>
      </c>
      <c r="C19" s="2">
        <v>4</v>
      </c>
      <c r="D19" s="2">
        <f>VLOOKUP(B19,Magic!$C18:$M18,10,FALSE)</f>
        <v>2</v>
      </c>
      <c r="E19" s="2">
        <v>1</v>
      </c>
      <c r="F19" s="2">
        <v>0</v>
      </c>
      <c r="G19" s="2">
        <v>0</v>
      </c>
      <c r="H19" s="2">
        <v>0</v>
      </c>
      <c r="I19" s="2">
        <v>0</v>
      </c>
      <c r="J19" s="2">
        <f>VLOOKUP(B19,Magic!$C18:$M18,11,FALSE)</f>
        <v>19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f t="shared" si="0"/>
        <v>1700</v>
      </c>
      <c r="X19" s="2">
        <v>0</v>
      </c>
      <c r="Y19" s="2">
        <v>255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</row>
    <row r="20" spans="1:64">
      <c r="A20" s="2">
        <v>18</v>
      </c>
      <c r="B20" t="str">
        <f>Magic!$C19</f>
        <v>隐身术</v>
      </c>
      <c r="C20" s="2">
        <v>4</v>
      </c>
      <c r="D20" s="2">
        <f>VLOOKUP(B20,Magic!$C19:$M19,10,FALSE)</f>
        <v>2</v>
      </c>
      <c r="E20" s="2">
        <v>1</v>
      </c>
      <c r="F20" s="2">
        <v>0</v>
      </c>
      <c r="G20" s="2">
        <v>0</v>
      </c>
      <c r="H20" s="2">
        <v>0</v>
      </c>
      <c r="I20" s="2">
        <v>0</v>
      </c>
      <c r="J20" s="2">
        <f>VLOOKUP(B20,Magic!$C19:$M19,11,FALSE)</f>
        <v>20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f t="shared" si="0"/>
        <v>1800</v>
      </c>
      <c r="X20" s="2">
        <v>0</v>
      </c>
      <c r="Y20" s="2">
        <v>255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</row>
    <row r="21" spans="1:64">
      <c r="A21" s="2">
        <v>19</v>
      </c>
      <c r="B21" t="str">
        <f>Magic!$C20</f>
        <v>集体隐身术</v>
      </c>
      <c r="C21" s="2">
        <v>4</v>
      </c>
      <c r="D21" s="2">
        <f>VLOOKUP(B21,Magic!$C20:$M20,10,FALSE)</f>
        <v>2</v>
      </c>
      <c r="E21" s="2">
        <v>1</v>
      </c>
      <c r="F21" s="2">
        <v>0</v>
      </c>
      <c r="G21" s="2">
        <v>0</v>
      </c>
      <c r="H21" s="2">
        <v>0</v>
      </c>
      <c r="I21" s="2">
        <v>0</v>
      </c>
      <c r="J21" s="2">
        <f>VLOOKUP(B21,Magic!$C20:$M20,11,FALSE)</f>
        <v>21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f t="shared" si="0"/>
        <v>1900</v>
      </c>
      <c r="X21" s="2">
        <v>0</v>
      </c>
      <c r="Y21" s="2">
        <v>255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</row>
    <row r="22" spans="1:64">
      <c r="A22">
        <v>20</v>
      </c>
      <c r="B22" t="str">
        <f>Magic!$C21</f>
        <v>诱惑之光</v>
      </c>
      <c r="C22" s="2">
        <v>4</v>
      </c>
      <c r="D22" s="2">
        <f>VLOOKUP(B22,Magic!$C21:$M21,10,FALSE)</f>
        <v>1</v>
      </c>
      <c r="E22" s="2">
        <v>1</v>
      </c>
      <c r="F22" s="2">
        <v>0</v>
      </c>
      <c r="G22" s="2">
        <v>0</v>
      </c>
      <c r="H22" s="2">
        <v>0</v>
      </c>
      <c r="I22" s="2">
        <v>0</v>
      </c>
      <c r="J22" s="2">
        <f>VLOOKUP(B22,Magic!$C21:$M21,11,FALSE)</f>
        <v>13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f t="shared" si="0"/>
        <v>1100</v>
      </c>
      <c r="X22" s="2">
        <v>0</v>
      </c>
      <c r="Y22" s="2">
        <v>255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</row>
    <row r="23" spans="1:64">
      <c r="A23" s="2">
        <v>21</v>
      </c>
      <c r="B23" t="str">
        <f>Magic!$C22</f>
        <v>瞬息移动</v>
      </c>
      <c r="C23" s="2">
        <v>4</v>
      </c>
      <c r="D23" s="2">
        <f>VLOOKUP(B23,Magic!$C22:$M22,10,FALSE)</f>
        <v>1</v>
      </c>
      <c r="E23" s="2">
        <v>1</v>
      </c>
      <c r="F23" s="2">
        <v>0</v>
      </c>
      <c r="G23" s="2">
        <v>0</v>
      </c>
      <c r="H23" s="2">
        <v>0</v>
      </c>
      <c r="I23" s="2">
        <v>0</v>
      </c>
      <c r="J23" s="2">
        <f>VLOOKUP(B23,Magic!$C22:$M22,11,FALSE)</f>
        <v>19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f t="shared" si="0"/>
        <v>1700</v>
      </c>
      <c r="X23" s="2">
        <v>0</v>
      </c>
      <c r="Y23" s="2">
        <v>255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</row>
    <row r="24" spans="1:64">
      <c r="A24" s="2">
        <v>22</v>
      </c>
      <c r="B24" t="str">
        <f>Magic!$C23</f>
        <v>火墙</v>
      </c>
      <c r="C24" s="2">
        <v>4</v>
      </c>
      <c r="D24" s="2">
        <f>VLOOKUP(B24,Magic!$C23:$M23,10,FALSE)</f>
        <v>1</v>
      </c>
      <c r="E24" s="2">
        <v>1</v>
      </c>
      <c r="F24" s="2">
        <v>0</v>
      </c>
      <c r="G24" s="2">
        <v>0</v>
      </c>
      <c r="H24" s="2">
        <v>0</v>
      </c>
      <c r="I24" s="2">
        <v>0</v>
      </c>
      <c r="J24" s="2">
        <f>VLOOKUP(B24,Magic!$C23:$M23,11,FALSE)</f>
        <v>24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f t="shared" si="0"/>
        <v>2200</v>
      </c>
      <c r="X24" s="2">
        <v>0</v>
      </c>
      <c r="Y24" s="2">
        <v>255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</row>
    <row r="25" spans="1:64">
      <c r="A25" s="2">
        <v>23</v>
      </c>
      <c r="B25" t="str">
        <f>Magic!$C24</f>
        <v>爆裂火焰</v>
      </c>
      <c r="C25" s="2">
        <v>4</v>
      </c>
      <c r="D25" s="2">
        <f>VLOOKUP(B25,Magic!$C24:$M24,10,FALSE)</f>
        <v>1</v>
      </c>
      <c r="E25" s="2">
        <v>1</v>
      </c>
      <c r="F25" s="2">
        <v>0</v>
      </c>
      <c r="G25" s="2">
        <v>0</v>
      </c>
      <c r="H25" s="2">
        <v>0</v>
      </c>
      <c r="I25" s="2">
        <v>0</v>
      </c>
      <c r="J25" s="2">
        <f>VLOOKUP(B25,Magic!$C24:$M24,11,FALSE)</f>
        <v>22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f t="shared" si="0"/>
        <v>2000</v>
      </c>
      <c r="X25" s="2">
        <v>0</v>
      </c>
      <c r="Y25" s="2">
        <v>255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</row>
    <row r="26" spans="1:64">
      <c r="A26">
        <v>24</v>
      </c>
      <c r="B26" t="str">
        <f>Magic!$C25</f>
        <v>地狱雷光</v>
      </c>
      <c r="C26" s="2">
        <v>4</v>
      </c>
      <c r="D26" s="2">
        <f>VLOOKUP(B26,Magic!$C25:$M25,10,FALSE)</f>
        <v>1</v>
      </c>
      <c r="E26" s="2">
        <v>1</v>
      </c>
      <c r="F26" s="2">
        <v>0</v>
      </c>
      <c r="G26" s="2">
        <v>0</v>
      </c>
      <c r="H26" s="2">
        <v>0</v>
      </c>
      <c r="I26" s="2">
        <v>0</v>
      </c>
      <c r="J26" s="2">
        <f>VLOOKUP(B26,Magic!$C25:$M25,11,FALSE)</f>
        <v>30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f t="shared" si="0"/>
        <v>2800</v>
      </c>
      <c r="X26" s="2">
        <v>0</v>
      </c>
      <c r="Y26" s="2">
        <v>253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</row>
    <row r="27" spans="1:64">
      <c r="A27">
        <v>25</v>
      </c>
      <c r="B27" t="str">
        <f>Magic!$C26</f>
        <v>半月弯刀</v>
      </c>
      <c r="C27" s="2">
        <v>4</v>
      </c>
      <c r="D27" s="2">
        <f>VLOOKUP(B27,Magic!$C26:$M26,10,FALSE)</f>
        <v>0</v>
      </c>
      <c r="E27" s="2">
        <v>1</v>
      </c>
      <c r="F27" s="2">
        <v>0</v>
      </c>
      <c r="G27" s="2">
        <v>0</v>
      </c>
      <c r="H27" s="2">
        <v>0</v>
      </c>
      <c r="I27" s="2">
        <v>0</v>
      </c>
      <c r="J27" s="2">
        <f>VLOOKUP(B27,Magic!$C26:$M26,11,FALSE)</f>
        <v>28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f t="shared" si="0"/>
        <v>2600</v>
      </c>
      <c r="X27" s="2">
        <v>0</v>
      </c>
      <c r="Y27" s="2">
        <v>255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</row>
    <row r="28" spans="1:64">
      <c r="A28" s="2">
        <v>26</v>
      </c>
      <c r="B28" t="str">
        <f>Magic!$C27</f>
        <v>烈火剑法</v>
      </c>
      <c r="C28" s="2">
        <v>4</v>
      </c>
      <c r="D28" s="2">
        <f>VLOOKUP(B28,Magic!$C27:$M27,10,FALSE)</f>
        <v>0</v>
      </c>
      <c r="E28" s="2">
        <v>1</v>
      </c>
      <c r="F28" s="2">
        <v>0</v>
      </c>
      <c r="G28" s="2">
        <v>0</v>
      </c>
      <c r="H28" s="2">
        <v>0</v>
      </c>
      <c r="I28" s="2">
        <v>0</v>
      </c>
      <c r="J28" s="2">
        <f>VLOOKUP(B28,Magic!$C27:$M27,11,FALSE)</f>
        <v>35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f t="shared" si="0"/>
        <v>3300</v>
      </c>
      <c r="X28" s="2">
        <v>0</v>
      </c>
      <c r="Y28" s="2">
        <v>253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</row>
    <row r="29" spans="1:64">
      <c r="A29" s="2">
        <v>27</v>
      </c>
      <c r="B29" t="str">
        <f>Magic!$C28</f>
        <v>野蛮冲撞</v>
      </c>
      <c r="C29" s="2">
        <v>4</v>
      </c>
      <c r="D29" s="2">
        <f>VLOOKUP(B29,Magic!$C28:$M28,10,FALSE)</f>
        <v>0</v>
      </c>
      <c r="E29" s="2">
        <v>1</v>
      </c>
      <c r="F29" s="2">
        <v>0</v>
      </c>
      <c r="G29" s="2">
        <v>0</v>
      </c>
      <c r="H29" s="2">
        <v>0</v>
      </c>
      <c r="I29" s="2">
        <v>0</v>
      </c>
      <c r="J29" s="2">
        <f>VLOOKUP(B29,Magic!$C28:$M28,11,FALSE)</f>
        <v>30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f t="shared" si="0"/>
        <v>2800</v>
      </c>
      <c r="X29" s="2">
        <v>0</v>
      </c>
      <c r="Y29" s="2">
        <v>253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</row>
    <row r="30" spans="1:64">
      <c r="A30" s="2">
        <v>28</v>
      </c>
      <c r="B30" t="str">
        <f>Magic!$C29</f>
        <v>心灵启示</v>
      </c>
      <c r="C30" s="2">
        <v>4</v>
      </c>
      <c r="D30" s="2">
        <f>VLOOKUP(B30,Magic!$C29:$M29,10,FALSE)</f>
        <v>2</v>
      </c>
      <c r="E30" s="2">
        <v>1</v>
      </c>
      <c r="F30" s="2">
        <v>0</v>
      </c>
      <c r="G30" s="2">
        <v>0</v>
      </c>
      <c r="H30" s="2">
        <v>0</v>
      </c>
      <c r="I30" s="2">
        <v>0</v>
      </c>
      <c r="J30" s="2">
        <f>VLOOKUP(B30,Magic!$C29:$M29,11,FALSE)</f>
        <v>26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f t="shared" si="0"/>
        <v>2400</v>
      </c>
      <c r="X30" s="2">
        <v>0</v>
      </c>
      <c r="Y30" s="2">
        <v>255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</row>
    <row r="31" spans="1:64">
      <c r="A31">
        <v>29</v>
      </c>
      <c r="B31" t="str">
        <f>Magic!$C30</f>
        <v>群体治愈术</v>
      </c>
      <c r="C31" s="2">
        <v>4</v>
      </c>
      <c r="D31" s="2">
        <f>VLOOKUP(B31,Magic!$C30:$M30,10,FALSE)</f>
        <v>2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f>VLOOKUP(B31,Magic!$C30:$M30,11,FALSE)</f>
        <v>33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f t="shared" si="0"/>
        <v>3100</v>
      </c>
      <c r="X31" s="2">
        <v>0</v>
      </c>
      <c r="Y31" s="2">
        <v>253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</row>
    <row r="32" spans="1:64">
      <c r="A32" s="2">
        <v>30</v>
      </c>
      <c r="B32" t="str">
        <f>Magic!$C31</f>
        <v>召唤神兽</v>
      </c>
      <c r="C32" s="2">
        <v>4</v>
      </c>
      <c r="D32" s="2">
        <f>VLOOKUP(B32,Magic!$C31:$M31,10,FALSE)</f>
        <v>2</v>
      </c>
      <c r="E32" s="2">
        <v>1</v>
      </c>
      <c r="F32" s="2">
        <v>0</v>
      </c>
      <c r="G32" s="2">
        <v>0</v>
      </c>
      <c r="H32" s="2">
        <v>0</v>
      </c>
      <c r="I32" s="2">
        <v>0</v>
      </c>
      <c r="J32" s="2">
        <f>VLOOKUP(B32,Magic!$C31:$M31,11,FALSE)</f>
        <v>35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f t="shared" si="0"/>
        <v>3300</v>
      </c>
      <c r="X32" s="2">
        <v>0</v>
      </c>
      <c r="Y32" s="2">
        <v>253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</row>
    <row r="33" spans="1:64">
      <c r="A33">
        <v>31</v>
      </c>
      <c r="B33" t="str">
        <f>Magic!$C32</f>
        <v>魔法盾</v>
      </c>
      <c r="C33" s="2">
        <v>4</v>
      </c>
      <c r="D33" s="2">
        <f>VLOOKUP(B33,Magic!$C32:$M32,10,FALSE)</f>
        <v>1</v>
      </c>
      <c r="E33" s="2">
        <v>1</v>
      </c>
      <c r="F33" s="2">
        <v>0</v>
      </c>
      <c r="G33" s="2">
        <v>0</v>
      </c>
      <c r="H33" s="2">
        <v>0</v>
      </c>
      <c r="I33" s="2">
        <v>0</v>
      </c>
      <c r="J33" s="2">
        <f>VLOOKUP(B33,Magic!$C32:$M32,11,FALSE)</f>
        <v>31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f t="shared" si="0"/>
        <v>2900</v>
      </c>
      <c r="X33" s="2">
        <v>0</v>
      </c>
      <c r="Y33" s="2">
        <v>253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</row>
    <row r="34" spans="1:64">
      <c r="A34" s="2">
        <v>32</v>
      </c>
      <c r="B34" t="str">
        <f>Magic!$C33</f>
        <v>圣言术</v>
      </c>
      <c r="C34" s="2">
        <v>4</v>
      </c>
      <c r="D34" s="2">
        <f>VLOOKUP(B34,Magic!$C33:$M33,10,FALSE)</f>
        <v>1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f>VLOOKUP(B34,Magic!$C33:$M33,11,FALSE)</f>
        <v>32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f t="shared" si="0"/>
        <v>3000</v>
      </c>
      <c r="X34" s="2">
        <v>0</v>
      </c>
      <c r="Y34" s="2">
        <v>253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</row>
    <row r="35" spans="1:64">
      <c r="A35" s="2">
        <v>33</v>
      </c>
      <c r="B35" t="str">
        <f>Magic!$C34</f>
        <v>冰咆哮</v>
      </c>
      <c r="C35" s="2">
        <v>4</v>
      </c>
      <c r="D35" s="2">
        <f>VLOOKUP(B35,Magic!$C34:$M34,10,FALSE)</f>
        <v>1</v>
      </c>
      <c r="E35" s="2">
        <v>1</v>
      </c>
      <c r="F35" s="2">
        <v>0</v>
      </c>
      <c r="G35" s="2">
        <v>0</v>
      </c>
      <c r="H35" s="2">
        <v>0</v>
      </c>
      <c r="I35" s="2">
        <v>0</v>
      </c>
      <c r="J35" s="2">
        <f>VLOOKUP(B35,Magic!$C34:$M34,11,FALSE)</f>
        <v>35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f t="shared" si="0"/>
        <v>3300</v>
      </c>
      <c r="X35" s="2">
        <v>0</v>
      </c>
      <c r="Y35" s="2">
        <v>253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</row>
    <row r="36" spans="1:64">
      <c r="A36" s="2">
        <v>34</v>
      </c>
      <c r="B36" t="str">
        <f>Magic!$C35</f>
        <v>解毒术</v>
      </c>
      <c r="C36" s="2">
        <v>4</v>
      </c>
      <c r="D36" s="2">
        <f>VLOOKUP(B36,Magic!$C35:$M35,10,FALSE)</f>
        <v>2</v>
      </c>
      <c r="E36" s="2">
        <v>1</v>
      </c>
      <c r="F36" s="2">
        <v>0</v>
      </c>
      <c r="G36" s="2">
        <v>0</v>
      </c>
      <c r="H36" s="2">
        <v>0</v>
      </c>
      <c r="I36" s="2">
        <v>0</v>
      </c>
      <c r="J36" s="2">
        <f>VLOOKUP(B36,Magic!$C35:$M35,11,FALSE)</f>
        <v>26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f t="shared" si="0"/>
        <v>2400</v>
      </c>
      <c r="X36" s="2">
        <v>0</v>
      </c>
      <c r="Y36" s="2">
        <v>255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</row>
    <row r="37" spans="1:64">
      <c r="A37">
        <v>35</v>
      </c>
      <c r="B37" t="str">
        <f>Magic!$C36</f>
        <v>火焰冰</v>
      </c>
      <c r="C37" s="2">
        <v>4</v>
      </c>
      <c r="D37" s="2">
        <f>VLOOKUP(B37,Magic!$C36:$M36,10,FALSE)</f>
        <v>1</v>
      </c>
      <c r="E37" s="2">
        <v>1</v>
      </c>
      <c r="F37" s="2">
        <v>0</v>
      </c>
      <c r="G37" s="2">
        <v>0</v>
      </c>
      <c r="H37" s="2">
        <v>0</v>
      </c>
      <c r="I37" s="2">
        <v>0</v>
      </c>
      <c r="J37" s="2">
        <f>VLOOKUP(B37,Magic!$C36:$M36,11,FALSE)</f>
        <v>40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f t="shared" si="0"/>
        <v>3800</v>
      </c>
      <c r="X37" s="2">
        <v>0</v>
      </c>
      <c r="Y37" s="2">
        <v>70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</row>
    <row r="38" spans="1:64">
      <c r="A38" s="2">
        <v>36</v>
      </c>
      <c r="B38" t="str">
        <f>Magic!$C37</f>
        <v>群体雷电术</v>
      </c>
      <c r="C38" s="2">
        <v>4</v>
      </c>
      <c r="D38" s="2">
        <f>VLOOKUP(B38,Magic!$C37:$M37,10,FALSE)</f>
        <v>1</v>
      </c>
      <c r="E38" s="2">
        <v>1</v>
      </c>
      <c r="F38" s="2">
        <v>0</v>
      </c>
      <c r="G38" s="2">
        <v>0</v>
      </c>
      <c r="H38" s="2">
        <v>0</v>
      </c>
      <c r="I38" s="2">
        <v>0</v>
      </c>
      <c r="J38" s="2">
        <f>VLOOKUP(B38,Magic!$C37:$M37,11,FALSE)</f>
        <v>34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f t="shared" si="0"/>
        <v>3200</v>
      </c>
      <c r="X38" s="2">
        <v>0</v>
      </c>
      <c r="Y38" s="2">
        <v>70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</row>
    <row r="39" spans="1:64">
      <c r="A39" s="2">
        <v>37</v>
      </c>
      <c r="B39" t="str">
        <f>Magic!$C38</f>
        <v>彻地钉</v>
      </c>
      <c r="C39" s="2">
        <v>4</v>
      </c>
      <c r="D39" s="2">
        <f>VLOOKUP(B39,Magic!$C38:$M38,10,FALSE)</f>
        <v>0</v>
      </c>
      <c r="E39" s="2">
        <v>1</v>
      </c>
      <c r="F39" s="2">
        <v>0</v>
      </c>
      <c r="G39" s="2">
        <v>0</v>
      </c>
      <c r="H39" s="2">
        <v>0</v>
      </c>
      <c r="I39" s="2">
        <v>0</v>
      </c>
      <c r="J39" s="2">
        <f>VLOOKUP(B39,Magic!$C38:$M38,11,FALSE)</f>
        <v>44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f t="shared" si="0"/>
        <v>4200</v>
      </c>
      <c r="X39" s="2">
        <v>0</v>
      </c>
      <c r="Y39" s="2">
        <v>70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</row>
    <row r="40" spans="1:64">
      <c r="A40" s="2">
        <v>38</v>
      </c>
      <c r="B40" t="str">
        <f>Magic!$C39</f>
        <v>双龙斩</v>
      </c>
      <c r="C40" s="2">
        <v>4</v>
      </c>
      <c r="D40" s="2">
        <f>VLOOKUP(B40,Magic!$C39:$M39,10,FALSE)</f>
        <v>0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f>VLOOKUP(B40,Magic!$C39:$M39,11,FALSE)</f>
        <v>36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f t="shared" si="0"/>
        <v>3400</v>
      </c>
      <c r="X40" s="2">
        <v>0</v>
      </c>
      <c r="Y40" s="2">
        <v>70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</row>
    <row r="41" spans="1:64">
      <c r="A41">
        <v>39</v>
      </c>
      <c r="B41" t="str">
        <f>Magic!$C40</f>
        <v>狮子吼</v>
      </c>
      <c r="C41" s="2">
        <v>4</v>
      </c>
      <c r="D41" s="2">
        <f>VLOOKUP(B41,Magic!$C40:$M40,10,FALSE)</f>
        <v>0</v>
      </c>
      <c r="E41" s="2">
        <v>1</v>
      </c>
      <c r="F41" s="2">
        <v>0</v>
      </c>
      <c r="G41" s="2">
        <v>0</v>
      </c>
      <c r="H41" s="2">
        <v>0</v>
      </c>
      <c r="I41" s="2">
        <v>0</v>
      </c>
      <c r="J41" s="2">
        <f>VLOOKUP(B41,Magic!$C40:$M40,11,FALSE)</f>
        <v>38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f t="shared" si="0"/>
        <v>3600</v>
      </c>
      <c r="X41" s="2">
        <v>0</v>
      </c>
      <c r="Y41" s="2">
        <v>70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</row>
    <row r="42" spans="1:64">
      <c r="A42">
        <v>40</v>
      </c>
      <c r="B42" t="str">
        <f>Magic!$C41</f>
        <v>龙影剑法</v>
      </c>
      <c r="C42" s="2">
        <v>4</v>
      </c>
      <c r="D42" s="2">
        <f>VLOOKUP(B42,Magic!$C41:$M41,10,FALSE)</f>
        <v>0</v>
      </c>
      <c r="E42" s="2">
        <v>1</v>
      </c>
      <c r="F42" s="2">
        <v>0</v>
      </c>
      <c r="G42" s="2">
        <v>0</v>
      </c>
      <c r="H42" s="2">
        <v>0</v>
      </c>
      <c r="I42" s="2">
        <v>0</v>
      </c>
      <c r="J42" s="2">
        <f>VLOOKUP(B42,Magic!$C41:$M41,11,FALSE)</f>
        <v>40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f t="shared" si="0"/>
        <v>3800</v>
      </c>
      <c r="X42" s="2">
        <v>0</v>
      </c>
      <c r="Y42" s="2">
        <v>70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</row>
    <row r="43" spans="1:64">
      <c r="A43" s="2">
        <v>41</v>
      </c>
      <c r="B43" t="str">
        <f>Magic!$C42</f>
        <v>雷霆剑法</v>
      </c>
      <c r="C43" s="2">
        <v>4</v>
      </c>
      <c r="D43" s="2">
        <f>VLOOKUP(B43,Magic!$C42:$M42,10,FALSE)</f>
        <v>0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f>VLOOKUP(B43,Magic!$C42:$M42,11,FALSE)</f>
        <v>39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f t="shared" si="0"/>
        <v>3700</v>
      </c>
      <c r="X43" s="2">
        <v>0</v>
      </c>
      <c r="Y43" s="2">
        <v>70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</row>
    <row r="44" spans="1:64">
      <c r="A44" s="2">
        <v>42</v>
      </c>
      <c r="B44" t="str">
        <f>Magic!$C43</f>
        <v>寒冰掌</v>
      </c>
      <c r="C44" s="2">
        <v>4</v>
      </c>
      <c r="D44" s="2">
        <f>VLOOKUP(B44,Magic!$C43:$M43,10,FALSE)</f>
        <v>1</v>
      </c>
      <c r="E44" s="2">
        <v>1</v>
      </c>
      <c r="F44" s="2">
        <v>0</v>
      </c>
      <c r="G44" s="2">
        <v>0</v>
      </c>
      <c r="H44" s="2">
        <v>0</v>
      </c>
      <c r="I44" s="2">
        <v>0</v>
      </c>
      <c r="J44" s="2">
        <f>VLOOKUP(B44,Magic!$C43:$M43,11,FALSE)</f>
        <v>36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f t="shared" si="0"/>
        <v>3400</v>
      </c>
      <c r="X44" s="2">
        <v>0</v>
      </c>
      <c r="Y44" s="2">
        <v>70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</row>
    <row r="45" spans="1:64">
      <c r="A45" s="2">
        <v>43</v>
      </c>
      <c r="B45" t="str">
        <f>Magic!$C44</f>
        <v>灭天火</v>
      </c>
      <c r="C45" s="2">
        <v>4</v>
      </c>
      <c r="D45" s="2">
        <f>VLOOKUP(B45,Magic!$C44:$M44,10,FALSE)</f>
        <v>1</v>
      </c>
      <c r="E45" s="2">
        <v>1</v>
      </c>
      <c r="F45" s="2">
        <v>0</v>
      </c>
      <c r="G45" s="2">
        <v>0</v>
      </c>
      <c r="H45" s="2">
        <v>0</v>
      </c>
      <c r="I45" s="2">
        <v>0</v>
      </c>
      <c r="J45" s="2">
        <f>VLOOKUP(B45,Magic!$C44:$M44,11,FALSE)</f>
        <v>38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f t="shared" si="0"/>
        <v>3600</v>
      </c>
      <c r="X45" s="2">
        <v>0</v>
      </c>
      <c r="Y45" s="2">
        <v>70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</row>
    <row r="46" spans="1:64">
      <c r="A46">
        <v>44</v>
      </c>
      <c r="B46" t="str">
        <f>Magic!$C45</f>
        <v>诅咒术</v>
      </c>
      <c r="C46" s="2">
        <v>4</v>
      </c>
      <c r="D46" s="2">
        <f>VLOOKUP(B46,Magic!$C45:$M45,10,FALSE)</f>
        <v>2</v>
      </c>
      <c r="E46" s="2">
        <v>1</v>
      </c>
      <c r="F46" s="2">
        <v>0</v>
      </c>
      <c r="G46" s="2">
        <v>0</v>
      </c>
      <c r="H46" s="2">
        <v>0</v>
      </c>
      <c r="I46" s="2">
        <v>0</v>
      </c>
      <c r="J46" s="2">
        <f>VLOOKUP(B46,Magic!$C45:$M45,11,FALSE)</f>
        <v>40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f t="shared" si="0"/>
        <v>3800</v>
      </c>
      <c r="X46" s="2">
        <v>0</v>
      </c>
      <c r="Y46" s="2">
        <v>70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</row>
    <row r="47" spans="1:64">
      <c r="A47" s="2">
        <v>45</v>
      </c>
      <c r="B47" t="str">
        <f>Magic!$C46</f>
        <v>火龙烈焰</v>
      </c>
      <c r="C47" s="2">
        <v>4</v>
      </c>
      <c r="D47" s="2">
        <f>VLOOKUP(B47,Magic!$C46:$M46,10,FALSE)</f>
        <v>1</v>
      </c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f>VLOOKUP(B47,Magic!$C46:$M46,11,FALSE)</f>
        <v>42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f t="shared" si="0"/>
        <v>4000</v>
      </c>
      <c r="X47" s="2">
        <v>0</v>
      </c>
      <c r="Y47" s="2">
        <v>70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</row>
    <row r="48" spans="1:64">
      <c r="A48">
        <v>46</v>
      </c>
      <c r="B48" t="str">
        <f>Magic!$C47</f>
        <v>气功波</v>
      </c>
      <c r="C48" s="2">
        <v>4</v>
      </c>
      <c r="D48" s="2">
        <f>VLOOKUP(B48,Magic!$C47:$M47,10,FALSE)</f>
        <v>2</v>
      </c>
      <c r="E48" s="2">
        <v>1</v>
      </c>
      <c r="F48" s="2">
        <v>0</v>
      </c>
      <c r="G48" s="2">
        <v>0</v>
      </c>
      <c r="H48" s="2">
        <v>0</v>
      </c>
      <c r="I48" s="2">
        <v>0</v>
      </c>
      <c r="J48" s="2">
        <f>VLOOKUP(B48,Magic!$C47:$M47,11,FALSE)</f>
        <v>29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f t="shared" si="0"/>
        <v>2700</v>
      </c>
      <c r="X48" s="2">
        <v>0</v>
      </c>
      <c r="Y48" s="2">
        <v>255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</row>
    <row r="49" spans="1:64">
      <c r="A49" s="2">
        <v>47</v>
      </c>
      <c r="B49" t="str">
        <f>Magic!$C48</f>
        <v>净化术</v>
      </c>
      <c r="C49" s="2">
        <v>4</v>
      </c>
      <c r="D49" s="2">
        <f>VLOOKUP(B49,Magic!$C48:$M48,10,FALSE)</f>
        <v>2</v>
      </c>
      <c r="E49" s="2">
        <v>1</v>
      </c>
      <c r="F49" s="2">
        <v>0</v>
      </c>
      <c r="G49" s="2">
        <v>0</v>
      </c>
      <c r="H49" s="2">
        <v>0</v>
      </c>
      <c r="I49" s="2">
        <v>0</v>
      </c>
      <c r="J49" s="2">
        <f>VLOOKUP(B49,Magic!$C48:$M48,11,FALSE)</f>
        <v>40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f t="shared" si="0"/>
        <v>3800</v>
      </c>
      <c r="X49" s="2">
        <v>0</v>
      </c>
      <c r="Y49" s="2">
        <v>70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</row>
    <row r="50" spans="1:64">
      <c r="A50" s="2">
        <v>48</v>
      </c>
      <c r="B50" t="str">
        <f>Magic!$C49</f>
        <v>无极真气</v>
      </c>
      <c r="C50" s="2">
        <v>4</v>
      </c>
      <c r="D50" s="2">
        <f>VLOOKUP(B50,Magic!$C49:$M49,10,FALSE)</f>
        <v>2</v>
      </c>
      <c r="E50" s="2">
        <v>1</v>
      </c>
      <c r="F50" s="2">
        <v>0</v>
      </c>
      <c r="G50" s="2">
        <v>0</v>
      </c>
      <c r="H50" s="2">
        <v>0</v>
      </c>
      <c r="I50" s="2">
        <v>0</v>
      </c>
      <c r="J50" s="2">
        <f>VLOOKUP(B50,Magic!$C49:$M49,11,FALSE)</f>
        <v>36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f t="shared" si="0"/>
        <v>3400</v>
      </c>
      <c r="X50" s="2">
        <v>0</v>
      </c>
      <c r="Y50" s="2">
        <v>70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</row>
    <row r="51" spans="1:64">
      <c r="A51" s="2">
        <v>49</v>
      </c>
      <c r="B51" t="str">
        <f>Magic!$C50</f>
        <v>群体施毒术</v>
      </c>
      <c r="C51" s="2">
        <v>4</v>
      </c>
      <c r="D51" s="2">
        <f>VLOOKUP(B51,Magic!$C50:$M50,10,FALSE)</f>
        <v>2</v>
      </c>
      <c r="E51" s="2">
        <v>1</v>
      </c>
      <c r="F51" s="2">
        <v>0</v>
      </c>
      <c r="G51" s="2">
        <v>0</v>
      </c>
      <c r="H51" s="2">
        <v>0</v>
      </c>
      <c r="I51" s="2">
        <v>0</v>
      </c>
      <c r="J51" s="2">
        <f>VLOOKUP(B51,Magic!$C50:$M50,11,FALSE)</f>
        <v>34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f t="shared" si="0"/>
        <v>3200</v>
      </c>
      <c r="X51" s="2">
        <v>0</v>
      </c>
      <c r="Y51" s="2">
        <v>70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</row>
    <row r="52" spans="1:64">
      <c r="A52">
        <v>50</v>
      </c>
      <c r="B52" t="str">
        <f>Magic!$C51</f>
        <v>飓风破</v>
      </c>
      <c r="C52" s="2">
        <v>4</v>
      </c>
      <c r="D52" s="2">
        <f>VLOOKUP(B52,Magic!$C51:$M51,10,FALSE)</f>
        <v>2</v>
      </c>
      <c r="E52" s="2">
        <v>1</v>
      </c>
      <c r="F52" s="2">
        <v>0</v>
      </c>
      <c r="G52" s="2">
        <v>0</v>
      </c>
      <c r="H52" s="2">
        <v>0</v>
      </c>
      <c r="I52" s="2">
        <v>0</v>
      </c>
      <c r="J52" s="2">
        <f>VLOOKUP(B52,Magic!$C51:$M51,11,FALSE)</f>
        <v>40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f t="shared" si="0"/>
        <v>3800</v>
      </c>
      <c r="X52" s="2">
        <v>0</v>
      </c>
      <c r="Y52" s="2">
        <v>70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</row>
    <row r="53" spans="1:64">
      <c r="A53" s="2">
        <v>51</v>
      </c>
      <c r="B53" t="str">
        <f>Magic!$C52</f>
        <v>召唤月灵</v>
      </c>
      <c r="C53" s="2">
        <v>4</v>
      </c>
      <c r="D53" s="2">
        <f>VLOOKUP(B53,Magic!$C52:$M52,10,FALSE)</f>
        <v>2</v>
      </c>
      <c r="E53" s="2">
        <v>1</v>
      </c>
      <c r="F53" s="2">
        <v>0</v>
      </c>
      <c r="G53" s="2">
        <v>0</v>
      </c>
      <c r="H53" s="2">
        <v>0</v>
      </c>
      <c r="I53" s="2">
        <v>0</v>
      </c>
      <c r="J53" s="2">
        <f>VLOOKUP(B53,Magic!$C52:$M52,11,FALSE)</f>
        <v>40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f t="shared" si="0"/>
        <v>3800</v>
      </c>
      <c r="X53" s="2">
        <v>0</v>
      </c>
      <c r="Y53" s="2">
        <v>70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</row>
    <row r="54" spans="1:64">
      <c r="A54" s="2">
        <v>52</v>
      </c>
      <c r="B54" t="str">
        <f>Magic!$C53</f>
        <v>逐日剑法</v>
      </c>
      <c r="C54" s="2">
        <v>4</v>
      </c>
      <c r="D54" s="2">
        <f>VLOOKUP(B54,Magic!$C53:$M53,10,FALSE)</f>
        <v>0</v>
      </c>
      <c r="E54" s="2">
        <v>1</v>
      </c>
      <c r="F54" s="2">
        <v>0</v>
      </c>
      <c r="G54" s="2">
        <v>0</v>
      </c>
      <c r="H54" s="2">
        <v>0</v>
      </c>
      <c r="I54" s="2">
        <v>0</v>
      </c>
      <c r="J54" s="2">
        <f>VLOOKUP(B54,Magic!$C53:$M53,11,FALSE)</f>
        <v>47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f t="shared" si="0"/>
        <v>4500</v>
      </c>
      <c r="X54" s="2">
        <v>0</v>
      </c>
      <c r="Y54" s="2">
        <v>70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</row>
    <row r="55" spans="1:64">
      <c r="A55" s="2">
        <v>53</v>
      </c>
      <c r="B55" t="str">
        <f>Magic!$C54</f>
        <v>噬血术</v>
      </c>
      <c r="C55" s="2">
        <v>4</v>
      </c>
      <c r="D55" s="2">
        <f>VLOOKUP(B55,Magic!$C54:$M54,10,FALSE)</f>
        <v>2</v>
      </c>
      <c r="E55" s="2">
        <v>1</v>
      </c>
      <c r="F55" s="2">
        <v>0</v>
      </c>
      <c r="G55" s="2">
        <v>0</v>
      </c>
      <c r="H55" s="2">
        <v>0</v>
      </c>
      <c r="I55" s="2">
        <v>0</v>
      </c>
      <c r="J55" s="2">
        <f>VLOOKUP(B55,Magic!$C54:$M54,11,FALSE)</f>
        <v>47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f t="shared" si="0"/>
        <v>4500</v>
      </c>
      <c r="X55" s="2">
        <v>0</v>
      </c>
      <c r="Y55" s="2">
        <v>70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</row>
    <row r="56" spans="1:64">
      <c r="A56">
        <v>54</v>
      </c>
      <c r="B56" t="str">
        <f>Magic!$C55</f>
        <v>流星火雨</v>
      </c>
      <c r="C56" s="2">
        <v>4</v>
      </c>
      <c r="D56" s="2">
        <f>VLOOKUP(B56,Magic!$C55:$M55,10,FALSE)</f>
        <v>1</v>
      </c>
      <c r="E56" s="2">
        <v>1</v>
      </c>
      <c r="F56" s="2">
        <v>0</v>
      </c>
      <c r="G56" s="2">
        <v>0</v>
      </c>
      <c r="H56" s="2">
        <v>0</v>
      </c>
      <c r="I56" s="2">
        <v>0</v>
      </c>
      <c r="J56" s="2">
        <f>VLOOKUP(B56,Magic!$C55:$M55,11,FALSE)</f>
        <v>47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f t="shared" si="0"/>
        <v>4500</v>
      </c>
      <c r="X56" s="2">
        <v>0</v>
      </c>
      <c r="Y56" s="2">
        <v>70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</row>
    <row r="57" spans="1:64">
      <c r="A57">
        <v>55</v>
      </c>
      <c r="B57" t="str">
        <f>Magic!$C56</f>
        <v>开天斩</v>
      </c>
      <c r="C57" s="2">
        <v>4</v>
      </c>
      <c r="D57" s="2">
        <f>VLOOKUP(B57,Magic!$C56:$M56,10,FALSE)</f>
        <v>0</v>
      </c>
      <c r="E57" s="2">
        <v>1</v>
      </c>
      <c r="F57" s="2">
        <v>0</v>
      </c>
      <c r="G57" s="2">
        <v>0</v>
      </c>
      <c r="H57" s="2">
        <v>0</v>
      </c>
      <c r="I57" s="2">
        <v>0</v>
      </c>
      <c r="J57" s="2">
        <f>VLOOKUP(B57,Magic!$C56:$M56,11,FALSE)</f>
        <v>42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f t="shared" si="0"/>
        <v>4000</v>
      </c>
      <c r="X57" s="2">
        <v>0</v>
      </c>
      <c r="Y57" s="2">
        <v>70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</row>
    <row r="58" spans="1:64">
      <c r="A58" s="2">
        <v>56</v>
      </c>
      <c r="B58" t="str">
        <f>Magic!$C57</f>
        <v>先天元力</v>
      </c>
      <c r="C58" s="2">
        <v>4</v>
      </c>
      <c r="D58" s="2">
        <f>VLOOKUP(B58,Magic!$C57:$M57,10,FALSE)</f>
        <v>99</v>
      </c>
      <c r="E58" s="2">
        <v>1</v>
      </c>
      <c r="F58" s="2">
        <v>0</v>
      </c>
      <c r="G58" s="2">
        <v>0</v>
      </c>
      <c r="H58" s="2">
        <v>0</v>
      </c>
      <c r="I58" s="2">
        <v>0</v>
      </c>
      <c r="J58" s="2">
        <f>VLOOKUP(B58,Magic!$C57:$M57,11,FALSE)</f>
        <v>42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f t="shared" si="0"/>
        <v>4000</v>
      </c>
      <c r="X58" s="2">
        <v>0</v>
      </c>
      <c r="Y58" s="2">
        <v>70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</row>
    <row r="59" spans="1:64">
      <c r="A59" s="2">
        <v>57</v>
      </c>
      <c r="B59" t="str">
        <f>Magic!$C58</f>
        <v>酒气护体</v>
      </c>
      <c r="C59" s="2">
        <v>4</v>
      </c>
      <c r="D59" s="2">
        <f>VLOOKUP(B59,Magic!$C58:$M58,10,FALSE)</f>
        <v>99</v>
      </c>
      <c r="E59" s="2">
        <v>1</v>
      </c>
      <c r="F59" s="2">
        <v>0</v>
      </c>
      <c r="G59" s="2">
        <v>0</v>
      </c>
      <c r="H59" s="2">
        <v>0</v>
      </c>
      <c r="I59" s="2">
        <v>0</v>
      </c>
      <c r="J59" s="2">
        <f>VLOOKUP(B59,Magic!$C58:$M58,11,FALSE)</f>
        <v>42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f t="shared" si="0"/>
        <v>4000</v>
      </c>
      <c r="X59" s="2">
        <v>0</v>
      </c>
      <c r="Y59" s="2">
        <v>70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</row>
    <row r="60" spans="1:64">
      <c r="A60" s="2">
        <v>58</v>
      </c>
      <c r="B60" t="str">
        <f>Magic!$C59</f>
        <v>禁锢术</v>
      </c>
      <c r="C60" s="2">
        <v>4</v>
      </c>
      <c r="D60" s="2">
        <f>VLOOKUP(B60,Magic!$C59:$M59,10,FALSE)</f>
        <v>2</v>
      </c>
      <c r="E60" s="2">
        <v>1</v>
      </c>
      <c r="F60" s="2">
        <v>0</v>
      </c>
      <c r="G60" s="2">
        <v>0</v>
      </c>
      <c r="H60" s="2">
        <v>0</v>
      </c>
      <c r="I60" s="2">
        <v>0</v>
      </c>
      <c r="J60" s="2">
        <f>VLOOKUP(B60,Magic!$C59:$M59,11,FALSE)</f>
        <v>38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f t="shared" si="0"/>
        <v>3600</v>
      </c>
      <c r="X60" s="2">
        <v>0</v>
      </c>
      <c r="Y60" s="2">
        <v>253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</row>
    <row r="61" spans="1:64">
      <c r="A61">
        <v>59</v>
      </c>
      <c r="B61" t="str">
        <f>Magic!$C60</f>
        <v>心灵召唤</v>
      </c>
      <c r="C61" s="2">
        <v>4</v>
      </c>
      <c r="D61" s="2">
        <f>VLOOKUP(B61,Magic!$C60:$M60,10,FALSE)</f>
        <v>99</v>
      </c>
      <c r="E61" s="2">
        <v>1</v>
      </c>
      <c r="F61" s="2">
        <v>0</v>
      </c>
      <c r="G61" s="2">
        <v>0</v>
      </c>
      <c r="H61" s="2">
        <v>0</v>
      </c>
      <c r="I61" s="2">
        <v>0</v>
      </c>
      <c r="J61" s="2">
        <f>VLOOKUP(B61,Magic!$C60:$M60,11,FALSE)</f>
        <v>30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f t="shared" si="0"/>
        <v>2800</v>
      </c>
      <c r="X61" s="2">
        <v>0</v>
      </c>
      <c r="Y61" s="2">
        <v>253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</row>
    <row r="62" spans="1:64">
      <c r="A62" s="2">
        <v>60</v>
      </c>
      <c r="B62" t="str">
        <f>Magic!$C61</f>
        <v>擒龙手</v>
      </c>
      <c r="C62" s="2">
        <v>4</v>
      </c>
      <c r="D62" s="2">
        <f>VLOOKUP(B62,Magic!$C61:$M61,10,FALSE)</f>
        <v>0</v>
      </c>
      <c r="E62" s="2">
        <v>1</v>
      </c>
      <c r="F62" s="2">
        <v>0</v>
      </c>
      <c r="G62" s="2">
        <v>0</v>
      </c>
      <c r="H62" s="2">
        <v>0</v>
      </c>
      <c r="I62" s="2">
        <v>0</v>
      </c>
      <c r="J62" s="2">
        <f>VLOOKUP(B62,Magic!$C61:$M61,11,FALSE)</f>
        <v>47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f t="shared" si="0"/>
        <v>4500</v>
      </c>
      <c r="X62" s="2">
        <v>0</v>
      </c>
      <c r="Y62" s="69">
        <v>70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</row>
    <row r="63" spans="1:64">
      <c r="A63">
        <v>61</v>
      </c>
      <c r="B63" t="str">
        <f>Magic!$C62</f>
        <v>乾坤大挪移</v>
      </c>
      <c r="C63" s="2">
        <v>4</v>
      </c>
      <c r="D63" s="2">
        <f>VLOOKUP(B63,Magic!$C62:$M62,10,FALSE)</f>
        <v>99</v>
      </c>
      <c r="E63" s="2">
        <v>1</v>
      </c>
      <c r="F63" s="2">
        <v>0</v>
      </c>
      <c r="G63" s="2">
        <v>0</v>
      </c>
      <c r="H63" s="2">
        <v>0</v>
      </c>
      <c r="I63" s="2">
        <v>0</v>
      </c>
      <c r="J63" s="2">
        <f>VLOOKUP(B63,Magic!$C62:$M62,11,FALSE)</f>
        <v>40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f t="shared" si="0"/>
        <v>3800</v>
      </c>
      <c r="X63" s="2">
        <v>0</v>
      </c>
      <c r="Y63" s="69">
        <v>70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</row>
    <row r="64" spans="1:64">
      <c r="A64" s="2">
        <v>62</v>
      </c>
      <c r="B64" t="str">
        <f>Magic!$C63</f>
        <v>分身术</v>
      </c>
      <c r="C64" s="2">
        <v>4</v>
      </c>
      <c r="D64" s="2">
        <f>VLOOKUP(B64,Magic!$C63:$M63,10,FALSE)</f>
        <v>1</v>
      </c>
      <c r="E64" s="2">
        <v>1</v>
      </c>
      <c r="F64" s="2">
        <v>0</v>
      </c>
      <c r="G64" s="2">
        <v>0</v>
      </c>
      <c r="H64" s="2">
        <v>0</v>
      </c>
      <c r="I64" s="2">
        <v>0</v>
      </c>
      <c r="J64" s="2">
        <f>VLOOKUP(B64,Magic!$C63:$M63,11,FALSE)</f>
        <v>35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f t="shared" si="0"/>
        <v>3300</v>
      </c>
      <c r="X64" s="2">
        <v>0</v>
      </c>
      <c r="Y64" s="69">
        <v>70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</row>
    <row r="65" spans="1:64">
      <c r="A65" s="2">
        <v>63</v>
      </c>
      <c r="B65" t="str">
        <f>Magic!$C64</f>
        <v>护体神盾</v>
      </c>
      <c r="C65" s="2">
        <v>4</v>
      </c>
      <c r="D65" s="2">
        <f>VLOOKUP(B65,Magic!$C64:$M64,10,FALSE)</f>
        <v>99</v>
      </c>
      <c r="E65" s="2">
        <v>1</v>
      </c>
      <c r="F65" s="2">
        <v>0</v>
      </c>
      <c r="G65" s="2">
        <v>0</v>
      </c>
      <c r="H65" s="2">
        <v>0</v>
      </c>
      <c r="I65" s="2">
        <v>0</v>
      </c>
      <c r="J65" s="2">
        <f>VLOOKUP(B65,Magic!$C64:$M64,11,FALSE)</f>
        <v>48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f t="shared" si="0"/>
        <v>4600</v>
      </c>
      <c r="X65" s="2">
        <v>0</v>
      </c>
      <c r="Y65" s="69">
        <v>70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</row>
    <row r="66" spans="1:64">
      <c r="A66" s="2">
        <v>64</v>
      </c>
      <c r="B66" t="str">
        <f>Magic!$C65</f>
        <v>召唤圣兽</v>
      </c>
      <c r="C66" s="2">
        <v>4</v>
      </c>
      <c r="D66" s="2">
        <f>VLOOKUP(B66,Magic!$C65:$M65,10,FALSE)</f>
        <v>2</v>
      </c>
      <c r="E66" s="2">
        <v>1</v>
      </c>
      <c r="F66" s="2">
        <v>0</v>
      </c>
      <c r="G66" s="2">
        <v>0</v>
      </c>
      <c r="H66" s="2">
        <v>0</v>
      </c>
      <c r="I66" s="2">
        <v>0</v>
      </c>
      <c r="J66" s="2">
        <f>VLOOKUP(B66,Magic!$C65:$M65,11,FALSE)</f>
        <v>44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f t="shared" ref="W66:W128" si="1">MAX((J66-2)*100,0)</f>
        <v>4200</v>
      </c>
      <c r="X66" s="2">
        <v>0</v>
      </c>
      <c r="Y66" s="69">
        <v>70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</row>
    <row r="67" spans="1:64">
      <c r="A67">
        <v>65</v>
      </c>
      <c r="B67" t="str">
        <f>Magic!$C66</f>
        <v>唯我独尊</v>
      </c>
      <c r="C67" s="2">
        <v>4</v>
      </c>
      <c r="D67" s="2">
        <f>VLOOKUP(B67,Magic!$C66:$M66,10,FALSE)</f>
        <v>2</v>
      </c>
      <c r="E67" s="2">
        <v>1</v>
      </c>
      <c r="F67" s="2">
        <v>0</v>
      </c>
      <c r="G67" s="2">
        <v>0</v>
      </c>
      <c r="H67" s="2">
        <v>0</v>
      </c>
      <c r="I67" s="2">
        <v>0</v>
      </c>
      <c r="J67" s="2">
        <f>VLOOKUP(B67,Magic!$C66:$M66,11,FALSE)</f>
        <v>35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f t="shared" si="1"/>
        <v>3300</v>
      </c>
      <c r="X67" s="2">
        <v>0</v>
      </c>
      <c r="Y67" s="2">
        <v>255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</row>
    <row r="68" spans="1:64">
      <c r="A68" s="2">
        <v>66</v>
      </c>
      <c r="B68" t="str">
        <f>Magic!$C67</f>
        <v>召唤火灵</v>
      </c>
      <c r="C68" s="2">
        <v>4</v>
      </c>
      <c r="D68" s="2">
        <f>VLOOKUP(B68,Magic!$C67:$M67,10,FALSE)</f>
        <v>2</v>
      </c>
      <c r="E68" s="2">
        <v>1</v>
      </c>
      <c r="F68" s="2">
        <v>0</v>
      </c>
      <c r="G68" s="2">
        <v>0</v>
      </c>
      <c r="H68" s="2">
        <v>0</v>
      </c>
      <c r="I68" s="2">
        <v>0</v>
      </c>
      <c r="J68" s="2">
        <f>VLOOKUP(B68,Magic!$C67:$M67,11,FALSE)</f>
        <v>35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f t="shared" si="1"/>
        <v>3300</v>
      </c>
      <c r="X68" s="2">
        <v>0</v>
      </c>
      <c r="Y68" s="2">
        <v>255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</row>
    <row r="69" spans="1:64">
      <c r="A69" s="2">
        <v>67</v>
      </c>
      <c r="B69" t="str">
        <f>Magic!$C68</f>
        <v>神龙附体</v>
      </c>
      <c r="C69" s="2">
        <v>4</v>
      </c>
      <c r="D69" s="2">
        <f>VLOOKUP(B69,Magic!$C68:$M68,10,FALSE)</f>
        <v>2</v>
      </c>
      <c r="E69" s="2">
        <v>1</v>
      </c>
      <c r="F69" s="2">
        <v>0</v>
      </c>
      <c r="G69" s="2">
        <v>0</v>
      </c>
      <c r="H69" s="2">
        <v>0</v>
      </c>
      <c r="I69" s="2">
        <v>0</v>
      </c>
      <c r="J69" s="2">
        <f>VLOOKUP(B69,Magic!$C68:$M68,11,FALSE)</f>
        <v>35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f t="shared" si="1"/>
        <v>3300</v>
      </c>
      <c r="X69" s="2">
        <v>0</v>
      </c>
      <c r="Y69" s="2">
        <v>255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</row>
    <row r="70" spans="1:64">
      <c r="A70" s="2">
        <v>68</v>
      </c>
      <c r="B70" t="str">
        <f>Magic!$C69</f>
        <v>召唤巨魔</v>
      </c>
      <c r="C70" s="2">
        <v>4</v>
      </c>
      <c r="D70" s="2">
        <f>VLOOKUP(B70,Magic!$C69:$M69,10,FALSE)</f>
        <v>2</v>
      </c>
      <c r="E70" s="2">
        <v>1</v>
      </c>
      <c r="F70" s="2">
        <v>0</v>
      </c>
      <c r="G70" s="2">
        <v>0</v>
      </c>
      <c r="H70" s="2">
        <v>0</v>
      </c>
      <c r="I70" s="2">
        <v>0</v>
      </c>
      <c r="J70" s="2">
        <f>VLOOKUP(B70,Magic!$C69:$M69,11,FALSE)</f>
        <v>35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f t="shared" si="1"/>
        <v>3300</v>
      </c>
      <c r="X70" s="2">
        <v>0</v>
      </c>
      <c r="Y70" s="2">
        <v>255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</row>
    <row r="71" spans="1:64">
      <c r="A71">
        <v>69</v>
      </c>
      <c r="B71" t="str">
        <f>Magic!$C70</f>
        <v>武力盾</v>
      </c>
      <c r="C71" s="2">
        <v>4</v>
      </c>
      <c r="D71" s="2">
        <f>VLOOKUP(B71,Magic!$C70:$M70,10,FALSE)</f>
        <v>0</v>
      </c>
      <c r="E71" s="2">
        <v>1</v>
      </c>
      <c r="F71" s="2">
        <v>0</v>
      </c>
      <c r="G71" s="2">
        <v>0</v>
      </c>
      <c r="H71" s="2">
        <v>0</v>
      </c>
      <c r="I71" s="2">
        <v>0</v>
      </c>
      <c r="J71" s="2">
        <f>VLOOKUP(B71,Magic!$C70:$M70,11,FALSE)</f>
        <v>31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f t="shared" si="1"/>
        <v>2900</v>
      </c>
      <c r="X71" s="2">
        <v>0</v>
      </c>
      <c r="Y71" s="2">
        <v>255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</row>
    <row r="72" spans="1:64">
      <c r="A72">
        <v>70</v>
      </c>
      <c r="B72" t="str">
        <f>Magic!$C71</f>
        <v>道力盾</v>
      </c>
      <c r="C72" s="2">
        <v>4</v>
      </c>
      <c r="D72" s="2">
        <f>VLOOKUP(B72,Magic!$C71:$M71,10,FALSE)</f>
        <v>0</v>
      </c>
      <c r="E72" s="2">
        <v>1</v>
      </c>
      <c r="F72" s="2">
        <v>0</v>
      </c>
      <c r="G72" s="2">
        <v>0</v>
      </c>
      <c r="H72" s="2">
        <v>0</v>
      </c>
      <c r="I72" s="2">
        <v>0</v>
      </c>
      <c r="J72" s="2">
        <f>VLOOKUP(B72,Magic!$C71:$M71,11,FALSE)</f>
        <v>31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f t="shared" si="1"/>
        <v>2900</v>
      </c>
      <c r="X72" s="2">
        <v>0</v>
      </c>
      <c r="Y72" s="2">
        <v>255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</row>
    <row r="73" spans="1:64">
      <c r="A73" s="2">
        <v>71</v>
      </c>
      <c r="B73" t="str">
        <f>Magic!$C72</f>
        <v>招魂术</v>
      </c>
      <c r="C73" s="2">
        <v>4</v>
      </c>
      <c r="D73" s="2">
        <f>VLOOKUP(B73,Magic!$C72:$M72,10,FALSE)</f>
        <v>1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f>VLOOKUP(B73,Magic!$C72:$M72,11,FALSE)</f>
        <v>18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f t="shared" si="1"/>
        <v>1600</v>
      </c>
      <c r="X73" s="2">
        <v>0</v>
      </c>
      <c r="Y73" s="2">
        <v>255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</row>
    <row r="74" spans="1:64">
      <c r="A74" s="2">
        <v>72</v>
      </c>
      <c r="B74" t="str">
        <f>Magic!$C73</f>
        <v>追心刺</v>
      </c>
      <c r="C74" s="2">
        <v>4</v>
      </c>
      <c r="D74" s="2">
        <f>VLOOKUP(B74,Magic!$C73:$M73,10,FALSE)</f>
        <v>0</v>
      </c>
      <c r="E74" s="2">
        <v>1</v>
      </c>
      <c r="F74" s="2">
        <v>0</v>
      </c>
      <c r="G74" s="2">
        <v>0</v>
      </c>
      <c r="H74" s="2">
        <v>0</v>
      </c>
      <c r="I74" s="2">
        <v>0</v>
      </c>
      <c r="J74" s="2">
        <f>VLOOKUP(B74,Magic!$C73:$M73,11,FALSE)</f>
        <v>33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f t="shared" si="1"/>
        <v>3100</v>
      </c>
      <c r="X74" s="2">
        <v>0</v>
      </c>
      <c r="Y74" s="2">
        <v>255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</row>
    <row r="75" spans="1:64">
      <c r="A75" s="2">
        <v>73</v>
      </c>
      <c r="B75" t="str">
        <f>Magic!$C74</f>
        <v>三绝杀</v>
      </c>
      <c r="C75" s="2">
        <v>4</v>
      </c>
      <c r="D75" s="2">
        <f>VLOOKUP(B75,Magic!$C74:$M74,10,FALSE)</f>
        <v>0</v>
      </c>
      <c r="E75" s="2">
        <v>1</v>
      </c>
      <c r="F75" s="2">
        <v>0</v>
      </c>
      <c r="G75" s="2">
        <v>0</v>
      </c>
      <c r="H75" s="2">
        <v>0</v>
      </c>
      <c r="I75" s="2">
        <v>0</v>
      </c>
      <c r="J75" s="2">
        <f>VLOOKUP(B75,Magic!$C74:$M74,11,FALSE)</f>
        <v>15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f t="shared" si="1"/>
        <v>1300</v>
      </c>
      <c r="X75" s="2">
        <v>0</v>
      </c>
      <c r="Y75" s="2">
        <v>255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</row>
    <row r="76" spans="1:64">
      <c r="A76">
        <v>74</v>
      </c>
      <c r="B76" t="str">
        <f>Magic!$C75</f>
        <v>断岳斩</v>
      </c>
      <c r="C76" s="2">
        <v>4</v>
      </c>
      <c r="D76" s="2">
        <f>VLOOKUP(B76,Magic!$C75:$M75,10,FALSE)</f>
        <v>0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f>VLOOKUP(B76,Magic!$C75:$M75,11,FALSE)</f>
        <v>52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f t="shared" si="1"/>
        <v>5000</v>
      </c>
      <c r="X76" s="2">
        <v>0</v>
      </c>
      <c r="Y76" s="2">
        <v>255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</row>
    <row r="77" spans="1:64">
      <c r="A77" s="2">
        <v>75</v>
      </c>
      <c r="B77" t="str">
        <f>Magic!$C76</f>
        <v>横扫千军</v>
      </c>
      <c r="C77" s="2">
        <v>4</v>
      </c>
      <c r="D77" s="2">
        <f>VLOOKUP(B77,Magic!$C76:$M76,10,FALSE)</f>
        <v>0</v>
      </c>
      <c r="E77" s="2">
        <v>1</v>
      </c>
      <c r="F77" s="2">
        <v>0</v>
      </c>
      <c r="G77" s="2">
        <v>0</v>
      </c>
      <c r="H77" s="2">
        <v>0</v>
      </c>
      <c r="I77" s="2">
        <v>0</v>
      </c>
      <c r="J77" s="2">
        <f>VLOOKUP(B77,Magic!$C76:$M76,11,FALSE)</f>
        <v>75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f t="shared" si="1"/>
        <v>7300</v>
      </c>
      <c r="X77" s="2">
        <v>0</v>
      </c>
      <c r="Y77" s="2">
        <v>255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</row>
    <row r="78" spans="1:64">
      <c r="A78">
        <v>76</v>
      </c>
      <c r="B78" t="str">
        <f>Magic!$C77</f>
        <v>凤舞祭</v>
      </c>
      <c r="C78" s="2">
        <v>4</v>
      </c>
      <c r="D78" s="2">
        <f>VLOOKUP(B78,Magic!$C77:$M77,10,FALSE)</f>
        <v>1</v>
      </c>
      <c r="E78" s="2">
        <v>1</v>
      </c>
      <c r="F78" s="2">
        <v>0</v>
      </c>
      <c r="G78" s="2">
        <v>0</v>
      </c>
      <c r="H78" s="2">
        <v>0</v>
      </c>
      <c r="I78" s="2">
        <v>0</v>
      </c>
      <c r="J78" s="2">
        <f>VLOOKUP(B78,Magic!$C77:$M77,11,FALSE)</f>
        <v>33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f t="shared" si="1"/>
        <v>3100</v>
      </c>
      <c r="X78" s="2">
        <v>0</v>
      </c>
      <c r="Y78" s="2">
        <v>255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</row>
    <row r="79" spans="1:64">
      <c r="A79" s="2">
        <v>77</v>
      </c>
      <c r="B79" t="str">
        <f>Magic!$C78</f>
        <v>惊雷爆</v>
      </c>
      <c r="C79" s="2">
        <v>4</v>
      </c>
      <c r="D79" s="2">
        <f>VLOOKUP(B79,Magic!$C78:$M78,10,FALSE)</f>
        <v>1</v>
      </c>
      <c r="E79" s="2">
        <v>1</v>
      </c>
      <c r="F79" s="2">
        <v>0</v>
      </c>
      <c r="G79" s="2">
        <v>0</v>
      </c>
      <c r="H79" s="2">
        <v>0</v>
      </c>
      <c r="I79" s="2">
        <v>0</v>
      </c>
      <c r="J79" s="2">
        <f>VLOOKUP(B79,Magic!$C78:$M78,11,FALSE)</f>
        <v>52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f t="shared" si="1"/>
        <v>5000</v>
      </c>
      <c r="X79" s="2">
        <v>0</v>
      </c>
      <c r="Y79" s="2">
        <v>255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</row>
    <row r="80" spans="1:64">
      <c r="A80" s="2">
        <v>78</v>
      </c>
      <c r="B80" t="str">
        <f>Magic!$C79</f>
        <v>冰天雪地</v>
      </c>
      <c r="C80" s="2">
        <v>4</v>
      </c>
      <c r="D80" s="2">
        <f>VLOOKUP(B80,Magic!$C79:$M79,10,FALSE)</f>
        <v>1</v>
      </c>
      <c r="E80" s="2">
        <v>1</v>
      </c>
      <c r="F80" s="2">
        <v>0</v>
      </c>
      <c r="G80" s="2">
        <v>0</v>
      </c>
      <c r="H80" s="2">
        <v>0</v>
      </c>
      <c r="I80" s="2">
        <v>0</v>
      </c>
      <c r="J80" s="2">
        <f>VLOOKUP(B80,Magic!$C79:$M79,11,FALSE)</f>
        <v>75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f t="shared" si="1"/>
        <v>7300</v>
      </c>
      <c r="X80" s="2">
        <v>0</v>
      </c>
      <c r="Y80" s="2">
        <v>255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</row>
    <row r="81" spans="1:64">
      <c r="A81" s="2">
        <v>79</v>
      </c>
      <c r="B81" t="str">
        <f>Magic!$C80</f>
        <v>双龙破</v>
      </c>
      <c r="C81" s="2">
        <v>4</v>
      </c>
      <c r="D81" s="2">
        <f>VLOOKUP(B81,Magic!$C80:$M80,10,FALSE)</f>
        <v>1</v>
      </c>
      <c r="E81" s="2">
        <v>1</v>
      </c>
      <c r="F81" s="2">
        <v>0</v>
      </c>
      <c r="G81" s="2">
        <v>0</v>
      </c>
      <c r="H81" s="2">
        <v>0</v>
      </c>
      <c r="I81" s="2">
        <v>0</v>
      </c>
      <c r="J81" s="2">
        <f>VLOOKUP(B81,Magic!$C80:$M80,11,FALSE)</f>
        <v>15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f t="shared" si="1"/>
        <v>1300</v>
      </c>
      <c r="X81" s="2">
        <v>0</v>
      </c>
      <c r="Y81" s="2">
        <v>255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</row>
    <row r="82" spans="1:64">
      <c r="A82">
        <v>80</v>
      </c>
      <c r="B82" t="str">
        <f>Magic!$C81</f>
        <v>虎啸诀</v>
      </c>
      <c r="C82" s="2">
        <v>4</v>
      </c>
      <c r="D82" s="2">
        <f>VLOOKUP(B82,Magic!$C81:$M81,10,FALSE)</f>
        <v>2</v>
      </c>
      <c r="E82" s="2">
        <v>1</v>
      </c>
      <c r="F82" s="2">
        <v>0</v>
      </c>
      <c r="G82" s="2">
        <v>0</v>
      </c>
      <c r="H82" s="2">
        <v>0</v>
      </c>
      <c r="I82" s="2">
        <v>0</v>
      </c>
      <c r="J82" s="2">
        <f>VLOOKUP(B82,Magic!$C81:$M81,11,FALSE)</f>
        <v>15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f t="shared" si="1"/>
        <v>1300</v>
      </c>
      <c r="X82" s="2">
        <v>0</v>
      </c>
      <c r="Y82" s="2">
        <v>255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</row>
    <row r="83" spans="1:64">
      <c r="A83" s="2">
        <v>81</v>
      </c>
      <c r="B83" t="str">
        <f>Magic!$C82</f>
        <v>八卦掌</v>
      </c>
      <c r="C83" s="2">
        <v>4</v>
      </c>
      <c r="D83" s="2">
        <f>VLOOKUP(B83,Magic!$C82:$M82,10,FALSE)</f>
        <v>2</v>
      </c>
      <c r="E83" s="2">
        <v>1</v>
      </c>
      <c r="F83" s="2">
        <v>0</v>
      </c>
      <c r="G83" s="2">
        <v>0</v>
      </c>
      <c r="H83" s="2">
        <v>0</v>
      </c>
      <c r="I83" s="2">
        <v>0</v>
      </c>
      <c r="J83" s="2">
        <f>VLOOKUP(B83,Magic!$C82:$M82,11,FALSE)</f>
        <v>33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f t="shared" si="1"/>
        <v>3100</v>
      </c>
      <c r="X83" s="2">
        <v>0</v>
      </c>
      <c r="Y83" s="2">
        <v>255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</row>
    <row r="84" spans="1:64">
      <c r="A84" s="2">
        <v>82</v>
      </c>
      <c r="B84" t="str">
        <f>Magic!$C83</f>
        <v>三焰咒</v>
      </c>
      <c r="C84" s="2">
        <v>4</v>
      </c>
      <c r="D84" s="2">
        <f>VLOOKUP(B84,Magic!$C83:$M83,10,FALSE)</f>
        <v>2</v>
      </c>
      <c r="E84" s="2">
        <v>1</v>
      </c>
      <c r="F84" s="2">
        <v>0</v>
      </c>
      <c r="G84" s="2">
        <v>0</v>
      </c>
      <c r="H84" s="2">
        <v>0</v>
      </c>
      <c r="I84" s="2">
        <v>0</v>
      </c>
      <c r="J84" s="2">
        <f>VLOOKUP(B84,Magic!$C83:$M83,11,FALSE)</f>
        <v>52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f t="shared" si="1"/>
        <v>5000</v>
      </c>
      <c r="X84" s="2">
        <v>0</v>
      </c>
      <c r="Y84" s="2">
        <v>255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</row>
    <row r="85" spans="1:64">
      <c r="A85" s="2">
        <v>83</v>
      </c>
      <c r="B85" t="str">
        <f>Magic!$C84</f>
        <v>万剑归宗</v>
      </c>
      <c r="C85" s="2">
        <v>4</v>
      </c>
      <c r="D85" s="2">
        <f>VLOOKUP(B85,Magic!$C84:$M84,10,FALSE)</f>
        <v>2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f>VLOOKUP(B85,Magic!$C84:$M84,11,FALSE)</f>
        <v>75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f t="shared" si="1"/>
        <v>7300</v>
      </c>
      <c r="X85" s="2">
        <v>0</v>
      </c>
      <c r="Y85" s="2">
        <v>255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</row>
    <row r="86" spans="1:64">
      <c r="A86">
        <v>84</v>
      </c>
      <c r="B86" t="str">
        <f>Magic!$C85</f>
        <v>转风火轮</v>
      </c>
      <c r="C86" s="2">
        <v>4</v>
      </c>
      <c r="D86" s="2">
        <f>VLOOKUP(B86,Magic!$C85:$M85,10,FALSE)</f>
        <v>1</v>
      </c>
      <c r="E86" s="2">
        <v>1</v>
      </c>
      <c r="F86" s="2">
        <v>0</v>
      </c>
      <c r="G86" s="2">
        <v>0</v>
      </c>
      <c r="H86" s="2">
        <v>0</v>
      </c>
      <c r="I86" s="2">
        <v>0</v>
      </c>
      <c r="J86" s="2">
        <f>VLOOKUP(B86,Magic!$C85:$M85,11,FALSE)</f>
        <v>80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f t="shared" si="1"/>
        <v>7800</v>
      </c>
      <c r="X86" s="2">
        <v>0</v>
      </c>
      <c r="Y86" s="2">
        <v>255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</row>
    <row r="87" spans="1:64">
      <c r="A87">
        <v>85</v>
      </c>
      <c r="B87" t="str">
        <f>Magic!$C86</f>
        <v>断空斩</v>
      </c>
      <c r="C87" s="2">
        <v>4</v>
      </c>
      <c r="D87" s="2">
        <f>VLOOKUP(B87,Magic!$C86:$M86,10,FALSE)</f>
        <v>0</v>
      </c>
      <c r="E87" s="2">
        <v>1</v>
      </c>
      <c r="F87" s="2">
        <v>0</v>
      </c>
      <c r="G87" s="2">
        <v>0</v>
      </c>
      <c r="H87" s="2">
        <v>0</v>
      </c>
      <c r="I87" s="2">
        <v>0</v>
      </c>
      <c r="J87" s="2">
        <f>VLOOKUP(B87,Magic!$C86:$M86,11,FALSE)</f>
        <v>52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f t="shared" si="1"/>
        <v>5000</v>
      </c>
      <c r="X87" s="2">
        <v>0</v>
      </c>
      <c r="Y87" s="2">
        <v>255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</row>
    <row r="88" spans="1:64">
      <c r="A88" s="2">
        <v>86</v>
      </c>
      <c r="B88" t="str">
        <f>Magic!$C87</f>
        <v>倚天辟地</v>
      </c>
      <c r="C88" s="2">
        <v>4</v>
      </c>
      <c r="D88" s="2">
        <f>VLOOKUP(B88,Magic!$C87:$M87,10,FALSE)</f>
        <v>99</v>
      </c>
      <c r="E88" s="2">
        <v>1</v>
      </c>
      <c r="F88" s="2">
        <v>0</v>
      </c>
      <c r="G88" s="2">
        <v>0</v>
      </c>
      <c r="H88" s="2">
        <v>0</v>
      </c>
      <c r="I88" s="2">
        <v>0</v>
      </c>
      <c r="J88" s="2">
        <f>VLOOKUP(B88,Magic!$C87:$M87,11,FALSE)</f>
        <v>60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f t="shared" si="1"/>
        <v>5800</v>
      </c>
      <c r="X88" s="2">
        <v>0</v>
      </c>
      <c r="Y88" s="69">
        <v>70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</row>
    <row r="89" spans="1:64">
      <c r="A89" s="2">
        <v>87</v>
      </c>
      <c r="B89" t="str">
        <f>Magic!$C88</f>
        <v>血魄一击(战)</v>
      </c>
      <c r="C89" s="2">
        <v>4</v>
      </c>
      <c r="D89" s="2">
        <f>VLOOKUP(B89,Magic!$C88:$M88,10,FALSE)</f>
        <v>0</v>
      </c>
      <c r="E89" s="2">
        <v>1</v>
      </c>
      <c r="F89" s="2">
        <v>0</v>
      </c>
      <c r="G89" s="2">
        <v>0</v>
      </c>
      <c r="H89" s="2">
        <v>0</v>
      </c>
      <c r="I89" s="2">
        <v>0</v>
      </c>
      <c r="J89" s="2">
        <f>VLOOKUP(B89,Magic!$C88:$M88,11,FALSE)</f>
        <v>100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f t="shared" si="1"/>
        <v>9800</v>
      </c>
      <c r="X89" s="2">
        <v>0</v>
      </c>
      <c r="Y89" s="2">
        <v>255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</row>
    <row r="90" spans="1:64">
      <c r="A90" s="2">
        <v>88</v>
      </c>
      <c r="B90" t="str">
        <f>Magic!$C89</f>
        <v>血魄一击(法)</v>
      </c>
      <c r="C90" s="2">
        <v>4</v>
      </c>
      <c r="D90" s="2">
        <f>VLOOKUP(B90,Magic!$C89:$M89,10,FALSE)</f>
        <v>1</v>
      </c>
      <c r="E90" s="2">
        <v>1</v>
      </c>
      <c r="F90" s="2">
        <v>0</v>
      </c>
      <c r="G90" s="2">
        <v>0</v>
      </c>
      <c r="H90" s="2">
        <v>0</v>
      </c>
      <c r="I90" s="2">
        <v>0</v>
      </c>
      <c r="J90" s="2">
        <f>VLOOKUP(B90,Magic!$C89:$M89,11,FALSE)</f>
        <v>100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f t="shared" si="1"/>
        <v>9800</v>
      </c>
      <c r="X90" s="2">
        <v>0</v>
      </c>
      <c r="Y90" s="2">
        <v>255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</row>
    <row r="91" spans="1:64">
      <c r="A91">
        <v>89</v>
      </c>
      <c r="B91" t="str">
        <f>Magic!$C90</f>
        <v>血魄一击(道)</v>
      </c>
      <c r="C91" s="2">
        <v>4</v>
      </c>
      <c r="D91" s="2">
        <f>VLOOKUP(B91,Magic!$C90:$M90,10,FALSE)</f>
        <v>2</v>
      </c>
      <c r="E91" s="2">
        <v>1</v>
      </c>
      <c r="F91" s="2">
        <v>0</v>
      </c>
      <c r="G91" s="2">
        <v>0</v>
      </c>
      <c r="H91" s="2">
        <v>0</v>
      </c>
      <c r="I91" s="2">
        <v>0</v>
      </c>
      <c r="J91" s="2">
        <f>VLOOKUP(B91,Magic!$C90:$M90,11,FALSE)</f>
        <v>100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f t="shared" si="1"/>
        <v>9800</v>
      </c>
      <c r="X91" s="2">
        <v>0</v>
      </c>
      <c r="Y91" s="2">
        <v>255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</row>
    <row r="92" spans="1:64">
      <c r="A92" s="2">
        <v>90</v>
      </c>
      <c r="B92" t="str">
        <f>Magic!$C91</f>
        <v>英雄火球术</v>
      </c>
      <c r="C92" s="2">
        <v>4</v>
      </c>
      <c r="D92" s="2">
        <f>VLOOKUP(B92,Magic!$C91:$M91,10,FALSE)</f>
        <v>1</v>
      </c>
      <c r="E92" s="2">
        <v>1</v>
      </c>
      <c r="F92" s="2">
        <v>0</v>
      </c>
      <c r="G92" s="2">
        <v>0</v>
      </c>
      <c r="H92" s="2">
        <v>0</v>
      </c>
      <c r="I92" s="2">
        <v>0</v>
      </c>
      <c r="J92" s="2">
        <f>VLOOKUP(B92,Magic!$C91:$M91,11,FALSE)</f>
        <v>7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f t="shared" si="1"/>
        <v>500</v>
      </c>
      <c r="X92" s="2">
        <v>0</v>
      </c>
      <c r="Y92" s="2">
        <v>255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</row>
    <row r="93" spans="1:64">
      <c r="A93">
        <v>91</v>
      </c>
      <c r="B93" t="str">
        <f>Magic!$C92</f>
        <v>英雄治愈术</v>
      </c>
      <c r="C93" s="2">
        <v>4</v>
      </c>
      <c r="D93" s="2">
        <f>VLOOKUP(B93,Magic!$C92:$M92,10,FALSE)</f>
        <v>2</v>
      </c>
      <c r="E93" s="2">
        <v>1</v>
      </c>
      <c r="F93" s="2">
        <v>0</v>
      </c>
      <c r="G93" s="2">
        <v>0</v>
      </c>
      <c r="H93" s="2">
        <v>0</v>
      </c>
      <c r="I93" s="2">
        <v>0</v>
      </c>
      <c r="J93" s="2">
        <f>VLOOKUP(B93,Magic!$C92:$M92,11,FALSE)</f>
        <v>7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f t="shared" si="1"/>
        <v>500</v>
      </c>
      <c r="X93" s="2">
        <v>0</v>
      </c>
      <c r="Y93" s="2">
        <v>255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</row>
    <row r="94" spans="1:64">
      <c r="A94" s="2">
        <v>92</v>
      </c>
      <c r="B94" t="str">
        <f>Magic!$C93</f>
        <v>英雄基本剑术</v>
      </c>
      <c r="C94" s="2">
        <v>4</v>
      </c>
      <c r="D94" s="2">
        <f>VLOOKUP(B94,Magic!$C93:$M93,10,FALSE)</f>
        <v>0</v>
      </c>
      <c r="E94" s="2">
        <v>1</v>
      </c>
      <c r="F94" s="2">
        <v>0</v>
      </c>
      <c r="G94" s="2">
        <v>0</v>
      </c>
      <c r="H94" s="2">
        <v>0</v>
      </c>
      <c r="I94" s="2">
        <v>0</v>
      </c>
      <c r="J94" s="2">
        <f>VLOOKUP(B94,Magic!$C93:$M93,11,FALSE)</f>
        <v>7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f t="shared" si="1"/>
        <v>500</v>
      </c>
      <c r="X94" s="2">
        <v>0</v>
      </c>
      <c r="Y94" s="2">
        <v>255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</row>
    <row r="95" spans="1:64">
      <c r="A95" s="2">
        <v>93</v>
      </c>
      <c r="B95" t="str">
        <f>Magic!$C94</f>
        <v>英雄精神战法</v>
      </c>
      <c r="C95" s="2">
        <v>4</v>
      </c>
      <c r="D95" s="2">
        <f>VLOOKUP(B95,Magic!$C94:$M94,10,FALSE)</f>
        <v>2</v>
      </c>
      <c r="E95" s="2">
        <v>1</v>
      </c>
      <c r="F95" s="2">
        <v>0</v>
      </c>
      <c r="G95" s="2">
        <v>0</v>
      </c>
      <c r="H95" s="2">
        <v>0</v>
      </c>
      <c r="I95" s="2">
        <v>0</v>
      </c>
      <c r="J95" s="2">
        <f>VLOOKUP(B95,Magic!$C94:$M94,11,FALSE)</f>
        <v>9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f t="shared" si="1"/>
        <v>700</v>
      </c>
      <c r="X95" s="2">
        <v>0</v>
      </c>
      <c r="Y95" s="2">
        <v>255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</row>
    <row r="96" spans="1:64">
      <c r="A96" s="2">
        <v>94</v>
      </c>
      <c r="B96" t="str">
        <f>Magic!$C95</f>
        <v>英雄大火球</v>
      </c>
      <c r="C96" s="2">
        <v>4</v>
      </c>
      <c r="D96" s="2">
        <f>VLOOKUP(B96,Magic!$C95:$M95,10,FALSE)</f>
        <v>1</v>
      </c>
      <c r="E96" s="2">
        <v>1</v>
      </c>
      <c r="F96" s="2">
        <v>0</v>
      </c>
      <c r="G96" s="2">
        <v>0</v>
      </c>
      <c r="H96" s="2">
        <v>0</v>
      </c>
      <c r="I96" s="2">
        <v>0</v>
      </c>
      <c r="J96" s="2">
        <f>VLOOKUP(B96,Magic!$C95:$M95,11,FALSE)</f>
        <v>19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f t="shared" si="1"/>
        <v>1700</v>
      </c>
      <c r="X96" s="2">
        <v>0</v>
      </c>
      <c r="Y96" s="2">
        <v>255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</row>
    <row r="97" spans="1:64">
      <c r="A97">
        <v>95</v>
      </c>
      <c r="B97" t="str">
        <f>Magic!$C96</f>
        <v>英雄施毒术</v>
      </c>
      <c r="C97" s="2">
        <v>4</v>
      </c>
      <c r="D97" s="2">
        <f>VLOOKUP(B97,Magic!$C96:$M96,10,FALSE)</f>
        <v>2</v>
      </c>
      <c r="E97" s="2">
        <v>1</v>
      </c>
      <c r="F97" s="2">
        <v>0</v>
      </c>
      <c r="G97" s="2">
        <v>0</v>
      </c>
      <c r="H97" s="2">
        <v>0</v>
      </c>
      <c r="I97" s="2">
        <v>0</v>
      </c>
      <c r="J97" s="2">
        <f>VLOOKUP(B97,Magic!$C96:$M96,11,FALSE)</f>
        <v>14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f t="shared" si="1"/>
        <v>1200</v>
      </c>
      <c r="X97" s="2">
        <v>0</v>
      </c>
      <c r="Y97" s="2">
        <v>255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</row>
    <row r="98" spans="1:64">
      <c r="A98" s="2">
        <v>96</v>
      </c>
      <c r="B98" t="str">
        <f>Magic!$C97</f>
        <v>英雄攻杀剑术</v>
      </c>
      <c r="C98" s="2">
        <v>4</v>
      </c>
      <c r="D98" s="2">
        <f>VLOOKUP(B98,Magic!$C97:$M97,10,FALSE)</f>
        <v>0</v>
      </c>
      <c r="E98" s="2">
        <v>1</v>
      </c>
      <c r="F98" s="2">
        <v>0</v>
      </c>
      <c r="G98" s="2">
        <v>0</v>
      </c>
      <c r="H98" s="2">
        <v>0</v>
      </c>
      <c r="I98" s="2">
        <v>0</v>
      </c>
      <c r="J98" s="2">
        <f>VLOOKUP(B98,Magic!$C97:$M97,11,FALSE)</f>
        <v>19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f t="shared" si="1"/>
        <v>1700</v>
      </c>
      <c r="X98" s="2">
        <v>0</v>
      </c>
      <c r="Y98" s="2">
        <v>255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</row>
    <row r="99" spans="1:64">
      <c r="A99" s="2">
        <v>97</v>
      </c>
      <c r="B99" t="str">
        <f>Magic!$C98</f>
        <v>英雄抗拒火环</v>
      </c>
      <c r="C99" s="2">
        <v>4</v>
      </c>
      <c r="D99" s="2">
        <f>VLOOKUP(B99,Magic!$C98:$M98,10,FALSE)</f>
        <v>1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f>VLOOKUP(B99,Magic!$C98:$M98,11,FALSE)</f>
        <v>12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f t="shared" si="1"/>
        <v>1000</v>
      </c>
      <c r="X99" s="2">
        <v>0</v>
      </c>
      <c r="Y99" s="2">
        <v>255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</row>
    <row r="100" spans="1:64">
      <c r="A100" s="2">
        <v>98</v>
      </c>
      <c r="B100" t="str">
        <f>Magic!$C99</f>
        <v>英雄地狱火</v>
      </c>
      <c r="C100" s="2">
        <v>4</v>
      </c>
      <c r="D100" s="2">
        <f>VLOOKUP(B100,Magic!$C99:$M99,10,FALSE)</f>
        <v>1</v>
      </c>
      <c r="E100" s="2">
        <v>1</v>
      </c>
      <c r="F100" s="2">
        <v>0</v>
      </c>
      <c r="G100" s="2">
        <v>0</v>
      </c>
      <c r="H100" s="2">
        <v>0</v>
      </c>
      <c r="I100" s="2">
        <v>0</v>
      </c>
      <c r="J100" s="2">
        <f>VLOOKUP(B100,Magic!$C99:$M99,11,FALSE)</f>
        <v>16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f t="shared" si="1"/>
        <v>1400</v>
      </c>
      <c r="X100" s="2">
        <v>0</v>
      </c>
      <c r="Y100" s="2">
        <v>255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</row>
    <row r="101" spans="1:64">
      <c r="A101">
        <v>99</v>
      </c>
      <c r="B101" t="str">
        <f>Magic!$C100</f>
        <v>英雄疾光电影</v>
      </c>
      <c r="C101" s="2">
        <v>4</v>
      </c>
      <c r="D101" s="2">
        <f>VLOOKUP(B101,Magic!$C100:$M100,10,FALSE)</f>
        <v>1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f>VLOOKUP(B101,Magic!$C100:$M100,11,FALSE)</f>
        <v>26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f t="shared" si="1"/>
        <v>2400</v>
      </c>
      <c r="X101" s="2">
        <v>0</v>
      </c>
      <c r="Y101" s="2">
        <v>255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</row>
    <row r="102" spans="1:64">
      <c r="A102">
        <v>100</v>
      </c>
      <c r="B102" t="str">
        <f>Magic!$C101</f>
        <v>英雄雷电术</v>
      </c>
      <c r="C102" s="2">
        <v>4</v>
      </c>
      <c r="D102" s="2">
        <f>VLOOKUP(B102,Magic!$C101:$M101,10,FALSE)</f>
        <v>1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f>VLOOKUP(B102,Magic!$C101:$M101,11,FALSE)</f>
        <v>17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f t="shared" si="1"/>
        <v>1500</v>
      </c>
      <c r="X102" s="2">
        <v>0</v>
      </c>
      <c r="Y102" s="2">
        <v>255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</row>
    <row r="103" spans="1:64">
      <c r="A103" s="2">
        <v>101</v>
      </c>
      <c r="B103" t="str">
        <f>Magic!$C102</f>
        <v>英雄刺杀剑术</v>
      </c>
      <c r="C103" s="2">
        <v>4</v>
      </c>
      <c r="D103" s="2">
        <f>VLOOKUP(B103,Magic!$C102:$M102,10,FALSE)</f>
        <v>0</v>
      </c>
      <c r="E103" s="2">
        <v>1</v>
      </c>
      <c r="F103" s="2">
        <v>0</v>
      </c>
      <c r="G103" s="2">
        <v>0</v>
      </c>
      <c r="H103" s="2">
        <v>0</v>
      </c>
      <c r="I103" s="2">
        <v>0</v>
      </c>
      <c r="J103" s="2">
        <f>VLOOKUP(B103,Magic!$C102:$M102,11,FALSE)</f>
        <v>25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f t="shared" si="1"/>
        <v>2300</v>
      </c>
      <c r="X103" s="2">
        <v>0</v>
      </c>
      <c r="Y103" s="2">
        <v>255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</row>
    <row r="104" spans="1:64">
      <c r="A104" s="2">
        <v>102</v>
      </c>
      <c r="B104" t="str">
        <f>Magic!$C103</f>
        <v>英雄灵魂火符</v>
      </c>
      <c r="C104" s="2">
        <v>4</v>
      </c>
      <c r="D104" s="2">
        <f>VLOOKUP(B104,Magic!$C103:$M103,10,FALSE)</f>
        <v>2</v>
      </c>
      <c r="E104" s="2">
        <v>1</v>
      </c>
      <c r="F104" s="2">
        <v>0</v>
      </c>
      <c r="G104" s="2">
        <v>0</v>
      </c>
      <c r="H104" s="2">
        <v>0</v>
      </c>
      <c r="I104" s="2">
        <v>0</v>
      </c>
      <c r="J104" s="2">
        <f>VLOOKUP(B104,Magic!$C103:$M103,11,FALSE)</f>
        <v>18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f t="shared" si="1"/>
        <v>1600</v>
      </c>
      <c r="X104" s="2">
        <v>0</v>
      </c>
      <c r="Y104" s="2">
        <v>255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</row>
    <row r="105" spans="1:64">
      <c r="A105" s="2">
        <v>103</v>
      </c>
      <c r="B105" t="str">
        <f>Magic!$C104</f>
        <v>英雄幽灵盾</v>
      </c>
      <c r="C105" s="2">
        <v>4</v>
      </c>
      <c r="D105" s="2">
        <f>VLOOKUP(B105,Magic!$C104:$M104,10,FALSE)</f>
        <v>2</v>
      </c>
      <c r="E105" s="2">
        <v>1</v>
      </c>
      <c r="F105" s="2">
        <v>0</v>
      </c>
      <c r="G105" s="2">
        <v>0</v>
      </c>
      <c r="H105" s="2">
        <v>0</v>
      </c>
      <c r="I105" s="2">
        <v>0</v>
      </c>
      <c r="J105" s="2">
        <f>VLOOKUP(B105,Magic!$C104:$M104,11,FALSE)</f>
        <v>22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f t="shared" si="1"/>
        <v>2000</v>
      </c>
      <c r="X105" s="2">
        <v>0</v>
      </c>
      <c r="Y105" s="2">
        <v>255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</row>
    <row r="106" spans="1:64">
      <c r="A106">
        <v>104</v>
      </c>
      <c r="B106" t="str">
        <f>Magic!$C105</f>
        <v>英雄神圣战甲</v>
      </c>
      <c r="C106" s="2">
        <v>4</v>
      </c>
      <c r="D106" s="2">
        <f>VLOOKUP(B106,Magic!$C105:$M105,10,FALSE)</f>
        <v>2</v>
      </c>
      <c r="E106" s="2">
        <v>1</v>
      </c>
      <c r="F106" s="2">
        <v>0</v>
      </c>
      <c r="G106" s="2">
        <v>0</v>
      </c>
      <c r="H106" s="2">
        <v>0</v>
      </c>
      <c r="I106" s="2">
        <v>0</v>
      </c>
      <c r="J106" s="2">
        <f>VLOOKUP(B106,Magic!$C105:$M105,11,FALSE)</f>
        <v>25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f t="shared" si="1"/>
        <v>2300</v>
      </c>
      <c r="X106" s="2">
        <v>0</v>
      </c>
      <c r="Y106" s="2">
        <v>255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</row>
    <row r="107" spans="1:64">
      <c r="A107" s="2">
        <v>105</v>
      </c>
      <c r="B107" t="str">
        <f>Magic!$C106</f>
        <v>英雄困魔咒</v>
      </c>
      <c r="C107" s="2">
        <v>4</v>
      </c>
      <c r="D107" s="2">
        <f>VLOOKUP(B107,Magic!$C106:$M106,10,FALSE)</f>
        <v>2</v>
      </c>
      <c r="E107" s="2">
        <v>1</v>
      </c>
      <c r="F107" s="2">
        <v>0</v>
      </c>
      <c r="G107" s="2">
        <v>0</v>
      </c>
      <c r="H107" s="2">
        <v>0</v>
      </c>
      <c r="I107" s="2">
        <v>0</v>
      </c>
      <c r="J107" s="2">
        <f>VLOOKUP(B107,Magic!$C106:$M106,11,FALSE)</f>
        <v>28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f t="shared" si="1"/>
        <v>2600</v>
      </c>
      <c r="X107" s="2">
        <v>0</v>
      </c>
      <c r="Y107" s="2">
        <v>255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</row>
    <row r="108" spans="1:64">
      <c r="A108">
        <v>106</v>
      </c>
      <c r="B108" t="str">
        <f>Magic!$C107</f>
        <v>英雄召唤骷髅</v>
      </c>
      <c r="C108" s="2">
        <v>4</v>
      </c>
      <c r="D108" s="2">
        <f>VLOOKUP(B108,Magic!$C107:$M107,10,FALSE)</f>
        <v>2</v>
      </c>
      <c r="E108" s="2">
        <v>1</v>
      </c>
      <c r="F108" s="2">
        <v>0</v>
      </c>
      <c r="G108" s="2">
        <v>0</v>
      </c>
      <c r="H108" s="2">
        <v>0</v>
      </c>
      <c r="I108" s="2">
        <v>0</v>
      </c>
      <c r="J108" s="2">
        <f>VLOOKUP(B108,Magic!$C107:$M107,11,FALSE)</f>
        <v>19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f t="shared" si="1"/>
        <v>1700</v>
      </c>
      <c r="X108" s="2">
        <v>0</v>
      </c>
      <c r="Y108" s="2">
        <v>255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</row>
    <row r="109" spans="1:64">
      <c r="A109" s="2">
        <v>107</v>
      </c>
      <c r="B109" t="str">
        <f>Magic!$C108</f>
        <v>英雄隐身术</v>
      </c>
      <c r="C109" s="2">
        <v>4</v>
      </c>
      <c r="D109" s="2">
        <f>VLOOKUP(B109,Magic!$C108:$M108,10,FALSE)</f>
        <v>2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f>VLOOKUP(B109,Magic!$C108:$M108,11,FALSE)</f>
        <v>20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f t="shared" si="1"/>
        <v>1800</v>
      </c>
      <c r="X109" s="2">
        <v>0</v>
      </c>
      <c r="Y109" s="2">
        <v>255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</row>
    <row r="110" spans="1:64">
      <c r="A110" s="2">
        <v>108</v>
      </c>
      <c r="B110" t="str">
        <f>Magic!$C109</f>
        <v>英雄集体隐身</v>
      </c>
      <c r="C110" s="2">
        <v>4</v>
      </c>
      <c r="D110" s="2">
        <f>VLOOKUP(B110,Magic!$C109:$M109,10,FALSE)</f>
        <v>2</v>
      </c>
      <c r="E110" s="2">
        <v>1</v>
      </c>
      <c r="F110" s="2">
        <v>0</v>
      </c>
      <c r="G110" s="2">
        <v>0</v>
      </c>
      <c r="H110" s="2">
        <v>0</v>
      </c>
      <c r="I110" s="2">
        <v>0</v>
      </c>
      <c r="J110" s="2">
        <f>VLOOKUP(B110,Magic!$C109:$M109,11,FALSE)</f>
        <v>21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f t="shared" si="1"/>
        <v>1900</v>
      </c>
      <c r="X110" s="2">
        <v>0</v>
      </c>
      <c r="Y110" s="2">
        <v>255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</row>
    <row r="111" spans="1:64">
      <c r="A111" s="2">
        <v>109</v>
      </c>
      <c r="B111" t="str">
        <f>Magic!$C110</f>
        <v>英雄诱惑之光</v>
      </c>
      <c r="C111" s="2">
        <v>4</v>
      </c>
      <c r="D111" s="2">
        <f>VLOOKUP(B111,Magic!$C110:$M110,10,FALSE)</f>
        <v>1</v>
      </c>
      <c r="E111" s="2">
        <v>1</v>
      </c>
      <c r="F111" s="2">
        <v>0</v>
      </c>
      <c r="G111" s="2">
        <v>0</v>
      </c>
      <c r="H111" s="2">
        <v>0</v>
      </c>
      <c r="I111" s="2">
        <v>0</v>
      </c>
      <c r="J111" s="2">
        <f>VLOOKUP(B111,Magic!$C110:$M110,11,FALSE)</f>
        <v>13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f t="shared" si="1"/>
        <v>1100</v>
      </c>
      <c r="X111" s="2">
        <v>0</v>
      </c>
      <c r="Y111" s="2">
        <v>255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</row>
    <row r="112" spans="1:64">
      <c r="A112">
        <v>110</v>
      </c>
      <c r="B112" t="str">
        <f>Magic!$C111</f>
        <v>英雄瞬息移动</v>
      </c>
      <c r="C112" s="2">
        <v>4</v>
      </c>
      <c r="D112" s="2">
        <f>VLOOKUP(B112,Magic!$C111:$M111,10,FALSE)</f>
        <v>1</v>
      </c>
      <c r="E112" s="2">
        <v>1</v>
      </c>
      <c r="F112" s="2">
        <v>0</v>
      </c>
      <c r="G112" s="2">
        <v>0</v>
      </c>
      <c r="H112" s="2">
        <v>0</v>
      </c>
      <c r="I112" s="2">
        <v>0</v>
      </c>
      <c r="J112" s="2">
        <f>VLOOKUP(B112,Magic!$C111:$M111,11,FALSE)</f>
        <v>19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f t="shared" si="1"/>
        <v>1700</v>
      </c>
      <c r="X112" s="2">
        <v>0</v>
      </c>
      <c r="Y112" s="2">
        <v>255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</row>
    <row r="113" spans="1:64">
      <c r="A113" s="2">
        <v>111</v>
      </c>
      <c r="B113" t="str">
        <f>Magic!$C112</f>
        <v>英雄火墙</v>
      </c>
      <c r="C113" s="2">
        <v>4</v>
      </c>
      <c r="D113" s="2">
        <f>VLOOKUP(B113,Magic!$C112:$M112,10,FALSE)</f>
        <v>1</v>
      </c>
      <c r="E113" s="2">
        <v>1</v>
      </c>
      <c r="F113" s="2">
        <v>0</v>
      </c>
      <c r="G113" s="2">
        <v>0</v>
      </c>
      <c r="H113" s="2">
        <v>0</v>
      </c>
      <c r="I113" s="2">
        <v>0</v>
      </c>
      <c r="J113" s="2">
        <f>VLOOKUP(B113,Magic!$C112:$M112,11,FALSE)</f>
        <v>24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f t="shared" si="1"/>
        <v>2200</v>
      </c>
      <c r="X113" s="2">
        <v>0</v>
      </c>
      <c r="Y113" s="2">
        <v>255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</row>
    <row r="114" spans="1:64">
      <c r="A114" s="2">
        <v>112</v>
      </c>
      <c r="B114" t="str">
        <f>Magic!$C113</f>
        <v>英雄爆裂火焰</v>
      </c>
      <c r="C114" s="2">
        <v>4</v>
      </c>
      <c r="D114" s="2">
        <f>VLOOKUP(B114,Magic!$C113:$M113,10,FALSE)</f>
        <v>1</v>
      </c>
      <c r="E114" s="2">
        <v>1</v>
      </c>
      <c r="F114" s="2">
        <v>0</v>
      </c>
      <c r="G114" s="2">
        <v>0</v>
      </c>
      <c r="H114" s="2">
        <v>0</v>
      </c>
      <c r="I114" s="2">
        <v>0</v>
      </c>
      <c r="J114" s="2">
        <f>VLOOKUP(B114,Magic!$C113:$M113,11,FALSE)</f>
        <v>22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f t="shared" si="1"/>
        <v>2000</v>
      </c>
      <c r="X114" s="2">
        <v>0</v>
      </c>
      <c r="Y114" s="2">
        <v>255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</row>
    <row r="115" spans="1:64">
      <c r="A115" s="2">
        <v>113</v>
      </c>
      <c r="B115" t="str">
        <f>Magic!$C114</f>
        <v>英雄地狱雷光</v>
      </c>
      <c r="C115" s="2">
        <v>4</v>
      </c>
      <c r="D115" s="2">
        <f>VLOOKUP(B115,Magic!$C114:$M114,10,FALSE)</f>
        <v>1</v>
      </c>
      <c r="E115" s="2">
        <v>1</v>
      </c>
      <c r="F115" s="2">
        <v>0</v>
      </c>
      <c r="G115" s="2">
        <v>0</v>
      </c>
      <c r="H115" s="2">
        <v>0</v>
      </c>
      <c r="I115" s="2">
        <v>0</v>
      </c>
      <c r="J115" s="2">
        <f>VLOOKUP(B115,Magic!$C114:$M114,11,FALSE)</f>
        <v>30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f t="shared" si="1"/>
        <v>2800</v>
      </c>
      <c r="X115" s="2">
        <v>0</v>
      </c>
      <c r="Y115" s="2">
        <v>255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</row>
    <row r="116" spans="1:64">
      <c r="A116">
        <v>114</v>
      </c>
      <c r="B116" t="str">
        <f>Magic!$C115</f>
        <v>英雄半月弯刀</v>
      </c>
      <c r="C116" s="2">
        <v>4</v>
      </c>
      <c r="D116" s="2">
        <f>VLOOKUP(B116,Magic!$C115:$M115,10,FALSE)</f>
        <v>0</v>
      </c>
      <c r="E116" s="2">
        <v>1</v>
      </c>
      <c r="F116" s="2">
        <v>0</v>
      </c>
      <c r="G116" s="2">
        <v>0</v>
      </c>
      <c r="H116" s="2">
        <v>0</v>
      </c>
      <c r="I116" s="2">
        <v>0</v>
      </c>
      <c r="J116" s="2">
        <f>VLOOKUP(B116,Magic!$C115:$M115,11,FALSE)</f>
        <v>28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f t="shared" si="1"/>
        <v>2600</v>
      </c>
      <c r="X116" s="2">
        <v>0</v>
      </c>
      <c r="Y116" s="2">
        <v>255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</row>
    <row r="117" spans="1:64">
      <c r="A117">
        <v>115</v>
      </c>
      <c r="B117" t="str">
        <f>Magic!$C116</f>
        <v>英雄烈火剑法</v>
      </c>
      <c r="C117" s="2">
        <v>4</v>
      </c>
      <c r="D117" s="2">
        <f>VLOOKUP(B117,Magic!$C116:$M116,10,FALSE)</f>
        <v>0</v>
      </c>
      <c r="E117" s="2">
        <v>1</v>
      </c>
      <c r="F117" s="2">
        <v>0</v>
      </c>
      <c r="G117" s="2">
        <v>0</v>
      </c>
      <c r="H117" s="2">
        <v>0</v>
      </c>
      <c r="I117" s="2">
        <v>0</v>
      </c>
      <c r="J117" s="2">
        <f>VLOOKUP(B117,Magic!$C116:$M116,11,FALSE)</f>
        <v>35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f t="shared" si="1"/>
        <v>3300</v>
      </c>
      <c r="X117" s="2">
        <v>0</v>
      </c>
      <c r="Y117" s="2">
        <v>255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</row>
    <row r="118" spans="1:64">
      <c r="A118" s="2">
        <v>116</v>
      </c>
      <c r="B118" t="str">
        <f>Magic!$C117</f>
        <v>英雄野蛮冲撞</v>
      </c>
      <c r="C118" s="2">
        <v>4</v>
      </c>
      <c r="D118" s="2">
        <f>VLOOKUP(B118,Magic!$C117:$M117,10,FALSE)</f>
        <v>0</v>
      </c>
      <c r="E118" s="2">
        <v>1</v>
      </c>
      <c r="F118" s="2">
        <v>0</v>
      </c>
      <c r="G118" s="2">
        <v>0</v>
      </c>
      <c r="H118" s="2">
        <v>0</v>
      </c>
      <c r="I118" s="2">
        <v>0</v>
      </c>
      <c r="J118" s="2">
        <f>VLOOKUP(B118,Magic!$C117:$M117,11,FALSE)</f>
        <v>30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f t="shared" si="1"/>
        <v>2800</v>
      </c>
      <c r="X118" s="2">
        <v>0</v>
      </c>
      <c r="Y118" s="2">
        <v>255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</row>
    <row r="119" spans="1:64">
      <c r="A119" s="2">
        <v>117</v>
      </c>
      <c r="B119" t="str">
        <f>Magic!$C118</f>
        <v>英雄心灵启示</v>
      </c>
      <c r="C119" s="2">
        <v>4</v>
      </c>
      <c r="D119" s="2">
        <f>VLOOKUP(B119,Magic!$C118:$M118,10,FALSE)</f>
        <v>2</v>
      </c>
      <c r="E119" s="2">
        <v>1</v>
      </c>
      <c r="F119" s="2">
        <v>0</v>
      </c>
      <c r="G119" s="2">
        <v>0</v>
      </c>
      <c r="H119" s="2">
        <v>0</v>
      </c>
      <c r="I119" s="2">
        <v>0</v>
      </c>
      <c r="J119" s="2">
        <f>VLOOKUP(B119,Magic!$C118:$M118,11,FALSE)</f>
        <v>26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f t="shared" si="1"/>
        <v>2400</v>
      </c>
      <c r="X119" s="2">
        <v>0</v>
      </c>
      <c r="Y119" s="2">
        <v>255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</row>
    <row r="120" spans="1:64">
      <c r="A120" s="2">
        <v>118</v>
      </c>
      <c r="B120" t="str">
        <f>Magic!$C119</f>
        <v>英雄群体治疗</v>
      </c>
      <c r="C120" s="2">
        <v>4</v>
      </c>
      <c r="D120" s="2">
        <f>VLOOKUP(B120,Magic!$C119:$M119,10,FALSE)</f>
        <v>2</v>
      </c>
      <c r="E120" s="2">
        <v>1</v>
      </c>
      <c r="F120" s="2">
        <v>0</v>
      </c>
      <c r="G120" s="2">
        <v>0</v>
      </c>
      <c r="H120" s="2">
        <v>0</v>
      </c>
      <c r="I120" s="2">
        <v>0</v>
      </c>
      <c r="J120" s="2">
        <f>VLOOKUP(B120,Magic!$C119:$M119,11,FALSE)</f>
        <v>33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f t="shared" si="1"/>
        <v>3100</v>
      </c>
      <c r="X120" s="2">
        <v>0</v>
      </c>
      <c r="Y120" s="2">
        <v>255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</row>
    <row r="121" spans="1:64">
      <c r="A121">
        <v>119</v>
      </c>
      <c r="B121" t="str">
        <f>Magic!$C120</f>
        <v>英雄召唤神兽</v>
      </c>
      <c r="C121" s="2">
        <v>4</v>
      </c>
      <c r="D121" s="2">
        <f>VLOOKUP(B121,Magic!$C120:$M120,10,FALSE)</f>
        <v>2</v>
      </c>
      <c r="E121" s="2">
        <v>1</v>
      </c>
      <c r="F121" s="2">
        <v>0</v>
      </c>
      <c r="G121" s="2">
        <v>0</v>
      </c>
      <c r="H121" s="2">
        <v>0</v>
      </c>
      <c r="I121" s="2">
        <v>0</v>
      </c>
      <c r="J121" s="2">
        <f>VLOOKUP(B121,Magic!$C120:$M120,11,FALSE)</f>
        <v>35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f t="shared" si="1"/>
        <v>3300</v>
      </c>
      <c r="X121" s="2">
        <v>0</v>
      </c>
      <c r="Y121" s="2">
        <v>255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</row>
    <row r="122" spans="1:64">
      <c r="A122" s="2">
        <v>120</v>
      </c>
      <c r="B122" t="str">
        <f>Magic!$C121</f>
        <v>英雄魔法盾</v>
      </c>
      <c r="C122" s="2">
        <v>4</v>
      </c>
      <c r="D122" s="2">
        <f>VLOOKUP(B122,Magic!$C121:$M121,10,FALSE)</f>
        <v>1</v>
      </c>
      <c r="E122" s="2">
        <v>1</v>
      </c>
      <c r="F122" s="2">
        <v>0</v>
      </c>
      <c r="G122" s="2">
        <v>0</v>
      </c>
      <c r="H122" s="2">
        <v>0</v>
      </c>
      <c r="I122" s="2">
        <v>0</v>
      </c>
      <c r="J122" s="2">
        <f>VLOOKUP(B122,Magic!$C121:$M121,11,FALSE)</f>
        <v>31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f t="shared" si="1"/>
        <v>2900</v>
      </c>
      <c r="X122" s="2">
        <v>0</v>
      </c>
      <c r="Y122" s="2">
        <v>255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</row>
    <row r="123" spans="1:64">
      <c r="A123">
        <v>121</v>
      </c>
      <c r="B123" t="str">
        <f>Magic!$C122</f>
        <v>英雄圣言术</v>
      </c>
      <c r="C123" s="2">
        <v>4</v>
      </c>
      <c r="D123" s="2">
        <f>VLOOKUP(B123,Magic!$C122:$M122,10,FALSE)</f>
        <v>1</v>
      </c>
      <c r="E123" s="2">
        <v>1</v>
      </c>
      <c r="F123" s="2">
        <v>0</v>
      </c>
      <c r="G123" s="2">
        <v>0</v>
      </c>
      <c r="H123" s="2">
        <v>0</v>
      </c>
      <c r="I123" s="2">
        <v>0</v>
      </c>
      <c r="J123" s="2">
        <f>VLOOKUP(B123,Magic!$C122:$M122,11,FALSE)</f>
        <v>32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f t="shared" si="1"/>
        <v>3000</v>
      </c>
      <c r="X123" s="2">
        <v>0</v>
      </c>
      <c r="Y123" s="2">
        <v>255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</row>
    <row r="124" spans="1:64">
      <c r="A124" s="2">
        <v>122</v>
      </c>
      <c r="B124" t="str">
        <f>Magic!$C123</f>
        <v>英雄冰咆哮</v>
      </c>
      <c r="C124" s="2">
        <v>4</v>
      </c>
      <c r="D124" s="2">
        <f>VLOOKUP(B124,Magic!$C123:$M123,10,FALSE)</f>
        <v>1</v>
      </c>
      <c r="E124" s="2">
        <v>1</v>
      </c>
      <c r="F124" s="2">
        <v>0</v>
      </c>
      <c r="G124" s="2">
        <v>0</v>
      </c>
      <c r="H124" s="2">
        <v>0</v>
      </c>
      <c r="I124" s="2">
        <v>0</v>
      </c>
      <c r="J124" s="2">
        <f>VLOOKUP(B124,Magic!$C123:$M123,11,FALSE)</f>
        <v>35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f t="shared" si="1"/>
        <v>3300</v>
      </c>
      <c r="X124" s="2">
        <v>0</v>
      </c>
      <c r="Y124" s="2">
        <v>255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</row>
    <row r="125" spans="1:64">
      <c r="A125" s="2">
        <v>123</v>
      </c>
      <c r="B125" t="str">
        <f>Magic!$C124</f>
        <v>英雄解毒术</v>
      </c>
      <c r="C125" s="2">
        <v>4</v>
      </c>
      <c r="D125" s="2">
        <f>VLOOKUP(B125,Magic!$C124:$M124,10,FALSE)</f>
        <v>2</v>
      </c>
      <c r="E125" s="2">
        <v>1</v>
      </c>
      <c r="F125" s="2">
        <v>0</v>
      </c>
      <c r="G125" s="2">
        <v>0</v>
      </c>
      <c r="H125" s="2">
        <v>0</v>
      </c>
      <c r="I125" s="2">
        <v>0</v>
      </c>
      <c r="J125" s="2">
        <f>VLOOKUP(B125,Magic!$C124:$M124,11,FALSE)</f>
        <v>42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f t="shared" si="1"/>
        <v>4000</v>
      </c>
      <c r="X125" s="2">
        <v>0</v>
      </c>
      <c r="Y125" s="2">
        <v>255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</row>
    <row r="126" spans="1:64">
      <c r="A126" s="2">
        <v>124</v>
      </c>
      <c r="B126" t="str">
        <f>Magic!$C125</f>
        <v>英雄群雷术</v>
      </c>
      <c r="C126" s="2">
        <v>4</v>
      </c>
      <c r="D126" s="2">
        <f>VLOOKUP(B126,Magic!$C125:$M125,10,FALSE)</f>
        <v>1</v>
      </c>
      <c r="E126" s="2">
        <v>1</v>
      </c>
      <c r="F126" s="2">
        <v>0</v>
      </c>
      <c r="G126" s="2">
        <v>0</v>
      </c>
      <c r="H126" s="2">
        <v>0</v>
      </c>
      <c r="I126" s="2">
        <v>0</v>
      </c>
      <c r="J126" s="2">
        <f>VLOOKUP(B126,Magic!$C125:$M125,11,FALSE)</f>
        <v>42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f t="shared" si="1"/>
        <v>4000</v>
      </c>
      <c r="X126" s="2">
        <v>0</v>
      </c>
      <c r="Y126" s="2">
        <v>255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</row>
    <row r="127" spans="1:64">
      <c r="A127">
        <v>125</v>
      </c>
      <c r="B127" t="str">
        <f>Magic!$C126</f>
        <v>英雄诅咒术</v>
      </c>
      <c r="C127" s="2">
        <v>4</v>
      </c>
      <c r="D127" s="2">
        <f>VLOOKUP(B127,Magic!$C126:$M126,10,FALSE)</f>
        <v>2</v>
      </c>
      <c r="E127" s="2">
        <v>1</v>
      </c>
      <c r="F127" s="2">
        <v>0</v>
      </c>
      <c r="G127" s="2">
        <v>0</v>
      </c>
      <c r="H127" s="2">
        <v>0</v>
      </c>
      <c r="I127" s="2">
        <v>0</v>
      </c>
      <c r="J127" s="2">
        <f>VLOOKUP(B127,Magic!$C126:$M126,11,FALSE)</f>
        <v>30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f t="shared" si="1"/>
        <v>2800</v>
      </c>
      <c r="X127" s="2">
        <v>0</v>
      </c>
      <c r="Y127" s="2">
        <v>255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</row>
    <row r="128" spans="1:64">
      <c r="A128" s="2">
        <v>126</v>
      </c>
      <c r="B128" t="str">
        <f>Magic!$C127</f>
        <v>英雄彻地钉</v>
      </c>
      <c r="C128" s="2">
        <v>4</v>
      </c>
      <c r="D128" s="2">
        <f>VLOOKUP(B128,Magic!$C127:$M127,10,FALSE)</f>
        <v>0</v>
      </c>
      <c r="E128" s="2">
        <v>1</v>
      </c>
      <c r="F128" s="2">
        <v>0</v>
      </c>
      <c r="G128" s="2">
        <v>0</v>
      </c>
      <c r="H128" s="2">
        <v>0</v>
      </c>
      <c r="I128" s="2">
        <v>0</v>
      </c>
      <c r="J128" s="2">
        <f>VLOOKUP(B128,Magic!$C127:$M127,11,FALSE)</f>
        <v>42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f t="shared" si="1"/>
        <v>4000</v>
      </c>
      <c r="X128" s="2">
        <v>0</v>
      </c>
      <c r="Y128" s="2">
        <v>255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</row>
    <row r="129" spans="1:64">
      <c r="A129" s="2">
        <v>127</v>
      </c>
      <c r="B129" t="str">
        <f>Magic!$C128</f>
        <v>英雄双龙斩</v>
      </c>
      <c r="C129" s="2">
        <v>4</v>
      </c>
      <c r="D129" s="2">
        <f>VLOOKUP(B129,Magic!$C128:$M128,10,FALSE)</f>
        <v>0</v>
      </c>
      <c r="E129" s="2">
        <v>1</v>
      </c>
      <c r="F129" s="2">
        <v>0</v>
      </c>
      <c r="G129" s="2">
        <v>0</v>
      </c>
      <c r="H129" s="2">
        <v>0</v>
      </c>
      <c r="I129" s="2">
        <v>0</v>
      </c>
      <c r="J129" s="2">
        <f>VLOOKUP(B129,Magic!$C128:$M128,11,FALSE)</f>
        <v>30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f t="shared" ref="W129:W190" si="2">MAX((J129-2)*100,0)</f>
        <v>2800</v>
      </c>
      <c r="X129" s="2">
        <v>0</v>
      </c>
      <c r="Y129" s="2">
        <v>255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</row>
    <row r="130" spans="1:64">
      <c r="A130" s="2">
        <v>128</v>
      </c>
      <c r="B130" t="str">
        <f>Magic!$C129</f>
        <v>英雄狮子吼</v>
      </c>
      <c r="C130" s="2">
        <v>4</v>
      </c>
      <c r="D130" s="2">
        <f>VLOOKUP(B130,Magic!$C129:$M129,10,FALSE)</f>
        <v>0</v>
      </c>
      <c r="E130" s="2">
        <v>1</v>
      </c>
      <c r="F130" s="2">
        <v>0</v>
      </c>
      <c r="G130" s="2">
        <v>0</v>
      </c>
      <c r="H130" s="2">
        <v>0</v>
      </c>
      <c r="I130" s="2">
        <v>0</v>
      </c>
      <c r="J130" s="2">
        <f>VLOOKUP(B130,Magic!$C129:$M129,11,FALSE)</f>
        <v>30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f t="shared" si="2"/>
        <v>2800</v>
      </c>
      <c r="X130" s="2">
        <v>0</v>
      </c>
      <c r="Y130" s="2">
        <v>255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</row>
    <row r="131" spans="1:64">
      <c r="A131">
        <v>129</v>
      </c>
      <c r="B131" t="str">
        <f>Magic!$C130</f>
        <v>英雄龙影剑法</v>
      </c>
      <c r="C131" s="2">
        <v>4</v>
      </c>
      <c r="D131" s="2">
        <f>VLOOKUP(B131,Magic!$C130:$M130,10,FALSE)</f>
        <v>0</v>
      </c>
      <c r="E131" s="2">
        <v>1</v>
      </c>
      <c r="F131" s="2">
        <v>0</v>
      </c>
      <c r="G131" s="2">
        <v>0</v>
      </c>
      <c r="H131" s="2">
        <v>0</v>
      </c>
      <c r="I131" s="2">
        <v>0</v>
      </c>
      <c r="J131" s="2">
        <f>VLOOKUP(B131,Magic!$C130:$M130,11,FALSE)</f>
        <v>30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f t="shared" si="2"/>
        <v>2800</v>
      </c>
      <c r="X131" s="2">
        <v>0</v>
      </c>
      <c r="Y131" s="2">
        <v>255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</row>
    <row r="132" spans="1:64">
      <c r="A132">
        <v>130</v>
      </c>
      <c r="B132" t="str">
        <f>Magic!$C131</f>
        <v>英雄雷霆剑法</v>
      </c>
      <c r="C132" s="2">
        <v>4</v>
      </c>
      <c r="D132" s="2">
        <f>VLOOKUP(B132,Magic!$C131:$M131,10,FALSE)</f>
        <v>0</v>
      </c>
      <c r="E132" s="2">
        <v>1</v>
      </c>
      <c r="F132" s="2">
        <v>0</v>
      </c>
      <c r="G132" s="2">
        <v>0</v>
      </c>
      <c r="H132" s="2">
        <v>0</v>
      </c>
      <c r="I132" s="2">
        <v>0</v>
      </c>
      <c r="J132" s="2">
        <f>VLOOKUP(B132,Magic!$C131:$M131,11,FALSE)</f>
        <v>30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f t="shared" si="2"/>
        <v>2800</v>
      </c>
      <c r="X132" s="2">
        <v>0</v>
      </c>
      <c r="Y132" s="2">
        <v>255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</row>
    <row r="133" spans="1:64">
      <c r="A133" s="2">
        <v>131</v>
      </c>
      <c r="B133" t="str">
        <f>Magic!$C132</f>
        <v>英雄寒冰掌</v>
      </c>
      <c r="C133" s="2">
        <v>4</v>
      </c>
      <c r="D133" s="2">
        <f>VLOOKUP(B133,Magic!$C132:$M132,10,FALSE)</f>
        <v>1</v>
      </c>
      <c r="E133" s="2">
        <v>1</v>
      </c>
      <c r="F133" s="2">
        <v>0</v>
      </c>
      <c r="G133" s="2">
        <v>0</v>
      </c>
      <c r="H133" s="2">
        <v>0</v>
      </c>
      <c r="I133" s="2">
        <v>0</v>
      </c>
      <c r="J133" s="2">
        <f>VLOOKUP(B133,Magic!$C132:$M132,11,FALSE)</f>
        <v>30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f t="shared" si="2"/>
        <v>2800</v>
      </c>
      <c r="X133" s="2">
        <v>0</v>
      </c>
      <c r="Y133" s="2">
        <v>255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</row>
    <row r="134" spans="1:64">
      <c r="A134" s="2">
        <v>132</v>
      </c>
      <c r="B134" t="str">
        <f>Magic!$C133</f>
        <v>英雄灭天火</v>
      </c>
      <c r="C134" s="2">
        <v>4</v>
      </c>
      <c r="D134" s="2">
        <f>VLOOKUP(B134,Magic!$C133:$M133,10,FALSE)</f>
        <v>1</v>
      </c>
      <c r="E134" s="2">
        <v>1</v>
      </c>
      <c r="F134" s="2">
        <v>0</v>
      </c>
      <c r="G134" s="2">
        <v>0</v>
      </c>
      <c r="H134" s="2">
        <v>0</v>
      </c>
      <c r="I134" s="2">
        <v>0</v>
      </c>
      <c r="J134" s="2">
        <f>VLOOKUP(B134,Magic!$C133:$M133,11,FALSE)</f>
        <v>30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f t="shared" si="2"/>
        <v>2800</v>
      </c>
      <c r="X134" s="2">
        <v>0</v>
      </c>
      <c r="Y134" s="2">
        <v>255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</row>
    <row r="135" spans="1:64">
      <c r="A135" s="2">
        <v>133</v>
      </c>
      <c r="B135" t="str">
        <f>Magic!$C134</f>
        <v>英雄火龙烈炎</v>
      </c>
      <c r="C135" s="2">
        <v>4</v>
      </c>
      <c r="D135" s="2">
        <f>VLOOKUP(B135,Magic!$C134:$M134,10,FALSE)</f>
        <v>1</v>
      </c>
      <c r="E135" s="2">
        <v>1</v>
      </c>
      <c r="F135" s="2">
        <v>0</v>
      </c>
      <c r="G135" s="2">
        <v>0</v>
      </c>
      <c r="H135" s="2">
        <v>0</v>
      </c>
      <c r="I135" s="2">
        <v>0</v>
      </c>
      <c r="J135" s="2">
        <f>VLOOKUP(B135,Magic!$C134:$M134,11,FALSE)</f>
        <v>30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f t="shared" si="2"/>
        <v>2800</v>
      </c>
      <c r="X135" s="2">
        <v>0</v>
      </c>
      <c r="Y135" s="2">
        <v>255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</row>
    <row r="136" spans="1:64">
      <c r="A136">
        <v>134</v>
      </c>
      <c r="B136" t="str">
        <f>Magic!$C135</f>
        <v>英雄气功波</v>
      </c>
      <c r="C136" s="2">
        <v>4</v>
      </c>
      <c r="D136" s="2">
        <f>VLOOKUP(B136,Magic!$C135:$M135,10,FALSE)</f>
        <v>2</v>
      </c>
      <c r="E136" s="2">
        <v>1</v>
      </c>
      <c r="F136" s="2">
        <v>0</v>
      </c>
      <c r="G136" s="2">
        <v>0</v>
      </c>
      <c r="H136" s="2">
        <v>0</v>
      </c>
      <c r="I136" s="2">
        <v>0</v>
      </c>
      <c r="J136" s="2">
        <f>VLOOKUP(B136,Magic!$C135:$M135,11,FALSE)</f>
        <v>30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f t="shared" si="2"/>
        <v>2800</v>
      </c>
      <c r="X136" s="2">
        <v>0</v>
      </c>
      <c r="Y136" s="2">
        <v>255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</row>
    <row r="137" spans="1:64">
      <c r="A137" s="2">
        <v>135</v>
      </c>
      <c r="B137" t="str">
        <f>Magic!$C136</f>
        <v>英雄净化术</v>
      </c>
      <c r="C137" s="2">
        <v>4</v>
      </c>
      <c r="D137" s="2">
        <f>VLOOKUP(B137,Magic!$C136:$M136,10,FALSE)</f>
        <v>2</v>
      </c>
      <c r="E137" s="2">
        <v>1</v>
      </c>
      <c r="F137" s="2">
        <v>0</v>
      </c>
      <c r="G137" s="2">
        <v>0</v>
      </c>
      <c r="H137" s="2">
        <v>0</v>
      </c>
      <c r="I137" s="2">
        <v>0</v>
      </c>
      <c r="J137" s="2">
        <f>VLOOKUP(B137,Magic!$C136:$M136,11,FALSE)</f>
        <v>30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f t="shared" si="2"/>
        <v>2800</v>
      </c>
      <c r="X137" s="2">
        <v>0</v>
      </c>
      <c r="Y137" s="2">
        <v>255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</row>
    <row r="138" spans="1:64">
      <c r="A138">
        <v>136</v>
      </c>
      <c r="B138" t="str">
        <f>Magic!$C137</f>
        <v>英雄无极真气</v>
      </c>
      <c r="C138" s="2">
        <v>4</v>
      </c>
      <c r="D138" s="2">
        <f>VLOOKUP(B138,Magic!$C137:$M137,10,FALSE)</f>
        <v>2</v>
      </c>
      <c r="E138" s="2">
        <v>1</v>
      </c>
      <c r="F138" s="2">
        <v>0</v>
      </c>
      <c r="G138" s="2">
        <v>0</v>
      </c>
      <c r="H138" s="2">
        <v>0</v>
      </c>
      <c r="I138" s="2">
        <v>0</v>
      </c>
      <c r="J138" s="2">
        <f>VLOOKUP(B138,Magic!$C137:$M137,11,FALSE)</f>
        <v>30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f t="shared" si="2"/>
        <v>2800</v>
      </c>
      <c r="X138" s="2">
        <v>0</v>
      </c>
      <c r="Y138" s="2">
        <v>255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</row>
    <row r="139" spans="1:64">
      <c r="A139" s="2">
        <v>137</v>
      </c>
      <c r="B139" t="str">
        <f>Magic!$C138</f>
        <v>英雄群毒术</v>
      </c>
      <c r="C139" s="2">
        <v>4</v>
      </c>
      <c r="D139" s="2">
        <f>VLOOKUP(B139,Magic!$C138:$M138,10,FALSE)</f>
        <v>2</v>
      </c>
      <c r="E139" s="2">
        <v>1</v>
      </c>
      <c r="F139" s="2">
        <v>0</v>
      </c>
      <c r="G139" s="2">
        <v>0</v>
      </c>
      <c r="H139" s="2">
        <v>0</v>
      </c>
      <c r="I139" s="2">
        <v>0</v>
      </c>
      <c r="J139" s="2">
        <f>VLOOKUP(B139,Magic!$C138:$M138,11,FALSE)</f>
        <v>14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f t="shared" si="2"/>
        <v>1200</v>
      </c>
      <c r="X139" s="2">
        <v>0</v>
      </c>
      <c r="Y139" s="2">
        <v>255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</row>
    <row r="140" spans="1:64">
      <c r="A140" s="2">
        <v>138</v>
      </c>
      <c r="B140" t="str">
        <f>Magic!$C139</f>
        <v>英雄召唤月灵</v>
      </c>
      <c r="C140" s="2">
        <v>4</v>
      </c>
      <c r="D140" s="2">
        <f>VLOOKUP(B140,Magic!$C139:$M139,10,FALSE)</f>
        <v>2</v>
      </c>
      <c r="E140" s="2">
        <v>1</v>
      </c>
      <c r="F140" s="2">
        <v>0</v>
      </c>
      <c r="G140" s="2">
        <v>0</v>
      </c>
      <c r="H140" s="2">
        <v>0</v>
      </c>
      <c r="I140" s="2">
        <v>0</v>
      </c>
      <c r="J140" s="2">
        <f>VLOOKUP(B140,Magic!$C139:$M139,11,FALSE)</f>
        <v>30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f t="shared" si="2"/>
        <v>2800</v>
      </c>
      <c r="X140" s="2">
        <v>0</v>
      </c>
      <c r="Y140" s="2">
        <v>255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</row>
    <row r="141" spans="1:64">
      <c r="A141" s="2">
        <v>139</v>
      </c>
      <c r="B141" t="str">
        <f>Magic!$C140</f>
        <v>英雄逐日剑法</v>
      </c>
      <c r="C141" s="2">
        <v>4</v>
      </c>
      <c r="D141" s="2">
        <f>VLOOKUP(B141,Magic!$C140:$M140,10,FALSE)</f>
        <v>0</v>
      </c>
      <c r="E141" s="2">
        <v>1</v>
      </c>
      <c r="F141" s="2">
        <v>0</v>
      </c>
      <c r="G141" s="2">
        <v>0</v>
      </c>
      <c r="H141" s="2">
        <v>0</v>
      </c>
      <c r="I141" s="2">
        <v>0</v>
      </c>
      <c r="J141" s="2">
        <f>VLOOKUP(B141,Magic!$C140:$M140,11,FALSE)</f>
        <v>35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f t="shared" si="2"/>
        <v>3300</v>
      </c>
      <c r="X141" s="2">
        <v>0</v>
      </c>
      <c r="Y141" s="2">
        <v>255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</row>
    <row r="142" spans="1:64">
      <c r="A142">
        <v>140</v>
      </c>
      <c r="B142" t="str">
        <f>Magic!$C141</f>
        <v>英雄噬血术</v>
      </c>
      <c r="C142" s="2">
        <v>4</v>
      </c>
      <c r="D142" s="2">
        <f>VLOOKUP(B142,Magic!$C141:$M141,10,FALSE)</f>
        <v>2</v>
      </c>
      <c r="E142" s="2">
        <v>1</v>
      </c>
      <c r="F142" s="2">
        <v>0</v>
      </c>
      <c r="G142" s="2">
        <v>0</v>
      </c>
      <c r="H142" s="2">
        <v>0</v>
      </c>
      <c r="I142" s="2">
        <v>0</v>
      </c>
      <c r="J142" s="2">
        <f>VLOOKUP(B142,Magic!$C141:$M141,11,FALSE)</f>
        <v>18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f t="shared" si="2"/>
        <v>1600</v>
      </c>
      <c r="X142" s="2">
        <v>0</v>
      </c>
      <c r="Y142" s="2">
        <v>255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</row>
    <row r="143" spans="1:64">
      <c r="A143" s="2">
        <v>141</v>
      </c>
      <c r="B143" t="str">
        <f>Magic!$C142</f>
        <v>英雄流星火雨</v>
      </c>
      <c r="C143" s="2">
        <v>4</v>
      </c>
      <c r="D143" s="2">
        <f>VLOOKUP(B143,Magic!$C142:$M142,10,FALSE)</f>
        <v>1</v>
      </c>
      <c r="E143" s="2">
        <v>1</v>
      </c>
      <c r="F143" s="2">
        <v>0</v>
      </c>
      <c r="G143" s="2">
        <v>0</v>
      </c>
      <c r="H143" s="2">
        <v>0</v>
      </c>
      <c r="I143" s="2">
        <v>0</v>
      </c>
      <c r="J143" s="2">
        <f>VLOOKUP(B143,Magic!$C142:$M142,11,FALSE)</f>
        <v>42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f t="shared" si="2"/>
        <v>4000</v>
      </c>
      <c r="X143" s="2">
        <v>0</v>
      </c>
      <c r="Y143" s="2">
        <v>255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</row>
    <row r="144" spans="1:64">
      <c r="A144" s="2">
        <v>142</v>
      </c>
      <c r="B144" t="str">
        <f>Magic!$C143</f>
        <v>英雄先天元力</v>
      </c>
      <c r="C144" s="2">
        <v>4</v>
      </c>
      <c r="D144" s="2">
        <f>VLOOKUP(B144,Magic!$C143:$M143,10,FALSE)</f>
        <v>99</v>
      </c>
      <c r="E144" s="2">
        <v>1</v>
      </c>
      <c r="F144" s="2">
        <v>0</v>
      </c>
      <c r="G144" s="2">
        <v>0</v>
      </c>
      <c r="H144" s="2">
        <v>0</v>
      </c>
      <c r="I144" s="2">
        <v>0</v>
      </c>
      <c r="J144" s="2">
        <f>VLOOKUP(B144,Magic!$C143:$M143,11,FALSE)</f>
        <v>42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f t="shared" si="2"/>
        <v>4000</v>
      </c>
      <c r="X144" s="2">
        <v>0</v>
      </c>
      <c r="Y144" s="2">
        <v>255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</row>
    <row r="145" spans="1:64">
      <c r="A145" s="2">
        <v>143</v>
      </c>
      <c r="B145" t="str">
        <f>Magic!$C144</f>
        <v>英雄酒气护体</v>
      </c>
      <c r="C145" s="2">
        <v>4</v>
      </c>
      <c r="D145" s="2">
        <f>VLOOKUP(B145,Magic!$C144:$M144,10,FALSE)</f>
        <v>99</v>
      </c>
      <c r="E145" s="2">
        <v>1</v>
      </c>
      <c r="F145" s="2">
        <v>0</v>
      </c>
      <c r="G145" s="2">
        <v>0</v>
      </c>
      <c r="H145" s="2">
        <v>0</v>
      </c>
      <c r="I145" s="2">
        <v>0</v>
      </c>
      <c r="J145" s="2">
        <f>VLOOKUP(B145,Magic!$C144:$M144,11,FALSE)</f>
        <v>42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f t="shared" si="2"/>
        <v>4000</v>
      </c>
      <c r="X145" s="2">
        <v>0</v>
      </c>
      <c r="Y145" s="2">
        <v>255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</row>
    <row r="146" spans="1:64">
      <c r="A146">
        <v>144</v>
      </c>
      <c r="B146" t="str">
        <f>Magic!$C145</f>
        <v>英雄断空斩</v>
      </c>
      <c r="C146" s="2">
        <v>4</v>
      </c>
      <c r="D146" s="2">
        <f>VLOOKUP(B146,Magic!$C145:$M145,10,FALSE)</f>
        <v>0</v>
      </c>
      <c r="E146" s="2">
        <v>1</v>
      </c>
      <c r="F146" s="2">
        <v>0</v>
      </c>
      <c r="G146" s="2">
        <v>0</v>
      </c>
      <c r="H146" s="2">
        <v>0</v>
      </c>
      <c r="I146" s="2">
        <v>0</v>
      </c>
      <c r="J146" s="2">
        <f>VLOOKUP(B146,Magic!$C145:$M145,11,FALSE)</f>
        <v>52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f t="shared" si="2"/>
        <v>5000</v>
      </c>
      <c r="X146" s="2">
        <v>0</v>
      </c>
      <c r="Y146" s="2">
        <v>255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</row>
    <row r="147" spans="1:64">
      <c r="A147">
        <v>145</v>
      </c>
      <c r="B147" t="str">
        <f>Magic!$C146</f>
        <v>英雄倚天辟地</v>
      </c>
      <c r="C147" s="2">
        <v>4</v>
      </c>
      <c r="D147" s="2">
        <f>VLOOKUP(B147,Magic!$C146:$M146,10,FALSE)</f>
        <v>99</v>
      </c>
      <c r="E147" s="2">
        <v>1</v>
      </c>
      <c r="F147" s="2">
        <v>0</v>
      </c>
      <c r="G147" s="2">
        <v>0</v>
      </c>
      <c r="H147" s="2">
        <v>0</v>
      </c>
      <c r="I147" s="2">
        <v>0</v>
      </c>
      <c r="J147" s="2">
        <f>VLOOKUP(B147,Magic!$C146:$M146,11,FALSE)</f>
        <v>60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f t="shared" si="2"/>
        <v>5800</v>
      </c>
      <c r="X147" s="2">
        <v>0</v>
      </c>
      <c r="Y147" s="2">
        <v>255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</row>
    <row r="148" spans="1:64">
      <c r="A148" s="2">
        <v>146</v>
      </c>
      <c r="B148" t="str">
        <f>Magic!$C147</f>
        <v>英雄血魄一击(战)</v>
      </c>
      <c r="C148" s="2">
        <v>4</v>
      </c>
      <c r="D148" s="2">
        <f>VLOOKUP(B148,Magic!$C147:$M147,10,FALSE)</f>
        <v>0</v>
      </c>
      <c r="E148" s="2">
        <v>1</v>
      </c>
      <c r="F148" s="2">
        <v>0</v>
      </c>
      <c r="G148" s="2">
        <v>0</v>
      </c>
      <c r="H148" s="2">
        <v>0</v>
      </c>
      <c r="I148" s="2">
        <v>0</v>
      </c>
      <c r="J148" s="2">
        <f>VLOOKUP(B148,Magic!$C147:$M147,11,FALSE)</f>
        <v>100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f t="shared" si="2"/>
        <v>9800</v>
      </c>
      <c r="X148" s="2">
        <v>0</v>
      </c>
      <c r="Y148" s="2">
        <v>255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</row>
    <row r="149" spans="1:64">
      <c r="A149" s="2">
        <v>147</v>
      </c>
      <c r="B149" t="str">
        <f>Magic!$C148</f>
        <v>英雄血魄一击(法)</v>
      </c>
      <c r="C149" s="2">
        <v>4</v>
      </c>
      <c r="D149" s="2">
        <f>VLOOKUP(B149,Magic!$C148:$M148,10,FALSE)</f>
        <v>1</v>
      </c>
      <c r="E149" s="2">
        <v>1</v>
      </c>
      <c r="F149" s="2">
        <v>0</v>
      </c>
      <c r="G149" s="2">
        <v>0</v>
      </c>
      <c r="H149" s="2">
        <v>0</v>
      </c>
      <c r="I149" s="2">
        <v>0</v>
      </c>
      <c r="J149" s="2">
        <f>VLOOKUP(B149,Magic!$C148:$M148,11,FALSE)</f>
        <v>100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f t="shared" si="2"/>
        <v>9800</v>
      </c>
      <c r="X149" s="2">
        <v>0</v>
      </c>
      <c r="Y149" s="2">
        <v>255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</row>
    <row r="150" spans="1:64">
      <c r="A150" s="2">
        <v>148</v>
      </c>
      <c r="B150" t="str">
        <f>Magic!$C149</f>
        <v>英雄血魄一击(道)</v>
      </c>
      <c r="C150" s="2">
        <v>4</v>
      </c>
      <c r="D150" s="2">
        <f>VLOOKUP(B150,Magic!$C149:$M149,10,FALSE)</f>
        <v>2</v>
      </c>
      <c r="E150" s="2">
        <v>1</v>
      </c>
      <c r="F150" s="2">
        <v>0</v>
      </c>
      <c r="G150" s="2">
        <v>0</v>
      </c>
      <c r="H150" s="2">
        <v>0</v>
      </c>
      <c r="I150" s="2">
        <v>0</v>
      </c>
      <c r="J150" s="2">
        <f>VLOOKUP(B150,Magic!$C149:$M149,11,FALSE)</f>
        <v>100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f t="shared" si="2"/>
        <v>9800</v>
      </c>
      <c r="X150" s="2">
        <v>0</v>
      </c>
      <c r="Y150" s="2">
        <v>255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</row>
    <row r="151" spans="1:64">
      <c r="A151">
        <v>149</v>
      </c>
      <c r="B151" t="str">
        <f>Magic!$C150</f>
        <v>英雄武力盾</v>
      </c>
      <c r="C151" s="2">
        <v>4</v>
      </c>
      <c r="D151" s="2">
        <f>VLOOKUP(B151,Magic!$C150:$M150,10,FALSE)</f>
        <v>0</v>
      </c>
      <c r="E151" s="2">
        <v>1</v>
      </c>
      <c r="F151" s="2">
        <v>0</v>
      </c>
      <c r="G151" s="2">
        <v>0</v>
      </c>
      <c r="H151" s="2">
        <v>0</v>
      </c>
      <c r="I151" s="2">
        <v>0</v>
      </c>
      <c r="J151" s="2">
        <f>VLOOKUP(B151,Magic!$C150:$M150,11,FALSE)</f>
        <v>31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f t="shared" si="2"/>
        <v>2900</v>
      </c>
      <c r="X151" s="2">
        <v>0</v>
      </c>
      <c r="Y151" s="2">
        <v>255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</row>
    <row r="152" spans="1:64">
      <c r="A152" s="2">
        <v>150</v>
      </c>
      <c r="B152" t="str">
        <f>Magic!$C151</f>
        <v>英雄道力盾</v>
      </c>
      <c r="C152" s="2">
        <v>4</v>
      </c>
      <c r="D152" s="2">
        <f>VLOOKUP(B152,Magic!$C151:$M151,10,FALSE)</f>
        <v>0</v>
      </c>
      <c r="E152" s="2">
        <v>1</v>
      </c>
      <c r="F152" s="2">
        <v>0</v>
      </c>
      <c r="G152" s="2">
        <v>0</v>
      </c>
      <c r="H152" s="2">
        <v>0</v>
      </c>
      <c r="I152" s="2">
        <v>0</v>
      </c>
      <c r="J152" s="2">
        <f>VLOOKUP(B152,Magic!$C151:$M151,11,FALSE)</f>
        <v>31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f t="shared" si="2"/>
        <v>2900</v>
      </c>
      <c r="X152" s="2">
        <v>0</v>
      </c>
      <c r="Y152" s="2">
        <v>255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</row>
    <row r="153" spans="1:64">
      <c r="A153">
        <v>151</v>
      </c>
      <c r="B153" t="str">
        <f>Magic!$C152</f>
        <v>破魂斩</v>
      </c>
      <c r="C153" s="2">
        <v>4</v>
      </c>
      <c r="D153" s="2">
        <f>VLOOKUP(B153,Magic!$C152:$M152,10,FALSE)</f>
        <v>99</v>
      </c>
      <c r="E153" s="2">
        <v>1</v>
      </c>
      <c r="F153" s="2">
        <v>0</v>
      </c>
      <c r="G153" s="2">
        <v>0</v>
      </c>
      <c r="H153" s="2">
        <v>0</v>
      </c>
      <c r="I153" s="2">
        <v>0</v>
      </c>
      <c r="J153" s="2">
        <f>VLOOKUP(B153,Magic!$C152:$M152,11,FALSE)</f>
        <v>43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f t="shared" si="2"/>
        <v>4100</v>
      </c>
      <c r="X153" s="2">
        <v>0</v>
      </c>
      <c r="Y153" s="2">
        <v>255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</row>
    <row r="154" spans="1:64">
      <c r="A154" s="2">
        <v>152</v>
      </c>
      <c r="B154" t="str">
        <f>Magic!$C153</f>
        <v>劈星斩</v>
      </c>
      <c r="C154" s="2">
        <v>4</v>
      </c>
      <c r="D154" s="2">
        <f>VLOOKUP(B154,Magic!$C153:$M153,10,FALSE)</f>
        <v>99</v>
      </c>
      <c r="E154" s="2">
        <v>1</v>
      </c>
      <c r="F154" s="2">
        <v>0</v>
      </c>
      <c r="G154" s="2">
        <v>0</v>
      </c>
      <c r="H154" s="2">
        <v>0</v>
      </c>
      <c r="I154" s="2">
        <v>0</v>
      </c>
      <c r="J154" s="2">
        <f>VLOOKUP(B154,Magic!$C153:$M153,11,FALSE)</f>
        <v>43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f t="shared" si="2"/>
        <v>4100</v>
      </c>
      <c r="X154" s="2">
        <v>0</v>
      </c>
      <c r="Y154" s="2">
        <v>255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</row>
    <row r="155" spans="1:64">
      <c r="A155" s="2">
        <v>153</v>
      </c>
      <c r="B155" t="str">
        <f>Magic!$C154</f>
        <v>雷霆一击</v>
      </c>
      <c r="C155" s="2">
        <v>4</v>
      </c>
      <c r="D155" s="2">
        <f>VLOOKUP(B155,Magic!$C154:$M154,10,FALSE)</f>
        <v>99</v>
      </c>
      <c r="E155" s="2">
        <v>1</v>
      </c>
      <c r="F155" s="2">
        <v>0</v>
      </c>
      <c r="G155" s="2">
        <v>0</v>
      </c>
      <c r="H155" s="2">
        <v>0</v>
      </c>
      <c r="I155" s="2">
        <v>0</v>
      </c>
      <c r="J155" s="2">
        <f>VLOOKUP(B155,Magic!$C154:$M154,11,FALSE)</f>
        <v>43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f t="shared" si="2"/>
        <v>4100</v>
      </c>
      <c r="X155" s="2">
        <v>0</v>
      </c>
      <c r="Y155" s="2">
        <v>255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</row>
    <row r="156" spans="1:64">
      <c r="A156" s="2">
        <v>154</v>
      </c>
      <c r="B156" t="str">
        <f>Magic!$C155</f>
        <v>噬魂沼泽</v>
      </c>
      <c r="C156" s="2">
        <v>4</v>
      </c>
      <c r="D156" s="2">
        <f>VLOOKUP(B156,Magic!$C155:$M155,10,FALSE)</f>
        <v>99</v>
      </c>
      <c r="E156" s="2">
        <v>1</v>
      </c>
      <c r="F156" s="2">
        <v>0</v>
      </c>
      <c r="G156" s="2">
        <v>0</v>
      </c>
      <c r="H156" s="2">
        <v>0</v>
      </c>
      <c r="I156" s="2">
        <v>0</v>
      </c>
      <c r="J156" s="2">
        <f>VLOOKUP(B156,Magic!$C155:$M155,11,FALSE)</f>
        <v>43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f t="shared" si="2"/>
        <v>4100</v>
      </c>
      <c r="X156" s="2">
        <v>0</v>
      </c>
      <c r="Y156" s="2">
        <v>255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</row>
    <row r="157" spans="1:64">
      <c r="A157">
        <v>155</v>
      </c>
      <c r="B157" t="str">
        <f>Magic!$C156</f>
        <v>末日审判</v>
      </c>
      <c r="C157" s="2">
        <v>4</v>
      </c>
      <c r="D157" s="2">
        <f>VLOOKUP(B157,Magic!$C156:$M156,10,FALSE)</f>
        <v>99</v>
      </c>
      <c r="E157" s="2">
        <v>1</v>
      </c>
      <c r="F157" s="2">
        <v>0</v>
      </c>
      <c r="G157" s="2">
        <v>0</v>
      </c>
      <c r="H157" s="2">
        <v>0</v>
      </c>
      <c r="I157" s="2">
        <v>0</v>
      </c>
      <c r="J157" s="2">
        <f>VLOOKUP(B157,Magic!$C156:$M156,11,FALSE)</f>
        <v>43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f t="shared" si="2"/>
        <v>4100</v>
      </c>
      <c r="X157" s="2">
        <v>0</v>
      </c>
      <c r="Y157" s="2">
        <v>255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</row>
    <row r="158" spans="1:64">
      <c r="A158" s="2">
        <v>156</v>
      </c>
      <c r="B158" t="str">
        <f>Magic!$C157</f>
        <v>火龙气焰</v>
      </c>
      <c r="C158" s="2">
        <v>4</v>
      </c>
      <c r="D158" s="2">
        <f>VLOOKUP(B158,Magic!$C157:$M157,10,FALSE)</f>
        <v>99</v>
      </c>
      <c r="E158" s="2">
        <v>1</v>
      </c>
      <c r="F158" s="2">
        <v>0</v>
      </c>
      <c r="G158" s="2">
        <v>0</v>
      </c>
      <c r="H158" s="2">
        <v>0</v>
      </c>
      <c r="I158" s="2">
        <v>0</v>
      </c>
      <c r="J158" s="2">
        <f>VLOOKUP(B158,Magic!$C157:$M157,11,FALSE)</f>
        <v>43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f t="shared" si="2"/>
        <v>4100</v>
      </c>
      <c r="X158" s="2">
        <v>0</v>
      </c>
      <c r="Y158" s="2">
        <v>255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</row>
    <row r="159" spans="1:64">
      <c r="A159" s="2">
        <v>157</v>
      </c>
      <c r="B159" t="str">
        <f>Magic!$C158</f>
        <v>英雄开天斩</v>
      </c>
      <c r="C159" s="2">
        <v>4</v>
      </c>
      <c r="D159" s="2">
        <f>VLOOKUP(B159,Magic!$C158:$M158,10,FALSE)</f>
        <v>0</v>
      </c>
      <c r="E159" s="2">
        <v>1</v>
      </c>
      <c r="F159" s="2">
        <v>0</v>
      </c>
      <c r="G159" s="2">
        <v>0</v>
      </c>
      <c r="H159" s="2">
        <v>0</v>
      </c>
      <c r="I159" s="2">
        <v>0</v>
      </c>
      <c r="J159" s="2">
        <f>VLOOKUP(B159,Magic!$C158:$M158,11,FALSE)</f>
        <v>34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f t="shared" si="2"/>
        <v>3200</v>
      </c>
      <c r="X159" s="2">
        <v>0</v>
      </c>
      <c r="Y159" s="2">
        <v>255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</row>
    <row r="160" spans="1:64">
      <c r="A160" s="2">
        <v>158</v>
      </c>
      <c r="B160" t="str">
        <f>Magic!$C159</f>
        <v>英雄护体神盾</v>
      </c>
      <c r="C160" s="2">
        <v>4</v>
      </c>
      <c r="D160" s="2">
        <f>VLOOKUP(B160,Magic!$C159:$M159,10,FALSE)</f>
        <v>99</v>
      </c>
      <c r="E160" s="2">
        <v>1</v>
      </c>
      <c r="F160" s="2">
        <v>0</v>
      </c>
      <c r="G160" s="2">
        <v>0</v>
      </c>
      <c r="H160" s="2">
        <v>0</v>
      </c>
      <c r="I160" s="2">
        <v>0</v>
      </c>
      <c r="J160" s="2">
        <f>VLOOKUP(B160,Magic!$C159:$M159,11,FALSE)</f>
        <v>34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f t="shared" si="2"/>
        <v>3200</v>
      </c>
      <c r="X160" s="2">
        <v>0</v>
      </c>
      <c r="Y160" s="2">
        <v>255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</row>
    <row r="161" spans="1:64">
      <c r="A161">
        <v>159</v>
      </c>
      <c r="B161" t="str">
        <f>Magic!$C160</f>
        <v>英雄分身术</v>
      </c>
      <c r="C161" s="2">
        <v>4</v>
      </c>
      <c r="D161" s="2">
        <f>VLOOKUP(B161,Magic!$C160:$M160,10,FALSE)</f>
        <v>1</v>
      </c>
      <c r="E161" s="2">
        <v>1</v>
      </c>
      <c r="F161" s="2">
        <v>0</v>
      </c>
      <c r="G161" s="2">
        <v>0</v>
      </c>
      <c r="H161" s="2">
        <v>0</v>
      </c>
      <c r="I161" s="2">
        <v>0</v>
      </c>
      <c r="J161" s="2">
        <f>VLOOKUP(B161,Magic!$C160:$M160,11,FALSE)</f>
        <v>35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f t="shared" si="2"/>
        <v>3300</v>
      </c>
      <c r="X161" s="2">
        <v>0</v>
      </c>
      <c r="Y161" s="2">
        <v>255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</row>
    <row r="162" spans="1:64">
      <c r="A162">
        <v>160</v>
      </c>
      <c r="B162" t="str">
        <f>Magic!$C161</f>
        <v>怒之火球术</v>
      </c>
      <c r="C162" s="2">
        <v>4</v>
      </c>
      <c r="D162" s="2">
        <f>VLOOKUP(B162,Magic!$C161:$M161,10,FALSE)</f>
        <v>1</v>
      </c>
      <c r="E162" s="2">
        <v>1</v>
      </c>
      <c r="F162" s="2">
        <v>0</v>
      </c>
      <c r="G162" s="2">
        <v>0</v>
      </c>
      <c r="H162" s="2">
        <v>0</v>
      </c>
      <c r="I162" s="2">
        <v>0</v>
      </c>
      <c r="J162" s="2">
        <f>VLOOKUP(B162,Magic!$C161:$M161,11,FALSE)</f>
        <v>4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f t="shared" si="2"/>
        <v>200</v>
      </c>
      <c r="X162" s="2">
        <v>0</v>
      </c>
      <c r="Y162" s="2">
        <v>255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</row>
    <row r="163" spans="1:64">
      <c r="A163" s="2">
        <v>161</v>
      </c>
      <c r="B163" t="str">
        <f>Magic!$C162</f>
        <v>怒之内功剑法</v>
      </c>
      <c r="C163" s="2">
        <v>4</v>
      </c>
      <c r="D163" s="2">
        <f>VLOOKUP(B163,Magic!$C162:$M162,10,FALSE)</f>
        <v>0</v>
      </c>
      <c r="E163" s="2">
        <v>1</v>
      </c>
      <c r="F163" s="2">
        <v>0</v>
      </c>
      <c r="G163" s="2">
        <v>0</v>
      </c>
      <c r="H163" s="2">
        <v>0</v>
      </c>
      <c r="I163" s="2">
        <v>0</v>
      </c>
      <c r="J163" s="2">
        <f>VLOOKUP(B163,Magic!$C162:$M162,11,FALSE)</f>
        <v>38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f t="shared" si="2"/>
        <v>3600</v>
      </c>
      <c r="X163" s="2">
        <v>0</v>
      </c>
      <c r="Y163" s="2">
        <v>255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</row>
    <row r="164" spans="1:64">
      <c r="A164" s="2">
        <v>162</v>
      </c>
      <c r="B164" t="str">
        <f>Magic!$C163</f>
        <v>怒之大火球</v>
      </c>
      <c r="C164" s="2">
        <v>4</v>
      </c>
      <c r="D164" s="2">
        <f>VLOOKUP(B164,Magic!$C163:$M163,10,FALSE)</f>
        <v>1</v>
      </c>
      <c r="E164" s="2">
        <v>1</v>
      </c>
      <c r="F164" s="2">
        <v>0</v>
      </c>
      <c r="G164" s="2">
        <v>0</v>
      </c>
      <c r="H164" s="2">
        <v>0</v>
      </c>
      <c r="I164" s="2">
        <v>0</v>
      </c>
      <c r="J164" s="2">
        <f>VLOOKUP(B164,Magic!$C163:$M163,11,FALSE)</f>
        <v>28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f t="shared" si="2"/>
        <v>2600</v>
      </c>
      <c r="X164" s="2">
        <v>0</v>
      </c>
      <c r="Y164" s="2">
        <v>255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</row>
    <row r="165" spans="1:64">
      <c r="A165" s="2">
        <v>163</v>
      </c>
      <c r="B165" t="str">
        <f>Magic!$C164</f>
        <v>怒之攻杀剑术</v>
      </c>
      <c r="C165" s="2">
        <v>4</v>
      </c>
      <c r="D165" s="2">
        <f>VLOOKUP(B165,Magic!$C164:$M164,10,FALSE)</f>
        <v>0</v>
      </c>
      <c r="E165" s="2">
        <v>1</v>
      </c>
      <c r="F165" s="2">
        <v>0</v>
      </c>
      <c r="G165" s="2">
        <v>0</v>
      </c>
      <c r="H165" s="2">
        <v>0</v>
      </c>
      <c r="I165" s="2">
        <v>0</v>
      </c>
      <c r="J165" s="2">
        <f>VLOOKUP(B165,Magic!$C164:$M164,11,FALSE)</f>
        <v>4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f t="shared" si="2"/>
        <v>200</v>
      </c>
      <c r="X165" s="2">
        <v>0</v>
      </c>
      <c r="Y165" s="2">
        <v>255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</row>
    <row r="166" spans="1:64">
      <c r="A166">
        <v>164</v>
      </c>
      <c r="B166" t="str">
        <f>Magic!$C165</f>
        <v>怒之地狱火</v>
      </c>
      <c r="C166" s="2">
        <v>4</v>
      </c>
      <c r="D166" s="2">
        <f>VLOOKUP(B166,Magic!$C165:$M165,10,FALSE)</f>
        <v>1</v>
      </c>
      <c r="E166" s="2">
        <v>1</v>
      </c>
      <c r="F166" s="2">
        <v>0</v>
      </c>
      <c r="G166" s="2">
        <v>0</v>
      </c>
      <c r="H166" s="2">
        <v>0</v>
      </c>
      <c r="I166" s="2">
        <v>0</v>
      </c>
      <c r="J166" s="2">
        <f>VLOOKUP(B166,Magic!$C165:$M165,11,FALSE)</f>
        <v>9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f t="shared" si="2"/>
        <v>700</v>
      </c>
      <c r="X166" s="2">
        <v>0</v>
      </c>
      <c r="Y166" s="2">
        <v>255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</row>
    <row r="167" spans="1:64">
      <c r="A167" s="2">
        <v>165</v>
      </c>
      <c r="B167" t="str">
        <f>Magic!$C166</f>
        <v>怒之疾光电影</v>
      </c>
      <c r="C167" s="2">
        <v>4</v>
      </c>
      <c r="D167" s="2">
        <f>VLOOKUP(B167,Magic!$C166:$M166,10,FALSE)</f>
        <v>1</v>
      </c>
      <c r="E167" s="2">
        <v>1</v>
      </c>
      <c r="F167" s="2">
        <v>0</v>
      </c>
      <c r="G167" s="2">
        <v>0</v>
      </c>
      <c r="H167" s="2">
        <v>0</v>
      </c>
      <c r="I167" s="2">
        <v>0</v>
      </c>
      <c r="J167" s="2">
        <f>VLOOKUP(B167,Magic!$C166:$M166,11,FALSE)</f>
        <v>49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f t="shared" si="2"/>
        <v>4700</v>
      </c>
      <c r="X167" s="2">
        <v>0</v>
      </c>
      <c r="Y167" s="2">
        <v>255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</row>
    <row r="168" spans="1:64">
      <c r="A168">
        <v>166</v>
      </c>
      <c r="B168" t="str">
        <f>Magic!$C167</f>
        <v>怒之雷电术</v>
      </c>
      <c r="C168" s="2">
        <v>4</v>
      </c>
      <c r="D168" s="2">
        <f>VLOOKUP(B168,Magic!$C167:$M167,10,FALSE)</f>
        <v>1</v>
      </c>
      <c r="E168" s="2">
        <v>1</v>
      </c>
      <c r="F168" s="2">
        <v>0</v>
      </c>
      <c r="G168" s="2">
        <v>0</v>
      </c>
      <c r="H168" s="2">
        <v>0</v>
      </c>
      <c r="I168" s="2">
        <v>0</v>
      </c>
      <c r="J168" s="2">
        <f>VLOOKUP(B168,Magic!$C167:$M167,11,FALSE)</f>
        <v>26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f t="shared" si="2"/>
        <v>2400</v>
      </c>
      <c r="X168" s="2">
        <v>0</v>
      </c>
      <c r="Y168" s="2">
        <v>255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</row>
    <row r="169" spans="1:64">
      <c r="A169" s="2">
        <v>167</v>
      </c>
      <c r="B169" t="str">
        <f>Magic!$C168</f>
        <v>怒之刺杀剑术</v>
      </c>
      <c r="C169" s="2">
        <v>4</v>
      </c>
      <c r="D169" s="2">
        <f>VLOOKUP(B169,Magic!$C168:$M168,10,FALSE)</f>
        <v>0</v>
      </c>
      <c r="E169" s="2">
        <v>1</v>
      </c>
      <c r="F169" s="2">
        <v>0</v>
      </c>
      <c r="G169" s="2">
        <v>0</v>
      </c>
      <c r="H169" s="2">
        <v>0</v>
      </c>
      <c r="I169" s="2">
        <v>0</v>
      </c>
      <c r="J169" s="2">
        <f>VLOOKUP(B169,Magic!$C168:$M168,11,FALSE)</f>
        <v>65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f t="shared" si="2"/>
        <v>6300</v>
      </c>
      <c r="X169" s="2">
        <v>0</v>
      </c>
      <c r="Y169" s="2">
        <v>255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</row>
    <row r="170" spans="1:64">
      <c r="A170" s="2">
        <v>168</v>
      </c>
      <c r="B170" t="str">
        <f>Magic!$C169</f>
        <v>怒之灵魂火符</v>
      </c>
      <c r="C170" s="2">
        <v>4</v>
      </c>
      <c r="D170" s="2">
        <f>VLOOKUP(B170,Magic!$C169:$M169,10,FALSE)</f>
        <v>2</v>
      </c>
      <c r="E170" s="2">
        <v>1</v>
      </c>
      <c r="F170" s="2">
        <v>0</v>
      </c>
      <c r="G170" s="2">
        <v>0</v>
      </c>
      <c r="H170" s="2">
        <v>0</v>
      </c>
      <c r="I170" s="2">
        <v>0</v>
      </c>
      <c r="J170" s="2">
        <f>VLOOKUP(B170,Magic!$C169:$M169,11,FALSE)</f>
        <v>21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f t="shared" si="2"/>
        <v>1900</v>
      </c>
      <c r="X170" s="2">
        <v>0</v>
      </c>
      <c r="Y170" s="2">
        <v>255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</row>
    <row r="171" spans="1:64">
      <c r="A171" s="2">
        <v>169</v>
      </c>
      <c r="B171" t="str">
        <f>Magic!$C170</f>
        <v>怒之火墙</v>
      </c>
      <c r="C171" s="2">
        <v>4</v>
      </c>
      <c r="D171" s="2">
        <f>VLOOKUP(B171,Magic!$C170:$M170,10,FALSE)</f>
        <v>1</v>
      </c>
      <c r="E171" s="2">
        <v>1</v>
      </c>
      <c r="F171" s="2">
        <v>0</v>
      </c>
      <c r="G171" s="2">
        <v>0</v>
      </c>
      <c r="H171" s="2">
        <v>0</v>
      </c>
      <c r="I171" s="2">
        <v>0</v>
      </c>
      <c r="J171" s="2">
        <f>VLOOKUP(B171,Magic!$C170:$M170,11,FALSE)</f>
        <v>32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f t="shared" si="2"/>
        <v>3000</v>
      </c>
      <c r="X171" s="2">
        <v>0</v>
      </c>
      <c r="Y171" s="2">
        <v>255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</row>
    <row r="172" spans="1:64">
      <c r="A172">
        <v>170</v>
      </c>
      <c r="B172" t="str">
        <f>Magic!$C171</f>
        <v>怒之爆裂火焰</v>
      </c>
      <c r="C172" s="2">
        <v>4</v>
      </c>
      <c r="D172" s="2">
        <f>VLOOKUP(B172,Magic!$C171:$M171,10,FALSE)</f>
        <v>1</v>
      </c>
      <c r="E172" s="2">
        <v>1</v>
      </c>
      <c r="F172" s="2">
        <v>0</v>
      </c>
      <c r="G172" s="2">
        <v>0</v>
      </c>
      <c r="H172" s="2">
        <v>0</v>
      </c>
      <c r="I172" s="2">
        <v>0</v>
      </c>
      <c r="J172" s="2">
        <f>VLOOKUP(B172,Magic!$C171:$M171,11,FALSE)</f>
        <v>14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f t="shared" si="2"/>
        <v>1200</v>
      </c>
      <c r="X172" s="2">
        <v>0</v>
      </c>
      <c r="Y172" s="2">
        <v>255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</row>
    <row r="173" spans="1:64">
      <c r="A173" s="2">
        <v>171</v>
      </c>
      <c r="B173" t="str">
        <f>Magic!$C172</f>
        <v>怒之地狱雷光</v>
      </c>
      <c r="C173" s="2">
        <v>4</v>
      </c>
      <c r="D173" s="2">
        <f>VLOOKUP(B173,Magic!$C172:$M172,10,FALSE)</f>
        <v>1</v>
      </c>
      <c r="E173" s="2">
        <v>1</v>
      </c>
      <c r="F173" s="2">
        <v>0</v>
      </c>
      <c r="G173" s="2">
        <v>0</v>
      </c>
      <c r="H173" s="2">
        <v>0</v>
      </c>
      <c r="I173" s="2">
        <v>0</v>
      </c>
      <c r="J173" s="2">
        <f>VLOOKUP(B173,Magic!$C172:$M172,11,FALSE)</f>
        <v>55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f t="shared" si="2"/>
        <v>5300</v>
      </c>
      <c r="X173" s="2">
        <v>0</v>
      </c>
      <c r="Y173" s="2">
        <v>255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</row>
    <row r="174" spans="1:64">
      <c r="A174" s="2">
        <v>172</v>
      </c>
      <c r="B174" t="str">
        <f>Magic!$C173</f>
        <v>怒之半月弯刀</v>
      </c>
      <c r="C174" s="2">
        <v>4</v>
      </c>
      <c r="D174" s="2">
        <f>VLOOKUP(B174,Magic!$C173:$M173,10,FALSE)</f>
        <v>0</v>
      </c>
      <c r="E174" s="2">
        <v>1</v>
      </c>
      <c r="F174" s="2">
        <v>0</v>
      </c>
      <c r="G174" s="2">
        <v>0</v>
      </c>
      <c r="H174" s="2">
        <v>0</v>
      </c>
      <c r="I174" s="2">
        <v>0</v>
      </c>
      <c r="J174" s="2">
        <f>VLOOKUP(B174,Magic!$C173:$M173,11,FALSE)</f>
        <v>13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f t="shared" si="2"/>
        <v>1100</v>
      </c>
      <c r="X174" s="2">
        <v>0</v>
      </c>
      <c r="Y174" s="2">
        <v>255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</row>
    <row r="175" spans="1:64">
      <c r="A175" s="2">
        <v>173</v>
      </c>
      <c r="B175" t="str">
        <f>Magic!$C174</f>
        <v>怒之烈火剑法</v>
      </c>
      <c r="C175" s="2">
        <v>4</v>
      </c>
      <c r="D175" s="2">
        <f>VLOOKUP(B175,Magic!$C174:$M174,10,FALSE)</f>
        <v>0</v>
      </c>
      <c r="E175" s="2">
        <v>1</v>
      </c>
      <c r="F175" s="2">
        <v>0</v>
      </c>
      <c r="G175" s="2">
        <v>0</v>
      </c>
      <c r="H175" s="2">
        <v>0</v>
      </c>
      <c r="I175" s="2">
        <v>0</v>
      </c>
      <c r="J175" s="2">
        <f>VLOOKUP(B175,Magic!$C174:$M174,11,FALSE)</f>
        <v>38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f t="shared" si="2"/>
        <v>3600</v>
      </c>
      <c r="X175" s="2">
        <v>0</v>
      </c>
      <c r="Y175" s="2">
        <v>255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</row>
    <row r="176" spans="1:64">
      <c r="A176">
        <v>174</v>
      </c>
      <c r="B176" t="str">
        <f>Magic!$C175</f>
        <v>怒之冰咆哮</v>
      </c>
      <c r="C176" s="2">
        <v>4</v>
      </c>
      <c r="D176" s="2">
        <f>VLOOKUP(B176,Magic!$C175:$M175,10,FALSE)</f>
        <v>1</v>
      </c>
      <c r="E176" s="2">
        <v>1</v>
      </c>
      <c r="F176" s="2">
        <v>0</v>
      </c>
      <c r="G176" s="2">
        <v>0</v>
      </c>
      <c r="H176" s="2">
        <v>0</v>
      </c>
      <c r="I176" s="2">
        <v>0</v>
      </c>
      <c r="J176" s="2">
        <f>VLOOKUP(B176,Magic!$C175:$M175,11,FALSE)</f>
        <v>70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f t="shared" si="2"/>
        <v>6800</v>
      </c>
      <c r="X176" s="2">
        <v>0</v>
      </c>
      <c r="Y176" s="2">
        <v>255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</row>
    <row r="177" spans="1:64">
      <c r="A177">
        <v>175</v>
      </c>
      <c r="B177" t="str">
        <f>Magic!$C176</f>
        <v>怒之火焰冰</v>
      </c>
      <c r="C177" s="2">
        <v>4</v>
      </c>
      <c r="D177" s="2">
        <f>VLOOKUP(B177,Magic!$C176:$M176,10,FALSE)</f>
        <v>0</v>
      </c>
      <c r="E177" s="2">
        <v>1</v>
      </c>
      <c r="F177" s="2">
        <v>0</v>
      </c>
      <c r="G177" s="2">
        <v>0</v>
      </c>
      <c r="H177" s="2">
        <v>0</v>
      </c>
      <c r="I177" s="2">
        <v>0</v>
      </c>
      <c r="J177" s="2">
        <f>VLOOKUP(B177,Magic!$C176:$M176,11,FALSE)</f>
        <v>72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f t="shared" si="2"/>
        <v>7000</v>
      </c>
      <c r="X177" s="2">
        <v>0</v>
      </c>
      <c r="Y177" s="2">
        <v>255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</row>
    <row r="178" spans="1:64">
      <c r="A178" s="2">
        <v>176</v>
      </c>
      <c r="B178" t="str">
        <f>Magic!$C177</f>
        <v>怒之群雷术</v>
      </c>
      <c r="C178" s="2">
        <v>4</v>
      </c>
      <c r="D178" s="2">
        <f>VLOOKUP(B178,Magic!$C177:$M177,10,FALSE)</f>
        <v>1</v>
      </c>
      <c r="E178" s="2">
        <v>1</v>
      </c>
      <c r="F178" s="2">
        <v>0</v>
      </c>
      <c r="G178" s="2">
        <v>0</v>
      </c>
      <c r="H178" s="2">
        <v>0</v>
      </c>
      <c r="I178" s="2">
        <v>0</v>
      </c>
      <c r="J178" s="2">
        <f>VLOOKUP(B178,Magic!$C177:$M177,11,FALSE)</f>
        <v>76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f t="shared" si="2"/>
        <v>7400</v>
      </c>
      <c r="X178" s="2">
        <v>0</v>
      </c>
      <c r="Y178" s="2">
        <v>255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</row>
    <row r="179" spans="1:64">
      <c r="A179" s="2">
        <v>177</v>
      </c>
      <c r="B179" t="str">
        <f>Magic!$C178</f>
        <v>怒之彻地钉</v>
      </c>
      <c r="C179" s="2">
        <v>4</v>
      </c>
      <c r="D179" s="2">
        <f>VLOOKUP(B179,Magic!$C178:$M178,10,FALSE)</f>
        <v>0</v>
      </c>
      <c r="E179" s="2">
        <v>1</v>
      </c>
      <c r="F179" s="2">
        <v>0</v>
      </c>
      <c r="G179" s="2">
        <v>0</v>
      </c>
      <c r="H179" s="2">
        <v>0</v>
      </c>
      <c r="I179" s="2">
        <v>0</v>
      </c>
      <c r="J179" s="2">
        <f>VLOOKUP(B179,Magic!$C178:$M178,11,FALSE)</f>
        <v>45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f t="shared" si="2"/>
        <v>4300</v>
      </c>
      <c r="X179" s="2">
        <v>0</v>
      </c>
      <c r="Y179" s="2">
        <v>255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</row>
    <row r="180" spans="1:64">
      <c r="A180" s="2">
        <v>178</v>
      </c>
      <c r="B180" t="str">
        <f>Magic!$C179</f>
        <v>怒之双龙斩</v>
      </c>
      <c r="C180" s="2">
        <v>4</v>
      </c>
      <c r="D180" s="2">
        <f>VLOOKUP(B180,Magic!$C179:$M179,10,FALSE)</f>
        <v>0</v>
      </c>
      <c r="E180" s="2">
        <v>1</v>
      </c>
      <c r="F180" s="2">
        <v>0</v>
      </c>
      <c r="G180" s="2">
        <v>0</v>
      </c>
      <c r="H180" s="2">
        <v>0</v>
      </c>
      <c r="I180" s="2">
        <v>0</v>
      </c>
      <c r="J180" s="2">
        <f>VLOOKUP(B180,Magic!$C179:$M179,11,FALSE)</f>
        <v>55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f t="shared" si="2"/>
        <v>5300</v>
      </c>
      <c r="X180" s="2">
        <v>0</v>
      </c>
      <c r="Y180" s="2">
        <v>255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</row>
    <row r="181" spans="1:64">
      <c r="A181">
        <v>179</v>
      </c>
      <c r="B181" t="str">
        <f>Magic!$C180</f>
        <v>怒之龙影剑法</v>
      </c>
      <c r="C181" s="2">
        <v>4</v>
      </c>
      <c r="D181" s="2">
        <f>VLOOKUP(B181,Magic!$C180:$M180,10,FALSE)</f>
        <v>0</v>
      </c>
      <c r="E181" s="2">
        <v>1</v>
      </c>
      <c r="F181" s="2">
        <v>0</v>
      </c>
      <c r="G181" s="2">
        <v>0</v>
      </c>
      <c r="H181" s="2">
        <v>0</v>
      </c>
      <c r="I181" s="2">
        <v>0</v>
      </c>
      <c r="J181" s="2">
        <f>VLOOKUP(B181,Magic!$C180:$M180,11,FALSE)</f>
        <v>70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f t="shared" si="2"/>
        <v>6800</v>
      </c>
      <c r="X181" s="2">
        <v>0</v>
      </c>
      <c r="Y181" s="2">
        <v>255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</row>
    <row r="182" spans="1:64">
      <c r="A182" s="2">
        <v>180</v>
      </c>
      <c r="B182" t="str">
        <f>Magic!$C181</f>
        <v>怒之雷霆剑法</v>
      </c>
      <c r="C182" s="2">
        <v>4</v>
      </c>
      <c r="D182" s="2">
        <f>VLOOKUP(B182,Magic!$C181:$M181,10,FALSE)</f>
        <v>0</v>
      </c>
      <c r="E182" s="2">
        <v>1</v>
      </c>
      <c r="F182" s="2">
        <v>0</v>
      </c>
      <c r="G182" s="2">
        <v>0</v>
      </c>
      <c r="H182" s="2">
        <v>0</v>
      </c>
      <c r="I182" s="2">
        <v>0</v>
      </c>
      <c r="J182" s="2">
        <f>VLOOKUP(B182,Magic!$C181:$M181,11,FALSE)</f>
        <v>68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f t="shared" si="2"/>
        <v>6600</v>
      </c>
      <c r="X182" s="2">
        <v>0</v>
      </c>
      <c r="Y182" s="2">
        <v>255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</row>
    <row r="183" spans="1:64">
      <c r="A183">
        <v>181</v>
      </c>
      <c r="B183" t="str">
        <f>Magic!$C182</f>
        <v>怒之寒冰掌</v>
      </c>
      <c r="C183" s="2">
        <v>4</v>
      </c>
      <c r="D183" s="2">
        <f>VLOOKUP(B183,Magic!$C182:$M182,10,FALSE)</f>
        <v>1</v>
      </c>
      <c r="E183" s="2">
        <v>1</v>
      </c>
      <c r="F183" s="2">
        <v>0</v>
      </c>
      <c r="G183" s="2">
        <v>0</v>
      </c>
      <c r="H183" s="2">
        <v>0</v>
      </c>
      <c r="I183" s="2">
        <v>0</v>
      </c>
      <c r="J183" s="2">
        <f>VLOOKUP(B183,Magic!$C182:$M182,11,FALSE)</f>
        <v>61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f t="shared" si="2"/>
        <v>5900</v>
      </c>
      <c r="X183" s="2">
        <v>0</v>
      </c>
      <c r="Y183" s="2">
        <v>255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</row>
    <row r="184" spans="1:64">
      <c r="A184" s="2">
        <v>182</v>
      </c>
      <c r="B184" t="str">
        <f>Magic!$C183</f>
        <v>怒之灭天火</v>
      </c>
      <c r="C184" s="2">
        <v>4</v>
      </c>
      <c r="D184" s="2">
        <f>VLOOKUP(B184,Magic!$C183:$M183,10,FALSE)</f>
        <v>1</v>
      </c>
      <c r="E184" s="2">
        <v>1</v>
      </c>
      <c r="F184" s="2">
        <v>0</v>
      </c>
      <c r="G184" s="2">
        <v>0</v>
      </c>
      <c r="H184" s="2">
        <v>0</v>
      </c>
      <c r="I184" s="2">
        <v>0</v>
      </c>
      <c r="J184" s="2">
        <f>VLOOKUP(B184,Magic!$C183:$M183,11,FALSE)</f>
        <v>71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f t="shared" si="2"/>
        <v>6900</v>
      </c>
      <c r="X184" s="2">
        <v>0</v>
      </c>
      <c r="Y184" s="2">
        <v>255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</row>
    <row r="185" spans="1:64">
      <c r="A185" s="2">
        <v>183</v>
      </c>
      <c r="B185" t="str">
        <f>Magic!$C184</f>
        <v>怒之逐日剑法</v>
      </c>
      <c r="C185" s="2">
        <v>4</v>
      </c>
      <c r="D185" s="2">
        <f>VLOOKUP(B185,Magic!$C184:$M184,10,FALSE)</f>
        <v>0</v>
      </c>
      <c r="E185" s="2">
        <v>1</v>
      </c>
      <c r="F185" s="2">
        <v>0</v>
      </c>
      <c r="G185" s="2">
        <v>0</v>
      </c>
      <c r="H185" s="2">
        <v>0</v>
      </c>
      <c r="I185" s="2">
        <v>0</v>
      </c>
      <c r="J185" s="2">
        <f>VLOOKUP(B185,Magic!$C184:$M184,11,FALSE)</f>
        <v>74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f t="shared" si="2"/>
        <v>7200</v>
      </c>
      <c r="X185" s="2">
        <v>0</v>
      </c>
      <c r="Y185" s="2">
        <v>255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</row>
    <row r="186" spans="1:64">
      <c r="A186" s="2">
        <v>184</v>
      </c>
      <c r="B186" t="str">
        <f>Magic!$C185</f>
        <v>怒之噬血术</v>
      </c>
      <c r="C186" s="2">
        <v>4</v>
      </c>
      <c r="D186" s="2">
        <f>VLOOKUP(B186,Magic!$C185:$M185,10,FALSE)</f>
        <v>2</v>
      </c>
      <c r="E186" s="2">
        <v>1</v>
      </c>
      <c r="F186" s="2">
        <v>0</v>
      </c>
      <c r="G186" s="2">
        <v>0</v>
      </c>
      <c r="H186" s="2">
        <v>0</v>
      </c>
      <c r="I186" s="2">
        <v>0</v>
      </c>
      <c r="J186" s="2">
        <f>VLOOKUP(B186,Magic!$C185:$M185,11,FALSE)</f>
        <v>70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f t="shared" si="2"/>
        <v>6800</v>
      </c>
      <c r="X186" s="2">
        <v>0</v>
      </c>
      <c r="Y186" s="2">
        <v>255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</row>
    <row r="187" spans="1:64">
      <c r="A187">
        <v>185</v>
      </c>
      <c r="B187" t="str">
        <f>Magic!$C186</f>
        <v>怒之流星火雨</v>
      </c>
      <c r="C187" s="2">
        <v>4</v>
      </c>
      <c r="D187" s="2">
        <f>VLOOKUP(B187,Magic!$C186:$M186,10,FALSE)</f>
        <v>1</v>
      </c>
      <c r="E187" s="2">
        <v>1</v>
      </c>
      <c r="F187" s="2">
        <v>0</v>
      </c>
      <c r="G187" s="2">
        <v>0</v>
      </c>
      <c r="H187" s="2">
        <v>0</v>
      </c>
      <c r="I187" s="2">
        <v>0</v>
      </c>
      <c r="J187" s="2">
        <f>VLOOKUP(B187,Magic!$C186:$M186,11,FALSE)</f>
        <v>74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f t="shared" si="2"/>
        <v>7200</v>
      </c>
      <c r="X187" s="2">
        <v>0</v>
      </c>
      <c r="Y187" s="2">
        <v>255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</row>
    <row r="188" spans="1:64">
      <c r="A188" s="2">
        <v>186</v>
      </c>
      <c r="B188" t="str">
        <f>Magic!$C187</f>
        <v>怒之破魂斩</v>
      </c>
      <c r="C188" s="2">
        <v>4</v>
      </c>
      <c r="D188" s="2">
        <f>VLOOKUP(B188,Magic!$C187:$M187,10,FALSE)</f>
        <v>99</v>
      </c>
      <c r="E188" s="2">
        <v>1</v>
      </c>
      <c r="F188" s="2">
        <v>0</v>
      </c>
      <c r="G188" s="2">
        <v>0</v>
      </c>
      <c r="H188" s="2">
        <v>0</v>
      </c>
      <c r="I188" s="2">
        <v>0</v>
      </c>
      <c r="J188" s="2">
        <f>VLOOKUP(B188,Magic!$C187:$M187,11,FALSE)</f>
        <v>78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f t="shared" si="2"/>
        <v>7600</v>
      </c>
      <c r="X188" s="2">
        <v>0</v>
      </c>
      <c r="Y188" s="2">
        <v>255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</row>
    <row r="189" spans="1:64">
      <c r="A189" s="2">
        <v>187</v>
      </c>
      <c r="B189" t="str">
        <f>Magic!$C188</f>
        <v>怒之劈星斩</v>
      </c>
      <c r="C189" s="2">
        <v>4</v>
      </c>
      <c r="D189" s="2">
        <f>VLOOKUP(B189,Magic!$C188:$M188,10,FALSE)</f>
        <v>99</v>
      </c>
      <c r="E189" s="2">
        <v>1</v>
      </c>
      <c r="F189" s="2">
        <v>0</v>
      </c>
      <c r="G189" s="2">
        <v>0</v>
      </c>
      <c r="H189" s="2">
        <v>0</v>
      </c>
      <c r="I189" s="2">
        <v>0</v>
      </c>
      <c r="J189" s="2">
        <f>VLOOKUP(B189,Magic!$C188:$M188,11,FALSE)</f>
        <v>78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f t="shared" si="2"/>
        <v>7600</v>
      </c>
      <c r="X189" s="2">
        <v>0</v>
      </c>
      <c r="Y189" s="2">
        <v>255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</row>
    <row r="190" spans="1:64">
      <c r="A190" s="2">
        <v>188</v>
      </c>
      <c r="B190" t="str">
        <f>Magic!$C189</f>
        <v>怒之雷霆一击</v>
      </c>
      <c r="C190" s="2">
        <v>4</v>
      </c>
      <c r="D190" s="2">
        <f>VLOOKUP(B190,Magic!$C189:$M189,10,FALSE)</f>
        <v>99</v>
      </c>
      <c r="E190" s="2">
        <v>1</v>
      </c>
      <c r="F190" s="2">
        <v>0</v>
      </c>
      <c r="G190" s="2">
        <v>0</v>
      </c>
      <c r="H190" s="2">
        <v>0</v>
      </c>
      <c r="I190" s="2">
        <v>0</v>
      </c>
      <c r="J190" s="2">
        <f>VLOOKUP(B190,Magic!$C189:$M189,11,FALSE)</f>
        <v>78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f t="shared" si="2"/>
        <v>7600</v>
      </c>
      <c r="X190" s="2">
        <v>0</v>
      </c>
      <c r="Y190" s="2">
        <v>255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</row>
    <row r="191" spans="1:64">
      <c r="A191">
        <v>189</v>
      </c>
      <c r="B191" t="str">
        <f>Magic!$C190</f>
        <v>怒之噬魂沼泽</v>
      </c>
      <c r="C191" s="2">
        <v>4</v>
      </c>
      <c r="D191" s="2">
        <f>VLOOKUP(B191,Magic!$C190:$M190,10,FALSE)</f>
        <v>99</v>
      </c>
      <c r="E191" s="2">
        <v>1</v>
      </c>
      <c r="F191" s="2">
        <v>0</v>
      </c>
      <c r="G191" s="2">
        <v>0</v>
      </c>
      <c r="H191" s="2">
        <v>0</v>
      </c>
      <c r="I191" s="2">
        <v>0</v>
      </c>
      <c r="J191" s="2">
        <f>VLOOKUP(B191,Magic!$C190:$M190,11,FALSE)</f>
        <v>78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f t="shared" ref="W191:W244" si="3">MAX((J191-2)*100,0)</f>
        <v>7600</v>
      </c>
      <c r="X191" s="2">
        <v>0</v>
      </c>
      <c r="Y191" s="2">
        <v>255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</row>
    <row r="192" spans="1:64">
      <c r="A192">
        <v>190</v>
      </c>
      <c r="B192" t="str">
        <f>Magic!$C191</f>
        <v>怒之末日审判</v>
      </c>
      <c r="C192" s="2">
        <v>4</v>
      </c>
      <c r="D192" s="2">
        <f>VLOOKUP(B192,Magic!$C191:$M191,10,FALSE)</f>
        <v>99</v>
      </c>
      <c r="E192" s="2">
        <v>1</v>
      </c>
      <c r="F192" s="2">
        <v>0</v>
      </c>
      <c r="G192" s="2">
        <v>0</v>
      </c>
      <c r="H192" s="2">
        <v>0</v>
      </c>
      <c r="I192" s="2">
        <v>0</v>
      </c>
      <c r="J192" s="2">
        <f>VLOOKUP(B192,Magic!$C191:$M191,11,FALSE)</f>
        <v>78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f t="shared" si="3"/>
        <v>7600</v>
      </c>
      <c r="X192" s="2">
        <v>0</v>
      </c>
      <c r="Y192" s="2">
        <v>255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</row>
    <row r="193" spans="1:64">
      <c r="A193" s="2">
        <v>191</v>
      </c>
      <c r="B193" t="str">
        <f>Magic!$C192</f>
        <v>怒之火龙气焰</v>
      </c>
      <c r="C193" s="2">
        <v>4</v>
      </c>
      <c r="D193" s="2">
        <f>VLOOKUP(B193,Magic!$C192:$M192,10,FALSE)</f>
        <v>99</v>
      </c>
      <c r="E193" s="2">
        <v>1</v>
      </c>
      <c r="F193" s="2">
        <v>0</v>
      </c>
      <c r="G193" s="2">
        <v>0</v>
      </c>
      <c r="H193" s="2">
        <v>0</v>
      </c>
      <c r="I193" s="2">
        <v>0</v>
      </c>
      <c r="J193" s="2">
        <f>VLOOKUP(B193,Magic!$C192:$M192,11,FALSE)</f>
        <v>78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f t="shared" si="3"/>
        <v>7600</v>
      </c>
      <c r="X193" s="2">
        <v>0</v>
      </c>
      <c r="Y193" s="2">
        <v>255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</row>
    <row r="194" spans="1:64">
      <c r="A194" s="2">
        <v>192</v>
      </c>
      <c r="B194" t="str">
        <f>Magic!$C193</f>
        <v>怒之开天斩</v>
      </c>
      <c r="C194" s="2">
        <v>4</v>
      </c>
      <c r="D194" s="2">
        <f>VLOOKUP(B194,Magic!$C193:$M193,10,FALSE)</f>
        <v>0</v>
      </c>
      <c r="E194" s="2">
        <v>1</v>
      </c>
      <c r="F194" s="2">
        <v>0</v>
      </c>
      <c r="G194" s="2">
        <v>0</v>
      </c>
      <c r="H194" s="2">
        <v>0</v>
      </c>
      <c r="I194" s="2">
        <v>0</v>
      </c>
      <c r="J194" s="2">
        <f>VLOOKUP(B194,Magic!$C193:$M193,11,FALSE)</f>
        <v>72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f t="shared" si="3"/>
        <v>7000</v>
      </c>
      <c r="X194" s="2">
        <v>0</v>
      </c>
      <c r="Y194" s="2">
        <v>255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</row>
    <row r="195" spans="1:64">
      <c r="A195" s="2">
        <v>193</v>
      </c>
      <c r="B195" t="str">
        <f>Magic!$C194</f>
        <v>静之火球术</v>
      </c>
      <c r="C195" s="2">
        <v>4</v>
      </c>
      <c r="D195" s="2">
        <f>VLOOKUP(B195,Magic!$C194:$M194,10,FALSE)</f>
        <v>99</v>
      </c>
      <c r="E195" s="2">
        <v>1</v>
      </c>
      <c r="F195" s="2">
        <v>0</v>
      </c>
      <c r="G195" s="2">
        <v>0</v>
      </c>
      <c r="H195" s="2">
        <v>0</v>
      </c>
      <c r="I195" s="2">
        <v>0</v>
      </c>
      <c r="J195" s="2">
        <f>VLOOKUP(B195,Magic!$C194:$M194,11,FALSE)</f>
        <v>12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f t="shared" si="3"/>
        <v>1000</v>
      </c>
      <c r="X195" s="2">
        <v>0</v>
      </c>
      <c r="Y195" s="2">
        <v>255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</row>
    <row r="196" spans="1:64">
      <c r="A196">
        <v>194</v>
      </c>
      <c r="B196" t="str">
        <f>Magic!$C195</f>
        <v>静之内功剑法</v>
      </c>
      <c r="C196" s="2">
        <v>4</v>
      </c>
      <c r="D196" s="2">
        <f>VLOOKUP(B196,Magic!$C195:$M195,10,FALSE)</f>
        <v>99</v>
      </c>
      <c r="E196" s="2">
        <v>1</v>
      </c>
      <c r="F196" s="2">
        <v>0</v>
      </c>
      <c r="G196" s="2">
        <v>0</v>
      </c>
      <c r="H196" s="2">
        <v>0</v>
      </c>
      <c r="I196" s="2">
        <v>0</v>
      </c>
      <c r="J196" s="2">
        <f>VLOOKUP(B196,Magic!$C195:$M195,11,FALSE)</f>
        <v>40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f t="shared" si="3"/>
        <v>3800</v>
      </c>
      <c r="X196" s="2">
        <v>0</v>
      </c>
      <c r="Y196" s="2">
        <v>255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</row>
    <row r="197" spans="1:64">
      <c r="A197" s="2">
        <v>195</v>
      </c>
      <c r="B197" t="str">
        <f>Magic!$C196</f>
        <v>静之大火球</v>
      </c>
      <c r="C197" s="2">
        <v>4</v>
      </c>
      <c r="D197" s="2">
        <f>VLOOKUP(B197,Magic!$C196:$M196,10,FALSE)</f>
        <v>99</v>
      </c>
      <c r="E197" s="2">
        <v>1</v>
      </c>
      <c r="F197" s="2">
        <v>0</v>
      </c>
      <c r="G197" s="2">
        <v>0</v>
      </c>
      <c r="H197" s="2">
        <v>0</v>
      </c>
      <c r="I197" s="2">
        <v>0</v>
      </c>
      <c r="J197" s="2">
        <f>VLOOKUP(B197,Magic!$C196:$M196,11,FALSE)</f>
        <v>28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f t="shared" si="3"/>
        <v>2600</v>
      </c>
      <c r="X197" s="2">
        <v>0</v>
      </c>
      <c r="Y197" s="2">
        <v>255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</row>
    <row r="198" spans="1:64">
      <c r="A198">
        <v>196</v>
      </c>
      <c r="B198" t="str">
        <f>Magic!$C197</f>
        <v>静之攻杀剑术</v>
      </c>
      <c r="C198" s="2">
        <v>4</v>
      </c>
      <c r="D198" s="2">
        <f>VLOOKUP(B198,Magic!$C197:$M197,10,FALSE)</f>
        <v>99</v>
      </c>
      <c r="E198" s="2">
        <v>1</v>
      </c>
      <c r="F198" s="2">
        <v>0</v>
      </c>
      <c r="G198" s="2">
        <v>0</v>
      </c>
      <c r="H198" s="2">
        <v>0</v>
      </c>
      <c r="I198" s="2">
        <v>0</v>
      </c>
      <c r="J198" s="2">
        <f>VLOOKUP(B198,Magic!$C197:$M197,11,FALSE)</f>
        <v>14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f t="shared" si="3"/>
        <v>1200</v>
      </c>
      <c r="X198" s="2">
        <v>0</v>
      </c>
      <c r="Y198" s="2">
        <v>255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</row>
    <row r="199" spans="1:64">
      <c r="A199" s="2">
        <v>197</v>
      </c>
      <c r="B199" t="str">
        <f>Magic!$C198</f>
        <v>静之地狱火</v>
      </c>
      <c r="C199" s="2">
        <v>4</v>
      </c>
      <c r="D199" s="2">
        <f>VLOOKUP(B199,Magic!$C198:$M198,10,FALSE)</f>
        <v>99</v>
      </c>
      <c r="E199" s="2">
        <v>1</v>
      </c>
      <c r="F199" s="2">
        <v>0</v>
      </c>
      <c r="G199" s="2">
        <v>0</v>
      </c>
      <c r="H199" s="2">
        <v>0</v>
      </c>
      <c r="I199" s="2">
        <v>0</v>
      </c>
      <c r="J199" s="2">
        <f>VLOOKUP(B199,Magic!$C198:$M198,11,FALSE)</f>
        <v>16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f t="shared" si="3"/>
        <v>1400</v>
      </c>
      <c r="X199" s="2">
        <v>0</v>
      </c>
      <c r="Y199" s="2">
        <v>255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</row>
    <row r="200" spans="1:64">
      <c r="A200" s="2">
        <v>198</v>
      </c>
      <c r="B200" t="str">
        <f>Magic!$C199</f>
        <v>静之疾光电影</v>
      </c>
      <c r="C200" s="2">
        <v>4</v>
      </c>
      <c r="D200" s="2">
        <f>VLOOKUP(B200,Magic!$C199:$M199,10,FALSE)</f>
        <v>99</v>
      </c>
      <c r="E200" s="2">
        <v>1</v>
      </c>
      <c r="F200" s="2">
        <v>0</v>
      </c>
      <c r="G200" s="2">
        <v>0</v>
      </c>
      <c r="H200" s="2">
        <v>0</v>
      </c>
      <c r="I200" s="2">
        <v>0</v>
      </c>
      <c r="J200" s="2">
        <f>VLOOKUP(B200,Magic!$C199:$M199,11,FALSE)</f>
        <v>42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f t="shared" si="3"/>
        <v>4000</v>
      </c>
      <c r="X200" s="2">
        <v>0</v>
      </c>
      <c r="Y200" s="2">
        <v>255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</row>
    <row r="201" spans="1:64">
      <c r="A201" s="2">
        <v>199</v>
      </c>
      <c r="B201" t="str">
        <f>Magic!$C200</f>
        <v>静之雷电术</v>
      </c>
      <c r="C201" s="2">
        <v>4</v>
      </c>
      <c r="D201" s="2">
        <f>VLOOKUP(B201,Magic!$C200:$M200,10,FALSE)</f>
        <v>99</v>
      </c>
      <c r="E201" s="2">
        <v>1</v>
      </c>
      <c r="F201" s="2">
        <v>0</v>
      </c>
      <c r="G201" s="2">
        <v>0</v>
      </c>
      <c r="H201" s="2">
        <v>0</v>
      </c>
      <c r="I201" s="2">
        <v>0</v>
      </c>
      <c r="J201" s="2">
        <f>VLOOKUP(B201,Magic!$C200:$M200,11,FALSE)</f>
        <v>32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f t="shared" si="3"/>
        <v>3000</v>
      </c>
      <c r="X201" s="2">
        <v>0</v>
      </c>
      <c r="Y201" s="2">
        <v>255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</row>
    <row r="202" spans="1:64">
      <c r="A202">
        <v>200</v>
      </c>
      <c r="B202" t="str">
        <f>Magic!$C201</f>
        <v>静之刺杀剑术</v>
      </c>
      <c r="C202" s="2">
        <v>4</v>
      </c>
      <c r="D202" s="2">
        <f>VLOOKUP(B202,Magic!$C201:$M201,10,FALSE)</f>
        <v>99</v>
      </c>
      <c r="E202" s="2">
        <v>1</v>
      </c>
      <c r="F202" s="2">
        <v>0</v>
      </c>
      <c r="G202" s="2">
        <v>0</v>
      </c>
      <c r="H202" s="2">
        <v>0</v>
      </c>
      <c r="I202" s="2">
        <v>0</v>
      </c>
      <c r="J202" s="2">
        <f>VLOOKUP(B202,Magic!$C201:$M201,11,FALSE)</f>
        <v>55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f t="shared" si="3"/>
        <v>5300</v>
      </c>
      <c r="X202" s="2">
        <v>0</v>
      </c>
      <c r="Y202" s="2">
        <v>255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</row>
    <row r="203" spans="1:64">
      <c r="A203" s="2">
        <v>201</v>
      </c>
      <c r="B203" t="str">
        <f>Magic!$C202</f>
        <v>静之灵魂火符</v>
      </c>
      <c r="C203" s="2">
        <v>4</v>
      </c>
      <c r="D203" s="2">
        <f>VLOOKUP(B203,Magic!$C202:$M202,10,FALSE)</f>
        <v>99</v>
      </c>
      <c r="E203" s="2">
        <v>1</v>
      </c>
      <c r="F203" s="2">
        <v>0</v>
      </c>
      <c r="G203" s="2">
        <v>0</v>
      </c>
      <c r="H203" s="2">
        <v>0</v>
      </c>
      <c r="I203" s="2">
        <v>0</v>
      </c>
      <c r="J203" s="2">
        <f>VLOOKUP(B203,Magic!$C202:$M202,11,FALSE)</f>
        <v>35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f t="shared" si="3"/>
        <v>3300</v>
      </c>
      <c r="X203" s="2">
        <v>0</v>
      </c>
      <c r="Y203" s="2">
        <v>255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</row>
    <row r="204" spans="1:64">
      <c r="A204" s="2">
        <v>202</v>
      </c>
      <c r="B204" t="str">
        <f>Magic!$C203</f>
        <v>静之火墙</v>
      </c>
      <c r="C204" s="2">
        <v>4</v>
      </c>
      <c r="D204" s="2">
        <f>VLOOKUP(B204,Magic!$C203:$M203,10,FALSE)</f>
        <v>99</v>
      </c>
      <c r="E204" s="2">
        <v>1</v>
      </c>
      <c r="F204" s="2">
        <v>0</v>
      </c>
      <c r="G204" s="2">
        <v>0</v>
      </c>
      <c r="H204" s="2">
        <v>0</v>
      </c>
      <c r="I204" s="2">
        <v>0</v>
      </c>
      <c r="J204" s="2">
        <f>VLOOKUP(B204,Magic!$C203:$M203,11,FALSE)</f>
        <v>39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f t="shared" si="3"/>
        <v>3700</v>
      </c>
      <c r="X204" s="2">
        <v>0</v>
      </c>
      <c r="Y204" s="2">
        <v>255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</row>
    <row r="205" spans="1:64">
      <c r="A205" s="2">
        <v>203</v>
      </c>
      <c r="B205" t="str">
        <f>Magic!$C204</f>
        <v>静之爆裂火焰</v>
      </c>
      <c r="C205" s="2">
        <v>4</v>
      </c>
      <c r="D205" s="2">
        <f>VLOOKUP(B205,Magic!$C204:$M204,10,FALSE)</f>
        <v>99</v>
      </c>
      <c r="E205" s="2">
        <v>1</v>
      </c>
      <c r="F205" s="2">
        <v>0</v>
      </c>
      <c r="G205" s="2">
        <v>0</v>
      </c>
      <c r="H205" s="2">
        <v>0</v>
      </c>
      <c r="I205" s="2">
        <v>0</v>
      </c>
      <c r="J205" s="2">
        <f>VLOOKUP(B205,Magic!$C204:$M204,11,FALSE)</f>
        <v>29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f t="shared" si="3"/>
        <v>2700</v>
      </c>
      <c r="X205" s="2">
        <v>0</v>
      </c>
      <c r="Y205" s="2">
        <v>255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</row>
    <row r="206" spans="1:64">
      <c r="A206">
        <v>204</v>
      </c>
      <c r="B206" t="str">
        <f>Magic!$C205</f>
        <v>静之地狱雷光</v>
      </c>
      <c r="C206" s="2">
        <v>4</v>
      </c>
      <c r="D206" s="2">
        <f>VLOOKUP(B206,Magic!$C205:$M205,10,FALSE)</f>
        <v>99</v>
      </c>
      <c r="E206" s="2">
        <v>1</v>
      </c>
      <c r="F206" s="2">
        <v>0</v>
      </c>
      <c r="G206" s="2">
        <v>0</v>
      </c>
      <c r="H206" s="2">
        <v>0</v>
      </c>
      <c r="I206" s="2">
        <v>0</v>
      </c>
      <c r="J206" s="2">
        <f>VLOOKUP(B206,Magic!$C205:$M205,11,FALSE)</f>
        <v>51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f t="shared" si="3"/>
        <v>4900</v>
      </c>
      <c r="X206" s="2">
        <v>0</v>
      </c>
      <c r="Y206" s="2">
        <v>255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</row>
    <row r="207" spans="1:64">
      <c r="A207">
        <v>205</v>
      </c>
      <c r="B207" t="str">
        <f>Magic!$C206</f>
        <v>静之半月弯刀</v>
      </c>
      <c r="C207" s="2">
        <v>4</v>
      </c>
      <c r="D207" s="2">
        <f>VLOOKUP(B207,Magic!$C206:$M206,10,FALSE)</f>
        <v>99</v>
      </c>
      <c r="E207" s="2">
        <v>1</v>
      </c>
      <c r="F207" s="2">
        <v>0</v>
      </c>
      <c r="G207" s="2">
        <v>0</v>
      </c>
      <c r="H207" s="2">
        <v>0</v>
      </c>
      <c r="I207" s="2">
        <v>0</v>
      </c>
      <c r="J207" s="2">
        <f>VLOOKUP(B207,Magic!$C206:$M206,11,FALSE)</f>
        <v>22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f t="shared" si="3"/>
        <v>2000</v>
      </c>
      <c r="X207" s="2">
        <v>0</v>
      </c>
      <c r="Y207" s="2">
        <v>255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</row>
    <row r="208" spans="1:64">
      <c r="A208" s="2">
        <v>206</v>
      </c>
      <c r="B208" t="str">
        <f>Magic!$C207</f>
        <v>静之烈火剑法</v>
      </c>
      <c r="C208" s="2">
        <v>4</v>
      </c>
      <c r="D208" s="2">
        <f>VLOOKUP(B208,Magic!$C207:$M207,10,FALSE)</f>
        <v>99</v>
      </c>
      <c r="E208" s="2">
        <v>1</v>
      </c>
      <c r="F208" s="2">
        <v>0</v>
      </c>
      <c r="G208" s="2">
        <v>0</v>
      </c>
      <c r="H208" s="2">
        <v>0</v>
      </c>
      <c r="I208" s="2">
        <v>0</v>
      </c>
      <c r="J208" s="2">
        <f>VLOOKUP(B208,Magic!$C207:$M207,11,FALSE)</f>
        <v>69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f t="shared" si="3"/>
        <v>6700</v>
      </c>
      <c r="X208" s="2">
        <v>0</v>
      </c>
      <c r="Y208" s="2">
        <v>255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</row>
    <row r="209" spans="1:64">
      <c r="A209" s="2">
        <v>207</v>
      </c>
      <c r="B209" t="str">
        <f>Magic!$C208</f>
        <v>静之冰咆哮</v>
      </c>
      <c r="C209" s="2">
        <v>4</v>
      </c>
      <c r="D209" s="2">
        <f>VLOOKUP(B209,Magic!$C208:$M208,10,FALSE)</f>
        <v>99</v>
      </c>
      <c r="E209" s="2">
        <v>1</v>
      </c>
      <c r="F209" s="2">
        <v>0</v>
      </c>
      <c r="G209" s="2">
        <v>0</v>
      </c>
      <c r="H209" s="2">
        <v>0</v>
      </c>
      <c r="I209" s="2">
        <v>0</v>
      </c>
      <c r="J209" s="2">
        <f>VLOOKUP(B209,Magic!$C208:$M208,11,FALSE)</f>
        <v>71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f t="shared" si="3"/>
        <v>6900</v>
      </c>
      <c r="X209" s="2">
        <v>0</v>
      </c>
      <c r="Y209" s="2">
        <v>255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</row>
    <row r="210" spans="1:64">
      <c r="A210" s="2">
        <v>208</v>
      </c>
      <c r="B210" t="str">
        <f>Magic!$C209</f>
        <v>静之火焰冰</v>
      </c>
      <c r="C210" s="2">
        <v>4</v>
      </c>
      <c r="D210" s="2">
        <f>VLOOKUP(B210,Magic!$C209:$M209,10,FALSE)</f>
        <v>99</v>
      </c>
      <c r="E210" s="2">
        <v>1</v>
      </c>
      <c r="F210" s="2">
        <v>0</v>
      </c>
      <c r="G210" s="2">
        <v>0</v>
      </c>
      <c r="H210" s="2">
        <v>0</v>
      </c>
      <c r="I210" s="2">
        <v>0</v>
      </c>
      <c r="J210" s="2">
        <f>VLOOKUP(B210,Magic!$C209:$M209,11,FALSE)</f>
        <v>72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f t="shared" si="3"/>
        <v>7000</v>
      </c>
      <c r="X210" s="2">
        <v>0</v>
      </c>
      <c r="Y210" s="2">
        <v>255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</row>
    <row r="211" spans="1:64">
      <c r="A211">
        <v>209</v>
      </c>
      <c r="B211" t="str">
        <f>Magic!$C210</f>
        <v>静之群雷术</v>
      </c>
      <c r="C211" s="2">
        <v>4</v>
      </c>
      <c r="D211" s="2">
        <f>VLOOKUP(B211,Magic!$C210:$M210,10,FALSE)</f>
        <v>99</v>
      </c>
      <c r="E211" s="2">
        <v>1</v>
      </c>
      <c r="F211" s="2">
        <v>0</v>
      </c>
      <c r="G211" s="2">
        <v>0</v>
      </c>
      <c r="H211" s="2">
        <v>0</v>
      </c>
      <c r="I211" s="2">
        <v>0</v>
      </c>
      <c r="J211" s="2">
        <f>VLOOKUP(B211,Magic!$C210:$M210,11,FALSE)</f>
        <v>42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f t="shared" si="3"/>
        <v>4000</v>
      </c>
      <c r="X211" s="2">
        <v>0</v>
      </c>
      <c r="Y211" s="2">
        <v>255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</row>
    <row r="212" spans="1:64">
      <c r="A212" s="2">
        <v>210</v>
      </c>
      <c r="B212" t="str">
        <f>Magic!$C211</f>
        <v>静之彻地钉</v>
      </c>
      <c r="C212" s="2">
        <v>4</v>
      </c>
      <c r="D212" s="2">
        <f>VLOOKUP(B212,Magic!$C211:$M211,10,FALSE)</f>
        <v>99</v>
      </c>
      <c r="E212" s="2">
        <v>1</v>
      </c>
      <c r="F212" s="2">
        <v>0</v>
      </c>
      <c r="G212" s="2">
        <v>0</v>
      </c>
      <c r="H212" s="2">
        <v>0</v>
      </c>
      <c r="I212" s="2">
        <v>0</v>
      </c>
      <c r="J212" s="2">
        <f>VLOOKUP(B212,Magic!$C211:$M211,11,FALSE)</f>
        <v>60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f t="shared" si="3"/>
        <v>5800</v>
      </c>
      <c r="X212" s="2">
        <v>0</v>
      </c>
      <c r="Y212" s="2">
        <v>255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</row>
    <row r="213" spans="1:64">
      <c r="A213">
        <v>211</v>
      </c>
      <c r="B213" t="str">
        <f>Magic!$C212</f>
        <v>静之双龙斩</v>
      </c>
      <c r="C213" s="2">
        <v>4</v>
      </c>
      <c r="D213" s="2">
        <f>VLOOKUP(B213,Magic!$C212:$M212,10,FALSE)</f>
        <v>99</v>
      </c>
      <c r="E213" s="2">
        <v>1</v>
      </c>
      <c r="F213" s="2">
        <v>0</v>
      </c>
      <c r="G213" s="2">
        <v>0</v>
      </c>
      <c r="H213" s="2">
        <v>0</v>
      </c>
      <c r="I213" s="2">
        <v>0</v>
      </c>
      <c r="J213" s="2">
        <f>VLOOKUP(B213,Magic!$C212:$M212,11,FALSE)</f>
        <v>62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f t="shared" si="3"/>
        <v>6000</v>
      </c>
      <c r="X213" s="2">
        <v>0</v>
      </c>
      <c r="Y213" s="2">
        <v>255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</row>
    <row r="214" spans="1:64">
      <c r="A214" s="2">
        <v>212</v>
      </c>
      <c r="B214" t="str">
        <f>Magic!$C213</f>
        <v>静之龙影剑法</v>
      </c>
      <c r="C214" s="2">
        <v>4</v>
      </c>
      <c r="D214" s="2">
        <f>VLOOKUP(B214,Magic!$C213:$M213,10,FALSE)</f>
        <v>99</v>
      </c>
      <c r="E214" s="2">
        <v>1</v>
      </c>
      <c r="F214" s="2">
        <v>0</v>
      </c>
      <c r="G214" s="2">
        <v>0</v>
      </c>
      <c r="H214" s="2">
        <v>0</v>
      </c>
      <c r="I214" s="2">
        <v>0</v>
      </c>
      <c r="J214" s="2">
        <f>VLOOKUP(B214,Magic!$C213:$M213,11,FALSE)</f>
        <v>72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f t="shared" si="3"/>
        <v>7000</v>
      </c>
      <c r="X214" s="2">
        <v>0</v>
      </c>
      <c r="Y214" s="2">
        <v>255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</row>
    <row r="215" spans="1:64">
      <c r="A215" s="2">
        <v>213</v>
      </c>
      <c r="B215" t="str">
        <f>Magic!$C214</f>
        <v>静之雷霆剑法</v>
      </c>
      <c r="C215" s="2">
        <v>4</v>
      </c>
      <c r="D215" s="2">
        <f>VLOOKUP(B215,Magic!$C214:$M214,10,FALSE)</f>
        <v>99</v>
      </c>
      <c r="E215" s="2">
        <v>1</v>
      </c>
      <c r="F215" s="2">
        <v>0</v>
      </c>
      <c r="G215" s="2">
        <v>0</v>
      </c>
      <c r="H215" s="2">
        <v>0</v>
      </c>
      <c r="I215" s="2">
        <v>0</v>
      </c>
      <c r="J215" s="2">
        <f>VLOOKUP(B215,Magic!$C214:$M214,11,FALSE)</f>
        <v>65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f t="shared" si="3"/>
        <v>6300</v>
      </c>
      <c r="X215" s="2">
        <v>0</v>
      </c>
      <c r="Y215" s="2">
        <v>255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</row>
    <row r="216" spans="1:64">
      <c r="A216" s="2">
        <v>214</v>
      </c>
      <c r="B216" t="str">
        <f>Magic!$C215</f>
        <v>静之寒冰掌</v>
      </c>
      <c r="C216" s="2">
        <v>4</v>
      </c>
      <c r="D216" s="2">
        <f>VLOOKUP(B216,Magic!$C215:$M215,10,FALSE)</f>
        <v>99</v>
      </c>
      <c r="E216" s="2">
        <v>1</v>
      </c>
      <c r="F216" s="2">
        <v>0</v>
      </c>
      <c r="G216" s="2">
        <v>0</v>
      </c>
      <c r="H216" s="2">
        <v>0</v>
      </c>
      <c r="I216" s="2">
        <v>0</v>
      </c>
      <c r="J216" s="2">
        <f>VLOOKUP(B216,Magic!$C215:$M215,11,FALSE)</f>
        <v>61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f t="shared" si="3"/>
        <v>5900</v>
      </c>
      <c r="X216" s="2">
        <v>0</v>
      </c>
      <c r="Y216" s="2">
        <v>255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</row>
    <row r="217" spans="1:64">
      <c r="A217">
        <v>215</v>
      </c>
      <c r="B217" t="str">
        <f>Magic!$C216</f>
        <v>静之灭天火</v>
      </c>
      <c r="C217" s="2">
        <v>4</v>
      </c>
      <c r="D217" s="2">
        <f>VLOOKUP(B217,Magic!$C216:$M216,10,FALSE)</f>
        <v>99</v>
      </c>
      <c r="E217" s="2">
        <v>1</v>
      </c>
      <c r="F217" s="2">
        <v>0</v>
      </c>
      <c r="G217" s="2">
        <v>0</v>
      </c>
      <c r="H217" s="2">
        <v>0</v>
      </c>
      <c r="I217" s="2">
        <v>0</v>
      </c>
      <c r="J217" s="2">
        <f>VLOOKUP(B217,Magic!$C216:$M216,11,FALSE)</f>
        <v>75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f t="shared" si="3"/>
        <v>7300</v>
      </c>
      <c r="X217" s="2">
        <v>0</v>
      </c>
      <c r="Y217" s="2">
        <v>255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</row>
    <row r="218" spans="1:64">
      <c r="A218" s="2">
        <v>216</v>
      </c>
      <c r="B218" t="str">
        <f>Magic!$C217</f>
        <v>静之逐日剑法</v>
      </c>
      <c r="C218" s="2">
        <v>4</v>
      </c>
      <c r="D218" s="2">
        <f>VLOOKUP(B218,Magic!$C217:$M217,10,FALSE)</f>
        <v>99</v>
      </c>
      <c r="E218" s="2">
        <v>1</v>
      </c>
      <c r="F218" s="2">
        <v>0</v>
      </c>
      <c r="G218" s="2">
        <v>0</v>
      </c>
      <c r="H218" s="2">
        <v>0</v>
      </c>
      <c r="I218" s="2">
        <v>0</v>
      </c>
      <c r="J218" s="2">
        <f>VLOOKUP(B218,Magic!$C217:$M217,11,FALSE)</f>
        <v>79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f t="shared" si="3"/>
        <v>7700</v>
      </c>
      <c r="X218" s="2">
        <v>0</v>
      </c>
      <c r="Y218" s="2">
        <v>255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</row>
    <row r="219" spans="1:64">
      <c r="A219" s="2">
        <v>217</v>
      </c>
      <c r="B219" t="str">
        <f>Magic!$C218</f>
        <v>静之噬血术</v>
      </c>
      <c r="C219" s="2">
        <v>4</v>
      </c>
      <c r="D219" s="2">
        <f>VLOOKUP(B219,Magic!$C218:$M218,10,FALSE)</f>
        <v>99</v>
      </c>
      <c r="E219" s="2">
        <v>1</v>
      </c>
      <c r="F219" s="2">
        <v>0</v>
      </c>
      <c r="G219" s="2">
        <v>0</v>
      </c>
      <c r="H219" s="2">
        <v>0</v>
      </c>
      <c r="I219" s="2">
        <v>0</v>
      </c>
      <c r="J219" s="2">
        <f>VLOOKUP(B219,Magic!$C218:$M218,11,FALSE)</f>
        <v>79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f t="shared" si="3"/>
        <v>7700</v>
      </c>
      <c r="X219" s="2">
        <v>0</v>
      </c>
      <c r="Y219" s="2">
        <v>255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</row>
    <row r="220" spans="1:64">
      <c r="A220" s="2">
        <v>218</v>
      </c>
      <c r="B220" t="str">
        <f>Magic!$C219</f>
        <v>静之流星火雨</v>
      </c>
      <c r="C220" s="2">
        <v>4</v>
      </c>
      <c r="D220" s="2">
        <f>VLOOKUP(B220,Magic!$C219:$M219,10,FALSE)</f>
        <v>99</v>
      </c>
      <c r="E220" s="2">
        <v>1</v>
      </c>
      <c r="F220" s="2">
        <v>0</v>
      </c>
      <c r="G220" s="2">
        <v>0</v>
      </c>
      <c r="H220" s="2">
        <v>0</v>
      </c>
      <c r="I220" s="2">
        <v>0</v>
      </c>
      <c r="J220" s="2">
        <f>VLOOKUP(B220,Magic!$C219:$M219,11,FALSE)</f>
        <v>80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f t="shared" si="3"/>
        <v>7800</v>
      </c>
      <c r="X220" s="2">
        <v>0</v>
      </c>
      <c r="Y220" s="2">
        <v>255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</row>
    <row r="221" spans="1:64">
      <c r="A221">
        <v>219</v>
      </c>
      <c r="B221" t="str">
        <f>Magic!$C220</f>
        <v>静之破魂斩</v>
      </c>
      <c r="C221" s="2">
        <v>4</v>
      </c>
      <c r="D221" s="2">
        <f>VLOOKUP(B221,Magic!$C220:$M220,10,FALSE)</f>
        <v>99</v>
      </c>
      <c r="E221" s="2">
        <v>1</v>
      </c>
      <c r="F221" s="2">
        <v>0</v>
      </c>
      <c r="G221" s="2">
        <v>0</v>
      </c>
      <c r="H221" s="2">
        <v>0</v>
      </c>
      <c r="I221" s="2">
        <v>0</v>
      </c>
      <c r="J221" s="2">
        <f>VLOOKUP(B221,Magic!$C220:$M220,11,FALSE)</f>
        <v>85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f t="shared" si="3"/>
        <v>8300</v>
      </c>
      <c r="X221" s="2">
        <v>0</v>
      </c>
      <c r="Y221" s="2">
        <v>255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</row>
    <row r="222" spans="1:64">
      <c r="A222">
        <v>220</v>
      </c>
      <c r="B222" t="str">
        <f>Magic!$C221</f>
        <v>静之劈星斩</v>
      </c>
      <c r="C222" s="2">
        <v>4</v>
      </c>
      <c r="D222" s="2">
        <f>VLOOKUP(B222,Magic!$C221:$M221,10,FALSE)</f>
        <v>99</v>
      </c>
      <c r="E222" s="2">
        <v>1</v>
      </c>
      <c r="F222" s="2">
        <v>0</v>
      </c>
      <c r="G222" s="2">
        <v>0</v>
      </c>
      <c r="H222" s="2">
        <v>0</v>
      </c>
      <c r="I222" s="2">
        <v>0</v>
      </c>
      <c r="J222" s="2">
        <f>VLOOKUP(B222,Magic!$C221:$M221,11,FALSE)</f>
        <v>85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f t="shared" si="3"/>
        <v>8300</v>
      </c>
      <c r="X222" s="2">
        <v>0</v>
      </c>
      <c r="Y222" s="2">
        <v>255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</row>
    <row r="223" spans="1:64">
      <c r="A223" s="2">
        <v>221</v>
      </c>
      <c r="B223" t="str">
        <f>Magic!$C222</f>
        <v>静之雷霆一击</v>
      </c>
      <c r="C223" s="2">
        <v>4</v>
      </c>
      <c r="D223" s="2">
        <f>VLOOKUP(B223,Magic!$C222:$M222,10,FALSE)</f>
        <v>99</v>
      </c>
      <c r="E223" s="2">
        <v>1</v>
      </c>
      <c r="F223" s="2">
        <v>0</v>
      </c>
      <c r="G223" s="2">
        <v>0</v>
      </c>
      <c r="H223" s="2">
        <v>0</v>
      </c>
      <c r="I223" s="2">
        <v>0</v>
      </c>
      <c r="J223" s="2">
        <f>VLOOKUP(B223,Magic!$C222:$M222,11,FALSE)</f>
        <v>85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f t="shared" si="3"/>
        <v>8300</v>
      </c>
      <c r="X223" s="2">
        <v>0</v>
      </c>
      <c r="Y223" s="2">
        <v>255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</row>
    <row r="224" spans="1:64">
      <c r="A224" s="2">
        <v>222</v>
      </c>
      <c r="B224" t="str">
        <f>Magic!$C223</f>
        <v>静之噬魂沼泽</v>
      </c>
      <c r="C224" s="2">
        <v>4</v>
      </c>
      <c r="D224" s="2">
        <f>VLOOKUP(B224,Magic!$C223:$M223,10,FALSE)</f>
        <v>99</v>
      </c>
      <c r="E224" s="2">
        <v>1</v>
      </c>
      <c r="F224" s="2">
        <v>0</v>
      </c>
      <c r="G224" s="2">
        <v>0</v>
      </c>
      <c r="H224" s="2">
        <v>0</v>
      </c>
      <c r="I224" s="2">
        <v>0</v>
      </c>
      <c r="J224" s="2">
        <f>VLOOKUP(B224,Magic!$C223:$M223,11,FALSE)</f>
        <v>85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f t="shared" si="3"/>
        <v>8300</v>
      </c>
      <c r="X224" s="2">
        <v>0</v>
      </c>
      <c r="Y224" s="2">
        <v>255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</row>
    <row r="225" spans="1:64">
      <c r="A225" s="2">
        <v>223</v>
      </c>
      <c r="B225" t="str">
        <f>Magic!$C224</f>
        <v>静之末日审判</v>
      </c>
      <c r="C225" s="2">
        <v>4</v>
      </c>
      <c r="D225" s="2">
        <f>VLOOKUP(B225,Magic!$C224:$M224,10,FALSE)</f>
        <v>99</v>
      </c>
      <c r="E225" s="2">
        <v>1</v>
      </c>
      <c r="F225" s="2">
        <v>0</v>
      </c>
      <c r="G225" s="2">
        <v>0</v>
      </c>
      <c r="H225" s="2">
        <v>0</v>
      </c>
      <c r="I225" s="2">
        <v>0</v>
      </c>
      <c r="J225" s="2">
        <f>VLOOKUP(B225,Magic!$C224:$M224,11,FALSE)</f>
        <v>85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f t="shared" si="3"/>
        <v>8300</v>
      </c>
      <c r="X225" s="2">
        <v>0</v>
      </c>
      <c r="Y225" s="2">
        <v>255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</row>
    <row r="226" spans="1:64">
      <c r="A226">
        <v>224</v>
      </c>
      <c r="B226" t="str">
        <f>Magic!$C225</f>
        <v>静之火龙气焰</v>
      </c>
      <c r="C226" s="2">
        <v>4</v>
      </c>
      <c r="D226" s="2">
        <f>VLOOKUP(B226,Magic!$C225:$M225,10,FALSE)</f>
        <v>99</v>
      </c>
      <c r="E226" s="2">
        <v>1</v>
      </c>
      <c r="F226" s="2">
        <v>0</v>
      </c>
      <c r="G226" s="2">
        <v>0</v>
      </c>
      <c r="H226" s="2">
        <v>0</v>
      </c>
      <c r="I226" s="2">
        <v>0</v>
      </c>
      <c r="J226" s="2">
        <f>VLOOKUP(B226,Magic!$C225:$M225,11,FALSE)</f>
        <v>85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f t="shared" si="3"/>
        <v>8300</v>
      </c>
      <c r="X226" s="2">
        <v>0</v>
      </c>
      <c r="Y226" s="2">
        <v>255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</row>
    <row r="227" spans="1:64">
      <c r="A227" s="2">
        <v>225</v>
      </c>
      <c r="B227" t="str">
        <f>Magic!$C226</f>
        <v>静之开天斩</v>
      </c>
      <c r="C227" s="2">
        <v>4</v>
      </c>
      <c r="D227" s="2">
        <f>VLOOKUP(B227,Magic!$C226:$M226,10,FALSE)</f>
        <v>99</v>
      </c>
      <c r="E227" s="2">
        <v>1</v>
      </c>
      <c r="F227" s="2">
        <v>0</v>
      </c>
      <c r="G227" s="2">
        <v>0</v>
      </c>
      <c r="H227" s="2">
        <v>0</v>
      </c>
      <c r="I227" s="2">
        <v>0</v>
      </c>
      <c r="J227" s="2">
        <f>VLOOKUP(B227,Magic!$C226:$M226,11,FALSE)</f>
        <v>76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f t="shared" si="3"/>
        <v>7400</v>
      </c>
      <c r="X227" s="2">
        <v>0</v>
      </c>
      <c r="Y227" s="2">
        <v>255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</row>
    <row r="228" spans="1:64">
      <c r="A228">
        <v>226</v>
      </c>
      <c r="B228" t="str">
        <f>Magic!$C227</f>
        <v>新技能</v>
      </c>
      <c r="C228" s="2">
        <v>4</v>
      </c>
      <c r="D228" s="2">
        <f>VLOOKUP(B228,Magic!$C227:$M227,10,FALSE)</f>
        <v>1</v>
      </c>
      <c r="E228" s="2">
        <v>1</v>
      </c>
      <c r="F228" s="2">
        <v>0</v>
      </c>
      <c r="G228" s="2">
        <v>0</v>
      </c>
      <c r="H228" s="2">
        <v>0</v>
      </c>
      <c r="I228" s="2">
        <v>0</v>
      </c>
      <c r="J228" s="2">
        <f>VLOOKUP(B228,Magic!$C227:$M227,11,FALSE)</f>
        <v>35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f t="shared" si="3"/>
        <v>3300</v>
      </c>
      <c r="X228" s="2">
        <v>0</v>
      </c>
      <c r="Y228" s="2">
        <v>255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</row>
    <row r="229" spans="1:64">
      <c r="A229" s="2">
        <v>227</v>
      </c>
      <c r="B229" t="str">
        <f>Magic!$C228</f>
        <v>裂神符</v>
      </c>
      <c r="C229" s="2">
        <v>4</v>
      </c>
      <c r="D229" s="2">
        <f>VLOOKUP(B229,Magic!$C228:$M228,10,FALSE)</f>
        <v>2</v>
      </c>
      <c r="E229" s="2">
        <v>1</v>
      </c>
      <c r="F229" s="2">
        <v>0</v>
      </c>
      <c r="G229" s="2">
        <v>0</v>
      </c>
      <c r="H229" s="2">
        <v>0</v>
      </c>
      <c r="I229" s="2">
        <v>0</v>
      </c>
      <c r="J229" s="2">
        <f>VLOOKUP(B229,Magic!$C228:$M228,11,FALSE)</f>
        <v>42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f t="shared" si="3"/>
        <v>4000</v>
      </c>
      <c r="X229" s="2">
        <v>0</v>
      </c>
      <c r="Y229" s="69">
        <v>70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</row>
    <row r="230" spans="1:64">
      <c r="A230" s="2">
        <v>228</v>
      </c>
      <c r="B230" t="str">
        <f>Magic!$C229</f>
        <v>死亡之眼</v>
      </c>
      <c r="C230" s="2">
        <v>4</v>
      </c>
      <c r="D230" s="2">
        <f>VLOOKUP(B230,Magic!$C229:$M229,10,FALSE)</f>
        <v>2</v>
      </c>
      <c r="E230" s="2">
        <v>1</v>
      </c>
      <c r="F230" s="2">
        <v>0</v>
      </c>
      <c r="G230" s="2">
        <v>0</v>
      </c>
      <c r="H230" s="2">
        <v>0</v>
      </c>
      <c r="I230" s="2">
        <v>0</v>
      </c>
      <c r="J230" s="2">
        <f>VLOOKUP(B230,Magic!$C229:$M229,11,FALSE)</f>
        <v>50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f t="shared" si="3"/>
        <v>4800</v>
      </c>
      <c r="X230" s="2">
        <v>0</v>
      </c>
      <c r="Y230" s="69">
        <v>70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</row>
    <row r="231" spans="1:64">
      <c r="A231" s="2">
        <v>229</v>
      </c>
      <c r="B231" t="str">
        <f>Magic!$C230</f>
        <v>十步一杀</v>
      </c>
      <c r="C231" s="2">
        <v>4</v>
      </c>
      <c r="D231" s="2">
        <f>VLOOKUP(B231,Magic!$C230:$M230,10,FALSE)</f>
        <v>0</v>
      </c>
      <c r="E231" s="2">
        <v>1</v>
      </c>
      <c r="F231" s="2">
        <v>0</v>
      </c>
      <c r="G231" s="2">
        <v>0</v>
      </c>
      <c r="H231" s="2">
        <v>0</v>
      </c>
      <c r="I231" s="2">
        <v>0</v>
      </c>
      <c r="J231" s="2">
        <f>VLOOKUP(B231,Magic!$C230:$M230,11,FALSE)</f>
        <v>50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f t="shared" si="3"/>
        <v>4800</v>
      </c>
      <c r="X231" s="2">
        <v>0</v>
      </c>
      <c r="Y231" s="69">
        <v>70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</row>
    <row r="232" spans="1:64">
      <c r="A232">
        <v>230</v>
      </c>
      <c r="B232" t="str">
        <f>Magic!$C231</f>
        <v>冰霜雪雨</v>
      </c>
      <c r="C232" s="2">
        <v>4</v>
      </c>
      <c r="D232" s="2">
        <f>VLOOKUP(B232,Magic!$C231:$M231,10,FALSE)</f>
        <v>1</v>
      </c>
      <c r="E232" s="2">
        <v>1</v>
      </c>
      <c r="F232" s="2">
        <v>0</v>
      </c>
      <c r="G232" s="2">
        <v>0</v>
      </c>
      <c r="H232" s="2">
        <v>0</v>
      </c>
      <c r="I232" s="2">
        <v>0</v>
      </c>
      <c r="J232" s="2">
        <f>VLOOKUP(B232,Magic!$C231:$M231,11,FALSE)</f>
        <v>44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f t="shared" si="3"/>
        <v>4200</v>
      </c>
      <c r="X232" s="2">
        <v>0</v>
      </c>
      <c r="Y232" s="69">
        <v>70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</row>
    <row r="233" spans="1:64">
      <c r="A233" s="2">
        <v>231</v>
      </c>
      <c r="B233" t="str">
        <f>Magic!$C232</f>
        <v>冰霜群雨</v>
      </c>
      <c r="C233" s="2">
        <v>4</v>
      </c>
      <c r="D233" s="2">
        <f>VLOOKUP(B233,Magic!$C232:$M232,10,FALSE)</f>
        <v>1</v>
      </c>
      <c r="E233" s="2">
        <v>1</v>
      </c>
      <c r="F233" s="2">
        <v>0</v>
      </c>
      <c r="G233" s="2">
        <v>0</v>
      </c>
      <c r="H233" s="2">
        <v>0</v>
      </c>
      <c r="I233" s="2">
        <v>0</v>
      </c>
      <c r="J233" s="2">
        <f>VLOOKUP(B233,Magic!$C232:$M232,11,FALSE)</f>
        <v>50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f t="shared" si="3"/>
        <v>4800</v>
      </c>
      <c r="X233" s="2">
        <v>0</v>
      </c>
      <c r="Y233" s="69">
        <v>70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</row>
    <row r="234" spans="1:64">
      <c r="A234" s="2">
        <v>232</v>
      </c>
      <c r="B234" t="str">
        <f>Magic!$C233</f>
        <v>旋风斩</v>
      </c>
      <c r="C234" s="2">
        <v>4</v>
      </c>
      <c r="D234" s="2">
        <f>VLOOKUP(B234,Magic!$C233:$M233,10,FALSE)</f>
        <v>0</v>
      </c>
      <c r="E234" s="2">
        <v>1</v>
      </c>
      <c r="F234" s="2">
        <v>0</v>
      </c>
      <c r="G234" s="2">
        <v>0</v>
      </c>
      <c r="H234" s="2">
        <v>0</v>
      </c>
      <c r="I234" s="2">
        <v>0</v>
      </c>
      <c r="J234" s="2">
        <f>VLOOKUP(B234,Magic!$C233:$M233,11,FALSE)</f>
        <v>18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f t="shared" si="3"/>
        <v>1600</v>
      </c>
      <c r="X234" s="2">
        <v>0</v>
      </c>
      <c r="Y234" s="2">
        <v>255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</row>
    <row r="235" spans="1:64">
      <c r="A235" s="2">
        <v>233</v>
      </c>
      <c r="B235" t="str">
        <f>Magic!$C234</f>
        <v>五雷轰</v>
      </c>
      <c r="C235" s="2">
        <v>4</v>
      </c>
      <c r="D235" s="2">
        <f>VLOOKUP(B235,Magic!$C234:$M234,10,FALSE)</f>
        <v>1</v>
      </c>
      <c r="E235" s="2">
        <v>1</v>
      </c>
      <c r="F235" s="2">
        <v>0</v>
      </c>
      <c r="G235" s="2">
        <v>0</v>
      </c>
      <c r="H235" s="2">
        <v>0</v>
      </c>
      <c r="I235" s="2">
        <v>0</v>
      </c>
      <c r="J235" s="2">
        <f>VLOOKUP(B235,Magic!$C234:$M234,11,FALSE)</f>
        <v>18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f t="shared" si="3"/>
        <v>1600</v>
      </c>
      <c r="X235" s="2">
        <v>0</v>
      </c>
      <c r="Y235" s="69">
        <v>70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</row>
    <row r="236" spans="1:64">
      <c r="A236">
        <v>234</v>
      </c>
      <c r="B236" t="str">
        <f>Magic!$C235</f>
        <v>幽冥火符</v>
      </c>
      <c r="C236" s="2">
        <v>4</v>
      </c>
      <c r="D236" s="2">
        <f>VLOOKUP(B236,Magic!$C235:$M235,10,FALSE)</f>
        <v>2</v>
      </c>
      <c r="E236" s="2">
        <v>1</v>
      </c>
      <c r="F236" s="2">
        <v>0</v>
      </c>
      <c r="G236" s="2">
        <v>0</v>
      </c>
      <c r="H236" s="2">
        <v>0</v>
      </c>
      <c r="I236" s="2">
        <v>0</v>
      </c>
      <c r="J236" s="2">
        <f>VLOOKUP(B236,Magic!$C235:$M235,11,FALSE)</f>
        <v>18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f t="shared" si="3"/>
        <v>1600</v>
      </c>
      <c r="X236" s="2">
        <v>0</v>
      </c>
      <c r="Y236" s="69">
        <v>70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</row>
    <row r="237" spans="1:64">
      <c r="A237">
        <v>235</v>
      </c>
      <c r="B237" t="str">
        <f>Magic!$C236</f>
        <v>英雄裂神符</v>
      </c>
      <c r="C237" s="2">
        <v>4</v>
      </c>
      <c r="D237" s="2">
        <f>VLOOKUP(B237,Magic!$C236:$M236,10,FALSE)</f>
        <v>2</v>
      </c>
      <c r="E237" s="2">
        <v>1</v>
      </c>
      <c r="F237" s="2">
        <v>0</v>
      </c>
      <c r="G237" s="2">
        <v>0</v>
      </c>
      <c r="H237" s="2">
        <v>0</v>
      </c>
      <c r="I237" s="2">
        <v>0</v>
      </c>
      <c r="J237" s="2">
        <f>VLOOKUP(B237,Magic!$C236:$M236,11,FALSE)</f>
        <v>18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f t="shared" si="3"/>
        <v>1600</v>
      </c>
      <c r="X237" s="2">
        <v>0</v>
      </c>
      <c r="Y237" s="2">
        <v>255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</row>
    <row r="238" spans="1:64">
      <c r="A238" s="2">
        <v>236</v>
      </c>
      <c r="B238" t="str">
        <f>Magic!$C237</f>
        <v>英雄死亡之眼</v>
      </c>
      <c r="C238" s="2">
        <v>4</v>
      </c>
      <c r="D238" s="2">
        <f>VLOOKUP(B238,Magic!$C237:$M237,10,FALSE)</f>
        <v>2</v>
      </c>
      <c r="E238" s="2">
        <v>1</v>
      </c>
      <c r="F238" s="2">
        <v>0</v>
      </c>
      <c r="G238" s="2">
        <v>0</v>
      </c>
      <c r="H238" s="2">
        <v>0</v>
      </c>
      <c r="I238" s="2">
        <v>0</v>
      </c>
      <c r="J238" s="2">
        <f>VLOOKUP(B238,Magic!$C237:$M237,11,FALSE)</f>
        <v>18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f t="shared" si="3"/>
        <v>1600</v>
      </c>
      <c r="X238" s="2">
        <v>0</v>
      </c>
      <c r="Y238" s="2">
        <v>255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</row>
    <row r="239" spans="1:64">
      <c r="A239" s="2">
        <v>237</v>
      </c>
      <c r="B239" t="str">
        <f>Magic!$C238</f>
        <v>英雄十步一杀</v>
      </c>
      <c r="C239" s="2">
        <v>4</v>
      </c>
      <c r="D239" s="2">
        <f>VLOOKUP(B239,Magic!$C238:$M238,10,FALSE)</f>
        <v>0</v>
      </c>
      <c r="E239" s="2">
        <v>1</v>
      </c>
      <c r="F239" s="2">
        <v>0</v>
      </c>
      <c r="G239" s="2">
        <v>0</v>
      </c>
      <c r="H239" s="2">
        <v>0</v>
      </c>
      <c r="I239" s="2">
        <v>0</v>
      </c>
      <c r="J239" s="2">
        <f>VLOOKUP(B239,Magic!$C238:$M238,11,FALSE)</f>
        <v>42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f t="shared" si="3"/>
        <v>4000</v>
      </c>
      <c r="X239" s="2">
        <v>0</v>
      </c>
      <c r="Y239" s="2">
        <v>255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</row>
    <row r="240" spans="1:64">
      <c r="A240" s="2">
        <v>238</v>
      </c>
      <c r="B240" t="str">
        <f>Magic!$C239</f>
        <v>英雄冰霜雪雨</v>
      </c>
      <c r="C240" s="2">
        <v>4</v>
      </c>
      <c r="D240" s="2">
        <f>VLOOKUP(B240,Magic!$C239:$M239,10,FALSE)</f>
        <v>1</v>
      </c>
      <c r="E240" s="2">
        <v>1</v>
      </c>
      <c r="F240" s="2">
        <v>0</v>
      </c>
      <c r="G240" s="2">
        <v>0</v>
      </c>
      <c r="H240" s="2">
        <v>0</v>
      </c>
      <c r="I240" s="2">
        <v>0</v>
      </c>
      <c r="J240" s="2">
        <f>VLOOKUP(B240,Magic!$C239:$M239,11,FALSE)</f>
        <v>18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f t="shared" si="3"/>
        <v>1600</v>
      </c>
      <c r="X240" s="2">
        <v>0</v>
      </c>
      <c r="Y240" s="2">
        <v>255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</row>
    <row r="241" spans="1:64">
      <c r="A241">
        <v>239</v>
      </c>
      <c r="B241" t="str">
        <f>Magic!$C240</f>
        <v>英雄冰霜群雨</v>
      </c>
      <c r="C241" s="2">
        <v>4</v>
      </c>
      <c r="D241" s="2">
        <f>VLOOKUP(B241,Magic!$C240:$M240,10,FALSE)</f>
        <v>1</v>
      </c>
      <c r="E241" s="2">
        <v>1</v>
      </c>
      <c r="F241" s="2">
        <v>0</v>
      </c>
      <c r="G241" s="2">
        <v>0</v>
      </c>
      <c r="H241" s="2">
        <v>0</v>
      </c>
      <c r="I241" s="2">
        <v>0</v>
      </c>
      <c r="J241" s="2">
        <f>VLOOKUP(B241,Magic!$C240:$M240,11,FALSE)</f>
        <v>18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f t="shared" si="3"/>
        <v>1600</v>
      </c>
      <c r="X241" s="2">
        <v>0</v>
      </c>
      <c r="Y241" s="2">
        <v>255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</row>
    <row r="242" spans="1:64">
      <c r="A242" s="2">
        <v>240</v>
      </c>
      <c r="B242" t="str">
        <f>Magic!$C241</f>
        <v>英雄旋风斩</v>
      </c>
      <c r="C242" s="2">
        <v>4</v>
      </c>
      <c r="D242" s="2">
        <f>VLOOKUP(B242,Magic!$C241:$M241,10,FALSE)</f>
        <v>0</v>
      </c>
      <c r="E242" s="2">
        <v>1</v>
      </c>
      <c r="F242" s="2">
        <v>0</v>
      </c>
      <c r="G242" s="2">
        <v>0</v>
      </c>
      <c r="H242" s="2">
        <v>0</v>
      </c>
      <c r="I242" s="2">
        <v>0</v>
      </c>
      <c r="J242" s="2">
        <f>VLOOKUP(B242,Magic!$C241:$M241,11,FALSE)</f>
        <v>18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f t="shared" si="3"/>
        <v>1600</v>
      </c>
      <c r="X242" s="2">
        <v>0</v>
      </c>
      <c r="Y242" s="2">
        <v>255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</row>
    <row r="243" spans="1:64">
      <c r="A243">
        <v>241</v>
      </c>
      <c r="B243" t="str">
        <f>Magic!$C242</f>
        <v>英雄五雷轰</v>
      </c>
      <c r="C243" s="2">
        <v>4</v>
      </c>
      <c r="D243" s="2">
        <f>VLOOKUP(B243,Magic!$C242:$M242,10,FALSE)</f>
        <v>1</v>
      </c>
      <c r="E243" s="2">
        <v>1</v>
      </c>
      <c r="F243" s="2">
        <v>0</v>
      </c>
      <c r="G243" s="2">
        <v>0</v>
      </c>
      <c r="H243" s="2">
        <v>0</v>
      </c>
      <c r="I243" s="2">
        <v>0</v>
      </c>
      <c r="J243" s="2">
        <f>VLOOKUP(B243,Magic!$C242:$M242,11,FALSE)</f>
        <v>18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f t="shared" si="3"/>
        <v>1600</v>
      </c>
      <c r="X243" s="2">
        <v>0</v>
      </c>
      <c r="Y243" s="2">
        <v>255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</row>
    <row r="244" spans="1:64">
      <c r="A244" s="2">
        <v>242</v>
      </c>
      <c r="B244" t="str">
        <f>Magic!$C243</f>
        <v>英雄幽冥火符</v>
      </c>
      <c r="C244" s="2">
        <v>4</v>
      </c>
      <c r="D244" s="2">
        <f>VLOOKUP(B244,Magic!$C243:$M243,10,FALSE)</f>
        <v>2</v>
      </c>
      <c r="E244" s="2">
        <v>1</v>
      </c>
      <c r="F244" s="2">
        <v>0</v>
      </c>
      <c r="G244" s="2">
        <v>0</v>
      </c>
      <c r="H244" s="2">
        <v>0</v>
      </c>
      <c r="I244" s="2">
        <v>0</v>
      </c>
      <c r="J244" s="2">
        <f>VLOOKUP(B244,Magic!$C243:$M243,11,FALSE)</f>
        <v>18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f t="shared" si="3"/>
        <v>1600</v>
      </c>
      <c r="X244" s="2">
        <v>0</v>
      </c>
      <c r="Y244" s="2">
        <v>255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</row>
    <row r="245" spans="1:64">
      <c r="A245" s="2">
        <v>243</v>
      </c>
      <c r="B245" t="str">
        <f>Magic!$C244</f>
        <v>训兽术</v>
      </c>
      <c r="C245" s="2">
        <v>4</v>
      </c>
      <c r="D245" s="2">
        <f>VLOOKUP(B245,Magic!$C244:$M244,10,FALSE)</f>
        <v>99</v>
      </c>
      <c r="E245" s="2">
        <v>1</v>
      </c>
      <c r="F245" s="2">
        <v>0</v>
      </c>
      <c r="G245" s="2">
        <v>0</v>
      </c>
      <c r="H245" s="2">
        <v>0</v>
      </c>
      <c r="I245" s="2">
        <v>0</v>
      </c>
      <c r="J245" s="2">
        <f>VLOOKUP(B245,Magic!$C244:$M244,11,FALSE)</f>
        <v>18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f t="shared" ref="W245" si="4">MAX((J245-2)*100,0)</f>
        <v>1600</v>
      </c>
      <c r="X245" s="2">
        <v>0</v>
      </c>
      <c r="Y245" s="2">
        <v>255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</row>
    <row r="246" spans="1:64">
      <c r="A246" s="2">
        <v>244</v>
      </c>
      <c r="B246" t="str">
        <f>Magic!$C245</f>
        <v>预留技能2</v>
      </c>
      <c r="C246" s="2">
        <v>4</v>
      </c>
      <c r="D246" s="2">
        <f>VLOOKUP(B246,Magic!$C245:$M245,10,FALSE)</f>
        <v>2</v>
      </c>
      <c r="E246" s="2">
        <v>1</v>
      </c>
      <c r="F246" s="2">
        <v>0</v>
      </c>
      <c r="G246" s="2">
        <v>0</v>
      </c>
      <c r="H246" s="2">
        <v>0</v>
      </c>
      <c r="I246" s="2">
        <v>0</v>
      </c>
      <c r="J246" s="2">
        <f>VLOOKUP(B246,Magic!$C245:$M245,11,FALSE)</f>
        <v>18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f t="shared" ref="W246" si="5">MAX((J246-2)*100,0)</f>
        <v>1600</v>
      </c>
      <c r="X246" s="2">
        <v>0</v>
      </c>
      <c r="Y246" s="2">
        <v>255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</row>
    <row r="247" spans="1:64">
      <c r="A247">
        <v>245</v>
      </c>
      <c r="B247" t="str">
        <f>Magic!$C246</f>
        <v>预留技能3</v>
      </c>
      <c r="C247" s="2">
        <v>4</v>
      </c>
      <c r="D247" s="2">
        <f>VLOOKUP(B247,Magic!$C246:$M246,10,FALSE)</f>
        <v>2</v>
      </c>
      <c r="E247" s="2">
        <v>1</v>
      </c>
      <c r="F247" s="2">
        <v>0</v>
      </c>
      <c r="G247" s="2">
        <v>0</v>
      </c>
      <c r="H247" s="2">
        <v>0</v>
      </c>
      <c r="I247" s="2">
        <v>0</v>
      </c>
      <c r="J247" s="2">
        <f>VLOOKUP(B247,Magic!$C246:$M246,11,FALSE)</f>
        <v>18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f t="shared" ref="W247:W249" si="6">MAX((J247-2)*100,0)</f>
        <v>1600</v>
      </c>
      <c r="X247" s="2">
        <v>0</v>
      </c>
      <c r="Y247" s="2">
        <v>255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</row>
    <row r="248" spans="1:64">
      <c r="A248" s="2">
        <v>246</v>
      </c>
      <c r="B248" t="str">
        <f>Magic!$C247</f>
        <v>预留技能4</v>
      </c>
      <c r="C248" s="2">
        <v>4</v>
      </c>
      <c r="D248" s="2">
        <f>VLOOKUP(B248,Magic!$C247:$M247,10,FALSE)</f>
        <v>2</v>
      </c>
      <c r="E248" s="2">
        <v>1</v>
      </c>
      <c r="F248" s="2">
        <v>0</v>
      </c>
      <c r="G248" s="2">
        <v>0</v>
      </c>
      <c r="H248" s="2">
        <v>0</v>
      </c>
      <c r="I248" s="2">
        <v>0</v>
      </c>
      <c r="J248" s="2">
        <f>VLOOKUP(B248,Magic!$C247:$M247,11,FALSE)</f>
        <v>18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f t="shared" si="6"/>
        <v>1600</v>
      </c>
      <c r="X248" s="2">
        <v>0</v>
      </c>
      <c r="Y248" s="2">
        <v>255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</row>
    <row r="249" spans="1:64">
      <c r="A249" s="2">
        <v>247</v>
      </c>
      <c r="B249" t="str">
        <f>Magic!$C248</f>
        <v>预留技能5</v>
      </c>
      <c r="C249" s="2">
        <v>4</v>
      </c>
      <c r="D249" s="2">
        <f>VLOOKUP(B249,Magic!$C248:$M248,10,FALSE)</f>
        <v>2</v>
      </c>
      <c r="E249" s="2">
        <v>1</v>
      </c>
      <c r="F249" s="2">
        <v>0</v>
      </c>
      <c r="G249" s="2">
        <v>0</v>
      </c>
      <c r="H249" s="2">
        <v>0</v>
      </c>
      <c r="I249" s="2">
        <v>0</v>
      </c>
      <c r="J249" s="2">
        <f>VLOOKUP(B249,Magic!$C248:$M248,11,FALSE)</f>
        <v>18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f t="shared" si="6"/>
        <v>1600</v>
      </c>
      <c r="X249" s="2">
        <v>0</v>
      </c>
      <c r="Y249" s="2">
        <v>255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</row>
    <row r="250" spans="1:64">
      <c r="A250" s="2">
        <v>248</v>
      </c>
      <c r="B250" t="str">
        <f>Magic!$C249</f>
        <v>预留技能6</v>
      </c>
      <c r="C250" s="2">
        <v>4</v>
      </c>
      <c r="D250" s="2">
        <f>VLOOKUP(B250,Magic!$C249:$M249,10,FALSE)</f>
        <v>2</v>
      </c>
      <c r="E250" s="2">
        <v>1</v>
      </c>
      <c r="F250" s="2">
        <v>0</v>
      </c>
      <c r="G250" s="2">
        <v>0</v>
      </c>
      <c r="H250" s="2">
        <v>0</v>
      </c>
      <c r="I250" s="2">
        <v>0</v>
      </c>
      <c r="J250" s="2">
        <f>VLOOKUP(B250,Magic!$C249:$M249,11,FALSE)</f>
        <v>18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f t="shared" ref="W250:W263" si="7">MAX((J250-2)*100,0)</f>
        <v>1600</v>
      </c>
      <c r="X250" s="2">
        <v>0</v>
      </c>
      <c r="Y250" s="2">
        <v>255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</row>
    <row r="251" spans="1:64">
      <c r="A251">
        <v>249</v>
      </c>
      <c r="B251" t="str">
        <f>Magic!$C250</f>
        <v>预留技能7</v>
      </c>
      <c r="C251" s="2">
        <v>4</v>
      </c>
      <c r="D251" s="2">
        <f>VLOOKUP(B251,Magic!$C250:$M250,10,FALSE)</f>
        <v>2</v>
      </c>
      <c r="E251" s="2">
        <v>1</v>
      </c>
      <c r="F251" s="2">
        <v>0</v>
      </c>
      <c r="G251" s="2">
        <v>0</v>
      </c>
      <c r="H251" s="2">
        <v>0</v>
      </c>
      <c r="I251" s="2">
        <v>0</v>
      </c>
      <c r="J251" s="2">
        <f>VLOOKUP(B251,Magic!$C250:$M250,11,FALSE)</f>
        <v>18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f t="shared" si="7"/>
        <v>1600</v>
      </c>
      <c r="X251" s="2">
        <v>0</v>
      </c>
      <c r="Y251" s="2">
        <v>255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</row>
    <row r="252" spans="1:64">
      <c r="A252">
        <v>250</v>
      </c>
      <c r="B252" t="str">
        <f>Magic!$C251</f>
        <v>预留技能8</v>
      </c>
      <c r="C252" s="2">
        <v>4</v>
      </c>
      <c r="D252" s="2">
        <f>VLOOKUP(B252,Magic!$C251:$M251,10,FALSE)</f>
        <v>2</v>
      </c>
      <c r="E252" s="2">
        <v>1</v>
      </c>
      <c r="F252" s="2">
        <v>0</v>
      </c>
      <c r="G252" s="2">
        <v>0</v>
      </c>
      <c r="H252" s="2">
        <v>0</v>
      </c>
      <c r="I252" s="2">
        <v>0</v>
      </c>
      <c r="J252" s="2">
        <f>VLOOKUP(B252,Magic!$C251:$M251,11,FALSE)</f>
        <v>18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f t="shared" si="7"/>
        <v>1600</v>
      </c>
      <c r="X252" s="2">
        <v>0</v>
      </c>
      <c r="Y252" s="2">
        <v>255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</row>
    <row r="253" spans="1:64">
      <c r="A253" s="2">
        <v>251</v>
      </c>
      <c r="B253" t="str">
        <f>Magic!$C252</f>
        <v>预留技能9</v>
      </c>
      <c r="C253" s="2">
        <v>4</v>
      </c>
      <c r="D253" s="2">
        <f>VLOOKUP(B253,Magic!$C252:$M252,10,FALSE)</f>
        <v>2</v>
      </c>
      <c r="E253" s="2">
        <v>1</v>
      </c>
      <c r="F253" s="2">
        <v>0</v>
      </c>
      <c r="G253" s="2">
        <v>0</v>
      </c>
      <c r="H253" s="2">
        <v>0</v>
      </c>
      <c r="I253" s="2">
        <v>0</v>
      </c>
      <c r="J253" s="2">
        <f>VLOOKUP(B253,Magic!$C252:$M252,11,FALSE)</f>
        <v>18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f t="shared" si="7"/>
        <v>1600</v>
      </c>
      <c r="X253" s="2">
        <v>0</v>
      </c>
      <c r="Y253" s="2">
        <v>255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</row>
    <row r="254" spans="1:64">
      <c r="A254" s="2">
        <v>252</v>
      </c>
      <c r="B254" t="str">
        <f>Magic!$C253</f>
        <v>预留技能10</v>
      </c>
      <c r="C254" s="2">
        <v>4</v>
      </c>
      <c r="D254" s="2">
        <f>VLOOKUP(B254,Magic!$C253:$M253,10,FALSE)</f>
        <v>2</v>
      </c>
      <c r="E254" s="2">
        <v>1</v>
      </c>
      <c r="F254" s="2">
        <v>0</v>
      </c>
      <c r="G254" s="2">
        <v>0</v>
      </c>
      <c r="H254" s="2">
        <v>0</v>
      </c>
      <c r="I254" s="2">
        <v>0</v>
      </c>
      <c r="J254" s="2">
        <f>VLOOKUP(B254,Magic!$C253:$M253,11,FALSE)</f>
        <v>18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f t="shared" si="7"/>
        <v>1600</v>
      </c>
      <c r="X254" s="2">
        <v>0</v>
      </c>
      <c r="Y254" s="2">
        <v>255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</row>
    <row r="255" spans="1:64">
      <c r="A255" s="2">
        <v>253</v>
      </c>
      <c r="B255" t="str">
        <f>Magic!$C254</f>
        <v>预留技能11</v>
      </c>
      <c r="C255" s="2">
        <v>4</v>
      </c>
      <c r="D255" s="2">
        <f>VLOOKUP(B255,Magic!$C254:$M254,10,FALSE)</f>
        <v>2</v>
      </c>
      <c r="E255" s="2">
        <v>1</v>
      </c>
      <c r="F255" s="2">
        <v>0</v>
      </c>
      <c r="G255" s="2">
        <v>0</v>
      </c>
      <c r="H255" s="2">
        <v>0</v>
      </c>
      <c r="I255" s="2">
        <v>0</v>
      </c>
      <c r="J255" s="2">
        <f>VLOOKUP(B255,Magic!$C254:$M254,11,FALSE)</f>
        <v>18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f t="shared" si="7"/>
        <v>1600</v>
      </c>
      <c r="X255" s="2">
        <v>0</v>
      </c>
      <c r="Y255" s="2">
        <v>255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</row>
    <row r="256" spans="1:64">
      <c r="A256">
        <v>254</v>
      </c>
      <c r="B256" t="str">
        <f>Magic!$C255</f>
        <v>预留技能12</v>
      </c>
      <c r="C256" s="2">
        <v>4</v>
      </c>
      <c r="D256" s="2">
        <f>VLOOKUP(B256,Magic!$C255:$M255,10,FALSE)</f>
        <v>2</v>
      </c>
      <c r="E256" s="2">
        <v>1</v>
      </c>
      <c r="F256" s="2">
        <v>0</v>
      </c>
      <c r="G256" s="2">
        <v>0</v>
      </c>
      <c r="H256" s="2">
        <v>0</v>
      </c>
      <c r="I256" s="2">
        <v>0</v>
      </c>
      <c r="J256" s="2">
        <f>VLOOKUP(B256,Magic!$C255:$M255,11,FALSE)</f>
        <v>18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f t="shared" si="7"/>
        <v>1600</v>
      </c>
      <c r="X256" s="2">
        <v>0</v>
      </c>
      <c r="Y256" s="2">
        <v>255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</row>
    <row r="257" spans="1:64">
      <c r="A257" s="2">
        <v>255</v>
      </c>
      <c r="B257" t="str">
        <f>Magic!$C256</f>
        <v>预留技能13</v>
      </c>
      <c r="C257" s="2">
        <v>4</v>
      </c>
      <c r="D257" s="2">
        <f>VLOOKUP(B257,Magic!$C256:$M256,10,FALSE)</f>
        <v>2</v>
      </c>
      <c r="E257" s="2">
        <v>1</v>
      </c>
      <c r="F257" s="2">
        <v>0</v>
      </c>
      <c r="G257" s="2">
        <v>0</v>
      </c>
      <c r="H257" s="2">
        <v>0</v>
      </c>
      <c r="I257" s="2">
        <v>0</v>
      </c>
      <c r="J257" s="2">
        <f>VLOOKUP(B257,Magic!$C256:$M256,11,FALSE)</f>
        <v>18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f t="shared" si="7"/>
        <v>1600</v>
      </c>
      <c r="X257" s="2">
        <v>0</v>
      </c>
      <c r="Y257" s="2">
        <v>255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</row>
    <row r="258" spans="1:64">
      <c r="A258">
        <v>256</v>
      </c>
      <c r="B258" t="str">
        <f>Magic!$C257</f>
        <v>预留技能14</v>
      </c>
      <c r="C258" s="2">
        <v>4</v>
      </c>
      <c r="D258" s="2">
        <f>VLOOKUP(B258,Magic!$C257:$M257,10,FALSE)</f>
        <v>2</v>
      </c>
      <c r="E258" s="2">
        <v>1</v>
      </c>
      <c r="F258" s="2">
        <v>0</v>
      </c>
      <c r="G258" s="2">
        <v>0</v>
      </c>
      <c r="H258" s="2">
        <v>0</v>
      </c>
      <c r="I258" s="2">
        <v>0</v>
      </c>
      <c r="J258" s="2">
        <f>VLOOKUP(B258,Magic!$C257:$M257,11,FALSE)</f>
        <v>18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f t="shared" ref="W258:W260" si="8">MAX((J258-2)*100,0)</f>
        <v>1600</v>
      </c>
      <c r="X258" s="2">
        <v>0</v>
      </c>
      <c r="Y258" s="2">
        <v>255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</row>
    <row r="259" spans="1:64">
      <c r="A259" s="2">
        <v>257</v>
      </c>
      <c r="B259" t="str">
        <f>Magic!$C258</f>
        <v>预留技能15</v>
      </c>
      <c r="C259" s="2">
        <v>4</v>
      </c>
      <c r="D259" s="2">
        <f>VLOOKUP(B259,Magic!$C258:$M258,10,FALSE)</f>
        <v>2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f>VLOOKUP(B259,Magic!$C258:$M258,11,FALSE)</f>
        <v>18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f t="shared" si="8"/>
        <v>1600</v>
      </c>
      <c r="X259" s="2">
        <v>0</v>
      </c>
      <c r="Y259" s="2">
        <v>255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</row>
    <row r="260" spans="1:64">
      <c r="A260" s="2">
        <v>258</v>
      </c>
      <c r="B260" t="str">
        <f>Magic!$C259</f>
        <v>预留技能16</v>
      </c>
      <c r="C260" s="2">
        <v>4</v>
      </c>
      <c r="D260" s="2">
        <f>VLOOKUP(B260,Magic!$C259:$M259,10,FALSE)</f>
        <v>2</v>
      </c>
      <c r="E260" s="2">
        <v>1</v>
      </c>
      <c r="F260" s="2">
        <v>0</v>
      </c>
      <c r="G260" s="2">
        <v>0</v>
      </c>
      <c r="H260" s="2">
        <v>0</v>
      </c>
      <c r="I260" s="2">
        <v>0</v>
      </c>
      <c r="J260" s="2">
        <f>VLOOKUP(B260,Magic!$C259:$M259,11,FALSE)</f>
        <v>18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f t="shared" si="8"/>
        <v>1600</v>
      </c>
      <c r="X260" s="2">
        <v>0</v>
      </c>
      <c r="Y260" s="2">
        <v>255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</row>
    <row r="261" spans="1:64">
      <c r="A261" s="2">
        <v>259</v>
      </c>
      <c r="B261" t="str">
        <f>Magic!$C252</f>
        <v>预留技能9</v>
      </c>
      <c r="C261" s="2">
        <v>4</v>
      </c>
      <c r="D261" s="2">
        <f>VLOOKUP(B261,Magic!$C252:$M252,10,FALSE)</f>
        <v>2</v>
      </c>
      <c r="E261" s="2">
        <v>1</v>
      </c>
      <c r="F261" s="2">
        <v>0</v>
      </c>
      <c r="G261" s="2">
        <v>0</v>
      </c>
      <c r="H261" s="2">
        <v>0</v>
      </c>
      <c r="I261" s="2">
        <v>0</v>
      </c>
      <c r="J261" s="2">
        <f>VLOOKUP(B261,Magic!$C252:$M252,11,FALSE)</f>
        <v>18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f t="shared" si="7"/>
        <v>1600</v>
      </c>
      <c r="X261" s="2">
        <v>0</v>
      </c>
      <c r="Y261" s="2">
        <v>255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</row>
    <row r="262" spans="1:64">
      <c r="A262">
        <v>260</v>
      </c>
      <c r="B262" t="str">
        <f>Magic!$C253</f>
        <v>预留技能10</v>
      </c>
      <c r="C262" s="2">
        <v>4</v>
      </c>
      <c r="D262" s="2">
        <f>VLOOKUP(B262,Magic!$C253:$M253,10,FALSE)</f>
        <v>2</v>
      </c>
      <c r="E262" s="2">
        <v>1</v>
      </c>
      <c r="F262" s="2">
        <v>0</v>
      </c>
      <c r="G262" s="2">
        <v>0</v>
      </c>
      <c r="H262" s="2">
        <v>0</v>
      </c>
      <c r="I262" s="2">
        <v>0</v>
      </c>
      <c r="J262" s="2">
        <f>VLOOKUP(B262,Magic!$C253:$M253,11,FALSE)</f>
        <v>18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f t="shared" si="7"/>
        <v>1600</v>
      </c>
      <c r="X262" s="2">
        <v>0</v>
      </c>
      <c r="Y262" s="2">
        <v>255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</row>
    <row r="263" spans="1:64">
      <c r="A263" s="2">
        <v>261</v>
      </c>
      <c r="B263" t="str">
        <f>Magic!$C254</f>
        <v>预留技能11</v>
      </c>
      <c r="C263" s="2">
        <v>4</v>
      </c>
      <c r="D263" s="2">
        <f>VLOOKUP(B263,Magic!$C254:$M254,10,FALSE)</f>
        <v>2</v>
      </c>
      <c r="E263" s="2">
        <v>1</v>
      </c>
      <c r="F263" s="2">
        <v>0</v>
      </c>
      <c r="G263" s="2">
        <v>0</v>
      </c>
      <c r="H263" s="2">
        <v>0</v>
      </c>
      <c r="I263" s="2">
        <v>0</v>
      </c>
      <c r="J263" s="2">
        <f>VLOOKUP(B263,Magic!$C254:$M254,11,FALSE)</f>
        <v>18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f t="shared" si="7"/>
        <v>1600</v>
      </c>
      <c r="X263" s="2">
        <v>0</v>
      </c>
      <c r="Y263" s="2">
        <v>255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</row>
    <row r="264" spans="1:64">
      <c r="A264" s="2">
        <v>262</v>
      </c>
      <c r="B264" t="str">
        <f>Magic!$C255</f>
        <v>预留技能12</v>
      </c>
      <c r="C264" s="2">
        <v>4</v>
      </c>
      <c r="D264" s="2">
        <f>VLOOKUP(B264,Magic!$C255:$M255,10,FALSE)</f>
        <v>2</v>
      </c>
      <c r="E264" s="2">
        <v>1</v>
      </c>
      <c r="F264" s="2">
        <v>0</v>
      </c>
      <c r="G264" s="2">
        <v>0</v>
      </c>
      <c r="H264" s="2">
        <v>0</v>
      </c>
      <c r="I264" s="2">
        <v>0</v>
      </c>
      <c r="J264" s="2">
        <f>VLOOKUP(B264,Magic!$C255:$M255,11,FALSE)</f>
        <v>18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f t="shared" ref="W264" si="9">MAX((J264-2)*100,0)</f>
        <v>1600</v>
      </c>
      <c r="X264" s="2">
        <v>0</v>
      </c>
      <c r="Y264" s="2">
        <v>255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</row>
    <row r="265" spans="1:64" s="2" customFormat="1">
      <c r="A265" s="2">
        <v>263</v>
      </c>
      <c r="B265" s="2" t="s">
        <v>676</v>
      </c>
      <c r="C265" s="2">
        <v>41</v>
      </c>
      <c r="D265" s="2">
        <v>0</v>
      </c>
      <c r="E265" s="2">
        <v>1</v>
      </c>
      <c r="F265" s="2">
        <v>1</v>
      </c>
      <c r="G265" s="2">
        <v>0</v>
      </c>
      <c r="H265" s="2">
        <v>0</v>
      </c>
      <c r="I265" s="2">
        <v>115</v>
      </c>
      <c r="J265" s="2">
        <v>1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1</v>
      </c>
      <c r="X265" s="2">
        <v>0</v>
      </c>
      <c r="Y265" s="2">
        <v>255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</row>
    <row r="266" spans="1:64" s="2" customFormat="1">
      <c r="A266">
        <v>264</v>
      </c>
      <c r="B266" s="2" t="s">
        <v>677</v>
      </c>
      <c r="C266" s="2">
        <v>41</v>
      </c>
      <c r="D266" s="2">
        <v>0</v>
      </c>
      <c r="E266" s="2">
        <v>1</v>
      </c>
      <c r="F266" s="2">
        <v>3</v>
      </c>
      <c r="G266" s="2">
        <v>0</v>
      </c>
      <c r="H266" s="2">
        <v>0</v>
      </c>
      <c r="I266" s="2">
        <v>2155</v>
      </c>
      <c r="J266" s="2">
        <v>1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1</v>
      </c>
      <c r="X266" s="2">
        <v>0</v>
      </c>
      <c r="Y266" s="2">
        <v>255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</row>
    <row r="267" spans="1:64" s="2" customFormat="1">
      <c r="A267">
        <v>265</v>
      </c>
      <c r="B267" s="2" t="s">
        <v>370</v>
      </c>
      <c r="C267" s="2">
        <v>3</v>
      </c>
      <c r="D267" s="2">
        <v>2</v>
      </c>
      <c r="E267" s="2">
        <v>1</v>
      </c>
      <c r="F267" s="2">
        <v>100</v>
      </c>
      <c r="G267" s="2">
        <v>0</v>
      </c>
      <c r="H267" s="2">
        <v>0</v>
      </c>
      <c r="I267" s="2">
        <v>404</v>
      </c>
      <c r="J267" s="2">
        <v>1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1</v>
      </c>
      <c r="W267" s="2">
        <v>100</v>
      </c>
      <c r="X267" s="2">
        <v>0</v>
      </c>
      <c r="Y267" s="2">
        <v>255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</row>
    <row r="268" spans="1:64" s="2" customFormat="1">
      <c r="A268" s="2">
        <v>266</v>
      </c>
      <c r="B268" s="2" t="s">
        <v>334</v>
      </c>
      <c r="C268" s="2">
        <v>31</v>
      </c>
      <c r="D268" s="2">
        <v>100</v>
      </c>
      <c r="E268" s="2">
        <v>8</v>
      </c>
      <c r="F268" s="2">
        <v>0</v>
      </c>
      <c r="G268" s="2">
        <v>0</v>
      </c>
      <c r="H268" s="2">
        <v>0</v>
      </c>
      <c r="I268" s="2">
        <v>405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800</v>
      </c>
      <c r="X268" s="2">
        <v>0</v>
      </c>
      <c r="Y268" s="2">
        <v>255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</row>
    <row r="269" spans="1:64" s="2" customFormat="1">
      <c r="A269" s="2">
        <v>267</v>
      </c>
      <c r="B269" s="2" t="s">
        <v>396</v>
      </c>
      <c r="C269" s="2">
        <v>3</v>
      </c>
      <c r="D269" s="2">
        <v>1</v>
      </c>
      <c r="E269" s="2">
        <v>1</v>
      </c>
      <c r="F269" s="2">
        <v>101</v>
      </c>
      <c r="G269" s="2">
        <v>0</v>
      </c>
      <c r="H269" s="2">
        <v>0</v>
      </c>
      <c r="I269" s="2">
        <v>408</v>
      </c>
      <c r="J269" s="2">
        <v>1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1</v>
      </c>
      <c r="W269" s="2">
        <v>100</v>
      </c>
      <c r="X269" s="2">
        <v>0</v>
      </c>
      <c r="Y269" s="2">
        <v>255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</row>
    <row r="270" spans="1:64" s="2" customFormat="1">
      <c r="A270" s="2">
        <v>268</v>
      </c>
      <c r="B270" s="2" t="s">
        <v>335</v>
      </c>
      <c r="C270" s="2">
        <v>31</v>
      </c>
      <c r="D270" s="2">
        <v>101</v>
      </c>
      <c r="E270" s="2">
        <v>8</v>
      </c>
      <c r="F270" s="2">
        <v>0</v>
      </c>
      <c r="G270" s="2">
        <v>0</v>
      </c>
      <c r="H270" s="2">
        <v>0</v>
      </c>
      <c r="I270" s="2">
        <v>409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800</v>
      </c>
      <c r="X270" s="2">
        <v>0</v>
      </c>
      <c r="Y270" s="2">
        <v>255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</row>
    <row r="271" spans="1:64" s="2" customFormat="1">
      <c r="A271">
        <v>269</v>
      </c>
      <c r="B271" s="2" t="s">
        <v>378</v>
      </c>
      <c r="C271" s="2">
        <v>3</v>
      </c>
      <c r="D271" s="2">
        <v>3</v>
      </c>
      <c r="E271" s="2">
        <v>1</v>
      </c>
      <c r="F271" s="2">
        <v>102</v>
      </c>
      <c r="G271" s="2">
        <v>0</v>
      </c>
      <c r="H271" s="2">
        <v>0</v>
      </c>
      <c r="I271" s="2">
        <v>402</v>
      </c>
      <c r="J271" s="2">
        <v>1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455</v>
      </c>
      <c r="X271" s="2">
        <v>0</v>
      </c>
      <c r="Y271" s="2">
        <v>255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</row>
    <row r="272" spans="1:64" s="2" customFormat="1">
      <c r="A272" s="2">
        <v>270</v>
      </c>
      <c r="B272" s="2" t="s">
        <v>333</v>
      </c>
      <c r="C272" s="2">
        <v>31</v>
      </c>
      <c r="D272" s="2">
        <v>102</v>
      </c>
      <c r="E272" s="2">
        <v>8</v>
      </c>
      <c r="F272" s="2">
        <v>0</v>
      </c>
      <c r="G272" s="2">
        <v>0</v>
      </c>
      <c r="H272" s="2">
        <v>0</v>
      </c>
      <c r="I272" s="2">
        <v>403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3000</v>
      </c>
      <c r="X272" s="2">
        <v>0</v>
      </c>
      <c r="Y272" s="2">
        <v>255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</row>
    <row r="273" spans="1:64" s="2" customFormat="1">
      <c r="A273">
        <v>271</v>
      </c>
      <c r="B273" s="2" t="s">
        <v>363</v>
      </c>
      <c r="C273" s="2">
        <v>3</v>
      </c>
      <c r="D273" s="2">
        <v>5</v>
      </c>
      <c r="E273" s="2">
        <v>1</v>
      </c>
      <c r="F273" s="2">
        <v>103</v>
      </c>
      <c r="G273" s="2">
        <v>0</v>
      </c>
      <c r="H273" s="2">
        <v>0</v>
      </c>
      <c r="I273" s="2">
        <v>406</v>
      </c>
      <c r="J273" s="2">
        <v>1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800</v>
      </c>
      <c r="X273" s="2">
        <v>0</v>
      </c>
      <c r="Y273" s="2">
        <v>255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</row>
    <row r="274" spans="1:64" s="2" customFormat="1">
      <c r="A274" s="2">
        <v>272</v>
      </c>
      <c r="B274" s="2" t="s">
        <v>332</v>
      </c>
      <c r="C274" s="2">
        <v>31</v>
      </c>
      <c r="D274" s="2">
        <v>103</v>
      </c>
      <c r="E274" s="2">
        <v>8</v>
      </c>
      <c r="F274" s="2">
        <v>0</v>
      </c>
      <c r="G274" s="2">
        <v>0</v>
      </c>
      <c r="H274" s="2">
        <v>0</v>
      </c>
      <c r="I274" s="2">
        <v>407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6200</v>
      </c>
      <c r="X274" s="2">
        <v>0</v>
      </c>
      <c r="Y274" s="2">
        <v>255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</row>
    <row r="275" spans="1:64" s="2" customFormat="1">
      <c r="A275" s="2">
        <v>273</v>
      </c>
      <c r="B275" s="2" t="s">
        <v>678</v>
      </c>
      <c r="C275" s="2">
        <v>0</v>
      </c>
      <c r="D275" s="2">
        <v>0</v>
      </c>
      <c r="E275" s="2">
        <v>1</v>
      </c>
      <c r="F275" s="2">
        <v>200</v>
      </c>
      <c r="G275" s="2">
        <v>5</v>
      </c>
      <c r="H275" s="2">
        <v>0</v>
      </c>
      <c r="I275" s="2">
        <v>398</v>
      </c>
      <c r="J275" s="2">
        <v>30</v>
      </c>
      <c r="K275" s="2">
        <v>20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80</v>
      </c>
      <c r="X275" s="2">
        <v>0</v>
      </c>
      <c r="Y275" s="2">
        <v>255</v>
      </c>
      <c r="Z275" s="2">
        <v>2</v>
      </c>
      <c r="AA275" s="2">
        <v>0</v>
      </c>
      <c r="AB275" s="2">
        <v>0</v>
      </c>
      <c r="AC275" s="2">
        <v>0</v>
      </c>
      <c r="AD275" s="2">
        <v>1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</row>
    <row r="276" spans="1:64" s="2" customFormat="1">
      <c r="A276" s="2">
        <v>274</v>
      </c>
      <c r="B276" s="2" t="s">
        <v>441</v>
      </c>
      <c r="C276" s="2">
        <v>0</v>
      </c>
      <c r="D276" s="2">
        <v>0</v>
      </c>
      <c r="E276" s="2">
        <v>1</v>
      </c>
      <c r="F276" s="2">
        <v>201</v>
      </c>
      <c r="G276" s="2">
        <v>5</v>
      </c>
      <c r="H276" s="2">
        <v>0</v>
      </c>
      <c r="I276" s="2">
        <v>394</v>
      </c>
      <c r="J276" s="2">
        <v>30</v>
      </c>
      <c r="K276" s="2">
        <v>0</v>
      </c>
      <c r="L276" s="2">
        <v>0</v>
      </c>
      <c r="M276" s="2">
        <v>30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80</v>
      </c>
      <c r="X276" s="2">
        <v>0</v>
      </c>
      <c r="Y276" s="2">
        <v>255</v>
      </c>
      <c r="Z276" s="2">
        <v>2</v>
      </c>
      <c r="AA276" s="2">
        <v>0</v>
      </c>
      <c r="AB276" s="2">
        <v>0</v>
      </c>
      <c r="AC276" s="2">
        <v>0</v>
      </c>
      <c r="AD276" s="2">
        <v>4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</row>
    <row r="277" spans="1:64" s="2" customFormat="1">
      <c r="A277">
        <v>275</v>
      </c>
      <c r="B277" s="2" t="s">
        <v>339</v>
      </c>
      <c r="C277" s="2">
        <v>31</v>
      </c>
      <c r="D277" s="2">
        <v>200</v>
      </c>
      <c r="E277" s="2">
        <v>8</v>
      </c>
      <c r="F277" s="2">
        <v>1</v>
      </c>
      <c r="G277" s="2">
        <v>0</v>
      </c>
      <c r="H277" s="2">
        <v>0</v>
      </c>
      <c r="I277" s="2">
        <v>399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680</v>
      </c>
      <c r="X277" s="2">
        <v>0</v>
      </c>
      <c r="Y277" s="2">
        <v>255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</row>
    <row r="278" spans="1:64" s="2" customFormat="1">
      <c r="A278" s="2">
        <v>276</v>
      </c>
      <c r="B278" s="2" t="s">
        <v>338</v>
      </c>
      <c r="C278" s="2">
        <v>31</v>
      </c>
      <c r="D278" s="2">
        <v>201</v>
      </c>
      <c r="E278" s="2">
        <v>8</v>
      </c>
      <c r="F278" s="2">
        <v>2</v>
      </c>
      <c r="G278" s="2">
        <v>0</v>
      </c>
      <c r="H278" s="2">
        <v>0</v>
      </c>
      <c r="I278" s="2">
        <v>395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680</v>
      </c>
      <c r="X278" s="2">
        <v>0</v>
      </c>
      <c r="Y278" s="2">
        <v>255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</row>
    <row r="279" spans="1:64" s="2" customFormat="1">
      <c r="A279" s="2">
        <v>277</v>
      </c>
      <c r="B279" s="2" t="s">
        <v>679</v>
      </c>
      <c r="C279" s="2">
        <v>0</v>
      </c>
      <c r="D279" s="2">
        <v>0</v>
      </c>
      <c r="E279" s="2">
        <v>1</v>
      </c>
      <c r="F279" s="2">
        <v>202</v>
      </c>
      <c r="G279" s="2">
        <v>5</v>
      </c>
      <c r="H279" s="2">
        <v>0</v>
      </c>
      <c r="I279" s="2">
        <v>400</v>
      </c>
      <c r="J279" s="2">
        <v>30</v>
      </c>
      <c r="K279" s="2">
        <v>50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200</v>
      </c>
      <c r="X279" s="2">
        <v>0</v>
      </c>
      <c r="Y279" s="2">
        <v>255</v>
      </c>
      <c r="Z279" s="2">
        <v>2</v>
      </c>
      <c r="AA279" s="2">
        <v>0</v>
      </c>
      <c r="AB279" s="2">
        <v>0</v>
      </c>
      <c r="AC279" s="2">
        <v>0</v>
      </c>
      <c r="AD279" s="2">
        <v>1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</row>
    <row r="280" spans="1:64" s="2" customFormat="1">
      <c r="A280" s="2">
        <v>278</v>
      </c>
      <c r="B280" s="2" t="s">
        <v>680</v>
      </c>
      <c r="C280" s="2">
        <v>0</v>
      </c>
      <c r="D280" s="2">
        <v>0</v>
      </c>
      <c r="E280" s="2">
        <v>1</v>
      </c>
      <c r="F280" s="2">
        <v>203</v>
      </c>
      <c r="G280" s="2">
        <v>5</v>
      </c>
      <c r="H280" s="2">
        <v>0</v>
      </c>
      <c r="I280" s="2">
        <v>396</v>
      </c>
      <c r="J280" s="2">
        <v>30</v>
      </c>
      <c r="K280" s="2">
        <v>0</v>
      </c>
      <c r="L280" s="2">
        <v>0</v>
      </c>
      <c r="M280" s="2">
        <v>80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200</v>
      </c>
      <c r="X280" s="2">
        <v>0</v>
      </c>
      <c r="Y280" s="2">
        <v>255</v>
      </c>
      <c r="Z280" s="2">
        <v>2</v>
      </c>
      <c r="AA280" s="2">
        <v>0</v>
      </c>
      <c r="AB280" s="2">
        <v>0</v>
      </c>
      <c r="AC280" s="2">
        <v>0</v>
      </c>
      <c r="AD280" s="2">
        <v>4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</row>
    <row r="281" spans="1:64" s="2" customFormat="1">
      <c r="A281">
        <v>279</v>
      </c>
      <c r="B281" s="2" t="s">
        <v>337</v>
      </c>
      <c r="C281" s="2">
        <v>31</v>
      </c>
      <c r="D281" s="2">
        <v>202</v>
      </c>
      <c r="E281" s="2">
        <v>14</v>
      </c>
      <c r="F281" s="2">
        <v>1</v>
      </c>
      <c r="G281" s="2">
        <v>0</v>
      </c>
      <c r="H281" s="2">
        <v>0</v>
      </c>
      <c r="I281" s="2">
        <v>401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1520</v>
      </c>
      <c r="X281" s="2">
        <v>0</v>
      </c>
      <c r="Y281" s="2">
        <v>255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</row>
    <row r="282" spans="1:64" s="2" customFormat="1">
      <c r="A282">
        <v>280</v>
      </c>
      <c r="B282" s="2" t="s">
        <v>336</v>
      </c>
      <c r="C282" s="2">
        <v>31</v>
      </c>
      <c r="D282" s="2">
        <v>203</v>
      </c>
      <c r="E282" s="2">
        <v>14</v>
      </c>
      <c r="F282" s="2">
        <v>2</v>
      </c>
      <c r="G282" s="2">
        <v>0</v>
      </c>
      <c r="H282" s="2">
        <v>0</v>
      </c>
      <c r="I282" s="2">
        <v>397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1520</v>
      </c>
      <c r="X282" s="2">
        <v>0</v>
      </c>
      <c r="Y282" s="2">
        <v>255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</row>
    <row r="283" spans="1:64" s="2" customFormat="1">
      <c r="A283" s="2">
        <v>281</v>
      </c>
      <c r="B283" s="2" t="s">
        <v>681</v>
      </c>
      <c r="C283" s="2">
        <v>0</v>
      </c>
      <c r="D283" s="2">
        <v>0</v>
      </c>
      <c r="E283" s="2">
        <v>1</v>
      </c>
      <c r="F283" s="2">
        <v>204</v>
      </c>
      <c r="G283" s="2">
        <v>5</v>
      </c>
      <c r="H283" s="2">
        <v>0</v>
      </c>
      <c r="I283" s="2">
        <v>28</v>
      </c>
      <c r="J283" s="2">
        <v>120</v>
      </c>
      <c r="K283" s="2">
        <v>90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550</v>
      </c>
      <c r="X283" s="2">
        <v>0</v>
      </c>
      <c r="Y283" s="2">
        <v>255</v>
      </c>
      <c r="Z283" s="2">
        <v>2</v>
      </c>
      <c r="AA283" s="2">
        <v>0</v>
      </c>
      <c r="AB283" s="2">
        <v>0</v>
      </c>
      <c r="AC283" s="2">
        <v>0</v>
      </c>
      <c r="AD283" s="2">
        <v>1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</row>
    <row r="284" spans="1:64" s="2" customFormat="1">
      <c r="A284" s="2">
        <v>282</v>
      </c>
      <c r="B284" s="2" t="s">
        <v>682</v>
      </c>
      <c r="C284" s="2">
        <v>0</v>
      </c>
      <c r="D284" s="2">
        <v>0</v>
      </c>
      <c r="E284" s="2">
        <v>1</v>
      </c>
      <c r="F284" s="2">
        <v>205</v>
      </c>
      <c r="G284" s="2">
        <v>5</v>
      </c>
      <c r="H284" s="2">
        <v>0</v>
      </c>
      <c r="I284" s="2">
        <v>29</v>
      </c>
      <c r="J284" s="2">
        <v>120</v>
      </c>
      <c r="K284" s="2">
        <v>0</v>
      </c>
      <c r="L284" s="2">
        <v>0</v>
      </c>
      <c r="M284" s="2">
        <v>150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550</v>
      </c>
      <c r="X284" s="2">
        <v>0</v>
      </c>
      <c r="Y284" s="2">
        <v>255</v>
      </c>
      <c r="Z284" s="2">
        <v>2</v>
      </c>
      <c r="AA284" s="2">
        <v>0</v>
      </c>
      <c r="AB284" s="2">
        <v>0</v>
      </c>
      <c r="AC284" s="2">
        <v>0</v>
      </c>
      <c r="AD284" s="2">
        <v>4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</row>
    <row r="285" spans="1:64" s="2" customFormat="1">
      <c r="A285" s="2">
        <v>283</v>
      </c>
      <c r="B285" s="2" t="s">
        <v>361</v>
      </c>
      <c r="C285" s="2">
        <v>31</v>
      </c>
      <c r="D285" s="2">
        <v>204</v>
      </c>
      <c r="E285" s="2">
        <v>20</v>
      </c>
      <c r="F285" s="2">
        <v>1</v>
      </c>
      <c r="G285" s="2">
        <v>0</v>
      </c>
      <c r="H285" s="2">
        <v>0</v>
      </c>
      <c r="I285" s="2">
        <v>313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3400</v>
      </c>
      <c r="X285" s="2">
        <v>0</v>
      </c>
      <c r="Y285" s="2">
        <v>255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</row>
    <row r="286" spans="1:64" s="2" customFormat="1">
      <c r="A286">
        <v>284</v>
      </c>
      <c r="B286" s="2" t="s">
        <v>360</v>
      </c>
      <c r="C286" s="2">
        <v>31</v>
      </c>
      <c r="D286" s="2">
        <v>205</v>
      </c>
      <c r="E286" s="2">
        <v>20</v>
      </c>
      <c r="F286" s="2">
        <v>2</v>
      </c>
      <c r="G286" s="2">
        <v>0</v>
      </c>
      <c r="H286" s="2">
        <v>0</v>
      </c>
      <c r="I286" s="2">
        <v>314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3400</v>
      </c>
      <c r="X286" s="2">
        <v>0</v>
      </c>
      <c r="Y286" s="2">
        <v>255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</row>
    <row r="287" spans="1:64" s="2" customFormat="1">
      <c r="A287" s="2">
        <v>285</v>
      </c>
      <c r="B287" s="2" t="s">
        <v>683</v>
      </c>
      <c r="C287" s="2">
        <v>0</v>
      </c>
      <c r="D287" s="2">
        <v>1</v>
      </c>
      <c r="E287" s="2">
        <v>1</v>
      </c>
      <c r="F287" s="2">
        <v>0</v>
      </c>
      <c r="G287" s="2">
        <v>5</v>
      </c>
      <c r="H287" s="2">
        <v>0</v>
      </c>
      <c r="I287" s="2">
        <v>16</v>
      </c>
      <c r="J287" s="2">
        <v>120</v>
      </c>
      <c r="K287" s="2">
        <v>30</v>
      </c>
      <c r="L287" s="2">
        <v>0</v>
      </c>
      <c r="M287" s="2">
        <v>40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1</v>
      </c>
      <c r="W287" s="2">
        <v>1000</v>
      </c>
      <c r="X287" s="2">
        <v>0</v>
      </c>
      <c r="Y287" s="2">
        <v>255</v>
      </c>
      <c r="Z287" s="2">
        <v>2</v>
      </c>
      <c r="AA287" s="2">
        <v>0</v>
      </c>
      <c r="AB287" s="2">
        <v>0</v>
      </c>
      <c r="AC287" s="2">
        <v>0</v>
      </c>
      <c r="AD287" s="2">
        <v>9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</row>
    <row r="288" spans="1:64" s="2" customFormat="1">
      <c r="A288">
        <v>286</v>
      </c>
      <c r="B288" s="2" t="s">
        <v>684</v>
      </c>
      <c r="C288" s="2">
        <v>0</v>
      </c>
      <c r="D288" s="2">
        <v>1</v>
      </c>
      <c r="E288" s="2">
        <v>1</v>
      </c>
      <c r="F288" s="2">
        <v>206</v>
      </c>
      <c r="G288" s="2">
        <v>5</v>
      </c>
      <c r="H288" s="2">
        <v>0</v>
      </c>
      <c r="I288" s="2">
        <v>312</v>
      </c>
      <c r="J288" s="2">
        <v>120</v>
      </c>
      <c r="K288" s="2">
        <v>50</v>
      </c>
      <c r="L288" s="2">
        <v>0</v>
      </c>
      <c r="M288" s="2">
        <v>80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2000</v>
      </c>
      <c r="X288" s="2">
        <v>0</v>
      </c>
      <c r="Y288" s="2">
        <v>255</v>
      </c>
      <c r="Z288" s="2">
        <v>2</v>
      </c>
      <c r="AA288" s="2">
        <v>0</v>
      </c>
      <c r="AB288" s="2">
        <v>0</v>
      </c>
      <c r="AC288" s="2">
        <v>0</v>
      </c>
      <c r="AD288" s="2">
        <v>9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</row>
    <row r="289" spans="1:64" s="2" customFormat="1">
      <c r="A289" s="2">
        <v>287</v>
      </c>
      <c r="B289" s="2" t="s">
        <v>685</v>
      </c>
      <c r="C289" s="2">
        <v>31</v>
      </c>
      <c r="D289" s="2">
        <v>206</v>
      </c>
      <c r="E289" s="2">
        <v>10</v>
      </c>
      <c r="F289" s="2">
        <v>3</v>
      </c>
      <c r="G289" s="2">
        <v>0</v>
      </c>
      <c r="H289" s="2">
        <v>0</v>
      </c>
      <c r="I289" s="2">
        <v>1007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13200</v>
      </c>
      <c r="X289" s="2">
        <v>0</v>
      </c>
      <c r="Y289" s="2">
        <v>255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</row>
    <row r="290" spans="1:64" s="2" customFormat="1">
      <c r="A290" s="2">
        <v>288</v>
      </c>
      <c r="B290" s="2" t="s">
        <v>686</v>
      </c>
      <c r="C290" s="2">
        <v>0</v>
      </c>
      <c r="D290" s="2">
        <v>1</v>
      </c>
      <c r="E290" s="2">
        <v>1</v>
      </c>
      <c r="F290" s="2">
        <v>207</v>
      </c>
      <c r="G290" s="2">
        <v>5</v>
      </c>
      <c r="H290" s="2">
        <v>0</v>
      </c>
      <c r="I290" s="2">
        <v>260</v>
      </c>
      <c r="J290" s="2">
        <v>120</v>
      </c>
      <c r="K290" s="2">
        <v>100</v>
      </c>
      <c r="L290" s="2">
        <v>0</v>
      </c>
      <c r="M290" s="2">
        <v>100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4000</v>
      </c>
      <c r="X290" s="2">
        <v>0</v>
      </c>
      <c r="Y290" s="2">
        <v>255</v>
      </c>
      <c r="Z290" s="2">
        <v>2</v>
      </c>
      <c r="AA290" s="2">
        <v>0</v>
      </c>
      <c r="AB290" s="2">
        <v>0</v>
      </c>
      <c r="AC290" s="2">
        <v>0</v>
      </c>
      <c r="AD290" s="2">
        <v>9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</row>
    <row r="291" spans="1:64" s="2" customFormat="1">
      <c r="A291" s="2">
        <v>289</v>
      </c>
      <c r="B291" s="2" t="s">
        <v>687</v>
      </c>
      <c r="C291" s="2">
        <v>31</v>
      </c>
      <c r="D291" s="2">
        <v>207</v>
      </c>
      <c r="E291" s="2">
        <v>10</v>
      </c>
      <c r="F291" s="2">
        <v>3</v>
      </c>
      <c r="G291" s="2">
        <v>0</v>
      </c>
      <c r="H291" s="2">
        <v>0</v>
      </c>
      <c r="I291" s="2">
        <v>1008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26400</v>
      </c>
      <c r="X291" s="2">
        <v>0</v>
      </c>
      <c r="Y291" s="2">
        <v>255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</row>
    <row r="292" spans="1:64" s="2" customFormat="1">
      <c r="A292">
        <v>290</v>
      </c>
      <c r="B292" s="2" t="s">
        <v>688</v>
      </c>
      <c r="C292" s="2">
        <v>0</v>
      </c>
      <c r="D292" s="2">
        <v>1</v>
      </c>
      <c r="E292" s="2">
        <v>1</v>
      </c>
      <c r="F292" s="2">
        <v>208</v>
      </c>
      <c r="G292" s="2">
        <v>5</v>
      </c>
      <c r="H292" s="2">
        <v>0</v>
      </c>
      <c r="I292" s="2">
        <v>14</v>
      </c>
      <c r="J292" s="2">
        <v>120</v>
      </c>
      <c r="K292" s="2">
        <v>120</v>
      </c>
      <c r="L292" s="2">
        <v>0</v>
      </c>
      <c r="M292" s="2">
        <v>160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5000</v>
      </c>
      <c r="X292" s="2">
        <v>0</v>
      </c>
      <c r="Y292" s="2">
        <v>255</v>
      </c>
      <c r="Z292" s="2">
        <v>2</v>
      </c>
      <c r="AA292" s="2">
        <v>0</v>
      </c>
      <c r="AB292" s="2">
        <v>0</v>
      </c>
      <c r="AC292" s="2">
        <v>0</v>
      </c>
      <c r="AD292" s="2">
        <v>9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</row>
    <row r="293" spans="1:64" s="2" customFormat="1">
      <c r="A293" s="2">
        <v>291</v>
      </c>
      <c r="B293" s="2" t="s">
        <v>689</v>
      </c>
      <c r="C293" s="2">
        <v>31</v>
      </c>
      <c r="D293" s="2">
        <v>208</v>
      </c>
      <c r="E293" s="2">
        <v>10</v>
      </c>
      <c r="F293" s="2">
        <v>3</v>
      </c>
      <c r="G293" s="2">
        <v>0</v>
      </c>
      <c r="H293" s="2">
        <v>0</v>
      </c>
      <c r="I293" s="2">
        <v>1009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33000</v>
      </c>
      <c r="X293" s="2">
        <v>0</v>
      </c>
      <c r="Y293" s="2">
        <v>255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</row>
    <row r="294" spans="1:64" s="2" customFormat="1">
      <c r="A294" s="2">
        <v>292</v>
      </c>
      <c r="B294" s="2" t="s">
        <v>2354</v>
      </c>
      <c r="C294" s="2">
        <v>0</v>
      </c>
      <c r="D294" s="2">
        <v>1</v>
      </c>
      <c r="E294" s="2">
        <v>1</v>
      </c>
      <c r="F294" s="2">
        <v>209</v>
      </c>
      <c r="G294" s="2">
        <v>5</v>
      </c>
      <c r="H294" s="2">
        <v>0</v>
      </c>
      <c r="I294" s="2">
        <v>312</v>
      </c>
      <c r="J294" s="2">
        <v>120</v>
      </c>
      <c r="K294" s="2">
        <v>50</v>
      </c>
      <c r="L294" s="2">
        <v>0</v>
      </c>
      <c r="M294" s="2">
        <v>80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2000</v>
      </c>
      <c r="X294" s="2">
        <v>0</v>
      </c>
      <c r="Y294" s="2">
        <v>255</v>
      </c>
      <c r="Z294" s="2">
        <v>2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</row>
    <row r="295" spans="1:64" s="2" customFormat="1">
      <c r="A295" s="2">
        <v>293</v>
      </c>
      <c r="B295" s="2" t="s">
        <v>2355</v>
      </c>
      <c r="C295" s="2">
        <v>31</v>
      </c>
      <c r="D295" s="2">
        <v>209</v>
      </c>
      <c r="E295" s="2">
        <v>10</v>
      </c>
      <c r="F295" s="2">
        <v>3</v>
      </c>
      <c r="G295" s="2">
        <v>0</v>
      </c>
      <c r="H295" s="2">
        <v>0</v>
      </c>
      <c r="I295" s="2">
        <v>1007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13200</v>
      </c>
      <c r="X295" s="2">
        <v>0</v>
      </c>
      <c r="Y295" s="2">
        <v>255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</row>
    <row r="296" spans="1:64" s="2" customFormat="1">
      <c r="A296" s="2">
        <v>294</v>
      </c>
      <c r="B296" s="2" t="s">
        <v>2356</v>
      </c>
      <c r="C296" s="2">
        <v>0</v>
      </c>
      <c r="D296" s="2">
        <v>1</v>
      </c>
      <c r="E296" s="2">
        <v>1</v>
      </c>
      <c r="F296" s="2">
        <v>210</v>
      </c>
      <c r="G296" s="2">
        <v>5</v>
      </c>
      <c r="H296" s="2">
        <v>0</v>
      </c>
      <c r="I296" s="2">
        <v>260</v>
      </c>
      <c r="J296" s="2">
        <v>120</v>
      </c>
      <c r="K296" s="2">
        <v>100</v>
      </c>
      <c r="L296" s="2">
        <v>0</v>
      </c>
      <c r="M296" s="2">
        <v>100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4000</v>
      </c>
      <c r="X296" s="2">
        <v>0</v>
      </c>
      <c r="Y296" s="2">
        <v>255</v>
      </c>
      <c r="Z296" s="2">
        <v>2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</row>
    <row r="297" spans="1:64" s="2" customFormat="1">
      <c r="A297" s="2">
        <v>295</v>
      </c>
      <c r="B297" s="2" t="s">
        <v>2357</v>
      </c>
      <c r="C297" s="2">
        <v>31</v>
      </c>
      <c r="D297" s="2">
        <v>210</v>
      </c>
      <c r="E297" s="2">
        <v>10</v>
      </c>
      <c r="F297" s="2">
        <v>3</v>
      </c>
      <c r="G297" s="2">
        <v>0</v>
      </c>
      <c r="H297" s="2">
        <v>0</v>
      </c>
      <c r="I297" s="2">
        <v>1008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26400</v>
      </c>
      <c r="X297" s="2">
        <v>0</v>
      </c>
      <c r="Y297" s="2">
        <v>255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</row>
    <row r="298" spans="1:64" s="2" customFormat="1">
      <c r="A298" s="2">
        <v>296</v>
      </c>
      <c r="B298" s="2" t="s">
        <v>2358</v>
      </c>
      <c r="C298" s="2">
        <v>0</v>
      </c>
      <c r="D298" s="2">
        <v>1</v>
      </c>
      <c r="E298" s="2">
        <v>1</v>
      </c>
      <c r="F298" s="2">
        <v>211</v>
      </c>
      <c r="G298" s="2">
        <v>5</v>
      </c>
      <c r="H298" s="2">
        <v>0</v>
      </c>
      <c r="I298" s="2">
        <v>14</v>
      </c>
      <c r="J298" s="2">
        <v>120</v>
      </c>
      <c r="K298" s="2">
        <v>120</v>
      </c>
      <c r="L298" s="2">
        <v>0</v>
      </c>
      <c r="M298" s="2">
        <v>160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5000</v>
      </c>
      <c r="X298" s="2">
        <v>0</v>
      </c>
      <c r="Y298" s="2">
        <v>255</v>
      </c>
      <c r="Z298" s="2">
        <v>2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</row>
    <row r="299" spans="1:64" s="2" customFormat="1">
      <c r="A299" s="2">
        <v>297</v>
      </c>
      <c r="B299" s="2" t="s">
        <v>2359</v>
      </c>
      <c r="C299" s="2">
        <v>31</v>
      </c>
      <c r="D299" s="2">
        <v>211</v>
      </c>
      <c r="E299" s="2">
        <v>10</v>
      </c>
      <c r="F299" s="2">
        <v>3</v>
      </c>
      <c r="G299" s="2">
        <v>0</v>
      </c>
      <c r="H299" s="2">
        <v>0</v>
      </c>
      <c r="I299" s="2">
        <v>1009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33000</v>
      </c>
      <c r="X299" s="2">
        <v>0</v>
      </c>
      <c r="Y299" s="2">
        <v>255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</row>
    <row r="300" spans="1:64" s="2" customFormat="1">
      <c r="A300" s="2">
        <v>298</v>
      </c>
      <c r="B300" s="2" t="s">
        <v>349</v>
      </c>
      <c r="C300" s="2">
        <v>31</v>
      </c>
      <c r="D300" s="2">
        <v>0</v>
      </c>
      <c r="E300" s="2">
        <v>10</v>
      </c>
      <c r="F300" s="2">
        <v>100</v>
      </c>
      <c r="G300" s="2">
        <v>0</v>
      </c>
      <c r="H300" s="2">
        <v>0</v>
      </c>
      <c r="I300" s="2">
        <v>117</v>
      </c>
      <c r="J300" s="2">
        <v>1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253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</row>
    <row r="301" spans="1:64" s="2" customFormat="1">
      <c r="A301" s="2">
        <v>299</v>
      </c>
      <c r="B301" s="2" t="s">
        <v>331</v>
      </c>
      <c r="C301" s="2">
        <v>31</v>
      </c>
      <c r="D301" s="2">
        <v>0</v>
      </c>
      <c r="E301" s="2">
        <v>52</v>
      </c>
      <c r="F301" s="2">
        <v>101</v>
      </c>
      <c r="G301" s="2">
        <v>0</v>
      </c>
      <c r="H301" s="2">
        <v>0</v>
      </c>
      <c r="I301" s="2">
        <v>121</v>
      </c>
      <c r="J301" s="2">
        <v>1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10</v>
      </c>
      <c r="X301" s="2">
        <v>0</v>
      </c>
      <c r="Y301" s="2">
        <v>253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</row>
    <row r="302" spans="1:64" s="2" customFormat="1">
      <c r="A302" s="2">
        <v>300</v>
      </c>
      <c r="B302" s="2" t="s">
        <v>303</v>
      </c>
      <c r="C302" s="2">
        <v>31</v>
      </c>
      <c r="D302" s="2">
        <v>0</v>
      </c>
      <c r="E302" s="2">
        <v>110</v>
      </c>
      <c r="F302" s="2">
        <v>102</v>
      </c>
      <c r="G302" s="2">
        <v>0</v>
      </c>
      <c r="H302" s="2">
        <v>0</v>
      </c>
      <c r="I302" s="2">
        <v>122</v>
      </c>
      <c r="J302" s="2">
        <v>1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300000</v>
      </c>
      <c r="X302" s="2">
        <v>0</v>
      </c>
      <c r="Y302" s="2">
        <v>253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</row>
    <row r="303" spans="1:64" s="2" customFormat="1">
      <c r="A303" s="2">
        <v>301</v>
      </c>
      <c r="B303" s="2" t="s">
        <v>388</v>
      </c>
      <c r="C303" s="2">
        <v>25</v>
      </c>
      <c r="D303" s="2">
        <v>5</v>
      </c>
      <c r="E303" s="2">
        <v>1</v>
      </c>
      <c r="F303" s="2">
        <v>0</v>
      </c>
      <c r="G303" s="2">
        <v>0</v>
      </c>
      <c r="H303" s="2">
        <v>0</v>
      </c>
      <c r="I303" s="2">
        <v>270</v>
      </c>
      <c r="J303" s="2">
        <v>20000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1</v>
      </c>
      <c r="W303" s="2">
        <v>500</v>
      </c>
      <c r="X303" s="2">
        <v>0</v>
      </c>
      <c r="Y303" s="2">
        <v>255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</row>
    <row r="304" spans="1:64" s="2" customFormat="1">
      <c r="A304" s="2">
        <v>302</v>
      </c>
      <c r="B304" s="2" t="s">
        <v>330</v>
      </c>
      <c r="C304" s="2">
        <v>25</v>
      </c>
      <c r="D304" s="2">
        <v>5</v>
      </c>
      <c r="E304" s="2">
        <v>1</v>
      </c>
      <c r="F304" s="2">
        <v>0</v>
      </c>
      <c r="G304" s="2">
        <v>0</v>
      </c>
      <c r="H304" s="2">
        <v>0</v>
      </c>
      <c r="I304" s="2">
        <v>270</v>
      </c>
      <c r="J304" s="2">
        <v>30000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1</v>
      </c>
      <c r="W304" s="2">
        <v>1000</v>
      </c>
      <c r="X304" s="2">
        <v>0</v>
      </c>
      <c r="Y304" s="2">
        <v>255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</row>
    <row r="305" spans="1:64" s="2" customFormat="1">
      <c r="A305" s="2">
        <v>303</v>
      </c>
      <c r="B305" s="2" t="s">
        <v>293</v>
      </c>
      <c r="C305" s="2">
        <v>25</v>
      </c>
      <c r="D305" s="2">
        <v>5</v>
      </c>
      <c r="E305" s="2">
        <v>1</v>
      </c>
      <c r="F305" s="2">
        <v>500</v>
      </c>
      <c r="G305" s="2">
        <v>0</v>
      </c>
      <c r="H305" s="2">
        <v>0</v>
      </c>
      <c r="I305" s="2">
        <v>270</v>
      </c>
      <c r="J305" s="2">
        <v>60000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</v>
      </c>
      <c r="W305" s="2">
        <v>3000</v>
      </c>
      <c r="X305" s="2">
        <v>0</v>
      </c>
      <c r="Y305" s="2">
        <v>255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</row>
    <row r="306" spans="1:64" s="2" customFormat="1">
      <c r="A306" s="2">
        <v>304</v>
      </c>
      <c r="B306" s="2" t="s">
        <v>2353</v>
      </c>
      <c r="C306" s="2">
        <v>31</v>
      </c>
      <c r="D306" s="2">
        <v>500</v>
      </c>
      <c r="E306" s="2">
        <v>5</v>
      </c>
      <c r="F306" s="2">
        <v>0</v>
      </c>
      <c r="G306" s="2">
        <v>0</v>
      </c>
      <c r="H306" s="2">
        <v>0</v>
      </c>
      <c r="I306" s="2">
        <v>466</v>
      </c>
      <c r="J306" s="2">
        <v>1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1</v>
      </c>
      <c r="W306" s="2">
        <v>20000</v>
      </c>
      <c r="X306" s="2">
        <v>0</v>
      </c>
      <c r="Y306" s="2">
        <v>255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</row>
    <row r="307" spans="1:64" s="2" customFormat="1">
      <c r="A307" s="2">
        <v>305</v>
      </c>
      <c r="B307" s="2" t="s">
        <v>417</v>
      </c>
      <c r="C307" s="2">
        <v>25</v>
      </c>
      <c r="D307" s="2">
        <v>1</v>
      </c>
      <c r="E307" s="2">
        <v>1</v>
      </c>
      <c r="F307" s="2">
        <v>0</v>
      </c>
      <c r="G307" s="2">
        <v>0</v>
      </c>
      <c r="H307" s="2">
        <v>0</v>
      </c>
      <c r="I307" s="2">
        <v>251</v>
      </c>
      <c r="J307" s="2">
        <v>10000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1</v>
      </c>
      <c r="W307" s="2">
        <v>2000</v>
      </c>
      <c r="X307" s="2">
        <v>0</v>
      </c>
      <c r="Y307" s="2">
        <v>255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</row>
    <row r="308" spans="1:64" s="2" customFormat="1">
      <c r="A308" s="2">
        <v>306</v>
      </c>
      <c r="B308" s="2" t="s">
        <v>414</v>
      </c>
      <c r="C308" s="2">
        <v>25</v>
      </c>
      <c r="D308" s="2">
        <v>1</v>
      </c>
      <c r="E308" s="2">
        <v>1</v>
      </c>
      <c r="F308" s="2">
        <v>0</v>
      </c>
      <c r="G308" s="2">
        <v>0</v>
      </c>
      <c r="H308" s="2">
        <v>0</v>
      </c>
      <c r="I308" s="2">
        <v>251</v>
      </c>
      <c r="J308" s="2">
        <v>20000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1</v>
      </c>
      <c r="W308" s="2">
        <v>6000</v>
      </c>
      <c r="X308" s="2">
        <v>0</v>
      </c>
      <c r="Y308" s="2">
        <v>255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</row>
    <row r="309" spans="1:64" s="2" customFormat="1">
      <c r="A309" s="2">
        <v>307</v>
      </c>
      <c r="B309" s="2" t="s">
        <v>413</v>
      </c>
      <c r="C309" s="2">
        <v>25</v>
      </c>
      <c r="D309" s="2">
        <v>1</v>
      </c>
      <c r="E309" s="2">
        <v>1</v>
      </c>
      <c r="F309" s="2">
        <v>0</v>
      </c>
      <c r="G309" s="2">
        <v>0</v>
      </c>
      <c r="H309" s="2">
        <v>0</v>
      </c>
      <c r="I309" s="2">
        <v>251</v>
      </c>
      <c r="J309" s="2">
        <v>30000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</v>
      </c>
      <c r="W309" s="2">
        <v>12000</v>
      </c>
      <c r="X309" s="2">
        <v>0</v>
      </c>
      <c r="Y309" s="2">
        <v>255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</row>
    <row r="310" spans="1:64" s="2" customFormat="1">
      <c r="A310" s="2">
        <v>308</v>
      </c>
      <c r="B310" s="2" t="s">
        <v>416</v>
      </c>
      <c r="C310" s="2">
        <v>25</v>
      </c>
      <c r="D310" s="2">
        <v>2</v>
      </c>
      <c r="E310" s="2">
        <v>1</v>
      </c>
      <c r="F310" s="2">
        <v>0</v>
      </c>
      <c r="G310" s="2">
        <v>0</v>
      </c>
      <c r="H310" s="2">
        <v>0</v>
      </c>
      <c r="I310" s="2">
        <v>250</v>
      </c>
      <c r="J310" s="2">
        <v>10000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</v>
      </c>
      <c r="W310" s="2">
        <v>2000</v>
      </c>
      <c r="X310" s="2">
        <v>0</v>
      </c>
      <c r="Y310" s="2">
        <v>255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</row>
    <row r="311" spans="1:64" s="2" customFormat="1">
      <c r="A311" s="2">
        <v>309</v>
      </c>
      <c r="B311" s="2" t="s">
        <v>412</v>
      </c>
      <c r="C311" s="2">
        <v>25</v>
      </c>
      <c r="D311" s="2">
        <v>2</v>
      </c>
      <c r="E311" s="2">
        <v>1</v>
      </c>
      <c r="F311" s="2">
        <v>0</v>
      </c>
      <c r="G311" s="2">
        <v>0</v>
      </c>
      <c r="H311" s="2">
        <v>0</v>
      </c>
      <c r="I311" s="2">
        <v>250</v>
      </c>
      <c r="J311" s="2">
        <v>20000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1</v>
      </c>
      <c r="W311" s="2">
        <v>6000</v>
      </c>
      <c r="X311" s="2">
        <v>0</v>
      </c>
      <c r="Y311" s="2">
        <v>255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</row>
    <row r="312" spans="1:64" s="2" customFormat="1">
      <c r="A312" s="2">
        <v>310</v>
      </c>
      <c r="B312" s="2" t="s">
        <v>411</v>
      </c>
      <c r="C312" s="2">
        <v>25</v>
      </c>
      <c r="D312" s="2">
        <v>2</v>
      </c>
      <c r="E312" s="2">
        <v>1</v>
      </c>
      <c r="F312" s="2">
        <v>0</v>
      </c>
      <c r="G312" s="2">
        <v>0</v>
      </c>
      <c r="H312" s="2">
        <v>0</v>
      </c>
      <c r="I312" s="2">
        <v>250</v>
      </c>
      <c r="J312" s="2">
        <v>30000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1</v>
      </c>
      <c r="W312" s="2">
        <v>12000</v>
      </c>
      <c r="X312" s="2">
        <v>0</v>
      </c>
      <c r="Y312" s="2">
        <v>255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</row>
    <row r="313" spans="1:64" s="2" customFormat="1">
      <c r="A313" s="2">
        <v>311</v>
      </c>
      <c r="B313" s="2" t="s">
        <v>690</v>
      </c>
      <c r="C313" s="2">
        <v>25</v>
      </c>
      <c r="D313" s="2">
        <v>1</v>
      </c>
      <c r="E313" s="2">
        <v>1</v>
      </c>
      <c r="F313" s="2">
        <v>0</v>
      </c>
      <c r="G313" s="2">
        <v>0</v>
      </c>
      <c r="H313" s="2">
        <v>0</v>
      </c>
      <c r="I313" s="2">
        <v>251</v>
      </c>
      <c r="J313" s="2">
        <v>60000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1</v>
      </c>
      <c r="W313" s="2">
        <v>30000</v>
      </c>
      <c r="X313" s="2">
        <v>0</v>
      </c>
      <c r="Y313" s="2">
        <v>255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</row>
    <row r="314" spans="1:64" s="2" customFormat="1">
      <c r="A314" s="2">
        <v>312</v>
      </c>
      <c r="B314" s="2" t="s">
        <v>691</v>
      </c>
      <c r="C314" s="2">
        <v>25</v>
      </c>
      <c r="D314" s="2">
        <v>2</v>
      </c>
      <c r="E314" s="2">
        <v>1</v>
      </c>
      <c r="F314" s="2">
        <v>0</v>
      </c>
      <c r="G314" s="2">
        <v>0</v>
      </c>
      <c r="H314" s="2">
        <v>0</v>
      </c>
      <c r="I314" s="2">
        <v>250</v>
      </c>
      <c r="J314" s="2">
        <v>60000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1</v>
      </c>
      <c r="W314" s="2">
        <v>30000</v>
      </c>
      <c r="X314" s="2">
        <v>0</v>
      </c>
      <c r="Y314" s="2">
        <v>255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</row>
    <row r="315" spans="1:64" s="2" customFormat="1">
      <c r="A315" s="2">
        <v>313</v>
      </c>
      <c r="B315" s="2" t="s">
        <v>692</v>
      </c>
      <c r="C315" s="2">
        <v>0</v>
      </c>
      <c r="D315" s="2">
        <v>2</v>
      </c>
      <c r="E315" s="2">
        <v>1</v>
      </c>
      <c r="F315" s="2">
        <v>0</v>
      </c>
      <c r="G315" s="2">
        <v>0</v>
      </c>
      <c r="H315" s="2">
        <v>0</v>
      </c>
      <c r="I315" s="2">
        <v>119</v>
      </c>
      <c r="J315" s="2">
        <v>30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2000</v>
      </c>
      <c r="X315" s="2">
        <v>0</v>
      </c>
      <c r="Y315" s="2">
        <v>255</v>
      </c>
      <c r="Z315" s="2">
        <v>2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</row>
    <row r="316" spans="1:64" s="2" customFormat="1">
      <c r="A316" s="2">
        <v>314</v>
      </c>
      <c r="B316" s="2" t="s">
        <v>348</v>
      </c>
      <c r="C316" s="2">
        <v>0</v>
      </c>
      <c r="D316" s="2">
        <v>1</v>
      </c>
      <c r="E316" s="2">
        <v>1</v>
      </c>
      <c r="F316" s="2">
        <v>0</v>
      </c>
      <c r="G316" s="2">
        <v>0</v>
      </c>
      <c r="H316" s="2">
        <v>0</v>
      </c>
      <c r="I316" s="2">
        <v>23</v>
      </c>
      <c r="J316" s="2">
        <v>30</v>
      </c>
      <c r="K316" s="2">
        <v>20</v>
      </c>
      <c r="L316" s="2">
        <v>0</v>
      </c>
      <c r="M316" s="2">
        <v>20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4000</v>
      </c>
      <c r="X316" s="2">
        <v>0</v>
      </c>
      <c r="Y316" s="2">
        <v>255</v>
      </c>
      <c r="Z316" s="2">
        <v>2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</row>
    <row r="317" spans="1:64" s="2" customFormat="1">
      <c r="A317" s="2">
        <v>315</v>
      </c>
      <c r="B317" s="2" t="s">
        <v>352</v>
      </c>
      <c r="C317" s="2">
        <v>42</v>
      </c>
      <c r="D317" s="2">
        <v>0</v>
      </c>
      <c r="E317" s="2">
        <v>1</v>
      </c>
      <c r="F317" s="2">
        <v>0</v>
      </c>
      <c r="G317" s="2">
        <v>0</v>
      </c>
      <c r="H317" s="2">
        <v>0</v>
      </c>
      <c r="I317" s="2">
        <v>6</v>
      </c>
      <c r="J317" s="2">
        <v>1000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255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</row>
    <row r="318" spans="1:64" s="2" customFormat="1">
      <c r="A318" s="2">
        <v>316</v>
      </c>
      <c r="B318" s="2" t="s">
        <v>693</v>
      </c>
      <c r="C318" s="2">
        <v>2</v>
      </c>
      <c r="D318" s="2">
        <v>9</v>
      </c>
      <c r="E318" s="2">
        <v>1</v>
      </c>
      <c r="F318" s="2">
        <v>0</v>
      </c>
      <c r="G318" s="2">
        <v>0</v>
      </c>
      <c r="H318" s="2">
        <v>0</v>
      </c>
      <c r="I318" s="2">
        <v>120</v>
      </c>
      <c r="J318" s="2">
        <v>100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255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</row>
    <row r="319" spans="1:64" s="2" customFormat="1">
      <c r="A319" s="2">
        <v>317</v>
      </c>
      <c r="B319" s="2" t="s">
        <v>318</v>
      </c>
      <c r="C319" s="2">
        <v>3</v>
      </c>
      <c r="D319" s="2">
        <v>12</v>
      </c>
      <c r="E319" s="2">
        <v>3</v>
      </c>
      <c r="F319" s="2">
        <v>0</v>
      </c>
      <c r="G319" s="2">
        <v>0</v>
      </c>
      <c r="H319" s="2">
        <v>0</v>
      </c>
      <c r="I319" s="2">
        <v>425</v>
      </c>
      <c r="J319" s="2">
        <v>30</v>
      </c>
      <c r="K319" s="2">
        <v>0</v>
      </c>
      <c r="L319" s="2">
        <v>0</v>
      </c>
      <c r="M319" s="2">
        <v>0</v>
      </c>
      <c r="N319" s="2">
        <v>180</v>
      </c>
      <c r="O319" s="2">
        <v>5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2000</v>
      </c>
      <c r="X319" s="2">
        <v>0</v>
      </c>
      <c r="Y319" s="2">
        <v>255</v>
      </c>
      <c r="Z319" s="2">
        <v>2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</row>
    <row r="320" spans="1:64" s="2" customFormat="1">
      <c r="A320" s="2">
        <v>318</v>
      </c>
      <c r="B320" s="2" t="s">
        <v>317</v>
      </c>
      <c r="C320" s="2">
        <v>3</v>
      </c>
      <c r="D320" s="2">
        <v>12</v>
      </c>
      <c r="E320" s="2">
        <v>3</v>
      </c>
      <c r="F320" s="2">
        <v>0</v>
      </c>
      <c r="G320" s="2">
        <v>0</v>
      </c>
      <c r="H320" s="2">
        <v>0</v>
      </c>
      <c r="I320" s="2">
        <v>423</v>
      </c>
      <c r="J320" s="2">
        <v>30</v>
      </c>
      <c r="K320" s="2">
        <v>0</v>
      </c>
      <c r="L320" s="2">
        <v>0</v>
      </c>
      <c r="M320" s="2">
        <v>0</v>
      </c>
      <c r="N320" s="2">
        <v>180</v>
      </c>
      <c r="O320" s="2">
        <v>0</v>
      </c>
      <c r="P320" s="2">
        <v>0</v>
      </c>
      <c r="Q320" s="2">
        <v>5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2000</v>
      </c>
      <c r="X320" s="2">
        <v>0</v>
      </c>
      <c r="Y320" s="2">
        <v>255</v>
      </c>
      <c r="Z320" s="2">
        <v>2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</row>
    <row r="321" spans="1:64" s="2" customFormat="1">
      <c r="A321" s="2">
        <v>319</v>
      </c>
      <c r="B321" s="2" t="s">
        <v>316</v>
      </c>
      <c r="C321" s="2">
        <v>3</v>
      </c>
      <c r="D321" s="2">
        <v>12</v>
      </c>
      <c r="E321" s="2">
        <v>3</v>
      </c>
      <c r="F321" s="2">
        <v>0</v>
      </c>
      <c r="G321" s="2">
        <v>0</v>
      </c>
      <c r="H321" s="2">
        <v>0</v>
      </c>
      <c r="I321" s="2">
        <v>421</v>
      </c>
      <c r="J321" s="2">
        <v>30</v>
      </c>
      <c r="K321" s="2">
        <v>0</v>
      </c>
      <c r="L321" s="2">
        <v>0</v>
      </c>
      <c r="M321" s="2">
        <v>0</v>
      </c>
      <c r="N321" s="2">
        <v>180</v>
      </c>
      <c r="O321" s="2">
        <v>0</v>
      </c>
      <c r="P321" s="2">
        <v>0</v>
      </c>
      <c r="Q321" s="2">
        <v>0</v>
      </c>
      <c r="R321" s="2">
        <v>0</v>
      </c>
      <c r="S321" s="2">
        <v>5</v>
      </c>
      <c r="T321" s="2">
        <v>0</v>
      </c>
      <c r="U321" s="2">
        <v>0</v>
      </c>
      <c r="V321" s="2">
        <v>0</v>
      </c>
      <c r="W321" s="2">
        <v>2000</v>
      </c>
      <c r="X321" s="2">
        <v>0</v>
      </c>
      <c r="Y321" s="2">
        <v>255</v>
      </c>
      <c r="Z321" s="2">
        <v>2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</row>
    <row r="322" spans="1:64" s="2" customFormat="1">
      <c r="A322" s="2">
        <v>320</v>
      </c>
      <c r="B322" s="2" t="s">
        <v>2395</v>
      </c>
      <c r="C322" s="2">
        <v>3</v>
      </c>
      <c r="D322" s="2">
        <v>12</v>
      </c>
      <c r="E322" s="2">
        <v>3</v>
      </c>
      <c r="F322" s="2">
        <v>0</v>
      </c>
      <c r="G322" s="2">
        <v>0</v>
      </c>
      <c r="H322" s="2">
        <v>0</v>
      </c>
      <c r="I322" s="2">
        <v>420</v>
      </c>
      <c r="J322" s="2">
        <v>30</v>
      </c>
      <c r="K322" s="2">
        <v>0</v>
      </c>
      <c r="L322" s="2">
        <v>5</v>
      </c>
      <c r="M322" s="2">
        <v>0</v>
      </c>
      <c r="N322" s="2">
        <v>120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2000</v>
      </c>
      <c r="X322" s="2">
        <v>0</v>
      </c>
      <c r="Y322" s="2">
        <v>255</v>
      </c>
      <c r="Z322" s="2">
        <v>2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</row>
    <row r="323" spans="1:64" s="2" customFormat="1">
      <c r="A323" s="2">
        <v>321</v>
      </c>
      <c r="B323" s="2" t="s">
        <v>315</v>
      </c>
      <c r="C323" s="2">
        <v>3</v>
      </c>
      <c r="D323" s="2">
        <v>12</v>
      </c>
      <c r="E323" s="2">
        <v>3</v>
      </c>
      <c r="F323" s="2">
        <v>0</v>
      </c>
      <c r="G323" s="2">
        <v>0</v>
      </c>
      <c r="H323" s="2">
        <v>0</v>
      </c>
      <c r="I323" s="2">
        <v>424</v>
      </c>
      <c r="J323" s="2">
        <v>30</v>
      </c>
      <c r="K323" s="2">
        <v>50</v>
      </c>
      <c r="L323" s="2">
        <v>0</v>
      </c>
      <c r="M323" s="2">
        <v>0</v>
      </c>
      <c r="N323" s="2">
        <v>120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2000</v>
      </c>
      <c r="X323" s="2">
        <v>0</v>
      </c>
      <c r="Y323" s="2">
        <v>255</v>
      </c>
      <c r="Z323" s="2">
        <v>2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</row>
    <row r="324" spans="1:64" s="2" customFormat="1">
      <c r="A324" s="2">
        <v>322</v>
      </c>
      <c r="B324" s="2" t="s">
        <v>314</v>
      </c>
      <c r="C324" s="2">
        <v>3</v>
      </c>
      <c r="D324" s="2">
        <v>12</v>
      </c>
      <c r="E324" s="2">
        <v>3</v>
      </c>
      <c r="F324" s="2">
        <v>0</v>
      </c>
      <c r="G324" s="2">
        <v>0</v>
      </c>
      <c r="H324" s="2">
        <v>0</v>
      </c>
      <c r="I324" s="2">
        <v>422</v>
      </c>
      <c r="J324" s="2">
        <v>30</v>
      </c>
      <c r="K324" s="2">
        <v>0</v>
      </c>
      <c r="L324" s="2">
        <v>0</v>
      </c>
      <c r="M324" s="2">
        <v>50</v>
      </c>
      <c r="N324" s="2">
        <v>120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2000</v>
      </c>
      <c r="X324" s="2">
        <v>0</v>
      </c>
      <c r="Y324" s="2">
        <v>255</v>
      </c>
      <c r="Z324" s="2">
        <v>2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</row>
    <row r="325" spans="1:64" s="2" customFormat="1">
      <c r="A325" s="2">
        <v>323</v>
      </c>
      <c r="B325" s="2" t="s">
        <v>440</v>
      </c>
      <c r="C325" s="2">
        <v>40</v>
      </c>
      <c r="D325" s="2">
        <v>0</v>
      </c>
      <c r="E325" s="2">
        <v>3</v>
      </c>
      <c r="F325" s="2">
        <v>0</v>
      </c>
      <c r="G325" s="2">
        <v>0</v>
      </c>
      <c r="H325" s="2">
        <v>0</v>
      </c>
      <c r="I325" s="2">
        <v>1</v>
      </c>
      <c r="J325" s="2">
        <v>10000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800</v>
      </c>
      <c r="X325" s="2">
        <v>0</v>
      </c>
      <c r="Y325" s="2">
        <v>255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</row>
    <row r="326" spans="1:64" s="2" customFormat="1">
      <c r="A326" s="2">
        <v>324</v>
      </c>
      <c r="B326" s="2" t="s">
        <v>409</v>
      </c>
      <c r="C326" s="2">
        <v>40</v>
      </c>
      <c r="D326" s="2">
        <v>0</v>
      </c>
      <c r="E326" s="2">
        <v>1</v>
      </c>
      <c r="F326" s="2">
        <v>0</v>
      </c>
      <c r="G326" s="2">
        <v>0</v>
      </c>
      <c r="H326" s="2">
        <v>0</v>
      </c>
      <c r="I326" s="2">
        <v>13</v>
      </c>
      <c r="J326" s="2">
        <v>4000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300</v>
      </c>
      <c r="X326" s="2">
        <v>0</v>
      </c>
      <c r="Y326" s="2">
        <v>255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</row>
    <row r="327" spans="1:64" s="2" customFormat="1">
      <c r="A327" s="2">
        <v>325</v>
      </c>
      <c r="B327" s="2" t="s">
        <v>436</v>
      </c>
      <c r="C327" s="2">
        <v>1</v>
      </c>
      <c r="D327" s="2">
        <v>0</v>
      </c>
      <c r="E327" s="2">
        <v>1</v>
      </c>
      <c r="F327" s="2">
        <v>0</v>
      </c>
      <c r="G327" s="2">
        <v>0</v>
      </c>
      <c r="H327" s="2">
        <v>0</v>
      </c>
      <c r="I327" s="2">
        <v>5</v>
      </c>
      <c r="J327" s="2">
        <v>1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100</v>
      </c>
      <c r="X327" s="2">
        <v>0</v>
      </c>
      <c r="Y327" s="2">
        <v>255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</row>
    <row r="328" spans="1:64" s="2" customFormat="1">
      <c r="A328" s="2">
        <v>326</v>
      </c>
      <c r="B328" s="2" t="s">
        <v>359</v>
      </c>
      <c r="C328" s="2">
        <v>45</v>
      </c>
      <c r="D328" s="2">
        <v>6</v>
      </c>
      <c r="E328" s="2">
        <v>1</v>
      </c>
      <c r="F328" s="2">
        <v>0</v>
      </c>
      <c r="G328" s="2">
        <v>0</v>
      </c>
      <c r="H328" s="2">
        <v>0</v>
      </c>
      <c r="I328" s="2">
        <v>360</v>
      </c>
      <c r="J328" s="2">
        <v>1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3000</v>
      </c>
      <c r="X328" s="2">
        <v>0</v>
      </c>
      <c r="Y328" s="2">
        <v>255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</row>
    <row r="329" spans="1:64" s="2" customFormat="1">
      <c r="A329" s="2">
        <v>327</v>
      </c>
      <c r="B329" s="2" t="s">
        <v>358</v>
      </c>
      <c r="C329" s="2">
        <v>3</v>
      </c>
      <c r="D329" s="2">
        <v>11</v>
      </c>
      <c r="E329" s="2">
        <v>1</v>
      </c>
      <c r="F329" s="2">
        <v>0</v>
      </c>
      <c r="G329" s="2">
        <v>0</v>
      </c>
      <c r="H329" s="2">
        <v>0</v>
      </c>
      <c r="I329" s="2">
        <v>265</v>
      </c>
      <c r="J329" s="2">
        <v>1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500</v>
      </c>
      <c r="X329" s="2">
        <v>0</v>
      </c>
      <c r="Y329" s="2">
        <v>255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</row>
    <row r="330" spans="1:64" s="2" customFormat="1">
      <c r="A330" s="2">
        <v>328</v>
      </c>
      <c r="B330" s="2" t="s">
        <v>346</v>
      </c>
      <c r="C330" s="2">
        <v>50</v>
      </c>
      <c r="D330" s="2">
        <v>0</v>
      </c>
      <c r="E330" s="2">
        <v>1</v>
      </c>
      <c r="F330" s="2">
        <v>1</v>
      </c>
      <c r="G330" s="2">
        <v>1</v>
      </c>
      <c r="H330" s="2">
        <v>1</v>
      </c>
      <c r="I330" s="2">
        <v>266</v>
      </c>
      <c r="J330" s="2">
        <v>1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1</v>
      </c>
      <c r="X330" s="2">
        <v>0</v>
      </c>
      <c r="Y330" s="2">
        <v>255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</row>
    <row r="331" spans="1:64" s="2" customFormat="1">
      <c r="A331" s="2">
        <v>329</v>
      </c>
      <c r="B331" s="2" t="s">
        <v>347</v>
      </c>
      <c r="C331" s="2">
        <v>45</v>
      </c>
      <c r="D331" s="2">
        <v>2</v>
      </c>
      <c r="E331" s="2">
        <v>1</v>
      </c>
      <c r="F331" s="2">
        <v>0</v>
      </c>
      <c r="G331" s="2">
        <v>0</v>
      </c>
      <c r="H331" s="2">
        <v>0</v>
      </c>
      <c r="I331" s="2">
        <v>368</v>
      </c>
      <c r="J331" s="2">
        <v>1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500</v>
      </c>
      <c r="X331" s="2">
        <v>0</v>
      </c>
      <c r="Y331" s="2">
        <v>255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</row>
    <row r="332" spans="1:64" s="2" customFormat="1">
      <c r="A332" s="2">
        <v>330</v>
      </c>
      <c r="B332" s="2" t="s">
        <v>355</v>
      </c>
      <c r="C332" s="2">
        <v>46</v>
      </c>
      <c r="D332" s="2">
        <v>1</v>
      </c>
      <c r="E332" s="2">
        <v>1</v>
      </c>
      <c r="F332" s="2">
        <v>0</v>
      </c>
      <c r="G332" s="2">
        <v>0</v>
      </c>
      <c r="H332" s="2">
        <v>0</v>
      </c>
      <c r="I332" s="2">
        <v>266</v>
      </c>
      <c r="J332" s="2">
        <v>1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10</v>
      </c>
      <c r="X332" s="2">
        <v>0</v>
      </c>
      <c r="Y332" s="2">
        <v>255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</row>
    <row r="333" spans="1:64" s="2" customFormat="1">
      <c r="A333" s="2">
        <v>331</v>
      </c>
      <c r="B333" s="2" t="s">
        <v>435</v>
      </c>
      <c r="C333" s="2">
        <v>30</v>
      </c>
      <c r="D333" s="2">
        <v>0</v>
      </c>
      <c r="E333" s="2">
        <v>1</v>
      </c>
      <c r="F333" s="2">
        <v>0</v>
      </c>
      <c r="G333" s="2">
        <v>0</v>
      </c>
      <c r="H333" s="2">
        <v>0</v>
      </c>
      <c r="I333" s="2">
        <v>130</v>
      </c>
      <c r="J333" s="2">
        <v>20000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1</v>
      </c>
      <c r="W333" s="2">
        <v>10</v>
      </c>
      <c r="X333" s="2">
        <v>0</v>
      </c>
      <c r="Y333" s="2">
        <v>255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</row>
    <row r="334" spans="1:64" s="2" customFormat="1">
      <c r="A334" s="2">
        <v>332</v>
      </c>
      <c r="B334" s="2" t="s">
        <v>354</v>
      </c>
      <c r="C334" s="2">
        <v>30</v>
      </c>
      <c r="D334" s="2">
        <v>0</v>
      </c>
      <c r="E334" s="2">
        <v>3</v>
      </c>
      <c r="F334" s="2">
        <v>0</v>
      </c>
      <c r="G334" s="2">
        <v>0</v>
      </c>
      <c r="H334" s="2">
        <v>0</v>
      </c>
      <c r="I334" s="2">
        <v>131</v>
      </c>
      <c r="J334" s="2">
        <v>40000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1</v>
      </c>
      <c r="W334" s="2">
        <v>500</v>
      </c>
      <c r="X334" s="2">
        <v>0</v>
      </c>
      <c r="Y334" s="2">
        <v>255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</row>
    <row r="335" spans="1:64" s="2" customFormat="1">
      <c r="A335" s="2">
        <v>333</v>
      </c>
      <c r="B335" s="2" t="s">
        <v>694</v>
      </c>
      <c r="C335" s="2">
        <v>30</v>
      </c>
      <c r="D335" s="2">
        <v>0</v>
      </c>
      <c r="E335" s="2">
        <v>3</v>
      </c>
      <c r="F335" s="2">
        <v>0</v>
      </c>
      <c r="G335" s="2">
        <v>0</v>
      </c>
      <c r="H335" s="2">
        <v>0</v>
      </c>
      <c r="I335" s="2">
        <v>852</v>
      </c>
      <c r="J335" s="2">
        <v>60000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1</v>
      </c>
      <c r="W335" s="2">
        <v>3000</v>
      </c>
      <c r="X335" s="2">
        <v>0</v>
      </c>
      <c r="Y335" s="2">
        <v>255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</row>
    <row r="336" spans="1:64" s="2" customFormat="1">
      <c r="A336" s="2">
        <v>334</v>
      </c>
      <c r="B336" s="2" t="s">
        <v>353</v>
      </c>
      <c r="C336" s="2">
        <v>15</v>
      </c>
      <c r="D336" s="2">
        <v>0</v>
      </c>
      <c r="E336" s="2">
        <v>5</v>
      </c>
      <c r="F336" s="2">
        <v>0</v>
      </c>
      <c r="G336" s="2">
        <v>0</v>
      </c>
      <c r="H336" s="2">
        <v>0</v>
      </c>
      <c r="I336" s="2">
        <v>105</v>
      </c>
      <c r="J336" s="2">
        <v>1000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1</v>
      </c>
      <c r="W336" s="2">
        <v>10</v>
      </c>
      <c r="X336" s="2">
        <v>0</v>
      </c>
      <c r="Y336" s="2">
        <v>255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</row>
    <row r="337" spans="1:64" s="2" customFormat="1">
      <c r="A337" s="2">
        <v>335</v>
      </c>
      <c r="B337" s="2" t="s">
        <v>340</v>
      </c>
      <c r="C337" s="2">
        <v>46</v>
      </c>
      <c r="D337" s="2">
        <v>1</v>
      </c>
      <c r="E337" s="2">
        <v>2</v>
      </c>
      <c r="F337" s="2">
        <v>0</v>
      </c>
      <c r="G337" s="2">
        <v>0</v>
      </c>
      <c r="H337" s="2">
        <v>0</v>
      </c>
      <c r="I337" s="2">
        <v>391</v>
      </c>
      <c r="J337" s="2">
        <v>1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1000</v>
      </c>
      <c r="X337" s="2">
        <v>0</v>
      </c>
      <c r="Y337" s="2">
        <v>255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</row>
    <row r="338" spans="1:64" s="2" customFormat="1">
      <c r="A338" s="2">
        <v>336</v>
      </c>
      <c r="B338" s="2" t="s">
        <v>695</v>
      </c>
      <c r="C338" s="2">
        <v>0</v>
      </c>
      <c r="D338" s="2">
        <v>1</v>
      </c>
      <c r="E338" s="2">
        <v>5</v>
      </c>
      <c r="F338" s="2">
        <v>0</v>
      </c>
      <c r="G338" s="2">
        <v>0</v>
      </c>
      <c r="H338" s="2">
        <v>0</v>
      </c>
      <c r="I338" s="2">
        <v>4</v>
      </c>
      <c r="J338" s="2">
        <v>30</v>
      </c>
      <c r="K338" s="2">
        <v>20</v>
      </c>
      <c r="L338" s="2">
        <v>0</v>
      </c>
      <c r="M338" s="2">
        <v>20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100</v>
      </c>
      <c r="X338" s="2">
        <v>0</v>
      </c>
      <c r="Y338" s="2">
        <v>255</v>
      </c>
      <c r="Z338" s="2">
        <v>2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</row>
    <row r="339" spans="1:64" s="2" customFormat="1">
      <c r="A339" s="2">
        <v>337</v>
      </c>
      <c r="B339" s="2" t="s">
        <v>420</v>
      </c>
      <c r="C339" s="2">
        <v>42</v>
      </c>
      <c r="D339" s="2">
        <v>0</v>
      </c>
      <c r="E339" s="2">
        <v>1</v>
      </c>
      <c r="F339" s="2">
        <v>0</v>
      </c>
      <c r="G339" s="2">
        <v>0</v>
      </c>
      <c r="H339" s="2">
        <v>0</v>
      </c>
      <c r="I339" s="2">
        <v>255</v>
      </c>
      <c r="J339" s="2">
        <v>20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5000</v>
      </c>
      <c r="X339" s="2">
        <v>0</v>
      </c>
      <c r="Y339" s="2">
        <v>255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</row>
    <row r="340" spans="1:64" s="2" customFormat="1">
      <c r="A340" s="2">
        <v>338</v>
      </c>
      <c r="B340" s="2" t="s">
        <v>419</v>
      </c>
      <c r="C340" s="2">
        <v>42</v>
      </c>
      <c r="D340" s="2">
        <v>0</v>
      </c>
      <c r="E340" s="2">
        <v>1</v>
      </c>
      <c r="F340" s="2">
        <v>0</v>
      </c>
      <c r="G340" s="2">
        <v>0</v>
      </c>
      <c r="H340" s="2">
        <v>0</v>
      </c>
      <c r="I340" s="2">
        <v>253</v>
      </c>
      <c r="J340" s="2">
        <v>40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5000</v>
      </c>
      <c r="X340" s="2">
        <v>0</v>
      </c>
      <c r="Y340" s="2">
        <v>255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</row>
    <row r="341" spans="1:64" s="2" customFormat="1">
      <c r="A341" s="2">
        <v>339</v>
      </c>
      <c r="B341" s="2" t="s">
        <v>696</v>
      </c>
      <c r="C341" s="2">
        <v>42</v>
      </c>
      <c r="D341" s="2">
        <v>0</v>
      </c>
      <c r="E341" s="2">
        <v>1</v>
      </c>
      <c r="F341" s="2">
        <v>0</v>
      </c>
      <c r="G341" s="2">
        <v>0</v>
      </c>
      <c r="H341" s="2">
        <v>0</v>
      </c>
      <c r="I341" s="2">
        <v>256</v>
      </c>
      <c r="J341" s="2">
        <v>60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5000</v>
      </c>
      <c r="X341" s="2">
        <v>0</v>
      </c>
      <c r="Y341" s="2">
        <v>255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</row>
    <row r="342" spans="1:64" s="2" customFormat="1">
      <c r="A342" s="2">
        <v>340</v>
      </c>
      <c r="B342" s="2" t="s">
        <v>697</v>
      </c>
      <c r="C342" s="2">
        <v>42</v>
      </c>
      <c r="D342" s="2">
        <v>0</v>
      </c>
      <c r="E342" s="2">
        <v>1</v>
      </c>
      <c r="F342" s="2">
        <v>0</v>
      </c>
      <c r="G342" s="2">
        <v>0</v>
      </c>
      <c r="H342" s="2">
        <v>0</v>
      </c>
      <c r="I342" s="2">
        <v>254</v>
      </c>
      <c r="J342" s="2">
        <v>60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5000</v>
      </c>
      <c r="X342" s="2">
        <v>0</v>
      </c>
      <c r="Y342" s="2">
        <v>255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</row>
    <row r="343" spans="1:64" s="2" customFormat="1">
      <c r="A343" s="2">
        <v>341</v>
      </c>
      <c r="B343" s="2" t="s">
        <v>418</v>
      </c>
      <c r="C343" s="2">
        <v>42</v>
      </c>
      <c r="D343" s="2">
        <v>0</v>
      </c>
      <c r="E343" s="2">
        <v>1</v>
      </c>
      <c r="F343" s="2">
        <v>0</v>
      </c>
      <c r="G343" s="2">
        <v>0</v>
      </c>
      <c r="H343" s="2">
        <v>0</v>
      </c>
      <c r="I343" s="2">
        <v>252</v>
      </c>
      <c r="J343" s="2">
        <v>60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5000</v>
      </c>
      <c r="X343" s="2">
        <v>0</v>
      </c>
      <c r="Y343" s="2">
        <v>255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</row>
    <row r="344" spans="1:64" s="2" customFormat="1">
      <c r="A344" s="2">
        <v>342</v>
      </c>
      <c r="B344" s="2" t="s">
        <v>383</v>
      </c>
      <c r="C344" s="2">
        <v>43</v>
      </c>
      <c r="D344" s="2">
        <v>0</v>
      </c>
      <c r="E344" s="2">
        <v>4</v>
      </c>
      <c r="F344" s="2">
        <v>0</v>
      </c>
      <c r="G344" s="2">
        <v>0</v>
      </c>
      <c r="H344" s="2">
        <v>0</v>
      </c>
      <c r="I344" s="2">
        <v>286</v>
      </c>
      <c r="J344" s="2">
        <v>10000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500</v>
      </c>
      <c r="X344" s="2">
        <v>0</v>
      </c>
      <c r="Y344" s="2">
        <v>255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</row>
    <row r="345" spans="1:64" s="2" customFormat="1">
      <c r="A345" s="2">
        <v>343</v>
      </c>
      <c r="B345" s="2" t="s">
        <v>382</v>
      </c>
      <c r="C345" s="2">
        <v>43</v>
      </c>
      <c r="D345" s="2">
        <v>0</v>
      </c>
      <c r="E345" s="2">
        <v>4</v>
      </c>
      <c r="F345" s="2">
        <v>0</v>
      </c>
      <c r="G345" s="2">
        <v>0</v>
      </c>
      <c r="H345" s="2">
        <v>0</v>
      </c>
      <c r="I345" s="2">
        <v>281</v>
      </c>
      <c r="J345" s="2">
        <v>10000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1000</v>
      </c>
      <c r="X345" s="2">
        <v>0</v>
      </c>
      <c r="Y345" s="2">
        <v>255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</row>
    <row r="346" spans="1:64" s="2" customFormat="1">
      <c r="A346" s="2">
        <v>344</v>
      </c>
      <c r="B346" s="2" t="s">
        <v>381</v>
      </c>
      <c r="C346" s="2">
        <v>43</v>
      </c>
      <c r="D346" s="2">
        <v>0</v>
      </c>
      <c r="E346" s="2">
        <v>4</v>
      </c>
      <c r="F346" s="2">
        <v>0</v>
      </c>
      <c r="G346" s="2">
        <v>0</v>
      </c>
      <c r="H346" s="2">
        <v>0</v>
      </c>
      <c r="I346" s="2">
        <v>285</v>
      </c>
      <c r="J346" s="2">
        <v>10000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2500</v>
      </c>
      <c r="X346" s="2">
        <v>0</v>
      </c>
      <c r="Y346" s="2">
        <v>255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</row>
    <row r="347" spans="1:64" s="2" customFormat="1">
      <c r="A347" s="2">
        <v>345</v>
      </c>
      <c r="B347" s="2" t="s">
        <v>380</v>
      </c>
      <c r="C347" s="2">
        <v>43</v>
      </c>
      <c r="D347" s="2">
        <v>0</v>
      </c>
      <c r="E347" s="2">
        <v>4</v>
      </c>
      <c r="F347" s="2">
        <v>0</v>
      </c>
      <c r="G347" s="2">
        <v>0</v>
      </c>
      <c r="H347" s="2">
        <v>0</v>
      </c>
      <c r="I347" s="2">
        <v>280</v>
      </c>
      <c r="J347" s="2">
        <v>10000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5000</v>
      </c>
      <c r="X347" s="2">
        <v>0</v>
      </c>
      <c r="Y347" s="2">
        <v>255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</row>
    <row r="348" spans="1:64" s="2" customFormat="1">
      <c r="A348" s="2">
        <v>346</v>
      </c>
      <c r="B348" s="2" t="s">
        <v>362</v>
      </c>
      <c r="C348" s="2">
        <v>43</v>
      </c>
      <c r="D348" s="2">
        <v>0</v>
      </c>
      <c r="E348" s="2">
        <v>4</v>
      </c>
      <c r="F348" s="2">
        <v>0</v>
      </c>
      <c r="G348" s="2">
        <v>0</v>
      </c>
      <c r="H348" s="2">
        <v>0</v>
      </c>
      <c r="I348" s="2">
        <v>284</v>
      </c>
      <c r="J348" s="2">
        <v>20000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6000</v>
      </c>
      <c r="X348" s="2">
        <v>0</v>
      </c>
      <c r="Y348" s="2">
        <v>255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</row>
    <row r="349" spans="1:64" s="2" customFormat="1">
      <c r="A349" s="2">
        <v>347</v>
      </c>
      <c r="B349" s="2" t="s">
        <v>698</v>
      </c>
      <c r="C349" s="2">
        <v>41</v>
      </c>
      <c r="D349" s="2">
        <v>0</v>
      </c>
      <c r="E349" s="2">
        <v>1</v>
      </c>
      <c r="F349" s="2">
        <v>0</v>
      </c>
      <c r="G349" s="2">
        <v>0</v>
      </c>
      <c r="H349" s="2">
        <v>0</v>
      </c>
      <c r="I349" s="2">
        <v>854</v>
      </c>
      <c r="J349" s="2">
        <v>1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255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</row>
    <row r="350" spans="1:64" s="2" customFormat="1">
      <c r="A350" s="2">
        <v>348</v>
      </c>
      <c r="B350" s="2" t="s">
        <v>699</v>
      </c>
      <c r="C350" s="2">
        <v>41</v>
      </c>
      <c r="D350" s="2">
        <v>0</v>
      </c>
      <c r="E350" s="2">
        <v>1</v>
      </c>
      <c r="F350" s="2">
        <v>0</v>
      </c>
      <c r="G350" s="2">
        <v>0</v>
      </c>
      <c r="H350" s="2">
        <v>0</v>
      </c>
      <c r="I350" s="2">
        <v>804</v>
      </c>
      <c r="J350" s="2">
        <v>1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255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</row>
    <row r="351" spans="1:64" s="2" customFormat="1">
      <c r="A351" s="2">
        <v>349</v>
      </c>
      <c r="B351" s="2" t="s">
        <v>700</v>
      </c>
      <c r="C351" s="2">
        <v>41</v>
      </c>
      <c r="D351" s="2">
        <v>0</v>
      </c>
      <c r="E351" s="2">
        <v>1</v>
      </c>
      <c r="F351" s="2">
        <v>0</v>
      </c>
      <c r="G351" s="2">
        <v>0</v>
      </c>
      <c r="H351" s="2">
        <v>0</v>
      </c>
      <c r="I351" s="2">
        <v>803</v>
      </c>
      <c r="J351" s="2">
        <v>1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255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</row>
    <row r="352" spans="1:64" s="2" customFormat="1">
      <c r="A352" s="2">
        <v>350</v>
      </c>
      <c r="B352" s="2" t="s">
        <v>701</v>
      </c>
      <c r="C352" s="2">
        <v>41</v>
      </c>
      <c r="D352" s="2">
        <v>0</v>
      </c>
      <c r="E352" s="2">
        <v>1</v>
      </c>
      <c r="F352" s="2">
        <v>0</v>
      </c>
      <c r="G352" s="2">
        <v>0</v>
      </c>
      <c r="H352" s="2">
        <v>0</v>
      </c>
      <c r="I352" s="2">
        <v>802</v>
      </c>
      <c r="J352" s="2">
        <v>1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255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</row>
    <row r="353" spans="1:64" s="2" customFormat="1">
      <c r="A353" s="2">
        <v>351</v>
      </c>
      <c r="B353" s="2" t="s">
        <v>702</v>
      </c>
      <c r="C353" s="2">
        <v>41</v>
      </c>
      <c r="D353" s="2">
        <v>0</v>
      </c>
      <c r="E353" s="2">
        <v>1</v>
      </c>
      <c r="F353" s="2">
        <v>0</v>
      </c>
      <c r="G353" s="2">
        <v>0</v>
      </c>
      <c r="H353" s="2">
        <v>0</v>
      </c>
      <c r="I353" s="2">
        <v>807</v>
      </c>
      <c r="J353" s="2">
        <v>1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255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</row>
    <row r="354" spans="1:64" s="2" customFormat="1">
      <c r="A354" s="2">
        <v>352</v>
      </c>
      <c r="B354" s="2" t="s">
        <v>703</v>
      </c>
      <c r="C354" s="2">
        <v>41</v>
      </c>
      <c r="D354" s="2">
        <v>0</v>
      </c>
      <c r="E354" s="2">
        <v>1</v>
      </c>
      <c r="F354" s="2">
        <v>0</v>
      </c>
      <c r="G354" s="2">
        <v>0</v>
      </c>
      <c r="H354" s="2">
        <v>0</v>
      </c>
      <c r="I354" s="2">
        <v>806</v>
      </c>
      <c r="J354" s="2">
        <v>1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255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</row>
    <row r="355" spans="1:64" s="2" customFormat="1">
      <c r="A355" s="2">
        <v>353</v>
      </c>
      <c r="B355" s="2" t="s">
        <v>704</v>
      </c>
      <c r="C355" s="2">
        <v>41</v>
      </c>
      <c r="D355" s="2">
        <v>0</v>
      </c>
      <c r="E355" s="2">
        <v>1</v>
      </c>
      <c r="F355" s="2">
        <v>0</v>
      </c>
      <c r="G355" s="2">
        <v>0</v>
      </c>
      <c r="H355" s="2">
        <v>0</v>
      </c>
      <c r="I355" s="2">
        <v>808</v>
      </c>
      <c r="J355" s="2">
        <v>1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255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</row>
    <row r="356" spans="1:64" s="2" customFormat="1">
      <c r="A356" s="2">
        <v>354</v>
      </c>
      <c r="B356" s="2" t="s">
        <v>404</v>
      </c>
      <c r="C356" s="2">
        <v>44</v>
      </c>
      <c r="D356" s="2">
        <v>0</v>
      </c>
      <c r="E356" s="2">
        <v>1</v>
      </c>
      <c r="F356" s="2">
        <v>0</v>
      </c>
      <c r="G356" s="2">
        <v>0</v>
      </c>
      <c r="H356" s="2">
        <v>0</v>
      </c>
      <c r="I356" s="2">
        <v>261</v>
      </c>
      <c r="J356" s="2">
        <v>1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1000</v>
      </c>
      <c r="X356" s="2">
        <v>0</v>
      </c>
      <c r="Y356" s="2">
        <v>253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</row>
    <row r="357" spans="1:64" s="2" customFormat="1">
      <c r="A357" s="2">
        <v>355</v>
      </c>
      <c r="B357" s="2" t="s">
        <v>371</v>
      </c>
      <c r="C357" s="2">
        <v>44</v>
      </c>
      <c r="D357" s="2">
        <v>1</v>
      </c>
      <c r="E357" s="2">
        <v>1</v>
      </c>
      <c r="F357" s="2">
        <v>0</v>
      </c>
      <c r="G357" s="2">
        <v>0</v>
      </c>
      <c r="H357" s="2">
        <v>0</v>
      </c>
      <c r="I357" s="2">
        <v>271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1</v>
      </c>
      <c r="W357" s="2">
        <v>1000</v>
      </c>
      <c r="X357" s="2">
        <v>0</v>
      </c>
      <c r="Y357" s="2">
        <v>253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</row>
    <row r="358" spans="1:64" s="2" customFormat="1">
      <c r="A358" s="2">
        <v>356</v>
      </c>
      <c r="B358" s="2" t="s">
        <v>705</v>
      </c>
      <c r="C358" s="2">
        <v>42</v>
      </c>
      <c r="D358" s="2">
        <v>0</v>
      </c>
      <c r="E358" s="2">
        <v>1</v>
      </c>
      <c r="F358" s="2">
        <v>0</v>
      </c>
      <c r="G358" s="2">
        <v>0</v>
      </c>
      <c r="H358" s="2">
        <v>1000</v>
      </c>
      <c r="I358" s="2">
        <v>505</v>
      </c>
      <c r="J358" s="2">
        <v>1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5">
        <v>253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</row>
    <row r="359" spans="1:64" s="2" customFormat="1">
      <c r="A359" s="2">
        <v>357</v>
      </c>
      <c r="B359" s="2" t="s">
        <v>706</v>
      </c>
      <c r="C359" s="5">
        <v>42</v>
      </c>
      <c r="D359" s="5">
        <v>0</v>
      </c>
      <c r="E359" s="5">
        <v>0</v>
      </c>
      <c r="F359" s="5">
        <v>0</v>
      </c>
      <c r="G359" s="5">
        <v>0</v>
      </c>
      <c r="H359" s="5">
        <v>1000</v>
      </c>
      <c r="I359" s="5">
        <v>1145</v>
      </c>
      <c r="J359" s="5">
        <v>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253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</row>
    <row r="360" spans="1:64" s="2" customFormat="1">
      <c r="A360" s="2">
        <v>358</v>
      </c>
      <c r="B360" s="2" t="s">
        <v>707</v>
      </c>
      <c r="C360" s="5">
        <v>42</v>
      </c>
      <c r="D360" s="5">
        <v>0</v>
      </c>
      <c r="E360" s="5">
        <v>0</v>
      </c>
      <c r="F360" s="5">
        <v>0</v>
      </c>
      <c r="G360" s="5">
        <v>0</v>
      </c>
      <c r="H360" s="5">
        <v>1000</v>
      </c>
      <c r="I360" s="5">
        <v>1136</v>
      </c>
      <c r="J360" s="5">
        <v>1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253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</row>
    <row r="361" spans="1:64" s="2" customFormat="1">
      <c r="A361" s="2">
        <v>359</v>
      </c>
      <c r="B361" s="2" t="s">
        <v>708</v>
      </c>
      <c r="C361" s="5">
        <v>42</v>
      </c>
      <c r="D361" s="5">
        <v>0</v>
      </c>
      <c r="E361" s="5">
        <v>1</v>
      </c>
      <c r="F361" s="5">
        <v>0</v>
      </c>
      <c r="G361" s="5">
        <v>0</v>
      </c>
      <c r="H361" s="5">
        <v>1000</v>
      </c>
      <c r="I361" s="5">
        <v>1224</v>
      </c>
      <c r="J361" s="5">
        <v>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253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</row>
    <row r="362" spans="1:64" s="2" customFormat="1">
      <c r="A362" s="2">
        <v>360</v>
      </c>
      <c r="B362" s="2" t="s">
        <v>1208</v>
      </c>
      <c r="C362" s="5">
        <v>42</v>
      </c>
      <c r="D362" s="5">
        <v>0</v>
      </c>
      <c r="E362" s="5">
        <v>1</v>
      </c>
      <c r="F362" s="5">
        <v>0</v>
      </c>
      <c r="G362" s="5">
        <v>0</v>
      </c>
      <c r="H362" s="5">
        <v>100</v>
      </c>
      <c r="I362" s="5">
        <v>1136</v>
      </c>
      <c r="J362" s="5">
        <v>1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253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</row>
    <row r="363" spans="1:64" s="2" customFormat="1">
      <c r="A363" s="2">
        <v>361</v>
      </c>
      <c r="B363" s="2" t="s">
        <v>709</v>
      </c>
      <c r="C363" s="5">
        <v>42</v>
      </c>
      <c r="D363" s="5">
        <v>0</v>
      </c>
      <c r="E363" s="5">
        <v>1</v>
      </c>
      <c r="F363" s="5">
        <v>0</v>
      </c>
      <c r="G363" s="5">
        <v>0</v>
      </c>
      <c r="H363" s="5">
        <v>100</v>
      </c>
      <c r="I363" s="5">
        <v>1136</v>
      </c>
      <c r="J363" s="5">
        <v>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253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</row>
    <row r="364" spans="1:64" s="2" customFormat="1">
      <c r="A364" s="2">
        <v>362</v>
      </c>
      <c r="B364" s="2" t="s">
        <v>710</v>
      </c>
      <c r="C364" s="5">
        <v>42</v>
      </c>
      <c r="D364" s="5">
        <v>0</v>
      </c>
      <c r="E364" s="5">
        <v>1</v>
      </c>
      <c r="F364" s="5">
        <v>0</v>
      </c>
      <c r="G364" s="5">
        <v>0</v>
      </c>
      <c r="H364" s="5">
        <v>100</v>
      </c>
      <c r="I364" s="5">
        <v>1136</v>
      </c>
      <c r="J364" s="5">
        <v>1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253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</row>
    <row r="365" spans="1:64" s="2" customFormat="1">
      <c r="A365" s="2">
        <v>363</v>
      </c>
      <c r="B365" s="2" t="s">
        <v>711</v>
      </c>
      <c r="C365" s="5">
        <v>42</v>
      </c>
      <c r="D365" s="5">
        <v>0</v>
      </c>
      <c r="E365" s="5">
        <v>1</v>
      </c>
      <c r="F365" s="5">
        <v>0</v>
      </c>
      <c r="G365" s="5">
        <v>0</v>
      </c>
      <c r="H365" s="5">
        <v>100</v>
      </c>
      <c r="I365" s="5">
        <v>1136</v>
      </c>
      <c r="J365" s="5">
        <v>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253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</row>
    <row r="366" spans="1:64" s="2" customFormat="1">
      <c r="A366" s="2">
        <v>364</v>
      </c>
      <c r="B366" s="2" t="s">
        <v>712</v>
      </c>
      <c r="C366" s="5">
        <v>42</v>
      </c>
      <c r="D366" s="5">
        <v>0</v>
      </c>
      <c r="E366" s="5">
        <v>1</v>
      </c>
      <c r="F366" s="5">
        <v>0</v>
      </c>
      <c r="G366" s="5">
        <v>0</v>
      </c>
      <c r="H366" s="5">
        <v>100</v>
      </c>
      <c r="I366" s="5">
        <v>1136</v>
      </c>
      <c r="J366" s="5">
        <v>1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253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</row>
    <row r="367" spans="1:64" s="2" customFormat="1">
      <c r="A367" s="2">
        <v>365</v>
      </c>
      <c r="B367" s="2" t="s">
        <v>713</v>
      </c>
      <c r="C367" s="5">
        <v>42</v>
      </c>
      <c r="D367" s="5">
        <v>0</v>
      </c>
      <c r="E367" s="5">
        <v>1</v>
      </c>
      <c r="F367" s="5">
        <v>0</v>
      </c>
      <c r="G367" s="5">
        <v>0</v>
      </c>
      <c r="H367" s="5">
        <v>100</v>
      </c>
      <c r="I367" s="5">
        <v>1136</v>
      </c>
      <c r="J367" s="5">
        <v>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253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</row>
    <row r="368" spans="1:64" s="2" customFormat="1">
      <c r="A368" s="2">
        <v>366</v>
      </c>
      <c r="B368" s="2" t="s">
        <v>714</v>
      </c>
      <c r="C368" s="5">
        <v>42</v>
      </c>
      <c r="D368" s="5">
        <v>0</v>
      </c>
      <c r="E368" s="5">
        <v>1</v>
      </c>
      <c r="F368" s="5">
        <v>0</v>
      </c>
      <c r="G368" s="5">
        <v>0</v>
      </c>
      <c r="H368" s="5">
        <v>100</v>
      </c>
      <c r="I368" s="5">
        <v>1136</v>
      </c>
      <c r="J368" s="5">
        <v>1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253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</row>
    <row r="369" spans="1:64" s="2" customFormat="1">
      <c r="A369" s="2">
        <v>367</v>
      </c>
      <c r="B369" s="2" t="s">
        <v>715</v>
      </c>
      <c r="C369" s="5">
        <v>42</v>
      </c>
      <c r="D369" s="5">
        <v>0</v>
      </c>
      <c r="E369" s="5">
        <v>1</v>
      </c>
      <c r="F369" s="5">
        <v>0</v>
      </c>
      <c r="G369" s="5">
        <v>0</v>
      </c>
      <c r="H369" s="5">
        <v>100</v>
      </c>
      <c r="I369" s="5">
        <v>1136</v>
      </c>
      <c r="J369" s="5">
        <v>1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253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</row>
    <row r="370" spans="1:64" s="2" customFormat="1">
      <c r="A370" s="2">
        <v>368</v>
      </c>
      <c r="B370" s="2" t="s">
        <v>716</v>
      </c>
      <c r="C370" s="5">
        <v>42</v>
      </c>
      <c r="D370" s="5">
        <v>0</v>
      </c>
      <c r="E370" s="5">
        <v>1</v>
      </c>
      <c r="F370" s="5">
        <v>0</v>
      </c>
      <c r="G370" s="5">
        <v>0</v>
      </c>
      <c r="H370" s="5">
        <v>100</v>
      </c>
      <c r="I370" s="5">
        <v>1136</v>
      </c>
      <c r="J370" s="5">
        <v>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253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</row>
    <row r="371" spans="1:64" s="2" customFormat="1">
      <c r="A371" s="2">
        <v>369</v>
      </c>
      <c r="B371" s="2" t="s">
        <v>717</v>
      </c>
      <c r="C371" s="5">
        <v>42</v>
      </c>
      <c r="D371" s="5">
        <v>0</v>
      </c>
      <c r="E371" s="5">
        <v>1</v>
      </c>
      <c r="F371" s="5">
        <v>0</v>
      </c>
      <c r="G371" s="5">
        <v>0</v>
      </c>
      <c r="H371" s="5">
        <v>100</v>
      </c>
      <c r="I371" s="5">
        <v>1136</v>
      </c>
      <c r="J371" s="5">
        <v>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253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</row>
    <row r="372" spans="1:64" s="2" customFormat="1">
      <c r="A372" s="2">
        <v>370</v>
      </c>
      <c r="B372" s="2" t="s">
        <v>718</v>
      </c>
      <c r="C372" s="5">
        <v>42</v>
      </c>
      <c r="D372" s="5">
        <v>0</v>
      </c>
      <c r="E372" s="5">
        <v>1</v>
      </c>
      <c r="F372" s="5">
        <v>0</v>
      </c>
      <c r="G372" s="5">
        <v>0</v>
      </c>
      <c r="H372" s="5">
        <v>100</v>
      </c>
      <c r="I372" s="5">
        <v>1136</v>
      </c>
      <c r="J372" s="5">
        <v>1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253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</row>
    <row r="373" spans="1:64" s="2" customFormat="1">
      <c r="A373" s="2">
        <v>371</v>
      </c>
      <c r="B373" s="2" t="s">
        <v>719</v>
      </c>
      <c r="C373" s="5">
        <v>42</v>
      </c>
      <c r="D373" s="5">
        <v>0</v>
      </c>
      <c r="E373" s="5">
        <v>1</v>
      </c>
      <c r="F373" s="5">
        <v>0</v>
      </c>
      <c r="G373" s="5">
        <v>0</v>
      </c>
      <c r="H373" s="5">
        <v>100</v>
      </c>
      <c r="I373" s="5">
        <v>1136</v>
      </c>
      <c r="J373" s="5">
        <v>1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253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</row>
    <row r="374" spans="1:64" s="2" customFormat="1">
      <c r="A374" s="2">
        <v>372</v>
      </c>
      <c r="B374" s="2" t="s">
        <v>720</v>
      </c>
      <c r="C374" s="5">
        <v>42</v>
      </c>
      <c r="D374" s="5">
        <v>0</v>
      </c>
      <c r="E374" s="5">
        <v>1</v>
      </c>
      <c r="F374" s="5">
        <v>0</v>
      </c>
      <c r="G374" s="5">
        <v>0</v>
      </c>
      <c r="H374" s="5">
        <v>100</v>
      </c>
      <c r="I374" s="5">
        <v>1136</v>
      </c>
      <c r="J374" s="5">
        <v>1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253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</row>
    <row r="375" spans="1:64" s="2" customFormat="1">
      <c r="A375" s="2">
        <v>373</v>
      </c>
      <c r="B375" s="2" t="s">
        <v>721</v>
      </c>
      <c r="C375" s="5">
        <v>42</v>
      </c>
      <c r="D375" s="5">
        <v>0</v>
      </c>
      <c r="E375" s="5">
        <v>1</v>
      </c>
      <c r="F375" s="5">
        <v>0</v>
      </c>
      <c r="G375" s="5">
        <v>0</v>
      </c>
      <c r="H375" s="5">
        <v>100</v>
      </c>
      <c r="I375" s="5">
        <v>1136</v>
      </c>
      <c r="J375" s="5">
        <v>1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253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</row>
    <row r="376" spans="1:64" s="2" customFormat="1">
      <c r="A376" s="2">
        <v>374</v>
      </c>
      <c r="B376" s="2" t="s">
        <v>722</v>
      </c>
      <c r="C376" s="5">
        <v>42</v>
      </c>
      <c r="D376" s="5">
        <v>0</v>
      </c>
      <c r="E376" s="5">
        <v>1</v>
      </c>
      <c r="F376" s="5">
        <v>0</v>
      </c>
      <c r="G376" s="5">
        <v>0</v>
      </c>
      <c r="H376" s="5">
        <v>100</v>
      </c>
      <c r="I376" s="5">
        <v>1136</v>
      </c>
      <c r="J376" s="5">
        <v>1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253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</row>
    <row r="377" spans="1:64" s="2" customFormat="1">
      <c r="A377" s="2">
        <v>375</v>
      </c>
      <c r="B377" s="2" t="s">
        <v>723</v>
      </c>
      <c r="C377" s="5">
        <v>42</v>
      </c>
      <c r="D377" s="5">
        <v>0</v>
      </c>
      <c r="E377" s="5">
        <v>1</v>
      </c>
      <c r="F377" s="5">
        <v>0</v>
      </c>
      <c r="G377" s="5">
        <v>0</v>
      </c>
      <c r="H377" s="5">
        <v>100</v>
      </c>
      <c r="I377" s="5">
        <v>1136</v>
      </c>
      <c r="J377" s="5">
        <v>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253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</row>
    <row r="378" spans="1:64" s="2" customFormat="1">
      <c r="A378" s="2">
        <v>376</v>
      </c>
      <c r="B378" s="2" t="s">
        <v>724</v>
      </c>
      <c r="C378" s="5">
        <v>42</v>
      </c>
      <c r="D378" s="5">
        <v>0</v>
      </c>
      <c r="E378" s="5">
        <v>1</v>
      </c>
      <c r="F378" s="5">
        <v>0</v>
      </c>
      <c r="G378" s="5">
        <v>0</v>
      </c>
      <c r="H378" s="5">
        <v>100</v>
      </c>
      <c r="I378" s="5">
        <v>1136</v>
      </c>
      <c r="J378" s="5">
        <v>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253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</row>
    <row r="379" spans="1:64" s="2" customFormat="1">
      <c r="A379" s="2">
        <v>377</v>
      </c>
      <c r="B379" s="2" t="s">
        <v>725</v>
      </c>
      <c r="C379" s="5">
        <v>42</v>
      </c>
      <c r="D379" s="5">
        <v>0</v>
      </c>
      <c r="E379" s="5">
        <v>1</v>
      </c>
      <c r="F379" s="5">
        <v>0</v>
      </c>
      <c r="G379" s="5">
        <v>0</v>
      </c>
      <c r="H379" s="5">
        <v>100</v>
      </c>
      <c r="I379" s="5">
        <v>1136</v>
      </c>
      <c r="J379" s="5">
        <v>1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253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</row>
    <row r="380" spans="1:64" s="2" customFormat="1">
      <c r="A380" s="2">
        <v>378</v>
      </c>
      <c r="B380" s="2" t="s">
        <v>726</v>
      </c>
      <c r="C380" s="5">
        <v>42</v>
      </c>
      <c r="D380" s="5">
        <v>0</v>
      </c>
      <c r="E380" s="5">
        <v>1</v>
      </c>
      <c r="F380" s="5">
        <v>0</v>
      </c>
      <c r="G380" s="5">
        <v>0</v>
      </c>
      <c r="H380" s="5">
        <v>100</v>
      </c>
      <c r="I380" s="5">
        <v>1136</v>
      </c>
      <c r="J380" s="5">
        <v>1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253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</row>
    <row r="381" spans="1:64" s="2" customFormat="1">
      <c r="A381" s="2">
        <v>379</v>
      </c>
      <c r="B381" s="2" t="s">
        <v>727</v>
      </c>
      <c r="C381" s="5">
        <v>42</v>
      </c>
      <c r="D381" s="5">
        <v>0</v>
      </c>
      <c r="E381" s="5">
        <v>1</v>
      </c>
      <c r="F381" s="5">
        <v>0</v>
      </c>
      <c r="G381" s="5">
        <v>0</v>
      </c>
      <c r="H381" s="5">
        <v>100</v>
      </c>
      <c r="I381" s="5">
        <v>1136</v>
      </c>
      <c r="J381" s="5">
        <v>1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253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</row>
    <row r="382" spans="1:64" s="2" customFormat="1">
      <c r="A382" s="2">
        <v>380</v>
      </c>
      <c r="B382" s="2" t="s">
        <v>728</v>
      </c>
      <c r="C382" s="5">
        <v>42</v>
      </c>
      <c r="D382" s="5">
        <v>0</v>
      </c>
      <c r="E382" s="5">
        <v>1</v>
      </c>
      <c r="F382" s="5">
        <v>0</v>
      </c>
      <c r="G382" s="5">
        <v>0</v>
      </c>
      <c r="H382" s="5">
        <v>100</v>
      </c>
      <c r="I382" s="5">
        <v>1136</v>
      </c>
      <c r="J382" s="5">
        <v>1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253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</row>
    <row r="383" spans="1:64" s="2" customFormat="1">
      <c r="A383" s="2">
        <v>381</v>
      </c>
      <c r="B383" s="2" t="s">
        <v>729</v>
      </c>
      <c r="C383" s="5">
        <v>42</v>
      </c>
      <c r="D383" s="5">
        <v>0</v>
      </c>
      <c r="E383" s="5">
        <v>1</v>
      </c>
      <c r="F383" s="5">
        <v>0</v>
      </c>
      <c r="G383" s="5">
        <v>0</v>
      </c>
      <c r="H383" s="5">
        <v>100</v>
      </c>
      <c r="I383" s="5">
        <v>1136</v>
      </c>
      <c r="J383" s="5">
        <v>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253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</row>
    <row r="384" spans="1:64" s="2" customFormat="1">
      <c r="A384" s="2">
        <v>382</v>
      </c>
      <c r="B384" s="2" t="s">
        <v>730</v>
      </c>
      <c r="C384" s="5">
        <v>42</v>
      </c>
      <c r="D384" s="5">
        <v>0</v>
      </c>
      <c r="E384" s="5">
        <v>1</v>
      </c>
      <c r="F384" s="5">
        <v>0</v>
      </c>
      <c r="G384" s="5">
        <v>0</v>
      </c>
      <c r="H384" s="5">
        <v>100</v>
      </c>
      <c r="I384" s="5">
        <v>1136</v>
      </c>
      <c r="J384" s="5">
        <v>1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253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</row>
    <row r="385" spans="1:64" s="2" customFormat="1">
      <c r="A385" s="2">
        <v>383</v>
      </c>
      <c r="B385" s="2" t="s">
        <v>731</v>
      </c>
      <c r="C385" s="5">
        <v>42</v>
      </c>
      <c r="D385" s="5">
        <v>0</v>
      </c>
      <c r="E385" s="5">
        <v>1</v>
      </c>
      <c r="F385" s="5">
        <v>0</v>
      </c>
      <c r="G385" s="5">
        <v>0</v>
      </c>
      <c r="H385" s="5">
        <v>100</v>
      </c>
      <c r="I385" s="5">
        <v>1136</v>
      </c>
      <c r="J385" s="5">
        <v>1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253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</row>
    <row r="386" spans="1:64" s="2" customFormat="1">
      <c r="A386" s="2">
        <v>384</v>
      </c>
      <c r="B386" s="2" t="s">
        <v>732</v>
      </c>
      <c r="C386" s="5">
        <v>42</v>
      </c>
      <c r="D386" s="5">
        <v>0</v>
      </c>
      <c r="E386" s="5">
        <v>1</v>
      </c>
      <c r="F386" s="5">
        <v>0</v>
      </c>
      <c r="G386" s="5">
        <v>0</v>
      </c>
      <c r="H386" s="5">
        <v>100</v>
      </c>
      <c r="I386" s="5">
        <v>1136</v>
      </c>
      <c r="J386" s="5">
        <v>1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253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</row>
    <row r="387" spans="1:64" s="2" customFormat="1">
      <c r="A387" s="2">
        <v>385</v>
      </c>
      <c r="B387" s="2" t="s">
        <v>733</v>
      </c>
      <c r="C387" s="5">
        <v>42</v>
      </c>
      <c r="D387" s="5">
        <v>0</v>
      </c>
      <c r="E387" s="5">
        <v>1</v>
      </c>
      <c r="F387" s="5">
        <v>0</v>
      </c>
      <c r="G387" s="5">
        <v>0</v>
      </c>
      <c r="H387" s="5">
        <v>100</v>
      </c>
      <c r="I387" s="5">
        <v>1136</v>
      </c>
      <c r="J387" s="5">
        <v>1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253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</row>
    <row r="388" spans="1:64" s="2" customFormat="1">
      <c r="A388" s="2">
        <v>386</v>
      </c>
      <c r="B388" s="2" t="s">
        <v>734</v>
      </c>
      <c r="C388" s="5">
        <v>42</v>
      </c>
      <c r="D388" s="5">
        <v>0</v>
      </c>
      <c r="E388" s="5">
        <v>1</v>
      </c>
      <c r="F388" s="5">
        <v>0</v>
      </c>
      <c r="G388" s="5">
        <v>0</v>
      </c>
      <c r="H388" s="5">
        <v>100</v>
      </c>
      <c r="I388" s="5">
        <v>1136</v>
      </c>
      <c r="J388" s="5">
        <v>1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253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</row>
    <row r="389" spans="1:64" s="2" customFormat="1">
      <c r="A389" s="2">
        <v>387</v>
      </c>
      <c r="B389" s="2" t="s">
        <v>735</v>
      </c>
      <c r="C389" s="5">
        <v>42</v>
      </c>
      <c r="D389" s="5">
        <v>0</v>
      </c>
      <c r="E389" s="5">
        <v>1</v>
      </c>
      <c r="F389" s="5">
        <v>0</v>
      </c>
      <c r="G389" s="5">
        <v>0</v>
      </c>
      <c r="H389" s="5">
        <v>100</v>
      </c>
      <c r="I389" s="5">
        <v>1136</v>
      </c>
      <c r="J389" s="5">
        <v>1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253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</row>
    <row r="390" spans="1:64" s="2" customFormat="1">
      <c r="A390" s="2">
        <v>388</v>
      </c>
      <c r="B390" s="2" t="s">
        <v>736</v>
      </c>
      <c r="C390" s="5">
        <v>42</v>
      </c>
      <c r="D390" s="5">
        <v>0</v>
      </c>
      <c r="E390" s="5">
        <v>1</v>
      </c>
      <c r="F390" s="5">
        <v>0</v>
      </c>
      <c r="G390" s="5">
        <v>0</v>
      </c>
      <c r="H390" s="5">
        <v>100</v>
      </c>
      <c r="I390" s="5">
        <v>1136</v>
      </c>
      <c r="J390" s="5">
        <v>1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253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</row>
    <row r="391" spans="1:64" s="2" customFormat="1">
      <c r="A391" s="2">
        <v>389</v>
      </c>
      <c r="B391" s="2" t="s">
        <v>737</v>
      </c>
      <c r="C391" s="5">
        <v>42</v>
      </c>
      <c r="D391" s="5">
        <v>0</v>
      </c>
      <c r="E391" s="5">
        <v>1</v>
      </c>
      <c r="F391" s="5">
        <v>0</v>
      </c>
      <c r="G391" s="5">
        <v>0</v>
      </c>
      <c r="H391" s="5">
        <v>100</v>
      </c>
      <c r="I391" s="5">
        <v>1136</v>
      </c>
      <c r="J391" s="5">
        <v>1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253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</row>
    <row r="392" spans="1:64" s="2" customFormat="1">
      <c r="A392" s="2">
        <v>390</v>
      </c>
      <c r="B392" s="2" t="s">
        <v>738</v>
      </c>
      <c r="C392" s="5">
        <v>42</v>
      </c>
      <c r="D392" s="5">
        <v>0</v>
      </c>
      <c r="E392" s="5">
        <v>1</v>
      </c>
      <c r="F392" s="5">
        <v>0</v>
      </c>
      <c r="G392" s="5">
        <v>0</v>
      </c>
      <c r="H392" s="5">
        <v>100</v>
      </c>
      <c r="I392" s="5">
        <v>1136</v>
      </c>
      <c r="J392" s="5">
        <v>1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253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</row>
    <row r="393" spans="1:64" s="2" customFormat="1">
      <c r="A393" s="2">
        <v>391</v>
      </c>
      <c r="B393" s="2" t="s">
        <v>739</v>
      </c>
      <c r="C393" s="5">
        <v>42</v>
      </c>
      <c r="D393" s="5">
        <v>0</v>
      </c>
      <c r="E393" s="5">
        <v>1</v>
      </c>
      <c r="F393" s="5">
        <v>0</v>
      </c>
      <c r="G393" s="5">
        <v>0</v>
      </c>
      <c r="H393" s="5">
        <v>100</v>
      </c>
      <c r="I393" s="5">
        <v>1136</v>
      </c>
      <c r="J393" s="5">
        <v>1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253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</row>
    <row r="394" spans="1:64" s="2" customFormat="1">
      <c r="A394" s="2">
        <v>392</v>
      </c>
      <c r="B394" s="2" t="s">
        <v>740</v>
      </c>
      <c r="C394" s="5">
        <v>42</v>
      </c>
      <c r="D394" s="5">
        <v>0</v>
      </c>
      <c r="E394" s="5">
        <v>1</v>
      </c>
      <c r="F394" s="5">
        <v>0</v>
      </c>
      <c r="G394" s="5">
        <v>0</v>
      </c>
      <c r="H394" s="5">
        <v>100</v>
      </c>
      <c r="I394" s="5">
        <v>1136</v>
      </c>
      <c r="J394" s="5">
        <v>1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253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</row>
    <row r="395" spans="1:64" s="2" customFormat="1">
      <c r="A395" s="2">
        <v>393</v>
      </c>
      <c r="B395" s="2" t="s">
        <v>741</v>
      </c>
      <c r="C395" s="5">
        <v>42</v>
      </c>
      <c r="D395" s="5">
        <v>0</v>
      </c>
      <c r="E395" s="5">
        <v>1</v>
      </c>
      <c r="F395" s="5">
        <v>0</v>
      </c>
      <c r="G395" s="5">
        <v>0</v>
      </c>
      <c r="H395" s="5">
        <v>100</v>
      </c>
      <c r="I395" s="5">
        <v>1136</v>
      </c>
      <c r="J395" s="5">
        <v>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253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</row>
    <row r="396" spans="1:64" s="2" customFormat="1">
      <c r="A396" s="2">
        <v>394</v>
      </c>
      <c r="B396" s="2" t="s">
        <v>742</v>
      </c>
      <c r="C396" s="5">
        <v>42</v>
      </c>
      <c r="D396" s="5">
        <v>0</v>
      </c>
      <c r="E396" s="5">
        <v>1</v>
      </c>
      <c r="F396" s="5">
        <v>0</v>
      </c>
      <c r="G396" s="5">
        <v>0</v>
      </c>
      <c r="H396" s="5">
        <v>100</v>
      </c>
      <c r="I396" s="5">
        <v>1136</v>
      </c>
      <c r="J396" s="5">
        <v>1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253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</row>
    <row r="397" spans="1:64" s="2" customFormat="1">
      <c r="A397" s="2">
        <v>395</v>
      </c>
      <c r="B397" s="2" t="s">
        <v>743</v>
      </c>
      <c r="C397" s="5">
        <v>42</v>
      </c>
      <c r="D397" s="5">
        <v>0</v>
      </c>
      <c r="E397" s="5">
        <v>1</v>
      </c>
      <c r="F397" s="5">
        <v>0</v>
      </c>
      <c r="G397" s="5">
        <v>0</v>
      </c>
      <c r="H397" s="5">
        <v>100</v>
      </c>
      <c r="I397" s="5">
        <v>1136</v>
      </c>
      <c r="J397" s="5">
        <v>1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253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</row>
    <row r="398" spans="1:64" s="2" customFormat="1">
      <c r="A398" s="2">
        <v>396</v>
      </c>
      <c r="B398" s="2" t="s">
        <v>744</v>
      </c>
      <c r="C398" s="5">
        <v>42</v>
      </c>
      <c r="D398" s="5">
        <v>0</v>
      </c>
      <c r="E398" s="5">
        <v>1</v>
      </c>
      <c r="F398" s="5">
        <v>0</v>
      </c>
      <c r="G398" s="5">
        <v>0</v>
      </c>
      <c r="H398" s="5">
        <v>100</v>
      </c>
      <c r="I398" s="5">
        <v>1136</v>
      </c>
      <c r="J398" s="5">
        <v>1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253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</row>
    <row r="399" spans="1:64" s="2" customFormat="1">
      <c r="A399" s="2">
        <v>397</v>
      </c>
      <c r="B399" s="2" t="s">
        <v>745</v>
      </c>
      <c r="C399" s="5">
        <v>42</v>
      </c>
      <c r="D399" s="5">
        <v>0</v>
      </c>
      <c r="E399" s="5">
        <v>1</v>
      </c>
      <c r="F399" s="5">
        <v>0</v>
      </c>
      <c r="G399" s="5">
        <v>0</v>
      </c>
      <c r="H399" s="5">
        <v>100</v>
      </c>
      <c r="I399" s="5">
        <v>1136</v>
      </c>
      <c r="J399" s="5">
        <v>1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253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</row>
    <row r="400" spans="1:64" s="2" customFormat="1">
      <c r="A400" s="2">
        <v>398</v>
      </c>
      <c r="B400" s="2" t="s">
        <v>746</v>
      </c>
      <c r="C400" s="5">
        <v>42</v>
      </c>
      <c r="D400" s="5">
        <v>0</v>
      </c>
      <c r="E400" s="5">
        <v>1</v>
      </c>
      <c r="F400" s="5">
        <v>0</v>
      </c>
      <c r="G400" s="5">
        <v>0</v>
      </c>
      <c r="H400" s="5">
        <v>100</v>
      </c>
      <c r="I400" s="5">
        <v>1136</v>
      </c>
      <c r="J400" s="5">
        <v>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253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</row>
    <row r="401" spans="1:64" s="2" customFormat="1">
      <c r="A401" s="2">
        <v>399</v>
      </c>
      <c r="B401" s="2" t="s">
        <v>747</v>
      </c>
      <c r="C401" s="5">
        <v>42</v>
      </c>
      <c r="D401" s="5">
        <v>0</v>
      </c>
      <c r="E401" s="5">
        <v>1</v>
      </c>
      <c r="F401" s="5">
        <v>0</v>
      </c>
      <c r="G401" s="5">
        <v>0</v>
      </c>
      <c r="H401" s="5">
        <v>100</v>
      </c>
      <c r="I401" s="5">
        <v>1136</v>
      </c>
      <c r="J401" s="5">
        <v>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253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</row>
    <row r="402" spans="1:64" s="2" customFormat="1">
      <c r="A402" s="2">
        <v>400</v>
      </c>
      <c r="B402" s="2" t="s">
        <v>748</v>
      </c>
      <c r="C402" s="5">
        <v>42</v>
      </c>
      <c r="D402" s="5">
        <v>0</v>
      </c>
      <c r="E402" s="5">
        <v>1</v>
      </c>
      <c r="F402" s="5">
        <v>0</v>
      </c>
      <c r="G402" s="5">
        <v>0</v>
      </c>
      <c r="H402" s="5">
        <v>100</v>
      </c>
      <c r="I402" s="5">
        <v>1136</v>
      </c>
      <c r="J402" s="5">
        <v>1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253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</row>
    <row r="403" spans="1:64" s="2" customFormat="1">
      <c r="A403" s="2">
        <v>401</v>
      </c>
      <c r="B403" s="2" t="s">
        <v>749</v>
      </c>
      <c r="C403" s="5">
        <v>42</v>
      </c>
      <c r="D403" s="5">
        <v>0</v>
      </c>
      <c r="E403" s="5">
        <v>1</v>
      </c>
      <c r="F403" s="5">
        <v>0</v>
      </c>
      <c r="G403" s="5">
        <v>0</v>
      </c>
      <c r="H403" s="5">
        <v>100</v>
      </c>
      <c r="I403" s="5">
        <v>1136</v>
      </c>
      <c r="J403" s="5">
        <v>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253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</row>
    <row r="404" spans="1:64" s="2" customFormat="1">
      <c r="A404" s="2">
        <v>402</v>
      </c>
      <c r="B404" s="2" t="s">
        <v>750</v>
      </c>
      <c r="C404" s="5">
        <v>42</v>
      </c>
      <c r="D404" s="5">
        <v>0</v>
      </c>
      <c r="E404" s="5">
        <v>1</v>
      </c>
      <c r="F404" s="5">
        <v>0</v>
      </c>
      <c r="G404" s="5">
        <v>0</v>
      </c>
      <c r="H404" s="5">
        <v>100</v>
      </c>
      <c r="I404" s="5">
        <v>1136</v>
      </c>
      <c r="J404" s="5">
        <v>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253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</row>
    <row r="405" spans="1:64" s="2" customFormat="1">
      <c r="A405" s="2">
        <v>403</v>
      </c>
      <c r="B405" s="2" t="s">
        <v>751</v>
      </c>
      <c r="C405" s="5">
        <v>42</v>
      </c>
      <c r="D405" s="5">
        <v>0</v>
      </c>
      <c r="E405" s="5">
        <v>1</v>
      </c>
      <c r="F405" s="5">
        <v>0</v>
      </c>
      <c r="G405" s="5">
        <v>0</v>
      </c>
      <c r="H405" s="5">
        <v>100</v>
      </c>
      <c r="I405" s="5">
        <v>1136</v>
      </c>
      <c r="J405" s="5">
        <v>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253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</row>
    <row r="406" spans="1:64" s="2" customFormat="1">
      <c r="A406" s="2">
        <v>404</v>
      </c>
      <c r="B406" s="2" t="s">
        <v>752</v>
      </c>
      <c r="C406" s="5">
        <v>42</v>
      </c>
      <c r="D406" s="5">
        <v>0</v>
      </c>
      <c r="E406" s="5">
        <v>1</v>
      </c>
      <c r="F406" s="5">
        <v>0</v>
      </c>
      <c r="G406" s="5">
        <v>0</v>
      </c>
      <c r="H406" s="5">
        <v>100</v>
      </c>
      <c r="I406" s="5">
        <v>1136</v>
      </c>
      <c r="J406" s="5">
        <v>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253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</row>
    <row r="407" spans="1:64" s="2" customFormat="1">
      <c r="A407" s="2">
        <v>405</v>
      </c>
      <c r="B407" s="2" t="s">
        <v>753</v>
      </c>
      <c r="C407" s="5">
        <v>42</v>
      </c>
      <c r="D407" s="5">
        <v>0</v>
      </c>
      <c r="E407" s="5">
        <v>1</v>
      </c>
      <c r="F407" s="5">
        <v>0</v>
      </c>
      <c r="G407" s="5">
        <v>0</v>
      </c>
      <c r="H407" s="5">
        <v>100</v>
      </c>
      <c r="I407" s="5">
        <v>1136</v>
      </c>
      <c r="J407" s="5">
        <v>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253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</row>
    <row r="408" spans="1:64" s="2" customFormat="1">
      <c r="A408" s="2">
        <v>406</v>
      </c>
      <c r="B408" s="2" t="s">
        <v>754</v>
      </c>
      <c r="C408" s="5">
        <v>42</v>
      </c>
      <c r="D408" s="5">
        <v>0</v>
      </c>
      <c r="E408" s="5">
        <v>1</v>
      </c>
      <c r="F408" s="5">
        <v>0</v>
      </c>
      <c r="G408" s="5">
        <v>0</v>
      </c>
      <c r="H408" s="5">
        <v>100</v>
      </c>
      <c r="I408" s="5">
        <v>1136</v>
      </c>
      <c r="J408" s="5">
        <v>1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253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</row>
    <row r="409" spans="1:64" s="2" customFormat="1">
      <c r="A409" s="2">
        <v>407</v>
      </c>
      <c r="B409" s="2" t="s">
        <v>755</v>
      </c>
      <c r="C409" s="5">
        <v>42</v>
      </c>
      <c r="D409" s="5">
        <v>0</v>
      </c>
      <c r="E409" s="5">
        <v>1</v>
      </c>
      <c r="F409" s="5">
        <v>0</v>
      </c>
      <c r="G409" s="5">
        <v>0</v>
      </c>
      <c r="H409" s="5">
        <v>100</v>
      </c>
      <c r="I409" s="5">
        <v>1136</v>
      </c>
      <c r="J409" s="5">
        <v>1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253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</row>
    <row r="410" spans="1:64" s="2" customFormat="1">
      <c r="A410" s="2">
        <v>408</v>
      </c>
      <c r="B410" s="2" t="s">
        <v>756</v>
      </c>
      <c r="C410" s="5">
        <v>42</v>
      </c>
      <c r="D410" s="5">
        <v>0</v>
      </c>
      <c r="E410" s="5">
        <v>1</v>
      </c>
      <c r="F410" s="5">
        <v>0</v>
      </c>
      <c r="G410" s="5">
        <v>0</v>
      </c>
      <c r="H410" s="5">
        <v>100</v>
      </c>
      <c r="I410" s="5">
        <v>1136</v>
      </c>
      <c r="J410" s="5">
        <v>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253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</row>
    <row r="411" spans="1:64" s="2" customFormat="1">
      <c r="A411" s="2">
        <v>409</v>
      </c>
      <c r="B411" s="2" t="s">
        <v>757</v>
      </c>
      <c r="C411" s="5">
        <v>42</v>
      </c>
      <c r="D411" s="5">
        <v>0</v>
      </c>
      <c r="E411" s="5">
        <v>1</v>
      </c>
      <c r="F411" s="5">
        <v>0</v>
      </c>
      <c r="G411" s="5">
        <v>0</v>
      </c>
      <c r="H411" s="5">
        <v>100</v>
      </c>
      <c r="I411" s="5">
        <v>1136</v>
      </c>
      <c r="J411" s="5">
        <v>1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253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</row>
    <row r="412" spans="1:64" s="2" customFormat="1">
      <c r="A412" s="2">
        <v>410</v>
      </c>
      <c r="B412" s="2" t="s">
        <v>758</v>
      </c>
      <c r="C412" s="5">
        <v>42</v>
      </c>
      <c r="D412" s="5">
        <v>0</v>
      </c>
      <c r="E412" s="5">
        <v>1</v>
      </c>
      <c r="F412" s="5">
        <v>0</v>
      </c>
      <c r="G412" s="5">
        <v>0</v>
      </c>
      <c r="H412" s="5">
        <v>100</v>
      </c>
      <c r="I412" s="5">
        <v>1136</v>
      </c>
      <c r="J412" s="5">
        <v>1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253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</row>
    <row r="413" spans="1:64" s="2" customFormat="1">
      <c r="A413" s="2">
        <v>411</v>
      </c>
      <c r="B413" s="2" t="s">
        <v>759</v>
      </c>
      <c r="C413" s="5">
        <v>42</v>
      </c>
      <c r="D413" s="5">
        <v>0</v>
      </c>
      <c r="E413" s="5">
        <v>1</v>
      </c>
      <c r="F413" s="5">
        <v>0</v>
      </c>
      <c r="G413" s="5">
        <v>0</v>
      </c>
      <c r="H413" s="5">
        <v>100</v>
      </c>
      <c r="I413" s="5">
        <v>1136</v>
      </c>
      <c r="J413" s="5">
        <v>1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253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</row>
    <row r="414" spans="1:64" s="2" customFormat="1">
      <c r="A414" s="2">
        <v>412</v>
      </c>
      <c r="B414" s="2" t="s">
        <v>760</v>
      </c>
      <c r="C414" s="5">
        <v>42</v>
      </c>
      <c r="D414" s="5">
        <v>0</v>
      </c>
      <c r="E414" s="5">
        <v>1</v>
      </c>
      <c r="F414" s="5">
        <v>0</v>
      </c>
      <c r="G414" s="5">
        <v>0</v>
      </c>
      <c r="H414" s="5">
        <v>100</v>
      </c>
      <c r="I414" s="5">
        <v>1136</v>
      </c>
      <c r="J414" s="5">
        <v>1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253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</row>
    <row r="415" spans="1:64" s="2" customFormat="1">
      <c r="A415" s="2">
        <v>413</v>
      </c>
      <c r="B415" s="2" t="s">
        <v>761</v>
      </c>
      <c r="C415" s="5">
        <v>42</v>
      </c>
      <c r="D415" s="5">
        <v>0</v>
      </c>
      <c r="E415" s="5">
        <v>1</v>
      </c>
      <c r="F415" s="5">
        <v>0</v>
      </c>
      <c r="G415" s="5">
        <v>0</v>
      </c>
      <c r="H415" s="5">
        <v>100</v>
      </c>
      <c r="I415" s="5">
        <v>1136</v>
      </c>
      <c r="J415" s="5">
        <v>1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253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</row>
    <row r="416" spans="1:64" s="2" customFormat="1">
      <c r="A416" s="2">
        <v>414</v>
      </c>
      <c r="B416" s="2" t="s">
        <v>762</v>
      </c>
      <c r="C416" s="5">
        <v>42</v>
      </c>
      <c r="D416" s="5">
        <v>0</v>
      </c>
      <c r="E416" s="5">
        <v>1</v>
      </c>
      <c r="F416" s="5">
        <v>0</v>
      </c>
      <c r="G416" s="5">
        <v>0</v>
      </c>
      <c r="H416" s="5">
        <v>100</v>
      </c>
      <c r="I416" s="5">
        <v>1136</v>
      </c>
      <c r="J416" s="5">
        <v>1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253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</row>
    <row r="417" spans="1:64" s="2" customFormat="1">
      <c r="A417" s="2">
        <v>415</v>
      </c>
      <c r="B417" s="2" t="s">
        <v>763</v>
      </c>
      <c r="C417" s="5">
        <v>42</v>
      </c>
      <c r="D417" s="5">
        <v>0</v>
      </c>
      <c r="E417" s="5">
        <v>1</v>
      </c>
      <c r="F417" s="5">
        <v>0</v>
      </c>
      <c r="G417" s="5">
        <v>0</v>
      </c>
      <c r="H417" s="5">
        <v>100</v>
      </c>
      <c r="I417" s="5">
        <v>1136</v>
      </c>
      <c r="J417" s="5">
        <v>1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253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</row>
    <row r="418" spans="1:64" s="2" customFormat="1">
      <c r="A418" s="2">
        <v>416</v>
      </c>
      <c r="B418" s="2" t="s">
        <v>764</v>
      </c>
      <c r="C418" s="5">
        <v>42</v>
      </c>
      <c r="D418" s="5">
        <v>0</v>
      </c>
      <c r="E418" s="5">
        <v>1</v>
      </c>
      <c r="F418" s="5">
        <v>0</v>
      </c>
      <c r="G418" s="5">
        <v>0</v>
      </c>
      <c r="H418" s="5">
        <v>100</v>
      </c>
      <c r="I418" s="5">
        <v>1136</v>
      </c>
      <c r="J418" s="5">
        <v>1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253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</row>
    <row r="419" spans="1:64" s="2" customFormat="1">
      <c r="A419" s="2">
        <v>417</v>
      </c>
      <c r="B419" s="2" t="s">
        <v>765</v>
      </c>
      <c r="C419" s="5">
        <v>42</v>
      </c>
      <c r="D419" s="5">
        <v>0</v>
      </c>
      <c r="E419" s="5">
        <v>1</v>
      </c>
      <c r="F419" s="5">
        <v>0</v>
      </c>
      <c r="G419" s="5">
        <v>0</v>
      </c>
      <c r="H419" s="5">
        <v>100</v>
      </c>
      <c r="I419" s="5">
        <v>1136</v>
      </c>
      <c r="J419" s="5">
        <v>1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253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</row>
    <row r="420" spans="1:64" s="2" customFormat="1">
      <c r="A420" s="2">
        <v>418</v>
      </c>
      <c r="B420" s="2" t="s">
        <v>766</v>
      </c>
      <c r="C420" s="5">
        <v>42</v>
      </c>
      <c r="D420" s="5">
        <v>0</v>
      </c>
      <c r="E420" s="5">
        <v>1</v>
      </c>
      <c r="F420" s="5">
        <v>0</v>
      </c>
      <c r="G420" s="5">
        <v>0</v>
      </c>
      <c r="H420" s="5">
        <v>100</v>
      </c>
      <c r="I420" s="5">
        <v>1136</v>
      </c>
      <c r="J420" s="5">
        <v>1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253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</row>
    <row r="421" spans="1:64" s="2" customFormat="1">
      <c r="A421" s="2">
        <v>419</v>
      </c>
      <c r="B421" s="2" t="s">
        <v>767</v>
      </c>
      <c r="C421" s="5">
        <v>42</v>
      </c>
      <c r="D421" s="5">
        <v>0</v>
      </c>
      <c r="E421" s="5">
        <v>1</v>
      </c>
      <c r="F421" s="5">
        <v>0</v>
      </c>
      <c r="G421" s="5">
        <v>0</v>
      </c>
      <c r="H421" s="5">
        <v>100</v>
      </c>
      <c r="I421" s="5">
        <v>1136</v>
      </c>
      <c r="J421" s="5">
        <v>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253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</row>
    <row r="422" spans="1:64" s="2" customFormat="1">
      <c r="A422" s="2">
        <v>420</v>
      </c>
      <c r="B422" s="2" t="s">
        <v>768</v>
      </c>
      <c r="C422" s="5">
        <v>42</v>
      </c>
      <c r="D422" s="5">
        <v>0</v>
      </c>
      <c r="E422" s="5">
        <v>1</v>
      </c>
      <c r="F422" s="5">
        <v>0</v>
      </c>
      <c r="G422" s="5">
        <v>0</v>
      </c>
      <c r="H422" s="5">
        <v>100</v>
      </c>
      <c r="I422" s="5">
        <v>1136</v>
      </c>
      <c r="J422" s="5">
        <v>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253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</row>
    <row r="423" spans="1:64" s="2" customFormat="1">
      <c r="A423" s="2">
        <v>421</v>
      </c>
      <c r="B423" s="2" t="s">
        <v>769</v>
      </c>
      <c r="C423" s="5">
        <v>42</v>
      </c>
      <c r="D423" s="5">
        <v>0</v>
      </c>
      <c r="E423" s="5">
        <v>1</v>
      </c>
      <c r="F423" s="5">
        <v>0</v>
      </c>
      <c r="G423" s="5">
        <v>0</v>
      </c>
      <c r="H423" s="5">
        <v>100</v>
      </c>
      <c r="I423" s="5">
        <v>1136</v>
      </c>
      <c r="J423" s="5">
        <v>1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253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</row>
    <row r="424" spans="1:64" s="2" customFormat="1">
      <c r="A424" s="2">
        <v>422</v>
      </c>
      <c r="B424" s="2" t="s">
        <v>770</v>
      </c>
      <c r="C424" s="5">
        <v>42</v>
      </c>
      <c r="D424" s="5">
        <v>0</v>
      </c>
      <c r="E424" s="5">
        <v>1</v>
      </c>
      <c r="F424" s="5">
        <v>0</v>
      </c>
      <c r="G424" s="5">
        <v>0</v>
      </c>
      <c r="H424" s="5">
        <v>100</v>
      </c>
      <c r="I424" s="5">
        <v>1136</v>
      </c>
      <c r="J424" s="5">
        <v>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253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</row>
    <row r="425" spans="1:64" s="2" customFormat="1">
      <c r="A425" s="2">
        <v>423</v>
      </c>
      <c r="B425" s="2" t="s">
        <v>771</v>
      </c>
      <c r="C425" s="5">
        <v>42</v>
      </c>
      <c r="D425" s="5">
        <v>0</v>
      </c>
      <c r="E425" s="5">
        <v>1</v>
      </c>
      <c r="F425" s="5">
        <v>0</v>
      </c>
      <c r="G425" s="5">
        <v>0</v>
      </c>
      <c r="H425" s="5">
        <v>100</v>
      </c>
      <c r="I425" s="5">
        <v>1136</v>
      </c>
      <c r="J425" s="5">
        <v>1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253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</row>
    <row r="426" spans="1:64" s="2" customFormat="1">
      <c r="A426" s="2">
        <v>424</v>
      </c>
      <c r="B426" s="2" t="s">
        <v>772</v>
      </c>
      <c r="C426" s="5">
        <v>42</v>
      </c>
      <c r="D426" s="5">
        <v>0</v>
      </c>
      <c r="E426" s="5">
        <v>1</v>
      </c>
      <c r="F426" s="5">
        <v>0</v>
      </c>
      <c r="G426" s="5">
        <v>0</v>
      </c>
      <c r="H426" s="5">
        <v>100</v>
      </c>
      <c r="I426" s="5">
        <v>1136</v>
      </c>
      <c r="J426" s="5">
        <v>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253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</row>
    <row r="427" spans="1:64" s="2" customFormat="1">
      <c r="A427" s="2">
        <v>425</v>
      </c>
      <c r="B427" s="2" t="s">
        <v>773</v>
      </c>
      <c r="C427" s="5">
        <v>42</v>
      </c>
      <c r="D427" s="5">
        <v>0</v>
      </c>
      <c r="E427" s="5">
        <v>1</v>
      </c>
      <c r="F427" s="5">
        <v>0</v>
      </c>
      <c r="G427" s="5">
        <v>0</v>
      </c>
      <c r="H427" s="5">
        <v>100</v>
      </c>
      <c r="I427" s="5">
        <v>1136</v>
      </c>
      <c r="J427" s="5">
        <v>1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253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</row>
    <row r="428" spans="1:64" s="2" customFormat="1">
      <c r="A428" s="2">
        <v>426</v>
      </c>
      <c r="B428" s="2" t="s">
        <v>774</v>
      </c>
      <c r="C428" s="5">
        <v>42</v>
      </c>
      <c r="D428" s="5">
        <v>0</v>
      </c>
      <c r="E428" s="5">
        <v>1</v>
      </c>
      <c r="F428" s="5">
        <v>0</v>
      </c>
      <c r="G428" s="5">
        <v>0</v>
      </c>
      <c r="H428" s="5">
        <v>100</v>
      </c>
      <c r="I428" s="5">
        <v>1136</v>
      </c>
      <c r="J428" s="5">
        <v>1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253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</row>
    <row r="429" spans="1:64" s="2" customFormat="1">
      <c r="A429" s="2">
        <v>427</v>
      </c>
      <c r="B429" s="2" t="s">
        <v>775</v>
      </c>
      <c r="C429" s="5">
        <v>42</v>
      </c>
      <c r="D429" s="5">
        <v>0</v>
      </c>
      <c r="E429" s="5">
        <v>1</v>
      </c>
      <c r="F429" s="5">
        <v>0</v>
      </c>
      <c r="G429" s="5">
        <v>0</v>
      </c>
      <c r="H429" s="5">
        <v>100</v>
      </c>
      <c r="I429" s="5">
        <v>1136</v>
      </c>
      <c r="J429" s="5">
        <v>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253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</row>
    <row r="430" spans="1:64" s="2" customFormat="1">
      <c r="A430" s="2">
        <v>428</v>
      </c>
      <c r="B430" s="2" t="s">
        <v>776</v>
      </c>
      <c r="C430" s="5">
        <v>42</v>
      </c>
      <c r="D430" s="5">
        <v>0</v>
      </c>
      <c r="E430" s="5">
        <v>1</v>
      </c>
      <c r="F430" s="5">
        <v>0</v>
      </c>
      <c r="G430" s="5">
        <v>0</v>
      </c>
      <c r="H430" s="5">
        <v>100</v>
      </c>
      <c r="I430" s="5">
        <v>1136</v>
      </c>
      <c r="J430" s="5">
        <v>1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253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</row>
    <row r="431" spans="1:64" s="2" customFormat="1">
      <c r="A431" s="2">
        <v>429</v>
      </c>
      <c r="B431" s="2" t="s">
        <v>777</v>
      </c>
      <c r="C431" s="5">
        <v>42</v>
      </c>
      <c r="D431" s="5">
        <v>0</v>
      </c>
      <c r="E431" s="5">
        <v>1</v>
      </c>
      <c r="F431" s="5">
        <v>0</v>
      </c>
      <c r="G431" s="5">
        <v>0</v>
      </c>
      <c r="H431" s="5">
        <v>100</v>
      </c>
      <c r="I431" s="5">
        <v>1136</v>
      </c>
      <c r="J431" s="5">
        <v>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253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</row>
    <row r="432" spans="1:64" s="2" customFormat="1">
      <c r="A432" s="2">
        <v>430</v>
      </c>
      <c r="B432" s="2" t="s">
        <v>778</v>
      </c>
      <c r="C432" s="5">
        <v>42</v>
      </c>
      <c r="D432" s="5">
        <v>0</v>
      </c>
      <c r="E432" s="5">
        <v>1</v>
      </c>
      <c r="F432" s="5">
        <v>0</v>
      </c>
      <c r="G432" s="5">
        <v>0</v>
      </c>
      <c r="H432" s="5">
        <v>100</v>
      </c>
      <c r="I432" s="5">
        <v>1136</v>
      </c>
      <c r="J432" s="5">
        <v>1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253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</row>
    <row r="433" spans="1:64" s="2" customFormat="1">
      <c r="A433" s="2">
        <v>431</v>
      </c>
      <c r="B433" s="2" t="s">
        <v>779</v>
      </c>
      <c r="C433" s="5">
        <v>42</v>
      </c>
      <c r="D433" s="5">
        <v>0</v>
      </c>
      <c r="E433" s="5">
        <v>1</v>
      </c>
      <c r="F433" s="5">
        <v>0</v>
      </c>
      <c r="G433" s="5">
        <v>0</v>
      </c>
      <c r="H433" s="5">
        <v>100</v>
      </c>
      <c r="I433" s="5">
        <v>1136</v>
      </c>
      <c r="J433" s="5">
        <v>1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253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</row>
    <row r="434" spans="1:64" s="2" customFormat="1">
      <c r="A434" s="2">
        <v>432</v>
      </c>
      <c r="B434" s="2" t="s">
        <v>780</v>
      </c>
      <c r="C434" s="5">
        <v>42</v>
      </c>
      <c r="D434" s="5">
        <v>0</v>
      </c>
      <c r="E434" s="5">
        <v>1</v>
      </c>
      <c r="F434" s="5">
        <v>0</v>
      </c>
      <c r="G434" s="5">
        <v>0</v>
      </c>
      <c r="H434" s="5">
        <v>100</v>
      </c>
      <c r="I434" s="5">
        <v>1136</v>
      </c>
      <c r="J434" s="5">
        <v>1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253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</row>
    <row r="435" spans="1:64" s="2" customFormat="1">
      <c r="A435" s="2">
        <v>433</v>
      </c>
      <c r="B435" s="2" t="s">
        <v>781</v>
      </c>
      <c r="C435" s="5">
        <v>42</v>
      </c>
      <c r="D435" s="5">
        <v>0</v>
      </c>
      <c r="E435" s="5">
        <v>1</v>
      </c>
      <c r="F435" s="5">
        <v>0</v>
      </c>
      <c r="G435" s="5">
        <v>0</v>
      </c>
      <c r="H435" s="5">
        <v>100</v>
      </c>
      <c r="I435" s="5">
        <v>1136</v>
      </c>
      <c r="J435" s="5">
        <v>1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253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</row>
    <row r="436" spans="1:64" s="2" customFormat="1">
      <c r="A436" s="2">
        <v>434</v>
      </c>
      <c r="B436" s="2" t="s">
        <v>782</v>
      </c>
      <c r="C436" s="5">
        <v>42</v>
      </c>
      <c r="D436" s="5">
        <v>0</v>
      </c>
      <c r="E436" s="5">
        <v>1</v>
      </c>
      <c r="F436" s="5">
        <v>0</v>
      </c>
      <c r="G436" s="5">
        <v>0</v>
      </c>
      <c r="H436" s="5">
        <v>100</v>
      </c>
      <c r="I436" s="5">
        <v>1136</v>
      </c>
      <c r="J436" s="5">
        <v>1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253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</row>
    <row r="437" spans="1:64" s="2" customFormat="1">
      <c r="A437" s="2">
        <v>435</v>
      </c>
      <c r="B437" s="2" t="s">
        <v>783</v>
      </c>
      <c r="C437" s="5">
        <v>42</v>
      </c>
      <c r="D437" s="5">
        <v>0</v>
      </c>
      <c r="E437" s="5">
        <v>1</v>
      </c>
      <c r="F437" s="5">
        <v>0</v>
      </c>
      <c r="G437" s="5">
        <v>0</v>
      </c>
      <c r="H437" s="5">
        <v>100</v>
      </c>
      <c r="I437" s="5">
        <v>1136</v>
      </c>
      <c r="J437" s="5">
        <v>1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253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</row>
    <row r="438" spans="1:64" s="2" customFormat="1">
      <c r="A438" s="2">
        <v>436</v>
      </c>
      <c r="B438" s="2" t="s">
        <v>784</v>
      </c>
      <c r="C438" s="5">
        <v>42</v>
      </c>
      <c r="D438" s="5">
        <v>0</v>
      </c>
      <c r="E438" s="5">
        <v>1</v>
      </c>
      <c r="F438" s="5">
        <v>0</v>
      </c>
      <c r="G438" s="5">
        <v>0</v>
      </c>
      <c r="H438" s="5">
        <v>100</v>
      </c>
      <c r="I438" s="5">
        <v>1136</v>
      </c>
      <c r="J438" s="5">
        <v>1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253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</row>
    <row r="439" spans="1:64" s="2" customFormat="1">
      <c r="A439" s="2">
        <v>437</v>
      </c>
      <c r="B439" s="2" t="s">
        <v>785</v>
      </c>
      <c r="C439" s="5">
        <v>42</v>
      </c>
      <c r="D439" s="5">
        <v>0</v>
      </c>
      <c r="E439" s="5">
        <v>1</v>
      </c>
      <c r="F439" s="5">
        <v>0</v>
      </c>
      <c r="G439" s="5">
        <v>0</v>
      </c>
      <c r="H439" s="5">
        <v>100</v>
      </c>
      <c r="I439" s="5">
        <v>1136</v>
      </c>
      <c r="J439" s="5">
        <v>1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253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</row>
    <row r="440" spans="1:64" s="2" customFormat="1">
      <c r="A440" s="2">
        <v>438</v>
      </c>
      <c r="B440" s="2" t="s">
        <v>786</v>
      </c>
      <c r="C440" s="5">
        <v>42</v>
      </c>
      <c r="D440" s="5">
        <v>0</v>
      </c>
      <c r="E440" s="5">
        <v>1</v>
      </c>
      <c r="F440" s="5">
        <v>0</v>
      </c>
      <c r="G440" s="5">
        <v>0</v>
      </c>
      <c r="H440" s="5">
        <v>100</v>
      </c>
      <c r="I440" s="5">
        <v>1136</v>
      </c>
      <c r="J440" s="5">
        <v>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253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</row>
    <row r="441" spans="1:64" s="2" customFormat="1">
      <c r="A441" s="2">
        <v>439</v>
      </c>
      <c r="B441" s="2" t="s">
        <v>787</v>
      </c>
      <c r="C441" s="5">
        <v>42</v>
      </c>
      <c r="D441" s="5">
        <v>0</v>
      </c>
      <c r="E441" s="5">
        <v>1</v>
      </c>
      <c r="F441" s="5">
        <v>0</v>
      </c>
      <c r="G441" s="5">
        <v>0</v>
      </c>
      <c r="H441" s="5">
        <v>100</v>
      </c>
      <c r="I441" s="5">
        <v>1136</v>
      </c>
      <c r="J441" s="5">
        <v>1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253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</row>
    <row r="442" spans="1:64" s="2" customFormat="1">
      <c r="A442" s="2">
        <v>440</v>
      </c>
      <c r="B442" s="2" t="s">
        <v>788</v>
      </c>
      <c r="C442" s="5">
        <v>42</v>
      </c>
      <c r="D442" s="5">
        <v>0</v>
      </c>
      <c r="E442" s="5">
        <v>1</v>
      </c>
      <c r="F442" s="5">
        <v>0</v>
      </c>
      <c r="G442" s="5">
        <v>0</v>
      </c>
      <c r="H442" s="5">
        <v>100</v>
      </c>
      <c r="I442" s="5">
        <v>1136</v>
      </c>
      <c r="J442" s="5">
        <v>1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253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</row>
    <row r="443" spans="1:64" s="2" customFormat="1">
      <c r="A443" s="2">
        <v>441</v>
      </c>
      <c r="B443" s="2" t="s">
        <v>789</v>
      </c>
      <c r="C443" s="5">
        <v>42</v>
      </c>
      <c r="D443" s="5">
        <v>0</v>
      </c>
      <c r="E443" s="5">
        <v>1</v>
      </c>
      <c r="F443" s="5">
        <v>0</v>
      </c>
      <c r="G443" s="5">
        <v>0</v>
      </c>
      <c r="H443" s="5">
        <v>100</v>
      </c>
      <c r="I443" s="5">
        <v>1136</v>
      </c>
      <c r="J443" s="5">
        <v>1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253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</row>
    <row r="444" spans="1:64" s="2" customFormat="1">
      <c r="A444" s="2">
        <v>442</v>
      </c>
      <c r="B444" s="2" t="s">
        <v>790</v>
      </c>
      <c r="C444" s="5">
        <v>42</v>
      </c>
      <c r="D444" s="5">
        <v>0</v>
      </c>
      <c r="E444" s="5">
        <v>1</v>
      </c>
      <c r="F444" s="5">
        <v>0</v>
      </c>
      <c r="G444" s="5">
        <v>0</v>
      </c>
      <c r="H444" s="5">
        <v>100</v>
      </c>
      <c r="I444" s="5">
        <v>1136</v>
      </c>
      <c r="J444" s="5">
        <v>1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253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</row>
    <row r="445" spans="1:64" s="2" customFormat="1">
      <c r="A445" s="2">
        <v>443</v>
      </c>
      <c r="B445" s="2" t="s">
        <v>791</v>
      </c>
      <c r="C445" s="5">
        <v>42</v>
      </c>
      <c r="D445" s="5">
        <v>0</v>
      </c>
      <c r="E445" s="5">
        <v>1</v>
      </c>
      <c r="F445" s="5">
        <v>0</v>
      </c>
      <c r="G445" s="5">
        <v>0</v>
      </c>
      <c r="H445" s="5">
        <v>100</v>
      </c>
      <c r="I445" s="5">
        <v>1136</v>
      </c>
      <c r="J445" s="5">
        <v>1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253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</row>
    <row r="446" spans="1:64" s="2" customFormat="1">
      <c r="A446" s="2">
        <v>444</v>
      </c>
      <c r="B446" s="2" t="s">
        <v>792</v>
      </c>
      <c r="C446" s="5">
        <v>42</v>
      </c>
      <c r="D446" s="5">
        <v>0</v>
      </c>
      <c r="E446" s="5">
        <v>1</v>
      </c>
      <c r="F446" s="5">
        <v>0</v>
      </c>
      <c r="G446" s="5">
        <v>0</v>
      </c>
      <c r="H446" s="5">
        <v>100</v>
      </c>
      <c r="I446" s="5">
        <v>1136</v>
      </c>
      <c r="J446" s="5">
        <v>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253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</row>
    <row r="447" spans="1:64" s="2" customFormat="1">
      <c r="A447" s="2">
        <v>445</v>
      </c>
      <c r="B447" s="2" t="s">
        <v>793</v>
      </c>
      <c r="C447" s="5">
        <v>42</v>
      </c>
      <c r="D447" s="5">
        <v>0</v>
      </c>
      <c r="E447" s="5">
        <v>1</v>
      </c>
      <c r="F447" s="5">
        <v>0</v>
      </c>
      <c r="G447" s="5">
        <v>0</v>
      </c>
      <c r="H447" s="5">
        <v>100</v>
      </c>
      <c r="I447" s="5">
        <v>1136</v>
      </c>
      <c r="J447" s="5">
        <v>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253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</row>
    <row r="448" spans="1:64" s="2" customFormat="1">
      <c r="A448" s="2">
        <v>446</v>
      </c>
      <c r="B448" s="2" t="s">
        <v>794</v>
      </c>
      <c r="C448" s="5">
        <v>42</v>
      </c>
      <c r="D448" s="5">
        <v>0</v>
      </c>
      <c r="E448" s="5">
        <v>1</v>
      </c>
      <c r="F448" s="5">
        <v>0</v>
      </c>
      <c r="G448" s="5">
        <v>0</v>
      </c>
      <c r="H448" s="5">
        <v>100</v>
      </c>
      <c r="I448" s="5">
        <v>1136</v>
      </c>
      <c r="J448" s="5">
        <v>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253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</row>
    <row r="449" spans="1:64" s="2" customFormat="1">
      <c r="A449" s="2">
        <v>447</v>
      </c>
      <c r="B449" s="2" t="s">
        <v>795</v>
      </c>
      <c r="C449" s="5">
        <v>42</v>
      </c>
      <c r="D449" s="5">
        <v>0</v>
      </c>
      <c r="E449" s="5">
        <v>1</v>
      </c>
      <c r="F449" s="5">
        <v>0</v>
      </c>
      <c r="G449" s="5">
        <v>0</v>
      </c>
      <c r="H449" s="5">
        <v>100</v>
      </c>
      <c r="I449" s="5">
        <v>1136</v>
      </c>
      <c r="J449" s="5">
        <v>1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253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</row>
    <row r="450" spans="1:64" s="2" customFormat="1">
      <c r="A450" s="2">
        <v>448</v>
      </c>
      <c r="B450" s="2" t="s">
        <v>796</v>
      </c>
      <c r="C450" s="5">
        <v>42</v>
      </c>
      <c r="D450" s="5">
        <v>0</v>
      </c>
      <c r="E450" s="5">
        <v>1</v>
      </c>
      <c r="F450" s="5">
        <v>0</v>
      </c>
      <c r="G450" s="5">
        <v>0</v>
      </c>
      <c r="H450" s="5">
        <v>100</v>
      </c>
      <c r="I450" s="5">
        <v>1136</v>
      </c>
      <c r="J450" s="5">
        <v>1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253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</row>
    <row r="451" spans="1:64" s="2" customFormat="1">
      <c r="A451" s="2">
        <v>449</v>
      </c>
      <c r="B451" s="2" t="s">
        <v>797</v>
      </c>
      <c r="C451" s="5">
        <v>42</v>
      </c>
      <c r="D451" s="5">
        <v>0</v>
      </c>
      <c r="E451" s="5">
        <v>1</v>
      </c>
      <c r="F451" s="5">
        <v>0</v>
      </c>
      <c r="G451" s="5">
        <v>0</v>
      </c>
      <c r="H451" s="5">
        <v>100</v>
      </c>
      <c r="I451" s="5">
        <v>1136</v>
      </c>
      <c r="J451" s="5">
        <v>1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253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</row>
    <row r="452" spans="1:64" s="2" customFormat="1">
      <c r="A452" s="2">
        <v>450</v>
      </c>
      <c r="B452" s="2" t="s">
        <v>798</v>
      </c>
      <c r="C452" s="5">
        <v>42</v>
      </c>
      <c r="D452" s="5">
        <v>0</v>
      </c>
      <c r="E452" s="5">
        <v>1</v>
      </c>
      <c r="F452" s="5">
        <v>0</v>
      </c>
      <c r="G452" s="5">
        <v>0</v>
      </c>
      <c r="H452" s="5">
        <v>100</v>
      </c>
      <c r="I452" s="5">
        <v>1136</v>
      </c>
      <c r="J452" s="5">
        <v>1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253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</row>
    <row r="453" spans="1:64" s="2" customFormat="1">
      <c r="A453" s="2">
        <v>451</v>
      </c>
      <c r="B453" s="2" t="s">
        <v>799</v>
      </c>
      <c r="C453" s="5">
        <v>42</v>
      </c>
      <c r="D453" s="5">
        <v>0</v>
      </c>
      <c r="E453" s="5">
        <v>1</v>
      </c>
      <c r="F453" s="5">
        <v>0</v>
      </c>
      <c r="G453" s="5">
        <v>0</v>
      </c>
      <c r="H453" s="5">
        <v>100</v>
      </c>
      <c r="I453" s="5">
        <v>1136</v>
      </c>
      <c r="J453" s="5">
        <v>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253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</row>
    <row r="454" spans="1:64" s="2" customFormat="1">
      <c r="A454" s="2">
        <v>452</v>
      </c>
      <c r="B454" s="2" t="s">
        <v>800</v>
      </c>
      <c r="C454" s="5">
        <v>42</v>
      </c>
      <c r="D454" s="5">
        <v>0</v>
      </c>
      <c r="E454" s="5">
        <v>1</v>
      </c>
      <c r="F454" s="5">
        <v>0</v>
      </c>
      <c r="G454" s="5">
        <v>0</v>
      </c>
      <c r="H454" s="5">
        <v>100</v>
      </c>
      <c r="I454" s="5">
        <v>1136</v>
      </c>
      <c r="J454" s="5">
        <v>1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253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</row>
    <row r="455" spans="1:64" s="2" customFormat="1">
      <c r="A455" s="2">
        <v>453</v>
      </c>
      <c r="B455" s="2" t="s">
        <v>801</v>
      </c>
      <c r="C455" s="5">
        <v>42</v>
      </c>
      <c r="D455" s="5">
        <v>0</v>
      </c>
      <c r="E455" s="5">
        <v>1</v>
      </c>
      <c r="F455" s="5">
        <v>0</v>
      </c>
      <c r="G455" s="5">
        <v>0</v>
      </c>
      <c r="H455" s="5">
        <v>100</v>
      </c>
      <c r="I455" s="5">
        <v>1136</v>
      </c>
      <c r="J455" s="5">
        <v>1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253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</row>
    <row r="456" spans="1:64" s="2" customFormat="1">
      <c r="A456" s="2">
        <v>454</v>
      </c>
      <c r="B456" s="2" t="s">
        <v>802</v>
      </c>
      <c r="C456" s="5">
        <v>42</v>
      </c>
      <c r="D456" s="5">
        <v>0</v>
      </c>
      <c r="E456" s="5">
        <v>1</v>
      </c>
      <c r="F456" s="5">
        <v>0</v>
      </c>
      <c r="G456" s="5">
        <v>0</v>
      </c>
      <c r="H456" s="5">
        <v>100</v>
      </c>
      <c r="I456" s="5">
        <v>1136</v>
      </c>
      <c r="J456" s="5">
        <v>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253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</row>
    <row r="457" spans="1:64" s="2" customFormat="1">
      <c r="A457" s="2">
        <v>455</v>
      </c>
      <c r="B457" s="2" t="s">
        <v>804</v>
      </c>
      <c r="C457" s="2">
        <v>49</v>
      </c>
      <c r="D457" s="2">
        <v>200</v>
      </c>
      <c r="E457" s="2">
        <v>1</v>
      </c>
      <c r="F457" s="5">
        <v>1</v>
      </c>
      <c r="G457" s="2">
        <v>0</v>
      </c>
      <c r="H457" s="2">
        <v>0</v>
      </c>
      <c r="I457" s="2">
        <v>820</v>
      </c>
      <c r="J457" s="2">
        <v>200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50000</v>
      </c>
      <c r="V457" s="2">
        <v>0</v>
      </c>
      <c r="W457" s="2">
        <v>50000</v>
      </c>
      <c r="X457" s="2">
        <v>0</v>
      </c>
      <c r="Y457" s="5">
        <v>253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</row>
    <row r="458" spans="1:64" s="2" customFormat="1">
      <c r="A458" s="2">
        <v>456</v>
      </c>
      <c r="B458" s="2" t="s">
        <v>805</v>
      </c>
      <c r="C458" s="2">
        <v>49</v>
      </c>
      <c r="D458" s="2">
        <v>300</v>
      </c>
      <c r="E458" s="2">
        <v>1</v>
      </c>
      <c r="F458" s="5">
        <v>1</v>
      </c>
      <c r="G458" s="2">
        <v>0</v>
      </c>
      <c r="H458" s="2">
        <v>0</v>
      </c>
      <c r="I458" s="2">
        <v>820</v>
      </c>
      <c r="J458" s="2">
        <v>500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120000</v>
      </c>
      <c r="V458" s="2">
        <v>0</v>
      </c>
      <c r="W458" s="2">
        <v>120000</v>
      </c>
      <c r="X458" s="2">
        <v>0</v>
      </c>
      <c r="Y458" s="5">
        <v>253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</row>
    <row r="459" spans="1:64" s="2" customFormat="1">
      <c r="A459" s="2">
        <v>457</v>
      </c>
      <c r="B459" s="2" t="s">
        <v>806</v>
      </c>
      <c r="C459" s="2">
        <v>49</v>
      </c>
      <c r="D459" s="2">
        <v>500</v>
      </c>
      <c r="E459" s="2">
        <v>1</v>
      </c>
      <c r="F459" s="5">
        <v>1</v>
      </c>
      <c r="G459" s="2">
        <v>0</v>
      </c>
      <c r="H459" s="2">
        <v>0</v>
      </c>
      <c r="I459" s="2">
        <v>820</v>
      </c>
      <c r="J459" s="2">
        <v>1000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200000</v>
      </c>
      <c r="V459" s="2">
        <v>0</v>
      </c>
      <c r="W459" s="2">
        <v>200000</v>
      </c>
      <c r="X459" s="2">
        <v>0</v>
      </c>
      <c r="Y459" s="5">
        <v>253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</row>
    <row r="460" spans="1:64" s="2" customFormat="1">
      <c r="A460" s="2">
        <v>458</v>
      </c>
      <c r="B460" s="2" t="s">
        <v>379</v>
      </c>
      <c r="C460" s="2">
        <v>3</v>
      </c>
      <c r="D460" s="2">
        <v>10</v>
      </c>
      <c r="E460" s="2">
        <v>1</v>
      </c>
      <c r="F460" s="2">
        <v>0</v>
      </c>
      <c r="G460" s="2">
        <v>0</v>
      </c>
      <c r="H460" s="2">
        <v>0</v>
      </c>
      <c r="I460" s="2">
        <v>2</v>
      </c>
      <c r="J460" s="2">
        <v>30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1000</v>
      </c>
      <c r="X460" s="2">
        <v>0</v>
      </c>
      <c r="Y460" s="3">
        <v>253</v>
      </c>
      <c r="Z460" s="2">
        <v>2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</row>
    <row r="461" spans="1:64" s="2" customFormat="1">
      <c r="A461" s="2">
        <v>459</v>
      </c>
      <c r="B461" s="2" t="s">
        <v>377</v>
      </c>
      <c r="C461" s="2">
        <v>3</v>
      </c>
      <c r="D461" s="2">
        <v>4</v>
      </c>
      <c r="E461" s="2">
        <v>1</v>
      </c>
      <c r="F461" s="2">
        <v>400</v>
      </c>
      <c r="G461" s="2">
        <v>0</v>
      </c>
      <c r="H461" s="2">
        <v>0</v>
      </c>
      <c r="I461" s="2">
        <v>26</v>
      </c>
      <c r="J461" s="2">
        <v>30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1000</v>
      </c>
      <c r="X461" s="2">
        <v>0</v>
      </c>
      <c r="Y461" s="3">
        <v>253</v>
      </c>
      <c r="Z461" s="2">
        <v>2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5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</row>
    <row r="462" spans="1:64" s="2" customFormat="1">
      <c r="A462" s="2">
        <v>460</v>
      </c>
      <c r="B462" s="2" t="s">
        <v>803</v>
      </c>
      <c r="C462" s="5">
        <v>96</v>
      </c>
      <c r="D462" s="5">
        <v>400</v>
      </c>
      <c r="E462" s="5">
        <v>1</v>
      </c>
      <c r="F462" s="5">
        <v>0</v>
      </c>
      <c r="G462" s="5">
        <v>0</v>
      </c>
      <c r="H462" s="5">
        <v>0</v>
      </c>
      <c r="I462" s="5">
        <v>1174</v>
      </c>
      <c r="J462" s="5">
        <v>20000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253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</row>
    <row r="463" spans="1:64" s="2" customFormat="1">
      <c r="A463" s="2">
        <v>461</v>
      </c>
      <c r="B463" s="2" t="s">
        <v>807</v>
      </c>
      <c r="C463" s="2">
        <v>15</v>
      </c>
      <c r="D463" s="2">
        <v>0</v>
      </c>
      <c r="E463" s="2">
        <v>4</v>
      </c>
      <c r="F463" s="2">
        <v>0</v>
      </c>
      <c r="G463" s="2">
        <v>0</v>
      </c>
      <c r="H463" s="2">
        <v>0</v>
      </c>
      <c r="I463" s="2">
        <v>100</v>
      </c>
      <c r="J463" s="2">
        <v>8000</v>
      </c>
      <c r="K463" s="2">
        <v>0</v>
      </c>
      <c r="L463" s="2">
        <v>1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10</v>
      </c>
      <c r="W463" s="2">
        <v>1000</v>
      </c>
      <c r="X463" s="2">
        <v>0</v>
      </c>
      <c r="Y463" s="2">
        <v>255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5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</row>
    <row r="464" spans="1:64" s="2" customFormat="1">
      <c r="A464" s="2">
        <v>462</v>
      </c>
      <c r="B464" s="2" t="s">
        <v>808</v>
      </c>
      <c r="C464" s="2">
        <v>15</v>
      </c>
      <c r="D464" s="2">
        <v>0</v>
      </c>
      <c r="E464" s="2">
        <v>4</v>
      </c>
      <c r="F464" s="2">
        <v>0</v>
      </c>
      <c r="G464" s="2">
        <v>0</v>
      </c>
      <c r="H464" s="2">
        <v>0</v>
      </c>
      <c r="I464" s="2">
        <v>100</v>
      </c>
      <c r="J464" s="2">
        <v>8000</v>
      </c>
      <c r="K464" s="2">
        <v>0</v>
      </c>
      <c r="L464" s="2">
        <v>1</v>
      </c>
      <c r="M464" s="2">
        <v>1</v>
      </c>
      <c r="N464" s="2">
        <v>1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14</v>
      </c>
      <c r="W464" s="2">
        <v>1200</v>
      </c>
      <c r="X464" s="2">
        <v>0</v>
      </c>
      <c r="Y464" s="2">
        <v>255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</row>
    <row r="465" spans="1:64" s="2" customFormat="1">
      <c r="A465" s="2">
        <v>463</v>
      </c>
      <c r="B465" s="2" t="s">
        <v>385</v>
      </c>
      <c r="C465" s="2">
        <v>15</v>
      </c>
      <c r="D465" s="2">
        <v>0</v>
      </c>
      <c r="E465" s="2">
        <v>3</v>
      </c>
      <c r="F465" s="2">
        <v>0</v>
      </c>
      <c r="G465" s="2">
        <v>0</v>
      </c>
      <c r="H465" s="2">
        <v>0</v>
      </c>
      <c r="I465" s="2">
        <v>106</v>
      </c>
      <c r="J465" s="2">
        <v>8000</v>
      </c>
      <c r="K465" s="2">
        <v>1</v>
      </c>
      <c r="L465" s="2">
        <v>2</v>
      </c>
      <c r="M465" s="2">
        <v>2</v>
      </c>
      <c r="N465" s="2">
        <v>3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24</v>
      </c>
      <c r="W465" s="2">
        <v>5000</v>
      </c>
      <c r="X465" s="2">
        <v>0</v>
      </c>
      <c r="Y465" s="2">
        <v>255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</row>
    <row r="466" spans="1:64" s="2" customFormat="1">
      <c r="A466" s="2">
        <v>464</v>
      </c>
      <c r="B466" s="2" t="s">
        <v>809</v>
      </c>
      <c r="C466" s="2">
        <v>15</v>
      </c>
      <c r="D466" s="2">
        <v>0</v>
      </c>
      <c r="E466" s="2">
        <v>5</v>
      </c>
      <c r="F466" s="2">
        <v>0</v>
      </c>
      <c r="G466" s="2">
        <v>0</v>
      </c>
      <c r="H466" s="2">
        <v>0</v>
      </c>
      <c r="I466" s="2">
        <v>103</v>
      </c>
      <c r="J466" s="2">
        <v>8000</v>
      </c>
      <c r="K466" s="2">
        <v>2</v>
      </c>
      <c r="L466" s="2">
        <v>3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1</v>
      </c>
      <c r="V466" s="2">
        <v>30</v>
      </c>
      <c r="W466" s="2">
        <v>8000</v>
      </c>
      <c r="X466" s="2">
        <v>0</v>
      </c>
      <c r="Y466" s="2">
        <v>255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</row>
    <row r="467" spans="1:64" s="2" customFormat="1">
      <c r="A467" s="2">
        <v>465</v>
      </c>
      <c r="B467" s="2" t="s">
        <v>810</v>
      </c>
      <c r="C467" s="2">
        <v>20</v>
      </c>
      <c r="D467" s="2">
        <v>0</v>
      </c>
      <c r="E467" s="2">
        <v>1</v>
      </c>
      <c r="F467" s="2">
        <v>0</v>
      </c>
      <c r="G467" s="2">
        <v>0</v>
      </c>
      <c r="H467" s="2">
        <v>0</v>
      </c>
      <c r="I467" s="2">
        <v>222</v>
      </c>
      <c r="J467" s="2">
        <v>8000</v>
      </c>
      <c r="K467" s="2">
        <v>0</v>
      </c>
      <c r="L467" s="2">
        <v>0</v>
      </c>
      <c r="M467" s="2">
        <v>0</v>
      </c>
      <c r="N467" s="2">
        <v>1</v>
      </c>
      <c r="O467" s="2">
        <v>0</v>
      </c>
      <c r="P467" s="2">
        <v>1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2</v>
      </c>
      <c r="W467" s="2">
        <v>500</v>
      </c>
      <c r="X467" s="2">
        <v>0</v>
      </c>
      <c r="Y467" s="2">
        <v>255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</row>
    <row r="468" spans="1:64" s="2" customFormat="1">
      <c r="A468" s="2">
        <v>466</v>
      </c>
      <c r="B468" s="2" t="s">
        <v>393</v>
      </c>
      <c r="C468" s="2">
        <v>20</v>
      </c>
      <c r="D468" s="2">
        <v>0</v>
      </c>
      <c r="E468" s="2">
        <v>1</v>
      </c>
      <c r="F468" s="2">
        <v>0</v>
      </c>
      <c r="G468" s="2">
        <v>0</v>
      </c>
      <c r="H468" s="2">
        <v>0</v>
      </c>
      <c r="I468" s="2">
        <v>237</v>
      </c>
      <c r="J468" s="2">
        <v>8000</v>
      </c>
      <c r="K468" s="2">
        <v>0</v>
      </c>
      <c r="L468" s="2">
        <v>1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3</v>
      </c>
      <c r="W468" s="2">
        <v>800</v>
      </c>
      <c r="X468" s="2">
        <v>0</v>
      </c>
      <c r="Y468" s="2">
        <v>255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5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</row>
    <row r="469" spans="1:64" s="2" customFormat="1">
      <c r="A469" s="2">
        <v>467</v>
      </c>
      <c r="B469" s="2" t="s">
        <v>811</v>
      </c>
      <c r="C469" s="2">
        <v>20</v>
      </c>
      <c r="D469" s="2">
        <v>0</v>
      </c>
      <c r="E469" s="2">
        <v>1</v>
      </c>
      <c r="F469" s="2">
        <v>0</v>
      </c>
      <c r="G469" s="2">
        <v>0</v>
      </c>
      <c r="H469" s="2">
        <v>0</v>
      </c>
      <c r="I469" s="2">
        <v>220</v>
      </c>
      <c r="J469" s="2">
        <v>8000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s="2">
        <v>0</v>
      </c>
      <c r="V469" s="2">
        <v>13</v>
      </c>
      <c r="W469" s="2">
        <v>1200</v>
      </c>
      <c r="X469" s="2">
        <v>0</v>
      </c>
      <c r="Y469" s="2">
        <v>255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5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</row>
    <row r="470" spans="1:64" s="2" customFormat="1">
      <c r="A470" s="2">
        <v>468</v>
      </c>
      <c r="B470" s="2" t="s">
        <v>812</v>
      </c>
      <c r="C470" s="2">
        <v>20</v>
      </c>
      <c r="D470" s="2">
        <v>0</v>
      </c>
      <c r="E470" s="2">
        <v>1</v>
      </c>
      <c r="F470" s="2">
        <v>0</v>
      </c>
      <c r="G470" s="2">
        <v>0</v>
      </c>
      <c r="H470" s="2">
        <v>0</v>
      </c>
      <c r="I470" s="2">
        <v>221</v>
      </c>
      <c r="J470" s="2">
        <v>8000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1</v>
      </c>
      <c r="T470" s="2">
        <v>0</v>
      </c>
      <c r="U470" s="2">
        <v>0</v>
      </c>
      <c r="V470" s="2">
        <v>13</v>
      </c>
      <c r="W470" s="2">
        <v>1200</v>
      </c>
      <c r="X470" s="2">
        <v>0</v>
      </c>
      <c r="Y470" s="2">
        <v>255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</row>
    <row r="471" spans="1:64" s="2" customFormat="1">
      <c r="A471" s="2">
        <v>469</v>
      </c>
      <c r="B471" s="2" t="s">
        <v>405</v>
      </c>
      <c r="C471" s="2">
        <v>20</v>
      </c>
      <c r="D471" s="2">
        <v>0</v>
      </c>
      <c r="E471" s="2">
        <v>1</v>
      </c>
      <c r="F471" s="2">
        <v>0</v>
      </c>
      <c r="G471" s="2">
        <v>0</v>
      </c>
      <c r="H471" s="2">
        <v>0</v>
      </c>
      <c r="I471" s="2">
        <v>225</v>
      </c>
      <c r="J471" s="2">
        <v>8000</v>
      </c>
      <c r="K471" s="2">
        <v>0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13</v>
      </c>
      <c r="W471" s="2">
        <v>1500</v>
      </c>
      <c r="X471" s="2">
        <v>0</v>
      </c>
      <c r="Y471" s="2">
        <v>255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</row>
    <row r="472" spans="1:64" s="2" customFormat="1">
      <c r="A472" s="2">
        <v>470</v>
      </c>
      <c r="B472" s="2" t="s">
        <v>813</v>
      </c>
      <c r="C472" s="2">
        <v>20</v>
      </c>
      <c r="D472" s="2">
        <v>0</v>
      </c>
      <c r="E472" s="2">
        <v>1</v>
      </c>
      <c r="F472" s="2">
        <v>0</v>
      </c>
      <c r="G472" s="2">
        <v>0</v>
      </c>
      <c r="H472" s="2">
        <v>0</v>
      </c>
      <c r="I472" s="2">
        <v>235</v>
      </c>
      <c r="J472" s="2">
        <v>8000</v>
      </c>
      <c r="K472" s="2">
        <v>0</v>
      </c>
      <c r="L472" s="2">
        <v>0</v>
      </c>
      <c r="M472" s="2">
        <v>0</v>
      </c>
      <c r="N472" s="2">
        <v>0</v>
      </c>
      <c r="O472" s="2">
        <v>2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17</v>
      </c>
      <c r="W472" s="2">
        <v>2000</v>
      </c>
      <c r="X472" s="2">
        <v>0</v>
      </c>
      <c r="Y472" s="2">
        <v>255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</row>
    <row r="473" spans="1:64" s="2" customFormat="1">
      <c r="A473" s="2">
        <v>471</v>
      </c>
      <c r="B473" s="2" t="s">
        <v>814</v>
      </c>
      <c r="C473" s="2">
        <v>20</v>
      </c>
      <c r="D473" s="2">
        <v>0</v>
      </c>
      <c r="E473" s="2">
        <v>1</v>
      </c>
      <c r="F473" s="2">
        <v>0</v>
      </c>
      <c r="G473" s="2">
        <v>0</v>
      </c>
      <c r="H473" s="2">
        <v>0</v>
      </c>
      <c r="I473" s="2">
        <v>236</v>
      </c>
      <c r="J473" s="2">
        <v>6000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2</v>
      </c>
      <c r="R473" s="2">
        <v>0</v>
      </c>
      <c r="S473" s="2">
        <v>0</v>
      </c>
      <c r="T473" s="2">
        <v>0</v>
      </c>
      <c r="U473" s="2">
        <v>0</v>
      </c>
      <c r="V473" s="2">
        <v>17</v>
      </c>
      <c r="W473" s="2">
        <v>2000</v>
      </c>
      <c r="X473" s="2">
        <v>0</v>
      </c>
      <c r="Y473" s="2">
        <v>255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</row>
    <row r="474" spans="1:64" s="2" customFormat="1">
      <c r="A474" s="2">
        <v>472</v>
      </c>
      <c r="B474" s="2" t="s">
        <v>815</v>
      </c>
      <c r="C474" s="2">
        <v>20</v>
      </c>
      <c r="D474" s="2">
        <v>0</v>
      </c>
      <c r="E474" s="2">
        <v>1</v>
      </c>
      <c r="F474" s="2">
        <v>0</v>
      </c>
      <c r="G474" s="2">
        <v>0</v>
      </c>
      <c r="H474" s="2">
        <v>0</v>
      </c>
      <c r="I474" s="2">
        <v>243</v>
      </c>
      <c r="J474" s="2">
        <v>7000</v>
      </c>
      <c r="K474" s="2">
        <v>0</v>
      </c>
      <c r="L474" s="2">
        <v>1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1</v>
      </c>
      <c r="T474" s="2">
        <v>2</v>
      </c>
      <c r="U474" s="2">
        <v>0</v>
      </c>
      <c r="V474" s="2">
        <v>17</v>
      </c>
      <c r="W474" s="2">
        <v>2000</v>
      </c>
      <c r="X474" s="2">
        <v>0</v>
      </c>
      <c r="Y474" s="2">
        <v>255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5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</row>
    <row r="475" spans="1:64" s="2" customFormat="1">
      <c r="A475" s="2">
        <v>473</v>
      </c>
      <c r="B475" s="2" t="s">
        <v>816</v>
      </c>
      <c r="C475" s="2">
        <v>19</v>
      </c>
      <c r="D475" s="2">
        <v>0</v>
      </c>
      <c r="E475" s="2">
        <v>1</v>
      </c>
      <c r="F475" s="2">
        <v>0</v>
      </c>
      <c r="G475" s="2">
        <v>0</v>
      </c>
      <c r="H475" s="2">
        <v>0</v>
      </c>
      <c r="I475" s="2">
        <v>233</v>
      </c>
      <c r="J475" s="2">
        <v>8000</v>
      </c>
      <c r="K475" s="2">
        <v>0</v>
      </c>
      <c r="L475" s="2">
        <v>1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18</v>
      </c>
      <c r="W475" s="2">
        <v>3000</v>
      </c>
      <c r="X475" s="2">
        <v>0</v>
      </c>
      <c r="Y475" s="2">
        <v>255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5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</row>
    <row r="476" spans="1:64" s="2" customFormat="1">
      <c r="A476" s="2">
        <v>474</v>
      </c>
      <c r="B476" s="2" t="s">
        <v>398</v>
      </c>
      <c r="C476" s="2">
        <v>20</v>
      </c>
      <c r="D476" s="2">
        <v>0</v>
      </c>
      <c r="E476" s="2">
        <v>1</v>
      </c>
      <c r="F476" s="2">
        <v>0</v>
      </c>
      <c r="G476" s="2">
        <v>0</v>
      </c>
      <c r="H476" s="2">
        <v>0</v>
      </c>
      <c r="I476" s="2">
        <v>231</v>
      </c>
      <c r="J476" s="2">
        <v>6000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2</v>
      </c>
      <c r="S476" s="2">
        <v>0</v>
      </c>
      <c r="T476" s="2">
        <v>0</v>
      </c>
      <c r="U476" s="2">
        <v>2</v>
      </c>
      <c r="V476" s="2">
        <v>10</v>
      </c>
      <c r="W476" s="2">
        <v>1400</v>
      </c>
      <c r="X476" s="2">
        <v>0</v>
      </c>
      <c r="Y476" s="2">
        <v>255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</row>
    <row r="477" spans="1:64" s="2" customFormat="1">
      <c r="A477" s="2">
        <v>475</v>
      </c>
      <c r="B477" s="2" t="s">
        <v>817</v>
      </c>
      <c r="C477" s="2">
        <v>19</v>
      </c>
      <c r="D477" s="2">
        <v>0</v>
      </c>
      <c r="E477" s="2">
        <v>1</v>
      </c>
      <c r="F477" s="2">
        <v>0</v>
      </c>
      <c r="G477" s="2">
        <v>0</v>
      </c>
      <c r="H477" s="2">
        <v>0</v>
      </c>
      <c r="I477" s="2">
        <v>230</v>
      </c>
      <c r="J477" s="2">
        <v>7000</v>
      </c>
      <c r="K477" s="2">
        <v>0</v>
      </c>
      <c r="L477" s="2">
        <v>2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1</v>
      </c>
      <c r="T477" s="2">
        <v>1</v>
      </c>
      <c r="U477" s="2">
        <v>3</v>
      </c>
      <c r="V477" s="2">
        <v>11</v>
      </c>
      <c r="W477" s="2">
        <v>3000</v>
      </c>
      <c r="X477" s="2">
        <v>0</v>
      </c>
      <c r="Y477" s="2">
        <v>255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</row>
    <row r="478" spans="1:64" s="2" customFormat="1">
      <c r="A478" s="2">
        <v>476</v>
      </c>
      <c r="B478" s="2" t="s">
        <v>818</v>
      </c>
      <c r="C478" s="2">
        <v>20</v>
      </c>
      <c r="D478" s="2">
        <v>0</v>
      </c>
      <c r="E478" s="2">
        <v>1</v>
      </c>
      <c r="F478" s="2">
        <v>0</v>
      </c>
      <c r="G478" s="2">
        <v>0</v>
      </c>
      <c r="H478" s="2">
        <v>0</v>
      </c>
      <c r="I478" s="2">
        <v>246</v>
      </c>
      <c r="J478" s="2">
        <v>8000</v>
      </c>
      <c r="K478" s="2">
        <v>0</v>
      </c>
      <c r="L478" s="2">
        <v>0</v>
      </c>
      <c r="M478" s="2">
        <v>0</v>
      </c>
      <c r="N478" s="2">
        <v>0</v>
      </c>
      <c r="O478" s="2">
        <v>2</v>
      </c>
      <c r="P478" s="2">
        <v>2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23</v>
      </c>
      <c r="W478" s="2">
        <v>6000</v>
      </c>
      <c r="X478" s="2">
        <v>0</v>
      </c>
      <c r="Y478" s="2">
        <v>255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</row>
    <row r="479" spans="1:64" s="2" customFormat="1">
      <c r="A479" s="2">
        <v>477</v>
      </c>
      <c r="B479" s="2" t="s">
        <v>819</v>
      </c>
      <c r="C479" s="2">
        <v>20</v>
      </c>
      <c r="D479" s="2">
        <v>0</v>
      </c>
      <c r="E479" s="2">
        <v>1</v>
      </c>
      <c r="F479" s="2">
        <v>0</v>
      </c>
      <c r="G479" s="2">
        <v>0</v>
      </c>
      <c r="H479" s="2">
        <v>0</v>
      </c>
      <c r="I479" s="2">
        <v>245</v>
      </c>
      <c r="J479" s="2">
        <v>6000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1</v>
      </c>
      <c r="R479" s="2">
        <v>3</v>
      </c>
      <c r="S479" s="2">
        <v>0</v>
      </c>
      <c r="T479" s="2">
        <v>0</v>
      </c>
      <c r="U479" s="2">
        <v>0</v>
      </c>
      <c r="V479" s="2">
        <v>24</v>
      </c>
      <c r="W479" s="2">
        <v>6000</v>
      </c>
      <c r="X479" s="2">
        <v>0</v>
      </c>
      <c r="Y479" s="2">
        <v>255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</row>
    <row r="480" spans="1:64" s="2" customFormat="1">
      <c r="A480" s="2">
        <v>478</v>
      </c>
      <c r="B480" s="2" t="s">
        <v>820</v>
      </c>
      <c r="C480" s="2">
        <v>20</v>
      </c>
      <c r="D480" s="2">
        <v>0</v>
      </c>
      <c r="E480" s="2">
        <v>1</v>
      </c>
      <c r="F480" s="2">
        <v>0</v>
      </c>
      <c r="G480" s="2">
        <v>0</v>
      </c>
      <c r="H480" s="2">
        <v>0</v>
      </c>
      <c r="I480" s="2">
        <v>242</v>
      </c>
      <c r="J480" s="2">
        <v>7000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1</v>
      </c>
      <c r="T480" s="2">
        <v>3</v>
      </c>
      <c r="U480" s="2">
        <v>0</v>
      </c>
      <c r="V480" s="2">
        <v>24</v>
      </c>
      <c r="W480" s="2">
        <v>6000</v>
      </c>
      <c r="X480" s="2">
        <v>0</v>
      </c>
      <c r="Y480" s="2">
        <v>255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5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</row>
    <row r="481" spans="1:64" s="2" customFormat="1">
      <c r="A481" s="2">
        <v>479</v>
      </c>
      <c r="B481" s="2" t="s">
        <v>821</v>
      </c>
      <c r="C481" s="2">
        <v>24</v>
      </c>
      <c r="D481" s="2">
        <v>0</v>
      </c>
      <c r="E481" s="2">
        <v>1</v>
      </c>
      <c r="F481" s="2">
        <v>0</v>
      </c>
      <c r="G481" s="2">
        <v>0</v>
      </c>
      <c r="H481" s="2">
        <v>0</v>
      </c>
      <c r="I481" s="2">
        <v>180</v>
      </c>
      <c r="J481" s="2">
        <v>4000</v>
      </c>
      <c r="K481" s="2">
        <v>0</v>
      </c>
      <c r="L481" s="2">
        <v>1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3</v>
      </c>
      <c r="W481" s="2">
        <v>800</v>
      </c>
      <c r="X481" s="2">
        <v>0</v>
      </c>
      <c r="Y481" s="2">
        <v>255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5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</row>
    <row r="482" spans="1:64" s="2" customFormat="1">
      <c r="A482" s="2">
        <v>480</v>
      </c>
      <c r="B482" s="2" t="s">
        <v>822</v>
      </c>
      <c r="C482" s="2">
        <v>26</v>
      </c>
      <c r="D482" s="2">
        <v>0</v>
      </c>
      <c r="E482" s="2">
        <v>1</v>
      </c>
      <c r="F482" s="2">
        <v>0</v>
      </c>
      <c r="G482" s="2">
        <v>0</v>
      </c>
      <c r="H482" s="2">
        <v>0</v>
      </c>
      <c r="I482" s="2">
        <v>192</v>
      </c>
      <c r="J482" s="2">
        <v>5000</v>
      </c>
      <c r="K482" s="2">
        <v>0</v>
      </c>
      <c r="L482" s="2">
        <v>0</v>
      </c>
      <c r="M482" s="2">
        <v>0</v>
      </c>
      <c r="N482" s="2">
        <v>1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5</v>
      </c>
      <c r="W482" s="2">
        <v>900</v>
      </c>
      <c r="X482" s="2">
        <v>0</v>
      </c>
      <c r="Y482" s="2">
        <v>255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</row>
    <row r="483" spans="1:64" s="2" customFormat="1">
      <c r="A483" s="2">
        <v>481</v>
      </c>
      <c r="B483" s="2" t="s">
        <v>823</v>
      </c>
      <c r="C483" s="2">
        <v>24</v>
      </c>
      <c r="D483" s="2">
        <v>0</v>
      </c>
      <c r="E483" s="2">
        <v>2</v>
      </c>
      <c r="F483" s="2">
        <v>0</v>
      </c>
      <c r="G483" s="2">
        <v>0</v>
      </c>
      <c r="H483" s="2">
        <v>0</v>
      </c>
      <c r="I483" s="2">
        <v>202</v>
      </c>
      <c r="J483" s="2">
        <v>7000</v>
      </c>
      <c r="K483" s="2">
        <v>0</v>
      </c>
      <c r="L483" s="2">
        <v>0</v>
      </c>
      <c r="M483" s="2">
        <v>0</v>
      </c>
      <c r="N483" s="2">
        <v>1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7</v>
      </c>
      <c r="W483" s="2">
        <v>1200</v>
      </c>
      <c r="X483" s="2">
        <v>0</v>
      </c>
      <c r="Y483" s="2">
        <v>255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</row>
    <row r="484" spans="1:64" s="2" customFormat="1">
      <c r="A484" s="2">
        <v>482</v>
      </c>
      <c r="B484" s="2" t="s">
        <v>824</v>
      </c>
      <c r="C484" s="2">
        <v>26</v>
      </c>
      <c r="D484" s="2">
        <v>0</v>
      </c>
      <c r="E484" s="2">
        <v>2</v>
      </c>
      <c r="F484" s="2">
        <v>0</v>
      </c>
      <c r="G484" s="2">
        <v>0</v>
      </c>
      <c r="H484" s="2">
        <v>0</v>
      </c>
      <c r="I484" s="2">
        <v>190</v>
      </c>
      <c r="J484" s="2">
        <v>6000</v>
      </c>
      <c r="K484" s="2">
        <v>0</v>
      </c>
      <c r="L484" s="2">
        <v>1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7</v>
      </c>
      <c r="W484" s="2">
        <v>1200</v>
      </c>
      <c r="X484" s="2">
        <v>0</v>
      </c>
      <c r="Y484" s="2">
        <v>255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</row>
    <row r="485" spans="1:64" s="2" customFormat="1">
      <c r="A485" s="2">
        <v>483</v>
      </c>
      <c r="B485" s="2" t="s">
        <v>825</v>
      </c>
      <c r="C485" s="2">
        <v>26</v>
      </c>
      <c r="D485" s="2">
        <v>0</v>
      </c>
      <c r="E485" s="2">
        <v>1</v>
      </c>
      <c r="F485" s="2">
        <v>0</v>
      </c>
      <c r="G485" s="2">
        <v>0</v>
      </c>
      <c r="H485" s="2">
        <v>0</v>
      </c>
      <c r="I485" s="2">
        <v>180</v>
      </c>
      <c r="J485" s="2">
        <v>5000</v>
      </c>
      <c r="K485" s="2">
        <v>0</v>
      </c>
      <c r="L485" s="2">
        <v>1</v>
      </c>
      <c r="M485" s="2">
        <v>0</v>
      </c>
      <c r="N485" s="2">
        <v>1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8</v>
      </c>
      <c r="W485" s="2">
        <v>1400</v>
      </c>
      <c r="X485" s="2">
        <v>0</v>
      </c>
      <c r="Y485" s="2">
        <v>255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</row>
    <row r="486" spans="1:64" s="2" customFormat="1">
      <c r="A486" s="2">
        <v>484</v>
      </c>
      <c r="B486" s="2" t="s">
        <v>392</v>
      </c>
      <c r="C486" s="2">
        <v>26</v>
      </c>
      <c r="D486" s="2">
        <v>0</v>
      </c>
      <c r="E486" s="2">
        <v>2</v>
      </c>
      <c r="F486" s="2">
        <v>0</v>
      </c>
      <c r="G486" s="2">
        <v>0</v>
      </c>
      <c r="H486" s="2">
        <v>0</v>
      </c>
      <c r="I486" s="2">
        <v>203</v>
      </c>
      <c r="J486" s="2">
        <v>10000</v>
      </c>
      <c r="K486" s="2">
        <v>1</v>
      </c>
      <c r="L486" s="2">
        <v>1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9</v>
      </c>
      <c r="W486" s="2">
        <v>1600</v>
      </c>
      <c r="X486" s="2">
        <v>0</v>
      </c>
      <c r="Y486" s="2">
        <v>255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5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</row>
    <row r="487" spans="1:64" s="2" customFormat="1">
      <c r="A487" s="2">
        <v>485</v>
      </c>
      <c r="B487" s="2" t="s">
        <v>826</v>
      </c>
      <c r="C487" s="2">
        <v>26</v>
      </c>
      <c r="D487" s="2">
        <v>0</v>
      </c>
      <c r="E487" s="2">
        <v>3</v>
      </c>
      <c r="F487" s="2">
        <v>0</v>
      </c>
      <c r="G487" s="2">
        <v>0</v>
      </c>
      <c r="H487" s="2">
        <v>0</v>
      </c>
      <c r="I487" s="2">
        <v>191</v>
      </c>
      <c r="J487" s="2">
        <v>8000</v>
      </c>
      <c r="K487" s="2">
        <v>0</v>
      </c>
      <c r="L487" s="2">
        <v>2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18</v>
      </c>
      <c r="W487" s="2">
        <v>2400</v>
      </c>
      <c r="X487" s="2">
        <v>0</v>
      </c>
      <c r="Y487" s="2">
        <v>255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5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</row>
    <row r="488" spans="1:64" s="2" customFormat="1">
      <c r="A488" s="2">
        <v>486</v>
      </c>
      <c r="B488" s="2" t="s">
        <v>827</v>
      </c>
      <c r="C488" s="2">
        <v>26</v>
      </c>
      <c r="D488" s="2">
        <v>0</v>
      </c>
      <c r="E488" s="2">
        <v>1</v>
      </c>
      <c r="F488" s="2">
        <v>0</v>
      </c>
      <c r="G488" s="2">
        <v>0</v>
      </c>
      <c r="H488" s="2">
        <v>0</v>
      </c>
      <c r="I488" s="2">
        <v>211</v>
      </c>
      <c r="J488" s="2">
        <v>6000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1</v>
      </c>
      <c r="S488" s="2">
        <v>0</v>
      </c>
      <c r="T488" s="2">
        <v>0</v>
      </c>
      <c r="U488" s="2">
        <v>0</v>
      </c>
      <c r="V488" s="2">
        <v>19</v>
      </c>
      <c r="W488" s="2">
        <v>2400</v>
      </c>
      <c r="X488" s="2">
        <v>0</v>
      </c>
      <c r="Y488" s="2">
        <v>255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</row>
    <row r="489" spans="1:64" s="2" customFormat="1">
      <c r="A489" s="2">
        <v>487</v>
      </c>
      <c r="B489" s="2" t="s">
        <v>828</v>
      </c>
      <c r="C489" s="2">
        <v>26</v>
      </c>
      <c r="D489" s="2">
        <v>0</v>
      </c>
      <c r="E489" s="2">
        <v>1</v>
      </c>
      <c r="F489" s="2">
        <v>0</v>
      </c>
      <c r="G489" s="2">
        <v>0</v>
      </c>
      <c r="H489" s="2">
        <v>0</v>
      </c>
      <c r="I489" s="2">
        <v>198</v>
      </c>
      <c r="J489" s="2">
        <v>7000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1</v>
      </c>
      <c r="U489" s="2">
        <v>0</v>
      </c>
      <c r="V489" s="2">
        <v>19</v>
      </c>
      <c r="W489" s="2">
        <v>2400</v>
      </c>
      <c r="X489" s="2">
        <v>0</v>
      </c>
      <c r="Y489" s="2">
        <v>255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</row>
    <row r="490" spans="1:64" s="2" customFormat="1">
      <c r="A490" s="2">
        <v>488</v>
      </c>
      <c r="B490" s="2" t="s">
        <v>829</v>
      </c>
      <c r="C490" s="2">
        <v>24</v>
      </c>
      <c r="D490" s="2">
        <v>0</v>
      </c>
      <c r="E490" s="2">
        <v>1</v>
      </c>
      <c r="F490" s="2">
        <v>0</v>
      </c>
      <c r="G490" s="2">
        <v>0</v>
      </c>
      <c r="H490" s="2">
        <v>0</v>
      </c>
      <c r="I490" s="2">
        <v>200</v>
      </c>
      <c r="J490" s="2">
        <v>7000</v>
      </c>
      <c r="K490" s="2">
        <v>0</v>
      </c>
      <c r="L490" s="2">
        <v>0</v>
      </c>
      <c r="M490" s="2">
        <v>0</v>
      </c>
      <c r="N490" s="2">
        <v>2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19</v>
      </c>
      <c r="W490" s="2">
        <v>20000</v>
      </c>
      <c r="X490" s="2">
        <v>0</v>
      </c>
      <c r="Y490" s="2">
        <v>255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</row>
    <row r="491" spans="1:64" s="2" customFormat="1">
      <c r="A491" s="2">
        <v>489</v>
      </c>
      <c r="B491" s="2" t="s">
        <v>830</v>
      </c>
      <c r="C491" s="2">
        <v>26</v>
      </c>
      <c r="D491" s="2">
        <v>0</v>
      </c>
      <c r="E491" s="2">
        <v>2</v>
      </c>
      <c r="F491" s="2">
        <v>0</v>
      </c>
      <c r="G491" s="2">
        <v>0</v>
      </c>
      <c r="H491" s="2">
        <v>0</v>
      </c>
      <c r="I491" s="2">
        <v>290</v>
      </c>
      <c r="J491" s="2">
        <v>4000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1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20</v>
      </c>
      <c r="W491" s="2">
        <v>2600</v>
      </c>
      <c r="X491" s="2">
        <v>0</v>
      </c>
      <c r="Y491" s="2">
        <v>255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</row>
    <row r="492" spans="1:64" s="2" customFormat="1">
      <c r="A492" s="2">
        <v>490</v>
      </c>
      <c r="B492" s="2" t="s">
        <v>831</v>
      </c>
      <c r="C492" s="2">
        <v>26</v>
      </c>
      <c r="D492" s="2">
        <v>0</v>
      </c>
      <c r="E492" s="2">
        <v>2</v>
      </c>
      <c r="F492" s="2">
        <v>0</v>
      </c>
      <c r="G492" s="2">
        <v>0</v>
      </c>
      <c r="H492" s="2">
        <v>0</v>
      </c>
      <c r="I492" s="2">
        <v>188</v>
      </c>
      <c r="J492" s="2">
        <v>8000</v>
      </c>
      <c r="K492" s="2">
        <v>0</v>
      </c>
      <c r="L492" s="2">
        <v>0</v>
      </c>
      <c r="M492" s="2">
        <v>0</v>
      </c>
      <c r="N492" s="2">
        <v>0</v>
      </c>
      <c r="O492" s="2">
        <v>1</v>
      </c>
      <c r="P492" s="2">
        <v>2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22</v>
      </c>
      <c r="W492" s="2">
        <v>4000</v>
      </c>
      <c r="X492" s="2">
        <v>0</v>
      </c>
      <c r="Y492" s="2">
        <v>255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5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</row>
    <row r="493" spans="1:64" s="2" customFormat="1">
      <c r="A493" s="2">
        <v>491</v>
      </c>
      <c r="B493" s="2" t="s">
        <v>832</v>
      </c>
      <c r="C493" s="2">
        <v>26</v>
      </c>
      <c r="D493" s="2">
        <v>0</v>
      </c>
      <c r="E493" s="2">
        <v>1</v>
      </c>
      <c r="F493" s="2">
        <v>0</v>
      </c>
      <c r="G493" s="2">
        <v>0</v>
      </c>
      <c r="H493" s="2">
        <v>0</v>
      </c>
      <c r="I493" s="2">
        <v>207</v>
      </c>
      <c r="J493" s="2">
        <v>7000</v>
      </c>
      <c r="K493" s="2">
        <v>0</v>
      </c>
      <c r="L493" s="2">
        <v>0</v>
      </c>
      <c r="M493" s="2">
        <v>2</v>
      </c>
      <c r="N493" s="2">
        <v>3</v>
      </c>
      <c r="O493" s="2">
        <v>0</v>
      </c>
      <c r="P493" s="2">
        <v>1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23</v>
      </c>
      <c r="W493" s="2">
        <v>4000</v>
      </c>
      <c r="X493" s="2">
        <v>0</v>
      </c>
      <c r="Y493" s="2">
        <v>255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5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</row>
    <row r="494" spans="1:64" s="2" customFormat="1">
      <c r="A494" s="2">
        <v>492</v>
      </c>
      <c r="B494" s="2" t="s">
        <v>415</v>
      </c>
      <c r="C494" s="2">
        <v>22</v>
      </c>
      <c r="D494" s="2">
        <v>0</v>
      </c>
      <c r="E494" s="2">
        <v>1</v>
      </c>
      <c r="F494" s="2">
        <v>0</v>
      </c>
      <c r="G494" s="2">
        <v>0</v>
      </c>
      <c r="H494" s="2">
        <v>0</v>
      </c>
      <c r="I494" s="2">
        <v>145</v>
      </c>
      <c r="J494" s="2">
        <v>5000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1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3</v>
      </c>
      <c r="W494" s="2">
        <v>500</v>
      </c>
      <c r="X494" s="2">
        <v>0</v>
      </c>
      <c r="Y494" s="2">
        <v>255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</row>
    <row r="495" spans="1:64" s="2" customFormat="1">
      <c r="A495" s="2">
        <v>493</v>
      </c>
      <c r="B495" s="2" t="s">
        <v>406</v>
      </c>
      <c r="C495" s="2">
        <v>22</v>
      </c>
      <c r="D495" s="2">
        <v>0</v>
      </c>
      <c r="E495" s="2">
        <v>1</v>
      </c>
      <c r="F495" s="2">
        <v>0</v>
      </c>
      <c r="G495" s="2">
        <v>0</v>
      </c>
      <c r="H495" s="2">
        <v>0</v>
      </c>
      <c r="I495" s="2">
        <v>144</v>
      </c>
      <c r="J495" s="2">
        <v>6000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1</v>
      </c>
      <c r="S495" s="2">
        <v>0</v>
      </c>
      <c r="T495" s="2">
        <v>0</v>
      </c>
      <c r="U495" s="2">
        <v>0</v>
      </c>
      <c r="V495" s="2">
        <v>7</v>
      </c>
      <c r="W495" s="2">
        <v>800</v>
      </c>
      <c r="X495" s="2">
        <v>0</v>
      </c>
      <c r="Y495" s="2">
        <v>255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</row>
    <row r="496" spans="1:64" s="2" customFormat="1">
      <c r="A496" s="2">
        <v>494</v>
      </c>
      <c r="B496" s="2" t="s">
        <v>833</v>
      </c>
      <c r="C496" s="2">
        <v>22</v>
      </c>
      <c r="D496" s="2">
        <v>0</v>
      </c>
      <c r="E496" s="2">
        <v>1</v>
      </c>
      <c r="F496" s="2">
        <v>0</v>
      </c>
      <c r="G496" s="2">
        <v>0</v>
      </c>
      <c r="H496" s="2">
        <v>0</v>
      </c>
      <c r="I496" s="2">
        <v>143</v>
      </c>
      <c r="J496" s="2">
        <v>3000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</v>
      </c>
      <c r="U496" s="2">
        <v>0</v>
      </c>
      <c r="V496" s="2">
        <v>7</v>
      </c>
      <c r="W496" s="2">
        <v>800</v>
      </c>
      <c r="X496" s="2">
        <v>0</v>
      </c>
      <c r="Y496" s="2">
        <v>255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</row>
    <row r="497" spans="1:64" s="2" customFormat="1">
      <c r="A497" s="2">
        <v>495</v>
      </c>
      <c r="B497" s="2" t="s">
        <v>408</v>
      </c>
      <c r="C497" s="2">
        <v>22</v>
      </c>
      <c r="D497" s="2">
        <v>0</v>
      </c>
      <c r="E497" s="2">
        <v>1</v>
      </c>
      <c r="F497" s="2">
        <v>0</v>
      </c>
      <c r="G497" s="2">
        <v>0</v>
      </c>
      <c r="H497" s="2">
        <v>0</v>
      </c>
      <c r="I497" s="2">
        <v>140</v>
      </c>
      <c r="J497" s="2">
        <v>6000</v>
      </c>
      <c r="K497" s="2">
        <v>0</v>
      </c>
      <c r="L497" s="2">
        <v>0</v>
      </c>
      <c r="M497" s="2">
        <v>0</v>
      </c>
      <c r="N497" s="2">
        <v>1</v>
      </c>
      <c r="O497" s="2">
        <v>0</v>
      </c>
      <c r="P497" s="2">
        <v>1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9</v>
      </c>
      <c r="W497" s="2">
        <v>1000</v>
      </c>
      <c r="X497" s="2">
        <v>0</v>
      </c>
      <c r="Y497" s="2">
        <v>255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</row>
    <row r="498" spans="1:64" s="2" customFormat="1">
      <c r="A498" s="2">
        <v>496</v>
      </c>
      <c r="B498" s="2" t="s">
        <v>407</v>
      </c>
      <c r="C498" s="2">
        <v>22</v>
      </c>
      <c r="D498" s="2">
        <v>0</v>
      </c>
      <c r="E498" s="2">
        <v>1</v>
      </c>
      <c r="F498" s="2">
        <v>0</v>
      </c>
      <c r="G498" s="2">
        <v>0</v>
      </c>
      <c r="H498" s="2">
        <v>0</v>
      </c>
      <c r="I498" s="2">
        <v>142</v>
      </c>
      <c r="J498" s="2">
        <v>10000</v>
      </c>
      <c r="K498" s="2">
        <v>0</v>
      </c>
      <c r="L498" s="2">
        <v>0</v>
      </c>
      <c r="M498" s="2">
        <v>0</v>
      </c>
      <c r="N498" s="2">
        <v>2</v>
      </c>
      <c r="O498" s="2">
        <v>1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16</v>
      </c>
      <c r="W498" s="2">
        <v>1400</v>
      </c>
      <c r="X498" s="2">
        <v>0</v>
      </c>
      <c r="Y498" s="2">
        <v>255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5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</row>
    <row r="499" spans="1:64" s="2" customFormat="1">
      <c r="A499" s="2">
        <v>497</v>
      </c>
      <c r="B499" s="2" t="s">
        <v>402</v>
      </c>
      <c r="C499" s="2">
        <v>22</v>
      </c>
      <c r="D499" s="2">
        <v>0</v>
      </c>
      <c r="E499" s="2">
        <v>1</v>
      </c>
      <c r="F499" s="2">
        <v>0</v>
      </c>
      <c r="G499" s="2">
        <v>0</v>
      </c>
      <c r="H499" s="2">
        <v>0</v>
      </c>
      <c r="I499" s="2">
        <v>141</v>
      </c>
      <c r="J499" s="2">
        <v>5000</v>
      </c>
      <c r="K499" s="2">
        <v>0</v>
      </c>
      <c r="L499" s="2">
        <v>2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s="2">
        <v>2</v>
      </c>
      <c r="V499" s="2">
        <v>9</v>
      </c>
      <c r="W499" s="2">
        <v>2000</v>
      </c>
      <c r="X499" s="2">
        <v>0</v>
      </c>
      <c r="Y499" s="2">
        <v>255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5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</row>
    <row r="500" spans="1:64" s="2" customFormat="1">
      <c r="A500" s="2">
        <v>498</v>
      </c>
      <c r="B500" s="2" t="s">
        <v>834</v>
      </c>
      <c r="C500" s="2">
        <v>22</v>
      </c>
      <c r="D500" s="2">
        <v>0</v>
      </c>
      <c r="E500" s="2">
        <v>1</v>
      </c>
      <c r="F500" s="2">
        <v>0</v>
      </c>
      <c r="G500" s="2">
        <v>0</v>
      </c>
      <c r="H500" s="2">
        <v>0</v>
      </c>
      <c r="I500" s="2">
        <v>163</v>
      </c>
      <c r="J500" s="2">
        <v>5000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2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20</v>
      </c>
      <c r="W500" s="2">
        <v>2000</v>
      </c>
      <c r="X500" s="2">
        <v>0</v>
      </c>
      <c r="Y500" s="2">
        <v>255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</row>
    <row r="501" spans="1:64" s="2" customFormat="1">
      <c r="A501" s="2">
        <v>499</v>
      </c>
      <c r="B501" s="2" t="s">
        <v>389</v>
      </c>
      <c r="C501" s="2">
        <v>22</v>
      </c>
      <c r="D501" s="2">
        <v>0</v>
      </c>
      <c r="E501" s="2">
        <v>1</v>
      </c>
      <c r="F501" s="2">
        <v>0</v>
      </c>
      <c r="G501" s="2">
        <v>0</v>
      </c>
      <c r="H501" s="2">
        <v>0</v>
      </c>
      <c r="I501" s="2">
        <v>165</v>
      </c>
      <c r="J501" s="2">
        <v>5000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2</v>
      </c>
      <c r="S501" s="2">
        <v>0</v>
      </c>
      <c r="T501" s="2">
        <v>0</v>
      </c>
      <c r="U501" s="2">
        <v>0</v>
      </c>
      <c r="V501" s="2">
        <v>20</v>
      </c>
      <c r="W501" s="2">
        <v>2000</v>
      </c>
      <c r="X501" s="2">
        <v>0</v>
      </c>
      <c r="Y501" s="2">
        <v>255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</row>
    <row r="502" spans="1:64" s="2" customFormat="1">
      <c r="A502" s="2">
        <v>500</v>
      </c>
      <c r="B502" s="2" t="s">
        <v>387</v>
      </c>
      <c r="C502" s="2">
        <v>22</v>
      </c>
      <c r="D502" s="2">
        <v>0</v>
      </c>
      <c r="E502" s="2">
        <v>1</v>
      </c>
      <c r="F502" s="2">
        <v>0</v>
      </c>
      <c r="G502" s="2">
        <v>0</v>
      </c>
      <c r="H502" s="2">
        <v>0</v>
      </c>
      <c r="I502" s="2">
        <v>161</v>
      </c>
      <c r="J502" s="2">
        <v>5000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2</v>
      </c>
      <c r="U502" s="2">
        <v>0</v>
      </c>
      <c r="V502" s="2">
        <v>20</v>
      </c>
      <c r="W502" s="2">
        <v>2000</v>
      </c>
      <c r="X502" s="2">
        <v>0</v>
      </c>
      <c r="Y502" s="2">
        <v>255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</row>
    <row r="503" spans="1:64" s="2" customFormat="1">
      <c r="A503" s="2">
        <v>501</v>
      </c>
      <c r="B503" s="2" t="s">
        <v>401</v>
      </c>
      <c r="C503" s="2">
        <v>22</v>
      </c>
      <c r="D503" s="2">
        <v>0</v>
      </c>
      <c r="E503" s="2">
        <v>1</v>
      </c>
      <c r="F503" s="2">
        <v>0</v>
      </c>
      <c r="G503" s="2">
        <v>0</v>
      </c>
      <c r="H503" s="2">
        <v>0</v>
      </c>
      <c r="I503" s="2">
        <v>148</v>
      </c>
      <c r="J503" s="2">
        <v>5000</v>
      </c>
      <c r="K503" s="2">
        <v>0</v>
      </c>
      <c r="L503" s="2">
        <v>0</v>
      </c>
      <c r="M503" s="2">
        <v>0</v>
      </c>
      <c r="N503" s="2">
        <v>3</v>
      </c>
      <c r="O503" s="2">
        <v>1</v>
      </c>
      <c r="P503" s="2">
        <v>1</v>
      </c>
      <c r="Q503" s="2">
        <v>1</v>
      </c>
      <c r="R503" s="2">
        <v>1</v>
      </c>
      <c r="S503" s="2">
        <v>1</v>
      </c>
      <c r="T503" s="2">
        <v>1</v>
      </c>
      <c r="U503" s="2">
        <v>0</v>
      </c>
      <c r="V503" s="2">
        <v>20</v>
      </c>
      <c r="W503" s="2">
        <v>2400</v>
      </c>
      <c r="X503" s="2">
        <v>0</v>
      </c>
      <c r="Y503" s="2">
        <v>255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</row>
    <row r="504" spans="1:64" s="2" customFormat="1">
      <c r="A504" s="2">
        <v>502</v>
      </c>
      <c r="B504" s="2" t="s">
        <v>400</v>
      </c>
      <c r="C504" s="2">
        <v>23</v>
      </c>
      <c r="D504" s="2">
        <v>0</v>
      </c>
      <c r="E504" s="2">
        <v>1</v>
      </c>
      <c r="F504" s="2">
        <v>0</v>
      </c>
      <c r="G504" s="2">
        <v>0</v>
      </c>
      <c r="H504" s="2">
        <v>0</v>
      </c>
      <c r="I504" s="2">
        <v>159</v>
      </c>
      <c r="J504" s="2">
        <v>5000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1</v>
      </c>
      <c r="R504" s="2">
        <v>2</v>
      </c>
      <c r="S504" s="2">
        <v>0</v>
      </c>
      <c r="T504" s="2">
        <v>0</v>
      </c>
      <c r="U504" s="2">
        <v>0</v>
      </c>
      <c r="V504" s="2">
        <v>23</v>
      </c>
      <c r="W504" s="2">
        <v>2800</v>
      </c>
      <c r="X504" s="2">
        <v>0</v>
      </c>
      <c r="Y504" s="2">
        <v>255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5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</row>
    <row r="505" spans="1:64" s="2" customFormat="1">
      <c r="A505" s="2">
        <v>503</v>
      </c>
      <c r="B505" s="2" t="s">
        <v>399</v>
      </c>
      <c r="C505" s="2">
        <v>23</v>
      </c>
      <c r="D505" s="2">
        <v>0</v>
      </c>
      <c r="E505" s="2">
        <v>1</v>
      </c>
      <c r="F505" s="2">
        <v>0</v>
      </c>
      <c r="G505" s="2">
        <v>0</v>
      </c>
      <c r="H505" s="2">
        <v>0</v>
      </c>
      <c r="I505" s="2">
        <v>153</v>
      </c>
      <c r="J505" s="2">
        <v>5000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1</v>
      </c>
      <c r="T505" s="2">
        <v>2</v>
      </c>
      <c r="U505" s="2">
        <v>0</v>
      </c>
      <c r="V505" s="2">
        <v>23</v>
      </c>
      <c r="W505" s="2">
        <v>2800</v>
      </c>
      <c r="X505" s="2">
        <v>0</v>
      </c>
      <c r="Y505" s="2">
        <v>255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5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</row>
    <row r="506" spans="1:64" s="2" customFormat="1" ht="12.75" customHeight="1">
      <c r="A506" s="2">
        <v>504</v>
      </c>
      <c r="B506" s="2" t="s">
        <v>835</v>
      </c>
      <c r="C506" s="2">
        <v>22</v>
      </c>
      <c r="D506" s="2">
        <v>0</v>
      </c>
      <c r="E506" s="2">
        <v>1</v>
      </c>
      <c r="F506" s="2">
        <v>0</v>
      </c>
      <c r="G506" s="2">
        <v>0</v>
      </c>
      <c r="H506" s="2">
        <v>0</v>
      </c>
      <c r="I506" s="2">
        <v>177</v>
      </c>
      <c r="J506" s="2">
        <v>5000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3</v>
      </c>
      <c r="Q506" s="2">
        <v>0</v>
      </c>
      <c r="R506" s="2">
        <v>0</v>
      </c>
      <c r="S506" s="2">
        <v>0</v>
      </c>
      <c r="T506" s="2">
        <v>0</v>
      </c>
      <c r="U506" s="2">
        <v>1</v>
      </c>
      <c r="V506" s="2">
        <v>30</v>
      </c>
      <c r="W506" s="2">
        <v>4000</v>
      </c>
      <c r="X506" s="2">
        <v>0</v>
      </c>
      <c r="Y506" s="2">
        <v>255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</row>
    <row r="507" spans="1:64" s="2" customFormat="1">
      <c r="A507" s="2">
        <v>505</v>
      </c>
      <c r="B507" s="2" t="s">
        <v>836</v>
      </c>
      <c r="C507" s="2">
        <v>22</v>
      </c>
      <c r="D507" s="2">
        <v>0</v>
      </c>
      <c r="E507" s="2">
        <v>1</v>
      </c>
      <c r="F507" s="2">
        <v>0</v>
      </c>
      <c r="G507" s="2">
        <v>0</v>
      </c>
      <c r="H507" s="2">
        <v>0</v>
      </c>
      <c r="I507" s="2">
        <v>164</v>
      </c>
      <c r="J507" s="2">
        <v>5000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4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25</v>
      </c>
      <c r="W507" s="2">
        <v>5000</v>
      </c>
      <c r="X507" s="2">
        <v>0</v>
      </c>
      <c r="Y507" s="2">
        <v>255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</row>
    <row r="508" spans="1:64" s="2" customFormat="1">
      <c r="A508" s="2">
        <v>506</v>
      </c>
      <c r="B508" s="2" t="s">
        <v>397</v>
      </c>
      <c r="C508" s="2">
        <v>22</v>
      </c>
      <c r="D508" s="2">
        <v>0</v>
      </c>
      <c r="E508" s="2">
        <v>1</v>
      </c>
      <c r="F508" s="2">
        <v>0</v>
      </c>
      <c r="G508" s="2">
        <v>0</v>
      </c>
      <c r="H508" s="2">
        <v>0</v>
      </c>
      <c r="I508" s="2">
        <v>152</v>
      </c>
      <c r="J508" s="2">
        <v>5000</v>
      </c>
      <c r="K508" s="2">
        <v>0</v>
      </c>
      <c r="L508" s="2">
        <v>0</v>
      </c>
      <c r="M508" s="2">
        <v>0</v>
      </c>
      <c r="N508" s="2">
        <v>4</v>
      </c>
      <c r="O508" s="2">
        <v>1</v>
      </c>
      <c r="P508" s="2">
        <v>2</v>
      </c>
      <c r="Q508" s="2">
        <v>1</v>
      </c>
      <c r="R508" s="2">
        <v>2</v>
      </c>
      <c r="S508" s="2">
        <v>1</v>
      </c>
      <c r="T508" s="2">
        <v>2</v>
      </c>
      <c r="U508" s="2">
        <v>0</v>
      </c>
      <c r="V508" s="2">
        <v>25</v>
      </c>
      <c r="W508" s="2">
        <v>6000</v>
      </c>
      <c r="X508" s="2">
        <v>0</v>
      </c>
      <c r="Y508" s="2">
        <v>255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</row>
    <row r="509" spans="1:64" s="2" customFormat="1">
      <c r="A509" s="2">
        <v>507</v>
      </c>
      <c r="B509" s="2" t="s">
        <v>837</v>
      </c>
      <c r="C509" s="2">
        <v>20</v>
      </c>
      <c r="D509" s="2">
        <v>0</v>
      </c>
      <c r="E509" s="2">
        <v>1</v>
      </c>
      <c r="F509" s="2">
        <v>0</v>
      </c>
      <c r="G509" s="2">
        <v>0</v>
      </c>
      <c r="H509" s="2">
        <v>0</v>
      </c>
      <c r="I509" s="2">
        <v>219</v>
      </c>
      <c r="J509" s="2">
        <v>8000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5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24</v>
      </c>
      <c r="W509" s="2">
        <v>20000</v>
      </c>
      <c r="X509" s="2">
        <v>0</v>
      </c>
      <c r="Y509" s="2">
        <v>253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</row>
    <row r="510" spans="1:64" s="2" customFormat="1">
      <c r="A510" s="2">
        <v>508</v>
      </c>
      <c r="B510" s="2" t="s">
        <v>838</v>
      </c>
      <c r="C510" s="2">
        <v>26</v>
      </c>
      <c r="D510" s="2">
        <v>0</v>
      </c>
      <c r="E510" s="2">
        <v>5</v>
      </c>
      <c r="F510" s="2">
        <v>0</v>
      </c>
      <c r="G510" s="2">
        <v>0</v>
      </c>
      <c r="H510" s="2">
        <v>0</v>
      </c>
      <c r="I510" s="2">
        <v>186</v>
      </c>
      <c r="J510" s="2">
        <v>8000</v>
      </c>
      <c r="K510" s="2">
        <v>0</v>
      </c>
      <c r="L510" s="2">
        <v>3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25</v>
      </c>
      <c r="W510" s="2">
        <v>20000</v>
      </c>
      <c r="X510" s="2">
        <v>0</v>
      </c>
      <c r="Y510" s="2">
        <v>253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5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</row>
    <row r="511" spans="1:64" s="2" customFormat="1">
      <c r="A511" s="2">
        <v>509</v>
      </c>
      <c r="B511" s="2" t="s">
        <v>839</v>
      </c>
      <c r="C511" s="2">
        <v>22</v>
      </c>
      <c r="D511" s="2">
        <v>0</v>
      </c>
      <c r="E511" s="2">
        <v>1</v>
      </c>
      <c r="F511" s="2">
        <v>0</v>
      </c>
      <c r="G511" s="2">
        <v>0</v>
      </c>
      <c r="H511" s="2">
        <v>0</v>
      </c>
      <c r="I511" s="2">
        <v>169</v>
      </c>
      <c r="J511" s="2">
        <v>5000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5</v>
      </c>
      <c r="Q511" s="2">
        <v>0</v>
      </c>
      <c r="R511" s="2">
        <v>0</v>
      </c>
      <c r="S511" s="2">
        <v>0</v>
      </c>
      <c r="T511" s="2">
        <v>0</v>
      </c>
      <c r="U511" s="2">
        <v>1</v>
      </c>
      <c r="V511" s="2">
        <v>37</v>
      </c>
      <c r="W511" s="2">
        <v>20000</v>
      </c>
      <c r="X511" s="2">
        <v>0</v>
      </c>
      <c r="Y511" s="2">
        <v>253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5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</row>
    <row r="512" spans="1:64" s="2" customFormat="1">
      <c r="A512" s="2">
        <v>510</v>
      </c>
      <c r="B512" s="2" t="s">
        <v>840</v>
      </c>
      <c r="C512" s="2">
        <v>20</v>
      </c>
      <c r="D512" s="2">
        <v>0</v>
      </c>
      <c r="E512" s="2">
        <v>1</v>
      </c>
      <c r="F512" s="2">
        <v>0</v>
      </c>
      <c r="G512" s="2">
        <v>0</v>
      </c>
      <c r="H512" s="2">
        <v>0</v>
      </c>
      <c r="I512" s="2">
        <v>320</v>
      </c>
      <c r="J512" s="2">
        <v>6000</v>
      </c>
      <c r="K512" s="2">
        <v>0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1</v>
      </c>
      <c r="R512" s="2">
        <v>5</v>
      </c>
      <c r="S512" s="2">
        <v>0</v>
      </c>
      <c r="T512" s="2">
        <v>0</v>
      </c>
      <c r="U512" s="2">
        <v>2</v>
      </c>
      <c r="V512" s="2">
        <v>25</v>
      </c>
      <c r="W512" s="2">
        <v>20000</v>
      </c>
      <c r="X512" s="2">
        <v>0</v>
      </c>
      <c r="Y512" s="2">
        <v>253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</row>
    <row r="513" spans="1:64" s="2" customFormat="1">
      <c r="A513" s="2">
        <v>511</v>
      </c>
      <c r="B513" s="2" t="s">
        <v>841</v>
      </c>
      <c r="C513" s="2">
        <v>26</v>
      </c>
      <c r="D513" s="2">
        <v>0</v>
      </c>
      <c r="E513" s="2">
        <v>1</v>
      </c>
      <c r="F513" s="2">
        <v>0</v>
      </c>
      <c r="G513" s="2">
        <v>0</v>
      </c>
      <c r="H513" s="2">
        <v>0</v>
      </c>
      <c r="I513" s="2">
        <v>210</v>
      </c>
      <c r="J513" s="2">
        <v>6000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2</v>
      </c>
      <c r="S513" s="2">
        <v>0</v>
      </c>
      <c r="T513" s="2">
        <v>0</v>
      </c>
      <c r="U513" s="2">
        <v>2</v>
      </c>
      <c r="V513" s="2">
        <v>24</v>
      </c>
      <c r="W513" s="2">
        <v>20000</v>
      </c>
      <c r="X513" s="2">
        <v>0</v>
      </c>
      <c r="Y513" s="2">
        <v>253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</row>
    <row r="514" spans="1:64" s="2" customFormat="1">
      <c r="A514" s="2">
        <v>512</v>
      </c>
      <c r="B514" s="2" t="s">
        <v>842</v>
      </c>
      <c r="C514" s="2">
        <v>22</v>
      </c>
      <c r="D514" s="2">
        <v>0</v>
      </c>
      <c r="E514" s="2">
        <v>1</v>
      </c>
      <c r="F514" s="2">
        <v>0</v>
      </c>
      <c r="G514" s="2">
        <v>0</v>
      </c>
      <c r="H514" s="2">
        <v>0</v>
      </c>
      <c r="I514" s="2">
        <v>166</v>
      </c>
      <c r="J514" s="2">
        <v>5000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4</v>
      </c>
      <c r="S514" s="2">
        <v>0</v>
      </c>
      <c r="T514" s="2">
        <v>0</v>
      </c>
      <c r="U514" s="2">
        <v>2</v>
      </c>
      <c r="V514" s="2">
        <v>17</v>
      </c>
      <c r="W514" s="2">
        <v>20000</v>
      </c>
      <c r="X514" s="2">
        <v>0</v>
      </c>
      <c r="Y514" s="2">
        <v>253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</row>
    <row r="515" spans="1:64" s="2" customFormat="1">
      <c r="A515" s="2">
        <v>513</v>
      </c>
      <c r="B515" s="2" t="s">
        <v>843</v>
      </c>
      <c r="C515" s="2">
        <v>20</v>
      </c>
      <c r="D515" s="2">
        <v>0</v>
      </c>
      <c r="E515" s="2">
        <v>1</v>
      </c>
      <c r="F515" s="2">
        <v>0</v>
      </c>
      <c r="G515" s="2">
        <v>0</v>
      </c>
      <c r="H515" s="2">
        <v>0</v>
      </c>
      <c r="I515" s="2">
        <v>218</v>
      </c>
      <c r="J515" s="2">
        <v>7000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1</v>
      </c>
      <c r="T515" s="2">
        <v>5</v>
      </c>
      <c r="U515" s="2">
        <v>3</v>
      </c>
      <c r="V515" s="2">
        <v>22</v>
      </c>
      <c r="W515" s="2">
        <v>20000</v>
      </c>
      <c r="X515" s="2">
        <v>0</v>
      </c>
      <c r="Y515" s="2">
        <v>253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</row>
    <row r="516" spans="1:64" s="2" customFormat="1">
      <c r="A516" s="2">
        <v>514</v>
      </c>
      <c r="B516" s="2" t="s">
        <v>844</v>
      </c>
      <c r="C516" s="2">
        <v>26</v>
      </c>
      <c r="D516" s="2">
        <v>0</v>
      </c>
      <c r="E516" s="2">
        <v>1</v>
      </c>
      <c r="F516" s="2">
        <v>0</v>
      </c>
      <c r="G516" s="2">
        <v>0</v>
      </c>
      <c r="H516" s="2">
        <v>0</v>
      </c>
      <c r="I516" s="2">
        <v>328</v>
      </c>
      <c r="J516" s="2">
        <v>7000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1</v>
      </c>
      <c r="T516" s="2">
        <v>2</v>
      </c>
      <c r="U516" s="2">
        <v>3</v>
      </c>
      <c r="V516" s="2">
        <v>24</v>
      </c>
      <c r="W516" s="2">
        <v>20000</v>
      </c>
      <c r="X516" s="2">
        <v>0</v>
      </c>
      <c r="Y516" s="2">
        <v>253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5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</row>
    <row r="517" spans="1:64" s="2" customFormat="1">
      <c r="A517" s="2">
        <v>515</v>
      </c>
      <c r="B517" s="2" t="s">
        <v>386</v>
      </c>
      <c r="C517" s="2">
        <v>22</v>
      </c>
      <c r="D517" s="2">
        <v>0</v>
      </c>
      <c r="E517" s="2">
        <v>1</v>
      </c>
      <c r="F517" s="2">
        <v>0</v>
      </c>
      <c r="G517" s="2">
        <v>0</v>
      </c>
      <c r="H517" s="2">
        <v>0</v>
      </c>
      <c r="I517" s="2">
        <v>173</v>
      </c>
      <c r="J517" s="2">
        <v>5000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4</v>
      </c>
      <c r="U517" s="2">
        <v>3</v>
      </c>
      <c r="V517" s="2">
        <v>17</v>
      </c>
      <c r="W517" s="2">
        <v>20000</v>
      </c>
      <c r="X517" s="2">
        <v>0</v>
      </c>
      <c r="Y517" s="2">
        <v>253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5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</row>
    <row r="518" spans="1:64" s="2" customFormat="1">
      <c r="A518" s="2">
        <v>516</v>
      </c>
      <c r="B518" s="2" t="s">
        <v>845</v>
      </c>
      <c r="C518" s="2">
        <v>15</v>
      </c>
      <c r="D518" s="2">
        <v>0</v>
      </c>
      <c r="E518" s="2">
        <v>20</v>
      </c>
      <c r="F518" s="2">
        <v>0</v>
      </c>
      <c r="G518" s="2">
        <v>0</v>
      </c>
      <c r="H518" s="2">
        <v>0</v>
      </c>
      <c r="I518" s="2">
        <v>344</v>
      </c>
      <c r="J518" s="2">
        <v>10000</v>
      </c>
      <c r="K518" s="2">
        <v>4</v>
      </c>
      <c r="L518" s="2">
        <v>5</v>
      </c>
      <c r="M518" s="2">
        <v>2</v>
      </c>
      <c r="N518" s="2">
        <v>3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1</v>
      </c>
      <c r="V518" s="2">
        <v>46</v>
      </c>
      <c r="W518" s="2">
        <v>30000</v>
      </c>
      <c r="X518" s="2">
        <v>0</v>
      </c>
      <c r="Y518" s="2">
        <v>253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</row>
    <row r="519" spans="1:64" s="2" customFormat="1">
      <c r="A519" s="2">
        <v>517</v>
      </c>
      <c r="B519" s="2" t="s">
        <v>846</v>
      </c>
      <c r="C519" s="2">
        <v>15</v>
      </c>
      <c r="D519" s="2">
        <v>0</v>
      </c>
      <c r="E519" s="2">
        <v>4</v>
      </c>
      <c r="F519" s="2">
        <v>0</v>
      </c>
      <c r="G519" s="2">
        <v>0</v>
      </c>
      <c r="H519" s="2">
        <v>0</v>
      </c>
      <c r="I519" s="2">
        <v>1113</v>
      </c>
      <c r="J519" s="2">
        <v>10000</v>
      </c>
      <c r="K519" s="2">
        <v>3</v>
      </c>
      <c r="L519" s="2">
        <v>4</v>
      </c>
      <c r="M519" s="2">
        <v>2</v>
      </c>
      <c r="N519" s="2">
        <v>2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35</v>
      </c>
      <c r="W519" s="2">
        <v>30000</v>
      </c>
      <c r="X519" s="2">
        <v>0</v>
      </c>
      <c r="Y519" s="2">
        <v>253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</row>
    <row r="520" spans="1:64" s="2" customFormat="1">
      <c r="A520" s="2">
        <v>518</v>
      </c>
      <c r="B520" s="2" t="s">
        <v>847</v>
      </c>
      <c r="C520" s="2">
        <v>20</v>
      </c>
      <c r="D520" s="2">
        <v>0</v>
      </c>
      <c r="E520" s="2">
        <v>1</v>
      </c>
      <c r="F520" s="2">
        <v>0</v>
      </c>
      <c r="G520" s="2">
        <v>0</v>
      </c>
      <c r="H520" s="2">
        <v>0</v>
      </c>
      <c r="I520" s="2">
        <v>240</v>
      </c>
      <c r="J520" s="2">
        <v>8000</v>
      </c>
      <c r="K520" s="2">
        <v>0</v>
      </c>
      <c r="L520" s="2">
        <v>0</v>
      </c>
      <c r="M520" s="2">
        <v>0</v>
      </c>
      <c r="N520" s="2">
        <v>0</v>
      </c>
      <c r="O520" s="2">
        <v>2</v>
      </c>
      <c r="P520" s="2">
        <v>5</v>
      </c>
      <c r="Q520" s="2">
        <v>0</v>
      </c>
      <c r="R520" s="2">
        <v>0</v>
      </c>
      <c r="S520" s="2">
        <v>0</v>
      </c>
      <c r="T520" s="2">
        <v>0</v>
      </c>
      <c r="U520" s="2">
        <v>1</v>
      </c>
      <c r="V520" s="2">
        <v>37</v>
      </c>
      <c r="W520" s="2">
        <v>30000</v>
      </c>
      <c r="X520" s="2">
        <v>0</v>
      </c>
      <c r="Y520" s="2">
        <v>253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</row>
    <row r="521" spans="1:64" s="2" customFormat="1">
      <c r="A521" s="2">
        <v>519</v>
      </c>
      <c r="B521" s="2" t="s">
        <v>848</v>
      </c>
      <c r="C521" s="2">
        <v>20</v>
      </c>
      <c r="D521" s="2">
        <v>0</v>
      </c>
      <c r="E521" s="2">
        <v>1</v>
      </c>
      <c r="F521" s="2">
        <v>0</v>
      </c>
      <c r="G521" s="2">
        <v>0</v>
      </c>
      <c r="H521" s="2">
        <v>0</v>
      </c>
      <c r="I521" s="2">
        <v>244</v>
      </c>
      <c r="J521" s="2">
        <v>6000</v>
      </c>
      <c r="K521" s="2">
        <v>0</v>
      </c>
      <c r="L521" s="2">
        <v>2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7</v>
      </c>
      <c r="S521" s="2">
        <v>0</v>
      </c>
      <c r="T521" s="2">
        <v>0</v>
      </c>
      <c r="U521" s="2">
        <v>2</v>
      </c>
      <c r="V521" s="2">
        <v>27</v>
      </c>
      <c r="W521" s="2">
        <v>30000</v>
      </c>
      <c r="X521" s="2">
        <v>0</v>
      </c>
      <c r="Y521" s="2">
        <v>253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</row>
    <row r="522" spans="1:64" s="2" customFormat="1">
      <c r="A522" s="2">
        <v>520</v>
      </c>
      <c r="B522" s="2" t="s">
        <v>849</v>
      </c>
      <c r="C522" s="2">
        <v>20</v>
      </c>
      <c r="D522" s="2">
        <v>0</v>
      </c>
      <c r="E522" s="2">
        <v>1</v>
      </c>
      <c r="F522" s="2">
        <v>0</v>
      </c>
      <c r="G522" s="2">
        <v>0</v>
      </c>
      <c r="H522" s="2">
        <v>0</v>
      </c>
      <c r="I522" s="2">
        <v>239</v>
      </c>
      <c r="J522" s="2">
        <v>7000</v>
      </c>
      <c r="K522" s="2">
        <v>0</v>
      </c>
      <c r="L522" s="2">
        <v>2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1</v>
      </c>
      <c r="T522" s="2">
        <v>6</v>
      </c>
      <c r="U522" s="2">
        <v>3</v>
      </c>
      <c r="V522" s="2">
        <v>23</v>
      </c>
      <c r="W522" s="2">
        <v>30000</v>
      </c>
      <c r="X522" s="2">
        <v>0</v>
      </c>
      <c r="Y522" s="2">
        <v>253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5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</row>
    <row r="523" spans="1:64" s="2" customFormat="1">
      <c r="A523" s="2">
        <v>521</v>
      </c>
      <c r="B523" s="2" t="s">
        <v>850</v>
      </c>
      <c r="C523" s="2">
        <v>26</v>
      </c>
      <c r="D523" s="2">
        <v>0</v>
      </c>
      <c r="E523" s="2">
        <v>1</v>
      </c>
      <c r="F523" s="2">
        <v>0</v>
      </c>
      <c r="G523" s="2">
        <v>0</v>
      </c>
      <c r="H523" s="2">
        <v>0</v>
      </c>
      <c r="I523" s="2">
        <v>209</v>
      </c>
      <c r="J523" s="2">
        <v>8000</v>
      </c>
      <c r="K523" s="2">
        <v>0</v>
      </c>
      <c r="L523" s="2">
        <v>0</v>
      </c>
      <c r="M523" s="2">
        <v>0</v>
      </c>
      <c r="N523" s="2">
        <v>0</v>
      </c>
      <c r="O523" s="2">
        <v>2</v>
      </c>
      <c r="P523" s="2">
        <v>2</v>
      </c>
      <c r="Q523" s="2">
        <v>0</v>
      </c>
      <c r="R523" s="2">
        <v>0</v>
      </c>
      <c r="S523" s="2">
        <v>0</v>
      </c>
      <c r="T523" s="2">
        <v>0</v>
      </c>
      <c r="U523" s="2">
        <v>1</v>
      </c>
      <c r="V523" s="2">
        <v>39</v>
      </c>
      <c r="W523" s="2">
        <v>30000</v>
      </c>
      <c r="X523" s="2">
        <v>0</v>
      </c>
      <c r="Y523" s="2">
        <v>253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5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</row>
    <row r="524" spans="1:64" s="2" customFormat="1">
      <c r="A524" s="2">
        <v>522</v>
      </c>
      <c r="B524" s="2" t="s">
        <v>851</v>
      </c>
      <c r="C524" s="2">
        <v>26</v>
      </c>
      <c r="D524" s="2">
        <v>0</v>
      </c>
      <c r="E524" s="2">
        <v>10</v>
      </c>
      <c r="F524" s="2">
        <v>0</v>
      </c>
      <c r="G524" s="2">
        <v>0</v>
      </c>
      <c r="H524" s="2">
        <v>0</v>
      </c>
      <c r="I524" s="2">
        <v>187</v>
      </c>
      <c r="J524" s="2">
        <v>8000</v>
      </c>
      <c r="K524" s="2">
        <v>0</v>
      </c>
      <c r="L524" s="2">
        <v>4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30</v>
      </c>
      <c r="W524" s="2">
        <v>30000</v>
      </c>
      <c r="X524" s="2">
        <v>0</v>
      </c>
      <c r="Y524" s="2">
        <v>253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</row>
    <row r="525" spans="1:64" s="2" customFormat="1">
      <c r="A525" s="2">
        <v>523</v>
      </c>
      <c r="B525" s="2" t="s">
        <v>852</v>
      </c>
      <c r="C525" s="2">
        <v>26</v>
      </c>
      <c r="D525" s="2">
        <v>0</v>
      </c>
      <c r="E525" s="2">
        <v>10</v>
      </c>
      <c r="F525" s="2">
        <v>0</v>
      </c>
      <c r="G525" s="2">
        <v>0</v>
      </c>
      <c r="H525" s="2">
        <v>0</v>
      </c>
      <c r="I525" s="2">
        <v>189</v>
      </c>
      <c r="J525" s="2">
        <v>8000</v>
      </c>
      <c r="K525" s="2">
        <v>0</v>
      </c>
      <c r="L525" s="2">
        <v>6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38</v>
      </c>
      <c r="W525" s="2">
        <v>30000</v>
      </c>
      <c r="X525" s="2">
        <v>0</v>
      </c>
      <c r="Y525" s="2">
        <v>253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</row>
    <row r="526" spans="1:64" s="2" customFormat="1">
      <c r="A526" s="2">
        <v>524</v>
      </c>
      <c r="B526" s="2" t="s">
        <v>853</v>
      </c>
      <c r="C526" s="2">
        <v>26</v>
      </c>
      <c r="D526" s="2">
        <v>0</v>
      </c>
      <c r="E526" s="2">
        <v>3</v>
      </c>
      <c r="F526" s="2">
        <v>0</v>
      </c>
      <c r="G526" s="2">
        <v>0</v>
      </c>
      <c r="H526" s="2">
        <v>0</v>
      </c>
      <c r="I526" s="2">
        <v>214</v>
      </c>
      <c r="J526" s="2">
        <v>6000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3</v>
      </c>
      <c r="S526" s="2">
        <v>0</v>
      </c>
      <c r="T526" s="2">
        <v>0</v>
      </c>
      <c r="U526" s="2">
        <v>2</v>
      </c>
      <c r="V526" s="2">
        <v>28</v>
      </c>
      <c r="W526" s="2">
        <v>30000</v>
      </c>
      <c r="X526" s="2">
        <v>0</v>
      </c>
      <c r="Y526" s="2">
        <v>253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</row>
    <row r="527" spans="1:64" s="2" customFormat="1">
      <c r="A527" s="2">
        <v>525</v>
      </c>
      <c r="B527" s="2" t="s">
        <v>854</v>
      </c>
      <c r="C527" s="2">
        <v>26</v>
      </c>
      <c r="D527" s="2">
        <v>0</v>
      </c>
      <c r="E527" s="2">
        <v>1</v>
      </c>
      <c r="F527" s="2">
        <v>0</v>
      </c>
      <c r="G527" s="2">
        <v>0</v>
      </c>
      <c r="H527" s="2">
        <v>0</v>
      </c>
      <c r="I527" s="2">
        <v>208</v>
      </c>
      <c r="J527" s="2">
        <v>7000</v>
      </c>
      <c r="K527" s="2">
        <v>1</v>
      </c>
      <c r="L527" s="2">
        <v>1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1</v>
      </c>
      <c r="T527" s="2">
        <v>3</v>
      </c>
      <c r="U527" s="2">
        <v>3</v>
      </c>
      <c r="V527" s="2">
        <v>22</v>
      </c>
      <c r="W527" s="2">
        <v>30000</v>
      </c>
      <c r="X527" s="2">
        <v>0</v>
      </c>
      <c r="Y527" s="2">
        <v>253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</row>
    <row r="528" spans="1:64" s="2" customFormat="1">
      <c r="A528" s="2">
        <v>526</v>
      </c>
      <c r="B528" s="2" t="s">
        <v>855</v>
      </c>
      <c r="C528" s="2">
        <v>22</v>
      </c>
      <c r="D528" s="2">
        <v>0</v>
      </c>
      <c r="E528" s="2">
        <v>3</v>
      </c>
      <c r="F528" s="2">
        <v>0</v>
      </c>
      <c r="G528" s="2">
        <v>0</v>
      </c>
      <c r="H528" s="2">
        <v>0</v>
      </c>
      <c r="I528" s="2">
        <v>336</v>
      </c>
      <c r="J528" s="2">
        <v>6000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6</v>
      </c>
      <c r="Q528" s="2">
        <v>0</v>
      </c>
      <c r="R528" s="2">
        <v>0</v>
      </c>
      <c r="S528" s="2">
        <v>0</v>
      </c>
      <c r="T528" s="2">
        <v>0</v>
      </c>
      <c r="U528" s="2">
        <v>1</v>
      </c>
      <c r="V528" s="2">
        <v>46</v>
      </c>
      <c r="W528" s="2">
        <v>30000</v>
      </c>
      <c r="X528" s="2">
        <v>0</v>
      </c>
      <c r="Y528" s="2">
        <v>253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5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</row>
    <row r="529" spans="1:64" s="2" customFormat="1">
      <c r="A529" s="2">
        <v>527</v>
      </c>
      <c r="B529" s="2" t="s">
        <v>856</v>
      </c>
      <c r="C529" s="2">
        <v>22</v>
      </c>
      <c r="D529" s="2">
        <v>0</v>
      </c>
      <c r="E529" s="2">
        <v>2</v>
      </c>
      <c r="F529" s="2">
        <v>0</v>
      </c>
      <c r="G529" s="2">
        <v>0</v>
      </c>
      <c r="H529" s="2">
        <v>0</v>
      </c>
      <c r="I529" s="2">
        <v>183</v>
      </c>
      <c r="J529" s="2">
        <v>5000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5</v>
      </c>
      <c r="S529" s="2">
        <v>0</v>
      </c>
      <c r="T529" s="2">
        <v>0</v>
      </c>
      <c r="U529" s="2">
        <v>2</v>
      </c>
      <c r="V529" s="2">
        <v>24</v>
      </c>
      <c r="W529" s="2">
        <v>30000</v>
      </c>
      <c r="X529" s="2">
        <v>0</v>
      </c>
      <c r="Y529" s="2">
        <v>253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5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</row>
    <row r="530" spans="1:64" s="2" customFormat="1">
      <c r="A530" s="2">
        <v>528</v>
      </c>
      <c r="B530" s="2" t="s">
        <v>857</v>
      </c>
      <c r="C530" s="2">
        <v>22</v>
      </c>
      <c r="D530" s="2">
        <v>0</v>
      </c>
      <c r="E530" s="2">
        <v>3</v>
      </c>
      <c r="F530" s="2">
        <v>0</v>
      </c>
      <c r="G530" s="2">
        <v>0</v>
      </c>
      <c r="H530" s="2">
        <v>0</v>
      </c>
      <c r="I530" s="2">
        <v>182</v>
      </c>
      <c r="J530" s="2">
        <v>5000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2</v>
      </c>
      <c r="T530" s="2">
        <v>6</v>
      </c>
      <c r="U530" s="2">
        <v>3</v>
      </c>
      <c r="V530" s="2">
        <v>24</v>
      </c>
      <c r="W530" s="2">
        <v>30000</v>
      </c>
      <c r="X530" s="2">
        <v>0</v>
      </c>
      <c r="Y530" s="2">
        <v>253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</row>
    <row r="531" spans="1:64" s="2" customFormat="1">
      <c r="A531" s="2">
        <v>529</v>
      </c>
      <c r="B531" s="2" t="s">
        <v>858</v>
      </c>
      <c r="C531" s="2">
        <v>5</v>
      </c>
      <c r="D531" s="2">
        <v>1</v>
      </c>
      <c r="E531" s="2">
        <v>7</v>
      </c>
      <c r="F531" s="2">
        <v>0</v>
      </c>
      <c r="G531" s="2">
        <v>0</v>
      </c>
      <c r="H531" s="2">
        <v>0</v>
      </c>
      <c r="I531" s="2">
        <v>30</v>
      </c>
      <c r="J531" s="2">
        <v>4000</v>
      </c>
      <c r="K531" s="2">
        <v>0</v>
      </c>
      <c r="L531" s="2">
        <v>0</v>
      </c>
      <c r="M531" s="2">
        <v>0</v>
      </c>
      <c r="N531" s="2">
        <v>0</v>
      </c>
      <c r="O531" s="2">
        <v>2</v>
      </c>
      <c r="P531" s="2">
        <v>5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1</v>
      </c>
      <c r="W531" s="2">
        <v>50</v>
      </c>
      <c r="X531" s="2">
        <v>0</v>
      </c>
      <c r="Y531" s="2">
        <v>255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</row>
    <row r="532" spans="1:64" s="2" customFormat="1">
      <c r="A532" s="2">
        <v>530</v>
      </c>
      <c r="B532" s="2" t="s">
        <v>427</v>
      </c>
      <c r="C532" s="2">
        <v>5</v>
      </c>
      <c r="D532" s="2">
        <v>6</v>
      </c>
      <c r="E532" s="2">
        <v>5</v>
      </c>
      <c r="F532" s="2">
        <v>0</v>
      </c>
      <c r="G532" s="2">
        <v>0</v>
      </c>
      <c r="H532" s="2">
        <v>0</v>
      </c>
      <c r="I532" s="2">
        <v>35</v>
      </c>
      <c r="J532" s="2">
        <v>10000</v>
      </c>
      <c r="K532" s="2">
        <v>0</v>
      </c>
      <c r="L532" s="2">
        <v>0</v>
      </c>
      <c r="M532" s="2">
        <v>0</v>
      </c>
      <c r="N532" s="2">
        <v>0</v>
      </c>
      <c r="O532" s="2">
        <v>4</v>
      </c>
      <c r="P532" s="2">
        <v>5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</v>
      </c>
      <c r="W532" s="2">
        <v>500</v>
      </c>
      <c r="X532" s="2">
        <v>0</v>
      </c>
      <c r="Y532" s="2">
        <v>255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</row>
    <row r="533" spans="1:64" s="2" customFormat="1">
      <c r="A533" s="2">
        <v>531</v>
      </c>
      <c r="B533" s="2" t="s">
        <v>438</v>
      </c>
      <c r="C533" s="2">
        <v>5</v>
      </c>
      <c r="D533" s="2">
        <v>2</v>
      </c>
      <c r="E533" s="2">
        <v>9</v>
      </c>
      <c r="F533" s="2">
        <v>0</v>
      </c>
      <c r="G533" s="2">
        <v>0</v>
      </c>
      <c r="H533" s="2">
        <v>0</v>
      </c>
      <c r="I533" s="2">
        <v>31</v>
      </c>
      <c r="J533" s="2">
        <v>6000</v>
      </c>
      <c r="K533" s="2">
        <v>0</v>
      </c>
      <c r="L533" s="2">
        <v>0</v>
      </c>
      <c r="M533" s="2">
        <v>0</v>
      </c>
      <c r="N533" s="2">
        <v>0</v>
      </c>
      <c r="O533" s="2">
        <v>3</v>
      </c>
      <c r="P533" s="2">
        <v>7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5</v>
      </c>
      <c r="W533" s="2">
        <v>900</v>
      </c>
      <c r="X533" s="2">
        <v>0</v>
      </c>
      <c r="Y533" s="2">
        <v>255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</row>
    <row r="534" spans="1:64" s="2" customFormat="1">
      <c r="A534" s="2">
        <v>532</v>
      </c>
      <c r="B534" s="2" t="s">
        <v>410</v>
      </c>
      <c r="C534" s="2">
        <v>5</v>
      </c>
      <c r="D534" s="2">
        <v>1</v>
      </c>
      <c r="E534" s="2">
        <v>8</v>
      </c>
      <c r="F534" s="2">
        <v>0</v>
      </c>
      <c r="G534" s="2">
        <v>0</v>
      </c>
      <c r="H534" s="2">
        <v>0</v>
      </c>
      <c r="I534" s="2">
        <v>43</v>
      </c>
      <c r="J534" s="2">
        <v>7000</v>
      </c>
      <c r="K534" s="2">
        <v>0</v>
      </c>
      <c r="L534" s="2">
        <v>0</v>
      </c>
      <c r="M534" s="2">
        <v>0</v>
      </c>
      <c r="N534" s="2">
        <v>0</v>
      </c>
      <c r="O534" s="2">
        <v>4</v>
      </c>
      <c r="P534" s="2">
        <v>8</v>
      </c>
      <c r="Q534" s="2">
        <v>0</v>
      </c>
      <c r="R534" s="2">
        <v>1</v>
      </c>
      <c r="S534" s="2">
        <v>0</v>
      </c>
      <c r="T534" s="2">
        <v>0</v>
      </c>
      <c r="U534" s="2">
        <v>0</v>
      </c>
      <c r="V534" s="2">
        <v>1</v>
      </c>
      <c r="W534" s="2">
        <v>4000</v>
      </c>
      <c r="X534" s="2">
        <v>0</v>
      </c>
      <c r="Y534" s="2">
        <v>255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5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</row>
    <row r="535" spans="1:64" s="2" customFormat="1">
      <c r="A535" s="2">
        <v>533</v>
      </c>
      <c r="B535" s="2" t="s">
        <v>391</v>
      </c>
      <c r="C535" s="2">
        <v>6</v>
      </c>
      <c r="D535" s="2">
        <v>19</v>
      </c>
      <c r="E535" s="2">
        <v>10</v>
      </c>
      <c r="F535" s="2">
        <v>0</v>
      </c>
      <c r="G535" s="2">
        <v>0</v>
      </c>
      <c r="H535" s="2">
        <v>0</v>
      </c>
      <c r="I535" s="2">
        <v>50</v>
      </c>
      <c r="J535" s="2">
        <v>10000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8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11</v>
      </c>
      <c r="W535" s="2">
        <v>700</v>
      </c>
      <c r="X535" s="2">
        <v>0</v>
      </c>
      <c r="Y535" s="2">
        <v>255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5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</row>
    <row r="536" spans="1:64" s="2" customFormat="1">
      <c r="A536" s="2">
        <v>534</v>
      </c>
      <c r="B536" s="2" t="s">
        <v>439</v>
      </c>
      <c r="C536" s="2">
        <v>5</v>
      </c>
      <c r="D536" s="2">
        <v>2</v>
      </c>
      <c r="E536" s="2">
        <v>10</v>
      </c>
      <c r="F536" s="2">
        <v>0</v>
      </c>
      <c r="G536" s="2">
        <v>0</v>
      </c>
      <c r="H536" s="2">
        <v>0</v>
      </c>
      <c r="I536" s="2">
        <v>36</v>
      </c>
      <c r="J536" s="2">
        <v>10000</v>
      </c>
      <c r="K536" s="2">
        <v>0</v>
      </c>
      <c r="L536" s="2">
        <v>0</v>
      </c>
      <c r="M536" s="2">
        <v>0</v>
      </c>
      <c r="N536" s="2">
        <v>0</v>
      </c>
      <c r="O536" s="2">
        <v>5</v>
      </c>
      <c r="P536" s="2">
        <v>9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10</v>
      </c>
      <c r="W536" s="2">
        <v>1200</v>
      </c>
      <c r="X536" s="2">
        <v>0</v>
      </c>
      <c r="Y536" s="2">
        <v>255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</row>
    <row r="537" spans="1:64" s="2" customFormat="1">
      <c r="A537" s="2">
        <v>535</v>
      </c>
      <c r="B537" s="2" t="s">
        <v>434</v>
      </c>
      <c r="C537" s="2">
        <v>5</v>
      </c>
      <c r="D537" s="2">
        <v>4</v>
      </c>
      <c r="E537" s="2">
        <v>9</v>
      </c>
      <c r="F537" s="2">
        <v>0</v>
      </c>
      <c r="G537" s="2">
        <v>0</v>
      </c>
      <c r="H537" s="2">
        <v>0</v>
      </c>
      <c r="I537" s="2">
        <v>33</v>
      </c>
      <c r="J537" s="2">
        <v>8000</v>
      </c>
      <c r="K537" s="2">
        <v>0</v>
      </c>
      <c r="L537" s="2">
        <v>0</v>
      </c>
      <c r="M537" s="2">
        <v>0</v>
      </c>
      <c r="N537" s="2">
        <v>0</v>
      </c>
      <c r="O537" s="2">
        <v>3</v>
      </c>
      <c r="P537" s="2">
        <v>11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10</v>
      </c>
      <c r="W537" s="2">
        <v>1000</v>
      </c>
      <c r="X537" s="2">
        <v>0</v>
      </c>
      <c r="Y537" s="2">
        <v>255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</row>
    <row r="538" spans="1:64" s="2" customFormat="1">
      <c r="A538" s="2">
        <v>536</v>
      </c>
      <c r="B538" s="2" t="s">
        <v>433</v>
      </c>
      <c r="C538" s="2">
        <v>5</v>
      </c>
      <c r="D538" s="2">
        <v>3</v>
      </c>
      <c r="E538" s="2">
        <v>10</v>
      </c>
      <c r="F538" s="2">
        <v>0</v>
      </c>
      <c r="G538" s="2">
        <v>0</v>
      </c>
      <c r="H538" s="2">
        <v>0</v>
      </c>
      <c r="I538" s="2">
        <v>32</v>
      </c>
      <c r="J538" s="2">
        <v>10000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15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13</v>
      </c>
      <c r="W538" s="2">
        <v>1500</v>
      </c>
      <c r="X538" s="2">
        <v>0</v>
      </c>
      <c r="Y538" s="2">
        <v>255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</row>
    <row r="539" spans="1:64" s="2" customFormat="1">
      <c r="A539" s="2">
        <v>537</v>
      </c>
      <c r="B539" s="2" t="s">
        <v>859</v>
      </c>
      <c r="C539" s="2">
        <v>5</v>
      </c>
      <c r="D539" s="2">
        <v>15</v>
      </c>
      <c r="E539" s="2">
        <v>25</v>
      </c>
      <c r="F539" s="2">
        <v>27</v>
      </c>
      <c r="G539" s="2">
        <v>0</v>
      </c>
      <c r="H539" s="2">
        <v>0</v>
      </c>
      <c r="I539" s="2">
        <v>44</v>
      </c>
      <c r="J539" s="2">
        <v>18000</v>
      </c>
      <c r="K539" s="2">
        <v>0</v>
      </c>
      <c r="L539" s="2">
        <v>0</v>
      </c>
      <c r="M539" s="2">
        <v>0</v>
      </c>
      <c r="N539" s="2">
        <v>0</v>
      </c>
      <c r="O539" s="2">
        <v>4</v>
      </c>
      <c r="P539" s="2">
        <v>12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15</v>
      </c>
      <c r="W539" s="2">
        <v>5000</v>
      </c>
      <c r="X539" s="2">
        <v>0</v>
      </c>
      <c r="Y539" s="2">
        <v>255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</row>
    <row r="540" spans="1:64" s="2" customFormat="1">
      <c r="A540" s="2">
        <v>538</v>
      </c>
      <c r="B540" s="2" t="s">
        <v>425</v>
      </c>
      <c r="C540" s="2">
        <v>6</v>
      </c>
      <c r="D540" s="2">
        <v>8</v>
      </c>
      <c r="E540" s="2">
        <v>12</v>
      </c>
      <c r="F540" s="2">
        <v>0</v>
      </c>
      <c r="G540" s="2">
        <v>0</v>
      </c>
      <c r="H540" s="2">
        <v>0</v>
      </c>
      <c r="I540" s="2">
        <v>39</v>
      </c>
      <c r="J540" s="2">
        <v>12000</v>
      </c>
      <c r="K540" s="2">
        <v>0</v>
      </c>
      <c r="L540" s="2">
        <v>0</v>
      </c>
      <c r="M540" s="2">
        <v>0</v>
      </c>
      <c r="N540" s="2">
        <v>0</v>
      </c>
      <c r="O540" s="2">
        <v>3</v>
      </c>
      <c r="P540" s="2">
        <v>10</v>
      </c>
      <c r="Q540" s="2">
        <v>1</v>
      </c>
      <c r="R540" s="2">
        <v>2</v>
      </c>
      <c r="S540" s="2">
        <v>0</v>
      </c>
      <c r="T540" s="2">
        <v>0</v>
      </c>
      <c r="U540" s="2">
        <v>0</v>
      </c>
      <c r="V540" s="2">
        <v>15</v>
      </c>
      <c r="W540" s="2">
        <v>3000</v>
      </c>
      <c r="X540" s="2">
        <v>0</v>
      </c>
      <c r="Y540" s="2">
        <v>255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5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</row>
    <row r="541" spans="1:64" s="2" customFormat="1">
      <c r="A541" s="2">
        <v>539</v>
      </c>
      <c r="B541" s="2" t="s">
        <v>403</v>
      </c>
      <c r="C541" s="2">
        <v>5</v>
      </c>
      <c r="D541" s="2">
        <v>16</v>
      </c>
      <c r="E541" s="2">
        <v>16</v>
      </c>
      <c r="F541" s="2">
        <v>0</v>
      </c>
      <c r="G541" s="2">
        <v>0</v>
      </c>
      <c r="H541" s="2">
        <v>0</v>
      </c>
      <c r="I541" s="2">
        <v>46</v>
      </c>
      <c r="J541" s="2">
        <v>14000</v>
      </c>
      <c r="K541" s="2">
        <v>0</v>
      </c>
      <c r="L541" s="2">
        <v>0</v>
      </c>
      <c r="M541" s="2">
        <v>0</v>
      </c>
      <c r="N541" s="2">
        <v>0</v>
      </c>
      <c r="O541" s="2">
        <v>5</v>
      </c>
      <c r="P541" s="2">
        <v>10</v>
      </c>
      <c r="Q541" s="2">
        <v>0</v>
      </c>
      <c r="R541" s="2">
        <v>1</v>
      </c>
      <c r="S541" s="2">
        <v>1</v>
      </c>
      <c r="T541" s="2">
        <v>1</v>
      </c>
      <c r="U541" s="2">
        <v>0</v>
      </c>
      <c r="V541" s="2">
        <v>15</v>
      </c>
      <c r="W541" s="2">
        <v>4000</v>
      </c>
      <c r="X541" s="2">
        <v>0</v>
      </c>
      <c r="Y541" s="2">
        <v>255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5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</row>
    <row r="542" spans="1:64" s="2" customFormat="1">
      <c r="A542" s="2">
        <v>540</v>
      </c>
      <c r="B542" s="2" t="s">
        <v>423</v>
      </c>
      <c r="C542" s="2">
        <v>5</v>
      </c>
      <c r="D542" s="2">
        <v>5</v>
      </c>
      <c r="E542" s="2">
        <v>20</v>
      </c>
      <c r="F542" s="2">
        <v>0</v>
      </c>
      <c r="G542" s="2">
        <v>0</v>
      </c>
      <c r="H542" s="2">
        <v>0</v>
      </c>
      <c r="I542" s="2">
        <v>34</v>
      </c>
      <c r="J542" s="2">
        <v>18000</v>
      </c>
      <c r="K542" s="2">
        <v>0</v>
      </c>
      <c r="L542" s="2">
        <v>0</v>
      </c>
      <c r="M542" s="2">
        <v>0</v>
      </c>
      <c r="N542" s="2">
        <v>0</v>
      </c>
      <c r="O542" s="2">
        <v>6</v>
      </c>
      <c r="P542" s="2">
        <v>12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19</v>
      </c>
      <c r="W542" s="2">
        <v>5000</v>
      </c>
      <c r="X542" s="2">
        <v>0</v>
      </c>
      <c r="Y542" s="2">
        <v>255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</row>
    <row r="543" spans="1:64" s="2" customFormat="1">
      <c r="A543" s="2">
        <v>541</v>
      </c>
      <c r="B543" s="2" t="s">
        <v>860</v>
      </c>
      <c r="C543" s="2">
        <v>5</v>
      </c>
      <c r="D543" s="2">
        <v>7</v>
      </c>
      <c r="E543" s="2">
        <v>30</v>
      </c>
      <c r="F543" s="2">
        <v>0</v>
      </c>
      <c r="G543" s="2">
        <v>0</v>
      </c>
      <c r="H543" s="2">
        <v>0</v>
      </c>
      <c r="I543" s="2">
        <v>40</v>
      </c>
      <c r="J543" s="2">
        <v>27000</v>
      </c>
      <c r="K543" s="2">
        <v>0</v>
      </c>
      <c r="L543" s="2">
        <v>0</v>
      </c>
      <c r="M543" s="2">
        <v>0</v>
      </c>
      <c r="N543" s="2">
        <v>0</v>
      </c>
      <c r="O543" s="2">
        <v>15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20</v>
      </c>
      <c r="W543" s="2">
        <v>15000</v>
      </c>
      <c r="X543" s="2">
        <v>0</v>
      </c>
      <c r="Y543" s="2">
        <v>255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</row>
    <row r="544" spans="1:64" s="2" customFormat="1">
      <c r="A544" s="2">
        <v>542</v>
      </c>
      <c r="B544" s="2" t="s">
        <v>422</v>
      </c>
      <c r="C544" s="2">
        <v>5</v>
      </c>
      <c r="D544" s="2">
        <v>6</v>
      </c>
      <c r="E544" s="2">
        <v>8</v>
      </c>
      <c r="F544" s="2">
        <v>0</v>
      </c>
      <c r="G544" s="2">
        <v>0</v>
      </c>
      <c r="H544" s="2">
        <v>0</v>
      </c>
      <c r="I544" s="2">
        <v>51</v>
      </c>
      <c r="J544" s="2">
        <v>11000</v>
      </c>
      <c r="K544" s="2">
        <v>0</v>
      </c>
      <c r="L544" s="2">
        <v>2</v>
      </c>
      <c r="M544" s="2">
        <v>0</v>
      </c>
      <c r="N544" s="2">
        <v>0</v>
      </c>
      <c r="O544" s="2">
        <v>8</v>
      </c>
      <c r="P544" s="2">
        <v>10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20</v>
      </c>
      <c r="W544" s="2">
        <v>5000</v>
      </c>
      <c r="X544" s="2">
        <v>0</v>
      </c>
      <c r="Y544" s="2">
        <v>255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</row>
    <row r="545" spans="1:64" s="2" customFormat="1">
      <c r="A545" s="2">
        <v>543</v>
      </c>
      <c r="B545" s="2" t="s">
        <v>421</v>
      </c>
      <c r="C545" s="2">
        <v>5</v>
      </c>
      <c r="D545" s="2">
        <v>10</v>
      </c>
      <c r="E545" s="2">
        <v>27</v>
      </c>
      <c r="F545" s="2">
        <v>0</v>
      </c>
      <c r="G545" s="2">
        <v>0</v>
      </c>
      <c r="H545" s="2">
        <v>0</v>
      </c>
      <c r="I545" s="2">
        <v>37</v>
      </c>
      <c r="J545" s="2">
        <v>19000</v>
      </c>
      <c r="K545" s="2">
        <v>0</v>
      </c>
      <c r="L545" s="2">
        <v>0</v>
      </c>
      <c r="M545" s="2">
        <v>0</v>
      </c>
      <c r="N545" s="2">
        <v>0</v>
      </c>
      <c r="O545" s="2">
        <v>5</v>
      </c>
      <c r="P545" s="2">
        <v>15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20</v>
      </c>
      <c r="W545" s="2">
        <v>6000</v>
      </c>
      <c r="X545" s="2">
        <v>0</v>
      </c>
      <c r="Y545" s="2">
        <v>255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</row>
    <row r="546" spans="1:64" s="2" customFormat="1">
      <c r="A546" s="2">
        <v>544</v>
      </c>
      <c r="B546" s="2" t="s">
        <v>395</v>
      </c>
      <c r="C546" s="2">
        <v>6</v>
      </c>
      <c r="D546" s="2">
        <v>18</v>
      </c>
      <c r="E546" s="2">
        <v>13</v>
      </c>
      <c r="F546" s="2">
        <v>0</v>
      </c>
      <c r="G546" s="2">
        <v>0</v>
      </c>
      <c r="H546" s="2">
        <v>0</v>
      </c>
      <c r="I546" s="2">
        <v>49</v>
      </c>
      <c r="J546" s="2">
        <v>12000</v>
      </c>
      <c r="K546" s="2">
        <v>0</v>
      </c>
      <c r="L546" s="2">
        <v>0</v>
      </c>
      <c r="M546" s="2">
        <v>0</v>
      </c>
      <c r="N546" s="2">
        <v>0</v>
      </c>
      <c r="O546" s="2">
        <v>4</v>
      </c>
      <c r="P546" s="2">
        <v>10</v>
      </c>
      <c r="Q546" s="2">
        <v>1</v>
      </c>
      <c r="R546" s="2">
        <v>3</v>
      </c>
      <c r="S546" s="2">
        <v>0</v>
      </c>
      <c r="T546" s="2">
        <v>0</v>
      </c>
      <c r="U546" s="2">
        <v>0</v>
      </c>
      <c r="V546" s="2">
        <v>20</v>
      </c>
      <c r="W546" s="2">
        <v>10000</v>
      </c>
      <c r="X546" s="2">
        <v>0</v>
      </c>
      <c r="Y546" s="2">
        <v>255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5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</row>
    <row r="547" spans="1:64" s="2" customFormat="1">
      <c r="A547" s="2">
        <v>545</v>
      </c>
      <c r="B547" s="2" t="s">
        <v>394</v>
      </c>
      <c r="C547" s="2">
        <v>5</v>
      </c>
      <c r="D547" s="2">
        <v>14</v>
      </c>
      <c r="E547" s="2">
        <v>20</v>
      </c>
      <c r="F547" s="2">
        <v>0</v>
      </c>
      <c r="G547" s="2">
        <v>0</v>
      </c>
      <c r="H547" s="2">
        <v>0</v>
      </c>
      <c r="I547" s="2">
        <v>47</v>
      </c>
      <c r="J547" s="2">
        <v>17000</v>
      </c>
      <c r="K547" s="2">
        <v>0</v>
      </c>
      <c r="L547" s="2">
        <v>1</v>
      </c>
      <c r="M547" s="2">
        <v>0</v>
      </c>
      <c r="N547" s="2">
        <v>0</v>
      </c>
      <c r="O547" s="2">
        <v>6</v>
      </c>
      <c r="P547" s="2">
        <v>11</v>
      </c>
      <c r="Q547" s="2">
        <v>0</v>
      </c>
      <c r="R547" s="2">
        <v>0</v>
      </c>
      <c r="S547" s="2">
        <v>1</v>
      </c>
      <c r="T547" s="2">
        <v>2</v>
      </c>
      <c r="U547" s="2">
        <v>0</v>
      </c>
      <c r="V547" s="2">
        <v>20</v>
      </c>
      <c r="W547" s="2">
        <v>10000</v>
      </c>
      <c r="X547" s="2">
        <v>0</v>
      </c>
      <c r="Y547" s="2">
        <v>255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5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</row>
    <row r="548" spans="1:64" s="2" customFormat="1">
      <c r="A548" s="2">
        <v>546</v>
      </c>
      <c r="B548" s="2" t="s">
        <v>861</v>
      </c>
      <c r="C548" s="2">
        <v>5</v>
      </c>
      <c r="D548" s="2">
        <v>7</v>
      </c>
      <c r="E548" s="2">
        <v>40</v>
      </c>
      <c r="F548" s="2">
        <v>0</v>
      </c>
      <c r="G548" s="2">
        <v>0</v>
      </c>
      <c r="H548" s="2">
        <v>0</v>
      </c>
      <c r="I548" s="2">
        <v>40</v>
      </c>
      <c r="J548" s="2">
        <v>25000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20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22</v>
      </c>
      <c r="W548" s="2">
        <v>10000</v>
      </c>
      <c r="X548" s="2">
        <v>0</v>
      </c>
      <c r="Y548" s="2">
        <v>255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</row>
    <row r="549" spans="1:64" s="2" customFormat="1">
      <c r="A549" s="2">
        <v>547</v>
      </c>
      <c r="B549" s="2" t="s">
        <v>862</v>
      </c>
      <c r="C549" s="2">
        <v>5</v>
      </c>
      <c r="D549" s="2">
        <v>13</v>
      </c>
      <c r="E549" s="2">
        <v>20</v>
      </c>
      <c r="F549" s="2">
        <v>0</v>
      </c>
      <c r="G549" s="2">
        <v>0</v>
      </c>
      <c r="H549" s="2">
        <v>0</v>
      </c>
      <c r="I549" s="2">
        <v>45</v>
      </c>
      <c r="J549" s="2">
        <v>20000</v>
      </c>
      <c r="K549" s="2">
        <v>0</v>
      </c>
      <c r="L549" s="2">
        <v>0</v>
      </c>
      <c r="M549" s="2">
        <v>0</v>
      </c>
      <c r="N549" s="2">
        <v>0</v>
      </c>
      <c r="O549" s="2">
        <v>10</v>
      </c>
      <c r="P549" s="2">
        <v>13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25</v>
      </c>
      <c r="W549" s="2">
        <v>15000</v>
      </c>
      <c r="X549" s="2">
        <v>0</v>
      </c>
      <c r="Y549" s="2">
        <v>255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</row>
    <row r="550" spans="1:64" s="2" customFormat="1">
      <c r="A550" s="2">
        <v>548</v>
      </c>
      <c r="B550" s="2" t="s">
        <v>424</v>
      </c>
      <c r="C550" s="2">
        <v>6</v>
      </c>
      <c r="D550" s="2">
        <v>11</v>
      </c>
      <c r="E550" s="2">
        <v>60</v>
      </c>
      <c r="F550" s="2">
        <v>0</v>
      </c>
      <c r="G550" s="2">
        <v>0</v>
      </c>
      <c r="H550" s="2">
        <v>0</v>
      </c>
      <c r="I550" s="2">
        <v>41</v>
      </c>
      <c r="J550" s="2">
        <v>28000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25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26</v>
      </c>
      <c r="W550" s="2">
        <v>25000</v>
      </c>
      <c r="X550" s="2">
        <v>0</v>
      </c>
      <c r="Y550" s="2">
        <v>253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</row>
    <row r="551" spans="1:64" s="2" customFormat="1">
      <c r="A551" s="2">
        <v>549</v>
      </c>
      <c r="B551" s="2" t="s">
        <v>863</v>
      </c>
      <c r="C551" s="2">
        <v>6</v>
      </c>
      <c r="D551" s="2">
        <v>12</v>
      </c>
      <c r="E551" s="2">
        <v>10</v>
      </c>
      <c r="F551" s="2">
        <v>0</v>
      </c>
      <c r="G551" s="2">
        <v>0</v>
      </c>
      <c r="H551" s="2">
        <v>0</v>
      </c>
      <c r="I551" s="2">
        <v>42</v>
      </c>
      <c r="J551" s="2">
        <v>15000</v>
      </c>
      <c r="K551" s="2">
        <v>0</v>
      </c>
      <c r="L551" s="2">
        <v>0</v>
      </c>
      <c r="M551" s="2">
        <v>0</v>
      </c>
      <c r="N551" s="2">
        <v>0</v>
      </c>
      <c r="O551" s="2">
        <v>5</v>
      </c>
      <c r="P551" s="2">
        <v>9</v>
      </c>
      <c r="Q551" s="2">
        <v>2</v>
      </c>
      <c r="R551" s="2">
        <v>5</v>
      </c>
      <c r="S551" s="2">
        <v>0</v>
      </c>
      <c r="T551" s="2">
        <v>0</v>
      </c>
      <c r="U551" s="2">
        <v>0</v>
      </c>
      <c r="V551" s="2">
        <v>26</v>
      </c>
      <c r="W551" s="2">
        <v>25000</v>
      </c>
      <c r="X551" s="2">
        <v>0</v>
      </c>
      <c r="Y551" s="2">
        <v>253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</row>
    <row r="552" spans="1:64" s="2" customFormat="1">
      <c r="A552" s="2">
        <v>550</v>
      </c>
      <c r="B552" s="2" t="s">
        <v>864</v>
      </c>
      <c r="C552" s="2">
        <v>5</v>
      </c>
      <c r="D552" s="2">
        <v>9</v>
      </c>
      <c r="E552" s="2">
        <v>26</v>
      </c>
      <c r="F552" s="2">
        <v>0</v>
      </c>
      <c r="G552" s="2">
        <v>0</v>
      </c>
      <c r="H552" s="2">
        <v>0</v>
      </c>
      <c r="I552" s="2">
        <v>38</v>
      </c>
      <c r="J552" s="2">
        <v>24000</v>
      </c>
      <c r="K552" s="2">
        <v>0</v>
      </c>
      <c r="L552" s="2">
        <v>1</v>
      </c>
      <c r="M552" s="2">
        <v>0</v>
      </c>
      <c r="N552" s="2">
        <v>0</v>
      </c>
      <c r="O552" s="2">
        <v>7</v>
      </c>
      <c r="P552" s="2">
        <v>14</v>
      </c>
      <c r="Q552" s="2">
        <v>0</v>
      </c>
      <c r="R552" s="2">
        <v>0</v>
      </c>
      <c r="S552" s="2">
        <v>1</v>
      </c>
      <c r="T552" s="2">
        <v>3</v>
      </c>
      <c r="U552" s="2">
        <v>0</v>
      </c>
      <c r="V552" s="2">
        <v>26</v>
      </c>
      <c r="W552" s="2">
        <v>25000</v>
      </c>
      <c r="X552" s="2">
        <v>0</v>
      </c>
      <c r="Y552" s="2">
        <v>253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5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</row>
    <row r="553" spans="1:64" s="2" customFormat="1">
      <c r="A553" s="2">
        <v>551</v>
      </c>
      <c r="B553" s="2" t="s">
        <v>426</v>
      </c>
      <c r="C553" s="2">
        <v>5</v>
      </c>
      <c r="D553" s="2">
        <v>17</v>
      </c>
      <c r="E553" s="2">
        <v>58</v>
      </c>
      <c r="F553" s="2">
        <v>0</v>
      </c>
      <c r="G553" s="2">
        <v>0</v>
      </c>
      <c r="H553" s="2">
        <v>0</v>
      </c>
      <c r="I553" s="2">
        <v>48</v>
      </c>
      <c r="J553" s="2">
        <v>30000</v>
      </c>
      <c r="K553" s="2">
        <v>0</v>
      </c>
      <c r="L553" s="2">
        <v>0</v>
      </c>
      <c r="M553" s="2">
        <v>0</v>
      </c>
      <c r="N553" s="2">
        <v>0</v>
      </c>
      <c r="O553" s="2">
        <v>7</v>
      </c>
      <c r="P553" s="2">
        <v>22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28</v>
      </c>
      <c r="W553" s="2">
        <v>40000</v>
      </c>
      <c r="X553" s="2">
        <v>0</v>
      </c>
      <c r="Y553" s="2">
        <v>253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5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</row>
    <row r="554" spans="1:64" s="2" customFormat="1">
      <c r="A554" s="2">
        <v>552</v>
      </c>
      <c r="B554" s="2" t="s">
        <v>865</v>
      </c>
      <c r="C554" s="2">
        <v>5</v>
      </c>
      <c r="D554" s="2">
        <v>22</v>
      </c>
      <c r="E554" s="2">
        <v>12</v>
      </c>
      <c r="F554" s="2">
        <v>0</v>
      </c>
      <c r="G554" s="2">
        <v>0</v>
      </c>
      <c r="H554" s="2">
        <v>0</v>
      </c>
      <c r="I554" s="2">
        <v>53</v>
      </c>
      <c r="J554" s="2">
        <v>20000</v>
      </c>
      <c r="K554" s="2">
        <v>0</v>
      </c>
      <c r="L554" s="2">
        <v>5</v>
      </c>
      <c r="M554" s="2">
        <v>0</v>
      </c>
      <c r="N554" s="2">
        <v>0</v>
      </c>
      <c r="O554" s="2">
        <v>3</v>
      </c>
      <c r="P554" s="2">
        <v>14</v>
      </c>
      <c r="Q554" s="2">
        <v>3</v>
      </c>
      <c r="R554" s="2">
        <v>5</v>
      </c>
      <c r="S554" s="2">
        <v>0</v>
      </c>
      <c r="T554" s="2">
        <v>0</v>
      </c>
      <c r="U554" s="2">
        <v>2</v>
      </c>
      <c r="V554" s="2">
        <v>27</v>
      </c>
      <c r="W554" s="2">
        <v>40000</v>
      </c>
      <c r="X554" s="2">
        <v>0</v>
      </c>
      <c r="Y554" s="2">
        <v>253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</row>
    <row r="555" spans="1:64" s="2" customFormat="1">
      <c r="A555" s="2">
        <v>553</v>
      </c>
      <c r="B555" s="2" t="s">
        <v>866</v>
      </c>
      <c r="C555" s="2">
        <v>5</v>
      </c>
      <c r="D555" s="2">
        <v>21</v>
      </c>
      <c r="E555" s="2">
        <v>15</v>
      </c>
      <c r="F555" s="2">
        <v>0</v>
      </c>
      <c r="G555" s="2">
        <v>0</v>
      </c>
      <c r="H555" s="2">
        <v>0</v>
      </c>
      <c r="I555" s="2">
        <v>52</v>
      </c>
      <c r="J555" s="2">
        <v>25000</v>
      </c>
      <c r="K555" s="2">
        <v>0</v>
      </c>
      <c r="L555" s="2">
        <v>0</v>
      </c>
      <c r="M555" s="2">
        <v>0</v>
      </c>
      <c r="N555" s="2">
        <v>0</v>
      </c>
      <c r="O555" s="2">
        <v>8</v>
      </c>
      <c r="P555" s="2">
        <v>16</v>
      </c>
      <c r="Q555" s="2">
        <v>0</v>
      </c>
      <c r="R555" s="2">
        <v>0</v>
      </c>
      <c r="S555" s="2">
        <v>3</v>
      </c>
      <c r="T555" s="2">
        <v>5</v>
      </c>
      <c r="U555" s="2">
        <v>3</v>
      </c>
      <c r="V555" s="2">
        <v>25</v>
      </c>
      <c r="W555" s="2">
        <v>40000</v>
      </c>
      <c r="X555" s="2">
        <v>0</v>
      </c>
      <c r="Y555" s="2">
        <v>253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</row>
    <row r="556" spans="1:64" s="2" customFormat="1">
      <c r="A556" s="2">
        <v>554</v>
      </c>
      <c r="B556" s="2" t="s">
        <v>867</v>
      </c>
      <c r="C556" s="2">
        <v>6</v>
      </c>
      <c r="D556" s="2">
        <v>24</v>
      </c>
      <c r="E556" s="2">
        <v>80</v>
      </c>
      <c r="F556" s="2">
        <v>0</v>
      </c>
      <c r="G556" s="2">
        <v>0</v>
      </c>
      <c r="H556" s="2">
        <v>0</v>
      </c>
      <c r="I556" s="2">
        <v>55</v>
      </c>
      <c r="J556" s="2">
        <v>32000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30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30</v>
      </c>
      <c r="W556" s="2">
        <v>50000</v>
      </c>
      <c r="X556" s="2">
        <v>0</v>
      </c>
      <c r="Y556" s="2">
        <v>253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</row>
    <row r="557" spans="1:64" s="2" customFormat="1">
      <c r="A557" s="2">
        <v>555</v>
      </c>
      <c r="B557" s="2" t="s">
        <v>868</v>
      </c>
      <c r="C557" s="2">
        <v>6</v>
      </c>
      <c r="D557" s="2">
        <v>28</v>
      </c>
      <c r="E557" s="2">
        <v>20</v>
      </c>
      <c r="F557" s="2">
        <v>0</v>
      </c>
      <c r="G557" s="2">
        <v>0</v>
      </c>
      <c r="H557" s="2">
        <v>0</v>
      </c>
      <c r="I557" s="2">
        <v>59</v>
      </c>
      <c r="J557" s="2">
        <v>18000</v>
      </c>
      <c r="K557" s="2">
        <v>0</v>
      </c>
      <c r="L557" s="2">
        <v>0</v>
      </c>
      <c r="M557" s="2">
        <v>0</v>
      </c>
      <c r="N557" s="2">
        <v>0</v>
      </c>
      <c r="O557" s="2">
        <v>6</v>
      </c>
      <c r="P557" s="2">
        <v>12</v>
      </c>
      <c r="Q557" s="2">
        <v>2</v>
      </c>
      <c r="R557" s="2">
        <v>6</v>
      </c>
      <c r="S557" s="2">
        <v>0</v>
      </c>
      <c r="T557" s="2">
        <v>0</v>
      </c>
      <c r="U557" s="2">
        <v>0</v>
      </c>
      <c r="V557" s="2">
        <v>35</v>
      </c>
      <c r="W557" s="2">
        <v>50000</v>
      </c>
      <c r="X557" s="2">
        <v>0</v>
      </c>
      <c r="Y557" s="2">
        <v>253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</row>
    <row r="558" spans="1:64" s="2" customFormat="1">
      <c r="A558" s="2">
        <v>556</v>
      </c>
      <c r="B558" s="2" t="s">
        <v>869</v>
      </c>
      <c r="C558" s="2">
        <v>5</v>
      </c>
      <c r="D558" s="2">
        <v>25</v>
      </c>
      <c r="E558" s="2">
        <v>40</v>
      </c>
      <c r="F558" s="2">
        <v>0</v>
      </c>
      <c r="G558" s="2">
        <v>0</v>
      </c>
      <c r="H558" s="2">
        <v>0</v>
      </c>
      <c r="I558" s="2">
        <v>56</v>
      </c>
      <c r="J558" s="2">
        <v>22000</v>
      </c>
      <c r="K558" s="2">
        <v>0</v>
      </c>
      <c r="L558" s="2">
        <v>0</v>
      </c>
      <c r="M558" s="2">
        <v>0</v>
      </c>
      <c r="N558" s="2">
        <v>0</v>
      </c>
      <c r="O558" s="2">
        <v>8</v>
      </c>
      <c r="P558" s="2">
        <v>20</v>
      </c>
      <c r="Q558" s="2">
        <v>0</v>
      </c>
      <c r="R558" s="2">
        <v>0</v>
      </c>
      <c r="S558" s="2">
        <v>3</v>
      </c>
      <c r="T558" s="2">
        <v>6</v>
      </c>
      <c r="U558" s="2">
        <v>0</v>
      </c>
      <c r="V558" s="2">
        <v>35</v>
      </c>
      <c r="W558" s="2">
        <v>50000</v>
      </c>
      <c r="X558" s="2">
        <v>0</v>
      </c>
      <c r="Y558" s="2">
        <v>253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5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</row>
    <row r="559" spans="1:64" s="2" customFormat="1">
      <c r="A559" s="2">
        <v>557</v>
      </c>
      <c r="B559" s="2" t="s">
        <v>870</v>
      </c>
      <c r="C559" s="2">
        <v>5</v>
      </c>
      <c r="D559" s="2">
        <v>32</v>
      </c>
      <c r="E559" s="2">
        <v>85</v>
      </c>
      <c r="F559" s="2">
        <v>0</v>
      </c>
      <c r="G559" s="2">
        <v>0</v>
      </c>
      <c r="H559" s="2">
        <v>0</v>
      </c>
      <c r="I559" s="2">
        <v>70</v>
      </c>
      <c r="J559" s="2">
        <v>35000</v>
      </c>
      <c r="K559" s="2">
        <v>0</v>
      </c>
      <c r="L559" s="2">
        <v>3</v>
      </c>
      <c r="M559" s="2">
        <v>0</v>
      </c>
      <c r="N559" s="2">
        <v>0</v>
      </c>
      <c r="O559" s="2">
        <v>12</v>
      </c>
      <c r="P559" s="2">
        <v>26</v>
      </c>
      <c r="Q559" s="2">
        <v>0</v>
      </c>
      <c r="R559" s="2">
        <v>0</v>
      </c>
      <c r="S559" s="2">
        <v>0</v>
      </c>
      <c r="T559" s="2">
        <v>0</v>
      </c>
      <c r="U559" s="2">
        <v>1</v>
      </c>
      <c r="V559" s="2">
        <v>46</v>
      </c>
      <c r="W559" s="2">
        <v>80000</v>
      </c>
      <c r="X559" s="2">
        <v>0</v>
      </c>
      <c r="Y559" s="2">
        <v>253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5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</row>
    <row r="560" spans="1:64" s="2" customFormat="1">
      <c r="A560" s="2">
        <v>558</v>
      </c>
      <c r="B560" s="2" t="s">
        <v>310</v>
      </c>
      <c r="C560" s="2">
        <v>5</v>
      </c>
      <c r="D560" s="2">
        <v>31</v>
      </c>
      <c r="E560" s="2">
        <v>25</v>
      </c>
      <c r="F560" s="2">
        <v>0</v>
      </c>
      <c r="G560" s="2">
        <v>0</v>
      </c>
      <c r="H560" s="2">
        <v>0</v>
      </c>
      <c r="I560" s="2">
        <v>69</v>
      </c>
      <c r="J560" s="2">
        <v>28000</v>
      </c>
      <c r="K560" s="2">
        <v>0</v>
      </c>
      <c r="L560" s="2">
        <v>5</v>
      </c>
      <c r="M560" s="2">
        <v>0</v>
      </c>
      <c r="N560" s="2">
        <v>0</v>
      </c>
      <c r="O560" s="2">
        <v>10</v>
      </c>
      <c r="P560" s="2">
        <v>18</v>
      </c>
      <c r="Q560" s="2">
        <v>3</v>
      </c>
      <c r="R560" s="2">
        <v>6</v>
      </c>
      <c r="S560" s="2">
        <v>0</v>
      </c>
      <c r="T560" s="2">
        <v>0</v>
      </c>
      <c r="U560" s="2">
        <v>2</v>
      </c>
      <c r="V560" s="2">
        <v>28</v>
      </c>
      <c r="W560" s="2">
        <v>80000</v>
      </c>
      <c r="X560" s="2">
        <v>0</v>
      </c>
      <c r="Y560" s="2">
        <v>253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</row>
    <row r="561" spans="1:64" s="2" customFormat="1">
      <c r="A561" s="2">
        <v>559</v>
      </c>
      <c r="B561" s="2" t="s">
        <v>871</v>
      </c>
      <c r="C561" s="2">
        <v>5</v>
      </c>
      <c r="D561" s="2">
        <v>33</v>
      </c>
      <c r="E561" s="2">
        <v>40</v>
      </c>
      <c r="F561" s="2">
        <v>0</v>
      </c>
      <c r="G561" s="2">
        <v>0</v>
      </c>
      <c r="H561" s="2">
        <v>0</v>
      </c>
      <c r="I561" s="2">
        <v>71</v>
      </c>
      <c r="J561" s="2">
        <v>30000</v>
      </c>
      <c r="K561" s="2">
        <v>1</v>
      </c>
      <c r="L561" s="2">
        <v>0</v>
      </c>
      <c r="M561" s="2">
        <v>0</v>
      </c>
      <c r="N561" s="2">
        <v>0</v>
      </c>
      <c r="O561" s="2">
        <v>5</v>
      </c>
      <c r="P561" s="2">
        <v>13</v>
      </c>
      <c r="Q561" s="2">
        <v>0</v>
      </c>
      <c r="R561" s="2">
        <v>0</v>
      </c>
      <c r="S561" s="2">
        <v>4</v>
      </c>
      <c r="T561" s="2">
        <v>10</v>
      </c>
      <c r="U561" s="2">
        <v>0</v>
      </c>
      <c r="V561" s="2">
        <v>35</v>
      </c>
      <c r="W561" s="2">
        <v>80000</v>
      </c>
      <c r="X561" s="2">
        <v>0</v>
      </c>
      <c r="Y561" s="2">
        <v>253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</row>
    <row r="562" spans="1:64" s="2" customFormat="1">
      <c r="A562" s="2">
        <v>560</v>
      </c>
      <c r="B562" s="2" t="s">
        <v>872</v>
      </c>
      <c r="C562" s="2">
        <v>5</v>
      </c>
      <c r="D562" s="2">
        <v>26</v>
      </c>
      <c r="E562" s="2">
        <v>99</v>
      </c>
      <c r="F562" s="2">
        <v>0</v>
      </c>
      <c r="G562" s="2">
        <v>0</v>
      </c>
      <c r="H562" s="2">
        <v>0</v>
      </c>
      <c r="I562" s="2">
        <v>57</v>
      </c>
      <c r="J562" s="2">
        <v>33000</v>
      </c>
      <c r="K562" s="2">
        <v>0</v>
      </c>
      <c r="L562" s="2">
        <v>0</v>
      </c>
      <c r="M562" s="2">
        <v>0</v>
      </c>
      <c r="N562" s="2">
        <v>0</v>
      </c>
      <c r="O562" s="2">
        <v>5</v>
      </c>
      <c r="P562" s="2">
        <v>35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34</v>
      </c>
      <c r="W562" s="2">
        <v>100000</v>
      </c>
      <c r="X562" s="2">
        <v>0</v>
      </c>
      <c r="Y562" s="2">
        <v>70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</row>
    <row r="563" spans="1:64" s="2" customFormat="1">
      <c r="A563" s="2">
        <v>561</v>
      </c>
      <c r="B563" s="2" t="s">
        <v>873</v>
      </c>
      <c r="C563" s="2">
        <v>6</v>
      </c>
      <c r="D563" s="2">
        <v>27</v>
      </c>
      <c r="E563" s="2">
        <v>26</v>
      </c>
      <c r="F563" s="2">
        <v>0</v>
      </c>
      <c r="G563" s="2">
        <v>0</v>
      </c>
      <c r="H563" s="2">
        <v>0</v>
      </c>
      <c r="I563" s="2">
        <v>58</v>
      </c>
      <c r="J563" s="2">
        <v>10000</v>
      </c>
      <c r="K563" s="2">
        <v>0</v>
      </c>
      <c r="L563" s="2">
        <v>0</v>
      </c>
      <c r="M563" s="2">
        <v>0</v>
      </c>
      <c r="N563" s="2">
        <v>0</v>
      </c>
      <c r="O563" s="2">
        <v>6</v>
      </c>
      <c r="P563" s="2">
        <v>13</v>
      </c>
      <c r="Q563" s="2">
        <v>2</v>
      </c>
      <c r="R563" s="2">
        <v>8</v>
      </c>
      <c r="S563" s="2">
        <v>0</v>
      </c>
      <c r="T563" s="2">
        <v>0</v>
      </c>
      <c r="U563" s="2">
        <v>0</v>
      </c>
      <c r="V563" s="2">
        <v>35</v>
      </c>
      <c r="W563" s="2">
        <v>100000</v>
      </c>
      <c r="X563" s="2">
        <v>0</v>
      </c>
      <c r="Y563" s="2">
        <v>70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</row>
    <row r="564" spans="1:64" s="2" customFormat="1">
      <c r="A564" s="2">
        <v>562</v>
      </c>
      <c r="B564" s="2" t="s">
        <v>874</v>
      </c>
      <c r="C564" s="2">
        <v>5</v>
      </c>
      <c r="D564" s="2">
        <v>107</v>
      </c>
      <c r="E564" s="2">
        <v>40</v>
      </c>
      <c r="F564" s="2">
        <v>0</v>
      </c>
      <c r="G564" s="2">
        <v>-2</v>
      </c>
      <c r="H564" s="2">
        <v>0</v>
      </c>
      <c r="I564" s="2">
        <v>1411</v>
      </c>
      <c r="J564" s="2">
        <v>22000</v>
      </c>
      <c r="K564" s="2">
        <v>1</v>
      </c>
      <c r="L564" s="2">
        <v>1</v>
      </c>
      <c r="M564" s="2">
        <v>0</v>
      </c>
      <c r="N564" s="2">
        <v>0</v>
      </c>
      <c r="O564" s="2">
        <v>6</v>
      </c>
      <c r="P564" s="2">
        <v>15</v>
      </c>
      <c r="Q564" s="2">
        <v>0</v>
      </c>
      <c r="R564" s="2">
        <v>0</v>
      </c>
      <c r="S564" s="2">
        <v>6</v>
      </c>
      <c r="T564" s="2">
        <v>10</v>
      </c>
      <c r="U564" s="2">
        <v>0</v>
      </c>
      <c r="V564" s="2">
        <v>35</v>
      </c>
      <c r="W564" s="2">
        <v>100000</v>
      </c>
      <c r="X564" s="2">
        <v>0</v>
      </c>
      <c r="Y564" s="2">
        <v>70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5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</row>
    <row r="565" spans="1:64" s="2" customFormat="1">
      <c r="A565" s="2">
        <v>563</v>
      </c>
      <c r="B565" s="2" t="s">
        <v>875</v>
      </c>
      <c r="C565" s="2">
        <v>5</v>
      </c>
      <c r="D565" s="2">
        <v>29</v>
      </c>
      <c r="E565" s="2">
        <v>48</v>
      </c>
      <c r="F565" s="2">
        <v>0</v>
      </c>
      <c r="G565" s="2">
        <v>0</v>
      </c>
      <c r="H565" s="2">
        <v>0</v>
      </c>
      <c r="I565" s="2">
        <v>65</v>
      </c>
      <c r="J565" s="2">
        <v>20000</v>
      </c>
      <c r="K565" s="2">
        <v>0</v>
      </c>
      <c r="L565" s="2">
        <v>2</v>
      </c>
      <c r="M565" s="2">
        <v>0</v>
      </c>
      <c r="N565" s="2">
        <v>0</v>
      </c>
      <c r="O565" s="2">
        <v>12</v>
      </c>
      <c r="P565" s="2">
        <v>16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35</v>
      </c>
      <c r="W565" s="2">
        <v>50000</v>
      </c>
      <c r="X565" s="2">
        <v>0</v>
      </c>
      <c r="Y565" s="2">
        <v>253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5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</row>
    <row r="566" spans="1:64" s="2" customFormat="1">
      <c r="A566" s="2">
        <v>564</v>
      </c>
      <c r="B566" s="2" t="s">
        <v>876</v>
      </c>
      <c r="C566" s="2">
        <v>5</v>
      </c>
      <c r="D566" s="2">
        <v>29</v>
      </c>
      <c r="E566" s="2">
        <v>48</v>
      </c>
      <c r="F566" s="2">
        <v>0</v>
      </c>
      <c r="G566" s="2">
        <v>0</v>
      </c>
      <c r="H566" s="2">
        <v>0</v>
      </c>
      <c r="I566" s="2">
        <v>65</v>
      </c>
      <c r="J566" s="2">
        <v>30000</v>
      </c>
      <c r="K566" s="2">
        <v>0</v>
      </c>
      <c r="L566" s="2">
        <v>2</v>
      </c>
      <c r="M566" s="2">
        <v>0</v>
      </c>
      <c r="N566" s="2">
        <v>0</v>
      </c>
      <c r="O566" s="2">
        <v>6</v>
      </c>
      <c r="P566" s="2">
        <v>32</v>
      </c>
      <c r="Q566" s="2">
        <v>2</v>
      </c>
      <c r="R566" s="2">
        <v>7</v>
      </c>
      <c r="S566" s="2">
        <v>3</v>
      </c>
      <c r="T566" s="2">
        <v>8</v>
      </c>
      <c r="U566" s="2">
        <v>0</v>
      </c>
      <c r="V566" s="2">
        <v>46</v>
      </c>
      <c r="W566" s="2">
        <v>50000</v>
      </c>
      <c r="X566" s="2">
        <v>0</v>
      </c>
      <c r="Y566" s="2">
        <v>253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</row>
    <row r="567" spans="1:64" s="2" customFormat="1">
      <c r="A567" s="2">
        <v>565</v>
      </c>
      <c r="B567" s="2" t="s">
        <v>877</v>
      </c>
      <c r="C567" s="2">
        <v>5</v>
      </c>
      <c r="D567" s="2">
        <v>30</v>
      </c>
      <c r="E567" s="2">
        <v>22</v>
      </c>
      <c r="F567" s="2">
        <v>0</v>
      </c>
      <c r="G567" s="2">
        <v>0</v>
      </c>
      <c r="H567" s="2">
        <v>0</v>
      </c>
      <c r="I567" s="2">
        <v>66</v>
      </c>
      <c r="J567" s="2">
        <v>22000</v>
      </c>
      <c r="K567" s="2">
        <v>0</v>
      </c>
      <c r="L567" s="2">
        <v>1</v>
      </c>
      <c r="M567" s="2">
        <v>0</v>
      </c>
      <c r="N567" s="2">
        <v>0</v>
      </c>
      <c r="O567" s="2">
        <v>15</v>
      </c>
      <c r="P567" s="2">
        <v>10</v>
      </c>
      <c r="Q567" s="2">
        <v>4</v>
      </c>
      <c r="R567" s="2">
        <v>3</v>
      </c>
      <c r="S567" s="2">
        <v>4</v>
      </c>
      <c r="T567" s="2">
        <v>2</v>
      </c>
      <c r="U567" s="2">
        <v>0</v>
      </c>
      <c r="V567" s="2">
        <v>35</v>
      </c>
      <c r="W567" s="2">
        <v>50000</v>
      </c>
      <c r="X567" s="2">
        <v>0</v>
      </c>
      <c r="Y567" s="2">
        <v>253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</row>
    <row r="568" spans="1:64" s="2" customFormat="1">
      <c r="A568" s="2">
        <v>566</v>
      </c>
      <c r="B568" s="2" t="s">
        <v>878</v>
      </c>
      <c r="C568" s="2">
        <v>5</v>
      </c>
      <c r="D568" s="2">
        <v>113</v>
      </c>
      <c r="E568" s="2">
        <v>80</v>
      </c>
      <c r="F568" s="2">
        <v>0</v>
      </c>
      <c r="G568" s="2">
        <v>0</v>
      </c>
      <c r="H568" s="2">
        <v>0</v>
      </c>
      <c r="I568" s="2">
        <v>1687</v>
      </c>
      <c r="J568" s="2">
        <v>32000</v>
      </c>
      <c r="K568" s="2">
        <v>0</v>
      </c>
      <c r="L568" s="2">
        <v>0</v>
      </c>
      <c r="M568" s="2">
        <v>0</v>
      </c>
      <c r="N568" s="2">
        <v>0</v>
      </c>
      <c r="O568" s="2">
        <v>5</v>
      </c>
      <c r="P568" s="2">
        <v>35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34</v>
      </c>
      <c r="W568" s="2">
        <v>100000</v>
      </c>
      <c r="X568" s="2">
        <v>0</v>
      </c>
      <c r="Y568" s="2">
        <v>253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</row>
    <row r="569" spans="1:64" s="2" customFormat="1">
      <c r="A569" s="2">
        <v>567</v>
      </c>
      <c r="B569" s="2" t="s">
        <v>879</v>
      </c>
      <c r="C569" s="2">
        <v>5</v>
      </c>
      <c r="D569" s="2">
        <v>119</v>
      </c>
      <c r="E569" s="2">
        <v>99</v>
      </c>
      <c r="F569" s="2">
        <v>0</v>
      </c>
      <c r="G569" s="2">
        <v>0</v>
      </c>
      <c r="H569" s="2">
        <v>0</v>
      </c>
      <c r="I569" s="2">
        <v>1787</v>
      </c>
      <c r="J569" s="2">
        <v>33000</v>
      </c>
      <c r="K569" s="2">
        <v>0</v>
      </c>
      <c r="L569" s="2">
        <v>0</v>
      </c>
      <c r="M569" s="2">
        <v>0</v>
      </c>
      <c r="N569" s="2">
        <v>0</v>
      </c>
      <c r="O569" s="2">
        <v>5</v>
      </c>
      <c r="P569" s="2">
        <v>35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34</v>
      </c>
      <c r="W569" s="2">
        <v>100000</v>
      </c>
      <c r="X569" s="2">
        <v>0</v>
      </c>
      <c r="Y569" s="2">
        <v>70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</row>
    <row r="570" spans="1:64" s="2" customFormat="1">
      <c r="A570" s="2">
        <v>568</v>
      </c>
      <c r="B570" s="2" t="s">
        <v>880</v>
      </c>
      <c r="C570" s="2">
        <v>6</v>
      </c>
      <c r="D570" s="2">
        <v>114</v>
      </c>
      <c r="E570" s="2">
        <v>26</v>
      </c>
      <c r="F570" s="2">
        <v>0</v>
      </c>
      <c r="G570" s="2">
        <v>0</v>
      </c>
      <c r="H570" s="2">
        <v>0</v>
      </c>
      <c r="I570" s="2">
        <v>1780</v>
      </c>
      <c r="J570" s="2">
        <v>10000</v>
      </c>
      <c r="K570" s="2">
        <v>0</v>
      </c>
      <c r="L570" s="2">
        <v>0</v>
      </c>
      <c r="M570" s="2">
        <v>0</v>
      </c>
      <c r="N570" s="2">
        <v>0</v>
      </c>
      <c r="O570" s="2">
        <v>6</v>
      </c>
      <c r="P570" s="2">
        <v>13</v>
      </c>
      <c r="Q570" s="2">
        <v>2</v>
      </c>
      <c r="R570" s="2">
        <v>8</v>
      </c>
      <c r="S570" s="2">
        <v>0</v>
      </c>
      <c r="T570" s="2">
        <v>0</v>
      </c>
      <c r="U570" s="2">
        <v>0</v>
      </c>
      <c r="V570" s="2">
        <v>35</v>
      </c>
      <c r="W570" s="2">
        <v>100000</v>
      </c>
      <c r="X570" s="2">
        <v>0</v>
      </c>
      <c r="Y570" s="2">
        <v>70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5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</row>
    <row r="571" spans="1:64" s="2" customFormat="1">
      <c r="A571" s="2">
        <v>569</v>
      </c>
      <c r="B571" s="2" t="s">
        <v>881</v>
      </c>
      <c r="C571" s="2">
        <v>5</v>
      </c>
      <c r="D571" s="2">
        <v>115</v>
      </c>
      <c r="E571" s="2">
        <v>40</v>
      </c>
      <c r="F571" s="2">
        <v>0</v>
      </c>
      <c r="G571" s="2">
        <v>-2</v>
      </c>
      <c r="H571" s="2">
        <v>0</v>
      </c>
      <c r="I571" s="2">
        <v>1781</v>
      </c>
      <c r="J571" s="2">
        <v>22000</v>
      </c>
      <c r="K571" s="2">
        <v>1</v>
      </c>
      <c r="L571" s="2">
        <v>1</v>
      </c>
      <c r="M571" s="2">
        <v>0</v>
      </c>
      <c r="N571" s="2">
        <v>0</v>
      </c>
      <c r="O571" s="2">
        <v>6</v>
      </c>
      <c r="P571" s="2">
        <v>15</v>
      </c>
      <c r="Q571" s="2">
        <v>0</v>
      </c>
      <c r="R571" s="2">
        <v>0</v>
      </c>
      <c r="S571" s="2">
        <v>6</v>
      </c>
      <c r="T571" s="2">
        <v>10</v>
      </c>
      <c r="U571" s="2">
        <v>0</v>
      </c>
      <c r="V571" s="2">
        <v>35</v>
      </c>
      <c r="W571" s="2">
        <v>100000</v>
      </c>
      <c r="X571" s="2">
        <v>0</v>
      </c>
      <c r="Y571" s="2">
        <v>70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5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</row>
    <row r="572" spans="1:64" s="2" customFormat="1">
      <c r="A572" s="2">
        <v>570</v>
      </c>
      <c r="B572" s="2" t="s">
        <v>882</v>
      </c>
      <c r="C572" s="2">
        <v>10</v>
      </c>
      <c r="D572" s="2">
        <v>1</v>
      </c>
      <c r="E572" s="2">
        <v>5</v>
      </c>
      <c r="F572" s="2">
        <v>0</v>
      </c>
      <c r="G572" s="2">
        <v>0</v>
      </c>
      <c r="H572" s="2">
        <v>0</v>
      </c>
      <c r="I572" s="2">
        <v>60</v>
      </c>
      <c r="J572" s="2">
        <v>5000</v>
      </c>
      <c r="K572" s="2">
        <v>0</v>
      </c>
      <c r="L572" s="2">
        <v>2</v>
      </c>
      <c r="M572" s="2">
        <v>0</v>
      </c>
      <c r="N572" s="2">
        <v>1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1</v>
      </c>
      <c r="W572" s="2">
        <v>120</v>
      </c>
      <c r="X572" s="2">
        <v>0</v>
      </c>
      <c r="Y572" s="2">
        <v>255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</row>
    <row r="573" spans="1:64" s="2" customFormat="1">
      <c r="A573" s="2">
        <v>571</v>
      </c>
      <c r="B573" s="2" t="s">
        <v>883</v>
      </c>
      <c r="C573" s="2">
        <v>11</v>
      </c>
      <c r="D573" s="2">
        <v>1</v>
      </c>
      <c r="E573" s="2">
        <v>5</v>
      </c>
      <c r="F573" s="2">
        <v>0</v>
      </c>
      <c r="G573" s="2">
        <v>0</v>
      </c>
      <c r="H573" s="2">
        <v>0</v>
      </c>
      <c r="I573" s="2">
        <v>80</v>
      </c>
      <c r="J573" s="2">
        <v>5000</v>
      </c>
      <c r="K573" s="2">
        <v>0</v>
      </c>
      <c r="L573" s="2">
        <v>2</v>
      </c>
      <c r="M573" s="2">
        <v>0</v>
      </c>
      <c r="N573" s="2">
        <v>1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1</v>
      </c>
      <c r="W573" s="2">
        <v>120</v>
      </c>
      <c r="X573" s="2">
        <v>0</v>
      </c>
      <c r="Y573" s="2">
        <v>255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</row>
    <row r="574" spans="1:64" s="2" customFormat="1">
      <c r="A574" s="2">
        <v>572</v>
      </c>
      <c r="B574" s="2" t="s">
        <v>437</v>
      </c>
      <c r="C574" s="2">
        <v>10</v>
      </c>
      <c r="D574" s="2">
        <v>2</v>
      </c>
      <c r="E574" s="2">
        <v>8</v>
      </c>
      <c r="F574" s="2">
        <v>0</v>
      </c>
      <c r="G574" s="2">
        <v>0</v>
      </c>
      <c r="H574" s="2">
        <v>0</v>
      </c>
      <c r="I574" s="2">
        <v>61</v>
      </c>
      <c r="J574" s="2">
        <v>8000</v>
      </c>
      <c r="K574" s="2">
        <v>3</v>
      </c>
      <c r="L574" s="2">
        <v>3</v>
      </c>
      <c r="M574" s="2">
        <v>1</v>
      </c>
      <c r="N574" s="2">
        <v>2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11</v>
      </c>
      <c r="W574" s="2">
        <v>3000</v>
      </c>
      <c r="X574" s="2">
        <v>0</v>
      </c>
      <c r="Y574" s="2">
        <v>255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</row>
    <row r="575" spans="1:64" s="2" customFormat="1">
      <c r="A575" s="2">
        <v>573</v>
      </c>
      <c r="B575" s="2" t="s">
        <v>884</v>
      </c>
      <c r="C575" s="2">
        <v>11</v>
      </c>
      <c r="D575" s="2">
        <v>2</v>
      </c>
      <c r="E575" s="2">
        <v>8</v>
      </c>
      <c r="F575" s="2">
        <v>0</v>
      </c>
      <c r="G575" s="2">
        <v>0</v>
      </c>
      <c r="H575" s="2">
        <v>0</v>
      </c>
      <c r="I575" s="2">
        <v>81</v>
      </c>
      <c r="J575" s="2">
        <v>8000</v>
      </c>
      <c r="K575" s="2">
        <v>3</v>
      </c>
      <c r="L575" s="2">
        <v>3</v>
      </c>
      <c r="M575" s="2">
        <v>1</v>
      </c>
      <c r="N575" s="2">
        <v>2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11</v>
      </c>
      <c r="W575" s="2">
        <v>3000</v>
      </c>
      <c r="X575" s="2">
        <v>0</v>
      </c>
      <c r="Y575" s="2">
        <v>255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</row>
    <row r="576" spans="1:64" s="2" customFormat="1">
      <c r="A576" s="2">
        <v>574</v>
      </c>
      <c r="B576" s="2" t="s">
        <v>357</v>
      </c>
      <c r="C576" s="2">
        <v>10</v>
      </c>
      <c r="D576" s="2">
        <v>2</v>
      </c>
      <c r="E576" s="2">
        <v>12</v>
      </c>
      <c r="F576" s="2">
        <v>0</v>
      </c>
      <c r="G576" s="2">
        <v>0</v>
      </c>
      <c r="H576" s="2">
        <v>0</v>
      </c>
      <c r="I576" s="2">
        <v>61</v>
      </c>
      <c r="J576" s="2">
        <v>12000</v>
      </c>
      <c r="K576" s="2">
        <v>3</v>
      </c>
      <c r="L576" s="2">
        <v>5</v>
      </c>
      <c r="M576" s="2">
        <v>1</v>
      </c>
      <c r="N576" s="2">
        <v>2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16</v>
      </c>
      <c r="W576" s="2">
        <v>6000</v>
      </c>
      <c r="X576" s="2">
        <v>0</v>
      </c>
      <c r="Y576" s="2">
        <v>255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5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</row>
    <row r="577" spans="1:64" s="2" customFormat="1">
      <c r="A577" s="2">
        <v>575</v>
      </c>
      <c r="B577" s="2" t="s">
        <v>356</v>
      </c>
      <c r="C577" s="2">
        <v>11</v>
      </c>
      <c r="D577" s="2">
        <v>2</v>
      </c>
      <c r="E577" s="2">
        <v>12</v>
      </c>
      <c r="F577" s="2">
        <v>0</v>
      </c>
      <c r="G577" s="2">
        <v>0</v>
      </c>
      <c r="H577" s="2">
        <v>0</v>
      </c>
      <c r="I577" s="2">
        <v>81</v>
      </c>
      <c r="J577" s="2">
        <v>12000</v>
      </c>
      <c r="K577" s="2">
        <v>3</v>
      </c>
      <c r="L577" s="2">
        <v>5</v>
      </c>
      <c r="M577" s="2">
        <v>1</v>
      </c>
      <c r="N577" s="2">
        <v>2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16</v>
      </c>
      <c r="W577" s="2">
        <v>6000</v>
      </c>
      <c r="X577" s="2">
        <v>0</v>
      </c>
      <c r="Y577" s="2">
        <v>255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5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</row>
    <row r="578" spans="1:64" s="2" customFormat="1">
      <c r="A578" s="2">
        <v>576</v>
      </c>
      <c r="B578" s="2" t="s">
        <v>429</v>
      </c>
      <c r="C578" s="2">
        <v>10</v>
      </c>
      <c r="D578" s="2">
        <v>3</v>
      </c>
      <c r="E578" s="2">
        <v>23</v>
      </c>
      <c r="F578" s="2">
        <v>0</v>
      </c>
      <c r="G578" s="2">
        <v>0</v>
      </c>
      <c r="H578" s="2">
        <v>0</v>
      </c>
      <c r="I578" s="2">
        <v>62</v>
      </c>
      <c r="J578" s="2">
        <v>25000</v>
      </c>
      <c r="K578" s="2">
        <v>4</v>
      </c>
      <c r="L578" s="2">
        <v>7</v>
      </c>
      <c r="M578" s="2">
        <v>2</v>
      </c>
      <c r="N578" s="2">
        <v>3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22</v>
      </c>
      <c r="W578" s="2">
        <v>12000</v>
      </c>
      <c r="X578" s="2">
        <v>0</v>
      </c>
      <c r="Y578" s="2">
        <v>255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</row>
    <row r="579" spans="1:64" s="2" customFormat="1">
      <c r="A579" s="2">
        <v>577</v>
      </c>
      <c r="B579" s="2" t="s">
        <v>432</v>
      </c>
      <c r="C579" s="2">
        <v>11</v>
      </c>
      <c r="D579" s="2">
        <v>3</v>
      </c>
      <c r="E579" s="2">
        <v>23</v>
      </c>
      <c r="F579" s="2">
        <v>0</v>
      </c>
      <c r="G579" s="2">
        <v>0</v>
      </c>
      <c r="H579" s="2">
        <v>0</v>
      </c>
      <c r="I579" s="2">
        <v>82</v>
      </c>
      <c r="J579" s="2">
        <v>25000</v>
      </c>
      <c r="K579" s="2">
        <v>4</v>
      </c>
      <c r="L579" s="2">
        <v>7</v>
      </c>
      <c r="M579" s="2">
        <v>2</v>
      </c>
      <c r="N579" s="2">
        <v>3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22</v>
      </c>
      <c r="W579" s="2">
        <v>12000</v>
      </c>
      <c r="X579" s="2">
        <v>0</v>
      </c>
      <c r="Y579" s="2">
        <v>255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</row>
    <row r="580" spans="1:64" s="2" customFormat="1">
      <c r="A580" s="2">
        <v>578</v>
      </c>
      <c r="B580" s="2" t="s">
        <v>428</v>
      </c>
      <c r="C580" s="2">
        <v>10</v>
      </c>
      <c r="D580" s="2">
        <v>4</v>
      </c>
      <c r="E580" s="2">
        <v>12</v>
      </c>
      <c r="F580" s="2">
        <v>0</v>
      </c>
      <c r="G580" s="2">
        <v>0</v>
      </c>
      <c r="H580" s="2">
        <v>0</v>
      </c>
      <c r="I580" s="2">
        <v>63</v>
      </c>
      <c r="J580" s="2">
        <v>20000</v>
      </c>
      <c r="K580" s="2">
        <v>3</v>
      </c>
      <c r="L580" s="2">
        <v>5</v>
      </c>
      <c r="M580" s="2">
        <v>3</v>
      </c>
      <c r="N580" s="2">
        <v>4</v>
      </c>
      <c r="O580" s="2">
        <v>0</v>
      </c>
      <c r="P580" s="2">
        <v>0</v>
      </c>
      <c r="Q580" s="2">
        <v>0</v>
      </c>
      <c r="R580" s="2">
        <v>2</v>
      </c>
      <c r="S580" s="2">
        <v>0</v>
      </c>
      <c r="T580" s="2">
        <v>0</v>
      </c>
      <c r="U580" s="2">
        <v>0</v>
      </c>
      <c r="V580" s="2">
        <v>22</v>
      </c>
      <c r="W580" s="2">
        <v>10000</v>
      </c>
      <c r="X580" s="2">
        <v>0</v>
      </c>
      <c r="Y580" s="2">
        <v>255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</row>
    <row r="581" spans="1:64" s="2" customFormat="1">
      <c r="A581" s="2">
        <v>579</v>
      </c>
      <c r="B581" s="2" t="s">
        <v>431</v>
      </c>
      <c r="C581" s="2">
        <v>11</v>
      </c>
      <c r="D581" s="2">
        <v>4</v>
      </c>
      <c r="E581" s="2">
        <v>12</v>
      </c>
      <c r="F581" s="2">
        <v>0</v>
      </c>
      <c r="G581" s="2">
        <v>0</v>
      </c>
      <c r="H581" s="2">
        <v>0</v>
      </c>
      <c r="I581" s="2">
        <v>83</v>
      </c>
      <c r="J581" s="2">
        <v>20000</v>
      </c>
      <c r="K581" s="2">
        <v>3</v>
      </c>
      <c r="L581" s="2">
        <v>5</v>
      </c>
      <c r="M581" s="2">
        <v>3</v>
      </c>
      <c r="N581" s="2">
        <v>4</v>
      </c>
      <c r="O581" s="2">
        <v>0</v>
      </c>
      <c r="P581" s="2">
        <v>0</v>
      </c>
      <c r="Q581" s="2">
        <v>0</v>
      </c>
      <c r="R581" s="2">
        <v>2</v>
      </c>
      <c r="S581" s="2">
        <v>0</v>
      </c>
      <c r="T581" s="2">
        <v>0</v>
      </c>
      <c r="U581" s="2">
        <v>0</v>
      </c>
      <c r="V581" s="2">
        <v>22</v>
      </c>
      <c r="W581" s="2">
        <v>10000</v>
      </c>
      <c r="X581" s="2">
        <v>0</v>
      </c>
      <c r="Y581" s="2">
        <v>255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</row>
    <row r="582" spans="1:64" s="2" customFormat="1">
      <c r="A582" s="2">
        <v>580</v>
      </c>
      <c r="B582" s="2" t="s">
        <v>885</v>
      </c>
      <c r="C582" s="2">
        <v>10</v>
      </c>
      <c r="D582" s="2">
        <v>5</v>
      </c>
      <c r="E582" s="2">
        <v>15</v>
      </c>
      <c r="F582" s="2">
        <v>0</v>
      </c>
      <c r="G582" s="2">
        <v>0</v>
      </c>
      <c r="H582" s="2">
        <v>0</v>
      </c>
      <c r="I582" s="2">
        <v>64</v>
      </c>
      <c r="J582" s="2">
        <v>20000</v>
      </c>
      <c r="K582" s="2">
        <v>3</v>
      </c>
      <c r="L582" s="2">
        <v>6</v>
      </c>
      <c r="M582" s="2">
        <v>3</v>
      </c>
      <c r="N582" s="2">
        <v>3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2</v>
      </c>
      <c r="U582" s="2">
        <v>0</v>
      </c>
      <c r="V582" s="2">
        <v>22</v>
      </c>
      <c r="W582" s="2">
        <v>10000</v>
      </c>
      <c r="X582" s="2">
        <v>0</v>
      </c>
      <c r="Y582" s="2">
        <v>255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5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</row>
    <row r="583" spans="1:64" s="2" customFormat="1">
      <c r="A583" s="2">
        <v>581</v>
      </c>
      <c r="B583" s="2" t="s">
        <v>430</v>
      </c>
      <c r="C583" s="2">
        <v>11</v>
      </c>
      <c r="D583" s="2">
        <v>5</v>
      </c>
      <c r="E583" s="2">
        <v>15</v>
      </c>
      <c r="F583" s="2">
        <v>0</v>
      </c>
      <c r="G583" s="2">
        <v>0</v>
      </c>
      <c r="H583" s="2">
        <v>0</v>
      </c>
      <c r="I583" s="2">
        <v>84</v>
      </c>
      <c r="J583" s="2">
        <v>20000</v>
      </c>
      <c r="K583" s="2">
        <v>3</v>
      </c>
      <c r="L583" s="2">
        <v>6</v>
      </c>
      <c r="M583" s="2">
        <v>3</v>
      </c>
      <c r="N583" s="2">
        <v>3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2</v>
      </c>
      <c r="U583" s="2">
        <v>0</v>
      </c>
      <c r="V583" s="2">
        <v>22</v>
      </c>
      <c r="W583" s="2">
        <v>10000</v>
      </c>
      <c r="X583" s="2">
        <v>0</v>
      </c>
      <c r="Y583" s="2">
        <v>255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5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</row>
    <row r="584" spans="1:64" s="2" customFormat="1">
      <c r="A584" s="2">
        <v>582</v>
      </c>
      <c r="B584" s="2" t="s">
        <v>886</v>
      </c>
      <c r="C584" s="2">
        <v>10</v>
      </c>
      <c r="D584" s="2">
        <v>3</v>
      </c>
      <c r="E584" s="2">
        <v>45</v>
      </c>
      <c r="F584" s="2">
        <v>0</v>
      </c>
      <c r="G584" s="2">
        <v>0</v>
      </c>
      <c r="H584" s="2">
        <v>0</v>
      </c>
      <c r="I584" s="2">
        <v>62</v>
      </c>
      <c r="J584" s="2">
        <v>30000</v>
      </c>
      <c r="K584" s="2">
        <v>5</v>
      </c>
      <c r="L584" s="2">
        <v>9</v>
      </c>
      <c r="M584" s="2">
        <v>3</v>
      </c>
      <c r="N584" s="2">
        <v>5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1</v>
      </c>
      <c r="V584" s="2">
        <v>46</v>
      </c>
      <c r="W584" s="2">
        <v>25000</v>
      </c>
      <c r="X584" s="2">
        <v>0</v>
      </c>
      <c r="Y584" s="3">
        <v>253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</row>
    <row r="585" spans="1:64" s="2" customFormat="1">
      <c r="A585" s="2">
        <v>583</v>
      </c>
      <c r="B585" s="2" t="s">
        <v>341</v>
      </c>
      <c r="C585" s="2">
        <v>11</v>
      </c>
      <c r="D585" s="2">
        <v>3</v>
      </c>
      <c r="E585" s="2">
        <v>45</v>
      </c>
      <c r="F585" s="2">
        <v>0</v>
      </c>
      <c r="G585" s="2">
        <v>0</v>
      </c>
      <c r="H585" s="2">
        <v>0</v>
      </c>
      <c r="I585" s="2">
        <v>82</v>
      </c>
      <c r="J585" s="2">
        <v>30000</v>
      </c>
      <c r="K585" s="2">
        <v>5</v>
      </c>
      <c r="L585" s="2">
        <v>9</v>
      </c>
      <c r="M585" s="2">
        <v>3</v>
      </c>
      <c r="N585" s="2">
        <v>5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1</v>
      </c>
      <c r="V585" s="2">
        <v>46</v>
      </c>
      <c r="W585" s="2">
        <v>25000</v>
      </c>
      <c r="X585" s="2">
        <v>0</v>
      </c>
      <c r="Y585" s="3">
        <v>253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</row>
    <row r="586" spans="1:64" s="2" customFormat="1">
      <c r="A586" s="2">
        <v>584</v>
      </c>
      <c r="B586" s="2" t="s">
        <v>344</v>
      </c>
      <c r="C586" s="2">
        <v>10</v>
      </c>
      <c r="D586" s="2">
        <v>4</v>
      </c>
      <c r="E586" s="2">
        <v>19</v>
      </c>
      <c r="F586" s="2">
        <v>0</v>
      </c>
      <c r="G586" s="2">
        <v>0</v>
      </c>
      <c r="H586" s="2">
        <v>0</v>
      </c>
      <c r="I586" s="2">
        <v>63</v>
      </c>
      <c r="J586" s="2">
        <v>28000</v>
      </c>
      <c r="K586" s="2">
        <v>4</v>
      </c>
      <c r="L586" s="2">
        <v>7</v>
      </c>
      <c r="M586" s="2">
        <v>3</v>
      </c>
      <c r="N586" s="2">
        <v>4</v>
      </c>
      <c r="O586" s="2">
        <v>0</v>
      </c>
      <c r="P586" s="2">
        <v>0</v>
      </c>
      <c r="Q586" s="2">
        <v>1</v>
      </c>
      <c r="R586" s="2">
        <v>4</v>
      </c>
      <c r="S586" s="2">
        <v>0</v>
      </c>
      <c r="T586" s="2">
        <v>0</v>
      </c>
      <c r="U586" s="2">
        <v>2</v>
      </c>
      <c r="V586" s="2">
        <v>28</v>
      </c>
      <c r="W586" s="2">
        <v>22000</v>
      </c>
      <c r="X586" s="2">
        <v>0</v>
      </c>
      <c r="Y586" s="3">
        <v>253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</row>
    <row r="587" spans="1:64" s="2" customFormat="1">
      <c r="A587" s="2">
        <v>585</v>
      </c>
      <c r="B587" s="2" t="s">
        <v>345</v>
      </c>
      <c r="C587" s="2">
        <v>11</v>
      </c>
      <c r="D587" s="2">
        <v>4</v>
      </c>
      <c r="E587" s="2">
        <v>19</v>
      </c>
      <c r="F587" s="2">
        <v>0</v>
      </c>
      <c r="G587" s="2">
        <v>0</v>
      </c>
      <c r="H587" s="2">
        <v>0</v>
      </c>
      <c r="I587" s="2">
        <v>83</v>
      </c>
      <c r="J587" s="2">
        <v>28000</v>
      </c>
      <c r="K587" s="2">
        <v>4</v>
      </c>
      <c r="L587" s="2">
        <v>7</v>
      </c>
      <c r="M587" s="2">
        <v>3</v>
      </c>
      <c r="N587" s="2">
        <v>4</v>
      </c>
      <c r="O587" s="2">
        <v>0</v>
      </c>
      <c r="P587" s="2">
        <v>0</v>
      </c>
      <c r="Q587" s="2">
        <v>1</v>
      </c>
      <c r="R587" s="2">
        <v>4</v>
      </c>
      <c r="S587" s="2">
        <v>0</v>
      </c>
      <c r="T587" s="2">
        <v>0</v>
      </c>
      <c r="U587" s="2">
        <v>2</v>
      </c>
      <c r="V587" s="2">
        <v>28</v>
      </c>
      <c r="W587" s="2">
        <v>22000</v>
      </c>
      <c r="X587" s="2">
        <v>0</v>
      </c>
      <c r="Y587" s="3">
        <v>253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</row>
    <row r="588" spans="1:64" s="2" customFormat="1">
      <c r="A588" s="2">
        <v>586</v>
      </c>
      <c r="B588" s="2" t="s">
        <v>342</v>
      </c>
      <c r="C588" s="2">
        <v>10</v>
      </c>
      <c r="D588" s="2">
        <v>5</v>
      </c>
      <c r="E588" s="2">
        <v>26</v>
      </c>
      <c r="F588" s="2">
        <v>0</v>
      </c>
      <c r="G588" s="2">
        <v>0</v>
      </c>
      <c r="H588" s="2">
        <v>0</v>
      </c>
      <c r="I588" s="2">
        <v>64</v>
      </c>
      <c r="J588" s="2">
        <v>28000</v>
      </c>
      <c r="K588" s="2">
        <v>4</v>
      </c>
      <c r="L588" s="2">
        <v>7</v>
      </c>
      <c r="M588" s="2">
        <v>3</v>
      </c>
      <c r="N588" s="2">
        <v>3</v>
      </c>
      <c r="O588" s="2">
        <v>0</v>
      </c>
      <c r="P588" s="2">
        <v>0</v>
      </c>
      <c r="Q588" s="2">
        <v>0</v>
      </c>
      <c r="R588" s="2">
        <v>0</v>
      </c>
      <c r="S588" s="2">
        <v>1</v>
      </c>
      <c r="T588" s="2">
        <v>4</v>
      </c>
      <c r="U588" s="2">
        <v>3</v>
      </c>
      <c r="V588" s="2">
        <v>27</v>
      </c>
      <c r="W588" s="2">
        <v>22000</v>
      </c>
      <c r="X588" s="2">
        <v>0</v>
      </c>
      <c r="Y588" s="3">
        <v>253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5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</row>
    <row r="589" spans="1:64" s="2" customFormat="1">
      <c r="A589" s="2">
        <v>587</v>
      </c>
      <c r="B589" s="2" t="s">
        <v>343</v>
      </c>
      <c r="C589" s="2">
        <v>11</v>
      </c>
      <c r="D589" s="2">
        <v>5</v>
      </c>
      <c r="E589" s="2">
        <v>26</v>
      </c>
      <c r="F589" s="2">
        <v>0</v>
      </c>
      <c r="G589" s="2">
        <v>0</v>
      </c>
      <c r="H589" s="2">
        <v>0</v>
      </c>
      <c r="I589" s="2">
        <v>84</v>
      </c>
      <c r="J589" s="2">
        <v>28000</v>
      </c>
      <c r="K589" s="2">
        <v>4</v>
      </c>
      <c r="L589" s="2">
        <v>7</v>
      </c>
      <c r="M589" s="2">
        <v>3</v>
      </c>
      <c r="N589" s="2">
        <v>3</v>
      </c>
      <c r="O589" s="2">
        <v>0</v>
      </c>
      <c r="P589" s="2">
        <v>0</v>
      </c>
      <c r="Q589" s="2">
        <v>0</v>
      </c>
      <c r="R589" s="2">
        <v>0</v>
      </c>
      <c r="S589" s="2">
        <v>1</v>
      </c>
      <c r="T589" s="2">
        <v>4</v>
      </c>
      <c r="U589" s="2">
        <v>3</v>
      </c>
      <c r="V589" s="2">
        <v>27</v>
      </c>
      <c r="W589" s="2">
        <v>22000</v>
      </c>
      <c r="X589" s="2">
        <v>0</v>
      </c>
      <c r="Y589" s="3">
        <v>253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5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</row>
    <row r="590" spans="1:64" s="2" customFormat="1">
      <c r="A590" s="2">
        <v>588</v>
      </c>
      <c r="B590" s="2" t="s">
        <v>329</v>
      </c>
      <c r="C590" s="2">
        <v>15</v>
      </c>
      <c r="D590" s="2">
        <v>0</v>
      </c>
      <c r="E590" s="2">
        <v>20</v>
      </c>
      <c r="F590" s="2">
        <v>0</v>
      </c>
      <c r="G590" s="2">
        <v>0</v>
      </c>
      <c r="H590" s="2">
        <v>0</v>
      </c>
      <c r="I590" s="2">
        <v>104</v>
      </c>
      <c r="J590" s="2">
        <v>7000</v>
      </c>
      <c r="K590" s="2">
        <v>4</v>
      </c>
      <c r="L590" s="2">
        <v>5</v>
      </c>
      <c r="M590" s="2">
        <v>2</v>
      </c>
      <c r="N590" s="2">
        <v>3</v>
      </c>
      <c r="O590" s="2">
        <v>0</v>
      </c>
      <c r="P590" s="2">
        <v>1</v>
      </c>
      <c r="Q590" s="2">
        <v>0</v>
      </c>
      <c r="R590" s="2">
        <v>0</v>
      </c>
      <c r="S590" s="2">
        <v>0</v>
      </c>
      <c r="T590" s="2">
        <v>0</v>
      </c>
      <c r="U590" s="2">
        <v>1</v>
      </c>
      <c r="V590" s="2">
        <v>40</v>
      </c>
      <c r="W590" s="2">
        <v>40000</v>
      </c>
      <c r="X590" s="2">
        <v>0</v>
      </c>
      <c r="Y590" s="2">
        <v>70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</row>
    <row r="591" spans="1:64" s="2" customFormat="1">
      <c r="A591" s="2">
        <v>589</v>
      </c>
      <c r="B591" s="2" t="s">
        <v>320</v>
      </c>
      <c r="C591" s="2">
        <v>20</v>
      </c>
      <c r="D591" s="2">
        <v>0</v>
      </c>
      <c r="E591" s="2">
        <v>2</v>
      </c>
      <c r="F591" s="2">
        <v>0</v>
      </c>
      <c r="G591" s="2">
        <v>0</v>
      </c>
      <c r="H591" s="2">
        <v>0</v>
      </c>
      <c r="I591" s="2">
        <v>229</v>
      </c>
      <c r="J591" s="2">
        <v>7000</v>
      </c>
      <c r="K591" s="2">
        <v>0</v>
      </c>
      <c r="L591" s="2">
        <v>0</v>
      </c>
      <c r="M591" s="2">
        <v>0</v>
      </c>
      <c r="N591" s="2">
        <v>0</v>
      </c>
      <c r="O591" s="2">
        <v>3</v>
      </c>
      <c r="P591" s="2">
        <v>6</v>
      </c>
      <c r="Q591" s="2">
        <v>0</v>
      </c>
      <c r="R591" s="2">
        <v>0</v>
      </c>
      <c r="S591" s="2">
        <v>0</v>
      </c>
      <c r="T591" s="2">
        <v>0</v>
      </c>
      <c r="U591" s="2">
        <v>1</v>
      </c>
      <c r="V591" s="2">
        <v>40</v>
      </c>
      <c r="W591" s="2">
        <v>40000</v>
      </c>
      <c r="X591" s="2">
        <v>0</v>
      </c>
      <c r="Y591" s="2">
        <v>70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</row>
    <row r="592" spans="1:64" s="2" customFormat="1">
      <c r="A592" s="2">
        <v>590</v>
      </c>
      <c r="B592" s="2" t="s">
        <v>326</v>
      </c>
      <c r="C592" s="2">
        <v>26</v>
      </c>
      <c r="D592" s="2">
        <v>0</v>
      </c>
      <c r="E592" s="2">
        <v>2</v>
      </c>
      <c r="F592" s="2">
        <v>0</v>
      </c>
      <c r="G592" s="2">
        <v>0</v>
      </c>
      <c r="H592" s="2">
        <v>0</v>
      </c>
      <c r="I592" s="2">
        <v>196</v>
      </c>
      <c r="J592" s="2">
        <v>7000</v>
      </c>
      <c r="K592" s="2">
        <v>0</v>
      </c>
      <c r="L592" s="2">
        <v>1</v>
      </c>
      <c r="M592" s="2">
        <v>0</v>
      </c>
      <c r="N592" s="2">
        <v>0</v>
      </c>
      <c r="O592" s="2">
        <v>2</v>
      </c>
      <c r="P592" s="2">
        <v>3</v>
      </c>
      <c r="Q592" s="2">
        <v>0</v>
      </c>
      <c r="R592" s="2">
        <v>0</v>
      </c>
      <c r="S592" s="2">
        <v>0</v>
      </c>
      <c r="T592" s="2">
        <v>0</v>
      </c>
      <c r="U592" s="2">
        <v>1</v>
      </c>
      <c r="V592" s="2">
        <v>40</v>
      </c>
      <c r="W592" s="2">
        <v>40000</v>
      </c>
      <c r="X592" s="2">
        <v>0</v>
      </c>
      <c r="Y592" s="2">
        <v>70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</row>
    <row r="593" spans="1:64" s="2" customFormat="1">
      <c r="A593" s="2">
        <v>591</v>
      </c>
      <c r="B593" s="2" t="s">
        <v>323</v>
      </c>
      <c r="C593" s="2">
        <v>22</v>
      </c>
      <c r="D593" s="2">
        <v>0</v>
      </c>
      <c r="E593" s="2">
        <v>2</v>
      </c>
      <c r="F593" s="2">
        <v>0</v>
      </c>
      <c r="G593" s="2">
        <v>0</v>
      </c>
      <c r="H593" s="2">
        <v>0</v>
      </c>
      <c r="I593" s="2">
        <v>147</v>
      </c>
      <c r="J593" s="2">
        <v>7000</v>
      </c>
      <c r="K593" s="2">
        <v>0</v>
      </c>
      <c r="L593" s="2">
        <v>0</v>
      </c>
      <c r="M593" s="2">
        <v>0</v>
      </c>
      <c r="N593" s="2">
        <v>1</v>
      </c>
      <c r="O593" s="2">
        <v>0</v>
      </c>
      <c r="P593" s="2">
        <v>7</v>
      </c>
      <c r="Q593" s="2">
        <v>0</v>
      </c>
      <c r="R593" s="2">
        <v>0</v>
      </c>
      <c r="S593" s="2">
        <v>0</v>
      </c>
      <c r="T593" s="2">
        <v>0</v>
      </c>
      <c r="U593" s="2">
        <v>1</v>
      </c>
      <c r="V593" s="2">
        <v>40</v>
      </c>
      <c r="W593" s="2">
        <v>40000</v>
      </c>
      <c r="X593" s="2">
        <v>0</v>
      </c>
      <c r="Y593" s="2">
        <v>70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</row>
    <row r="594" spans="1:64" s="2" customFormat="1">
      <c r="A594" s="2">
        <v>592</v>
      </c>
      <c r="B594" s="2" t="s">
        <v>328</v>
      </c>
      <c r="C594" s="2">
        <v>15</v>
      </c>
      <c r="D594" s="2">
        <v>0</v>
      </c>
      <c r="E594" s="2">
        <v>2</v>
      </c>
      <c r="F594" s="2">
        <v>0</v>
      </c>
      <c r="G594" s="2">
        <v>0</v>
      </c>
      <c r="H594" s="2">
        <v>0</v>
      </c>
      <c r="I594" s="2">
        <v>101</v>
      </c>
      <c r="J594" s="2">
        <v>7000</v>
      </c>
      <c r="K594" s="2">
        <v>4</v>
      </c>
      <c r="L594" s="2">
        <v>4</v>
      </c>
      <c r="M594" s="2">
        <v>1</v>
      </c>
      <c r="N594" s="2">
        <v>2</v>
      </c>
      <c r="O594" s="2">
        <v>0</v>
      </c>
      <c r="P594" s="2">
        <v>0</v>
      </c>
      <c r="Q594" s="2">
        <v>0</v>
      </c>
      <c r="R594" s="2">
        <v>1</v>
      </c>
      <c r="S594" s="2">
        <v>0</v>
      </c>
      <c r="T594" s="2">
        <v>0</v>
      </c>
      <c r="U594" s="2">
        <v>2</v>
      </c>
      <c r="V594" s="2">
        <v>28</v>
      </c>
      <c r="W594" s="2">
        <v>40000</v>
      </c>
      <c r="X594" s="2">
        <v>0</v>
      </c>
      <c r="Y594" s="2">
        <v>70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5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</row>
    <row r="595" spans="1:64" s="2" customFormat="1">
      <c r="A595" s="2">
        <v>593</v>
      </c>
      <c r="B595" s="2" t="s">
        <v>319</v>
      </c>
      <c r="C595" s="2">
        <v>20</v>
      </c>
      <c r="D595" s="2">
        <v>0</v>
      </c>
      <c r="E595" s="2">
        <v>1</v>
      </c>
      <c r="F595" s="2">
        <v>0</v>
      </c>
      <c r="G595" s="2">
        <v>0</v>
      </c>
      <c r="H595" s="2">
        <v>0</v>
      </c>
      <c r="I595" s="2">
        <v>226</v>
      </c>
      <c r="J595" s="2">
        <v>7000</v>
      </c>
      <c r="K595" s="2">
        <v>0</v>
      </c>
      <c r="L595" s="2">
        <v>2</v>
      </c>
      <c r="M595" s="2">
        <v>0</v>
      </c>
      <c r="N595" s="2">
        <v>0</v>
      </c>
      <c r="O595" s="2">
        <v>0</v>
      </c>
      <c r="P595" s="2">
        <v>0</v>
      </c>
      <c r="Q595" s="2">
        <v>1</v>
      </c>
      <c r="R595" s="2">
        <v>8</v>
      </c>
      <c r="S595" s="2">
        <v>0</v>
      </c>
      <c r="T595" s="2">
        <v>0</v>
      </c>
      <c r="U595" s="2">
        <v>2</v>
      </c>
      <c r="V595" s="2">
        <v>28</v>
      </c>
      <c r="W595" s="2">
        <v>40000</v>
      </c>
      <c r="X595" s="2">
        <v>0</v>
      </c>
      <c r="Y595" s="2">
        <v>70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5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</row>
    <row r="596" spans="1:64" s="2" customFormat="1">
      <c r="A596" s="2">
        <v>594</v>
      </c>
      <c r="B596" s="2" t="s">
        <v>325</v>
      </c>
      <c r="C596" s="2">
        <v>26</v>
      </c>
      <c r="D596" s="2">
        <v>0</v>
      </c>
      <c r="E596" s="2">
        <v>1</v>
      </c>
      <c r="F596" s="2">
        <v>0</v>
      </c>
      <c r="G596" s="2">
        <v>0</v>
      </c>
      <c r="H596" s="2">
        <v>0</v>
      </c>
      <c r="I596" s="2">
        <v>197</v>
      </c>
      <c r="J596" s="2">
        <v>7000</v>
      </c>
      <c r="K596" s="2">
        <v>0</v>
      </c>
      <c r="L596" s="2">
        <v>1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4</v>
      </c>
      <c r="S596" s="2">
        <v>0</v>
      </c>
      <c r="T596" s="2">
        <v>0</v>
      </c>
      <c r="U596" s="2">
        <v>2</v>
      </c>
      <c r="V596" s="2">
        <v>28</v>
      </c>
      <c r="W596" s="2">
        <v>40000</v>
      </c>
      <c r="X596" s="2">
        <v>0</v>
      </c>
      <c r="Y596" s="2">
        <v>70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</row>
    <row r="597" spans="1:64" s="2" customFormat="1">
      <c r="A597" s="2">
        <v>595</v>
      </c>
      <c r="B597" s="2" t="s">
        <v>322</v>
      </c>
      <c r="C597" s="2">
        <v>22</v>
      </c>
      <c r="D597" s="2">
        <v>0</v>
      </c>
      <c r="E597" s="2">
        <v>1</v>
      </c>
      <c r="F597" s="2">
        <v>0</v>
      </c>
      <c r="G597" s="2">
        <v>0</v>
      </c>
      <c r="H597" s="2">
        <v>0</v>
      </c>
      <c r="I597" s="2">
        <v>158</v>
      </c>
      <c r="J597" s="2">
        <v>7000</v>
      </c>
      <c r="K597" s="2">
        <v>0</v>
      </c>
      <c r="L597" s="2">
        <v>0</v>
      </c>
      <c r="M597" s="2">
        <v>0</v>
      </c>
      <c r="N597" s="2">
        <v>1</v>
      </c>
      <c r="O597" s="2">
        <v>0</v>
      </c>
      <c r="P597" s="2">
        <v>0</v>
      </c>
      <c r="Q597" s="2">
        <v>1</v>
      </c>
      <c r="R597" s="2">
        <v>6</v>
      </c>
      <c r="S597" s="2">
        <v>0</v>
      </c>
      <c r="T597" s="2">
        <v>0</v>
      </c>
      <c r="U597" s="2">
        <v>2</v>
      </c>
      <c r="V597" s="2">
        <v>28</v>
      </c>
      <c r="W597" s="2">
        <v>40000</v>
      </c>
      <c r="X597" s="2">
        <v>0</v>
      </c>
      <c r="Y597" s="2">
        <v>70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</row>
    <row r="598" spans="1:64" s="2" customFormat="1">
      <c r="A598" s="2">
        <v>596</v>
      </c>
      <c r="B598" s="2" t="s">
        <v>327</v>
      </c>
      <c r="C598" s="2">
        <v>15</v>
      </c>
      <c r="D598" s="2">
        <v>0</v>
      </c>
      <c r="E598" s="2">
        <v>3</v>
      </c>
      <c r="F598" s="2">
        <v>0</v>
      </c>
      <c r="G598" s="2">
        <v>0</v>
      </c>
      <c r="H598" s="2">
        <v>0</v>
      </c>
      <c r="I598" s="2">
        <v>102</v>
      </c>
      <c r="J598" s="2">
        <v>7000</v>
      </c>
      <c r="K598" s="2">
        <v>4</v>
      </c>
      <c r="L598" s="2">
        <v>4</v>
      </c>
      <c r="M598" s="2">
        <v>1</v>
      </c>
      <c r="N598" s="2">
        <v>2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1</v>
      </c>
      <c r="U598" s="2">
        <v>3</v>
      </c>
      <c r="V598" s="2">
        <v>25</v>
      </c>
      <c r="W598" s="2">
        <v>40000</v>
      </c>
      <c r="X598" s="2">
        <v>0</v>
      </c>
      <c r="Y598" s="2">
        <v>70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</row>
    <row r="599" spans="1:64" s="2" customFormat="1">
      <c r="A599" s="2">
        <v>597</v>
      </c>
      <c r="B599" s="2" t="s">
        <v>887</v>
      </c>
      <c r="C599" s="2">
        <v>20</v>
      </c>
      <c r="D599" s="2">
        <v>0</v>
      </c>
      <c r="E599" s="2">
        <v>1</v>
      </c>
      <c r="F599" s="2">
        <v>0</v>
      </c>
      <c r="G599" s="2">
        <v>0</v>
      </c>
      <c r="H599" s="2">
        <v>0</v>
      </c>
      <c r="I599" s="2">
        <v>234</v>
      </c>
      <c r="J599" s="2">
        <v>7000</v>
      </c>
      <c r="K599" s="2">
        <v>0</v>
      </c>
      <c r="L599" s="2">
        <v>2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2</v>
      </c>
      <c r="T599" s="2">
        <v>7</v>
      </c>
      <c r="U599" s="2">
        <v>3</v>
      </c>
      <c r="V599" s="2">
        <v>25</v>
      </c>
      <c r="W599" s="2">
        <v>40000</v>
      </c>
      <c r="X599" s="2">
        <v>0</v>
      </c>
      <c r="Y599" s="2">
        <v>70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</row>
    <row r="600" spans="1:64" s="2" customFormat="1">
      <c r="A600" s="2">
        <v>598</v>
      </c>
      <c r="B600" s="2" t="s">
        <v>324</v>
      </c>
      <c r="C600" s="2">
        <v>26</v>
      </c>
      <c r="D600" s="2">
        <v>0</v>
      </c>
      <c r="E600" s="2">
        <v>1</v>
      </c>
      <c r="F600" s="2">
        <v>0</v>
      </c>
      <c r="G600" s="2">
        <v>0</v>
      </c>
      <c r="H600" s="2">
        <v>0</v>
      </c>
      <c r="I600" s="2">
        <v>195</v>
      </c>
      <c r="J600" s="2">
        <v>7000</v>
      </c>
      <c r="K600" s="2">
        <v>1</v>
      </c>
      <c r="L600" s="2">
        <v>2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1</v>
      </c>
      <c r="T600" s="2">
        <v>4</v>
      </c>
      <c r="U600" s="2">
        <v>3</v>
      </c>
      <c r="V600" s="2">
        <v>25</v>
      </c>
      <c r="W600" s="2">
        <v>40000</v>
      </c>
      <c r="X600" s="2">
        <v>0</v>
      </c>
      <c r="Y600" s="2">
        <v>70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5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</row>
    <row r="601" spans="1:64" s="2" customFormat="1">
      <c r="A601" s="2">
        <v>599</v>
      </c>
      <c r="B601" s="2" t="s">
        <v>321</v>
      </c>
      <c r="C601" s="2">
        <v>22</v>
      </c>
      <c r="D601" s="2">
        <v>0</v>
      </c>
      <c r="E601" s="2">
        <v>1</v>
      </c>
      <c r="F601" s="2">
        <v>0</v>
      </c>
      <c r="G601" s="2">
        <v>0</v>
      </c>
      <c r="H601" s="2">
        <v>0</v>
      </c>
      <c r="I601" s="2">
        <v>157</v>
      </c>
      <c r="J601" s="2">
        <v>7000</v>
      </c>
      <c r="K601" s="2">
        <v>0</v>
      </c>
      <c r="L601" s="2">
        <v>0</v>
      </c>
      <c r="M601" s="2">
        <v>0</v>
      </c>
      <c r="N601" s="2">
        <v>1</v>
      </c>
      <c r="O601" s="2">
        <v>0</v>
      </c>
      <c r="P601" s="2">
        <v>0</v>
      </c>
      <c r="Q601" s="2">
        <v>0</v>
      </c>
      <c r="R601" s="2">
        <v>0</v>
      </c>
      <c r="S601" s="2">
        <v>2</v>
      </c>
      <c r="T601" s="2">
        <v>7</v>
      </c>
      <c r="U601" s="2">
        <v>3</v>
      </c>
      <c r="V601" s="2">
        <v>25</v>
      </c>
      <c r="W601" s="2">
        <v>40000</v>
      </c>
      <c r="X601" s="2">
        <v>0</v>
      </c>
      <c r="Y601" s="2">
        <v>70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5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</row>
    <row r="602" spans="1:64" s="2" customFormat="1">
      <c r="A602" s="2">
        <v>600</v>
      </c>
      <c r="B602" s="2" t="s">
        <v>309</v>
      </c>
      <c r="C602" s="2">
        <v>10</v>
      </c>
      <c r="D602" s="2">
        <v>6</v>
      </c>
      <c r="E602" s="2">
        <v>62</v>
      </c>
      <c r="F602" s="2">
        <v>0</v>
      </c>
      <c r="G602" s="2">
        <v>0</v>
      </c>
      <c r="H602" s="2">
        <v>0</v>
      </c>
      <c r="I602" s="2">
        <v>85</v>
      </c>
      <c r="J602" s="2">
        <v>35000</v>
      </c>
      <c r="K602" s="2">
        <v>5</v>
      </c>
      <c r="L602" s="2">
        <v>12</v>
      </c>
      <c r="M602" s="2">
        <v>4</v>
      </c>
      <c r="N602" s="2">
        <v>7</v>
      </c>
      <c r="O602" s="2">
        <v>1</v>
      </c>
      <c r="P602" s="2">
        <v>2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40</v>
      </c>
      <c r="W602" s="2">
        <v>50000</v>
      </c>
      <c r="X602" s="2">
        <v>0</v>
      </c>
      <c r="Y602" s="2">
        <v>70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</row>
    <row r="603" spans="1:64" s="2" customFormat="1">
      <c r="A603" s="2">
        <v>601</v>
      </c>
      <c r="B603" s="2" t="s">
        <v>306</v>
      </c>
      <c r="C603" s="2">
        <v>11</v>
      </c>
      <c r="D603" s="2">
        <v>6</v>
      </c>
      <c r="E603" s="2">
        <v>62</v>
      </c>
      <c r="F603" s="2">
        <v>0</v>
      </c>
      <c r="G603" s="2">
        <v>0</v>
      </c>
      <c r="H603" s="2">
        <v>0</v>
      </c>
      <c r="I603" s="2">
        <v>88</v>
      </c>
      <c r="J603" s="2">
        <v>35000</v>
      </c>
      <c r="K603" s="2">
        <v>5</v>
      </c>
      <c r="L603" s="2">
        <v>12</v>
      </c>
      <c r="M603" s="2">
        <v>4</v>
      </c>
      <c r="N603" s="2">
        <v>7</v>
      </c>
      <c r="O603" s="2">
        <v>1</v>
      </c>
      <c r="P603" s="2">
        <v>2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40</v>
      </c>
      <c r="W603" s="2">
        <v>50000</v>
      </c>
      <c r="X603" s="2">
        <v>0</v>
      </c>
      <c r="Y603" s="2">
        <v>70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</row>
    <row r="604" spans="1:64" s="2" customFormat="1">
      <c r="A604" s="2">
        <v>602</v>
      </c>
      <c r="B604" s="2" t="s">
        <v>308</v>
      </c>
      <c r="C604" s="2">
        <v>10</v>
      </c>
      <c r="D604" s="2">
        <v>7</v>
      </c>
      <c r="E604" s="2">
        <v>21</v>
      </c>
      <c r="F604" s="2">
        <v>0</v>
      </c>
      <c r="G604" s="2">
        <v>0</v>
      </c>
      <c r="H604" s="2">
        <v>0</v>
      </c>
      <c r="I604" s="2">
        <v>86</v>
      </c>
      <c r="J604" s="2">
        <v>26000</v>
      </c>
      <c r="K604" s="2">
        <v>4</v>
      </c>
      <c r="L604" s="2">
        <v>9</v>
      </c>
      <c r="M604" s="2">
        <v>4</v>
      </c>
      <c r="N604" s="2">
        <v>6</v>
      </c>
      <c r="O604" s="2">
        <v>0</v>
      </c>
      <c r="P604" s="2">
        <v>0</v>
      </c>
      <c r="Q604" s="2">
        <v>2</v>
      </c>
      <c r="R604" s="2">
        <v>5</v>
      </c>
      <c r="S604" s="2">
        <v>0</v>
      </c>
      <c r="T604" s="2">
        <v>0</v>
      </c>
      <c r="U604" s="2">
        <v>0</v>
      </c>
      <c r="V604" s="2">
        <v>40</v>
      </c>
      <c r="W604" s="2">
        <v>50000</v>
      </c>
      <c r="X604" s="2">
        <v>0</v>
      </c>
      <c r="Y604" s="2">
        <v>70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</row>
    <row r="605" spans="1:64" s="2" customFormat="1">
      <c r="A605" s="2">
        <v>603</v>
      </c>
      <c r="B605" s="2" t="s">
        <v>305</v>
      </c>
      <c r="C605" s="2">
        <v>11</v>
      </c>
      <c r="D605" s="2">
        <v>7</v>
      </c>
      <c r="E605" s="2">
        <v>21</v>
      </c>
      <c r="F605" s="2">
        <v>0</v>
      </c>
      <c r="G605" s="2">
        <v>0</v>
      </c>
      <c r="H605" s="2">
        <v>0</v>
      </c>
      <c r="I605" s="2">
        <v>89</v>
      </c>
      <c r="J605" s="2">
        <v>26000</v>
      </c>
      <c r="K605" s="2">
        <v>4</v>
      </c>
      <c r="L605" s="2">
        <v>9</v>
      </c>
      <c r="M605" s="2">
        <v>4</v>
      </c>
      <c r="N605" s="2">
        <v>6</v>
      </c>
      <c r="O605" s="2">
        <v>0</v>
      </c>
      <c r="P605" s="2">
        <v>0</v>
      </c>
      <c r="Q605" s="2">
        <v>2</v>
      </c>
      <c r="R605" s="2">
        <v>5</v>
      </c>
      <c r="S605" s="2">
        <v>0</v>
      </c>
      <c r="T605" s="2">
        <v>0</v>
      </c>
      <c r="U605" s="2">
        <v>0</v>
      </c>
      <c r="V605" s="2">
        <v>40</v>
      </c>
      <c r="W605" s="2">
        <v>50000</v>
      </c>
      <c r="X605" s="2">
        <v>0</v>
      </c>
      <c r="Y605" s="2">
        <v>70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</row>
    <row r="606" spans="1:64" s="2" customFormat="1">
      <c r="A606" s="2">
        <v>604</v>
      </c>
      <c r="B606" s="2" t="s">
        <v>307</v>
      </c>
      <c r="C606" s="2">
        <v>10</v>
      </c>
      <c r="D606" s="2">
        <v>8</v>
      </c>
      <c r="E606" s="2">
        <v>27</v>
      </c>
      <c r="F606" s="2">
        <v>0</v>
      </c>
      <c r="G606" s="2">
        <v>0</v>
      </c>
      <c r="H606" s="2">
        <v>0</v>
      </c>
      <c r="I606" s="2">
        <v>87</v>
      </c>
      <c r="J606" s="2">
        <v>30000</v>
      </c>
      <c r="K606" s="2">
        <v>4</v>
      </c>
      <c r="L606" s="2">
        <v>9</v>
      </c>
      <c r="M606" s="2">
        <v>4</v>
      </c>
      <c r="N606" s="2">
        <v>6</v>
      </c>
      <c r="O606" s="2">
        <v>0</v>
      </c>
      <c r="P606" s="2">
        <v>0</v>
      </c>
      <c r="Q606" s="2">
        <v>0</v>
      </c>
      <c r="R606" s="2">
        <v>0</v>
      </c>
      <c r="S606" s="2">
        <v>2</v>
      </c>
      <c r="T606" s="2">
        <v>5</v>
      </c>
      <c r="U606" s="2">
        <v>0</v>
      </c>
      <c r="V606" s="2">
        <v>40</v>
      </c>
      <c r="W606" s="2">
        <v>50000</v>
      </c>
      <c r="X606" s="2">
        <v>0</v>
      </c>
      <c r="Y606" s="2">
        <v>70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5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</row>
    <row r="607" spans="1:64" s="2" customFormat="1">
      <c r="A607" s="2">
        <v>605</v>
      </c>
      <c r="B607" s="2" t="s">
        <v>304</v>
      </c>
      <c r="C607" s="2">
        <v>11</v>
      </c>
      <c r="D607" s="2">
        <v>8</v>
      </c>
      <c r="E607" s="2">
        <v>27</v>
      </c>
      <c r="F607" s="2">
        <v>0</v>
      </c>
      <c r="G607" s="2">
        <v>0</v>
      </c>
      <c r="H607" s="2">
        <v>0</v>
      </c>
      <c r="I607" s="2">
        <v>90</v>
      </c>
      <c r="J607" s="2">
        <v>30000</v>
      </c>
      <c r="K607" s="2">
        <v>4</v>
      </c>
      <c r="L607" s="2">
        <v>9</v>
      </c>
      <c r="M607" s="2">
        <v>4</v>
      </c>
      <c r="N607" s="2">
        <v>6</v>
      </c>
      <c r="O607" s="2">
        <v>0</v>
      </c>
      <c r="P607" s="2">
        <v>0</v>
      </c>
      <c r="Q607" s="2">
        <v>0</v>
      </c>
      <c r="R607" s="2">
        <v>0</v>
      </c>
      <c r="S607" s="2">
        <v>2</v>
      </c>
      <c r="T607" s="2">
        <v>5</v>
      </c>
      <c r="U607" s="2">
        <v>0</v>
      </c>
      <c r="V607" s="2">
        <v>40</v>
      </c>
      <c r="W607" s="2">
        <v>50000</v>
      </c>
      <c r="X607" s="2">
        <v>0</v>
      </c>
      <c r="Y607" s="2">
        <v>70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5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</row>
    <row r="608" spans="1:64" s="1" customFormat="1">
      <c r="A608" s="2">
        <v>606</v>
      </c>
      <c r="B608" s="6" t="s">
        <v>888</v>
      </c>
      <c r="C608" s="2">
        <v>30</v>
      </c>
      <c r="D608" s="2">
        <v>0</v>
      </c>
      <c r="E608" s="2">
        <v>1</v>
      </c>
      <c r="F608" s="2">
        <v>0</v>
      </c>
      <c r="G608" s="2">
        <v>1</v>
      </c>
      <c r="H608" s="2">
        <v>0</v>
      </c>
      <c r="I608" s="2">
        <v>393</v>
      </c>
      <c r="J608" s="2">
        <v>7000</v>
      </c>
      <c r="K608" s="6">
        <v>0</v>
      </c>
      <c r="L608" s="6">
        <v>1</v>
      </c>
      <c r="M608" s="6">
        <v>0</v>
      </c>
      <c r="N608" s="6">
        <v>1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2">
        <v>0</v>
      </c>
      <c r="V608" s="6">
        <v>30</v>
      </c>
      <c r="W608" s="2">
        <v>50000</v>
      </c>
      <c r="X608" s="2">
        <v>0</v>
      </c>
      <c r="Y608" s="2">
        <v>253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</row>
    <row r="609" spans="1:64" s="1" customFormat="1">
      <c r="A609" s="2">
        <v>607</v>
      </c>
      <c r="B609" s="6" t="s">
        <v>889</v>
      </c>
      <c r="C609" s="2">
        <v>30</v>
      </c>
      <c r="D609" s="2">
        <v>0</v>
      </c>
      <c r="E609" s="2">
        <v>1</v>
      </c>
      <c r="F609" s="2">
        <v>0</v>
      </c>
      <c r="G609" s="2">
        <v>1</v>
      </c>
      <c r="H609" s="2">
        <v>0</v>
      </c>
      <c r="I609" s="2">
        <v>392</v>
      </c>
      <c r="J609" s="2">
        <v>7000</v>
      </c>
      <c r="K609" s="6">
        <v>0</v>
      </c>
      <c r="L609" s="6">
        <v>1</v>
      </c>
      <c r="M609" s="6">
        <v>0</v>
      </c>
      <c r="N609" s="6">
        <v>1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2">
        <v>0</v>
      </c>
      <c r="V609" s="6">
        <v>30</v>
      </c>
      <c r="W609" s="2">
        <v>50000</v>
      </c>
      <c r="X609" s="2">
        <v>0</v>
      </c>
      <c r="Y609" s="2">
        <v>253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</row>
    <row r="610" spans="1:64" s="1" customFormat="1">
      <c r="A610" s="2">
        <v>608</v>
      </c>
      <c r="B610" s="6" t="s">
        <v>890</v>
      </c>
      <c r="C610" s="2">
        <v>30</v>
      </c>
      <c r="D610" s="2">
        <v>0</v>
      </c>
      <c r="E610" s="2">
        <v>1</v>
      </c>
      <c r="F610" s="2">
        <v>0</v>
      </c>
      <c r="G610" s="2">
        <v>1</v>
      </c>
      <c r="H610" s="2">
        <v>0</v>
      </c>
      <c r="I610" s="2">
        <v>393</v>
      </c>
      <c r="J610" s="2">
        <v>7000</v>
      </c>
      <c r="K610" s="6">
        <v>0</v>
      </c>
      <c r="L610" s="6">
        <v>1</v>
      </c>
      <c r="M610" s="6">
        <v>0</v>
      </c>
      <c r="N610" s="6">
        <v>1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2">
        <v>0</v>
      </c>
      <c r="V610" s="6">
        <v>30</v>
      </c>
      <c r="W610" s="2">
        <v>50000</v>
      </c>
      <c r="X610" s="2">
        <v>0</v>
      </c>
      <c r="Y610" s="2">
        <v>70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</row>
    <row r="611" spans="1:64" s="2" customFormat="1">
      <c r="A611" s="2">
        <v>609</v>
      </c>
      <c r="B611" s="2" t="s">
        <v>891</v>
      </c>
      <c r="C611" s="2">
        <v>22</v>
      </c>
      <c r="D611" s="2">
        <v>133</v>
      </c>
      <c r="E611" s="2">
        <v>2</v>
      </c>
      <c r="F611" s="2">
        <v>25</v>
      </c>
      <c r="G611" s="2">
        <v>0</v>
      </c>
      <c r="H611" s="2">
        <v>0</v>
      </c>
      <c r="I611" s="2">
        <v>430</v>
      </c>
      <c r="J611" s="2">
        <v>4000</v>
      </c>
      <c r="K611" s="2">
        <v>0</v>
      </c>
      <c r="L611" s="2">
        <v>0</v>
      </c>
      <c r="M611" s="2">
        <v>0</v>
      </c>
      <c r="N611" s="2">
        <v>0</v>
      </c>
      <c r="O611" s="2">
        <v>1</v>
      </c>
      <c r="P611" s="2">
        <v>3</v>
      </c>
      <c r="Q611" s="2">
        <v>0</v>
      </c>
      <c r="R611" s="2">
        <v>0</v>
      </c>
      <c r="S611" s="2">
        <v>1</v>
      </c>
      <c r="T611" s="2">
        <v>0</v>
      </c>
      <c r="U611" s="2">
        <v>0</v>
      </c>
      <c r="V611" s="2">
        <v>33</v>
      </c>
      <c r="W611" s="2">
        <v>10000</v>
      </c>
      <c r="X611" s="2">
        <v>0</v>
      </c>
      <c r="Y611" s="2">
        <v>255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</row>
    <row r="612" spans="1:64" s="2" customFormat="1">
      <c r="A612" s="2">
        <v>610</v>
      </c>
      <c r="B612" s="2" t="s">
        <v>313</v>
      </c>
      <c r="C612" s="2">
        <v>26</v>
      </c>
      <c r="D612" s="2">
        <v>134</v>
      </c>
      <c r="E612" s="2">
        <v>2</v>
      </c>
      <c r="F612" s="2">
        <v>25</v>
      </c>
      <c r="G612" s="2">
        <v>0</v>
      </c>
      <c r="H612" s="2">
        <v>0</v>
      </c>
      <c r="I612" s="2">
        <v>429</v>
      </c>
      <c r="J612" s="2">
        <v>4000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1</v>
      </c>
      <c r="U612" s="2">
        <v>0</v>
      </c>
      <c r="V612" s="2">
        <v>33</v>
      </c>
      <c r="W612" s="2">
        <v>10000</v>
      </c>
      <c r="X612" s="2">
        <v>0</v>
      </c>
      <c r="Y612" s="2">
        <v>255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5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</row>
    <row r="613" spans="1:64" s="2" customFormat="1">
      <c r="A613" s="2">
        <v>611</v>
      </c>
      <c r="B613" s="2" t="s">
        <v>312</v>
      </c>
      <c r="C613" s="2">
        <v>20</v>
      </c>
      <c r="D613" s="2">
        <v>135</v>
      </c>
      <c r="E613" s="2">
        <v>2</v>
      </c>
      <c r="F613" s="2">
        <v>25</v>
      </c>
      <c r="G613" s="2">
        <v>0</v>
      </c>
      <c r="H613" s="2">
        <v>0</v>
      </c>
      <c r="I613" s="2">
        <v>428</v>
      </c>
      <c r="J613" s="2">
        <v>4000</v>
      </c>
      <c r="K613" s="2">
        <v>0</v>
      </c>
      <c r="L613" s="2">
        <v>0</v>
      </c>
      <c r="M613" s="2">
        <v>0</v>
      </c>
      <c r="N613" s="2">
        <v>0</v>
      </c>
      <c r="O613" s="2">
        <v>2</v>
      </c>
      <c r="P613" s="2">
        <v>2</v>
      </c>
      <c r="Q613" s="2">
        <v>1</v>
      </c>
      <c r="R613" s="2">
        <v>3</v>
      </c>
      <c r="S613" s="2">
        <v>0</v>
      </c>
      <c r="T613" s="2">
        <v>0</v>
      </c>
      <c r="U613" s="2">
        <v>0</v>
      </c>
      <c r="V613" s="2">
        <v>33</v>
      </c>
      <c r="W613" s="2">
        <v>10000</v>
      </c>
      <c r="X613" s="2">
        <v>0</v>
      </c>
      <c r="Y613" s="2">
        <v>255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5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</row>
    <row r="614" spans="1:64" s="2" customFormat="1">
      <c r="A614" s="2">
        <v>612</v>
      </c>
      <c r="B614" s="2" t="s">
        <v>892</v>
      </c>
      <c r="C614" s="2">
        <v>22</v>
      </c>
      <c r="D614" s="2">
        <v>136</v>
      </c>
      <c r="E614" s="2">
        <v>2</v>
      </c>
      <c r="F614" s="2">
        <v>5</v>
      </c>
      <c r="G614" s="2">
        <v>0</v>
      </c>
      <c r="H614" s="2">
        <v>0</v>
      </c>
      <c r="I614" s="2">
        <v>433</v>
      </c>
      <c r="J614" s="2">
        <v>4000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4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33</v>
      </c>
      <c r="W614" s="2">
        <v>10000</v>
      </c>
      <c r="X614" s="2">
        <v>0</v>
      </c>
      <c r="Y614" s="2">
        <v>255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</row>
    <row r="615" spans="1:64" s="2" customFormat="1">
      <c r="A615" s="2">
        <v>613</v>
      </c>
      <c r="B615" s="2" t="s">
        <v>893</v>
      </c>
      <c r="C615" s="2">
        <v>26</v>
      </c>
      <c r="D615" s="2">
        <v>137</v>
      </c>
      <c r="E615" s="2">
        <v>2</v>
      </c>
      <c r="F615" s="2">
        <v>5</v>
      </c>
      <c r="G615" s="2">
        <v>0</v>
      </c>
      <c r="H615" s="2">
        <v>0</v>
      </c>
      <c r="I615" s="2">
        <v>434</v>
      </c>
      <c r="J615" s="2">
        <v>4000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2</v>
      </c>
      <c r="U615" s="2">
        <v>0</v>
      </c>
      <c r="V615" s="2">
        <v>33</v>
      </c>
      <c r="W615" s="2">
        <v>10000</v>
      </c>
      <c r="X615" s="2">
        <v>0</v>
      </c>
      <c r="Y615" s="2">
        <v>255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</row>
    <row r="616" spans="1:64" s="2" customFormat="1">
      <c r="A616" s="2">
        <v>614</v>
      </c>
      <c r="B616" s="2" t="s">
        <v>311</v>
      </c>
      <c r="C616" s="2">
        <v>20</v>
      </c>
      <c r="D616" s="2">
        <v>138</v>
      </c>
      <c r="E616" s="2">
        <v>2</v>
      </c>
      <c r="F616" s="2">
        <v>5</v>
      </c>
      <c r="G616" s="2">
        <v>0</v>
      </c>
      <c r="H616" s="2">
        <v>0</v>
      </c>
      <c r="I616" s="2">
        <v>432</v>
      </c>
      <c r="J616" s="2">
        <v>4000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4</v>
      </c>
      <c r="S616" s="2">
        <v>0</v>
      </c>
      <c r="T616" s="2">
        <v>0</v>
      </c>
      <c r="U616" s="2">
        <v>0</v>
      </c>
      <c r="V616" s="2">
        <v>33</v>
      </c>
      <c r="W616" s="2">
        <v>10000</v>
      </c>
      <c r="X616" s="2">
        <v>0</v>
      </c>
      <c r="Y616" s="2">
        <v>255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</row>
    <row r="617" spans="1:64" s="2" customFormat="1">
      <c r="A617" s="2">
        <v>615</v>
      </c>
      <c r="B617" s="2" t="s">
        <v>894</v>
      </c>
      <c r="C617" s="2">
        <v>26</v>
      </c>
      <c r="D617" s="2">
        <v>0</v>
      </c>
      <c r="E617" s="2">
        <v>1</v>
      </c>
      <c r="F617" s="2">
        <v>0</v>
      </c>
      <c r="G617" s="2">
        <v>0</v>
      </c>
      <c r="H617" s="2">
        <v>0</v>
      </c>
      <c r="I617" s="2">
        <v>205</v>
      </c>
      <c r="J617" s="2">
        <v>7000</v>
      </c>
      <c r="K617" s="2">
        <v>0</v>
      </c>
      <c r="L617" s="2">
        <v>1</v>
      </c>
      <c r="M617" s="2">
        <v>1</v>
      </c>
      <c r="N617" s="2">
        <v>2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18</v>
      </c>
      <c r="W617" s="2">
        <v>4000</v>
      </c>
      <c r="X617" s="2">
        <v>0</v>
      </c>
      <c r="Y617" s="2">
        <v>255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</row>
    <row r="618" spans="1:64" s="2" customFormat="1">
      <c r="A618" s="2">
        <v>616</v>
      </c>
      <c r="B618" s="2" t="s">
        <v>895</v>
      </c>
      <c r="C618" s="2">
        <v>23</v>
      </c>
      <c r="D618" s="2">
        <v>0</v>
      </c>
      <c r="E618" s="2">
        <v>1</v>
      </c>
      <c r="F618" s="2">
        <v>0</v>
      </c>
      <c r="G618" s="2">
        <v>0</v>
      </c>
      <c r="H618" s="2">
        <v>0</v>
      </c>
      <c r="I618" s="2">
        <v>162</v>
      </c>
      <c r="J618" s="2">
        <v>5000</v>
      </c>
      <c r="K618" s="2">
        <v>1</v>
      </c>
      <c r="L618" s="2">
        <v>0</v>
      </c>
      <c r="M618" s="2">
        <v>0</v>
      </c>
      <c r="N618" s="2">
        <v>0</v>
      </c>
      <c r="O618" s="2">
        <v>0</v>
      </c>
      <c r="P618" s="2">
        <v>1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16</v>
      </c>
      <c r="W618" s="2">
        <v>20000</v>
      </c>
      <c r="X618" s="2">
        <v>0</v>
      </c>
      <c r="Y618" s="2">
        <v>255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5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</row>
    <row r="619" spans="1:64" s="2" customFormat="1">
      <c r="A619" s="2">
        <v>617</v>
      </c>
      <c r="B619" s="2" t="s">
        <v>372</v>
      </c>
      <c r="C619" s="2">
        <v>21</v>
      </c>
      <c r="D619" s="2">
        <v>0</v>
      </c>
      <c r="E619" s="2">
        <v>1</v>
      </c>
      <c r="F619" s="2">
        <v>0</v>
      </c>
      <c r="G619" s="2">
        <v>0</v>
      </c>
      <c r="H619" s="2">
        <v>0</v>
      </c>
      <c r="I619" s="2">
        <v>228</v>
      </c>
      <c r="J619" s="2">
        <v>8000</v>
      </c>
      <c r="K619" s="2">
        <v>2</v>
      </c>
      <c r="L619" s="2">
        <v>0</v>
      </c>
      <c r="M619" s="2">
        <v>0</v>
      </c>
      <c r="N619" s="2">
        <v>0</v>
      </c>
      <c r="O619" s="2">
        <v>0</v>
      </c>
      <c r="P619" s="2">
        <v>1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19</v>
      </c>
      <c r="W619" s="2">
        <v>20000</v>
      </c>
      <c r="X619" s="2">
        <v>0</v>
      </c>
      <c r="Y619" s="2">
        <v>255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5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</row>
    <row r="620" spans="1:64" s="2" customFormat="1">
      <c r="A620" s="2">
        <v>618</v>
      </c>
      <c r="B620" s="2" t="s">
        <v>896</v>
      </c>
      <c r="C620" s="2">
        <v>24</v>
      </c>
      <c r="D620" s="2">
        <v>0</v>
      </c>
      <c r="E620" s="2">
        <v>1</v>
      </c>
      <c r="F620" s="2">
        <v>0</v>
      </c>
      <c r="G620" s="2">
        <v>0</v>
      </c>
      <c r="H620" s="2">
        <v>0</v>
      </c>
      <c r="I620" s="2">
        <v>204</v>
      </c>
      <c r="J620" s="2">
        <v>7000</v>
      </c>
      <c r="K620" s="2">
        <v>0</v>
      </c>
      <c r="L620" s="2">
        <v>2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16</v>
      </c>
      <c r="W620" s="2">
        <v>20000</v>
      </c>
      <c r="X620" s="2">
        <v>0</v>
      </c>
      <c r="Y620" s="2">
        <v>255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</row>
    <row r="621" spans="1:64" s="2" customFormat="1">
      <c r="A621" s="2">
        <v>619</v>
      </c>
      <c r="B621" s="2" t="s">
        <v>897</v>
      </c>
      <c r="C621" s="2">
        <v>20</v>
      </c>
      <c r="D621" s="2">
        <v>0</v>
      </c>
      <c r="E621" s="2">
        <v>1</v>
      </c>
      <c r="F621" s="2">
        <v>0</v>
      </c>
      <c r="G621" s="2">
        <v>0</v>
      </c>
      <c r="H621" s="2">
        <v>0</v>
      </c>
      <c r="I621" s="2">
        <v>238</v>
      </c>
      <c r="J621" s="2">
        <v>8000</v>
      </c>
      <c r="K621" s="2">
        <v>0</v>
      </c>
      <c r="L621" s="2">
        <v>0</v>
      </c>
      <c r="M621" s="2">
        <v>0</v>
      </c>
      <c r="N621" s="2">
        <v>3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3</v>
      </c>
      <c r="V621" s="2">
        <v>12</v>
      </c>
      <c r="W621" s="2">
        <v>20000</v>
      </c>
      <c r="X621" s="2">
        <v>0</v>
      </c>
      <c r="Y621" s="2">
        <v>255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</row>
    <row r="622" spans="1:64" s="2" customFormat="1">
      <c r="A622" s="2">
        <v>620</v>
      </c>
      <c r="B622" s="2" t="s">
        <v>898</v>
      </c>
      <c r="C622" s="2">
        <v>24</v>
      </c>
      <c r="D622" s="2">
        <v>0</v>
      </c>
      <c r="E622" s="2">
        <v>1</v>
      </c>
      <c r="F622" s="2">
        <v>0</v>
      </c>
      <c r="G622" s="2">
        <v>0</v>
      </c>
      <c r="H622" s="2">
        <v>0</v>
      </c>
      <c r="I622" s="2">
        <v>200</v>
      </c>
      <c r="J622" s="2">
        <v>7000</v>
      </c>
      <c r="K622" s="2">
        <v>0</v>
      </c>
      <c r="L622" s="2">
        <v>0</v>
      </c>
      <c r="M622" s="2">
        <v>0</v>
      </c>
      <c r="N622" s="2">
        <v>2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19</v>
      </c>
      <c r="W622" s="2">
        <v>20000</v>
      </c>
      <c r="X622" s="2">
        <v>0</v>
      </c>
      <c r="Y622" s="2">
        <v>255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</row>
    <row r="623" spans="1:64" s="2" customFormat="1">
      <c r="A623" s="2">
        <v>621</v>
      </c>
      <c r="B623" s="2" t="s">
        <v>899</v>
      </c>
      <c r="C623" s="2">
        <v>22</v>
      </c>
      <c r="D623" s="2">
        <v>0</v>
      </c>
      <c r="E623" s="2">
        <v>1</v>
      </c>
      <c r="F623" s="2">
        <v>0</v>
      </c>
      <c r="G623" s="2">
        <v>0</v>
      </c>
      <c r="H623" s="2">
        <v>0</v>
      </c>
      <c r="I623" s="2">
        <v>170</v>
      </c>
      <c r="J623" s="2">
        <v>5000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16</v>
      </c>
      <c r="W623" s="2">
        <v>20000</v>
      </c>
      <c r="X623" s="2">
        <v>0</v>
      </c>
      <c r="Y623" s="2">
        <v>255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</row>
    <row r="624" spans="1:64" s="2" customFormat="1">
      <c r="A624" s="2">
        <v>622</v>
      </c>
      <c r="B624" s="2" t="s">
        <v>900</v>
      </c>
      <c r="C624" s="2">
        <v>22</v>
      </c>
      <c r="D624" s="2">
        <v>115</v>
      </c>
      <c r="E624" s="2">
        <v>1</v>
      </c>
      <c r="F624" s="2">
        <v>0</v>
      </c>
      <c r="G624" s="2">
        <v>0</v>
      </c>
      <c r="H624" s="2">
        <v>0</v>
      </c>
      <c r="I624" s="2">
        <v>171</v>
      </c>
      <c r="J624" s="2">
        <v>5000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  <c r="R624" s="2">
        <v>2</v>
      </c>
      <c r="S624" s="2">
        <v>0</v>
      </c>
      <c r="T624" s="2">
        <v>0</v>
      </c>
      <c r="U624" s="2">
        <v>0</v>
      </c>
      <c r="V624" s="2">
        <v>16</v>
      </c>
      <c r="W624" s="2">
        <v>20000</v>
      </c>
      <c r="X624" s="2">
        <v>0</v>
      </c>
      <c r="Y624" s="2">
        <v>253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5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</row>
    <row r="625" spans="1:64" s="2" customFormat="1">
      <c r="A625" s="2">
        <v>623</v>
      </c>
      <c r="B625" s="2" t="s">
        <v>901</v>
      </c>
      <c r="C625" s="2">
        <v>22</v>
      </c>
      <c r="D625" s="2">
        <v>116</v>
      </c>
      <c r="E625" s="2">
        <v>1</v>
      </c>
      <c r="F625" s="2">
        <v>0</v>
      </c>
      <c r="G625" s="2">
        <v>0</v>
      </c>
      <c r="H625" s="2">
        <v>0</v>
      </c>
      <c r="I625" s="2">
        <v>167</v>
      </c>
      <c r="J625" s="2">
        <v>5000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1</v>
      </c>
      <c r="T625" s="2">
        <v>2</v>
      </c>
      <c r="U625" s="2">
        <v>0</v>
      </c>
      <c r="V625" s="2">
        <v>16</v>
      </c>
      <c r="W625" s="2">
        <v>20000</v>
      </c>
      <c r="X625" s="2">
        <v>0</v>
      </c>
      <c r="Y625" s="2">
        <v>253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5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</row>
    <row r="626" spans="1:64" s="2" customFormat="1">
      <c r="A626" s="2">
        <v>624</v>
      </c>
      <c r="B626" s="2" t="s">
        <v>373</v>
      </c>
      <c r="C626" s="2">
        <v>22</v>
      </c>
      <c r="D626" s="2">
        <v>119</v>
      </c>
      <c r="E626" s="2">
        <v>1</v>
      </c>
      <c r="F626" s="2">
        <v>0</v>
      </c>
      <c r="G626" s="2">
        <v>0</v>
      </c>
      <c r="H626" s="2">
        <v>0</v>
      </c>
      <c r="I626" s="2">
        <v>170</v>
      </c>
      <c r="J626" s="2">
        <v>5000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1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16</v>
      </c>
      <c r="W626" s="2">
        <v>20000</v>
      </c>
      <c r="X626" s="2">
        <v>0</v>
      </c>
      <c r="Y626" s="2">
        <v>253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</row>
    <row r="627" spans="1:64" s="2" customFormat="1">
      <c r="A627" s="2">
        <v>625</v>
      </c>
      <c r="B627" s="2" t="s">
        <v>902</v>
      </c>
      <c r="C627" s="2">
        <v>20</v>
      </c>
      <c r="D627" s="2">
        <v>120</v>
      </c>
      <c r="E627" s="2">
        <v>1</v>
      </c>
      <c r="F627" s="2">
        <v>0</v>
      </c>
      <c r="G627" s="2">
        <v>0</v>
      </c>
      <c r="H627" s="2">
        <v>0</v>
      </c>
      <c r="I627" s="2">
        <v>241</v>
      </c>
      <c r="J627" s="2">
        <v>8000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16</v>
      </c>
      <c r="W627" s="2">
        <v>20000</v>
      </c>
      <c r="X627" s="2">
        <v>0</v>
      </c>
      <c r="Y627" s="2">
        <v>70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</row>
    <row r="628" spans="1:64" s="2" customFormat="1">
      <c r="A628" s="2">
        <v>626</v>
      </c>
      <c r="B628" s="2" t="s">
        <v>903</v>
      </c>
      <c r="C628" s="2">
        <v>20</v>
      </c>
      <c r="D628" s="2">
        <v>121</v>
      </c>
      <c r="E628" s="2">
        <v>1</v>
      </c>
      <c r="F628" s="2">
        <v>0</v>
      </c>
      <c r="G628" s="2">
        <v>0</v>
      </c>
      <c r="H628" s="2">
        <v>0</v>
      </c>
      <c r="I628" s="2">
        <v>248</v>
      </c>
      <c r="J628" s="2">
        <v>8000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1</v>
      </c>
      <c r="W628" s="2">
        <v>20000</v>
      </c>
      <c r="X628" s="2">
        <v>0</v>
      </c>
      <c r="Y628" s="2">
        <v>70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</row>
    <row r="629" spans="1:64" s="2" customFormat="1">
      <c r="A629" s="2">
        <v>627</v>
      </c>
      <c r="B629" s="2" t="s">
        <v>390</v>
      </c>
      <c r="C629" s="2">
        <v>22</v>
      </c>
      <c r="D629" s="2">
        <v>111</v>
      </c>
      <c r="E629" s="2">
        <v>1</v>
      </c>
      <c r="F629" s="2">
        <v>0</v>
      </c>
      <c r="G629" s="2">
        <v>0</v>
      </c>
      <c r="H629" s="2">
        <v>0</v>
      </c>
      <c r="I629" s="2">
        <v>174</v>
      </c>
      <c r="J629" s="2">
        <v>4000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12</v>
      </c>
      <c r="W629" s="2">
        <v>20000</v>
      </c>
      <c r="X629" s="2">
        <v>0</v>
      </c>
      <c r="Y629" s="2">
        <v>70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</row>
    <row r="630" spans="1:64" s="2" customFormat="1">
      <c r="A630" s="2">
        <v>628</v>
      </c>
      <c r="B630" s="2" t="s">
        <v>384</v>
      </c>
      <c r="C630" s="2">
        <v>22</v>
      </c>
      <c r="D630" s="2">
        <v>112</v>
      </c>
      <c r="E630" s="2">
        <v>1</v>
      </c>
      <c r="F630" s="2">
        <v>0</v>
      </c>
      <c r="G630" s="2">
        <v>0</v>
      </c>
      <c r="H630" s="2">
        <v>0</v>
      </c>
      <c r="I630" s="2">
        <v>172</v>
      </c>
      <c r="J630" s="2">
        <v>5000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12</v>
      </c>
      <c r="W630" s="2">
        <v>20000</v>
      </c>
      <c r="X630" s="2">
        <v>0</v>
      </c>
      <c r="Y630" s="2">
        <v>70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5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</row>
    <row r="631" spans="1:64" s="2" customFormat="1">
      <c r="A631" s="2">
        <v>629</v>
      </c>
      <c r="B631" s="2" t="s">
        <v>376</v>
      </c>
      <c r="C631" s="2">
        <v>22</v>
      </c>
      <c r="D631" s="2">
        <v>113</v>
      </c>
      <c r="E631" s="2">
        <v>1</v>
      </c>
      <c r="F631" s="2">
        <v>0</v>
      </c>
      <c r="G631" s="2">
        <v>0</v>
      </c>
      <c r="H631" s="2">
        <v>0</v>
      </c>
      <c r="I631" s="2">
        <v>168</v>
      </c>
      <c r="J631" s="2">
        <v>5000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1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16</v>
      </c>
      <c r="W631" s="2">
        <v>20000</v>
      </c>
      <c r="X631" s="2">
        <v>0</v>
      </c>
      <c r="Y631" s="2">
        <v>70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5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</row>
    <row r="632" spans="1:64" s="2" customFormat="1">
      <c r="A632" s="2">
        <v>630</v>
      </c>
      <c r="B632" s="2" t="s">
        <v>375</v>
      </c>
      <c r="C632" s="2">
        <v>22</v>
      </c>
      <c r="D632" s="2">
        <v>114</v>
      </c>
      <c r="E632" s="2">
        <v>1</v>
      </c>
      <c r="F632" s="2">
        <v>0</v>
      </c>
      <c r="G632" s="2">
        <v>0</v>
      </c>
      <c r="H632" s="2">
        <v>0</v>
      </c>
      <c r="I632" s="2">
        <v>175</v>
      </c>
      <c r="J632" s="2">
        <v>5000</v>
      </c>
      <c r="K632" s="2">
        <v>0</v>
      </c>
      <c r="L632" s="2">
        <v>1</v>
      </c>
      <c r="M632" s="2">
        <v>0</v>
      </c>
      <c r="N632" s="2">
        <v>1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16</v>
      </c>
      <c r="W632" s="2">
        <v>20000</v>
      </c>
      <c r="X632" s="2">
        <v>0</v>
      </c>
      <c r="Y632" s="2">
        <v>70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</row>
    <row r="633" spans="1:64" s="2" customFormat="1">
      <c r="A633" s="2">
        <v>631</v>
      </c>
      <c r="B633" s="2" t="s">
        <v>374</v>
      </c>
      <c r="C633" s="2">
        <v>22</v>
      </c>
      <c r="D633" s="2">
        <v>118</v>
      </c>
      <c r="E633" s="2">
        <v>1</v>
      </c>
      <c r="F633" s="2">
        <v>0</v>
      </c>
      <c r="G633" s="2">
        <v>0</v>
      </c>
      <c r="H633" s="2">
        <v>0</v>
      </c>
      <c r="I633" s="2">
        <v>176</v>
      </c>
      <c r="J633" s="2">
        <v>5000</v>
      </c>
      <c r="K633" s="2">
        <v>0</v>
      </c>
      <c r="L633" s="2">
        <v>1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16</v>
      </c>
      <c r="W633" s="2">
        <v>20000</v>
      </c>
      <c r="X633" s="2">
        <v>0</v>
      </c>
      <c r="Y633" s="2">
        <v>70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</row>
    <row r="634" spans="1:64" s="2" customFormat="1">
      <c r="A634" s="2">
        <v>632</v>
      </c>
      <c r="B634" s="2" t="s">
        <v>904</v>
      </c>
      <c r="C634" s="2">
        <v>22</v>
      </c>
      <c r="D634" s="2">
        <v>130</v>
      </c>
      <c r="E634" s="2">
        <v>1</v>
      </c>
      <c r="F634" s="2">
        <v>0</v>
      </c>
      <c r="G634" s="2">
        <v>0</v>
      </c>
      <c r="H634" s="2">
        <v>0</v>
      </c>
      <c r="I634" s="2">
        <v>181</v>
      </c>
      <c r="J634" s="2">
        <v>5000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18</v>
      </c>
      <c r="W634" s="2">
        <v>100</v>
      </c>
      <c r="X634" s="2">
        <v>0</v>
      </c>
      <c r="Y634" s="2">
        <v>255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</row>
    <row r="635" spans="1:64" s="2" customFormat="1">
      <c r="A635" s="2">
        <v>633</v>
      </c>
      <c r="B635" s="2" t="s">
        <v>351</v>
      </c>
      <c r="C635" s="2">
        <v>26</v>
      </c>
      <c r="D635" s="2">
        <v>131</v>
      </c>
      <c r="E635" s="2">
        <v>1</v>
      </c>
      <c r="F635" s="2">
        <v>0</v>
      </c>
      <c r="G635" s="2">
        <v>0</v>
      </c>
      <c r="H635" s="2">
        <v>0</v>
      </c>
      <c r="I635" s="2">
        <v>215</v>
      </c>
      <c r="J635" s="2">
        <v>8000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18</v>
      </c>
      <c r="W635" s="2">
        <v>100</v>
      </c>
      <c r="X635" s="2">
        <v>0</v>
      </c>
      <c r="Y635" s="2">
        <v>255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</row>
    <row r="636" spans="1:64" s="2" customFormat="1">
      <c r="A636" s="2">
        <v>634</v>
      </c>
      <c r="B636" s="2" t="s">
        <v>350</v>
      </c>
      <c r="C636" s="2">
        <v>15</v>
      </c>
      <c r="D636" s="2">
        <v>132</v>
      </c>
      <c r="E636" s="2">
        <v>10</v>
      </c>
      <c r="F636" s="2">
        <v>0</v>
      </c>
      <c r="G636" s="2">
        <v>0</v>
      </c>
      <c r="H636" s="2">
        <v>0</v>
      </c>
      <c r="I636" s="2">
        <v>111</v>
      </c>
      <c r="J636" s="2">
        <v>10000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18</v>
      </c>
      <c r="W636" s="2">
        <v>100</v>
      </c>
      <c r="X636" s="2">
        <v>0</v>
      </c>
      <c r="Y636" s="2">
        <v>255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5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</row>
    <row r="637" spans="1:64" s="2" customFormat="1">
      <c r="A637" s="2">
        <v>635</v>
      </c>
      <c r="B637" s="2" t="s">
        <v>905</v>
      </c>
      <c r="C637" s="2">
        <v>22</v>
      </c>
      <c r="D637" s="2">
        <v>122</v>
      </c>
      <c r="E637" s="2">
        <v>1</v>
      </c>
      <c r="F637" s="2">
        <v>0</v>
      </c>
      <c r="G637" s="2">
        <v>0</v>
      </c>
      <c r="H637" s="2">
        <v>0</v>
      </c>
      <c r="I637" s="2">
        <v>178</v>
      </c>
      <c r="J637" s="2">
        <v>7000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1</v>
      </c>
      <c r="T637" s="2">
        <v>3</v>
      </c>
      <c r="U637" s="2">
        <v>0</v>
      </c>
      <c r="V637" s="2">
        <v>26</v>
      </c>
      <c r="W637" s="2">
        <v>20000</v>
      </c>
      <c r="X637" s="2">
        <v>0</v>
      </c>
      <c r="Y637" s="2">
        <v>253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5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</row>
    <row r="638" spans="1:64" s="2" customFormat="1">
      <c r="A638" s="2">
        <v>636</v>
      </c>
      <c r="B638" s="2" t="s">
        <v>369</v>
      </c>
      <c r="C638" s="2">
        <v>19</v>
      </c>
      <c r="D638" s="2">
        <v>123</v>
      </c>
      <c r="E638" s="2">
        <v>1</v>
      </c>
      <c r="F638" s="2">
        <v>0</v>
      </c>
      <c r="G638" s="2">
        <v>0</v>
      </c>
      <c r="H638" s="2">
        <v>0</v>
      </c>
      <c r="I638" s="2">
        <v>247</v>
      </c>
      <c r="J638" s="2">
        <v>8000</v>
      </c>
      <c r="K638" s="2">
        <v>0</v>
      </c>
      <c r="L638" s="2">
        <v>0</v>
      </c>
      <c r="M638" s="2">
        <v>0</v>
      </c>
      <c r="N638" s="2">
        <v>0</v>
      </c>
      <c r="O638" s="2">
        <v>2</v>
      </c>
      <c r="P638" s="2">
        <v>4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26</v>
      </c>
      <c r="W638" s="2">
        <v>20000</v>
      </c>
      <c r="X638" s="2">
        <v>0</v>
      </c>
      <c r="Y638" s="2">
        <v>253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</row>
    <row r="639" spans="1:64" s="2" customFormat="1">
      <c r="A639" s="2">
        <v>637</v>
      </c>
      <c r="B639" s="2" t="s">
        <v>368</v>
      </c>
      <c r="C639" s="2">
        <v>24</v>
      </c>
      <c r="D639" s="2">
        <v>124</v>
      </c>
      <c r="E639" s="2">
        <v>1</v>
      </c>
      <c r="F639" s="2">
        <v>0</v>
      </c>
      <c r="G639" s="2">
        <v>0</v>
      </c>
      <c r="H639" s="2">
        <v>0</v>
      </c>
      <c r="I639" s="2">
        <v>212</v>
      </c>
      <c r="J639" s="2">
        <v>6000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1</v>
      </c>
      <c r="R639" s="2">
        <v>1</v>
      </c>
      <c r="S639" s="2">
        <v>0</v>
      </c>
      <c r="T639" s="2">
        <v>0</v>
      </c>
      <c r="U639" s="2">
        <v>0</v>
      </c>
      <c r="V639" s="2">
        <v>26</v>
      </c>
      <c r="W639" s="2">
        <v>20000</v>
      </c>
      <c r="X639" s="2">
        <v>0</v>
      </c>
      <c r="Y639" s="2">
        <v>253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</row>
    <row r="640" spans="1:64" s="2" customFormat="1">
      <c r="A640" s="2">
        <v>638</v>
      </c>
      <c r="B640" s="2" t="s">
        <v>367</v>
      </c>
      <c r="C640" s="2">
        <v>15</v>
      </c>
      <c r="D640" s="2">
        <v>125</v>
      </c>
      <c r="E640" s="2">
        <v>7</v>
      </c>
      <c r="F640" s="2">
        <v>0</v>
      </c>
      <c r="G640" s="2">
        <v>0</v>
      </c>
      <c r="H640" s="2">
        <v>0</v>
      </c>
      <c r="I640" s="2">
        <v>109</v>
      </c>
      <c r="J640" s="2">
        <v>8000</v>
      </c>
      <c r="K640" s="2">
        <v>3</v>
      </c>
      <c r="L640" s="2">
        <v>3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26</v>
      </c>
      <c r="W640" s="2">
        <v>20000</v>
      </c>
      <c r="X640" s="2">
        <v>0</v>
      </c>
      <c r="Y640" s="2">
        <v>253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</row>
    <row r="641" spans="1:64" s="2" customFormat="1">
      <c r="A641" s="2">
        <v>639</v>
      </c>
      <c r="B641" s="2" t="s">
        <v>906</v>
      </c>
      <c r="C641" s="2">
        <v>5</v>
      </c>
      <c r="D641" s="2">
        <v>23</v>
      </c>
      <c r="E641" s="2">
        <v>10</v>
      </c>
      <c r="F641" s="2">
        <v>0</v>
      </c>
      <c r="G641" s="2">
        <v>0</v>
      </c>
      <c r="H641" s="2">
        <v>8</v>
      </c>
      <c r="I641" s="2">
        <v>54</v>
      </c>
      <c r="J641" s="2">
        <v>20000</v>
      </c>
      <c r="K641" s="2">
        <v>0</v>
      </c>
      <c r="L641" s="2">
        <v>3</v>
      </c>
      <c r="M641" s="2">
        <v>0</v>
      </c>
      <c r="N641" s="2">
        <v>1</v>
      </c>
      <c r="O641" s="2">
        <v>8</v>
      </c>
      <c r="P641" s="2">
        <v>20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20</v>
      </c>
      <c r="W641" s="2">
        <v>20000</v>
      </c>
      <c r="X641" s="2">
        <v>0</v>
      </c>
      <c r="Y641" s="2">
        <v>253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</row>
    <row r="642" spans="1:64" s="2" customFormat="1">
      <c r="A642" s="2">
        <v>640</v>
      </c>
      <c r="B642" s="2" t="s">
        <v>366</v>
      </c>
      <c r="C642" s="2">
        <v>26</v>
      </c>
      <c r="D642" s="2">
        <v>126</v>
      </c>
      <c r="E642" s="2">
        <v>1</v>
      </c>
      <c r="F642" s="2">
        <v>0</v>
      </c>
      <c r="G642" s="2">
        <v>0</v>
      </c>
      <c r="H642" s="2">
        <v>8</v>
      </c>
      <c r="I642" s="2">
        <v>213</v>
      </c>
      <c r="J642" s="2">
        <v>5000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2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15</v>
      </c>
      <c r="W642" s="2">
        <v>20000</v>
      </c>
      <c r="X642" s="2">
        <v>0</v>
      </c>
      <c r="Y642" s="2">
        <v>253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5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</row>
    <row r="643" spans="1:64" s="2" customFormat="1">
      <c r="A643" s="2">
        <v>641</v>
      </c>
      <c r="B643" s="2" t="s">
        <v>365</v>
      </c>
      <c r="C643" s="2">
        <v>21</v>
      </c>
      <c r="D643" s="2">
        <v>127</v>
      </c>
      <c r="E643" s="2">
        <v>1</v>
      </c>
      <c r="F643" s="2">
        <v>0</v>
      </c>
      <c r="G643" s="2">
        <v>0</v>
      </c>
      <c r="H643" s="2">
        <v>8</v>
      </c>
      <c r="I643" s="2">
        <v>249</v>
      </c>
      <c r="J643" s="2">
        <v>5000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4</v>
      </c>
      <c r="U643" s="2">
        <v>0</v>
      </c>
      <c r="V643" s="2">
        <v>15</v>
      </c>
      <c r="W643" s="2">
        <v>20000</v>
      </c>
      <c r="X643" s="2">
        <v>0</v>
      </c>
      <c r="Y643" s="2">
        <v>253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5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</row>
    <row r="644" spans="1:64" s="2" customFormat="1">
      <c r="A644" s="2">
        <v>642</v>
      </c>
      <c r="B644" s="2" t="s">
        <v>364</v>
      </c>
      <c r="C644" s="2">
        <v>23</v>
      </c>
      <c r="D644" s="2">
        <v>128</v>
      </c>
      <c r="E644" s="2">
        <v>1</v>
      </c>
      <c r="F644" s="2">
        <v>0</v>
      </c>
      <c r="G644" s="2">
        <v>0</v>
      </c>
      <c r="H644" s="2">
        <v>8</v>
      </c>
      <c r="I644" s="2">
        <v>179</v>
      </c>
      <c r="J644" s="2">
        <v>5000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1</v>
      </c>
      <c r="R644" s="2">
        <v>5</v>
      </c>
      <c r="S644" s="2">
        <v>0</v>
      </c>
      <c r="T644" s="2">
        <v>0</v>
      </c>
      <c r="U644" s="2">
        <v>0</v>
      </c>
      <c r="V644" s="2">
        <v>15</v>
      </c>
      <c r="W644" s="2">
        <v>20000</v>
      </c>
      <c r="X644" s="2">
        <v>0</v>
      </c>
      <c r="Y644" s="2">
        <v>253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</row>
    <row r="645" spans="1:64" s="2" customFormat="1">
      <c r="A645" s="2">
        <v>643</v>
      </c>
      <c r="B645" s="2" t="s">
        <v>907</v>
      </c>
      <c r="C645" s="2">
        <v>15</v>
      </c>
      <c r="D645" s="2">
        <v>129</v>
      </c>
      <c r="E645" s="2">
        <v>2</v>
      </c>
      <c r="F645" s="2">
        <v>0</v>
      </c>
      <c r="G645" s="2">
        <v>0</v>
      </c>
      <c r="H645" s="2">
        <v>8</v>
      </c>
      <c r="I645" s="2">
        <v>110</v>
      </c>
      <c r="J645" s="2">
        <v>5000</v>
      </c>
      <c r="K645" s="2">
        <v>3</v>
      </c>
      <c r="L645" s="2">
        <v>4</v>
      </c>
      <c r="M645" s="2">
        <v>1</v>
      </c>
      <c r="N645" s="2">
        <v>2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15</v>
      </c>
      <c r="W645" s="2">
        <v>20000</v>
      </c>
      <c r="X645" s="2">
        <v>0</v>
      </c>
      <c r="Y645" s="2">
        <v>253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</row>
    <row r="646" spans="1:64" s="2" customFormat="1">
      <c r="A646" s="2">
        <v>644</v>
      </c>
      <c r="B646" s="2" t="s">
        <v>908</v>
      </c>
      <c r="C646" s="2">
        <v>2</v>
      </c>
      <c r="D646" s="2">
        <v>1</v>
      </c>
      <c r="E646" s="2">
        <v>1</v>
      </c>
      <c r="F646" s="2">
        <v>1000</v>
      </c>
      <c r="G646" s="2">
        <v>1</v>
      </c>
      <c r="H646" s="2">
        <v>0</v>
      </c>
      <c r="I646" s="2">
        <v>1121</v>
      </c>
      <c r="J646" s="2">
        <v>30000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255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</row>
    <row r="647" spans="1:64" s="2" customFormat="1">
      <c r="A647" s="2">
        <v>645</v>
      </c>
      <c r="B647" s="2" t="s">
        <v>909</v>
      </c>
      <c r="C647" s="2">
        <v>2</v>
      </c>
      <c r="D647" s="2">
        <v>1</v>
      </c>
      <c r="E647" s="2">
        <v>1</v>
      </c>
      <c r="F647" s="2">
        <v>1001</v>
      </c>
      <c r="G647" s="2">
        <v>1</v>
      </c>
      <c r="H647" s="2">
        <v>0</v>
      </c>
      <c r="I647" s="2">
        <v>1090</v>
      </c>
      <c r="J647" s="2">
        <v>20000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255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</row>
    <row r="648" spans="1:64" s="2" customFormat="1">
      <c r="A648" s="2">
        <v>646</v>
      </c>
      <c r="B648" s="2" t="s">
        <v>910</v>
      </c>
      <c r="C648" s="2">
        <v>2</v>
      </c>
      <c r="D648" s="2">
        <v>1</v>
      </c>
      <c r="E648" s="2">
        <v>1</v>
      </c>
      <c r="F648" s="2">
        <v>1002</v>
      </c>
      <c r="G648" s="2">
        <v>1</v>
      </c>
      <c r="H648" s="2">
        <v>0</v>
      </c>
      <c r="I648" s="2">
        <v>1220</v>
      </c>
      <c r="J648" s="2">
        <v>10000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255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5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</row>
    <row r="649" spans="1:64" s="2" customFormat="1">
      <c r="A649" s="2">
        <v>647</v>
      </c>
      <c r="B649" s="2" t="s">
        <v>911</v>
      </c>
      <c r="C649" s="2">
        <v>31</v>
      </c>
      <c r="D649" s="2">
        <v>0</v>
      </c>
      <c r="E649" s="2">
        <v>1</v>
      </c>
      <c r="F649" s="2">
        <v>1003</v>
      </c>
      <c r="G649" s="2">
        <v>0</v>
      </c>
      <c r="H649" s="2">
        <v>0</v>
      </c>
      <c r="I649" s="2">
        <v>1013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255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5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</row>
    <row r="650" spans="1:64" s="2" customFormat="1">
      <c r="A650" s="2">
        <v>648</v>
      </c>
      <c r="B650" s="2" t="s">
        <v>912</v>
      </c>
      <c r="C650" s="2">
        <v>31</v>
      </c>
      <c r="D650" s="2">
        <v>0</v>
      </c>
      <c r="E650" s="2">
        <v>1</v>
      </c>
      <c r="F650" s="2">
        <v>1004</v>
      </c>
      <c r="G650" s="2">
        <v>0</v>
      </c>
      <c r="H650" s="2">
        <v>0</v>
      </c>
      <c r="I650" s="2">
        <v>1013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255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</row>
    <row r="651" spans="1:64" s="2" customFormat="1">
      <c r="A651" s="2">
        <v>649</v>
      </c>
      <c r="B651" s="2" t="s">
        <v>913</v>
      </c>
      <c r="C651" s="2">
        <v>2</v>
      </c>
      <c r="D651" s="2">
        <v>1</v>
      </c>
      <c r="E651" s="2">
        <v>1</v>
      </c>
      <c r="F651" s="2">
        <v>1005</v>
      </c>
      <c r="G651" s="2">
        <v>0</v>
      </c>
      <c r="H651" s="2">
        <v>0</v>
      </c>
      <c r="I651" s="2">
        <v>1010</v>
      </c>
      <c r="J651" s="2">
        <v>50000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255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</row>
    <row r="652" spans="1:64" s="2" customFormat="1">
      <c r="A652" s="2">
        <v>650</v>
      </c>
      <c r="B652" s="2" t="s">
        <v>914</v>
      </c>
      <c r="C652" s="2">
        <v>2</v>
      </c>
      <c r="D652" s="2">
        <v>1</v>
      </c>
      <c r="E652" s="2">
        <v>1</v>
      </c>
      <c r="F652" s="2">
        <v>1006</v>
      </c>
      <c r="G652" s="2">
        <v>0</v>
      </c>
      <c r="H652" s="2">
        <v>0</v>
      </c>
      <c r="I652" s="2">
        <v>999</v>
      </c>
      <c r="J652" s="2">
        <v>50000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255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</row>
    <row r="653" spans="1:64" s="2" customFormat="1">
      <c r="A653" s="2">
        <v>651</v>
      </c>
      <c r="B653" s="2" t="s">
        <v>915</v>
      </c>
      <c r="C653" s="2">
        <v>2</v>
      </c>
      <c r="D653" s="2">
        <v>1</v>
      </c>
      <c r="E653" s="2">
        <v>1</v>
      </c>
      <c r="F653" s="2">
        <v>1007</v>
      </c>
      <c r="G653" s="2">
        <v>0</v>
      </c>
      <c r="H653" s="2">
        <v>0</v>
      </c>
      <c r="I653" s="2">
        <v>1025</v>
      </c>
      <c r="J653" s="2">
        <v>50000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255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</row>
    <row r="654" spans="1:64" s="2" customFormat="1">
      <c r="A654" s="2">
        <v>652</v>
      </c>
      <c r="B654" s="2" t="s">
        <v>916</v>
      </c>
      <c r="C654" s="2">
        <v>2</v>
      </c>
      <c r="D654" s="2">
        <v>1</v>
      </c>
      <c r="E654" s="2">
        <v>1</v>
      </c>
      <c r="F654" s="2">
        <v>1008</v>
      </c>
      <c r="G654" s="2">
        <v>0</v>
      </c>
      <c r="H654" s="2">
        <v>0</v>
      </c>
      <c r="I654" s="2">
        <v>1024</v>
      </c>
      <c r="J654" s="2">
        <v>50000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255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5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</row>
    <row r="655" spans="1:64" s="2" customFormat="1">
      <c r="A655" s="2">
        <v>653</v>
      </c>
      <c r="B655" s="2" t="s">
        <v>917</v>
      </c>
      <c r="C655" s="2">
        <v>2</v>
      </c>
      <c r="D655" s="2">
        <v>2</v>
      </c>
      <c r="E655" s="2">
        <v>1</v>
      </c>
      <c r="F655" s="2">
        <v>0</v>
      </c>
      <c r="G655" s="2">
        <v>0</v>
      </c>
      <c r="H655" s="2">
        <v>0</v>
      </c>
      <c r="I655" s="2">
        <v>1025</v>
      </c>
      <c r="J655" s="2">
        <v>50000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255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5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</row>
    <row r="656" spans="1:64" s="2" customFormat="1">
      <c r="A656" s="2">
        <v>654</v>
      </c>
      <c r="B656" s="2" t="s">
        <v>2396</v>
      </c>
      <c r="C656" s="2">
        <v>2</v>
      </c>
      <c r="D656" s="2">
        <v>1</v>
      </c>
      <c r="E656" s="2">
        <v>1</v>
      </c>
      <c r="F656" s="2">
        <v>1009</v>
      </c>
      <c r="G656" s="2">
        <v>0</v>
      </c>
      <c r="H656" s="2">
        <v>0</v>
      </c>
      <c r="I656" s="2">
        <v>1190</v>
      </c>
      <c r="J656" s="2">
        <v>50000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255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</row>
    <row r="657" spans="1:64" s="2" customFormat="1">
      <c r="A657" s="2">
        <v>655</v>
      </c>
      <c r="B657" s="2" t="s">
        <v>918</v>
      </c>
      <c r="C657" s="2">
        <v>31</v>
      </c>
      <c r="D657" s="2">
        <v>0</v>
      </c>
      <c r="E657" s="2">
        <v>1</v>
      </c>
      <c r="F657" s="2">
        <v>1010</v>
      </c>
      <c r="G657" s="2">
        <v>0</v>
      </c>
      <c r="H657" s="2">
        <v>0</v>
      </c>
      <c r="I657" s="2">
        <v>1016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1</v>
      </c>
      <c r="W657" s="2">
        <v>0</v>
      </c>
      <c r="X657" s="2">
        <v>0</v>
      </c>
      <c r="Y657" s="2">
        <v>255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</row>
    <row r="658" spans="1:64" s="2" customFormat="1">
      <c r="A658" s="2">
        <v>656</v>
      </c>
      <c r="B658" s="2" t="s">
        <v>286</v>
      </c>
      <c r="C658" s="2">
        <v>31</v>
      </c>
      <c r="D658" s="2">
        <v>301</v>
      </c>
      <c r="E658" s="2">
        <v>6</v>
      </c>
      <c r="F658" s="2">
        <v>0</v>
      </c>
      <c r="G658" s="2">
        <v>0</v>
      </c>
      <c r="H658" s="2">
        <v>0</v>
      </c>
      <c r="I658" s="2">
        <v>1015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255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</row>
    <row r="659" spans="1:64" s="2" customFormat="1">
      <c r="A659" s="2">
        <v>657</v>
      </c>
      <c r="B659" s="2" t="s">
        <v>292</v>
      </c>
      <c r="C659" s="2">
        <v>31</v>
      </c>
      <c r="D659" s="2">
        <v>0</v>
      </c>
      <c r="E659" s="2">
        <v>1</v>
      </c>
      <c r="F659" s="2">
        <v>1011</v>
      </c>
      <c r="G659" s="2">
        <v>0</v>
      </c>
      <c r="H659" s="2">
        <v>0</v>
      </c>
      <c r="I659" s="2">
        <v>1016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1</v>
      </c>
      <c r="W659" s="2">
        <v>0</v>
      </c>
      <c r="X659" s="2">
        <v>0</v>
      </c>
      <c r="Y659" s="2">
        <v>255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</row>
    <row r="660" spans="1:64" s="2" customFormat="1">
      <c r="A660" s="2">
        <v>658</v>
      </c>
      <c r="B660" s="2" t="s">
        <v>285</v>
      </c>
      <c r="C660" s="2">
        <v>31</v>
      </c>
      <c r="D660" s="2">
        <v>302</v>
      </c>
      <c r="E660" s="2">
        <v>6</v>
      </c>
      <c r="F660" s="2">
        <v>0</v>
      </c>
      <c r="G660" s="2">
        <v>0</v>
      </c>
      <c r="H660" s="2">
        <v>0</v>
      </c>
      <c r="I660" s="2">
        <v>1015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255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5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</row>
    <row r="661" spans="1:64" s="2" customFormat="1">
      <c r="A661" s="2">
        <v>659</v>
      </c>
      <c r="B661" s="2" t="s">
        <v>291</v>
      </c>
      <c r="C661" s="2">
        <v>31</v>
      </c>
      <c r="D661" s="2">
        <v>0</v>
      </c>
      <c r="E661" s="2">
        <v>1</v>
      </c>
      <c r="F661" s="2">
        <v>1012</v>
      </c>
      <c r="G661" s="2">
        <v>0</v>
      </c>
      <c r="H661" s="2">
        <v>0</v>
      </c>
      <c r="I661" s="2">
        <v>1016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1</v>
      </c>
      <c r="W661" s="2">
        <v>0</v>
      </c>
      <c r="X661" s="2">
        <v>0</v>
      </c>
      <c r="Y661" s="2">
        <v>255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5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</row>
    <row r="662" spans="1:64" s="2" customFormat="1">
      <c r="A662" s="2">
        <v>660</v>
      </c>
      <c r="B662" s="2" t="s">
        <v>284</v>
      </c>
      <c r="C662" s="2">
        <v>31</v>
      </c>
      <c r="D662" s="2">
        <v>303</v>
      </c>
      <c r="E662" s="2">
        <v>6</v>
      </c>
      <c r="F662" s="2">
        <v>0</v>
      </c>
      <c r="G662" s="2">
        <v>0</v>
      </c>
      <c r="H662" s="2">
        <v>0</v>
      </c>
      <c r="I662" s="2">
        <v>1015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255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</row>
    <row r="663" spans="1:64" s="2" customFormat="1">
      <c r="A663" s="2">
        <v>661</v>
      </c>
      <c r="B663" s="2" t="s">
        <v>290</v>
      </c>
      <c r="C663" s="2">
        <v>31</v>
      </c>
      <c r="D663" s="2">
        <v>0</v>
      </c>
      <c r="E663" s="2">
        <v>1</v>
      </c>
      <c r="F663" s="2">
        <v>1013</v>
      </c>
      <c r="G663" s="2">
        <v>0</v>
      </c>
      <c r="H663" s="2">
        <v>0</v>
      </c>
      <c r="I663" s="2">
        <v>1016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1</v>
      </c>
      <c r="W663" s="2">
        <v>0</v>
      </c>
      <c r="X663" s="2">
        <v>0</v>
      </c>
      <c r="Y663" s="2">
        <v>255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</row>
    <row r="664" spans="1:64" s="2" customFormat="1">
      <c r="A664" s="2">
        <v>662</v>
      </c>
      <c r="B664" s="2" t="s">
        <v>283</v>
      </c>
      <c r="C664" s="2">
        <v>31</v>
      </c>
      <c r="D664" s="2">
        <v>304</v>
      </c>
      <c r="E664" s="2">
        <v>6</v>
      </c>
      <c r="F664" s="2">
        <v>0</v>
      </c>
      <c r="G664" s="2">
        <v>0</v>
      </c>
      <c r="H664" s="2">
        <v>0</v>
      </c>
      <c r="I664" s="2">
        <v>1015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255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</row>
    <row r="665" spans="1:64" s="2" customFormat="1">
      <c r="A665" s="2">
        <v>663</v>
      </c>
      <c r="B665" s="2" t="s">
        <v>289</v>
      </c>
      <c r="C665" s="2">
        <v>31</v>
      </c>
      <c r="D665" s="2">
        <v>0</v>
      </c>
      <c r="E665" s="2">
        <v>1</v>
      </c>
      <c r="F665" s="2">
        <v>1014</v>
      </c>
      <c r="G665" s="2">
        <v>0</v>
      </c>
      <c r="H665" s="2">
        <v>0</v>
      </c>
      <c r="I665" s="2">
        <v>1016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1</v>
      </c>
      <c r="W665" s="2">
        <v>0</v>
      </c>
      <c r="X665" s="2">
        <v>0</v>
      </c>
      <c r="Y665" s="2">
        <v>255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</row>
    <row r="666" spans="1:64" s="2" customFormat="1">
      <c r="A666" s="2">
        <v>664</v>
      </c>
      <c r="B666" s="2" t="s">
        <v>282</v>
      </c>
      <c r="C666" s="2">
        <v>31</v>
      </c>
      <c r="D666" s="2">
        <v>305</v>
      </c>
      <c r="E666" s="2">
        <v>6</v>
      </c>
      <c r="F666" s="2">
        <v>0</v>
      </c>
      <c r="G666" s="2">
        <v>0</v>
      </c>
      <c r="H666" s="2">
        <v>0</v>
      </c>
      <c r="I666" s="2">
        <v>1015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255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5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</row>
    <row r="667" spans="1:64" s="2" customFormat="1">
      <c r="A667" s="2">
        <v>665</v>
      </c>
      <c r="B667" s="2" t="s">
        <v>287</v>
      </c>
      <c r="C667" s="2">
        <v>31</v>
      </c>
      <c r="D667" s="2">
        <v>0</v>
      </c>
      <c r="E667" s="2">
        <v>1</v>
      </c>
      <c r="F667" s="2">
        <v>1015</v>
      </c>
      <c r="G667" s="2">
        <v>0</v>
      </c>
      <c r="H667" s="2">
        <v>0</v>
      </c>
      <c r="I667" s="2">
        <v>1016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1</v>
      </c>
      <c r="W667" s="2">
        <v>0</v>
      </c>
      <c r="X667" s="2">
        <v>0</v>
      </c>
      <c r="Y667" s="2">
        <v>255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5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</row>
    <row r="668" spans="1:64" s="2" customFormat="1">
      <c r="A668" s="2">
        <v>666</v>
      </c>
      <c r="B668" s="2" t="s">
        <v>919</v>
      </c>
      <c r="C668" s="2">
        <v>31</v>
      </c>
      <c r="D668" s="2">
        <v>306</v>
      </c>
      <c r="E668" s="2">
        <v>6</v>
      </c>
      <c r="F668" s="2">
        <v>0</v>
      </c>
      <c r="G668" s="2">
        <v>0</v>
      </c>
      <c r="H668" s="2">
        <v>0</v>
      </c>
      <c r="I668" s="2">
        <v>1015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255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</row>
    <row r="669" spans="1:64" s="2" customFormat="1">
      <c r="A669" s="2">
        <v>667</v>
      </c>
      <c r="B669" s="2" t="s">
        <v>288</v>
      </c>
      <c r="C669" s="2">
        <v>31</v>
      </c>
      <c r="D669" s="2">
        <v>0</v>
      </c>
      <c r="E669" s="2">
        <v>1</v>
      </c>
      <c r="F669" s="2">
        <v>1016</v>
      </c>
      <c r="G669" s="2">
        <v>0</v>
      </c>
      <c r="H669" s="2">
        <v>0</v>
      </c>
      <c r="I669" s="2">
        <v>1016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1</v>
      </c>
      <c r="W669" s="2">
        <v>0</v>
      </c>
      <c r="X669" s="2">
        <v>0</v>
      </c>
      <c r="Y669" s="2">
        <v>255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</row>
    <row r="670" spans="1:64" s="2" customFormat="1">
      <c r="A670" s="2">
        <v>668</v>
      </c>
      <c r="B670" s="2" t="s">
        <v>281</v>
      </c>
      <c r="C670" s="2">
        <v>31</v>
      </c>
      <c r="D670" s="2">
        <v>307</v>
      </c>
      <c r="E670" s="2">
        <v>6</v>
      </c>
      <c r="F670" s="2">
        <v>0</v>
      </c>
      <c r="G670" s="2">
        <v>0</v>
      </c>
      <c r="H670" s="2">
        <v>0</v>
      </c>
      <c r="I670" s="2">
        <v>1015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255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</row>
    <row r="671" spans="1:64" s="2" customFormat="1">
      <c r="A671" s="2">
        <v>669</v>
      </c>
      <c r="B671" s="2" t="s">
        <v>920</v>
      </c>
      <c r="C671" s="2">
        <v>31</v>
      </c>
      <c r="D671" s="2">
        <v>0</v>
      </c>
      <c r="E671" s="2">
        <v>1</v>
      </c>
      <c r="F671" s="2">
        <v>1017</v>
      </c>
      <c r="G671" s="2">
        <v>0</v>
      </c>
      <c r="H671" s="2">
        <v>0</v>
      </c>
      <c r="I671" s="2">
        <v>1001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1</v>
      </c>
      <c r="W671" s="2">
        <v>0</v>
      </c>
      <c r="X671" s="2">
        <v>0</v>
      </c>
      <c r="Y671" s="2">
        <v>255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</row>
    <row r="672" spans="1:64" s="2" customFormat="1">
      <c r="A672" s="2">
        <v>670</v>
      </c>
      <c r="B672" s="2" t="s">
        <v>921</v>
      </c>
      <c r="C672" s="2">
        <v>7</v>
      </c>
      <c r="D672" s="2">
        <v>0</v>
      </c>
      <c r="E672" s="2">
        <v>1</v>
      </c>
      <c r="F672" s="2">
        <v>0</v>
      </c>
      <c r="G672" s="2">
        <v>0</v>
      </c>
      <c r="H672" s="2">
        <v>0</v>
      </c>
      <c r="I672" s="2">
        <v>1000</v>
      </c>
      <c r="J672" s="2">
        <v>10000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1</v>
      </c>
      <c r="W672" s="2">
        <v>0</v>
      </c>
      <c r="X672" s="2">
        <v>0</v>
      </c>
      <c r="Y672" s="2">
        <v>255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5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</row>
    <row r="673" spans="1:64" s="2" customFormat="1">
      <c r="A673" s="2">
        <v>671</v>
      </c>
      <c r="B673" s="2" t="s">
        <v>294</v>
      </c>
      <c r="C673" s="2">
        <v>7</v>
      </c>
      <c r="D673" s="2">
        <v>0</v>
      </c>
      <c r="E673" s="2">
        <v>1</v>
      </c>
      <c r="F673" s="2">
        <v>0</v>
      </c>
      <c r="G673" s="2">
        <v>0</v>
      </c>
      <c r="H673" s="2">
        <v>0</v>
      </c>
      <c r="I673" s="2">
        <v>1000</v>
      </c>
      <c r="J673" s="2">
        <v>20000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1</v>
      </c>
      <c r="W673" s="2">
        <v>0</v>
      </c>
      <c r="X673" s="2">
        <v>0</v>
      </c>
      <c r="Y673" s="2">
        <v>255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5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</row>
    <row r="674" spans="1:64" s="2" customFormat="1">
      <c r="A674" s="2">
        <v>672</v>
      </c>
      <c r="B674" s="2" t="s">
        <v>922</v>
      </c>
      <c r="C674" s="2">
        <v>31</v>
      </c>
      <c r="D674" s="2">
        <v>0</v>
      </c>
      <c r="E674" s="2">
        <v>1</v>
      </c>
      <c r="F674" s="2">
        <v>1020</v>
      </c>
      <c r="G674" s="2">
        <v>0</v>
      </c>
      <c r="H674" s="2">
        <v>0</v>
      </c>
      <c r="I674" s="2">
        <v>2155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253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</row>
    <row r="675" spans="1:64" s="2" customFormat="1">
      <c r="A675" s="2">
        <v>673</v>
      </c>
      <c r="B675" s="2" t="s">
        <v>923</v>
      </c>
      <c r="C675" s="2">
        <v>31</v>
      </c>
      <c r="D675" s="2">
        <v>0</v>
      </c>
      <c r="E675" s="2">
        <v>1</v>
      </c>
      <c r="F675" s="2">
        <v>1021</v>
      </c>
      <c r="G675" s="2">
        <v>0</v>
      </c>
      <c r="H675" s="2">
        <v>0</v>
      </c>
      <c r="I675" s="2">
        <v>2155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253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</row>
    <row r="676" spans="1:64" s="2" customFormat="1">
      <c r="A676" s="2">
        <v>674</v>
      </c>
      <c r="B676" s="2" t="s">
        <v>924</v>
      </c>
      <c r="C676" s="2">
        <v>31</v>
      </c>
      <c r="D676" s="2">
        <v>0</v>
      </c>
      <c r="E676" s="2">
        <v>1</v>
      </c>
      <c r="F676" s="2">
        <v>1022</v>
      </c>
      <c r="G676" s="2">
        <v>0</v>
      </c>
      <c r="H676" s="2">
        <v>0</v>
      </c>
      <c r="I676" s="2">
        <v>2155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253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</row>
    <row r="677" spans="1:64" s="2" customFormat="1">
      <c r="A677" s="2">
        <v>675</v>
      </c>
      <c r="B677" s="2" t="s">
        <v>925</v>
      </c>
      <c r="C677" s="2">
        <v>31</v>
      </c>
      <c r="D677" s="2">
        <v>0</v>
      </c>
      <c r="E677" s="2">
        <v>1</v>
      </c>
      <c r="F677" s="2">
        <v>1023</v>
      </c>
      <c r="G677" s="2">
        <v>0</v>
      </c>
      <c r="H677" s="2">
        <v>0</v>
      </c>
      <c r="I677" s="2">
        <v>2155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253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</row>
    <row r="678" spans="1:64" s="2" customFormat="1">
      <c r="A678" s="2">
        <v>676</v>
      </c>
      <c r="B678" s="2" t="s">
        <v>926</v>
      </c>
      <c r="C678" s="2">
        <v>31</v>
      </c>
      <c r="D678" s="2">
        <v>0</v>
      </c>
      <c r="E678" s="2">
        <v>1</v>
      </c>
      <c r="F678" s="2">
        <v>1024</v>
      </c>
      <c r="G678" s="2">
        <v>0</v>
      </c>
      <c r="H678" s="2">
        <v>0</v>
      </c>
      <c r="I678" s="2">
        <v>2155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253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5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</row>
    <row r="679" spans="1:64" s="2" customFormat="1">
      <c r="A679" s="2">
        <v>677</v>
      </c>
      <c r="B679" s="2" t="s">
        <v>927</v>
      </c>
      <c r="C679" s="2">
        <v>31</v>
      </c>
      <c r="D679" s="2">
        <v>0</v>
      </c>
      <c r="E679" s="2">
        <v>1</v>
      </c>
      <c r="F679" s="2">
        <v>1025</v>
      </c>
      <c r="G679" s="2">
        <v>0</v>
      </c>
      <c r="H679" s="2">
        <v>0</v>
      </c>
      <c r="I679" s="2">
        <v>2155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253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5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</row>
    <row r="680" spans="1:64" s="2" customFormat="1">
      <c r="A680" s="2">
        <v>678</v>
      </c>
      <c r="B680" s="2" t="s">
        <v>928</v>
      </c>
      <c r="C680" s="2">
        <v>31</v>
      </c>
      <c r="D680" s="2">
        <v>0</v>
      </c>
      <c r="E680" s="2">
        <v>1</v>
      </c>
      <c r="F680" s="2">
        <v>1026</v>
      </c>
      <c r="G680" s="2">
        <v>0</v>
      </c>
      <c r="H680" s="2">
        <v>0</v>
      </c>
      <c r="I680" s="2">
        <v>2155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253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</row>
    <row r="681" spans="1:64" s="2" customFormat="1">
      <c r="A681" s="2">
        <v>679</v>
      </c>
      <c r="B681" s="2" t="s">
        <v>929</v>
      </c>
      <c r="C681" s="2">
        <v>31</v>
      </c>
      <c r="D681" s="2">
        <v>0</v>
      </c>
      <c r="E681" s="2">
        <v>1</v>
      </c>
      <c r="F681" s="2">
        <v>1027</v>
      </c>
      <c r="G681" s="2">
        <v>0</v>
      </c>
      <c r="H681" s="2">
        <v>0</v>
      </c>
      <c r="I681" s="2">
        <v>2155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253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</row>
    <row r="682" spans="1:64" s="2" customFormat="1">
      <c r="A682" s="2">
        <v>680</v>
      </c>
      <c r="B682" s="2" t="s">
        <v>930</v>
      </c>
      <c r="C682" s="2">
        <v>31</v>
      </c>
      <c r="D682" s="2">
        <v>0</v>
      </c>
      <c r="E682" s="2">
        <v>1</v>
      </c>
      <c r="F682" s="2">
        <v>1028</v>
      </c>
      <c r="G682" s="2">
        <v>0</v>
      </c>
      <c r="H682" s="2">
        <v>0</v>
      </c>
      <c r="I682" s="2">
        <v>2155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253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</row>
    <row r="683" spans="1:64" s="2" customFormat="1">
      <c r="A683" s="2">
        <v>681</v>
      </c>
      <c r="B683" s="2" t="s">
        <v>931</v>
      </c>
      <c r="C683" s="2">
        <v>31</v>
      </c>
      <c r="D683" s="2">
        <v>0</v>
      </c>
      <c r="E683" s="2">
        <v>1</v>
      </c>
      <c r="F683" s="2">
        <v>1029</v>
      </c>
      <c r="G683" s="2">
        <v>0</v>
      </c>
      <c r="H683" s="2">
        <v>0</v>
      </c>
      <c r="I683" s="2">
        <v>2155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253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</row>
    <row r="684" spans="1:64" s="2" customFormat="1">
      <c r="A684" s="2">
        <v>682</v>
      </c>
      <c r="B684" s="2" t="s">
        <v>932</v>
      </c>
      <c r="C684" s="2">
        <v>31</v>
      </c>
      <c r="D684" s="2">
        <v>0</v>
      </c>
      <c r="E684" s="2">
        <v>1</v>
      </c>
      <c r="F684" s="2">
        <v>1030</v>
      </c>
      <c r="G684" s="2">
        <v>0</v>
      </c>
      <c r="H684" s="2">
        <v>0</v>
      </c>
      <c r="I684" s="2">
        <v>2155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253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5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</row>
    <row r="685" spans="1:64" s="2" customFormat="1">
      <c r="A685" s="2">
        <v>683</v>
      </c>
      <c r="B685" s="2" t="s">
        <v>933</v>
      </c>
      <c r="C685" s="2">
        <v>31</v>
      </c>
      <c r="D685" s="2">
        <v>0</v>
      </c>
      <c r="E685" s="2">
        <v>1</v>
      </c>
      <c r="F685" s="2">
        <v>1031</v>
      </c>
      <c r="G685" s="2">
        <v>0</v>
      </c>
      <c r="H685" s="2">
        <v>0</v>
      </c>
      <c r="I685" s="2">
        <v>2155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253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5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</row>
    <row r="686" spans="1:64" s="2" customFormat="1">
      <c r="A686" s="2">
        <v>684</v>
      </c>
      <c r="B686" s="2" t="s">
        <v>934</v>
      </c>
      <c r="C686" s="2">
        <v>31</v>
      </c>
      <c r="D686" s="2">
        <v>0</v>
      </c>
      <c r="E686" s="2">
        <v>1</v>
      </c>
      <c r="F686" s="2">
        <v>1032</v>
      </c>
      <c r="G686" s="2">
        <v>0</v>
      </c>
      <c r="H686" s="2">
        <v>0</v>
      </c>
      <c r="I686" s="2">
        <v>2155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253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</row>
    <row r="687" spans="1:64" s="2" customFormat="1">
      <c r="A687" s="2">
        <v>685</v>
      </c>
      <c r="B687" s="2" t="s">
        <v>935</v>
      </c>
      <c r="C687" s="2">
        <v>31</v>
      </c>
      <c r="D687" s="2">
        <v>0</v>
      </c>
      <c r="E687" s="2">
        <v>1</v>
      </c>
      <c r="F687" s="2">
        <v>1040</v>
      </c>
      <c r="G687" s="2">
        <v>0</v>
      </c>
      <c r="H687" s="2">
        <v>0</v>
      </c>
      <c r="I687" s="2">
        <v>272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253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</row>
    <row r="688" spans="1:64" s="2" customFormat="1">
      <c r="A688" s="2">
        <v>686</v>
      </c>
      <c r="B688" s="2" t="s">
        <v>936</v>
      </c>
      <c r="C688" s="2">
        <v>31</v>
      </c>
      <c r="D688" s="2">
        <v>0</v>
      </c>
      <c r="E688" s="2">
        <v>1</v>
      </c>
      <c r="F688" s="2">
        <v>1041</v>
      </c>
      <c r="G688" s="2">
        <v>0</v>
      </c>
      <c r="H688" s="2">
        <v>0</v>
      </c>
      <c r="I688" s="2">
        <v>273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253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</row>
    <row r="689" spans="1:64" s="2" customFormat="1">
      <c r="A689" s="2">
        <v>687</v>
      </c>
      <c r="B689" s="2" t="s">
        <v>937</v>
      </c>
      <c r="C689" s="2">
        <v>31</v>
      </c>
      <c r="D689" s="2">
        <v>0</v>
      </c>
      <c r="E689" s="2">
        <v>1</v>
      </c>
      <c r="F689" s="2">
        <v>1042</v>
      </c>
      <c r="G689" s="2">
        <v>0</v>
      </c>
      <c r="H689" s="2">
        <v>0</v>
      </c>
      <c r="I689" s="2">
        <v>274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253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</row>
    <row r="690" spans="1:64" s="2" customFormat="1">
      <c r="A690" s="2">
        <v>688</v>
      </c>
      <c r="B690" s="2" t="s">
        <v>938</v>
      </c>
      <c r="C690" s="2">
        <v>31</v>
      </c>
      <c r="D690" s="2">
        <v>0</v>
      </c>
      <c r="E690" s="2">
        <v>1</v>
      </c>
      <c r="F690" s="2">
        <v>1043</v>
      </c>
      <c r="G690" s="2">
        <v>0</v>
      </c>
      <c r="H690" s="2">
        <v>0</v>
      </c>
      <c r="I690" s="2">
        <v>275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253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5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</row>
    <row r="691" spans="1:64" s="2" customFormat="1">
      <c r="A691" s="2">
        <v>689</v>
      </c>
      <c r="B691" s="2" t="s">
        <v>939</v>
      </c>
      <c r="C691" s="2">
        <v>31</v>
      </c>
      <c r="D691" s="2">
        <v>0</v>
      </c>
      <c r="E691" s="2">
        <v>1</v>
      </c>
      <c r="F691" s="2">
        <v>1044</v>
      </c>
      <c r="G691" s="2">
        <v>0</v>
      </c>
      <c r="H691" s="2">
        <v>0</v>
      </c>
      <c r="I691" s="2">
        <v>276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253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5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</row>
    <row r="692" spans="1:64" s="2" customFormat="1">
      <c r="A692" s="2">
        <v>690</v>
      </c>
      <c r="B692" s="2" t="s">
        <v>940</v>
      </c>
      <c r="C692" s="2">
        <v>31</v>
      </c>
      <c r="D692" s="2">
        <v>0</v>
      </c>
      <c r="E692" s="2">
        <v>1</v>
      </c>
      <c r="F692" s="2">
        <v>1018</v>
      </c>
      <c r="G692" s="2">
        <v>0</v>
      </c>
      <c r="H692" s="2">
        <v>0</v>
      </c>
      <c r="I692" s="2">
        <v>1020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255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</row>
    <row r="693" spans="1:64" s="2" customFormat="1">
      <c r="A693" s="2">
        <v>691</v>
      </c>
      <c r="B693" s="2" t="s">
        <v>941</v>
      </c>
      <c r="C693" s="2">
        <v>31</v>
      </c>
      <c r="D693" s="2">
        <v>0</v>
      </c>
      <c r="E693" s="2">
        <v>1</v>
      </c>
      <c r="F693" s="2">
        <v>0</v>
      </c>
      <c r="G693" s="2">
        <v>0</v>
      </c>
      <c r="H693" s="2">
        <v>0</v>
      </c>
      <c r="I693" s="2">
        <v>1220</v>
      </c>
      <c r="J693" s="2">
        <v>10000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255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</row>
    <row r="694" spans="1:64" s="2" customFormat="1">
      <c r="A694" s="2">
        <v>692</v>
      </c>
      <c r="B694" s="2" t="s">
        <v>942</v>
      </c>
      <c r="C694" s="2">
        <v>31</v>
      </c>
      <c r="D694" s="2">
        <v>0</v>
      </c>
      <c r="E694" s="2">
        <v>1</v>
      </c>
      <c r="F694" s="2">
        <v>0</v>
      </c>
      <c r="G694" s="2">
        <v>0</v>
      </c>
      <c r="H694" s="2">
        <v>0</v>
      </c>
      <c r="I694" s="2">
        <v>1220</v>
      </c>
      <c r="J694" s="2">
        <v>10000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255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</row>
    <row r="695" spans="1:64" s="2" customFormat="1">
      <c r="A695" s="2">
        <v>693</v>
      </c>
      <c r="B695" s="2" t="s">
        <v>943</v>
      </c>
      <c r="C695" s="2">
        <v>31</v>
      </c>
      <c r="D695" s="2">
        <v>0</v>
      </c>
      <c r="E695" s="2">
        <v>1</v>
      </c>
      <c r="F695" s="2">
        <v>0</v>
      </c>
      <c r="G695" s="2">
        <v>0</v>
      </c>
      <c r="H695" s="2">
        <v>0</v>
      </c>
      <c r="I695" s="2">
        <v>1220</v>
      </c>
      <c r="J695" s="2">
        <v>10000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255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</row>
    <row r="696" spans="1:64" s="2" customFormat="1">
      <c r="A696" s="2">
        <v>694</v>
      </c>
      <c r="B696" s="2" t="s">
        <v>944</v>
      </c>
      <c r="C696" s="2">
        <v>31</v>
      </c>
      <c r="D696" s="2">
        <v>0</v>
      </c>
      <c r="E696" s="2">
        <v>1</v>
      </c>
      <c r="F696" s="2">
        <v>0</v>
      </c>
      <c r="G696" s="2">
        <v>0</v>
      </c>
      <c r="H696" s="2">
        <v>0</v>
      </c>
      <c r="I696" s="2">
        <v>1220</v>
      </c>
      <c r="J696" s="2">
        <v>10000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255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5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</row>
    <row r="697" spans="1:64" s="2" customFormat="1">
      <c r="A697" s="2">
        <v>695</v>
      </c>
      <c r="B697" s="2" t="s">
        <v>945</v>
      </c>
      <c r="C697" s="2">
        <v>31</v>
      </c>
      <c r="D697" s="2">
        <v>0</v>
      </c>
      <c r="E697" s="2">
        <v>1</v>
      </c>
      <c r="F697" s="2">
        <v>0</v>
      </c>
      <c r="G697" s="2">
        <v>0</v>
      </c>
      <c r="H697" s="2">
        <v>0</v>
      </c>
      <c r="I697" s="2">
        <v>1220</v>
      </c>
      <c r="J697" s="2">
        <v>10000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255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5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</row>
    <row r="698" spans="1:64" s="2" customFormat="1">
      <c r="A698" s="2">
        <v>696</v>
      </c>
      <c r="B698" s="2" t="s">
        <v>946</v>
      </c>
      <c r="C698" s="2">
        <v>31</v>
      </c>
      <c r="D698" s="2">
        <v>0</v>
      </c>
      <c r="E698" s="2">
        <v>1</v>
      </c>
      <c r="F698" s="2">
        <v>0</v>
      </c>
      <c r="G698" s="2">
        <v>0</v>
      </c>
      <c r="H698" s="2">
        <v>0</v>
      </c>
      <c r="I698" s="2">
        <v>1220</v>
      </c>
      <c r="J698" s="2">
        <v>10000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255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</row>
    <row r="699" spans="1:64" s="2" customFormat="1">
      <c r="A699" s="2">
        <v>697</v>
      </c>
      <c r="B699" s="2" t="s">
        <v>947</v>
      </c>
      <c r="C699" s="2">
        <v>31</v>
      </c>
      <c r="D699" s="2">
        <v>0</v>
      </c>
      <c r="E699" s="2">
        <v>1</v>
      </c>
      <c r="F699" s="2">
        <v>0</v>
      </c>
      <c r="G699" s="2">
        <v>0</v>
      </c>
      <c r="H699" s="2">
        <v>0</v>
      </c>
      <c r="I699" s="2">
        <v>1220</v>
      </c>
      <c r="J699" s="2">
        <v>10000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255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</row>
    <row r="700" spans="1:64" s="2" customFormat="1">
      <c r="A700" s="2">
        <v>698</v>
      </c>
      <c r="B700" s="2" t="s">
        <v>948</v>
      </c>
      <c r="C700" s="2">
        <v>31</v>
      </c>
      <c r="D700" s="2">
        <v>0</v>
      </c>
      <c r="E700" s="2">
        <v>1</v>
      </c>
      <c r="F700" s="2">
        <v>0</v>
      </c>
      <c r="G700" s="2">
        <v>0</v>
      </c>
      <c r="H700" s="2">
        <v>0</v>
      </c>
      <c r="I700" s="2">
        <v>1220</v>
      </c>
      <c r="J700" s="2">
        <v>10000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255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</row>
    <row r="701" spans="1:64" s="2" customFormat="1">
      <c r="A701" s="2">
        <v>699</v>
      </c>
      <c r="B701" s="2" t="s">
        <v>949</v>
      </c>
      <c r="C701" s="2">
        <v>31</v>
      </c>
      <c r="D701" s="2">
        <v>0</v>
      </c>
      <c r="E701" s="2">
        <v>1</v>
      </c>
      <c r="F701" s="2">
        <v>0</v>
      </c>
      <c r="G701" s="2">
        <v>0</v>
      </c>
      <c r="H701" s="2">
        <v>0</v>
      </c>
      <c r="I701" s="2">
        <v>1220</v>
      </c>
      <c r="J701" s="2">
        <v>10000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255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</row>
    <row r="702" spans="1:64" s="2" customFormat="1">
      <c r="A702" s="2">
        <v>700</v>
      </c>
      <c r="B702" s="2" t="s">
        <v>950</v>
      </c>
      <c r="C702" s="2">
        <v>31</v>
      </c>
      <c r="D702" s="2">
        <v>0</v>
      </c>
      <c r="E702" s="2">
        <v>1</v>
      </c>
      <c r="F702" s="2">
        <v>0</v>
      </c>
      <c r="G702" s="2">
        <v>0</v>
      </c>
      <c r="H702" s="2">
        <v>0</v>
      </c>
      <c r="I702" s="2">
        <v>1220</v>
      </c>
      <c r="J702" s="2">
        <v>10000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255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5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</row>
    <row r="703" spans="1:64" s="2" customFormat="1">
      <c r="A703" s="2">
        <v>701</v>
      </c>
      <c r="B703" s="2" t="s">
        <v>951</v>
      </c>
      <c r="C703" s="2">
        <v>31</v>
      </c>
      <c r="D703" s="2">
        <v>0</v>
      </c>
      <c r="E703" s="2">
        <v>1</v>
      </c>
      <c r="F703" s="2">
        <v>0</v>
      </c>
      <c r="G703" s="2">
        <v>0</v>
      </c>
      <c r="H703" s="2">
        <v>0</v>
      </c>
      <c r="I703" s="2">
        <v>1220</v>
      </c>
      <c r="J703" s="2">
        <v>10000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255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5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</row>
    <row r="704" spans="1:64" s="2" customFormat="1">
      <c r="A704" s="2">
        <v>702</v>
      </c>
      <c r="B704" s="2" t="s">
        <v>952</v>
      </c>
      <c r="C704" s="2">
        <v>31</v>
      </c>
      <c r="D704" s="2">
        <v>0</v>
      </c>
      <c r="E704" s="2">
        <v>1</v>
      </c>
      <c r="F704" s="2">
        <v>0</v>
      </c>
      <c r="G704" s="2">
        <v>0</v>
      </c>
      <c r="H704" s="2">
        <v>0</v>
      </c>
      <c r="I704" s="2">
        <v>1220</v>
      </c>
      <c r="J704" s="2">
        <v>10000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255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</row>
    <row r="705" spans="1:64" s="2" customFormat="1">
      <c r="A705" s="2">
        <v>703</v>
      </c>
      <c r="B705" s="2" t="s">
        <v>953</v>
      </c>
      <c r="C705" s="2">
        <v>31</v>
      </c>
      <c r="D705" s="2">
        <v>0</v>
      </c>
      <c r="E705" s="2">
        <v>1</v>
      </c>
      <c r="F705" s="2">
        <v>0</v>
      </c>
      <c r="G705" s="2">
        <v>0</v>
      </c>
      <c r="H705" s="2">
        <v>0</v>
      </c>
      <c r="I705" s="2">
        <v>1220</v>
      </c>
      <c r="J705" s="2">
        <v>10000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255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</row>
    <row r="706" spans="1:64" s="2" customFormat="1">
      <c r="A706" s="2">
        <v>704</v>
      </c>
      <c r="B706" s="2" t="s">
        <v>954</v>
      </c>
      <c r="C706" s="2">
        <v>31</v>
      </c>
      <c r="D706" s="2">
        <v>0</v>
      </c>
      <c r="E706" s="2">
        <v>1</v>
      </c>
      <c r="F706" s="2">
        <v>0</v>
      </c>
      <c r="G706" s="2">
        <v>0</v>
      </c>
      <c r="H706" s="2">
        <v>0</v>
      </c>
      <c r="I706" s="2">
        <v>1220</v>
      </c>
      <c r="J706" s="2">
        <v>10000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255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</row>
    <row r="707" spans="1:64" s="2" customFormat="1">
      <c r="A707" s="2">
        <v>705</v>
      </c>
      <c r="B707" s="2" t="s">
        <v>955</v>
      </c>
      <c r="C707" s="2">
        <v>31</v>
      </c>
      <c r="D707" s="2">
        <v>0</v>
      </c>
      <c r="E707" s="2">
        <v>1</v>
      </c>
      <c r="F707" s="2">
        <v>0</v>
      </c>
      <c r="G707" s="2">
        <v>0</v>
      </c>
      <c r="H707" s="2">
        <v>0</v>
      </c>
      <c r="I707" s="2">
        <v>1220</v>
      </c>
      <c r="J707" s="2">
        <v>10000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255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</row>
    <row r="708" spans="1:64" s="2" customFormat="1">
      <c r="A708" s="2">
        <v>706</v>
      </c>
      <c r="B708" s="2" t="s">
        <v>956</v>
      </c>
      <c r="C708" s="2">
        <v>31</v>
      </c>
      <c r="D708" s="2">
        <v>0</v>
      </c>
      <c r="E708" s="2">
        <v>1</v>
      </c>
      <c r="F708" s="2">
        <v>0</v>
      </c>
      <c r="G708" s="2">
        <v>0</v>
      </c>
      <c r="H708" s="2">
        <v>0</v>
      </c>
      <c r="I708" s="2">
        <v>1220</v>
      </c>
      <c r="J708" s="2">
        <v>10000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255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5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</row>
    <row r="709" spans="1:64" s="2" customFormat="1">
      <c r="A709" s="2">
        <v>707</v>
      </c>
      <c r="B709" s="2" t="s">
        <v>957</v>
      </c>
      <c r="C709" s="2">
        <v>31</v>
      </c>
      <c r="D709" s="2">
        <v>0</v>
      </c>
      <c r="E709" s="2">
        <v>1</v>
      </c>
      <c r="F709" s="2">
        <v>0</v>
      </c>
      <c r="G709" s="2">
        <v>0</v>
      </c>
      <c r="H709" s="2">
        <v>0</v>
      </c>
      <c r="I709" s="2">
        <v>1220</v>
      </c>
      <c r="J709" s="2">
        <v>10000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255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5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</row>
    <row r="710" spans="1:64" s="2" customFormat="1">
      <c r="A710" s="2">
        <v>708</v>
      </c>
      <c r="B710" s="2" t="s">
        <v>958</v>
      </c>
      <c r="C710" s="2">
        <v>31</v>
      </c>
      <c r="D710" s="2">
        <v>0</v>
      </c>
      <c r="E710" s="2">
        <v>1</v>
      </c>
      <c r="F710" s="2">
        <v>0</v>
      </c>
      <c r="G710" s="2">
        <v>0</v>
      </c>
      <c r="H710" s="2">
        <v>0</v>
      </c>
      <c r="I710" s="2">
        <v>1220</v>
      </c>
      <c r="J710" s="2">
        <v>10000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255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</row>
    <row r="711" spans="1:64" s="2" customFormat="1">
      <c r="A711" s="2">
        <v>709</v>
      </c>
      <c r="B711" s="2" t="s">
        <v>959</v>
      </c>
      <c r="C711" s="2">
        <v>31</v>
      </c>
      <c r="D711" s="2">
        <v>0</v>
      </c>
      <c r="E711" s="2">
        <v>1</v>
      </c>
      <c r="F711" s="2">
        <v>0</v>
      </c>
      <c r="G711" s="2">
        <v>0</v>
      </c>
      <c r="H711" s="2">
        <v>0</v>
      </c>
      <c r="I711" s="2">
        <v>1220</v>
      </c>
      <c r="J711" s="2">
        <v>10000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255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</row>
    <row r="712" spans="1:64" s="2" customFormat="1">
      <c r="A712" s="2">
        <v>710</v>
      </c>
      <c r="B712" s="2" t="s">
        <v>960</v>
      </c>
      <c r="C712" s="2">
        <v>31</v>
      </c>
      <c r="D712" s="2">
        <v>0</v>
      </c>
      <c r="E712" s="2">
        <v>1</v>
      </c>
      <c r="F712" s="2">
        <v>0</v>
      </c>
      <c r="G712" s="2">
        <v>0</v>
      </c>
      <c r="H712" s="2">
        <v>0</v>
      </c>
      <c r="I712" s="2">
        <v>1220</v>
      </c>
      <c r="J712" s="2">
        <v>10000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255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</row>
    <row r="713" spans="1:64" s="2" customFormat="1">
      <c r="A713" s="2">
        <v>711</v>
      </c>
      <c r="B713" s="2" t="s">
        <v>961</v>
      </c>
      <c r="C713" s="2">
        <v>31</v>
      </c>
      <c r="D713" s="2">
        <v>0</v>
      </c>
      <c r="E713" s="2">
        <v>1</v>
      </c>
      <c r="F713" s="2">
        <v>0</v>
      </c>
      <c r="G713" s="2">
        <v>0</v>
      </c>
      <c r="H713" s="2">
        <v>0</v>
      </c>
      <c r="I713" s="2">
        <v>1220</v>
      </c>
      <c r="J713" s="2">
        <v>10000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255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</row>
    <row r="714" spans="1:64" s="2" customFormat="1">
      <c r="A714" s="2">
        <v>712</v>
      </c>
      <c r="B714" s="2" t="s">
        <v>962</v>
      </c>
      <c r="C714" s="2">
        <v>31</v>
      </c>
      <c r="D714" s="2">
        <v>0</v>
      </c>
      <c r="E714" s="2">
        <v>1</v>
      </c>
      <c r="F714" s="2">
        <v>0</v>
      </c>
      <c r="G714" s="2">
        <v>0</v>
      </c>
      <c r="H714" s="2">
        <v>0</v>
      </c>
      <c r="I714" s="2">
        <v>1220</v>
      </c>
      <c r="J714" s="2">
        <v>10000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255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5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</row>
    <row r="715" spans="1:64" s="2" customFormat="1">
      <c r="A715" s="2">
        <v>713</v>
      </c>
      <c r="B715" s="2" t="s">
        <v>963</v>
      </c>
      <c r="C715" s="2">
        <v>31</v>
      </c>
      <c r="D715" s="2">
        <v>0</v>
      </c>
      <c r="E715" s="2">
        <v>1</v>
      </c>
      <c r="F715" s="2">
        <v>0</v>
      </c>
      <c r="G715" s="2">
        <v>0</v>
      </c>
      <c r="H715" s="2">
        <v>0</v>
      </c>
      <c r="I715" s="2">
        <v>1220</v>
      </c>
      <c r="J715" s="2">
        <v>10000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255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5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</row>
    <row r="716" spans="1:64" s="2" customFormat="1">
      <c r="A716" s="2">
        <v>714</v>
      </c>
      <c r="B716" s="2" t="s">
        <v>964</v>
      </c>
      <c r="C716" s="2">
        <v>31</v>
      </c>
      <c r="D716" s="2">
        <v>0</v>
      </c>
      <c r="E716" s="2">
        <v>1</v>
      </c>
      <c r="F716" s="2">
        <v>0</v>
      </c>
      <c r="G716" s="2">
        <v>0</v>
      </c>
      <c r="H716" s="2">
        <v>0</v>
      </c>
      <c r="I716" s="2">
        <v>1220</v>
      </c>
      <c r="J716" s="2">
        <v>10000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255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</row>
    <row r="717" spans="1:64" s="2" customFormat="1">
      <c r="A717" s="2">
        <v>715</v>
      </c>
      <c r="B717" s="2" t="s">
        <v>965</v>
      </c>
      <c r="C717" s="2">
        <v>31</v>
      </c>
      <c r="D717" s="2">
        <v>0</v>
      </c>
      <c r="E717" s="2">
        <v>1</v>
      </c>
      <c r="F717" s="2">
        <v>0</v>
      </c>
      <c r="G717" s="2">
        <v>0</v>
      </c>
      <c r="H717" s="2">
        <v>0</v>
      </c>
      <c r="I717" s="2">
        <v>1220</v>
      </c>
      <c r="J717" s="2">
        <v>10000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255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</row>
    <row r="718" spans="1:64" s="2" customFormat="1">
      <c r="A718" s="2">
        <v>716</v>
      </c>
      <c r="B718" s="2" t="s">
        <v>966</v>
      </c>
      <c r="C718" s="2">
        <v>31</v>
      </c>
      <c r="D718" s="2">
        <v>0</v>
      </c>
      <c r="E718" s="2">
        <v>1</v>
      </c>
      <c r="F718" s="2">
        <v>0</v>
      </c>
      <c r="G718" s="2">
        <v>0</v>
      </c>
      <c r="H718" s="2">
        <v>0</v>
      </c>
      <c r="I718" s="2">
        <v>1220</v>
      </c>
      <c r="J718" s="2">
        <v>10000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255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</row>
    <row r="719" spans="1:64" s="2" customFormat="1">
      <c r="A719" s="2">
        <v>717</v>
      </c>
      <c r="B719" s="2" t="s">
        <v>967</v>
      </c>
      <c r="C719" s="2">
        <v>31</v>
      </c>
      <c r="D719" s="2">
        <v>0</v>
      </c>
      <c r="E719" s="2">
        <v>1</v>
      </c>
      <c r="F719" s="2">
        <v>0</v>
      </c>
      <c r="G719" s="2">
        <v>0</v>
      </c>
      <c r="H719" s="2">
        <v>0</v>
      </c>
      <c r="I719" s="2">
        <v>1220</v>
      </c>
      <c r="J719" s="2">
        <v>10000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255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</row>
    <row r="720" spans="1:64" s="2" customFormat="1">
      <c r="A720" s="2">
        <v>718</v>
      </c>
      <c r="B720" s="2" t="s">
        <v>968</v>
      </c>
      <c r="C720" s="2">
        <v>31</v>
      </c>
      <c r="D720" s="2">
        <v>0</v>
      </c>
      <c r="E720" s="2">
        <v>1</v>
      </c>
      <c r="F720" s="2">
        <v>0</v>
      </c>
      <c r="G720" s="2">
        <v>0</v>
      </c>
      <c r="H720" s="2">
        <v>0</v>
      </c>
      <c r="I720" s="2">
        <v>1220</v>
      </c>
      <c r="J720" s="2">
        <v>10000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255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5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</row>
    <row r="721" spans="1:64" s="2" customFormat="1">
      <c r="A721" s="2">
        <v>719</v>
      </c>
      <c r="B721" s="2" t="s">
        <v>969</v>
      </c>
      <c r="C721" s="2">
        <v>31</v>
      </c>
      <c r="D721" s="2">
        <v>0</v>
      </c>
      <c r="E721" s="2">
        <v>1</v>
      </c>
      <c r="F721" s="2">
        <v>0</v>
      </c>
      <c r="G721" s="2">
        <v>0</v>
      </c>
      <c r="H721" s="2">
        <v>0</v>
      </c>
      <c r="I721" s="2">
        <v>1220</v>
      </c>
      <c r="J721" s="2">
        <v>10000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255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5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</row>
    <row r="722" spans="1:64" s="2" customFormat="1">
      <c r="A722" s="2">
        <v>720</v>
      </c>
      <c r="B722" s="2" t="s">
        <v>2347</v>
      </c>
      <c r="C722" s="2">
        <v>7</v>
      </c>
      <c r="D722" s="2">
        <v>1</v>
      </c>
      <c r="E722" s="2">
        <v>1</v>
      </c>
      <c r="F722" s="2">
        <v>1</v>
      </c>
      <c r="G722" s="2">
        <v>0</v>
      </c>
      <c r="H722" s="2">
        <v>0</v>
      </c>
      <c r="I722" s="2">
        <v>990</v>
      </c>
      <c r="J722" s="2">
        <v>4000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255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</row>
    <row r="723" spans="1:64" s="2" customFormat="1">
      <c r="A723" s="2">
        <v>721</v>
      </c>
      <c r="B723" s="2" t="s">
        <v>302</v>
      </c>
      <c r="C723" s="2">
        <v>7</v>
      </c>
      <c r="D723" s="2">
        <v>1</v>
      </c>
      <c r="E723" s="2">
        <v>1</v>
      </c>
      <c r="F723" s="2">
        <v>1</v>
      </c>
      <c r="G723" s="2">
        <v>0</v>
      </c>
      <c r="H723" s="2">
        <v>0</v>
      </c>
      <c r="I723" s="2">
        <v>991</v>
      </c>
      <c r="J723" s="2">
        <v>9000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255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</row>
    <row r="724" spans="1:64" s="2" customFormat="1">
      <c r="A724" s="2">
        <v>722</v>
      </c>
      <c r="B724" s="2" t="s">
        <v>301</v>
      </c>
      <c r="C724" s="2">
        <v>7</v>
      </c>
      <c r="D724" s="2">
        <v>1</v>
      </c>
      <c r="E724" s="2">
        <v>1</v>
      </c>
      <c r="F724" s="2">
        <v>1</v>
      </c>
      <c r="G724" s="2">
        <v>0</v>
      </c>
      <c r="H724" s="2">
        <v>0</v>
      </c>
      <c r="I724" s="2">
        <v>992</v>
      </c>
      <c r="J724" s="2">
        <v>20000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255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</row>
    <row r="725" spans="1:64" s="2" customFormat="1">
      <c r="A725" s="2">
        <v>723</v>
      </c>
      <c r="B725" s="2" t="s">
        <v>300</v>
      </c>
      <c r="C725" s="2">
        <v>7</v>
      </c>
      <c r="D725" s="2">
        <v>2</v>
      </c>
      <c r="E725" s="2">
        <v>1</v>
      </c>
      <c r="F725" s="2">
        <v>2</v>
      </c>
      <c r="G725" s="2">
        <v>0</v>
      </c>
      <c r="H725" s="2">
        <v>0</v>
      </c>
      <c r="I725" s="2">
        <v>994</v>
      </c>
      <c r="J725" s="2">
        <v>6000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255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</row>
    <row r="726" spans="1:64" s="2" customFormat="1">
      <c r="A726" s="2">
        <v>724</v>
      </c>
      <c r="B726" s="2" t="s">
        <v>299</v>
      </c>
      <c r="C726" s="2">
        <v>7</v>
      </c>
      <c r="D726" s="2">
        <v>2</v>
      </c>
      <c r="E726" s="2">
        <v>1</v>
      </c>
      <c r="F726" s="2">
        <v>2</v>
      </c>
      <c r="G726" s="2">
        <v>0</v>
      </c>
      <c r="H726" s="2">
        <v>0</v>
      </c>
      <c r="I726" s="2">
        <v>995</v>
      </c>
      <c r="J726" s="2">
        <v>14000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255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5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</row>
    <row r="727" spans="1:64" s="2" customFormat="1">
      <c r="A727" s="2">
        <v>725</v>
      </c>
      <c r="B727" s="2" t="s">
        <v>298</v>
      </c>
      <c r="C727" s="2">
        <v>7</v>
      </c>
      <c r="D727" s="2">
        <v>2</v>
      </c>
      <c r="E727" s="2">
        <v>1</v>
      </c>
      <c r="F727" s="2">
        <v>2</v>
      </c>
      <c r="G727" s="2">
        <v>0</v>
      </c>
      <c r="H727" s="2">
        <v>0</v>
      </c>
      <c r="I727" s="2">
        <v>996</v>
      </c>
      <c r="J727" s="2">
        <v>32000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255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5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</row>
    <row r="728" spans="1:64" s="2" customFormat="1">
      <c r="A728" s="2">
        <v>726</v>
      </c>
      <c r="B728" s="2" t="s">
        <v>297</v>
      </c>
      <c r="C728" s="2">
        <v>7</v>
      </c>
      <c r="D728" s="2">
        <v>3</v>
      </c>
      <c r="E728" s="2">
        <v>1</v>
      </c>
      <c r="F728" s="2">
        <v>3</v>
      </c>
      <c r="G728" s="2">
        <v>0</v>
      </c>
      <c r="H728" s="2">
        <v>0</v>
      </c>
      <c r="I728" s="2">
        <v>1028</v>
      </c>
      <c r="J728" s="2">
        <v>10000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1</v>
      </c>
      <c r="W728" s="2">
        <v>0</v>
      </c>
      <c r="X728" s="2">
        <v>0</v>
      </c>
      <c r="Y728" s="2">
        <v>255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</row>
    <row r="729" spans="1:64" s="2" customFormat="1">
      <c r="A729" s="2">
        <v>727</v>
      </c>
      <c r="B729" s="2" t="s">
        <v>296</v>
      </c>
      <c r="C729" s="2">
        <v>7</v>
      </c>
      <c r="D729" s="2">
        <v>3</v>
      </c>
      <c r="E729" s="2">
        <v>1</v>
      </c>
      <c r="F729" s="2">
        <v>3</v>
      </c>
      <c r="G729" s="2">
        <v>0</v>
      </c>
      <c r="H729" s="2">
        <v>0</v>
      </c>
      <c r="I729" s="2">
        <v>1027</v>
      </c>
      <c r="J729" s="2">
        <v>15000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1</v>
      </c>
      <c r="W729" s="2">
        <v>0</v>
      </c>
      <c r="X729" s="2">
        <v>0</v>
      </c>
      <c r="Y729" s="2">
        <v>255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</row>
    <row r="730" spans="1:64" s="2" customFormat="1">
      <c r="A730" s="2">
        <v>728</v>
      </c>
      <c r="B730" s="2" t="s">
        <v>295</v>
      </c>
      <c r="C730" s="2">
        <v>7</v>
      </c>
      <c r="D730" s="2">
        <v>3</v>
      </c>
      <c r="E730" s="2">
        <v>1</v>
      </c>
      <c r="F730" s="2">
        <v>3</v>
      </c>
      <c r="G730" s="2">
        <v>0</v>
      </c>
      <c r="H730" s="2">
        <v>0</v>
      </c>
      <c r="I730" s="2">
        <v>1026</v>
      </c>
      <c r="J730" s="2">
        <v>20000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255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</row>
    <row r="731" spans="1:64" s="2" customFormat="1">
      <c r="A731" s="2">
        <v>729</v>
      </c>
      <c r="B731" s="2" t="s">
        <v>970</v>
      </c>
      <c r="C731" s="2">
        <v>62</v>
      </c>
      <c r="D731" s="2">
        <v>0</v>
      </c>
      <c r="E731" s="2">
        <v>1</v>
      </c>
      <c r="F731" s="2">
        <v>0</v>
      </c>
      <c r="G731" s="2">
        <v>0</v>
      </c>
      <c r="H731" s="2">
        <v>0</v>
      </c>
      <c r="I731" s="2">
        <v>560</v>
      </c>
      <c r="J731" s="2">
        <v>6000</v>
      </c>
      <c r="K731" s="2">
        <v>0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15</v>
      </c>
      <c r="W731" s="2">
        <v>4000</v>
      </c>
      <c r="X731" s="2">
        <v>0</v>
      </c>
      <c r="Y731" s="2">
        <v>255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</row>
    <row r="732" spans="1:64" s="2" customFormat="1">
      <c r="A732" s="2">
        <v>730</v>
      </c>
      <c r="B732" s="2" t="s">
        <v>971</v>
      </c>
      <c r="C732" s="2">
        <v>62</v>
      </c>
      <c r="D732" s="2">
        <v>0</v>
      </c>
      <c r="E732" s="2">
        <v>1</v>
      </c>
      <c r="F732" s="2">
        <v>0</v>
      </c>
      <c r="G732" s="2">
        <v>0</v>
      </c>
      <c r="H732" s="2">
        <v>0</v>
      </c>
      <c r="I732" s="2">
        <v>561</v>
      </c>
      <c r="J732" s="2">
        <v>6000</v>
      </c>
      <c r="K732" s="2">
        <v>0</v>
      </c>
      <c r="L732" s="2">
        <v>2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22</v>
      </c>
      <c r="W732" s="2">
        <v>20000</v>
      </c>
      <c r="X732" s="2">
        <v>0</v>
      </c>
      <c r="Y732" s="2">
        <v>253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5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</row>
    <row r="733" spans="1:64" s="2" customFormat="1">
      <c r="A733" s="2">
        <v>731</v>
      </c>
      <c r="B733" s="2" t="s">
        <v>972</v>
      </c>
      <c r="C733" s="2">
        <v>62</v>
      </c>
      <c r="D733" s="2">
        <v>0</v>
      </c>
      <c r="E733" s="2">
        <v>1</v>
      </c>
      <c r="F733" s="2">
        <v>0</v>
      </c>
      <c r="G733" s="2">
        <v>0</v>
      </c>
      <c r="H733" s="2">
        <v>0</v>
      </c>
      <c r="I733" s="2">
        <v>562</v>
      </c>
      <c r="J733" s="2">
        <v>7000</v>
      </c>
      <c r="K733" s="2">
        <v>0</v>
      </c>
      <c r="L733" s="2">
        <v>3</v>
      </c>
      <c r="M733" s="2">
        <v>0</v>
      </c>
      <c r="N733" s="2">
        <v>1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30</v>
      </c>
      <c r="W733" s="2">
        <v>30000</v>
      </c>
      <c r="X733" s="2">
        <v>0</v>
      </c>
      <c r="Y733" s="2">
        <v>253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5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</row>
    <row r="734" spans="1:64" s="2" customFormat="1">
      <c r="A734" s="2">
        <v>732</v>
      </c>
      <c r="B734" s="2" t="s">
        <v>973</v>
      </c>
      <c r="C734" s="2">
        <v>62</v>
      </c>
      <c r="D734" s="2">
        <v>0</v>
      </c>
      <c r="E734" s="2">
        <v>1</v>
      </c>
      <c r="F734" s="2">
        <v>0</v>
      </c>
      <c r="G734" s="2">
        <v>0</v>
      </c>
      <c r="H734" s="2">
        <v>0</v>
      </c>
      <c r="I734" s="2">
        <v>563</v>
      </c>
      <c r="J734" s="2">
        <v>7000</v>
      </c>
      <c r="K734" s="2">
        <v>1</v>
      </c>
      <c r="L734" s="2">
        <v>3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35</v>
      </c>
      <c r="W734" s="2">
        <v>40000</v>
      </c>
      <c r="X734" s="2">
        <v>0</v>
      </c>
      <c r="Y734" s="2">
        <v>70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</row>
    <row r="735" spans="1:64" s="2" customFormat="1">
      <c r="A735" s="2">
        <v>733</v>
      </c>
      <c r="B735" s="2" t="s">
        <v>974</v>
      </c>
      <c r="C735" s="2">
        <v>64</v>
      </c>
      <c r="D735" s="2">
        <v>0</v>
      </c>
      <c r="E735" s="2">
        <v>1</v>
      </c>
      <c r="F735" s="2">
        <v>0</v>
      </c>
      <c r="G735" s="2">
        <v>0</v>
      </c>
      <c r="H735" s="2">
        <v>0</v>
      </c>
      <c r="I735" s="2">
        <v>550</v>
      </c>
      <c r="J735" s="2">
        <v>6000</v>
      </c>
      <c r="K735" s="2">
        <v>0</v>
      </c>
      <c r="L735" s="2">
        <v>1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15</v>
      </c>
      <c r="W735" s="2">
        <v>4000</v>
      </c>
      <c r="X735" s="2">
        <v>0</v>
      </c>
      <c r="Y735" s="3">
        <v>255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</row>
    <row r="736" spans="1:64" s="2" customFormat="1">
      <c r="A736" s="2">
        <v>734</v>
      </c>
      <c r="B736" s="2" t="s">
        <v>975</v>
      </c>
      <c r="C736" s="2">
        <v>64</v>
      </c>
      <c r="D736" s="2">
        <v>0</v>
      </c>
      <c r="E736" s="2">
        <v>1</v>
      </c>
      <c r="F736" s="2">
        <v>0</v>
      </c>
      <c r="G736" s="2">
        <v>0</v>
      </c>
      <c r="H736" s="2">
        <v>0</v>
      </c>
      <c r="I736" s="2">
        <v>551</v>
      </c>
      <c r="J736" s="2">
        <v>6000</v>
      </c>
      <c r="K736" s="2">
        <v>0</v>
      </c>
      <c r="L736" s="2">
        <v>2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22</v>
      </c>
      <c r="W736" s="2">
        <v>20000</v>
      </c>
      <c r="X736" s="2">
        <v>0</v>
      </c>
      <c r="Y736" s="3">
        <v>253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</row>
    <row r="737" spans="1:64" s="2" customFormat="1">
      <c r="A737" s="2">
        <v>735</v>
      </c>
      <c r="B737" s="2" t="s">
        <v>976</v>
      </c>
      <c r="C737" s="2">
        <v>64</v>
      </c>
      <c r="D737" s="2">
        <v>0</v>
      </c>
      <c r="E737" s="2">
        <v>1</v>
      </c>
      <c r="F737" s="2">
        <v>0</v>
      </c>
      <c r="G737" s="2">
        <v>0</v>
      </c>
      <c r="H737" s="2">
        <v>0</v>
      </c>
      <c r="I737" s="2">
        <v>552</v>
      </c>
      <c r="J737" s="2">
        <v>7000</v>
      </c>
      <c r="K737" s="2">
        <v>1</v>
      </c>
      <c r="L737" s="2">
        <v>2</v>
      </c>
      <c r="M737" s="2">
        <v>0</v>
      </c>
      <c r="N737" s="2">
        <v>1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30</v>
      </c>
      <c r="W737" s="2">
        <v>30000</v>
      </c>
      <c r="X737" s="2">
        <v>0</v>
      </c>
      <c r="Y737" s="3">
        <v>253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</row>
    <row r="738" spans="1:64" s="2" customFormat="1">
      <c r="A738" s="2">
        <v>736</v>
      </c>
      <c r="B738" s="2" t="s">
        <v>977</v>
      </c>
      <c r="C738" s="2">
        <v>64</v>
      </c>
      <c r="D738" s="2">
        <v>0</v>
      </c>
      <c r="E738" s="2">
        <v>1</v>
      </c>
      <c r="F738" s="2">
        <v>0</v>
      </c>
      <c r="G738" s="2">
        <v>0</v>
      </c>
      <c r="H738" s="2">
        <v>0</v>
      </c>
      <c r="I738" s="2">
        <v>553</v>
      </c>
      <c r="J738" s="2">
        <v>7000</v>
      </c>
      <c r="K738" s="2">
        <v>0</v>
      </c>
      <c r="L738" s="2">
        <v>3</v>
      </c>
      <c r="M738" s="2">
        <v>0</v>
      </c>
      <c r="N738" s="2">
        <v>1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35</v>
      </c>
      <c r="W738" s="2">
        <v>40000</v>
      </c>
      <c r="X738" s="2">
        <v>0</v>
      </c>
      <c r="Y738" s="3">
        <v>70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5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</row>
    <row r="739" spans="1:64" s="5" customFormat="1">
      <c r="A739" s="2">
        <v>737</v>
      </c>
      <c r="B739" s="5" t="s">
        <v>978</v>
      </c>
      <c r="C739" s="5">
        <v>15</v>
      </c>
      <c r="D739" s="5">
        <v>0</v>
      </c>
      <c r="E739" s="5">
        <v>20</v>
      </c>
      <c r="F739" s="5">
        <v>0</v>
      </c>
      <c r="G739" s="5">
        <v>0</v>
      </c>
      <c r="H739" s="5">
        <v>0</v>
      </c>
      <c r="I739" s="5">
        <v>1114</v>
      </c>
      <c r="J739" s="5">
        <v>8000</v>
      </c>
      <c r="K739" s="5">
        <v>4</v>
      </c>
      <c r="L739" s="5">
        <v>6</v>
      </c>
      <c r="M739" s="5">
        <v>4</v>
      </c>
      <c r="N739" s="5">
        <v>4</v>
      </c>
      <c r="O739" s="5">
        <v>1</v>
      </c>
      <c r="P739" s="5">
        <v>2</v>
      </c>
      <c r="Q739" s="5">
        <v>0</v>
      </c>
      <c r="R739" s="5">
        <v>0</v>
      </c>
      <c r="S739" s="5">
        <v>0</v>
      </c>
      <c r="T739" s="5">
        <v>0</v>
      </c>
      <c r="U739" s="2">
        <v>1</v>
      </c>
      <c r="V739" s="2">
        <v>45</v>
      </c>
      <c r="W739" s="2">
        <v>60000</v>
      </c>
      <c r="X739" s="2">
        <v>0</v>
      </c>
      <c r="Y739" s="3">
        <v>70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</row>
    <row r="740" spans="1:64" s="1" customFormat="1">
      <c r="A740" s="2">
        <v>738</v>
      </c>
      <c r="B740" s="2" t="s">
        <v>979</v>
      </c>
      <c r="C740" s="2">
        <v>20</v>
      </c>
      <c r="D740" s="2">
        <v>0</v>
      </c>
      <c r="E740" s="2">
        <v>2</v>
      </c>
      <c r="F740" s="2">
        <v>0</v>
      </c>
      <c r="G740" s="2">
        <v>0</v>
      </c>
      <c r="H740" s="2">
        <v>0</v>
      </c>
      <c r="I740" s="2">
        <v>781</v>
      </c>
      <c r="J740" s="2">
        <v>7000</v>
      </c>
      <c r="K740" s="2">
        <v>0</v>
      </c>
      <c r="L740" s="2">
        <v>0</v>
      </c>
      <c r="M740" s="2">
        <v>0</v>
      </c>
      <c r="N740" s="2">
        <v>0</v>
      </c>
      <c r="O740" s="2">
        <v>3</v>
      </c>
      <c r="P740" s="2">
        <v>7</v>
      </c>
      <c r="Q740" s="2">
        <v>0</v>
      </c>
      <c r="R740" s="2">
        <v>0</v>
      </c>
      <c r="S740" s="2">
        <v>0</v>
      </c>
      <c r="T740" s="2">
        <v>0</v>
      </c>
      <c r="U740" s="2">
        <v>1</v>
      </c>
      <c r="V740" s="2">
        <v>45</v>
      </c>
      <c r="W740" s="2">
        <v>60000</v>
      </c>
      <c r="X740" s="2">
        <v>0</v>
      </c>
      <c r="Y740" s="3">
        <v>70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</row>
    <row r="741" spans="1:64" s="1" customFormat="1">
      <c r="A741" s="2">
        <v>739</v>
      </c>
      <c r="B741" s="6" t="s">
        <v>980</v>
      </c>
      <c r="C741" s="2">
        <v>30</v>
      </c>
      <c r="D741" s="2">
        <v>0</v>
      </c>
      <c r="E741" s="2">
        <v>1</v>
      </c>
      <c r="F741" s="2">
        <v>0</v>
      </c>
      <c r="G741" s="2">
        <v>1</v>
      </c>
      <c r="H741" s="2">
        <v>0</v>
      </c>
      <c r="I741" s="2">
        <v>860</v>
      </c>
      <c r="J741" s="2">
        <v>7000</v>
      </c>
      <c r="K741" s="6">
        <v>1</v>
      </c>
      <c r="L741" s="6">
        <v>2</v>
      </c>
      <c r="M741" s="6">
        <v>0</v>
      </c>
      <c r="N741" s="6">
        <v>2</v>
      </c>
      <c r="O741" s="6">
        <v>0</v>
      </c>
      <c r="P741" s="6">
        <v>1</v>
      </c>
      <c r="Q741" s="6">
        <v>0</v>
      </c>
      <c r="R741" s="6">
        <v>0</v>
      </c>
      <c r="S741" s="6">
        <v>0</v>
      </c>
      <c r="T741" s="6">
        <v>0</v>
      </c>
      <c r="U741" s="2">
        <v>1</v>
      </c>
      <c r="V741" s="6">
        <v>45</v>
      </c>
      <c r="W741" s="2">
        <v>60000</v>
      </c>
      <c r="X741" s="2">
        <v>0</v>
      </c>
      <c r="Y741" s="3">
        <v>70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</row>
    <row r="742" spans="1:64" s="1" customFormat="1">
      <c r="A742" s="2">
        <v>740</v>
      </c>
      <c r="B742" s="2" t="s">
        <v>981</v>
      </c>
      <c r="C742" s="2">
        <v>26</v>
      </c>
      <c r="D742" s="2">
        <v>0</v>
      </c>
      <c r="E742" s="2">
        <v>2</v>
      </c>
      <c r="F742" s="2">
        <v>0</v>
      </c>
      <c r="G742" s="2">
        <v>0</v>
      </c>
      <c r="H742" s="2">
        <v>0</v>
      </c>
      <c r="I742" s="2">
        <v>766</v>
      </c>
      <c r="J742" s="2">
        <v>7000</v>
      </c>
      <c r="K742" s="2">
        <v>0</v>
      </c>
      <c r="L742" s="2">
        <v>2</v>
      </c>
      <c r="M742" s="2">
        <v>0</v>
      </c>
      <c r="N742" s="2">
        <v>2</v>
      </c>
      <c r="O742" s="2">
        <v>1</v>
      </c>
      <c r="P742" s="2">
        <v>4</v>
      </c>
      <c r="Q742" s="2">
        <v>0</v>
      </c>
      <c r="R742" s="2">
        <v>0</v>
      </c>
      <c r="S742" s="2">
        <v>0</v>
      </c>
      <c r="T742" s="2">
        <v>0</v>
      </c>
      <c r="U742" s="2">
        <v>1</v>
      </c>
      <c r="V742" s="2">
        <v>45</v>
      </c>
      <c r="W742" s="2">
        <v>60000</v>
      </c>
      <c r="X742" s="2">
        <v>0</v>
      </c>
      <c r="Y742" s="3">
        <v>70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</row>
    <row r="743" spans="1:64" s="1" customFormat="1">
      <c r="A743" s="2">
        <v>741</v>
      </c>
      <c r="B743" s="2" t="s">
        <v>982</v>
      </c>
      <c r="C743" s="2">
        <v>22</v>
      </c>
      <c r="D743" s="2">
        <v>0</v>
      </c>
      <c r="E743" s="2">
        <v>2</v>
      </c>
      <c r="F743" s="2">
        <v>0</v>
      </c>
      <c r="G743" s="2">
        <v>0</v>
      </c>
      <c r="H743" s="2">
        <v>0</v>
      </c>
      <c r="I743" s="2">
        <v>773</v>
      </c>
      <c r="J743" s="2">
        <v>7000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8</v>
      </c>
      <c r="Q743" s="2">
        <v>0</v>
      </c>
      <c r="R743" s="2">
        <v>0</v>
      </c>
      <c r="S743" s="2">
        <v>0</v>
      </c>
      <c r="T743" s="2">
        <v>0</v>
      </c>
      <c r="U743" s="2">
        <v>1</v>
      </c>
      <c r="V743" s="2">
        <v>45</v>
      </c>
      <c r="W743" s="2">
        <v>60000</v>
      </c>
      <c r="X743" s="2">
        <v>0</v>
      </c>
      <c r="Y743" s="3">
        <v>70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</row>
    <row r="744" spans="1:64" s="1" customFormat="1">
      <c r="A744" s="2">
        <v>742</v>
      </c>
      <c r="B744" s="2" t="s">
        <v>983</v>
      </c>
      <c r="C744" s="2">
        <v>64</v>
      </c>
      <c r="D744" s="2">
        <v>0</v>
      </c>
      <c r="E744" s="2">
        <v>2</v>
      </c>
      <c r="F744" s="2">
        <v>0</v>
      </c>
      <c r="G744" s="2">
        <v>0</v>
      </c>
      <c r="H744" s="2">
        <v>0</v>
      </c>
      <c r="I744" s="2">
        <v>761</v>
      </c>
      <c r="J744" s="2">
        <v>7000</v>
      </c>
      <c r="K744" s="2">
        <v>2</v>
      </c>
      <c r="L744" s="2">
        <v>3</v>
      </c>
      <c r="M744" s="2">
        <v>0</v>
      </c>
      <c r="N744" s="2">
        <v>1</v>
      </c>
      <c r="O744" s="2">
        <v>1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1</v>
      </c>
      <c r="V744" s="2">
        <v>45</v>
      </c>
      <c r="W744" s="2">
        <v>60000</v>
      </c>
      <c r="X744" s="2">
        <v>0</v>
      </c>
      <c r="Y744" s="3">
        <v>70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5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</row>
    <row r="745" spans="1:64" s="1" customFormat="1">
      <c r="A745" s="2">
        <v>743</v>
      </c>
      <c r="B745" s="2" t="s">
        <v>984</v>
      </c>
      <c r="C745" s="2">
        <v>62</v>
      </c>
      <c r="D745" s="2">
        <v>0</v>
      </c>
      <c r="E745" s="2">
        <v>2</v>
      </c>
      <c r="F745" s="2">
        <v>0</v>
      </c>
      <c r="G745" s="2">
        <v>0</v>
      </c>
      <c r="H745" s="2">
        <v>0</v>
      </c>
      <c r="I745" s="2">
        <v>752</v>
      </c>
      <c r="J745" s="2">
        <v>7000</v>
      </c>
      <c r="K745" s="2">
        <v>0</v>
      </c>
      <c r="L745" s="2">
        <v>3</v>
      </c>
      <c r="M745" s="2">
        <v>0</v>
      </c>
      <c r="N745" s="2">
        <v>0</v>
      </c>
      <c r="O745" s="2">
        <v>1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1</v>
      </c>
      <c r="V745" s="2">
        <v>45</v>
      </c>
      <c r="W745" s="2">
        <v>60000</v>
      </c>
      <c r="X745" s="2">
        <v>0</v>
      </c>
      <c r="Y745" s="3">
        <v>70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5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</row>
    <row r="746" spans="1:64" s="5" customFormat="1">
      <c r="A746" s="2">
        <v>744</v>
      </c>
      <c r="B746" s="5" t="s">
        <v>985</v>
      </c>
      <c r="C746" s="5">
        <v>15</v>
      </c>
      <c r="D746" s="5">
        <v>0</v>
      </c>
      <c r="E746" s="5">
        <v>5</v>
      </c>
      <c r="F746" s="5">
        <v>0</v>
      </c>
      <c r="G746" s="5">
        <v>0</v>
      </c>
      <c r="H746" s="5">
        <v>0</v>
      </c>
      <c r="I746" s="5">
        <v>1115</v>
      </c>
      <c r="J746" s="5">
        <v>8000</v>
      </c>
      <c r="K746" s="5">
        <v>4</v>
      </c>
      <c r="L746" s="5">
        <v>6</v>
      </c>
      <c r="M746" s="5">
        <v>3</v>
      </c>
      <c r="N746" s="5">
        <v>4</v>
      </c>
      <c r="O746" s="5">
        <v>0</v>
      </c>
      <c r="P746" s="5">
        <v>0</v>
      </c>
      <c r="Q746" s="5">
        <v>1</v>
      </c>
      <c r="R746" s="5">
        <v>3</v>
      </c>
      <c r="S746" s="5">
        <v>0</v>
      </c>
      <c r="T746" s="5">
        <v>0</v>
      </c>
      <c r="U746" s="2">
        <v>2</v>
      </c>
      <c r="V746" s="2">
        <v>30</v>
      </c>
      <c r="W746" s="2">
        <v>60000</v>
      </c>
      <c r="X746" s="2">
        <v>0</v>
      </c>
      <c r="Y746" s="3">
        <v>70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2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</row>
    <row r="747" spans="1:64" s="1" customFormat="1">
      <c r="A747" s="2">
        <v>745</v>
      </c>
      <c r="B747" s="2" t="s">
        <v>986</v>
      </c>
      <c r="C747" s="2">
        <v>20</v>
      </c>
      <c r="D747" s="2">
        <v>0</v>
      </c>
      <c r="E747" s="2">
        <v>1</v>
      </c>
      <c r="F747" s="2">
        <v>0</v>
      </c>
      <c r="G747" s="2">
        <v>0</v>
      </c>
      <c r="H747" s="2">
        <v>0</v>
      </c>
      <c r="I747" s="2">
        <v>775</v>
      </c>
      <c r="J747" s="2">
        <v>7000</v>
      </c>
      <c r="K747" s="2">
        <v>0</v>
      </c>
      <c r="L747" s="2">
        <v>3</v>
      </c>
      <c r="M747" s="2">
        <v>0</v>
      </c>
      <c r="N747" s="2">
        <v>0</v>
      </c>
      <c r="O747" s="2">
        <v>0</v>
      </c>
      <c r="P747" s="2">
        <v>0</v>
      </c>
      <c r="Q747" s="2">
        <v>1</v>
      </c>
      <c r="R747" s="2">
        <v>9</v>
      </c>
      <c r="S747" s="2">
        <v>0</v>
      </c>
      <c r="T747" s="2">
        <v>0</v>
      </c>
      <c r="U747" s="2">
        <v>2</v>
      </c>
      <c r="V747" s="2">
        <v>30</v>
      </c>
      <c r="W747" s="2">
        <v>60000</v>
      </c>
      <c r="X747" s="2">
        <v>0</v>
      </c>
      <c r="Y747" s="3">
        <v>70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</row>
    <row r="748" spans="1:64" s="1" customFormat="1">
      <c r="A748" s="2">
        <v>746</v>
      </c>
      <c r="B748" s="6" t="s">
        <v>987</v>
      </c>
      <c r="C748" s="2">
        <v>30</v>
      </c>
      <c r="D748" s="2">
        <v>0</v>
      </c>
      <c r="E748" s="2">
        <v>1</v>
      </c>
      <c r="F748" s="2">
        <v>0</v>
      </c>
      <c r="G748" s="2">
        <v>1</v>
      </c>
      <c r="H748" s="2">
        <v>0</v>
      </c>
      <c r="I748" s="2">
        <v>862</v>
      </c>
      <c r="J748" s="2">
        <v>7000</v>
      </c>
      <c r="K748" s="6">
        <v>1</v>
      </c>
      <c r="L748" s="6">
        <v>2</v>
      </c>
      <c r="M748" s="6">
        <v>0</v>
      </c>
      <c r="N748" s="6">
        <v>2</v>
      </c>
      <c r="O748" s="6">
        <v>0</v>
      </c>
      <c r="P748" s="6">
        <v>0</v>
      </c>
      <c r="Q748" s="6">
        <v>0</v>
      </c>
      <c r="R748" s="6">
        <v>1</v>
      </c>
      <c r="S748" s="6">
        <v>0</v>
      </c>
      <c r="T748" s="6">
        <v>0</v>
      </c>
      <c r="U748" s="2">
        <v>2</v>
      </c>
      <c r="V748" s="6">
        <v>30</v>
      </c>
      <c r="W748" s="2">
        <v>60000</v>
      </c>
      <c r="X748" s="2">
        <v>0</v>
      </c>
      <c r="Y748" s="3">
        <v>70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</row>
    <row r="749" spans="1:64" s="1" customFormat="1">
      <c r="A749" s="2">
        <v>747</v>
      </c>
      <c r="B749" s="2" t="s">
        <v>988</v>
      </c>
      <c r="C749" s="2">
        <v>26</v>
      </c>
      <c r="D749" s="2">
        <v>0</v>
      </c>
      <c r="E749" s="2">
        <v>1</v>
      </c>
      <c r="F749" s="2">
        <v>0</v>
      </c>
      <c r="G749" s="2">
        <v>0</v>
      </c>
      <c r="H749" s="2">
        <v>0</v>
      </c>
      <c r="I749" s="2">
        <v>762</v>
      </c>
      <c r="J749" s="2">
        <v>7000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2</v>
      </c>
      <c r="R749" s="2">
        <v>4</v>
      </c>
      <c r="S749" s="2">
        <v>0</v>
      </c>
      <c r="T749" s="2">
        <v>0</v>
      </c>
      <c r="U749" s="2">
        <v>2</v>
      </c>
      <c r="V749" s="2">
        <v>30</v>
      </c>
      <c r="W749" s="2">
        <v>60000</v>
      </c>
      <c r="X749" s="2">
        <v>0</v>
      </c>
      <c r="Y749" s="3">
        <v>70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</row>
    <row r="750" spans="1:64" s="1" customFormat="1">
      <c r="A750" s="2">
        <v>748</v>
      </c>
      <c r="B750" s="2" t="s">
        <v>989</v>
      </c>
      <c r="C750" s="2">
        <v>22</v>
      </c>
      <c r="D750" s="2">
        <v>0</v>
      </c>
      <c r="E750" s="2">
        <v>1</v>
      </c>
      <c r="F750" s="2">
        <v>0</v>
      </c>
      <c r="G750" s="2">
        <v>0</v>
      </c>
      <c r="H750" s="2">
        <v>0</v>
      </c>
      <c r="I750" s="2">
        <v>771</v>
      </c>
      <c r="J750" s="2">
        <v>7000</v>
      </c>
      <c r="K750" s="2">
        <v>0</v>
      </c>
      <c r="L750" s="2">
        <v>1</v>
      </c>
      <c r="M750" s="2">
        <v>0</v>
      </c>
      <c r="N750" s="2">
        <v>0</v>
      </c>
      <c r="O750" s="2">
        <v>0</v>
      </c>
      <c r="P750" s="2">
        <v>0</v>
      </c>
      <c r="Q750" s="2">
        <v>1</v>
      </c>
      <c r="R750" s="2">
        <v>7</v>
      </c>
      <c r="S750" s="2">
        <v>0</v>
      </c>
      <c r="T750" s="2">
        <v>0</v>
      </c>
      <c r="U750" s="2">
        <v>2</v>
      </c>
      <c r="V750" s="2">
        <v>30</v>
      </c>
      <c r="W750" s="2">
        <v>60000</v>
      </c>
      <c r="X750" s="2">
        <v>0</v>
      </c>
      <c r="Y750" s="3">
        <v>70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5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</row>
    <row r="751" spans="1:64" s="1" customFormat="1">
      <c r="A751" s="2">
        <v>749</v>
      </c>
      <c r="B751" s="2" t="s">
        <v>990</v>
      </c>
      <c r="C751" s="2">
        <v>64</v>
      </c>
      <c r="D751" s="2">
        <v>0</v>
      </c>
      <c r="E751" s="2">
        <v>1</v>
      </c>
      <c r="F751" s="2">
        <v>0</v>
      </c>
      <c r="G751" s="2">
        <v>0</v>
      </c>
      <c r="H751" s="2">
        <v>0</v>
      </c>
      <c r="I751" s="2">
        <v>759</v>
      </c>
      <c r="J751" s="2">
        <v>7000</v>
      </c>
      <c r="K751" s="2">
        <v>2</v>
      </c>
      <c r="L751" s="2">
        <v>2</v>
      </c>
      <c r="M751" s="2">
        <v>0</v>
      </c>
      <c r="N751" s="2">
        <v>1</v>
      </c>
      <c r="O751" s="2">
        <v>0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s="2">
        <v>2</v>
      </c>
      <c r="V751" s="2">
        <v>30</v>
      </c>
      <c r="W751" s="2">
        <v>60000</v>
      </c>
      <c r="X751" s="2">
        <v>0</v>
      </c>
      <c r="Y751" s="3">
        <v>70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5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</row>
    <row r="752" spans="1:64" s="1" customFormat="1">
      <c r="A752" s="2">
        <v>750</v>
      </c>
      <c r="B752" s="2" t="s">
        <v>991</v>
      </c>
      <c r="C752" s="2">
        <v>62</v>
      </c>
      <c r="D752" s="2">
        <v>0</v>
      </c>
      <c r="E752" s="2">
        <v>1</v>
      </c>
      <c r="F752" s="2">
        <v>0</v>
      </c>
      <c r="G752" s="2">
        <v>0</v>
      </c>
      <c r="H752" s="2">
        <v>0</v>
      </c>
      <c r="I752" s="2">
        <v>750</v>
      </c>
      <c r="J752" s="2">
        <v>7000</v>
      </c>
      <c r="K752" s="2">
        <v>0</v>
      </c>
      <c r="L752" s="2">
        <v>3</v>
      </c>
      <c r="M752" s="2">
        <v>0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s="2">
        <v>2</v>
      </c>
      <c r="V752" s="2">
        <v>30</v>
      </c>
      <c r="W752" s="2">
        <v>60000</v>
      </c>
      <c r="X752" s="2">
        <v>0</v>
      </c>
      <c r="Y752" s="3">
        <v>70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</row>
    <row r="753" spans="1:64" s="5" customFormat="1">
      <c r="A753" s="2">
        <v>751</v>
      </c>
      <c r="B753" s="5" t="s">
        <v>992</v>
      </c>
      <c r="C753" s="5">
        <v>15</v>
      </c>
      <c r="D753" s="5">
        <v>0</v>
      </c>
      <c r="E753" s="5">
        <v>5</v>
      </c>
      <c r="F753" s="5">
        <v>0</v>
      </c>
      <c r="G753" s="5">
        <v>0</v>
      </c>
      <c r="H753" s="5">
        <v>0</v>
      </c>
      <c r="I753" s="5">
        <v>1116</v>
      </c>
      <c r="J753" s="5">
        <v>8000</v>
      </c>
      <c r="K753" s="5">
        <v>4</v>
      </c>
      <c r="L753" s="5">
        <v>6</v>
      </c>
      <c r="M753" s="5">
        <v>3</v>
      </c>
      <c r="N753" s="5">
        <v>4</v>
      </c>
      <c r="O753" s="5">
        <v>0</v>
      </c>
      <c r="P753" s="5">
        <v>0</v>
      </c>
      <c r="Q753" s="5">
        <v>0</v>
      </c>
      <c r="R753" s="5">
        <v>0</v>
      </c>
      <c r="S753" s="5">
        <v>1</v>
      </c>
      <c r="T753" s="5">
        <v>3</v>
      </c>
      <c r="U753" s="2">
        <v>3</v>
      </c>
      <c r="V753" s="2">
        <v>28</v>
      </c>
      <c r="W753" s="2">
        <v>60000</v>
      </c>
      <c r="X753" s="2">
        <v>0</v>
      </c>
      <c r="Y753" s="3">
        <v>70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2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</row>
    <row r="754" spans="1:64" s="1" customFormat="1">
      <c r="A754" s="2">
        <v>752</v>
      </c>
      <c r="B754" s="2" t="s">
        <v>993</v>
      </c>
      <c r="C754" s="2">
        <v>20</v>
      </c>
      <c r="D754" s="2">
        <v>0</v>
      </c>
      <c r="E754" s="2">
        <v>1</v>
      </c>
      <c r="F754" s="2">
        <v>0</v>
      </c>
      <c r="G754" s="2">
        <v>0</v>
      </c>
      <c r="H754" s="2">
        <v>0</v>
      </c>
      <c r="I754" s="2">
        <v>779</v>
      </c>
      <c r="J754" s="2">
        <v>7000</v>
      </c>
      <c r="K754" s="2">
        <v>0</v>
      </c>
      <c r="L754" s="2">
        <v>3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2</v>
      </c>
      <c r="T754" s="2">
        <v>8</v>
      </c>
      <c r="U754" s="2">
        <v>3</v>
      </c>
      <c r="V754" s="2">
        <v>28</v>
      </c>
      <c r="W754" s="2">
        <v>60000</v>
      </c>
      <c r="X754" s="2">
        <v>0</v>
      </c>
      <c r="Y754" s="3">
        <v>70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</row>
    <row r="755" spans="1:64" s="1" customFormat="1">
      <c r="A755" s="2">
        <v>753</v>
      </c>
      <c r="B755" s="6" t="s">
        <v>994</v>
      </c>
      <c r="C755" s="2">
        <v>30</v>
      </c>
      <c r="D755" s="2">
        <v>0</v>
      </c>
      <c r="E755" s="2">
        <v>1</v>
      </c>
      <c r="F755" s="2">
        <v>0</v>
      </c>
      <c r="G755" s="2">
        <v>1</v>
      </c>
      <c r="H755" s="2">
        <v>0</v>
      </c>
      <c r="I755" s="2">
        <v>861</v>
      </c>
      <c r="J755" s="2">
        <v>7000</v>
      </c>
      <c r="K755" s="6">
        <v>1</v>
      </c>
      <c r="L755" s="6">
        <v>2</v>
      </c>
      <c r="M755" s="6">
        <v>0</v>
      </c>
      <c r="N755" s="6">
        <v>2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1</v>
      </c>
      <c r="U755" s="2">
        <v>3</v>
      </c>
      <c r="V755" s="6">
        <v>28</v>
      </c>
      <c r="W755" s="2">
        <v>60000</v>
      </c>
      <c r="X755" s="2">
        <v>0</v>
      </c>
      <c r="Y755" s="3">
        <v>70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</row>
    <row r="756" spans="1:64" s="1" customFormat="1">
      <c r="A756" s="2">
        <v>754</v>
      </c>
      <c r="B756" s="2" t="s">
        <v>995</v>
      </c>
      <c r="C756" s="2">
        <v>26</v>
      </c>
      <c r="D756" s="2">
        <v>0</v>
      </c>
      <c r="E756" s="2">
        <v>1</v>
      </c>
      <c r="F756" s="2">
        <v>0</v>
      </c>
      <c r="G756" s="2">
        <v>0</v>
      </c>
      <c r="H756" s="2">
        <v>0</v>
      </c>
      <c r="I756" s="2">
        <v>764</v>
      </c>
      <c r="J756" s="2">
        <v>7000</v>
      </c>
      <c r="K756" s="2">
        <v>1</v>
      </c>
      <c r="L756" s="2">
        <v>3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2</v>
      </c>
      <c r="T756" s="2">
        <v>4</v>
      </c>
      <c r="U756" s="2">
        <v>3</v>
      </c>
      <c r="V756" s="2">
        <v>28</v>
      </c>
      <c r="W756" s="2">
        <v>60000</v>
      </c>
      <c r="X756" s="2">
        <v>0</v>
      </c>
      <c r="Y756" s="3">
        <v>70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5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</row>
    <row r="757" spans="1:64" s="1" customFormat="1">
      <c r="A757" s="2">
        <v>755</v>
      </c>
      <c r="B757" s="2" t="s">
        <v>996</v>
      </c>
      <c r="C757" s="2">
        <v>22</v>
      </c>
      <c r="D757" s="2">
        <v>0</v>
      </c>
      <c r="E757" s="2">
        <v>1</v>
      </c>
      <c r="F757" s="2">
        <v>0</v>
      </c>
      <c r="G757" s="2">
        <v>0</v>
      </c>
      <c r="H757" s="2">
        <v>0</v>
      </c>
      <c r="I757" s="2">
        <v>772</v>
      </c>
      <c r="J757" s="2">
        <v>7000</v>
      </c>
      <c r="K757" s="2">
        <v>0</v>
      </c>
      <c r="L757" s="2">
        <v>2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1</v>
      </c>
      <c r="T757" s="2">
        <v>8</v>
      </c>
      <c r="U757" s="2">
        <v>3</v>
      </c>
      <c r="V757" s="2">
        <v>28</v>
      </c>
      <c r="W757" s="2">
        <v>60000</v>
      </c>
      <c r="X757" s="2">
        <v>0</v>
      </c>
      <c r="Y757" s="3">
        <v>70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5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</row>
    <row r="758" spans="1:64" s="1" customFormat="1">
      <c r="A758" s="2">
        <v>756</v>
      </c>
      <c r="B758" s="2" t="s">
        <v>997</v>
      </c>
      <c r="C758" s="2">
        <v>64</v>
      </c>
      <c r="D758" s="2">
        <v>0</v>
      </c>
      <c r="E758" s="2">
        <v>1</v>
      </c>
      <c r="F758" s="2">
        <v>0</v>
      </c>
      <c r="G758" s="2">
        <v>0</v>
      </c>
      <c r="H758" s="2">
        <v>0</v>
      </c>
      <c r="I758" s="2">
        <v>760</v>
      </c>
      <c r="J758" s="2">
        <v>7000</v>
      </c>
      <c r="K758" s="2">
        <v>2</v>
      </c>
      <c r="L758" s="2">
        <v>2</v>
      </c>
      <c r="M758" s="2">
        <v>0</v>
      </c>
      <c r="N758" s="2">
        <v>1</v>
      </c>
      <c r="O758" s="2">
        <v>0</v>
      </c>
      <c r="P758" s="2">
        <v>0</v>
      </c>
      <c r="Q758" s="2">
        <v>0</v>
      </c>
      <c r="R758" s="2">
        <v>0</v>
      </c>
      <c r="S758" s="2">
        <v>1</v>
      </c>
      <c r="T758" s="2">
        <v>0</v>
      </c>
      <c r="U758" s="2">
        <v>3</v>
      </c>
      <c r="V758" s="2">
        <v>28</v>
      </c>
      <c r="W758" s="2">
        <v>60000</v>
      </c>
      <c r="X758" s="2">
        <v>0</v>
      </c>
      <c r="Y758" s="3">
        <v>70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</row>
    <row r="759" spans="1:64" s="1" customFormat="1">
      <c r="A759" s="2">
        <v>757</v>
      </c>
      <c r="B759" s="2" t="s">
        <v>998</v>
      </c>
      <c r="C759" s="2">
        <v>62</v>
      </c>
      <c r="D759" s="2">
        <v>0</v>
      </c>
      <c r="E759" s="2">
        <v>1</v>
      </c>
      <c r="F759" s="2">
        <v>0</v>
      </c>
      <c r="G759" s="2">
        <v>0</v>
      </c>
      <c r="H759" s="2">
        <v>0</v>
      </c>
      <c r="I759" s="2">
        <v>751</v>
      </c>
      <c r="J759" s="2">
        <v>7000</v>
      </c>
      <c r="K759" s="2">
        <v>0</v>
      </c>
      <c r="L759" s="2">
        <v>3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1</v>
      </c>
      <c r="T759" s="2">
        <v>0</v>
      </c>
      <c r="U759" s="2">
        <v>3</v>
      </c>
      <c r="V759" s="2">
        <v>28</v>
      </c>
      <c r="W759" s="2">
        <v>60000</v>
      </c>
      <c r="X759" s="2">
        <v>0</v>
      </c>
      <c r="Y759" s="3">
        <v>70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</row>
    <row r="760" spans="1:64" s="7" customFormat="1">
      <c r="A760" s="2">
        <v>758</v>
      </c>
      <c r="B760" s="7" t="s">
        <v>999</v>
      </c>
      <c r="C760" s="7">
        <v>15</v>
      </c>
      <c r="D760" s="7">
        <v>0</v>
      </c>
      <c r="E760" s="7">
        <v>20</v>
      </c>
      <c r="F760" s="7">
        <v>0</v>
      </c>
      <c r="G760" s="7">
        <v>0</v>
      </c>
      <c r="H760" s="7">
        <v>0</v>
      </c>
      <c r="I760" s="7">
        <v>1114</v>
      </c>
      <c r="J760" s="7">
        <v>8000</v>
      </c>
      <c r="K760" s="7">
        <v>4</v>
      </c>
      <c r="L760" s="7">
        <v>6</v>
      </c>
      <c r="M760" s="7">
        <v>4</v>
      </c>
      <c r="N760" s="7">
        <v>4</v>
      </c>
      <c r="O760" s="7">
        <v>1</v>
      </c>
      <c r="P760" s="7">
        <v>2</v>
      </c>
      <c r="Q760" s="7">
        <v>0</v>
      </c>
      <c r="R760" s="7">
        <v>0</v>
      </c>
      <c r="S760" s="7">
        <v>0</v>
      </c>
      <c r="T760" s="7">
        <v>0</v>
      </c>
      <c r="U760" s="7">
        <v>1</v>
      </c>
      <c r="V760" s="7">
        <v>45</v>
      </c>
      <c r="W760" s="7">
        <v>60000</v>
      </c>
      <c r="X760" s="7">
        <v>0</v>
      </c>
      <c r="Y760" s="8">
        <v>70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2">
        <v>0</v>
      </c>
      <c r="AH760" s="7">
        <v>0</v>
      </c>
      <c r="AI760" s="7">
        <v>0</v>
      </c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</row>
    <row r="761" spans="1:64" s="8" customFormat="1">
      <c r="A761" s="2">
        <v>759</v>
      </c>
      <c r="B761" s="8" t="s">
        <v>1000</v>
      </c>
      <c r="C761" s="8">
        <v>20</v>
      </c>
      <c r="D761" s="8">
        <v>0</v>
      </c>
      <c r="E761" s="8">
        <v>2</v>
      </c>
      <c r="F761" s="8">
        <v>0</v>
      </c>
      <c r="G761" s="8">
        <v>0</v>
      </c>
      <c r="H761" s="8">
        <v>0</v>
      </c>
      <c r="I761" s="8">
        <v>776</v>
      </c>
      <c r="J761" s="8">
        <v>7000</v>
      </c>
      <c r="K761" s="8">
        <v>0</v>
      </c>
      <c r="L761" s="8">
        <v>0</v>
      </c>
      <c r="M761" s="8">
        <v>0</v>
      </c>
      <c r="N761" s="8">
        <v>0</v>
      </c>
      <c r="O761" s="8">
        <v>3</v>
      </c>
      <c r="P761" s="8">
        <v>7</v>
      </c>
      <c r="Q761" s="8">
        <v>0</v>
      </c>
      <c r="R761" s="8">
        <v>0</v>
      </c>
      <c r="S761" s="8">
        <v>0</v>
      </c>
      <c r="T761" s="8">
        <v>0</v>
      </c>
      <c r="U761" s="8">
        <v>1</v>
      </c>
      <c r="V761" s="8">
        <v>45</v>
      </c>
      <c r="W761" s="7">
        <v>60000</v>
      </c>
      <c r="X761" s="8">
        <v>0</v>
      </c>
      <c r="Y761" s="8">
        <v>70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2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</row>
    <row r="762" spans="1:64" s="7" customFormat="1">
      <c r="A762" s="2">
        <v>760</v>
      </c>
      <c r="B762" s="8" t="s">
        <v>1001</v>
      </c>
      <c r="C762" s="7">
        <v>30</v>
      </c>
      <c r="D762" s="7">
        <v>0</v>
      </c>
      <c r="E762" s="7">
        <v>1</v>
      </c>
      <c r="F762" s="7">
        <v>0</v>
      </c>
      <c r="G762" s="7">
        <v>1</v>
      </c>
      <c r="H762" s="7">
        <v>0</v>
      </c>
      <c r="I762" s="7">
        <v>860</v>
      </c>
      <c r="J762" s="7">
        <v>7000</v>
      </c>
      <c r="K762" s="8">
        <v>1</v>
      </c>
      <c r="L762" s="8">
        <v>2</v>
      </c>
      <c r="M762" s="8">
        <v>0</v>
      </c>
      <c r="N762" s="8">
        <v>2</v>
      </c>
      <c r="O762" s="8">
        <v>0</v>
      </c>
      <c r="P762" s="8">
        <v>1</v>
      </c>
      <c r="Q762" s="8">
        <v>0</v>
      </c>
      <c r="R762" s="8">
        <v>0</v>
      </c>
      <c r="S762" s="8">
        <v>0</v>
      </c>
      <c r="T762" s="8">
        <v>0</v>
      </c>
      <c r="U762" s="7">
        <v>1</v>
      </c>
      <c r="V762" s="8">
        <v>45</v>
      </c>
      <c r="W762" s="7">
        <v>60000</v>
      </c>
      <c r="X762" s="7">
        <v>0</v>
      </c>
      <c r="Y762" s="8">
        <v>70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5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</row>
    <row r="763" spans="1:64" s="8" customFormat="1">
      <c r="A763" s="2">
        <v>761</v>
      </c>
      <c r="B763" s="8" t="s">
        <v>1002</v>
      </c>
      <c r="C763" s="8">
        <v>26</v>
      </c>
      <c r="D763" s="8">
        <v>0</v>
      </c>
      <c r="E763" s="8">
        <v>2</v>
      </c>
      <c r="F763" s="8">
        <v>0</v>
      </c>
      <c r="G763" s="8">
        <v>0</v>
      </c>
      <c r="H763" s="8">
        <v>0</v>
      </c>
      <c r="I763" s="8">
        <v>767</v>
      </c>
      <c r="J763" s="8">
        <v>7000</v>
      </c>
      <c r="K763" s="8">
        <v>0</v>
      </c>
      <c r="L763" s="8">
        <v>2</v>
      </c>
      <c r="M763" s="8">
        <v>0</v>
      </c>
      <c r="N763" s="8">
        <v>2</v>
      </c>
      <c r="O763" s="8">
        <v>1</v>
      </c>
      <c r="P763" s="8">
        <v>4</v>
      </c>
      <c r="Q763" s="8">
        <v>0</v>
      </c>
      <c r="R763" s="8">
        <v>0</v>
      </c>
      <c r="S763" s="8">
        <v>0</v>
      </c>
      <c r="T763" s="8">
        <v>0</v>
      </c>
      <c r="U763" s="8">
        <v>1</v>
      </c>
      <c r="V763" s="8">
        <v>45</v>
      </c>
      <c r="W763" s="7">
        <v>60000</v>
      </c>
      <c r="X763" s="8">
        <v>0</v>
      </c>
      <c r="Y763" s="8">
        <v>70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5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</row>
    <row r="764" spans="1:64" s="8" customFormat="1">
      <c r="A764" s="2">
        <v>762</v>
      </c>
      <c r="B764" s="8" t="s">
        <v>1003</v>
      </c>
      <c r="C764" s="8">
        <v>22</v>
      </c>
      <c r="D764" s="8">
        <v>0</v>
      </c>
      <c r="E764" s="8">
        <v>2</v>
      </c>
      <c r="F764" s="8">
        <v>0</v>
      </c>
      <c r="G764" s="8">
        <v>0</v>
      </c>
      <c r="H764" s="8">
        <v>0</v>
      </c>
      <c r="I764" s="8">
        <v>769</v>
      </c>
      <c r="J764" s="8">
        <v>7000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8</v>
      </c>
      <c r="Q764" s="8">
        <v>0</v>
      </c>
      <c r="R764" s="8">
        <v>0</v>
      </c>
      <c r="S764" s="8">
        <v>0</v>
      </c>
      <c r="T764" s="8">
        <v>0</v>
      </c>
      <c r="U764" s="8">
        <v>1</v>
      </c>
      <c r="V764" s="8">
        <v>45</v>
      </c>
      <c r="W764" s="7">
        <v>60000</v>
      </c>
      <c r="X764" s="8">
        <v>0</v>
      </c>
      <c r="Y764" s="8">
        <v>70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2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</row>
    <row r="765" spans="1:64" s="8" customFormat="1">
      <c r="A765" s="2">
        <v>763</v>
      </c>
      <c r="B765" s="8" t="s">
        <v>1004</v>
      </c>
      <c r="C765" s="8">
        <v>64</v>
      </c>
      <c r="D765" s="8">
        <v>0</v>
      </c>
      <c r="E765" s="8">
        <v>2</v>
      </c>
      <c r="F765" s="8">
        <v>0</v>
      </c>
      <c r="G765" s="8">
        <v>0</v>
      </c>
      <c r="H765" s="8">
        <v>0</v>
      </c>
      <c r="I765" s="8">
        <v>758</v>
      </c>
      <c r="J765" s="8">
        <v>7000</v>
      </c>
      <c r="K765" s="8">
        <v>2</v>
      </c>
      <c r="L765" s="8">
        <v>3</v>
      </c>
      <c r="M765" s="8">
        <v>0</v>
      </c>
      <c r="N765" s="8">
        <v>1</v>
      </c>
      <c r="O765" s="8">
        <v>1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1</v>
      </c>
      <c r="V765" s="8">
        <v>45</v>
      </c>
      <c r="W765" s="7">
        <v>60000</v>
      </c>
      <c r="X765" s="8">
        <v>0</v>
      </c>
      <c r="Y765" s="8">
        <v>70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2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</row>
    <row r="766" spans="1:64" s="8" customFormat="1">
      <c r="A766" s="2">
        <v>764</v>
      </c>
      <c r="B766" s="8" t="s">
        <v>1005</v>
      </c>
      <c r="C766" s="8">
        <v>62</v>
      </c>
      <c r="D766" s="8">
        <v>0</v>
      </c>
      <c r="E766" s="8">
        <v>2</v>
      </c>
      <c r="F766" s="8">
        <v>0</v>
      </c>
      <c r="G766" s="8">
        <v>0</v>
      </c>
      <c r="H766" s="8">
        <v>0</v>
      </c>
      <c r="I766" s="8">
        <v>755</v>
      </c>
      <c r="J766" s="8">
        <v>7000</v>
      </c>
      <c r="K766" s="8">
        <v>0</v>
      </c>
      <c r="L766" s="8">
        <v>3</v>
      </c>
      <c r="M766" s="8">
        <v>0</v>
      </c>
      <c r="N766" s="8">
        <v>0</v>
      </c>
      <c r="O766" s="8">
        <v>1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1</v>
      </c>
      <c r="V766" s="8">
        <v>45</v>
      </c>
      <c r="W766" s="7">
        <v>60000</v>
      </c>
      <c r="X766" s="8">
        <v>0</v>
      </c>
      <c r="Y766" s="8">
        <v>70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2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</row>
    <row r="767" spans="1:64" s="7" customFormat="1">
      <c r="A767" s="2">
        <v>765</v>
      </c>
      <c r="B767" s="7" t="s">
        <v>1006</v>
      </c>
      <c r="C767" s="7">
        <v>15</v>
      </c>
      <c r="D767" s="7">
        <v>0</v>
      </c>
      <c r="E767" s="7">
        <v>5</v>
      </c>
      <c r="F767" s="7">
        <v>0</v>
      </c>
      <c r="G767" s="7">
        <v>0</v>
      </c>
      <c r="H767" s="7">
        <v>0</v>
      </c>
      <c r="I767" s="7">
        <v>1115</v>
      </c>
      <c r="J767" s="7">
        <v>8000</v>
      </c>
      <c r="K767" s="7">
        <v>4</v>
      </c>
      <c r="L767" s="7">
        <v>6</v>
      </c>
      <c r="M767" s="7">
        <v>3</v>
      </c>
      <c r="N767" s="7">
        <v>4</v>
      </c>
      <c r="O767" s="7">
        <v>0</v>
      </c>
      <c r="P767" s="7">
        <v>0</v>
      </c>
      <c r="Q767" s="7">
        <v>1</v>
      </c>
      <c r="R767" s="7">
        <v>3</v>
      </c>
      <c r="S767" s="7">
        <v>0</v>
      </c>
      <c r="T767" s="7">
        <v>0</v>
      </c>
      <c r="U767" s="7">
        <v>2</v>
      </c>
      <c r="V767" s="7">
        <v>30</v>
      </c>
      <c r="W767" s="7">
        <v>60000</v>
      </c>
      <c r="X767" s="7">
        <v>0</v>
      </c>
      <c r="Y767" s="8">
        <v>70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2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7">
        <v>0</v>
      </c>
      <c r="AT767" s="7">
        <v>0</v>
      </c>
      <c r="AU767" s="7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</row>
    <row r="768" spans="1:64" s="8" customFormat="1">
      <c r="A768" s="2">
        <v>766</v>
      </c>
      <c r="B768" s="8" t="s">
        <v>1007</v>
      </c>
      <c r="C768" s="8">
        <v>20</v>
      </c>
      <c r="D768" s="8">
        <v>0</v>
      </c>
      <c r="E768" s="8">
        <v>1</v>
      </c>
      <c r="F768" s="8">
        <v>0</v>
      </c>
      <c r="G768" s="8">
        <v>0</v>
      </c>
      <c r="H768" s="8">
        <v>0</v>
      </c>
      <c r="I768" s="8">
        <v>778</v>
      </c>
      <c r="J768" s="8">
        <v>7000</v>
      </c>
      <c r="K768" s="8">
        <v>0</v>
      </c>
      <c r="L768" s="8">
        <v>3</v>
      </c>
      <c r="M768" s="8">
        <v>0</v>
      </c>
      <c r="N768" s="8">
        <v>0</v>
      </c>
      <c r="O768" s="8">
        <v>0</v>
      </c>
      <c r="P768" s="8">
        <v>0</v>
      </c>
      <c r="Q768" s="8">
        <v>1</v>
      </c>
      <c r="R768" s="8">
        <v>9</v>
      </c>
      <c r="S768" s="8">
        <v>0</v>
      </c>
      <c r="T768" s="8">
        <v>0</v>
      </c>
      <c r="U768" s="8">
        <v>2</v>
      </c>
      <c r="V768" s="8">
        <v>30</v>
      </c>
      <c r="W768" s="7">
        <v>60000</v>
      </c>
      <c r="X768" s="8">
        <v>0</v>
      </c>
      <c r="Y768" s="8">
        <v>70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5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</row>
    <row r="769" spans="1:64" s="7" customFormat="1">
      <c r="A769" s="2">
        <v>767</v>
      </c>
      <c r="B769" s="8" t="s">
        <v>1008</v>
      </c>
      <c r="C769" s="7">
        <v>30</v>
      </c>
      <c r="D769" s="7">
        <v>0</v>
      </c>
      <c r="E769" s="7">
        <v>1</v>
      </c>
      <c r="F769" s="7">
        <v>0</v>
      </c>
      <c r="G769" s="7">
        <v>1</v>
      </c>
      <c r="H769" s="7">
        <v>0</v>
      </c>
      <c r="I769" s="7">
        <v>862</v>
      </c>
      <c r="J769" s="7">
        <v>7000</v>
      </c>
      <c r="K769" s="8">
        <v>1</v>
      </c>
      <c r="L769" s="8">
        <v>2</v>
      </c>
      <c r="M769" s="8">
        <v>0</v>
      </c>
      <c r="N769" s="8">
        <v>2</v>
      </c>
      <c r="O769" s="8">
        <v>0</v>
      </c>
      <c r="P769" s="8">
        <v>0</v>
      </c>
      <c r="Q769" s="8">
        <v>0</v>
      </c>
      <c r="R769" s="8">
        <v>1</v>
      </c>
      <c r="S769" s="8">
        <v>0</v>
      </c>
      <c r="T769" s="8">
        <v>0</v>
      </c>
      <c r="U769" s="7">
        <v>2</v>
      </c>
      <c r="V769" s="8">
        <v>30</v>
      </c>
      <c r="W769" s="7">
        <v>60000</v>
      </c>
      <c r="X769" s="7">
        <v>0</v>
      </c>
      <c r="Y769" s="8">
        <v>70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5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  <c r="AS769" s="7">
        <v>0</v>
      </c>
      <c r="AT769" s="7">
        <v>0</v>
      </c>
      <c r="AU769" s="7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</row>
    <row r="770" spans="1:64" s="8" customFormat="1">
      <c r="A770" s="2">
        <v>768</v>
      </c>
      <c r="B770" s="8" t="s">
        <v>1009</v>
      </c>
      <c r="C770" s="8">
        <v>26</v>
      </c>
      <c r="D770" s="8">
        <v>0</v>
      </c>
      <c r="E770" s="8">
        <v>1</v>
      </c>
      <c r="F770" s="8">
        <v>0</v>
      </c>
      <c r="G770" s="8">
        <v>0</v>
      </c>
      <c r="H770" s="8">
        <v>0</v>
      </c>
      <c r="I770" s="8">
        <v>763</v>
      </c>
      <c r="J770" s="8">
        <v>7000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2</v>
      </c>
      <c r="R770" s="8">
        <v>4</v>
      </c>
      <c r="S770" s="8">
        <v>0</v>
      </c>
      <c r="T770" s="8">
        <v>0</v>
      </c>
      <c r="U770" s="8">
        <v>2</v>
      </c>
      <c r="V770" s="8">
        <v>30</v>
      </c>
      <c r="W770" s="7">
        <v>60000</v>
      </c>
      <c r="X770" s="8">
        <v>0</v>
      </c>
      <c r="Y770" s="8">
        <v>70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2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</row>
    <row r="771" spans="1:64" s="8" customFormat="1">
      <c r="A771" s="2">
        <v>769</v>
      </c>
      <c r="B771" s="8" t="s">
        <v>1010</v>
      </c>
      <c r="C771" s="8">
        <v>22</v>
      </c>
      <c r="D771" s="8">
        <v>0</v>
      </c>
      <c r="E771" s="8">
        <v>1</v>
      </c>
      <c r="F771" s="8">
        <v>0</v>
      </c>
      <c r="G771" s="8">
        <v>0</v>
      </c>
      <c r="H771" s="8">
        <v>0</v>
      </c>
      <c r="I771" s="8">
        <v>770</v>
      </c>
      <c r="J771" s="8">
        <v>7000</v>
      </c>
      <c r="K771" s="8">
        <v>0</v>
      </c>
      <c r="L771" s="8">
        <v>1</v>
      </c>
      <c r="M771" s="8">
        <v>0</v>
      </c>
      <c r="N771" s="8">
        <v>0</v>
      </c>
      <c r="O771" s="8">
        <v>0</v>
      </c>
      <c r="P771" s="8">
        <v>0</v>
      </c>
      <c r="Q771" s="8">
        <v>1</v>
      </c>
      <c r="R771" s="8">
        <v>7</v>
      </c>
      <c r="S771" s="8">
        <v>0</v>
      </c>
      <c r="T771" s="8">
        <v>0</v>
      </c>
      <c r="U771" s="8">
        <v>2</v>
      </c>
      <c r="V771" s="8">
        <v>30</v>
      </c>
      <c r="W771" s="7">
        <v>60000</v>
      </c>
      <c r="X771" s="8">
        <v>0</v>
      </c>
      <c r="Y771" s="8">
        <v>70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2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</row>
    <row r="772" spans="1:64" s="8" customFormat="1">
      <c r="A772" s="2">
        <v>770</v>
      </c>
      <c r="B772" s="8" t="s">
        <v>1011</v>
      </c>
      <c r="C772" s="8">
        <v>64</v>
      </c>
      <c r="D772" s="8">
        <v>0</v>
      </c>
      <c r="E772" s="8">
        <v>1</v>
      </c>
      <c r="F772" s="8">
        <v>0</v>
      </c>
      <c r="G772" s="8">
        <v>0</v>
      </c>
      <c r="H772" s="8">
        <v>0</v>
      </c>
      <c r="I772" s="8">
        <v>756</v>
      </c>
      <c r="J772" s="8">
        <v>7000</v>
      </c>
      <c r="K772" s="8">
        <v>2</v>
      </c>
      <c r="L772" s="8">
        <v>2</v>
      </c>
      <c r="M772" s="8">
        <v>0</v>
      </c>
      <c r="N772" s="8">
        <v>1</v>
      </c>
      <c r="O772" s="8">
        <v>0</v>
      </c>
      <c r="P772" s="8">
        <v>0</v>
      </c>
      <c r="Q772" s="8">
        <v>1</v>
      </c>
      <c r="R772" s="8">
        <v>0</v>
      </c>
      <c r="S772" s="8">
        <v>0</v>
      </c>
      <c r="T772" s="8">
        <v>0</v>
      </c>
      <c r="U772" s="8">
        <v>2</v>
      </c>
      <c r="V772" s="8">
        <v>30</v>
      </c>
      <c r="W772" s="7">
        <v>60000</v>
      </c>
      <c r="X772" s="8">
        <v>0</v>
      </c>
      <c r="Y772" s="8">
        <v>70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2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</row>
    <row r="773" spans="1:64" s="8" customFormat="1">
      <c r="A773" s="2">
        <v>771</v>
      </c>
      <c r="B773" s="8" t="s">
        <v>1012</v>
      </c>
      <c r="C773" s="8">
        <v>62</v>
      </c>
      <c r="D773" s="8">
        <v>0</v>
      </c>
      <c r="E773" s="8">
        <v>1</v>
      </c>
      <c r="F773" s="8">
        <v>0</v>
      </c>
      <c r="G773" s="8">
        <v>0</v>
      </c>
      <c r="H773" s="8">
        <v>0</v>
      </c>
      <c r="I773" s="8">
        <v>753</v>
      </c>
      <c r="J773" s="8">
        <v>7000</v>
      </c>
      <c r="K773" s="8">
        <v>0</v>
      </c>
      <c r="L773" s="8">
        <v>3</v>
      </c>
      <c r="M773" s="8">
        <v>0</v>
      </c>
      <c r="N773" s="8">
        <v>0</v>
      </c>
      <c r="O773" s="8">
        <v>0</v>
      </c>
      <c r="P773" s="8">
        <v>0</v>
      </c>
      <c r="Q773" s="8">
        <v>1</v>
      </c>
      <c r="R773" s="8">
        <v>0</v>
      </c>
      <c r="S773" s="8">
        <v>0</v>
      </c>
      <c r="T773" s="8">
        <v>0</v>
      </c>
      <c r="U773" s="8">
        <v>2</v>
      </c>
      <c r="V773" s="8">
        <v>30</v>
      </c>
      <c r="W773" s="7">
        <v>60000</v>
      </c>
      <c r="X773" s="8">
        <v>0</v>
      </c>
      <c r="Y773" s="8">
        <v>70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2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</row>
    <row r="774" spans="1:64" s="7" customFormat="1">
      <c r="A774" s="2">
        <v>772</v>
      </c>
      <c r="B774" s="7" t="s">
        <v>1013</v>
      </c>
      <c r="C774" s="7">
        <v>15</v>
      </c>
      <c r="D774" s="7">
        <v>0</v>
      </c>
      <c r="E774" s="7">
        <v>5</v>
      </c>
      <c r="F774" s="7">
        <v>0</v>
      </c>
      <c r="G774" s="7">
        <v>0</v>
      </c>
      <c r="H774" s="7">
        <v>0</v>
      </c>
      <c r="I774" s="7">
        <v>1116</v>
      </c>
      <c r="J774" s="7">
        <v>8000</v>
      </c>
      <c r="K774" s="7">
        <v>4</v>
      </c>
      <c r="L774" s="7">
        <v>6</v>
      </c>
      <c r="M774" s="7">
        <v>3</v>
      </c>
      <c r="N774" s="7">
        <v>4</v>
      </c>
      <c r="O774" s="7">
        <v>0</v>
      </c>
      <c r="P774" s="7">
        <v>0</v>
      </c>
      <c r="Q774" s="7">
        <v>0</v>
      </c>
      <c r="R774" s="7">
        <v>0</v>
      </c>
      <c r="S774" s="7">
        <v>1</v>
      </c>
      <c r="T774" s="7">
        <v>3</v>
      </c>
      <c r="U774" s="7">
        <v>3</v>
      </c>
      <c r="V774" s="7">
        <v>28</v>
      </c>
      <c r="W774" s="7">
        <v>60000</v>
      </c>
      <c r="X774" s="7">
        <v>0</v>
      </c>
      <c r="Y774" s="8">
        <v>70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5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</row>
    <row r="775" spans="1:64" s="8" customFormat="1">
      <c r="A775" s="2">
        <v>773</v>
      </c>
      <c r="B775" s="8" t="s">
        <v>1014</v>
      </c>
      <c r="C775" s="8">
        <v>20</v>
      </c>
      <c r="D775" s="8">
        <v>0</v>
      </c>
      <c r="E775" s="8">
        <v>1</v>
      </c>
      <c r="F775" s="8">
        <v>0</v>
      </c>
      <c r="G775" s="8">
        <v>0</v>
      </c>
      <c r="H775" s="8">
        <v>0</v>
      </c>
      <c r="I775" s="8">
        <v>777</v>
      </c>
      <c r="J775" s="8">
        <v>7000</v>
      </c>
      <c r="K775" s="8">
        <v>0</v>
      </c>
      <c r="L775" s="8">
        <v>3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2</v>
      </c>
      <c r="T775" s="8">
        <v>8</v>
      </c>
      <c r="U775" s="8">
        <v>3</v>
      </c>
      <c r="V775" s="8">
        <v>28</v>
      </c>
      <c r="W775" s="7">
        <v>60000</v>
      </c>
      <c r="X775" s="8">
        <v>0</v>
      </c>
      <c r="Y775" s="8">
        <v>70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5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</row>
    <row r="776" spans="1:64" s="7" customFormat="1">
      <c r="A776" s="2">
        <v>774</v>
      </c>
      <c r="B776" s="8" t="s">
        <v>1015</v>
      </c>
      <c r="C776" s="7">
        <v>30</v>
      </c>
      <c r="D776" s="7">
        <v>0</v>
      </c>
      <c r="E776" s="7">
        <v>1</v>
      </c>
      <c r="F776" s="7">
        <v>0</v>
      </c>
      <c r="G776" s="7">
        <v>1</v>
      </c>
      <c r="H776" s="7">
        <v>0</v>
      </c>
      <c r="I776" s="7">
        <v>861</v>
      </c>
      <c r="J776" s="7">
        <v>7000</v>
      </c>
      <c r="K776" s="8">
        <v>1</v>
      </c>
      <c r="L776" s="8">
        <v>2</v>
      </c>
      <c r="M776" s="8">
        <v>0</v>
      </c>
      <c r="N776" s="8">
        <v>2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1</v>
      </c>
      <c r="U776" s="7">
        <v>3</v>
      </c>
      <c r="V776" s="8">
        <v>28</v>
      </c>
      <c r="W776" s="7">
        <v>60000</v>
      </c>
      <c r="X776" s="7">
        <v>0</v>
      </c>
      <c r="Y776" s="8">
        <v>70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2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</row>
    <row r="777" spans="1:64" s="8" customFormat="1">
      <c r="A777" s="2">
        <v>775</v>
      </c>
      <c r="B777" s="8" t="s">
        <v>1016</v>
      </c>
      <c r="C777" s="8">
        <v>26</v>
      </c>
      <c r="D777" s="8">
        <v>0</v>
      </c>
      <c r="E777" s="8">
        <v>1</v>
      </c>
      <c r="F777" s="8">
        <v>0</v>
      </c>
      <c r="G777" s="8">
        <v>0</v>
      </c>
      <c r="H777" s="8">
        <v>0</v>
      </c>
      <c r="I777" s="8">
        <v>765</v>
      </c>
      <c r="J777" s="8">
        <v>7000</v>
      </c>
      <c r="K777" s="8">
        <v>1</v>
      </c>
      <c r="L777" s="8">
        <v>3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2</v>
      </c>
      <c r="T777" s="8">
        <v>4</v>
      </c>
      <c r="U777" s="8">
        <v>3</v>
      </c>
      <c r="V777" s="8">
        <v>28</v>
      </c>
      <c r="W777" s="7">
        <v>60000</v>
      </c>
      <c r="X777" s="8">
        <v>0</v>
      </c>
      <c r="Y777" s="8">
        <v>70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2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</row>
    <row r="778" spans="1:64" s="8" customFormat="1">
      <c r="A778" s="2">
        <v>776</v>
      </c>
      <c r="B778" s="8" t="s">
        <v>1017</v>
      </c>
      <c r="C778" s="8">
        <v>22</v>
      </c>
      <c r="D778" s="8">
        <v>0</v>
      </c>
      <c r="E778" s="8">
        <v>1</v>
      </c>
      <c r="F778" s="8">
        <v>0</v>
      </c>
      <c r="G778" s="8">
        <v>0</v>
      </c>
      <c r="H778" s="8">
        <v>0</v>
      </c>
      <c r="I778" s="8">
        <v>768</v>
      </c>
      <c r="J778" s="8">
        <v>7000</v>
      </c>
      <c r="K778" s="8">
        <v>0</v>
      </c>
      <c r="L778" s="8">
        <v>2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1</v>
      </c>
      <c r="T778" s="8">
        <v>8</v>
      </c>
      <c r="U778" s="8">
        <v>3</v>
      </c>
      <c r="V778" s="8">
        <v>28</v>
      </c>
      <c r="W778" s="7">
        <v>60000</v>
      </c>
      <c r="X778" s="8">
        <v>0</v>
      </c>
      <c r="Y778" s="8">
        <v>70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2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</row>
    <row r="779" spans="1:64" s="8" customFormat="1">
      <c r="A779" s="2">
        <v>777</v>
      </c>
      <c r="B779" s="8" t="s">
        <v>1018</v>
      </c>
      <c r="C779" s="8">
        <v>64</v>
      </c>
      <c r="D779" s="8">
        <v>0</v>
      </c>
      <c r="E779" s="8">
        <v>1</v>
      </c>
      <c r="F779" s="8">
        <v>0</v>
      </c>
      <c r="G779" s="8">
        <v>0</v>
      </c>
      <c r="H779" s="8">
        <v>0</v>
      </c>
      <c r="I779" s="8">
        <v>757</v>
      </c>
      <c r="J779" s="8">
        <v>7000</v>
      </c>
      <c r="K779" s="8">
        <v>2</v>
      </c>
      <c r="L779" s="8">
        <v>2</v>
      </c>
      <c r="M779" s="8">
        <v>0</v>
      </c>
      <c r="N779" s="8">
        <v>1</v>
      </c>
      <c r="O779" s="8">
        <v>0</v>
      </c>
      <c r="P779" s="8">
        <v>0</v>
      </c>
      <c r="Q779" s="8">
        <v>0</v>
      </c>
      <c r="R779" s="8">
        <v>0</v>
      </c>
      <c r="S779" s="8">
        <v>1</v>
      </c>
      <c r="T779" s="8">
        <v>0</v>
      </c>
      <c r="U779" s="8">
        <v>3</v>
      </c>
      <c r="V779" s="8">
        <v>28</v>
      </c>
      <c r="W779" s="7">
        <v>60000</v>
      </c>
      <c r="X779" s="8">
        <v>0</v>
      </c>
      <c r="Y779" s="8">
        <v>70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2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</row>
    <row r="780" spans="1:64" s="8" customFormat="1">
      <c r="A780" s="2">
        <v>778</v>
      </c>
      <c r="B780" s="8" t="s">
        <v>1019</v>
      </c>
      <c r="C780" s="8">
        <v>62</v>
      </c>
      <c r="D780" s="8">
        <v>0</v>
      </c>
      <c r="E780" s="8">
        <v>1</v>
      </c>
      <c r="F780" s="8">
        <v>0</v>
      </c>
      <c r="G780" s="8">
        <v>0</v>
      </c>
      <c r="H780" s="8">
        <v>0</v>
      </c>
      <c r="I780" s="8">
        <v>754</v>
      </c>
      <c r="J780" s="8">
        <v>7000</v>
      </c>
      <c r="K780" s="8">
        <v>0</v>
      </c>
      <c r="L780" s="8">
        <v>3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1</v>
      </c>
      <c r="T780" s="8">
        <v>0</v>
      </c>
      <c r="U780" s="8">
        <v>3</v>
      </c>
      <c r="V780" s="8">
        <v>28</v>
      </c>
      <c r="W780" s="7">
        <v>60000</v>
      </c>
      <c r="X780" s="8">
        <v>0</v>
      </c>
      <c r="Y780" s="8">
        <v>70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5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</row>
    <row r="781" spans="1:64" s="2" customFormat="1">
      <c r="A781" s="2">
        <v>779</v>
      </c>
      <c r="B781" s="2" t="s">
        <v>1020</v>
      </c>
      <c r="C781" s="2">
        <v>19</v>
      </c>
      <c r="D781" s="2">
        <v>0</v>
      </c>
      <c r="E781" s="2">
        <v>1</v>
      </c>
      <c r="F781" s="2">
        <v>0</v>
      </c>
      <c r="G781" s="2">
        <v>0</v>
      </c>
      <c r="H781" s="2">
        <v>0</v>
      </c>
      <c r="I781" s="2">
        <v>682</v>
      </c>
      <c r="J781" s="2">
        <v>8000</v>
      </c>
      <c r="K781" s="2">
        <v>0</v>
      </c>
      <c r="L781" s="2">
        <v>0</v>
      </c>
      <c r="M781" s="2">
        <v>0</v>
      </c>
      <c r="N781" s="2">
        <v>1</v>
      </c>
      <c r="O781" s="2">
        <v>3</v>
      </c>
      <c r="P781" s="2">
        <v>8</v>
      </c>
      <c r="Q781" s="2">
        <v>0</v>
      </c>
      <c r="R781" s="2">
        <v>0</v>
      </c>
      <c r="S781" s="2">
        <v>0</v>
      </c>
      <c r="T781" s="2">
        <v>0</v>
      </c>
      <c r="U781" s="2">
        <v>1</v>
      </c>
      <c r="V781" s="2">
        <v>54</v>
      </c>
      <c r="W781" s="2">
        <v>80000</v>
      </c>
      <c r="X781" s="2">
        <v>0</v>
      </c>
      <c r="Y781" s="3">
        <v>70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5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</row>
    <row r="782" spans="1:64" s="2" customFormat="1">
      <c r="A782" s="2">
        <v>780</v>
      </c>
      <c r="B782" s="2" t="s">
        <v>1021</v>
      </c>
      <c r="C782" s="2">
        <v>26</v>
      </c>
      <c r="D782" s="2">
        <v>0</v>
      </c>
      <c r="E782" s="2">
        <v>1</v>
      </c>
      <c r="F782" s="2">
        <v>0</v>
      </c>
      <c r="G782" s="2">
        <v>0</v>
      </c>
      <c r="H782" s="2">
        <v>0</v>
      </c>
      <c r="I782" s="2">
        <v>676</v>
      </c>
      <c r="J782" s="2">
        <v>8000</v>
      </c>
      <c r="K782" s="2">
        <v>0</v>
      </c>
      <c r="L782" s="2">
        <v>1</v>
      </c>
      <c r="M782" s="2">
        <v>0</v>
      </c>
      <c r="N782" s="2">
        <v>0</v>
      </c>
      <c r="O782" s="2">
        <v>1</v>
      </c>
      <c r="P782" s="2">
        <v>5</v>
      </c>
      <c r="Q782" s="2">
        <v>0</v>
      </c>
      <c r="R782" s="2">
        <v>0</v>
      </c>
      <c r="S782" s="2">
        <v>0</v>
      </c>
      <c r="T782" s="2">
        <v>0</v>
      </c>
      <c r="U782" s="2">
        <v>1</v>
      </c>
      <c r="V782" s="2">
        <v>54</v>
      </c>
      <c r="W782" s="2">
        <v>80000</v>
      </c>
      <c r="X782" s="2">
        <v>0</v>
      </c>
      <c r="Y782" s="2">
        <v>70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</row>
    <row r="783" spans="1:64" s="2" customFormat="1">
      <c r="A783" s="2">
        <v>781</v>
      </c>
      <c r="B783" s="2" t="s">
        <v>1022</v>
      </c>
      <c r="C783" s="2">
        <v>22</v>
      </c>
      <c r="D783" s="2">
        <v>0</v>
      </c>
      <c r="E783" s="2">
        <v>1</v>
      </c>
      <c r="F783" s="2">
        <v>0</v>
      </c>
      <c r="G783" s="2">
        <v>0</v>
      </c>
      <c r="H783" s="2">
        <v>0</v>
      </c>
      <c r="I783" s="2">
        <v>670</v>
      </c>
      <c r="J783" s="2">
        <v>8000</v>
      </c>
      <c r="K783" s="2">
        <v>0</v>
      </c>
      <c r="L783" s="2">
        <v>0</v>
      </c>
      <c r="M783" s="2">
        <v>0</v>
      </c>
      <c r="N783" s="2">
        <v>1</v>
      </c>
      <c r="O783" s="2">
        <v>0</v>
      </c>
      <c r="P783" s="2">
        <v>9</v>
      </c>
      <c r="Q783" s="2">
        <v>0</v>
      </c>
      <c r="R783" s="2">
        <v>0</v>
      </c>
      <c r="S783" s="2">
        <v>0</v>
      </c>
      <c r="T783" s="2">
        <v>0</v>
      </c>
      <c r="U783" s="2">
        <v>1</v>
      </c>
      <c r="V783" s="2">
        <v>54</v>
      </c>
      <c r="W783" s="2">
        <v>80000</v>
      </c>
      <c r="X783" s="2">
        <v>0</v>
      </c>
      <c r="Y783" s="3">
        <v>70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</row>
    <row r="784" spans="1:64" s="2" customFormat="1">
      <c r="A784" s="2">
        <v>782</v>
      </c>
      <c r="B784" s="2" t="s">
        <v>1023</v>
      </c>
      <c r="C784" s="2">
        <v>20</v>
      </c>
      <c r="D784" s="2">
        <v>0</v>
      </c>
      <c r="E784" s="2">
        <v>1</v>
      </c>
      <c r="F784" s="2">
        <v>0</v>
      </c>
      <c r="G784" s="2">
        <v>0</v>
      </c>
      <c r="H784" s="2">
        <v>0</v>
      </c>
      <c r="I784" s="2">
        <v>683</v>
      </c>
      <c r="J784" s="2">
        <v>8000</v>
      </c>
      <c r="K784" s="2">
        <v>0</v>
      </c>
      <c r="L784" s="2">
        <v>0</v>
      </c>
      <c r="M784" s="2">
        <v>0</v>
      </c>
      <c r="N784" s="2">
        <v>3</v>
      </c>
      <c r="O784" s="2">
        <v>0</v>
      </c>
      <c r="P784" s="2">
        <v>0</v>
      </c>
      <c r="Q784" s="2">
        <v>0</v>
      </c>
      <c r="R784" s="2">
        <v>9</v>
      </c>
      <c r="S784" s="2">
        <v>0</v>
      </c>
      <c r="T784" s="2">
        <v>0</v>
      </c>
      <c r="U784" s="2">
        <v>2</v>
      </c>
      <c r="V784" s="2">
        <v>32</v>
      </c>
      <c r="W784" s="2">
        <v>80000</v>
      </c>
      <c r="X784" s="2">
        <v>0</v>
      </c>
      <c r="Y784" s="2">
        <v>70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</row>
    <row r="785" spans="1:64" s="2" customFormat="1">
      <c r="A785" s="2">
        <v>783</v>
      </c>
      <c r="B785" s="2" t="s">
        <v>1024</v>
      </c>
      <c r="C785" s="2">
        <v>26</v>
      </c>
      <c r="D785" s="2">
        <v>0</v>
      </c>
      <c r="E785" s="2">
        <v>1</v>
      </c>
      <c r="F785" s="2">
        <v>0</v>
      </c>
      <c r="G785" s="2">
        <v>0</v>
      </c>
      <c r="H785" s="2">
        <v>0</v>
      </c>
      <c r="I785" s="2">
        <v>678</v>
      </c>
      <c r="J785" s="2">
        <v>8000</v>
      </c>
      <c r="K785" s="2">
        <v>0</v>
      </c>
      <c r="L785" s="2">
        <v>2</v>
      </c>
      <c r="M785" s="2">
        <v>0</v>
      </c>
      <c r="N785" s="2">
        <v>2</v>
      </c>
      <c r="O785" s="2">
        <v>0</v>
      </c>
      <c r="P785" s="2">
        <v>0</v>
      </c>
      <c r="Q785" s="2">
        <v>1</v>
      </c>
      <c r="R785" s="2">
        <v>5</v>
      </c>
      <c r="S785" s="2">
        <v>0</v>
      </c>
      <c r="T785" s="2">
        <v>0</v>
      </c>
      <c r="U785" s="2">
        <v>2</v>
      </c>
      <c r="V785" s="2">
        <v>32</v>
      </c>
      <c r="W785" s="2">
        <v>80000</v>
      </c>
      <c r="X785" s="2">
        <v>0</v>
      </c>
      <c r="Y785" s="3">
        <v>70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</row>
    <row r="786" spans="1:64" s="2" customFormat="1">
      <c r="A786" s="2">
        <v>784</v>
      </c>
      <c r="B786" s="2" t="s">
        <v>1025</v>
      </c>
      <c r="C786" s="2">
        <v>22</v>
      </c>
      <c r="D786" s="2">
        <v>0</v>
      </c>
      <c r="E786" s="2">
        <v>1</v>
      </c>
      <c r="F786" s="2">
        <v>0</v>
      </c>
      <c r="G786" s="2">
        <v>0</v>
      </c>
      <c r="H786" s="2">
        <v>0</v>
      </c>
      <c r="I786" s="2">
        <v>672</v>
      </c>
      <c r="J786" s="2">
        <v>8000</v>
      </c>
      <c r="K786" s="2">
        <v>0</v>
      </c>
      <c r="L786" s="2">
        <v>0</v>
      </c>
      <c r="M786" s="2">
        <v>0</v>
      </c>
      <c r="N786" s="2">
        <v>1</v>
      </c>
      <c r="O786" s="2">
        <v>0</v>
      </c>
      <c r="P786" s="2">
        <v>0</v>
      </c>
      <c r="Q786" s="2">
        <v>2</v>
      </c>
      <c r="R786" s="2">
        <v>8</v>
      </c>
      <c r="S786" s="2">
        <v>0</v>
      </c>
      <c r="T786" s="2">
        <v>0</v>
      </c>
      <c r="U786" s="2">
        <v>2</v>
      </c>
      <c r="V786" s="2">
        <v>32</v>
      </c>
      <c r="W786" s="2">
        <v>80000</v>
      </c>
      <c r="X786" s="2">
        <v>0</v>
      </c>
      <c r="Y786" s="2">
        <v>70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5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</row>
    <row r="787" spans="1:64" s="2" customFormat="1">
      <c r="A787" s="2">
        <v>785</v>
      </c>
      <c r="B787" s="2" t="s">
        <v>1026</v>
      </c>
      <c r="C787" s="2">
        <v>19</v>
      </c>
      <c r="D787" s="2">
        <v>0</v>
      </c>
      <c r="E787" s="2">
        <v>1</v>
      </c>
      <c r="F787" s="2">
        <v>0</v>
      </c>
      <c r="G787" s="2">
        <v>0</v>
      </c>
      <c r="H787" s="2">
        <v>0</v>
      </c>
      <c r="I787" s="2">
        <v>684</v>
      </c>
      <c r="J787" s="2">
        <v>8000</v>
      </c>
      <c r="K787" s="2">
        <v>0</v>
      </c>
      <c r="L787" s="2">
        <v>2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1</v>
      </c>
      <c r="T787" s="2">
        <v>8</v>
      </c>
      <c r="U787" s="2">
        <v>3</v>
      </c>
      <c r="V787" s="2">
        <v>30</v>
      </c>
      <c r="W787" s="2">
        <v>80000</v>
      </c>
      <c r="X787" s="2">
        <v>0</v>
      </c>
      <c r="Y787" s="3">
        <v>70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5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</row>
    <row r="788" spans="1:64" s="2" customFormat="1">
      <c r="A788" s="2">
        <v>786</v>
      </c>
      <c r="B788" s="2" t="s">
        <v>1027</v>
      </c>
      <c r="C788" s="2">
        <v>24</v>
      </c>
      <c r="D788" s="2">
        <v>0</v>
      </c>
      <c r="E788" s="2">
        <v>1</v>
      </c>
      <c r="F788" s="2">
        <v>0</v>
      </c>
      <c r="G788" s="2">
        <v>0</v>
      </c>
      <c r="H788" s="2">
        <v>0</v>
      </c>
      <c r="I788" s="2">
        <v>680</v>
      </c>
      <c r="J788" s="2">
        <v>8000</v>
      </c>
      <c r="K788" s="2">
        <v>0</v>
      </c>
      <c r="L788" s="2">
        <v>0</v>
      </c>
      <c r="M788" s="2">
        <v>0</v>
      </c>
      <c r="N788" s="2">
        <v>2</v>
      </c>
      <c r="O788" s="2">
        <v>0</v>
      </c>
      <c r="P788" s="2">
        <v>0</v>
      </c>
      <c r="Q788" s="2">
        <v>0</v>
      </c>
      <c r="R788" s="2">
        <v>0</v>
      </c>
      <c r="S788" s="2">
        <v>1</v>
      </c>
      <c r="T788" s="2">
        <v>5</v>
      </c>
      <c r="U788" s="2">
        <v>3</v>
      </c>
      <c r="V788" s="2">
        <v>30</v>
      </c>
      <c r="W788" s="2">
        <v>80000</v>
      </c>
      <c r="X788" s="2">
        <v>0</v>
      </c>
      <c r="Y788" s="2">
        <v>70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</row>
    <row r="789" spans="1:64" s="2" customFormat="1">
      <c r="A789" s="2">
        <v>787</v>
      </c>
      <c r="B789" s="2" t="s">
        <v>1028</v>
      </c>
      <c r="C789" s="2">
        <v>22</v>
      </c>
      <c r="D789" s="2">
        <v>0</v>
      </c>
      <c r="E789" s="2">
        <v>1</v>
      </c>
      <c r="F789" s="2">
        <v>0</v>
      </c>
      <c r="G789" s="2">
        <v>0</v>
      </c>
      <c r="H789" s="2">
        <v>0</v>
      </c>
      <c r="I789" s="2">
        <v>674</v>
      </c>
      <c r="J789" s="2">
        <v>8000</v>
      </c>
      <c r="K789" s="2">
        <v>0</v>
      </c>
      <c r="L789" s="2">
        <v>0</v>
      </c>
      <c r="M789" s="2">
        <v>0</v>
      </c>
      <c r="N789" s="2">
        <v>1</v>
      </c>
      <c r="O789" s="2">
        <v>0</v>
      </c>
      <c r="P789" s="2">
        <v>0</v>
      </c>
      <c r="Q789" s="2">
        <v>0</v>
      </c>
      <c r="R789" s="2">
        <v>0</v>
      </c>
      <c r="S789" s="2">
        <v>2</v>
      </c>
      <c r="T789" s="2">
        <v>9</v>
      </c>
      <c r="U789" s="2">
        <v>3</v>
      </c>
      <c r="V789" s="2">
        <v>30</v>
      </c>
      <c r="W789" s="2">
        <v>80000</v>
      </c>
      <c r="X789" s="2">
        <v>0</v>
      </c>
      <c r="Y789" s="3">
        <v>70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</row>
    <row r="790" spans="1:64" s="1" customFormat="1">
      <c r="A790" s="2">
        <v>788</v>
      </c>
      <c r="B790" s="2" t="s">
        <v>1029</v>
      </c>
      <c r="C790" s="2">
        <v>5</v>
      </c>
      <c r="D790" s="2">
        <v>34</v>
      </c>
      <c r="E790" s="2">
        <v>73</v>
      </c>
      <c r="F790" s="2">
        <v>0</v>
      </c>
      <c r="G790" s="2">
        <v>0</v>
      </c>
      <c r="H790" s="2">
        <v>0</v>
      </c>
      <c r="I790" s="2">
        <v>72</v>
      </c>
      <c r="J790" s="2">
        <v>35000</v>
      </c>
      <c r="K790" s="2">
        <v>0</v>
      </c>
      <c r="L790" s="2">
        <v>0</v>
      </c>
      <c r="M790" s="2">
        <v>0</v>
      </c>
      <c r="N790" s="2">
        <v>0</v>
      </c>
      <c r="O790" s="2">
        <v>6</v>
      </c>
      <c r="P790" s="2">
        <v>40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43</v>
      </c>
      <c r="W790" s="2">
        <v>150000</v>
      </c>
      <c r="X790" s="2">
        <v>0</v>
      </c>
      <c r="Y790" s="2">
        <v>70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</row>
    <row r="791" spans="1:64" s="1" customFormat="1">
      <c r="A791" s="2">
        <v>789</v>
      </c>
      <c r="B791" s="2" t="s">
        <v>1030</v>
      </c>
      <c r="C791" s="2">
        <v>5</v>
      </c>
      <c r="D791" s="2">
        <v>35</v>
      </c>
      <c r="E791" s="2">
        <v>26</v>
      </c>
      <c r="F791" s="2">
        <v>0</v>
      </c>
      <c r="G791" s="2">
        <v>0</v>
      </c>
      <c r="H791" s="2">
        <v>0</v>
      </c>
      <c r="I791" s="2">
        <v>73</v>
      </c>
      <c r="J791" s="2">
        <v>20000</v>
      </c>
      <c r="K791" s="2">
        <v>0</v>
      </c>
      <c r="L791" s="2">
        <v>5</v>
      </c>
      <c r="M791" s="2">
        <v>0</v>
      </c>
      <c r="N791" s="2">
        <v>0</v>
      </c>
      <c r="O791" s="2">
        <v>7</v>
      </c>
      <c r="P791" s="2">
        <v>25</v>
      </c>
      <c r="Q791" s="2">
        <v>5</v>
      </c>
      <c r="R791" s="2">
        <v>12</v>
      </c>
      <c r="S791" s="2">
        <v>0</v>
      </c>
      <c r="T791" s="2">
        <v>0</v>
      </c>
      <c r="U791" s="2">
        <v>0</v>
      </c>
      <c r="V791" s="2">
        <v>43</v>
      </c>
      <c r="W791" s="2">
        <v>150000</v>
      </c>
      <c r="X791" s="2">
        <v>0</v>
      </c>
      <c r="Y791" s="3">
        <v>70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</row>
    <row r="792" spans="1:64" s="1" customFormat="1">
      <c r="A792" s="2">
        <v>790</v>
      </c>
      <c r="B792" s="2" t="s">
        <v>1031</v>
      </c>
      <c r="C792" s="2">
        <v>5</v>
      </c>
      <c r="D792" s="2">
        <v>36</v>
      </c>
      <c r="E792" s="2">
        <v>44</v>
      </c>
      <c r="F792" s="2">
        <v>0</v>
      </c>
      <c r="G792" s="2">
        <v>-4</v>
      </c>
      <c r="H792" s="2">
        <v>0</v>
      </c>
      <c r="I792" s="2">
        <v>74</v>
      </c>
      <c r="J792" s="2">
        <v>25000</v>
      </c>
      <c r="K792" s="2">
        <v>0</v>
      </c>
      <c r="L792" s="2">
        <v>2</v>
      </c>
      <c r="M792" s="2">
        <v>0</v>
      </c>
      <c r="N792" s="2">
        <v>0</v>
      </c>
      <c r="O792" s="2">
        <v>8</v>
      </c>
      <c r="P792" s="2">
        <v>31</v>
      </c>
      <c r="Q792" s="2">
        <v>0</v>
      </c>
      <c r="R792" s="2">
        <v>0</v>
      </c>
      <c r="S792" s="2">
        <v>5</v>
      </c>
      <c r="T792" s="2">
        <v>12</v>
      </c>
      <c r="U792" s="2">
        <v>0</v>
      </c>
      <c r="V792" s="2">
        <v>43</v>
      </c>
      <c r="W792" s="2">
        <v>150000</v>
      </c>
      <c r="X792" s="2">
        <v>0</v>
      </c>
      <c r="Y792" s="2">
        <v>70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5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</row>
    <row r="793" spans="1:64" s="1" customFormat="1">
      <c r="A793" s="2">
        <v>791</v>
      </c>
      <c r="B793" s="2" t="s">
        <v>1032</v>
      </c>
      <c r="C793" s="2">
        <v>10</v>
      </c>
      <c r="D793" s="2">
        <v>9</v>
      </c>
      <c r="E793" s="2">
        <v>60</v>
      </c>
      <c r="F793" s="2">
        <v>15</v>
      </c>
      <c r="G793" s="2">
        <v>0</v>
      </c>
      <c r="H793" s="2">
        <v>0</v>
      </c>
      <c r="I793" s="2">
        <v>869</v>
      </c>
      <c r="J793" s="2">
        <v>60000</v>
      </c>
      <c r="K793" s="2">
        <v>5</v>
      </c>
      <c r="L793" s="2">
        <v>12</v>
      </c>
      <c r="M793" s="2">
        <v>4</v>
      </c>
      <c r="N793" s="2">
        <v>8</v>
      </c>
      <c r="O793" s="2">
        <v>1</v>
      </c>
      <c r="P793" s="2">
        <v>3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42</v>
      </c>
      <c r="W793" s="2">
        <v>80000</v>
      </c>
      <c r="X793" s="2">
        <v>0</v>
      </c>
      <c r="Y793" s="3">
        <v>70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5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</row>
    <row r="794" spans="1:64" s="1" customFormat="1">
      <c r="A794" s="2">
        <v>792</v>
      </c>
      <c r="B794" s="2" t="s">
        <v>1033</v>
      </c>
      <c r="C794" s="2">
        <v>11</v>
      </c>
      <c r="D794" s="2">
        <v>9</v>
      </c>
      <c r="E794" s="2">
        <v>60</v>
      </c>
      <c r="F794" s="2">
        <v>15</v>
      </c>
      <c r="G794" s="2">
        <v>0</v>
      </c>
      <c r="H794" s="2">
        <v>0</v>
      </c>
      <c r="I794" s="2">
        <v>870</v>
      </c>
      <c r="J794" s="2">
        <v>60000</v>
      </c>
      <c r="K794" s="2">
        <v>5</v>
      </c>
      <c r="L794" s="2">
        <v>12</v>
      </c>
      <c r="M794" s="2">
        <v>4</v>
      </c>
      <c r="N794" s="2">
        <v>8</v>
      </c>
      <c r="O794" s="2">
        <v>1</v>
      </c>
      <c r="P794" s="2">
        <v>3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42</v>
      </c>
      <c r="W794" s="2">
        <v>80000</v>
      </c>
      <c r="X794" s="2">
        <v>0</v>
      </c>
      <c r="Y794" s="2">
        <v>70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</row>
    <row r="795" spans="1:64" s="1" customFormat="1">
      <c r="A795" s="2">
        <v>793</v>
      </c>
      <c r="B795" s="2" t="s">
        <v>1034</v>
      </c>
      <c r="C795" s="2">
        <v>10</v>
      </c>
      <c r="D795" s="2">
        <v>9</v>
      </c>
      <c r="E795" s="2">
        <v>20</v>
      </c>
      <c r="F795" s="2">
        <v>17</v>
      </c>
      <c r="G795" s="2">
        <v>0</v>
      </c>
      <c r="H795" s="2">
        <v>0</v>
      </c>
      <c r="I795" s="2">
        <v>871</v>
      </c>
      <c r="J795" s="2">
        <v>40000</v>
      </c>
      <c r="K795" s="2">
        <v>5</v>
      </c>
      <c r="L795" s="2">
        <v>12</v>
      </c>
      <c r="M795" s="2">
        <v>4</v>
      </c>
      <c r="N795" s="2">
        <v>8</v>
      </c>
      <c r="O795" s="2">
        <v>0</v>
      </c>
      <c r="P795" s="2">
        <v>0</v>
      </c>
      <c r="Q795" s="2">
        <v>3</v>
      </c>
      <c r="R795" s="2">
        <v>5</v>
      </c>
      <c r="S795" s="2">
        <v>0</v>
      </c>
      <c r="T795" s="2">
        <v>0</v>
      </c>
      <c r="U795" s="2">
        <v>0</v>
      </c>
      <c r="V795" s="2">
        <v>42</v>
      </c>
      <c r="W795" s="2">
        <v>80000</v>
      </c>
      <c r="X795" s="2">
        <v>0</v>
      </c>
      <c r="Y795" s="3">
        <v>70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</row>
    <row r="796" spans="1:64" s="1" customFormat="1">
      <c r="A796" s="2">
        <v>794</v>
      </c>
      <c r="B796" s="2" t="s">
        <v>1035</v>
      </c>
      <c r="C796" s="2">
        <v>11</v>
      </c>
      <c r="D796" s="2">
        <v>9</v>
      </c>
      <c r="E796" s="2">
        <v>20</v>
      </c>
      <c r="F796" s="2">
        <v>17</v>
      </c>
      <c r="G796" s="2">
        <v>0</v>
      </c>
      <c r="H796" s="2">
        <v>0</v>
      </c>
      <c r="I796" s="2">
        <v>872</v>
      </c>
      <c r="J796" s="2">
        <v>40000</v>
      </c>
      <c r="K796" s="2">
        <v>5</v>
      </c>
      <c r="L796" s="2">
        <v>12</v>
      </c>
      <c r="M796" s="2">
        <v>4</v>
      </c>
      <c r="N796" s="2">
        <v>8</v>
      </c>
      <c r="O796" s="2">
        <v>0</v>
      </c>
      <c r="P796" s="2">
        <v>0</v>
      </c>
      <c r="Q796" s="2">
        <v>3</v>
      </c>
      <c r="R796" s="2">
        <v>5</v>
      </c>
      <c r="S796" s="2">
        <v>0</v>
      </c>
      <c r="T796" s="2">
        <v>0</v>
      </c>
      <c r="U796" s="2">
        <v>0</v>
      </c>
      <c r="V796" s="2">
        <v>42</v>
      </c>
      <c r="W796" s="2">
        <v>80000</v>
      </c>
      <c r="X796" s="2">
        <v>0</v>
      </c>
      <c r="Y796" s="2">
        <v>70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</row>
    <row r="797" spans="1:64" s="1" customFormat="1">
      <c r="A797" s="2">
        <v>795</v>
      </c>
      <c r="B797" s="2" t="s">
        <v>1036</v>
      </c>
      <c r="C797" s="2">
        <v>10</v>
      </c>
      <c r="D797" s="2">
        <v>9</v>
      </c>
      <c r="E797" s="2">
        <v>35</v>
      </c>
      <c r="F797" s="2">
        <v>1</v>
      </c>
      <c r="G797" s="2">
        <v>0</v>
      </c>
      <c r="H797" s="2">
        <v>0</v>
      </c>
      <c r="I797" s="2">
        <v>590</v>
      </c>
      <c r="J797" s="2">
        <v>50000</v>
      </c>
      <c r="K797" s="2">
        <v>5</v>
      </c>
      <c r="L797" s="2">
        <v>12</v>
      </c>
      <c r="M797" s="2">
        <v>4</v>
      </c>
      <c r="N797" s="2">
        <v>8</v>
      </c>
      <c r="O797" s="2">
        <v>0</v>
      </c>
      <c r="P797" s="2">
        <v>0</v>
      </c>
      <c r="Q797" s="2">
        <v>0</v>
      </c>
      <c r="R797" s="2">
        <v>0</v>
      </c>
      <c r="S797" s="2">
        <v>3</v>
      </c>
      <c r="T797" s="2">
        <v>5</v>
      </c>
      <c r="U797" s="2">
        <v>0</v>
      </c>
      <c r="V797" s="2">
        <v>42</v>
      </c>
      <c r="W797" s="2">
        <v>80000</v>
      </c>
      <c r="X797" s="2">
        <v>0</v>
      </c>
      <c r="Y797" s="3">
        <v>70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</row>
    <row r="798" spans="1:64" s="1" customFormat="1">
      <c r="A798" s="2">
        <v>796</v>
      </c>
      <c r="B798" s="2" t="s">
        <v>1037</v>
      </c>
      <c r="C798" s="2">
        <v>11</v>
      </c>
      <c r="D798" s="2">
        <v>9</v>
      </c>
      <c r="E798" s="2">
        <v>35</v>
      </c>
      <c r="F798" s="2">
        <v>1</v>
      </c>
      <c r="G798" s="2">
        <v>0</v>
      </c>
      <c r="H798" s="2">
        <v>0</v>
      </c>
      <c r="I798" s="2">
        <v>591</v>
      </c>
      <c r="J798" s="2">
        <v>50000</v>
      </c>
      <c r="K798" s="2">
        <v>5</v>
      </c>
      <c r="L798" s="2">
        <v>12</v>
      </c>
      <c r="M798" s="2">
        <v>4</v>
      </c>
      <c r="N798" s="2">
        <v>8</v>
      </c>
      <c r="O798" s="2">
        <v>0</v>
      </c>
      <c r="P798" s="2">
        <v>0</v>
      </c>
      <c r="Q798" s="2">
        <v>0</v>
      </c>
      <c r="R798" s="2">
        <v>0</v>
      </c>
      <c r="S798" s="2">
        <v>3</v>
      </c>
      <c r="T798" s="2">
        <v>5</v>
      </c>
      <c r="U798" s="2">
        <v>0</v>
      </c>
      <c r="V798" s="2">
        <v>42</v>
      </c>
      <c r="W798" s="2">
        <v>80000</v>
      </c>
      <c r="X798" s="2">
        <v>0</v>
      </c>
      <c r="Y798" s="2">
        <v>70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5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</row>
    <row r="799" spans="1:64" s="2" customFormat="1">
      <c r="A799" s="2">
        <v>797</v>
      </c>
      <c r="B799" s="2" t="s">
        <v>1038</v>
      </c>
      <c r="C799" s="2">
        <v>10</v>
      </c>
      <c r="D799" s="2">
        <v>11</v>
      </c>
      <c r="E799" s="2">
        <v>20</v>
      </c>
      <c r="F799" s="2">
        <v>50</v>
      </c>
      <c r="G799" s="2">
        <v>0</v>
      </c>
      <c r="H799" s="2">
        <v>0</v>
      </c>
      <c r="I799" s="2">
        <v>596</v>
      </c>
      <c r="J799" s="2">
        <v>50000</v>
      </c>
      <c r="K799" s="2">
        <v>8</v>
      </c>
      <c r="L799" s="2">
        <v>12</v>
      </c>
      <c r="M799" s="2">
        <v>8</v>
      </c>
      <c r="N799" s="2">
        <v>8</v>
      </c>
      <c r="O799" s="2">
        <v>2</v>
      </c>
      <c r="P799" s="2">
        <v>3</v>
      </c>
      <c r="Q799" s="2">
        <v>3</v>
      </c>
      <c r="R799" s="2">
        <v>5</v>
      </c>
      <c r="S799" s="2">
        <v>3</v>
      </c>
      <c r="T799" s="2">
        <v>5</v>
      </c>
      <c r="U799" s="2">
        <v>0</v>
      </c>
      <c r="V799" s="2">
        <v>45</v>
      </c>
      <c r="W799" s="2">
        <v>90000</v>
      </c>
      <c r="X799" s="2">
        <v>0</v>
      </c>
      <c r="Y799" s="2">
        <v>70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5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</row>
    <row r="800" spans="1:64" s="2" customFormat="1">
      <c r="A800" s="2">
        <v>798</v>
      </c>
      <c r="B800" s="2" t="s">
        <v>1039</v>
      </c>
      <c r="C800" s="2">
        <v>11</v>
      </c>
      <c r="D800" s="2">
        <v>11</v>
      </c>
      <c r="E800" s="2">
        <v>20</v>
      </c>
      <c r="F800" s="2">
        <v>50</v>
      </c>
      <c r="G800" s="2">
        <v>0</v>
      </c>
      <c r="H800" s="2">
        <v>0</v>
      </c>
      <c r="I800" s="2">
        <v>606</v>
      </c>
      <c r="J800" s="2">
        <v>50000</v>
      </c>
      <c r="K800" s="2">
        <v>8</v>
      </c>
      <c r="L800" s="2">
        <v>12</v>
      </c>
      <c r="M800" s="2">
        <v>8</v>
      </c>
      <c r="N800" s="2">
        <v>8</v>
      </c>
      <c r="O800" s="2">
        <v>2</v>
      </c>
      <c r="P800" s="2">
        <v>3</v>
      </c>
      <c r="Q800" s="2">
        <v>3</v>
      </c>
      <c r="R800" s="2">
        <v>5</v>
      </c>
      <c r="S800" s="2">
        <v>3</v>
      </c>
      <c r="T800" s="2">
        <v>5</v>
      </c>
      <c r="U800" s="2">
        <v>0</v>
      </c>
      <c r="V800" s="2">
        <v>45</v>
      </c>
      <c r="W800" s="2">
        <v>90000</v>
      </c>
      <c r="X800" s="2">
        <v>0</v>
      </c>
      <c r="Y800" s="2">
        <v>70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</row>
    <row r="801" spans="1:64" s="5" customFormat="1">
      <c r="A801" s="2">
        <v>799</v>
      </c>
      <c r="B801" s="2" t="s">
        <v>2209</v>
      </c>
      <c r="C801" s="5">
        <v>46</v>
      </c>
      <c r="D801" s="5">
        <v>3</v>
      </c>
      <c r="E801" s="5">
        <v>1</v>
      </c>
      <c r="F801" s="5">
        <v>3</v>
      </c>
      <c r="G801" s="5">
        <v>0</v>
      </c>
      <c r="H801" s="5">
        <v>0</v>
      </c>
      <c r="I801" s="5">
        <v>575</v>
      </c>
      <c r="J801" s="6">
        <v>10000</v>
      </c>
      <c r="K801" s="5">
        <v>0</v>
      </c>
      <c r="L801" s="5">
        <v>0</v>
      </c>
      <c r="M801" s="5">
        <v>0</v>
      </c>
      <c r="N801" s="5">
        <v>1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2">
        <v>0</v>
      </c>
      <c r="Y801" s="5">
        <v>253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2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2">
        <v>0</v>
      </c>
      <c r="AW801" s="5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</row>
    <row r="802" spans="1:64" s="5" customFormat="1">
      <c r="A802" s="2">
        <v>800</v>
      </c>
      <c r="B802" s="2" t="s">
        <v>2210</v>
      </c>
      <c r="C802" s="5">
        <v>46</v>
      </c>
      <c r="D802" s="5">
        <v>3</v>
      </c>
      <c r="E802" s="5">
        <v>1</v>
      </c>
      <c r="F802" s="5">
        <v>3</v>
      </c>
      <c r="G802" s="5">
        <v>0</v>
      </c>
      <c r="H802" s="5">
        <v>0</v>
      </c>
      <c r="I802" s="5">
        <v>576</v>
      </c>
      <c r="J802" s="6">
        <v>10000</v>
      </c>
      <c r="K802" s="5">
        <v>0</v>
      </c>
      <c r="L802" s="5">
        <v>0</v>
      </c>
      <c r="M802" s="5">
        <v>0</v>
      </c>
      <c r="N802" s="5">
        <v>2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2">
        <v>0</v>
      </c>
      <c r="Y802" s="5">
        <v>253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2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2">
        <v>0</v>
      </c>
      <c r="AW802" s="5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</row>
    <row r="803" spans="1:64" s="5" customFormat="1">
      <c r="A803" s="2">
        <v>801</v>
      </c>
      <c r="B803" s="2" t="s">
        <v>2211</v>
      </c>
      <c r="C803" s="5">
        <v>46</v>
      </c>
      <c r="D803" s="5">
        <v>3</v>
      </c>
      <c r="E803" s="5">
        <v>1</v>
      </c>
      <c r="F803" s="5">
        <v>3</v>
      </c>
      <c r="G803" s="5">
        <v>0</v>
      </c>
      <c r="H803" s="5">
        <v>0</v>
      </c>
      <c r="I803" s="5">
        <v>577</v>
      </c>
      <c r="J803" s="6">
        <v>10000</v>
      </c>
      <c r="K803" s="5">
        <v>0</v>
      </c>
      <c r="L803" s="5">
        <v>0</v>
      </c>
      <c r="M803" s="5">
        <v>0</v>
      </c>
      <c r="N803" s="5">
        <v>3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2">
        <v>0</v>
      </c>
      <c r="Y803" s="5">
        <v>253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2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2">
        <v>0</v>
      </c>
      <c r="AW803" s="5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</row>
    <row r="804" spans="1:64" s="5" customFormat="1">
      <c r="A804" s="2">
        <v>802</v>
      </c>
      <c r="B804" s="2" t="s">
        <v>2212</v>
      </c>
      <c r="C804" s="5">
        <v>46</v>
      </c>
      <c r="D804" s="5">
        <v>3</v>
      </c>
      <c r="E804" s="5">
        <v>1</v>
      </c>
      <c r="F804" s="5">
        <v>3</v>
      </c>
      <c r="G804" s="5">
        <v>0</v>
      </c>
      <c r="H804" s="5">
        <v>0</v>
      </c>
      <c r="I804" s="5">
        <v>578</v>
      </c>
      <c r="J804" s="6">
        <v>10000</v>
      </c>
      <c r="K804" s="5">
        <v>0</v>
      </c>
      <c r="L804" s="5">
        <v>0</v>
      </c>
      <c r="M804" s="5">
        <v>0</v>
      </c>
      <c r="N804" s="5">
        <v>4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2">
        <v>0</v>
      </c>
      <c r="Y804" s="5">
        <v>253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2">
        <v>0</v>
      </c>
      <c r="AW804" s="5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</row>
    <row r="805" spans="1:64" s="5" customFormat="1">
      <c r="A805" s="2">
        <v>803</v>
      </c>
      <c r="B805" s="2" t="s">
        <v>2213</v>
      </c>
      <c r="C805" s="5">
        <v>46</v>
      </c>
      <c r="D805" s="5">
        <v>3</v>
      </c>
      <c r="E805" s="5">
        <v>1</v>
      </c>
      <c r="F805" s="5">
        <v>3</v>
      </c>
      <c r="G805" s="5">
        <v>0</v>
      </c>
      <c r="H805" s="5">
        <v>0</v>
      </c>
      <c r="I805" s="5">
        <v>579</v>
      </c>
      <c r="J805" s="6">
        <v>10000</v>
      </c>
      <c r="K805" s="5">
        <v>0</v>
      </c>
      <c r="L805" s="5">
        <v>0</v>
      </c>
      <c r="M805" s="5">
        <v>0</v>
      </c>
      <c r="N805" s="5">
        <v>5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2">
        <v>0</v>
      </c>
      <c r="Y805" s="5">
        <v>253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2">
        <v>0</v>
      </c>
      <c r="AW805" s="5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</row>
    <row r="806" spans="1:64" s="5" customFormat="1">
      <c r="A806" s="2">
        <v>804</v>
      </c>
      <c r="B806" s="2" t="s">
        <v>2214</v>
      </c>
      <c r="C806" s="5">
        <v>46</v>
      </c>
      <c r="D806" s="5">
        <v>3</v>
      </c>
      <c r="E806" s="5">
        <v>1</v>
      </c>
      <c r="F806" s="5">
        <v>4</v>
      </c>
      <c r="G806" s="5">
        <v>0</v>
      </c>
      <c r="H806" s="5">
        <v>0</v>
      </c>
      <c r="I806" s="5">
        <v>585</v>
      </c>
      <c r="J806" s="6">
        <v>10000</v>
      </c>
      <c r="K806" s="5">
        <v>0</v>
      </c>
      <c r="L806" s="5">
        <v>0</v>
      </c>
      <c r="M806" s="5">
        <v>0</v>
      </c>
      <c r="N806" s="5">
        <v>1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2">
        <v>0</v>
      </c>
      <c r="Y806" s="5">
        <v>253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2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2">
        <v>0</v>
      </c>
      <c r="AW806" s="5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</row>
    <row r="807" spans="1:64" s="5" customFormat="1">
      <c r="A807" s="2">
        <v>805</v>
      </c>
      <c r="B807" s="2" t="s">
        <v>2215</v>
      </c>
      <c r="C807" s="5">
        <v>46</v>
      </c>
      <c r="D807" s="5">
        <v>3</v>
      </c>
      <c r="E807" s="5">
        <v>1</v>
      </c>
      <c r="F807" s="5">
        <v>4</v>
      </c>
      <c r="G807" s="5">
        <v>0</v>
      </c>
      <c r="H807" s="5">
        <v>0</v>
      </c>
      <c r="I807" s="5">
        <v>586</v>
      </c>
      <c r="J807" s="6">
        <v>10000</v>
      </c>
      <c r="K807" s="5">
        <v>0</v>
      </c>
      <c r="L807" s="5">
        <v>0</v>
      </c>
      <c r="M807" s="5">
        <v>0</v>
      </c>
      <c r="N807" s="5">
        <v>2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2">
        <v>0</v>
      </c>
      <c r="Y807" s="5">
        <v>253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2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2">
        <v>0</v>
      </c>
      <c r="AW807" s="5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</row>
    <row r="808" spans="1:64" s="5" customFormat="1">
      <c r="A808" s="2">
        <v>806</v>
      </c>
      <c r="B808" s="2" t="s">
        <v>2216</v>
      </c>
      <c r="C808" s="5">
        <v>46</v>
      </c>
      <c r="D808" s="5">
        <v>3</v>
      </c>
      <c r="E808" s="5">
        <v>1</v>
      </c>
      <c r="F808" s="5">
        <v>4</v>
      </c>
      <c r="G808" s="5">
        <v>0</v>
      </c>
      <c r="H808" s="5">
        <v>0</v>
      </c>
      <c r="I808" s="5">
        <v>587</v>
      </c>
      <c r="J808" s="6">
        <v>10000</v>
      </c>
      <c r="K808" s="5">
        <v>0</v>
      </c>
      <c r="L808" s="5">
        <v>0</v>
      </c>
      <c r="M808" s="5">
        <v>0</v>
      </c>
      <c r="N808" s="5">
        <v>3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2">
        <v>0</v>
      </c>
      <c r="Y808" s="5">
        <v>253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2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2">
        <v>0</v>
      </c>
      <c r="AW808" s="5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</row>
    <row r="809" spans="1:64" s="5" customFormat="1">
      <c r="A809" s="2">
        <v>807</v>
      </c>
      <c r="B809" s="2" t="s">
        <v>2217</v>
      </c>
      <c r="C809" s="5">
        <v>46</v>
      </c>
      <c r="D809" s="5">
        <v>3</v>
      </c>
      <c r="E809" s="5">
        <v>1</v>
      </c>
      <c r="F809" s="5">
        <v>4</v>
      </c>
      <c r="G809" s="5">
        <v>0</v>
      </c>
      <c r="H809" s="5">
        <v>0</v>
      </c>
      <c r="I809" s="5">
        <v>588</v>
      </c>
      <c r="J809" s="6">
        <v>10000</v>
      </c>
      <c r="K809" s="5">
        <v>0</v>
      </c>
      <c r="L809" s="5">
        <v>0</v>
      </c>
      <c r="M809" s="5">
        <v>0</v>
      </c>
      <c r="N809" s="5">
        <v>4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2">
        <v>0</v>
      </c>
      <c r="Y809" s="5">
        <v>253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2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2">
        <v>0</v>
      </c>
      <c r="AW809" s="5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</row>
    <row r="810" spans="1:64" s="5" customFormat="1">
      <c r="A810" s="2">
        <v>808</v>
      </c>
      <c r="B810" s="2" t="s">
        <v>2218</v>
      </c>
      <c r="C810" s="5">
        <v>46</v>
      </c>
      <c r="D810" s="5">
        <v>3</v>
      </c>
      <c r="E810" s="5">
        <v>1</v>
      </c>
      <c r="F810" s="5">
        <v>4</v>
      </c>
      <c r="G810" s="5">
        <v>0</v>
      </c>
      <c r="H810" s="5">
        <v>0</v>
      </c>
      <c r="I810" s="5">
        <v>589</v>
      </c>
      <c r="J810" s="6">
        <v>10000</v>
      </c>
      <c r="K810" s="5">
        <v>0</v>
      </c>
      <c r="L810" s="5">
        <v>0</v>
      </c>
      <c r="M810" s="5">
        <v>0</v>
      </c>
      <c r="N810" s="5">
        <v>5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2">
        <v>0</v>
      </c>
      <c r="Y810" s="5">
        <v>253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2">
        <v>0</v>
      </c>
      <c r="AW810" s="5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</row>
    <row r="811" spans="1:64" s="5" customFormat="1">
      <c r="A811" s="2">
        <v>809</v>
      </c>
      <c r="B811" s="2" t="s">
        <v>2219</v>
      </c>
      <c r="C811" s="5">
        <v>46</v>
      </c>
      <c r="D811" s="5">
        <v>3</v>
      </c>
      <c r="E811" s="5">
        <v>1</v>
      </c>
      <c r="F811" s="5">
        <v>5</v>
      </c>
      <c r="G811" s="5">
        <v>0</v>
      </c>
      <c r="H811" s="5">
        <v>0</v>
      </c>
      <c r="I811" s="5">
        <v>580</v>
      </c>
      <c r="J811" s="6">
        <v>10000</v>
      </c>
      <c r="K811" s="5">
        <v>0</v>
      </c>
      <c r="L811" s="5">
        <v>0</v>
      </c>
      <c r="M811" s="5">
        <v>0</v>
      </c>
      <c r="N811" s="5">
        <v>1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2">
        <v>0</v>
      </c>
      <c r="Y811" s="5">
        <v>253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2">
        <v>0</v>
      </c>
      <c r="AW811" s="5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</row>
    <row r="812" spans="1:64" s="5" customFormat="1">
      <c r="A812" s="2">
        <v>810</v>
      </c>
      <c r="B812" s="2" t="s">
        <v>2220</v>
      </c>
      <c r="C812" s="5">
        <v>46</v>
      </c>
      <c r="D812" s="5">
        <v>3</v>
      </c>
      <c r="E812" s="5">
        <v>1</v>
      </c>
      <c r="F812" s="5">
        <v>5</v>
      </c>
      <c r="G812" s="5">
        <v>0</v>
      </c>
      <c r="H812" s="5">
        <v>0</v>
      </c>
      <c r="I812" s="5">
        <v>581</v>
      </c>
      <c r="J812" s="6">
        <v>10000</v>
      </c>
      <c r="K812" s="5">
        <v>0</v>
      </c>
      <c r="L812" s="5">
        <v>0</v>
      </c>
      <c r="M812" s="5">
        <v>0</v>
      </c>
      <c r="N812" s="5">
        <v>2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2">
        <v>0</v>
      </c>
      <c r="Y812" s="5">
        <v>253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2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2">
        <v>0</v>
      </c>
      <c r="AW812" s="5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</row>
    <row r="813" spans="1:64" s="5" customFormat="1">
      <c r="A813" s="2">
        <v>811</v>
      </c>
      <c r="B813" s="2" t="s">
        <v>2221</v>
      </c>
      <c r="C813" s="5">
        <v>46</v>
      </c>
      <c r="D813" s="5">
        <v>3</v>
      </c>
      <c r="E813" s="5">
        <v>1</v>
      </c>
      <c r="F813" s="5">
        <v>5</v>
      </c>
      <c r="G813" s="5">
        <v>0</v>
      </c>
      <c r="H813" s="5">
        <v>0</v>
      </c>
      <c r="I813" s="5">
        <v>582</v>
      </c>
      <c r="J813" s="6">
        <v>10000</v>
      </c>
      <c r="K813" s="5">
        <v>0</v>
      </c>
      <c r="L813" s="5">
        <v>0</v>
      </c>
      <c r="M813" s="5">
        <v>0</v>
      </c>
      <c r="N813" s="5">
        <v>3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2">
        <v>0</v>
      </c>
      <c r="Y813" s="5">
        <v>253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2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2">
        <v>0</v>
      </c>
      <c r="AW813" s="5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</row>
    <row r="814" spans="1:64" s="5" customFormat="1">
      <c r="A814" s="2">
        <v>812</v>
      </c>
      <c r="B814" s="2" t="s">
        <v>2222</v>
      </c>
      <c r="C814" s="5">
        <v>46</v>
      </c>
      <c r="D814" s="5">
        <v>3</v>
      </c>
      <c r="E814" s="5">
        <v>1</v>
      </c>
      <c r="F814" s="5">
        <v>5</v>
      </c>
      <c r="G814" s="5">
        <v>0</v>
      </c>
      <c r="H814" s="5">
        <v>0</v>
      </c>
      <c r="I814" s="5">
        <v>583</v>
      </c>
      <c r="J814" s="6">
        <v>10000</v>
      </c>
      <c r="K814" s="5">
        <v>0</v>
      </c>
      <c r="L814" s="5">
        <v>0</v>
      </c>
      <c r="M814" s="5">
        <v>0</v>
      </c>
      <c r="N814" s="5">
        <v>4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2">
        <v>0</v>
      </c>
      <c r="Y814" s="5">
        <v>253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2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2">
        <v>0</v>
      </c>
      <c r="AW814" s="5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</row>
    <row r="815" spans="1:64" s="5" customFormat="1">
      <c r="A815" s="2">
        <v>813</v>
      </c>
      <c r="B815" s="2" t="s">
        <v>2223</v>
      </c>
      <c r="C815" s="5">
        <v>46</v>
      </c>
      <c r="D815" s="5">
        <v>3</v>
      </c>
      <c r="E815" s="5">
        <v>1</v>
      </c>
      <c r="F815" s="5">
        <v>5</v>
      </c>
      <c r="G815" s="5">
        <v>0</v>
      </c>
      <c r="H815" s="5">
        <v>0</v>
      </c>
      <c r="I815" s="5">
        <v>584</v>
      </c>
      <c r="J815" s="6">
        <v>10000</v>
      </c>
      <c r="K815" s="5">
        <v>0</v>
      </c>
      <c r="L815" s="5">
        <v>0</v>
      </c>
      <c r="M815" s="5">
        <v>0</v>
      </c>
      <c r="N815" s="5">
        <v>5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2">
        <v>0</v>
      </c>
      <c r="Y815" s="5">
        <v>253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2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2">
        <v>0</v>
      </c>
      <c r="AW815" s="5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</row>
    <row r="816" spans="1:64" s="5" customFormat="1">
      <c r="A816" s="2">
        <v>814</v>
      </c>
      <c r="B816" s="2" t="s">
        <v>2224</v>
      </c>
      <c r="C816" s="5">
        <v>46</v>
      </c>
      <c r="D816" s="5">
        <v>3</v>
      </c>
      <c r="E816" s="5">
        <v>1</v>
      </c>
      <c r="F816" s="5">
        <v>1</v>
      </c>
      <c r="G816" s="5">
        <v>0</v>
      </c>
      <c r="H816" s="5">
        <v>0</v>
      </c>
      <c r="I816" s="5">
        <v>615</v>
      </c>
      <c r="J816" s="6">
        <v>10000</v>
      </c>
      <c r="K816" s="5">
        <v>0</v>
      </c>
      <c r="L816" s="5">
        <v>0</v>
      </c>
      <c r="M816" s="5">
        <v>0</v>
      </c>
      <c r="N816" s="5">
        <v>1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2">
        <v>0</v>
      </c>
      <c r="Y816" s="5">
        <v>253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2">
        <v>0</v>
      </c>
      <c r="AW816" s="5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</row>
    <row r="817" spans="1:64" s="5" customFormat="1">
      <c r="A817" s="2">
        <v>815</v>
      </c>
      <c r="B817" s="2" t="s">
        <v>2225</v>
      </c>
      <c r="C817" s="5">
        <v>46</v>
      </c>
      <c r="D817" s="5">
        <v>3</v>
      </c>
      <c r="E817" s="5">
        <v>1</v>
      </c>
      <c r="F817" s="5">
        <v>1</v>
      </c>
      <c r="G817" s="5">
        <v>0</v>
      </c>
      <c r="H817" s="5">
        <v>0</v>
      </c>
      <c r="I817" s="5">
        <v>616</v>
      </c>
      <c r="J817" s="6">
        <v>10000</v>
      </c>
      <c r="K817" s="5">
        <v>0</v>
      </c>
      <c r="L817" s="5">
        <v>0</v>
      </c>
      <c r="M817" s="5">
        <v>0</v>
      </c>
      <c r="N817" s="5">
        <v>2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2">
        <v>0</v>
      </c>
      <c r="Y817" s="5">
        <v>253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2">
        <v>0</v>
      </c>
      <c r="AW817" s="5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</row>
    <row r="818" spans="1:64" s="5" customFormat="1">
      <c r="A818" s="2">
        <v>816</v>
      </c>
      <c r="B818" s="2" t="s">
        <v>2226</v>
      </c>
      <c r="C818" s="5">
        <v>46</v>
      </c>
      <c r="D818" s="5">
        <v>3</v>
      </c>
      <c r="E818" s="5">
        <v>1</v>
      </c>
      <c r="F818" s="5">
        <v>1</v>
      </c>
      <c r="G818" s="5">
        <v>0</v>
      </c>
      <c r="H818" s="5">
        <v>0</v>
      </c>
      <c r="I818" s="5">
        <v>617</v>
      </c>
      <c r="J818" s="6">
        <v>10000</v>
      </c>
      <c r="K818" s="5">
        <v>0</v>
      </c>
      <c r="L818" s="5">
        <v>0</v>
      </c>
      <c r="M818" s="5">
        <v>0</v>
      </c>
      <c r="N818" s="5">
        <v>3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2">
        <v>0</v>
      </c>
      <c r="Y818" s="5">
        <v>253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2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2">
        <v>0</v>
      </c>
      <c r="AW818" s="5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</row>
    <row r="819" spans="1:64" s="5" customFormat="1">
      <c r="A819" s="2">
        <v>817</v>
      </c>
      <c r="B819" s="2" t="s">
        <v>2227</v>
      </c>
      <c r="C819" s="5">
        <v>46</v>
      </c>
      <c r="D819" s="5">
        <v>3</v>
      </c>
      <c r="E819" s="5">
        <v>1</v>
      </c>
      <c r="F819" s="5">
        <v>1</v>
      </c>
      <c r="G819" s="5">
        <v>0</v>
      </c>
      <c r="H819" s="5">
        <v>0</v>
      </c>
      <c r="I819" s="5">
        <v>618</v>
      </c>
      <c r="J819" s="6">
        <v>10000</v>
      </c>
      <c r="K819" s="5">
        <v>0</v>
      </c>
      <c r="L819" s="5">
        <v>0</v>
      </c>
      <c r="M819" s="5">
        <v>0</v>
      </c>
      <c r="N819" s="5">
        <v>4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2">
        <v>0</v>
      </c>
      <c r="Y819" s="5">
        <v>253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2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2">
        <v>0</v>
      </c>
      <c r="AW819" s="5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</row>
    <row r="820" spans="1:64" s="5" customFormat="1">
      <c r="A820" s="2">
        <v>818</v>
      </c>
      <c r="B820" s="2" t="s">
        <v>2228</v>
      </c>
      <c r="C820" s="5">
        <v>46</v>
      </c>
      <c r="D820" s="5">
        <v>3</v>
      </c>
      <c r="E820" s="5">
        <v>1</v>
      </c>
      <c r="F820" s="5">
        <v>1</v>
      </c>
      <c r="G820" s="5">
        <v>0</v>
      </c>
      <c r="H820" s="5">
        <v>0</v>
      </c>
      <c r="I820" s="5">
        <v>619</v>
      </c>
      <c r="J820" s="6">
        <v>10000</v>
      </c>
      <c r="K820" s="5">
        <v>0</v>
      </c>
      <c r="L820" s="5">
        <v>0</v>
      </c>
      <c r="M820" s="5">
        <v>0</v>
      </c>
      <c r="N820" s="5">
        <v>5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2">
        <v>0</v>
      </c>
      <c r="Y820" s="5">
        <v>253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2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2">
        <v>0</v>
      </c>
      <c r="AW820" s="5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</row>
    <row r="821" spans="1:64" s="5" customFormat="1">
      <c r="A821" s="2">
        <v>819</v>
      </c>
      <c r="B821" s="2" t="s">
        <v>2229</v>
      </c>
      <c r="C821" s="5">
        <v>46</v>
      </c>
      <c r="D821" s="5">
        <v>3</v>
      </c>
      <c r="E821" s="5">
        <v>1</v>
      </c>
      <c r="F821" s="5">
        <v>2</v>
      </c>
      <c r="G821" s="5">
        <v>0</v>
      </c>
      <c r="H821" s="5">
        <v>0</v>
      </c>
      <c r="I821" s="5">
        <v>610</v>
      </c>
      <c r="J821" s="6">
        <v>10000</v>
      </c>
      <c r="K821" s="5">
        <v>0</v>
      </c>
      <c r="L821" s="5">
        <v>0</v>
      </c>
      <c r="M821" s="5">
        <v>0</v>
      </c>
      <c r="N821" s="5">
        <v>1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2">
        <v>0</v>
      </c>
      <c r="Y821" s="5">
        <v>253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2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2">
        <v>0</v>
      </c>
      <c r="AW821" s="5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</row>
    <row r="822" spans="1:64" s="5" customFormat="1">
      <c r="A822" s="2">
        <v>820</v>
      </c>
      <c r="B822" s="2" t="s">
        <v>2230</v>
      </c>
      <c r="C822" s="5">
        <v>46</v>
      </c>
      <c r="D822" s="5">
        <v>3</v>
      </c>
      <c r="E822" s="5">
        <v>1</v>
      </c>
      <c r="F822" s="5">
        <v>2</v>
      </c>
      <c r="G822" s="5">
        <v>0</v>
      </c>
      <c r="H822" s="5">
        <v>0</v>
      </c>
      <c r="I822" s="5">
        <v>611</v>
      </c>
      <c r="J822" s="6">
        <v>10000</v>
      </c>
      <c r="K822" s="5">
        <v>0</v>
      </c>
      <c r="L822" s="5">
        <v>0</v>
      </c>
      <c r="M822" s="5">
        <v>0</v>
      </c>
      <c r="N822" s="5">
        <v>2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2">
        <v>0</v>
      </c>
      <c r="Y822" s="5">
        <v>253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2">
        <v>0</v>
      </c>
      <c r="AW822" s="5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</row>
    <row r="823" spans="1:64" s="5" customFormat="1">
      <c r="A823" s="2">
        <v>821</v>
      </c>
      <c r="B823" s="2" t="s">
        <v>2231</v>
      </c>
      <c r="C823" s="5">
        <v>46</v>
      </c>
      <c r="D823" s="5">
        <v>3</v>
      </c>
      <c r="E823" s="5">
        <v>1</v>
      </c>
      <c r="F823" s="5">
        <v>2</v>
      </c>
      <c r="G823" s="5">
        <v>0</v>
      </c>
      <c r="H823" s="5">
        <v>0</v>
      </c>
      <c r="I823" s="5">
        <v>612</v>
      </c>
      <c r="J823" s="6">
        <v>10000</v>
      </c>
      <c r="K823" s="5">
        <v>0</v>
      </c>
      <c r="L823" s="5">
        <v>0</v>
      </c>
      <c r="M823" s="5">
        <v>0</v>
      </c>
      <c r="N823" s="5">
        <v>3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2">
        <v>0</v>
      </c>
      <c r="Y823" s="5">
        <v>253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2">
        <v>0</v>
      </c>
      <c r="AW823" s="5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</row>
    <row r="824" spans="1:64" s="5" customFormat="1">
      <c r="A824" s="2">
        <v>822</v>
      </c>
      <c r="B824" s="2" t="s">
        <v>2232</v>
      </c>
      <c r="C824" s="5">
        <v>46</v>
      </c>
      <c r="D824" s="5">
        <v>3</v>
      </c>
      <c r="E824" s="5">
        <v>1</v>
      </c>
      <c r="F824" s="5">
        <v>2</v>
      </c>
      <c r="G824" s="5">
        <v>0</v>
      </c>
      <c r="H824" s="5">
        <v>0</v>
      </c>
      <c r="I824" s="5">
        <v>613</v>
      </c>
      <c r="J824" s="6">
        <v>10000</v>
      </c>
      <c r="K824" s="5">
        <v>0</v>
      </c>
      <c r="L824" s="5">
        <v>0</v>
      </c>
      <c r="M824" s="5">
        <v>0</v>
      </c>
      <c r="N824" s="5">
        <v>4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2">
        <v>0</v>
      </c>
      <c r="Y824" s="5">
        <v>253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2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2">
        <v>0</v>
      </c>
      <c r="AW824" s="5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</row>
    <row r="825" spans="1:64" s="5" customFormat="1">
      <c r="A825" s="2">
        <v>823</v>
      </c>
      <c r="B825" s="2" t="s">
        <v>2233</v>
      </c>
      <c r="C825" s="5">
        <v>46</v>
      </c>
      <c r="D825" s="5">
        <v>3</v>
      </c>
      <c r="E825" s="5">
        <v>1</v>
      </c>
      <c r="F825" s="5">
        <v>2</v>
      </c>
      <c r="G825" s="5">
        <v>0</v>
      </c>
      <c r="H825" s="5">
        <v>0</v>
      </c>
      <c r="I825" s="5">
        <v>614</v>
      </c>
      <c r="J825" s="6">
        <v>10000</v>
      </c>
      <c r="K825" s="5">
        <v>0</v>
      </c>
      <c r="L825" s="5">
        <v>0</v>
      </c>
      <c r="M825" s="5">
        <v>0</v>
      </c>
      <c r="N825" s="5">
        <v>5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2">
        <v>0</v>
      </c>
      <c r="Y825" s="5">
        <v>253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2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2">
        <v>0</v>
      </c>
      <c r="AW825" s="5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</row>
    <row r="826" spans="1:64" s="5" customFormat="1">
      <c r="A826" s="2">
        <v>824</v>
      </c>
      <c r="B826" s="5" t="s">
        <v>2234</v>
      </c>
      <c r="C826" s="5">
        <v>5</v>
      </c>
      <c r="D826" s="5">
        <v>116</v>
      </c>
      <c r="E826" s="5">
        <v>20</v>
      </c>
      <c r="F826" s="5">
        <v>0</v>
      </c>
      <c r="G826" s="6">
        <v>-5</v>
      </c>
      <c r="H826" s="5">
        <v>0</v>
      </c>
      <c r="I826" s="5">
        <v>1786</v>
      </c>
      <c r="J826" s="5">
        <v>60000</v>
      </c>
      <c r="K826" s="6">
        <v>0</v>
      </c>
      <c r="L826" s="6">
        <v>3</v>
      </c>
      <c r="M826" s="6">
        <v>0</v>
      </c>
      <c r="N826" s="6">
        <v>0</v>
      </c>
      <c r="O826" s="6">
        <v>8</v>
      </c>
      <c r="P826" s="6">
        <v>50</v>
      </c>
      <c r="Q826" s="6">
        <v>8</v>
      </c>
      <c r="R826" s="6">
        <v>20</v>
      </c>
      <c r="S826" s="6">
        <v>6</v>
      </c>
      <c r="T826" s="6">
        <v>20</v>
      </c>
      <c r="U826" s="5">
        <v>0</v>
      </c>
      <c r="V826" s="6">
        <v>46</v>
      </c>
      <c r="W826" s="2">
        <v>200000</v>
      </c>
      <c r="X826" s="2">
        <v>0</v>
      </c>
      <c r="Y826" s="3">
        <v>70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2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2">
        <v>0</v>
      </c>
      <c r="AW826" s="5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</row>
    <row r="827" spans="1:64" s="2" customFormat="1">
      <c r="A827" s="2">
        <v>825</v>
      </c>
      <c r="B827" s="5" t="s">
        <v>2235</v>
      </c>
      <c r="C827" s="5">
        <v>10</v>
      </c>
      <c r="D827" s="5">
        <v>165</v>
      </c>
      <c r="E827" s="5">
        <v>20</v>
      </c>
      <c r="F827" s="2">
        <v>50</v>
      </c>
      <c r="G827" s="5">
        <v>0</v>
      </c>
      <c r="H827" s="5">
        <v>0</v>
      </c>
      <c r="I827" s="5">
        <v>3700</v>
      </c>
      <c r="J827" s="5">
        <v>60000</v>
      </c>
      <c r="K827" s="6">
        <v>7</v>
      </c>
      <c r="L827" s="6">
        <v>15</v>
      </c>
      <c r="M827" s="6">
        <v>5</v>
      </c>
      <c r="N827" s="6">
        <v>11</v>
      </c>
      <c r="O827" s="6">
        <v>3</v>
      </c>
      <c r="P827" s="6">
        <v>6</v>
      </c>
      <c r="Q827" s="6">
        <v>4</v>
      </c>
      <c r="R827" s="6">
        <v>8</v>
      </c>
      <c r="S827" s="6">
        <v>4</v>
      </c>
      <c r="T827" s="6">
        <v>8</v>
      </c>
      <c r="U827" s="5">
        <v>0</v>
      </c>
      <c r="V827" s="6">
        <v>46</v>
      </c>
      <c r="W827" s="2">
        <v>150000</v>
      </c>
      <c r="X827" s="2">
        <v>0</v>
      </c>
      <c r="Y827" s="2">
        <v>70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</row>
    <row r="828" spans="1:64" s="2" customFormat="1">
      <c r="A828" s="2">
        <v>826</v>
      </c>
      <c r="B828" s="5" t="s">
        <v>2236</v>
      </c>
      <c r="C828" s="5">
        <v>11</v>
      </c>
      <c r="D828" s="5">
        <v>165</v>
      </c>
      <c r="E828" s="5">
        <v>20</v>
      </c>
      <c r="F828" s="2">
        <v>50</v>
      </c>
      <c r="G828" s="5">
        <v>0</v>
      </c>
      <c r="H828" s="5">
        <v>0</v>
      </c>
      <c r="I828" s="5">
        <v>3701</v>
      </c>
      <c r="J828" s="5">
        <v>60000</v>
      </c>
      <c r="K828" s="6">
        <v>7</v>
      </c>
      <c r="L828" s="6">
        <v>15</v>
      </c>
      <c r="M828" s="6">
        <v>5</v>
      </c>
      <c r="N828" s="6">
        <v>11</v>
      </c>
      <c r="O828" s="6">
        <v>3</v>
      </c>
      <c r="P828" s="6">
        <v>6</v>
      </c>
      <c r="Q828" s="6">
        <v>4</v>
      </c>
      <c r="R828" s="6">
        <v>8</v>
      </c>
      <c r="S828" s="6">
        <v>4</v>
      </c>
      <c r="T828" s="6">
        <v>8</v>
      </c>
      <c r="U828" s="5">
        <v>0</v>
      </c>
      <c r="V828" s="6">
        <v>46</v>
      </c>
      <c r="W828" s="2">
        <v>150000</v>
      </c>
      <c r="X828" s="2">
        <v>0</v>
      </c>
      <c r="Y828" s="2">
        <v>70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5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</row>
    <row r="829" spans="1:64" s="5" customFormat="1">
      <c r="A829" s="2">
        <v>827</v>
      </c>
      <c r="B829" s="5" t="s">
        <v>2237</v>
      </c>
      <c r="C829" s="5">
        <v>15</v>
      </c>
      <c r="D829" s="5">
        <v>0</v>
      </c>
      <c r="E829" s="5">
        <v>5</v>
      </c>
      <c r="F829" s="5">
        <v>0</v>
      </c>
      <c r="G829" s="5">
        <v>0</v>
      </c>
      <c r="H829" s="5">
        <v>0</v>
      </c>
      <c r="I829" s="2">
        <v>1369</v>
      </c>
      <c r="J829" s="5">
        <v>20000</v>
      </c>
      <c r="K829" s="6">
        <v>6</v>
      </c>
      <c r="L829" s="6">
        <v>8</v>
      </c>
      <c r="M829" s="6">
        <v>3</v>
      </c>
      <c r="N829" s="6">
        <v>6</v>
      </c>
      <c r="O829" s="6">
        <v>2</v>
      </c>
      <c r="P829" s="6">
        <v>5</v>
      </c>
      <c r="Q829" s="6">
        <v>2</v>
      </c>
      <c r="R829" s="6">
        <v>6</v>
      </c>
      <c r="S829" s="6">
        <v>2</v>
      </c>
      <c r="T829" s="6">
        <v>6</v>
      </c>
      <c r="U829" s="5">
        <v>0</v>
      </c>
      <c r="V829" s="6">
        <v>46</v>
      </c>
      <c r="W829" s="2">
        <v>100000</v>
      </c>
      <c r="X829" s="2">
        <v>0</v>
      </c>
      <c r="Y829" s="3">
        <v>70</v>
      </c>
      <c r="Z829" s="5">
        <v>0</v>
      </c>
      <c r="AA829" s="5">
        <v>0</v>
      </c>
      <c r="AB829" s="5">
        <v>0</v>
      </c>
      <c r="AC829" s="2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2">
        <v>0</v>
      </c>
      <c r="AW829" s="5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</row>
    <row r="830" spans="1:64" s="5" customFormat="1">
      <c r="A830" s="2">
        <v>828</v>
      </c>
      <c r="B830" s="5" t="s">
        <v>2238</v>
      </c>
      <c r="C830" s="5">
        <v>19</v>
      </c>
      <c r="D830" s="5">
        <v>0</v>
      </c>
      <c r="E830" s="5">
        <v>2</v>
      </c>
      <c r="F830" s="5">
        <v>0</v>
      </c>
      <c r="G830" s="5">
        <v>0</v>
      </c>
      <c r="H830" s="5">
        <v>0</v>
      </c>
      <c r="I830" s="5">
        <v>1366</v>
      </c>
      <c r="J830" s="5">
        <v>20000</v>
      </c>
      <c r="K830" s="6">
        <v>0</v>
      </c>
      <c r="L830" s="6">
        <v>0</v>
      </c>
      <c r="M830" s="6">
        <v>0</v>
      </c>
      <c r="N830" s="6">
        <v>0</v>
      </c>
      <c r="O830" s="6">
        <v>3</v>
      </c>
      <c r="P830" s="6">
        <v>10</v>
      </c>
      <c r="Q830" s="6">
        <v>2</v>
      </c>
      <c r="R830" s="6">
        <v>13</v>
      </c>
      <c r="S830" s="6">
        <v>4</v>
      </c>
      <c r="T830" s="6">
        <v>12</v>
      </c>
      <c r="U830" s="5">
        <v>0</v>
      </c>
      <c r="V830" s="6">
        <v>46</v>
      </c>
      <c r="W830" s="2">
        <v>100000</v>
      </c>
      <c r="X830" s="2">
        <v>0</v>
      </c>
      <c r="Y830" s="3">
        <v>70</v>
      </c>
      <c r="Z830" s="5">
        <v>0</v>
      </c>
      <c r="AA830" s="5">
        <v>0</v>
      </c>
      <c r="AB830" s="5">
        <v>0</v>
      </c>
      <c r="AC830" s="2">
        <v>0</v>
      </c>
      <c r="AD830" s="5">
        <v>0</v>
      </c>
      <c r="AE830" s="5">
        <v>0</v>
      </c>
      <c r="AF830" s="5">
        <v>0</v>
      </c>
      <c r="AG830" s="2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2">
        <v>0</v>
      </c>
      <c r="AW830" s="5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</row>
    <row r="831" spans="1:64" s="5" customFormat="1">
      <c r="A831" s="2">
        <v>829</v>
      </c>
      <c r="B831" s="5" t="s">
        <v>2239</v>
      </c>
      <c r="C831" s="5">
        <v>30</v>
      </c>
      <c r="D831" s="5">
        <v>0</v>
      </c>
      <c r="E831" s="5">
        <v>1</v>
      </c>
      <c r="F831" s="5">
        <v>0</v>
      </c>
      <c r="G831" s="5">
        <v>1</v>
      </c>
      <c r="H831" s="5">
        <v>0</v>
      </c>
      <c r="I831" s="5">
        <v>1362</v>
      </c>
      <c r="J831" s="5">
        <v>10000</v>
      </c>
      <c r="K831" s="6">
        <v>2</v>
      </c>
      <c r="L831" s="6">
        <v>4</v>
      </c>
      <c r="M831" s="6">
        <v>2</v>
      </c>
      <c r="N831" s="6">
        <v>4</v>
      </c>
      <c r="O831" s="6">
        <v>1</v>
      </c>
      <c r="P831" s="6">
        <v>3</v>
      </c>
      <c r="Q831" s="6">
        <v>1</v>
      </c>
      <c r="R831" s="6">
        <v>3</v>
      </c>
      <c r="S831" s="6">
        <v>1</v>
      </c>
      <c r="T831" s="6">
        <v>3</v>
      </c>
      <c r="U831" s="5">
        <v>0</v>
      </c>
      <c r="V831" s="6">
        <v>46</v>
      </c>
      <c r="W831" s="2">
        <v>100000</v>
      </c>
      <c r="X831" s="2">
        <v>0</v>
      </c>
      <c r="Y831" s="3">
        <v>70</v>
      </c>
      <c r="Z831" s="5">
        <v>0</v>
      </c>
      <c r="AA831" s="5">
        <v>0</v>
      </c>
      <c r="AB831" s="5">
        <v>0</v>
      </c>
      <c r="AC831" s="2">
        <v>0</v>
      </c>
      <c r="AD831" s="5">
        <v>0</v>
      </c>
      <c r="AE831" s="5">
        <v>0</v>
      </c>
      <c r="AF831" s="5">
        <v>0</v>
      </c>
      <c r="AG831" s="2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2">
        <v>0</v>
      </c>
      <c r="AW831" s="5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</row>
    <row r="832" spans="1:64" s="5" customFormat="1">
      <c r="A832" s="2">
        <v>830</v>
      </c>
      <c r="B832" s="5" t="s">
        <v>2240</v>
      </c>
      <c r="C832" s="5">
        <v>26</v>
      </c>
      <c r="D832" s="5">
        <v>0</v>
      </c>
      <c r="E832" s="5">
        <v>2</v>
      </c>
      <c r="F832" s="5">
        <v>0</v>
      </c>
      <c r="G832" s="5">
        <v>0</v>
      </c>
      <c r="H832" s="5">
        <v>0</v>
      </c>
      <c r="I832" s="5">
        <v>1365</v>
      </c>
      <c r="J832" s="5">
        <v>20000</v>
      </c>
      <c r="K832" s="6">
        <v>2</v>
      </c>
      <c r="L832" s="6">
        <v>2</v>
      </c>
      <c r="M832" s="6">
        <v>0</v>
      </c>
      <c r="N832" s="6">
        <v>0</v>
      </c>
      <c r="O832" s="6">
        <v>2</v>
      </c>
      <c r="P832" s="6">
        <v>8</v>
      </c>
      <c r="Q832" s="6">
        <v>3</v>
      </c>
      <c r="R832" s="6">
        <v>8</v>
      </c>
      <c r="S832" s="6">
        <v>4</v>
      </c>
      <c r="T832" s="6">
        <v>8</v>
      </c>
      <c r="U832" s="5">
        <v>0</v>
      </c>
      <c r="V832" s="6">
        <v>46</v>
      </c>
      <c r="W832" s="2">
        <v>100000</v>
      </c>
      <c r="X832" s="2">
        <v>0</v>
      </c>
      <c r="Y832" s="3">
        <v>70</v>
      </c>
      <c r="Z832" s="5">
        <v>0</v>
      </c>
      <c r="AA832" s="5">
        <v>0</v>
      </c>
      <c r="AB832" s="5">
        <v>0</v>
      </c>
      <c r="AC832" s="2">
        <v>0</v>
      </c>
      <c r="AD832" s="5">
        <v>0</v>
      </c>
      <c r="AE832" s="5">
        <v>0</v>
      </c>
      <c r="AF832" s="5">
        <v>0</v>
      </c>
      <c r="AG832" s="2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2">
        <v>0</v>
      </c>
      <c r="AW832" s="5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</row>
    <row r="833" spans="1:64" s="5" customFormat="1">
      <c r="A833" s="2">
        <v>831</v>
      </c>
      <c r="B833" s="5" t="s">
        <v>2241</v>
      </c>
      <c r="C833" s="5">
        <v>22</v>
      </c>
      <c r="D833" s="5">
        <v>0</v>
      </c>
      <c r="E833" s="5">
        <v>2</v>
      </c>
      <c r="F833" s="5">
        <v>0</v>
      </c>
      <c r="G833" s="5">
        <v>0</v>
      </c>
      <c r="H833" s="5">
        <v>0</v>
      </c>
      <c r="I833" s="5">
        <v>1364</v>
      </c>
      <c r="J833" s="5">
        <v>20000</v>
      </c>
      <c r="K833" s="6">
        <v>0</v>
      </c>
      <c r="L833" s="6">
        <v>0</v>
      </c>
      <c r="M833" s="6">
        <v>1</v>
      </c>
      <c r="N833" s="6">
        <v>2</v>
      </c>
      <c r="O833" s="6">
        <v>2</v>
      </c>
      <c r="P833" s="6">
        <v>12</v>
      </c>
      <c r="Q833" s="6">
        <v>3</v>
      </c>
      <c r="R833" s="6">
        <v>11</v>
      </c>
      <c r="S833" s="6">
        <v>2</v>
      </c>
      <c r="T833" s="6">
        <v>12</v>
      </c>
      <c r="U833" s="5">
        <v>0</v>
      </c>
      <c r="V833" s="6">
        <v>46</v>
      </c>
      <c r="W833" s="2">
        <v>100000</v>
      </c>
      <c r="X833" s="2">
        <v>0</v>
      </c>
      <c r="Y833" s="3">
        <v>70</v>
      </c>
      <c r="Z833" s="5">
        <v>0</v>
      </c>
      <c r="AA833" s="5">
        <v>0</v>
      </c>
      <c r="AB833" s="5">
        <v>0</v>
      </c>
      <c r="AC833" s="2">
        <v>0</v>
      </c>
      <c r="AD833" s="5">
        <v>0</v>
      </c>
      <c r="AE833" s="5">
        <v>0</v>
      </c>
      <c r="AF833" s="5">
        <v>0</v>
      </c>
      <c r="AG833" s="2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2">
        <v>0</v>
      </c>
      <c r="AW833" s="5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</row>
    <row r="834" spans="1:64" s="5" customFormat="1">
      <c r="A834" s="2">
        <v>832</v>
      </c>
      <c r="B834" s="5" t="s">
        <v>2242</v>
      </c>
      <c r="C834" s="5">
        <v>64</v>
      </c>
      <c r="D834" s="5">
        <v>0</v>
      </c>
      <c r="E834" s="5">
        <v>2</v>
      </c>
      <c r="F834" s="5">
        <v>0</v>
      </c>
      <c r="G834" s="5">
        <v>0</v>
      </c>
      <c r="H834" s="5">
        <v>0</v>
      </c>
      <c r="I834" s="5">
        <v>1368</v>
      </c>
      <c r="J834" s="5">
        <v>20000</v>
      </c>
      <c r="K834" s="6">
        <v>2</v>
      </c>
      <c r="L834" s="6">
        <v>5</v>
      </c>
      <c r="M834" s="6">
        <v>1</v>
      </c>
      <c r="N834" s="6">
        <v>3</v>
      </c>
      <c r="O834" s="6">
        <v>1</v>
      </c>
      <c r="P834" s="6">
        <v>3</v>
      </c>
      <c r="Q834" s="6">
        <v>1</v>
      </c>
      <c r="R834" s="6">
        <v>3</v>
      </c>
      <c r="S834" s="6">
        <v>1</v>
      </c>
      <c r="T834" s="6">
        <v>3</v>
      </c>
      <c r="U834" s="5">
        <v>0</v>
      </c>
      <c r="V834" s="6">
        <v>46</v>
      </c>
      <c r="W834" s="2">
        <v>100000</v>
      </c>
      <c r="X834" s="2">
        <v>0</v>
      </c>
      <c r="Y834" s="3">
        <v>70</v>
      </c>
      <c r="Z834" s="5">
        <v>0</v>
      </c>
      <c r="AA834" s="5">
        <v>0</v>
      </c>
      <c r="AB834" s="5">
        <v>0</v>
      </c>
      <c r="AC834" s="2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2">
        <v>0</v>
      </c>
      <c r="AW834" s="5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</row>
    <row r="835" spans="1:64" s="5" customFormat="1">
      <c r="A835" s="2">
        <v>833</v>
      </c>
      <c r="B835" s="5" t="s">
        <v>2243</v>
      </c>
      <c r="C835" s="5">
        <v>62</v>
      </c>
      <c r="D835" s="5">
        <v>0</v>
      </c>
      <c r="E835" s="5">
        <v>2</v>
      </c>
      <c r="F835" s="5">
        <v>0</v>
      </c>
      <c r="G835" s="5">
        <v>0</v>
      </c>
      <c r="H835" s="5">
        <v>0</v>
      </c>
      <c r="I835" s="5">
        <v>1367</v>
      </c>
      <c r="J835" s="5">
        <v>20000</v>
      </c>
      <c r="K835" s="6">
        <v>1</v>
      </c>
      <c r="L835" s="6">
        <v>4</v>
      </c>
      <c r="M835" s="6">
        <v>1</v>
      </c>
      <c r="N835" s="6">
        <v>2</v>
      </c>
      <c r="O835" s="6">
        <v>1</v>
      </c>
      <c r="P835" s="6">
        <v>3</v>
      </c>
      <c r="Q835" s="6">
        <v>1</v>
      </c>
      <c r="R835" s="6">
        <v>3</v>
      </c>
      <c r="S835" s="6">
        <v>1</v>
      </c>
      <c r="T835" s="6">
        <v>3</v>
      </c>
      <c r="U835" s="5">
        <v>0</v>
      </c>
      <c r="V835" s="6">
        <v>46</v>
      </c>
      <c r="W835" s="2">
        <v>100000</v>
      </c>
      <c r="X835" s="2">
        <v>0</v>
      </c>
      <c r="Y835" s="3">
        <v>70</v>
      </c>
      <c r="Z835" s="5">
        <v>0</v>
      </c>
      <c r="AA835" s="5">
        <v>0</v>
      </c>
      <c r="AB835" s="5">
        <v>0</v>
      </c>
      <c r="AC835" s="2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2">
        <v>0</v>
      </c>
      <c r="AW835" s="5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</row>
    <row r="836" spans="1:64" s="5" customFormat="1">
      <c r="A836" s="2">
        <v>834</v>
      </c>
      <c r="B836" s="5" t="s">
        <v>2244</v>
      </c>
      <c r="C836" s="5">
        <v>5</v>
      </c>
      <c r="D836" s="5">
        <v>109</v>
      </c>
      <c r="E836" s="5">
        <v>20</v>
      </c>
      <c r="F836" s="5">
        <v>0</v>
      </c>
      <c r="G836" s="5">
        <v>-5</v>
      </c>
      <c r="H836" s="5">
        <v>0</v>
      </c>
      <c r="I836" s="5">
        <v>1413</v>
      </c>
      <c r="J836" s="5">
        <v>60000</v>
      </c>
      <c r="K836" s="6">
        <v>0</v>
      </c>
      <c r="L836" s="6">
        <v>4</v>
      </c>
      <c r="M836" s="6">
        <v>0</v>
      </c>
      <c r="N836" s="6">
        <v>0</v>
      </c>
      <c r="O836" s="6">
        <v>12</v>
      </c>
      <c r="P836" s="6">
        <v>60</v>
      </c>
      <c r="Q836" s="6">
        <v>10</v>
      </c>
      <c r="R836" s="6">
        <v>30</v>
      </c>
      <c r="S836" s="6">
        <v>10</v>
      </c>
      <c r="T836" s="6">
        <v>30</v>
      </c>
      <c r="U836" s="5">
        <v>0</v>
      </c>
      <c r="V836" s="2">
        <v>48</v>
      </c>
      <c r="W836" s="2">
        <v>200000</v>
      </c>
      <c r="X836" s="2">
        <v>0</v>
      </c>
      <c r="Y836" s="3">
        <v>70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2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2">
        <v>0</v>
      </c>
      <c r="AW836" s="5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</row>
    <row r="837" spans="1:64" s="2" customFormat="1">
      <c r="A837" s="2">
        <v>835</v>
      </c>
      <c r="B837" s="5" t="s">
        <v>2245</v>
      </c>
      <c r="C837" s="5">
        <v>10</v>
      </c>
      <c r="D837" s="5">
        <v>156</v>
      </c>
      <c r="E837" s="5">
        <v>20</v>
      </c>
      <c r="F837" s="5">
        <v>50</v>
      </c>
      <c r="G837" s="5">
        <v>0</v>
      </c>
      <c r="H837" s="5">
        <v>0</v>
      </c>
      <c r="I837" s="5">
        <v>2462</v>
      </c>
      <c r="J837" s="5">
        <v>60000</v>
      </c>
      <c r="K837" s="6">
        <v>10</v>
      </c>
      <c r="L837" s="6">
        <v>18</v>
      </c>
      <c r="M837" s="6">
        <v>8</v>
      </c>
      <c r="N837" s="6">
        <v>14</v>
      </c>
      <c r="O837" s="6">
        <v>4</v>
      </c>
      <c r="P837" s="6">
        <v>9</v>
      </c>
      <c r="Q837" s="6">
        <v>6</v>
      </c>
      <c r="R837" s="6">
        <v>11</v>
      </c>
      <c r="S837" s="6">
        <v>6</v>
      </c>
      <c r="T837" s="6">
        <v>11</v>
      </c>
      <c r="U837" s="5">
        <v>0</v>
      </c>
      <c r="V837" s="2">
        <v>48</v>
      </c>
      <c r="W837" s="2">
        <v>150000</v>
      </c>
      <c r="X837" s="2">
        <v>0</v>
      </c>
      <c r="Y837" s="2">
        <v>70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</row>
    <row r="838" spans="1:64" s="2" customFormat="1">
      <c r="A838" s="2">
        <v>836</v>
      </c>
      <c r="B838" s="5" t="s">
        <v>2246</v>
      </c>
      <c r="C838" s="5">
        <v>11</v>
      </c>
      <c r="D838" s="5">
        <v>156</v>
      </c>
      <c r="E838" s="5">
        <v>20</v>
      </c>
      <c r="F838" s="5">
        <v>50</v>
      </c>
      <c r="G838" s="5">
        <v>0</v>
      </c>
      <c r="H838" s="5">
        <v>0</v>
      </c>
      <c r="I838" s="5">
        <v>2463</v>
      </c>
      <c r="J838" s="5">
        <v>60000</v>
      </c>
      <c r="K838" s="6">
        <v>10</v>
      </c>
      <c r="L838" s="6">
        <v>18</v>
      </c>
      <c r="M838" s="6">
        <v>8</v>
      </c>
      <c r="N838" s="6">
        <v>14</v>
      </c>
      <c r="O838" s="6">
        <v>4</v>
      </c>
      <c r="P838" s="6">
        <v>9</v>
      </c>
      <c r="Q838" s="6">
        <v>6</v>
      </c>
      <c r="R838" s="6">
        <v>11</v>
      </c>
      <c r="S838" s="6">
        <v>6</v>
      </c>
      <c r="T838" s="6">
        <v>11</v>
      </c>
      <c r="U838" s="5">
        <v>0</v>
      </c>
      <c r="V838" s="2">
        <v>48</v>
      </c>
      <c r="W838" s="2">
        <v>150000</v>
      </c>
      <c r="X838" s="2">
        <v>0</v>
      </c>
      <c r="Y838" s="2">
        <v>70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</row>
    <row r="839" spans="1:64" s="5" customFormat="1">
      <c r="A839" s="2">
        <v>837</v>
      </c>
      <c r="B839" s="5" t="s">
        <v>2247</v>
      </c>
      <c r="C839" s="5">
        <v>15</v>
      </c>
      <c r="D839" s="5">
        <v>0</v>
      </c>
      <c r="E839" s="5">
        <v>5</v>
      </c>
      <c r="F839" s="5">
        <v>0</v>
      </c>
      <c r="G839" s="5">
        <v>0</v>
      </c>
      <c r="H839" s="5">
        <v>0</v>
      </c>
      <c r="I839" s="5">
        <v>2272</v>
      </c>
      <c r="J839" s="5">
        <v>20000</v>
      </c>
      <c r="K839" s="6">
        <v>6</v>
      </c>
      <c r="L839" s="6">
        <v>10</v>
      </c>
      <c r="M839" s="6">
        <v>4</v>
      </c>
      <c r="N839" s="6">
        <v>8</v>
      </c>
      <c r="O839" s="6">
        <v>3</v>
      </c>
      <c r="P839" s="6">
        <v>7</v>
      </c>
      <c r="Q839" s="2">
        <v>4</v>
      </c>
      <c r="R839" s="2">
        <v>8</v>
      </c>
      <c r="S839" s="2">
        <v>4</v>
      </c>
      <c r="T839" s="2">
        <v>8</v>
      </c>
      <c r="U839" s="5">
        <v>0</v>
      </c>
      <c r="V839" s="2">
        <v>48</v>
      </c>
      <c r="W839" s="2">
        <v>100000</v>
      </c>
      <c r="X839" s="2">
        <v>0</v>
      </c>
      <c r="Y839" s="3">
        <v>70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2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2">
        <v>0</v>
      </c>
      <c r="AW839" s="5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</row>
    <row r="840" spans="1:64" s="5" customFormat="1">
      <c r="A840" s="2">
        <v>838</v>
      </c>
      <c r="B840" s="5" t="s">
        <v>2248</v>
      </c>
      <c r="C840" s="5">
        <v>19</v>
      </c>
      <c r="D840" s="5">
        <v>0</v>
      </c>
      <c r="E840" s="5">
        <v>2</v>
      </c>
      <c r="F840" s="5">
        <v>0</v>
      </c>
      <c r="G840" s="5">
        <v>0</v>
      </c>
      <c r="H840" s="5">
        <v>0</v>
      </c>
      <c r="I840" s="5">
        <v>2273</v>
      </c>
      <c r="J840" s="5">
        <v>20000</v>
      </c>
      <c r="K840" s="6">
        <v>0</v>
      </c>
      <c r="L840" s="6">
        <v>0</v>
      </c>
      <c r="M840" s="6">
        <v>0</v>
      </c>
      <c r="N840" s="6">
        <v>0</v>
      </c>
      <c r="O840" s="6">
        <v>4</v>
      </c>
      <c r="P840" s="6">
        <v>14</v>
      </c>
      <c r="Q840" s="6">
        <v>3</v>
      </c>
      <c r="R840" s="6">
        <v>17</v>
      </c>
      <c r="S840" s="6">
        <v>5</v>
      </c>
      <c r="T840" s="6">
        <v>16</v>
      </c>
      <c r="U840" s="5">
        <v>0</v>
      </c>
      <c r="V840" s="2">
        <v>48</v>
      </c>
      <c r="W840" s="2">
        <v>100000</v>
      </c>
      <c r="X840" s="2">
        <v>0</v>
      </c>
      <c r="Y840" s="3">
        <v>70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2">
        <v>0</v>
      </c>
      <c r="AW840" s="5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</row>
    <row r="841" spans="1:64" s="5" customFormat="1">
      <c r="A841" s="2">
        <v>839</v>
      </c>
      <c r="B841" s="5" t="s">
        <v>2249</v>
      </c>
      <c r="C841" s="5">
        <v>30</v>
      </c>
      <c r="D841" s="5">
        <v>0</v>
      </c>
      <c r="E841" s="5">
        <v>1</v>
      </c>
      <c r="F841" s="5">
        <v>0</v>
      </c>
      <c r="G841" s="5">
        <v>1</v>
      </c>
      <c r="H841" s="5">
        <v>0</v>
      </c>
      <c r="I841" s="5">
        <v>3032</v>
      </c>
      <c r="J841" s="5">
        <v>10000</v>
      </c>
      <c r="K841" s="2">
        <v>3</v>
      </c>
      <c r="L841" s="2">
        <v>6</v>
      </c>
      <c r="M841" s="2">
        <v>3</v>
      </c>
      <c r="N841" s="2">
        <v>6</v>
      </c>
      <c r="O841" s="2">
        <v>2</v>
      </c>
      <c r="P841" s="2">
        <v>5</v>
      </c>
      <c r="Q841" s="6">
        <v>2</v>
      </c>
      <c r="R841" s="6">
        <v>5</v>
      </c>
      <c r="S841" s="6">
        <v>2</v>
      </c>
      <c r="T841" s="6">
        <v>5</v>
      </c>
      <c r="U841" s="5">
        <v>0</v>
      </c>
      <c r="V841" s="2">
        <v>48</v>
      </c>
      <c r="W841" s="6">
        <v>100000</v>
      </c>
      <c r="X841" s="2">
        <v>0</v>
      </c>
      <c r="Y841" s="3">
        <v>70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2">
        <v>0</v>
      </c>
      <c r="AW841" s="5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</row>
    <row r="842" spans="1:64" s="5" customFormat="1">
      <c r="A842" s="2">
        <v>840</v>
      </c>
      <c r="B842" s="5" t="s">
        <v>2250</v>
      </c>
      <c r="C842" s="5">
        <v>26</v>
      </c>
      <c r="D842" s="5">
        <v>0</v>
      </c>
      <c r="E842" s="5">
        <v>2</v>
      </c>
      <c r="F842" s="5">
        <v>0</v>
      </c>
      <c r="G842" s="5">
        <v>0</v>
      </c>
      <c r="H842" s="5">
        <v>0</v>
      </c>
      <c r="I842" s="5">
        <v>2271</v>
      </c>
      <c r="J842" s="5">
        <v>20000</v>
      </c>
      <c r="K842" s="6">
        <v>3</v>
      </c>
      <c r="L842" s="6">
        <v>4</v>
      </c>
      <c r="M842" s="6">
        <v>0</v>
      </c>
      <c r="N842" s="6">
        <v>0</v>
      </c>
      <c r="O842" s="6">
        <v>3</v>
      </c>
      <c r="P842" s="6">
        <v>12</v>
      </c>
      <c r="Q842" s="6">
        <v>4</v>
      </c>
      <c r="R842" s="6">
        <v>12</v>
      </c>
      <c r="S842" s="6">
        <v>5</v>
      </c>
      <c r="T842" s="6">
        <v>12</v>
      </c>
      <c r="U842" s="5">
        <v>0</v>
      </c>
      <c r="V842" s="2">
        <v>48</v>
      </c>
      <c r="W842" s="2">
        <v>100000</v>
      </c>
      <c r="X842" s="2">
        <v>0</v>
      </c>
      <c r="Y842" s="3">
        <v>70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2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2">
        <v>0</v>
      </c>
      <c r="AW842" s="5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</row>
    <row r="843" spans="1:64" s="5" customFormat="1">
      <c r="A843" s="2">
        <v>841</v>
      </c>
      <c r="B843" s="5" t="s">
        <v>2251</v>
      </c>
      <c r="C843" s="5">
        <v>22</v>
      </c>
      <c r="D843" s="5">
        <v>0</v>
      </c>
      <c r="E843" s="5">
        <v>2</v>
      </c>
      <c r="F843" s="5">
        <v>0</v>
      </c>
      <c r="G843" s="5">
        <v>0</v>
      </c>
      <c r="H843" s="5">
        <v>0</v>
      </c>
      <c r="I843" s="5">
        <v>2270</v>
      </c>
      <c r="J843" s="5">
        <v>20000</v>
      </c>
      <c r="K843" s="6">
        <v>0</v>
      </c>
      <c r="L843" s="6">
        <v>0</v>
      </c>
      <c r="M843" s="6">
        <v>1</v>
      </c>
      <c r="N843" s="6">
        <v>3</v>
      </c>
      <c r="O843" s="6">
        <v>3</v>
      </c>
      <c r="P843" s="6">
        <v>16</v>
      </c>
      <c r="Q843" s="6">
        <v>5</v>
      </c>
      <c r="R843" s="6">
        <v>15</v>
      </c>
      <c r="S843" s="6">
        <v>4</v>
      </c>
      <c r="T843" s="6">
        <v>16</v>
      </c>
      <c r="U843" s="5">
        <v>0</v>
      </c>
      <c r="V843" s="2">
        <v>48</v>
      </c>
      <c r="W843" s="2">
        <v>100000</v>
      </c>
      <c r="X843" s="2">
        <v>0</v>
      </c>
      <c r="Y843" s="3">
        <v>70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2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2">
        <v>0</v>
      </c>
      <c r="AW843" s="5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</row>
    <row r="844" spans="1:64" s="5" customFormat="1">
      <c r="A844" s="2">
        <v>842</v>
      </c>
      <c r="B844" s="5" t="s">
        <v>2252</v>
      </c>
      <c r="C844" s="5">
        <v>64</v>
      </c>
      <c r="D844" s="5">
        <v>0</v>
      </c>
      <c r="E844" s="5">
        <v>2</v>
      </c>
      <c r="F844" s="5">
        <v>0</v>
      </c>
      <c r="G844" s="5">
        <v>0</v>
      </c>
      <c r="H844" s="5">
        <v>0</v>
      </c>
      <c r="I844" s="5">
        <v>2275</v>
      </c>
      <c r="J844" s="5">
        <v>20000</v>
      </c>
      <c r="K844" s="6">
        <v>3</v>
      </c>
      <c r="L844" s="6">
        <v>7</v>
      </c>
      <c r="M844" s="6">
        <v>2</v>
      </c>
      <c r="N844" s="6">
        <v>5</v>
      </c>
      <c r="O844" s="6">
        <v>2</v>
      </c>
      <c r="P844" s="6">
        <v>5</v>
      </c>
      <c r="Q844" s="6">
        <v>2</v>
      </c>
      <c r="R844" s="6">
        <v>5</v>
      </c>
      <c r="S844" s="6">
        <v>2</v>
      </c>
      <c r="T844" s="6">
        <v>5</v>
      </c>
      <c r="U844" s="5">
        <v>0</v>
      </c>
      <c r="V844" s="2">
        <v>48</v>
      </c>
      <c r="W844" s="2">
        <v>100000</v>
      </c>
      <c r="X844" s="2">
        <v>0</v>
      </c>
      <c r="Y844" s="3">
        <v>70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2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2">
        <v>0</v>
      </c>
      <c r="AW844" s="5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</row>
    <row r="845" spans="1:64" s="5" customFormat="1">
      <c r="A845" s="2">
        <v>843</v>
      </c>
      <c r="B845" s="5" t="s">
        <v>2253</v>
      </c>
      <c r="C845" s="5">
        <v>62</v>
      </c>
      <c r="D845" s="5">
        <v>0</v>
      </c>
      <c r="E845" s="5">
        <v>2</v>
      </c>
      <c r="F845" s="5">
        <v>0</v>
      </c>
      <c r="G845" s="5">
        <v>0</v>
      </c>
      <c r="H845" s="5">
        <v>0</v>
      </c>
      <c r="I845" s="5">
        <v>2274</v>
      </c>
      <c r="J845" s="5">
        <v>20000</v>
      </c>
      <c r="K845" s="6">
        <v>2</v>
      </c>
      <c r="L845" s="6">
        <v>6</v>
      </c>
      <c r="M845" s="6">
        <v>2</v>
      </c>
      <c r="N845" s="6">
        <v>4</v>
      </c>
      <c r="O845" s="6">
        <v>2</v>
      </c>
      <c r="P845" s="6">
        <v>5</v>
      </c>
      <c r="Q845" s="6">
        <v>2</v>
      </c>
      <c r="R845" s="6">
        <v>5</v>
      </c>
      <c r="S845" s="6">
        <v>2</v>
      </c>
      <c r="T845" s="6">
        <v>5</v>
      </c>
      <c r="U845" s="5">
        <v>0</v>
      </c>
      <c r="V845" s="2">
        <v>48</v>
      </c>
      <c r="W845" s="2">
        <v>100000</v>
      </c>
      <c r="X845" s="2">
        <v>0</v>
      </c>
      <c r="Y845" s="3">
        <v>70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2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2">
        <v>0</v>
      </c>
      <c r="AW845" s="5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</row>
    <row r="846" spans="1:64" s="2" customFormat="1">
      <c r="A846" s="2">
        <v>844</v>
      </c>
      <c r="B846" s="2" t="s">
        <v>2254</v>
      </c>
      <c r="C846" s="2">
        <v>5</v>
      </c>
      <c r="D846" s="2">
        <v>111</v>
      </c>
      <c r="E846" s="2">
        <v>60</v>
      </c>
      <c r="F846" s="2">
        <v>0</v>
      </c>
      <c r="G846" s="2">
        <v>0</v>
      </c>
      <c r="H846" s="2">
        <v>0</v>
      </c>
      <c r="I846" s="2">
        <v>1420</v>
      </c>
      <c r="J846" s="6">
        <v>60000</v>
      </c>
      <c r="K846" s="5">
        <v>0</v>
      </c>
      <c r="L846" s="5">
        <v>5</v>
      </c>
      <c r="M846" s="5">
        <v>0</v>
      </c>
      <c r="N846" s="5">
        <v>0</v>
      </c>
      <c r="O846" s="5">
        <v>16</v>
      </c>
      <c r="P846" s="5">
        <v>70</v>
      </c>
      <c r="Q846" s="6">
        <v>0</v>
      </c>
      <c r="R846" s="6">
        <v>0</v>
      </c>
      <c r="S846" s="6">
        <v>0</v>
      </c>
      <c r="T846" s="6">
        <v>0</v>
      </c>
      <c r="U846" s="2">
        <v>0</v>
      </c>
      <c r="V846" s="6">
        <v>50</v>
      </c>
      <c r="W846" s="2">
        <v>200000</v>
      </c>
      <c r="X846" s="2">
        <v>0</v>
      </c>
      <c r="Y846" s="6">
        <v>70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5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</row>
    <row r="847" spans="1:64" s="2" customFormat="1">
      <c r="A847" s="2">
        <v>845</v>
      </c>
      <c r="B847" s="2" t="s">
        <v>2255</v>
      </c>
      <c r="C847" s="2">
        <v>10</v>
      </c>
      <c r="D847" s="2">
        <v>103</v>
      </c>
      <c r="E847" s="2">
        <v>60</v>
      </c>
      <c r="F847" s="2">
        <v>50</v>
      </c>
      <c r="G847" s="2">
        <v>0</v>
      </c>
      <c r="H847" s="2">
        <v>0</v>
      </c>
      <c r="I847" s="2">
        <v>1396</v>
      </c>
      <c r="J847" s="6">
        <v>60000</v>
      </c>
      <c r="K847" s="5">
        <v>12</v>
      </c>
      <c r="L847" s="5">
        <v>21</v>
      </c>
      <c r="M847" s="5">
        <v>10</v>
      </c>
      <c r="N847" s="5">
        <v>17</v>
      </c>
      <c r="O847" s="5">
        <v>6</v>
      </c>
      <c r="P847" s="5">
        <v>12</v>
      </c>
      <c r="Q847" s="6">
        <v>0</v>
      </c>
      <c r="R847" s="6">
        <v>0</v>
      </c>
      <c r="S847" s="6">
        <v>0</v>
      </c>
      <c r="T847" s="6">
        <v>0</v>
      </c>
      <c r="U847" s="2">
        <v>0</v>
      </c>
      <c r="V847" s="6">
        <v>50</v>
      </c>
      <c r="W847" s="2">
        <v>150000</v>
      </c>
      <c r="X847" s="2">
        <v>0</v>
      </c>
      <c r="Y847" s="6">
        <v>70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5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</row>
    <row r="848" spans="1:64" s="2" customFormat="1">
      <c r="A848" s="2">
        <v>846</v>
      </c>
      <c r="B848" s="2" t="s">
        <v>2256</v>
      </c>
      <c r="C848" s="2">
        <v>11</v>
      </c>
      <c r="D848" s="2">
        <v>103</v>
      </c>
      <c r="E848" s="2">
        <v>60</v>
      </c>
      <c r="F848" s="2">
        <v>50</v>
      </c>
      <c r="G848" s="2">
        <v>0</v>
      </c>
      <c r="H848" s="2">
        <v>0</v>
      </c>
      <c r="I848" s="2">
        <v>1397</v>
      </c>
      <c r="J848" s="6">
        <v>60000</v>
      </c>
      <c r="K848" s="5">
        <v>12</v>
      </c>
      <c r="L848" s="5">
        <v>21</v>
      </c>
      <c r="M848" s="5">
        <v>10</v>
      </c>
      <c r="N848" s="5">
        <v>17</v>
      </c>
      <c r="O848" s="5">
        <v>6</v>
      </c>
      <c r="P848" s="5">
        <v>12</v>
      </c>
      <c r="Q848" s="6">
        <v>0</v>
      </c>
      <c r="R848" s="6">
        <v>0</v>
      </c>
      <c r="S848" s="6">
        <v>0</v>
      </c>
      <c r="T848" s="6">
        <v>0</v>
      </c>
      <c r="U848" s="2">
        <v>0</v>
      </c>
      <c r="V848" s="6">
        <v>50</v>
      </c>
      <c r="W848" s="2">
        <v>150000</v>
      </c>
      <c r="X848" s="2">
        <v>0</v>
      </c>
      <c r="Y848" s="6">
        <v>70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</row>
    <row r="849" spans="1:64" s="2" customFormat="1">
      <c r="A849" s="2">
        <v>847</v>
      </c>
      <c r="B849" s="2" t="s">
        <v>2257</v>
      </c>
      <c r="C849" s="2">
        <v>15</v>
      </c>
      <c r="D849" s="2">
        <v>0</v>
      </c>
      <c r="E849" s="2">
        <v>20</v>
      </c>
      <c r="F849" s="2">
        <v>0</v>
      </c>
      <c r="G849" s="2">
        <v>0</v>
      </c>
      <c r="H849" s="2">
        <v>0</v>
      </c>
      <c r="I849" s="2">
        <v>1265</v>
      </c>
      <c r="J849" s="6">
        <v>20000</v>
      </c>
      <c r="K849" s="5">
        <v>8</v>
      </c>
      <c r="L849" s="5">
        <v>12</v>
      </c>
      <c r="M849" s="5">
        <v>6</v>
      </c>
      <c r="N849" s="5">
        <v>10</v>
      </c>
      <c r="O849" s="5">
        <v>4</v>
      </c>
      <c r="P849" s="5">
        <v>11</v>
      </c>
      <c r="Q849" s="6">
        <v>0</v>
      </c>
      <c r="R849" s="6">
        <v>0</v>
      </c>
      <c r="S849" s="6">
        <v>0</v>
      </c>
      <c r="T849" s="6">
        <v>0</v>
      </c>
      <c r="U849" s="2">
        <v>0</v>
      </c>
      <c r="V849" s="6">
        <v>50</v>
      </c>
      <c r="W849" s="2">
        <v>100000</v>
      </c>
      <c r="X849" s="2">
        <v>0</v>
      </c>
      <c r="Y849" s="6">
        <v>70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</row>
    <row r="850" spans="1:64" s="2" customFormat="1">
      <c r="A850" s="2">
        <v>848</v>
      </c>
      <c r="B850" s="2" t="s">
        <v>2258</v>
      </c>
      <c r="C850" s="2">
        <v>19</v>
      </c>
      <c r="D850" s="2">
        <v>0</v>
      </c>
      <c r="E850" s="2">
        <v>2</v>
      </c>
      <c r="F850" s="2">
        <v>0</v>
      </c>
      <c r="G850" s="2">
        <v>0</v>
      </c>
      <c r="H850" s="2">
        <v>0</v>
      </c>
      <c r="I850" s="2">
        <v>1262</v>
      </c>
      <c r="J850" s="6">
        <v>20000</v>
      </c>
      <c r="K850" s="5">
        <v>0</v>
      </c>
      <c r="L850" s="6">
        <v>0</v>
      </c>
      <c r="M850" s="5">
        <v>0</v>
      </c>
      <c r="N850" s="6">
        <v>0</v>
      </c>
      <c r="O850" s="5">
        <v>6</v>
      </c>
      <c r="P850" s="5">
        <v>18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6">
        <v>50</v>
      </c>
      <c r="W850" s="2">
        <v>100000</v>
      </c>
      <c r="X850" s="2">
        <v>0</v>
      </c>
      <c r="Y850" s="6">
        <v>70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</row>
    <row r="851" spans="1:64" s="6" customFormat="1">
      <c r="A851" s="2">
        <v>849</v>
      </c>
      <c r="B851" s="6" t="s">
        <v>2259</v>
      </c>
      <c r="C851" s="6">
        <v>30</v>
      </c>
      <c r="D851" s="6">
        <v>0</v>
      </c>
      <c r="E851" s="6">
        <v>1</v>
      </c>
      <c r="F851" s="6">
        <v>0</v>
      </c>
      <c r="G851" s="6">
        <v>1</v>
      </c>
      <c r="H851" s="6">
        <v>0</v>
      </c>
      <c r="I851" s="6">
        <v>3440</v>
      </c>
      <c r="J851" s="6">
        <v>10000</v>
      </c>
      <c r="K851" s="5">
        <v>4</v>
      </c>
      <c r="L851" s="5">
        <v>8</v>
      </c>
      <c r="M851" s="5">
        <v>4</v>
      </c>
      <c r="N851" s="5">
        <v>8</v>
      </c>
      <c r="O851" s="5">
        <v>3</v>
      </c>
      <c r="P851" s="5">
        <v>7</v>
      </c>
      <c r="Q851" s="2">
        <v>0</v>
      </c>
      <c r="R851" s="2">
        <v>0</v>
      </c>
      <c r="S851" s="2">
        <v>0</v>
      </c>
      <c r="T851" s="2">
        <v>0</v>
      </c>
      <c r="U851" s="6">
        <v>0</v>
      </c>
      <c r="V851" s="6">
        <v>50</v>
      </c>
      <c r="W851" s="6">
        <v>100000</v>
      </c>
      <c r="X851" s="2">
        <v>0</v>
      </c>
      <c r="Y851" s="6">
        <v>70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2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2">
        <v>0</v>
      </c>
      <c r="AW851" s="6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</row>
    <row r="852" spans="1:64" s="2" customFormat="1">
      <c r="A852" s="2">
        <v>850</v>
      </c>
      <c r="B852" s="2" t="s">
        <v>2260</v>
      </c>
      <c r="C852" s="2">
        <v>26</v>
      </c>
      <c r="D852" s="2">
        <v>0</v>
      </c>
      <c r="E852" s="2">
        <v>2</v>
      </c>
      <c r="F852" s="2">
        <v>0</v>
      </c>
      <c r="G852" s="2">
        <v>0</v>
      </c>
      <c r="H852" s="2">
        <v>0</v>
      </c>
      <c r="I852" s="2">
        <v>1261</v>
      </c>
      <c r="J852" s="6">
        <v>20000</v>
      </c>
      <c r="K852" s="5">
        <v>4</v>
      </c>
      <c r="L852" s="5">
        <v>6</v>
      </c>
      <c r="M852" s="5">
        <v>0</v>
      </c>
      <c r="N852" s="5">
        <v>0</v>
      </c>
      <c r="O852" s="5">
        <v>4</v>
      </c>
      <c r="P852" s="5">
        <v>16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6">
        <v>50</v>
      </c>
      <c r="W852" s="2">
        <v>100000</v>
      </c>
      <c r="X852" s="2">
        <v>0</v>
      </c>
      <c r="Y852" s="6">
        <v>70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5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</row>
    <row r="853" spans="1:64" s="2" customFormat="1">
      <c r="A853" s="2">
        <v>851</v>
      </c>
      <c r="B853" s="2" t="s">
        <v>2261</v>
      </c>
      <c r="C853" s="2">
        <v>22</v>
      </c>
      <c r="D853" s="2">
        <v>0</v>
      </c>
      <c r="E853" s="2">
        <v>2</v>
      </c>
      <c r="F853" s="2">
        <v>0</v>
      </c>
      <c r="G853" s="2">
        <v>0</v>
      </c>
      <c r="H853" s="2">
        <v>0</v>
      </c>
      <c r="I853" s="2">
        <v>1260</v>
      </c>
      <c r="J853" s="6">
        <v>20000</v>
      </c>
      <c r="K853" s="5">
        <v>0</v>
      </c>
      <c r="L853" s="5">
        <v>0</v>
      </c>
      <c r="M853" s="5">
        <v>2</v>
      </c>
      <c r="N853" s="5">
        <v>6</v>
      </c>
      <c r="O853" s="5">
        <v>4</v>
      </c>
      <c r="P853" s="5">
        <v>20</v>
      </c>
      <c r="Q853" s="6">
        <v>0</v>
      </c>
      <c r="R853" s="6">
        <v>0</v>
      </c>
      <c r="S853" s="6">
        <v>0</v>
      </c>
      <c r="T853" s="6">
        <v>0</v>
      </c>
      <c r="U853" s="2">
        <v>0</v>
      </c>
      <c r="V853" s="6">
        <v>50</v>
      </c>
      <c r="W853" s="2">
        <v>100000</v>
      </c>
      <c r="X853" s="2">
        <v>0</v>
      </c>
      <c r="Y853" s="6">
        <v>70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5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</row>
    <row r="854" spans="1:64" s="2" customFormat="1">
      <c r="A854" s="2">
        <v>852</v>
      </c>
      <c r="B854" s="2" t="s">
        <v>2262</v>
      </c>
      <c r="C854" s="2">
        <v>64</v>
      </c>
      <c r="D854" s="2">
        <v>0</v>
      </c>
      <c r="E854" s="2">
        <v>2</v>
      </c>
      <c r="F854" s="2">
        <v>0</v>
      </c>
      <c r="G854" s="2">
        <v>0</v>
      </c>
      <c r="H854" s="2">
        <v>0</v>
      </c>
      <c r="I854" s="2">
        <v>1264</v>
      </c>
      <c r="J854" s="6">
        <v>20000</v>
      </c>
      <c r="K854" s="5">
        <v>4</v>
      </c>
      <c r="L854" s="5">
        <v>9</v>
      </c>
      <c r="M854" s="5">
        <v>3</v>
      </c>
      <c r="N854" s="5">
        <v>7</v>
      </c>
      <c r="O854" s="5">
        <v>3</v>
      </c>
      <c r="P854" s="5">
        <v>7</v>
      </c>
      <c r="Q854" s="6">
        <v>0</v>
      </c>
      <c r="R854" s="6">
        <v>0</v>
      </c>
      <c r="S854" s="6">
        <v>0</v>
      </c>
      <c r="T854" s="6">
        <v>0</v>
      </c>
      <c r="U854" s="2">
        <v>0</v>
      </c>
      <c r="V854" s="6">
        <v>50</v>
      </c>
      <c r="W854" s="2">
        <v>100000</v>
      </c>
      <c r="X854" s="2">
        <v>0</v>
      </c>
      <c r="Y854" s="6">
        <v>70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</row>
    <row r="855" spans="1:64" s="2" customFormat="1">
      <c r="A855" s="2">
        <v>853</v>
      </c>
      <c r="B855" s="2" t="s">
        <v>2263</v>
      </c>
      <c r="C855" s="2">
        <v>62</v>
      </c>
      <c r="D855" s="2">
        <v>0</v>
      </c>
      <c r="E855" s="2">
        <v>2</v>
      </c>
      <c r="F855" s="2">
        <v>0</v>
      </c>
      <c r="G855" s="2">
        <v>0</v>
      </c>
      <c r="H855" s="2">
        <v>0</v>
      </c>
      <c r="I855" s="2">
        <v>1263</v>
      </c>
      <c r="J855" s="6">
        <v>20000</v>
      </c>
      <c r="K855" s="5">
        <v>3</v>
      </c>
      <c r="L855" s="5">
        <v>8</v>
      </c>
      <c r="M855" s="5">
        <v>3</v>
      </c>
      <c r="N855" s="5">
        <v>6</v>
      </c>
      <c r="O855" s="5">
        <v>3</v>
      </c>
      <c r="P855" s="5">
        <v>7</v>
      </c>
      <c r="Q855" s="6">
        <v>0</v>
      </c>
      <c r="R855" s="6">
        <v>0</v>
      </c>
      <c r="S855" s="6">
        <v>0</v>
      </c>
      <c r="T855" s="6">
        <v>0</v>
      </c>
      <c r="U855" s="2">
        <v>0</v>
      </c>
      <c r="V855" s="6">
        <v>50</v>
      </c>
      <c r="W855" s="2">
        <v>100000</v>
      </c>
      <c r="X855" s="2">
        <v>0</v>
      </c>
      <c r="Y855" s="6">
        <v>70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</row>
    <row r="856" spans="1:64" s="2" customFormat="1">
      <c r="A856" s="2">
        <v>854</v>
      </c>
      <c r="B856" s="2" t="s">
        <v>2264</v>
      </c>
      <c r="C856" s="2">
        <v>5</v>
      </c>
      <c r="D856" s="2">
        <v>106</v>
      </c>
      <c r="E856" s="2">
        <v>20</v>
      </c>
      <c r="F856" s="2">
        <v>0</v>
      </c>
      <c r="G856" s="2">
        <v>0</v>
      </c>
      <c r="H856" s="2">
        <v>0</v>
      </c>
      <c r="I856" s="2">
        <v>1410</v>
      </c>
      <c r="J856" s="6">
        <v>60000</v>
      </c>
      <c r="K856" s="5">
        <v>0</v>
      </c>
      <c r="L856" s="5">
        <v>5</v>
      </c>
      <c r="M856" s="5">
        <v>0</v>
      </c>
      <c r="N856" s="5">
        <v>0</v>
      </c>
      <c r="O856" s="2">
        <v>7</v>
      </c>
      <c r="P856" s="2">
        <v>26</v>
      </c>
      <c r="Q856" s="5">
        <v>14</v>
      </c>
      <c r="R856" s="5">
        <v>40</v>
      </c>
      <c r="S856" s="2">
        <v>0</v>
      </c>
      <c r="T856" s="2">
        <v>0</v>
      </c>
      <c r="U856" s="2">
        <v>0</v>
      </c>
      <c r="V856" s="6">
        <v>50</v>
      </c>
      <c r="W856" s="2">
        <v>200000</v>
      </c>
      <c r="X856" s="2">
        <v>0</v>
      </c>
      <c r="Y856" s="6">
        <v>70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</row>
    <row r="857" spans="1:64" s="2" customFormat="1">
      <c r="A857" s="2">
        <v>855</v>
      </c>
      <c r="B857" s="2" t="s">
        <v>2265</v>
      </c>
      <c r="C857" s="2">
        <v>10</v>
      </c>
      <c r="D857" s="2">
        <v>104</v>
      </c>
      <c r="E857" s="2">
        <v>20</v>
      </c>
      <c r="F857" s="2">
        <v>50</v>
      </c>
      <c r="G857" s="2">
        <v>0</v>
      </c>
      <c r="H857" s="2">
        <v>0</v>
      </c>
      <c r="I857" s="2">
        <v>1394</v>
      </c>
      <c r="J857" s="6">
        <v>60000</v>
      </c>
      <c r="K857" s="5">
        <v>12</v>
      </c>
      <c r="L857" s="5">
        <v>21</v>
      </c>
      <c r="M857" s="5">
        <v>10</v>
      </c>
      <c r="N857" s="5">
        <v>17</v>
      </c>
      <c r="O857" s="2">
        <v>0</v>
      </c>
      <c r="P857" s="2">
        <v>0</v>
      </c>
      <c r="Q857" s="5">
        <v>8</v>
      </c>
      <c r="R857" s="5">
        <v>14</v>
      </c>
      <c r="S857" s="2">
        <v>0</v>
      </c>
      <c r="T857" s="2">
        <v>0</v>
      </c>
      <c r="U857" s="2">
        <v>0</v>
      </c>
      <c r="V857" s="6">
        <v>50</v>
      </c>
      <c r="W857" s="2">
        <v>150000</v>
      </c>
      <c r="X857" s="2">
        <v>0</v>
      </c>
      <c r="Y857" s="6">
        <v>70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</row>
    <row r="858" spans="1:64" s="2" customFormat="1">
      <c r="A858" s="2">
        <v>856</v>
      </c>
      <c r="B858" s="2" t="s">
        <v>2266</v>
      </c>
      <c r="C858" s="2">
        <v>11</v>
      </c>
      <c r="D858" s="2">
        <v>104</v>
      </c>
      <c r="E858" s="2">
        <v>20</v>
      </c>
      <c r="F858" s="2">
        <v>50</v>
      </c>
      <c r="G858" s="2">
        <v>0</v>
      </c>
      <c r="H858" s="2">
        <v>0</v>
      </c>
      <c r="I858" s="2">
        <v>1395</v>
      </c>
      <c r="J858" s="6">
        <v>60000</v>
      </c>
      <c r="K858" s="5">
        <v>12</v>
      </c>
      <c r="L858" s="5">
        <v>21</v>
      </c>
      <c r="M858" s="5">
        <v>10</v>
      </c>
      <c r="N858" s="5">
        <v>17</v>
      </c>
      <c r="O858" s="2">
        <v>0</v>
      </c>
      <c r="P858" s="2">
        <v>0</v>
      </c>
      <c r="Q858" s="5">
        <v>8</v>
      </c>
      <c r="R858" s="5">
        <v>14</v>
      </c>
      <c r="S858" s="2">
        <v>0</v>
      </c>
      <c r="T858" s="2">
        <v>0</v>
      </c>
      <c r="U858" s="2">
        <v>0</v>
      </c>
      <c r="V858" s="6">
        <v>50</v>
      </c>
      <c r="W858" s="2">
        <v>150000</v>
      </c>
      <c r="X858" s="2">
        <v>0</v>
      </c>
      <c r="Y858" s="6">
        <v>70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5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</row>
    <row r="859" spans="1:64" s="2" customFormat="1">
      <c r="A859" s="2">
        <v>857</v>
      </c>
      <c r="B859" s="2" t="s">
        <v>2267</v>
      </c>
      <c r="C859" s="2">
        <v>15</v>
      </c>
      <c r="D859" s="2">
        <v>20</v>
      </c>
      <c r="E859" s="2">
        <v>5</v>
      </c>
      <c r="F859" s="2">
        <v>0</v>
      </c>
      <c r="G859" s="2">
        <v>0</v>
      </c>
      <c r="H859" s="2">
        <v>0</v>
      </c>
      <c r="I859" s="2">
        <v>1245</v>
      </c>
      <c r="J859" s="6">
        <v>20000</v>
      </c>
      <c r="K859" s="5">
        <v>8</v>
      </c>
      <c r="L859" s="5">
        <v>12</v>
      </c>
      <c r="M859" s="5">
        <v>6</v>
      </c>
      <c r="N859" s="5">
        <v>10</v>
      </c>
      <c r="O859" s="2">
        <v>0</v>
      </c>
      <c r="P859" s="2">
        <v>0</v>
      </c>
      <c r="Q859" s="5">
        <v>6</v>
      </c>
      <c r="R859" s="5">
        <v>12</v>
      </c>
      <c r="S859" s="2">
        <v>0</v>
      </c>
      <c r="T859" s="2">
        <v>0</v>
      </c>
      <c r="U859" s="2">
        <v>0</v>
      </c>
      <c r="V859" s="6">
        <v>50</v>
      </c>
      <c r="W859" s="2">
        <v>100000</v>
      </c>
      <c r="X859" s="2">
        <v>0</v>
      </c>
      <c r="Y859" s="6">
        <v>70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5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</row>
    <row r="860" spans="1:64" s="2" customFormat="1">
      <c r="A860" s="2">
        <v>858</v>
      </c>
      <c r="B860" s="2" t="s">
        <v>2268</v>
      </c>
      <c r="C860" s="2">
        <v>19</v>
      </c>
      <c r="D860" s="2">
        <v>0</v>
      </c>
      <c r="E860" s="2">
        <v>2</v>
      </c>
      <c r="F860" s="2">
        <v>0</v>
      </c>
      <c r="G860" s="2">
        <v>0</v>
      </c>
      <c r="H860" s="2">
        <v>0</v>
      </c>
      <c r="I860" s="2">
        <v>1242</v>
      </c>
      <c r="J860" s="6">
        <v>20000</v>
      </c>
      <c r="K860" s="5">
        <v>0</v>
      </c>
      <c r="L860" s="6">
        <v>0</v>
      </c>
      <c r="M860" s="5">
        <v>0</v>
      </c>
      <c r="N860" s="6">
        <v>0</v>
      </c>
      <c r="O860" s="2">
        <v>0</v>
      </c>
      <c r="P860" s="2">
        <v>0</v>
      </c>
      <c r="Q860" s="5">
        <v>5</v>
      </c>
      <c r="R860" s="5">
        <v>21</v>
      </c>
      <c r="S860" s="2">
        <v>0</v>
      </c>
      <c r="T860" s="2">
        <v>0</v>
      </c>
      <c r="U860" s="2">
        <v>0</v>
      </c>
      <c r="V860" s="6">
        <v>50</v>
      </c>
      <c r="W860" s="2">
        <v>100000</v>
      </c>
      <c r="X860" s="2">
        <v>0</v>
      </c>
      <c r="Y860" s="6">
        <v>70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</row>
    <row r="861" spans="1:64" s="6" customFormat="1">
      <c r="A861" s="2">
        <v>859</v>
      </c>
      <c r="B861" s="6" t="s">
        <v>2269</v>
      </c>
      <c r="C861" s="6">
        <v>30</v>
      </c>
      <c r="D861" s="6">
        <v>0</v>
      </c>
      <c r="E861" s="6">
        <v>1</v>
      </c>
      <c r="F861" s="6">
        <v>0</v>
      </c>
      <c r="G861" s="6">
        <v>1</v>
      </c>
      <c r="H861" s="6">
        <v>0</v>
      </c>
      <c r="I861" s="6">
        <v>2419</v>
      </c>
      <c r="J861" s="6">
        <v>10000</v>
      </c>
      <c r="K861" s="5">
        <v>4</v>
      </c>
      <c r="L861" s="5">
        <v>8</v>
      </c>
      <c r="M861" s="5">
        <v>4</v>
      </c>
      <c r="N861" s="5">
        <v>8</v>
      </c>
      <c r="O861" s="2">
        <v>0</v>
      </c>
      <c r="P861" s="2">
        <v>0</v>
      </c>
      <c r="Q861" s="5">
        <v>3</v>
      </c>
      <c r="R861" s="5">
        <v>7</v>
      </c>
      <c r="S861" s="6">
        <v>0</v>
      </c>
      <c r="T861" s="6">
        <v>0</v>
      </c>
      <c r="U861" s="6">
        <v>0</v>
      </c>
      <c r="V861" s="6">
        <v>50</v>
      </c>
      <c r="W861" s="6">
        <v>100000</v>
      </c>
      <c r="X861" s="2">
        <v>0</v>
      </c>
      <c r="Y861" s="6">
        <v>70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2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0</v>
      </c>
      <c r="AU861" s="6">
        <v>0</v>
      </c>
      <c r="AV861" s="2">
        <v>0</v>
      </c>
      <c r="AW861" s="6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</row>
    <row r="862" spans="1:64" s="2" customFormat="1">
      <c r="A862" s="2">
        <v>860</v>
      </c>
      <c r="B862" s="2" t="s">
        <v>2270</v>
      </c>
      <c r="C862" s="2">
        <v>26</v>
      </c>
      <c r="D862" s="2">
        <v>0</v>
      </c>
      <c r="E862" s="2">
        <v>2</v>
      </c>
      <c r="F862" s="2">
        <v>0</v>
      </c>
      <c r="G862" s="2">
        <v>0</v>
      </c>
      <c r="H862" s="2">
        <v>0</v>
      </c>
      <c r="I862" s="2">
        <v>1241</v>
      </c>
      <c r="J862" s="6">
        <v>20000</v>
      </c>
      <c r="K862" s="5">
        <v>4</v>
      </c>
      <c r="L862" s="5">
        <v>6</v>
      </c>
      <c r="M862" s="5">
        <v>0</v>
      </c>
      <c r="N862" s="5">
        <v>0</v>
      </c>
      <c r="O862" s="2">
        <v>0</v>
      </c>
      <c r="P862" s="2">
        <v>0</v>
      </c>
      <c r="Q862" s="5">
        <v>5</v>
      </c>
      <c r="R862" s="5">
        <v>16</v>
      </c>
      <c r="S862" s="2">
        <v>0</v>
      </c>
      <c r="T862" s="2">
        <v>0</v>
      </c>
      <c r="U862" s="2">
        <v>0</v>
      </c>
      <c r="V862" s="6">
        <v>50</v>
      </c>
      <c r="W862" s="2">
        <v>100000</v>
      </c>
      <c r="X862" s="2">
        <v>0</v>
      </c>
      <c r="Y862" s="6">
        <v>70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</row>
    <row r="863" spans="1:64" s="2" customFormat="1">
      <c r="A863" s="2">
        <v>861</v>
      </c>
      <c r="B863" s="2" t="s">
        <v>2271</v>
      </c>
      <c r="C863" s="2">
        <v>22</v>
      </c>
      <c r="D863" s="2">
        <v>0</v>
      </c>
      <c r="E863" s="2">
        <v>2</v>
      </c>
      <c r="F863" s="2">
        <v>0</v>
      </c>
      <c r="G863" s="2">
        <v>0</v>
      </c>
      <c r="H863" s="2">
        <v>0</v>
      </c>
      <c r="I863" s="2">
        <v>1240</v>
      </c>
      <c r="J863" s="6">
        <v>20000</v>
      </c>
      <c r="K863" s="5">
        <v>0</v>
      </c>
      <c r="L863" s="5">
        <v>0</v>
      </c>
      <c r="M863" s="5">
        <v>2</v>
      </c>
      <c r="N863" s="5">
        <v>6</v>
      </c>
      <c r="O863" s="6">
        <v>0</v>
      </c>
      <c r="P863" s="6">
        <v>0</v>
      </c>
      <c r="Q863" s="5">
        <v>6</v>
      </c>
      <c r="R863" s="5">
        <v>19</v>
      </c>
      <c r="S863" s="2">
        <v>0</v>
      </c>
      <c r="T863" s="2">
        <v>0</v>
      </c>
      <c r="U863" s="2">
        <v>0</v>
      </c>
      <c r="V863" s="6">
        <v>50</v>
      </c>
      <c r="W863" s="2">
        <v>100000</v>
      </c>
      <c r="X863" s="2">
        <v>0</v>
      </c>
      <c r="Y863" s="6">
        <v>70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</row>
    <row r="864" spans="1:64" s="2" customFormat="1">
      <c r="A864" s="2">
        <v>862</v>
      </c>
      <c r="B864" s="2" t="s">
        <v>2272</v>
      </c>
      <c r="C864" s="2">
        <v>64</v>
      </c>
      <c r="D864" s="2">
        <v>0</v>
      </c>
      <c r="E864" s="2">
        <v>2</v>
      </c>
      <c r="F864" s="2">
        <v>0</v>
      </c>
      <c r="G864" s="2">
        <v>0</v>
      </c>
      <c r="H864" s="2">
        <v>0</v>
      </c>
      <c r="I864" s="2">
        <v>1244</v>
      </c>
      <c r="J864" s="6">
        <v>20000</v>
      </c>
      <c r="K864" s="5">
        <v>4</v>
      </c>
      <c r="L864" s="5">
        <v>9</v>
      </c>
      <c r="M864" s="5">
        <v>3</v>
      </c>
      <c r="N864" s="5">
        <v>7</v>
      </c>
      <c r="O864" s="2">
        <v>0</v>
      </c>
      <c r="P864" s="2">
        <v>0</v>
      </c>
      <c r="Q864" s="5">
        <v>3</v>
      </c>
      <c r="R864" s="5">
        <v>7</v>
      </c>
      <c r="S864" s="2">
        <v>0</v>
      </c>
      <c r="T864" s="2">
        <v>0</v>
      </c>
      <c r="U864" s="2">
        <v>0</v>
      </c>
      <c r="V864" s="6">
        <v>50</v>
      </c>
      <c r="W864" s="2">
        <v>100000</v>
      </c>
      <c r="X864" s="2">
        <v>0</v>
      </c>
      <c r="Y864" s="6">
        <v>70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5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</row>
    <row r="865" spans="1:64" s="2" customFormat="1">
      <c r="A865" s="2">
        <v>863</v>
      </c>
      <c r="B865" s="2" t="s">
        <v>2273</v>
      </c>
      <c r="C865" s="2">
        <v>62</v>
      </c>
      <c r="D865" s="2">
        <v>0</v>
      </c>
      <c r="E865" s="2">
        <v>2</v>
      </c>
      <c r="F865" s="2">
        <v>0</v>
      </c>
      <c r="G865" s="2">
        <v>0</v>
      </c>
      <c r="H865" s="2">
        <v>0</v>
      </c>
      <c r="I865" s="2">
        <v>1243</v>
      </c>
      <c r="J865" s="6">
        <v>20000</v>
      </c>
      <c r="K865" s="5">
        <v>3</v>
      </c>
      <c r="L865" s="5">
        <v>8</v>
      </c>
      <c r="M865" s="5">
        <v>3</v>
      </c>
      <c r="N865" s="5">
        <v>6</v>
      </c>
      <c r="O865" s="2">
        <v>0</v>
      </c>
      <c r="P865" s="2">
        <v>0</v>
      </c>
      <c r="Q865" s="5">
        <v>3</v>
      </c>
      <c r="R865" s="5">
        <v>7</v>
      </c>
      <c r="S865" s="2">
        <v>0</v>
      </c>
      <c r="T865" s="2">
        <v>0</v>
      </c>
      <c r="U865" s="2">
        <v>0</v>
      </c>
      <c r="V865" s="6">
        <v>50</v>
      </c>
      <c r="W865" s="2">
        <v>100000</v>
      </c>
      <c r="X865" s="2">
        <v>0</v>
      </c>
      <c r="Y865" s="6">
        <v>70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5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</row>
    <row r="866" spans="1:64" s="2" customFormat="1">
      <c r="A866" s="2">
        <v>864</v>
      </c>
      <c r="B866" s="2" t="s">
        <v>2274</v>
      </c>
      <c r="C866" s="2">
        <v>5</v>
      </c>
      <c r="D866" s="2">
        <v>112</v>
      </c>
      <c r="E866" s="2">
        <v>40</v>
      </c>
      <c r="F866" s="2">
        <v>0</v>
      </c>
      <c r="G866" s="2">
        <v>-5</v>
      </c>
      <c r="H866" s="2">
        <v>0</v>
      </c>
      <c r="I866" s="2">
        <v>1421</v>
      </c>
      <c r="J866" s="6">
        <v>60000</v>
      </c>
      <c r="K866" s="5">
        <v>0</v>
      </c>
      <c r="L866" s="5">
        <v>5</v>
      </c>
      <c r="M866" s="5">
        <v>0</v>
      </c>
      <c r="N866" s="5">
        <v>0</v>
      </c>
      <c r="O866" s="2">
        <v>8</v>
      </c>
      <c r="P866" s="2">
        <v>32</v>
      </c>
      <c r="Q866" s="2">
        <v>0</v>
      </c>
      <c r="R866" s="2">
        <v>0</v>
      </c>
      <c r="S866" s="5">
        <v>14</v>
      </c>
      <c r="T866" s="5">
        <v>40</v>
      </c>
      <c r="U866" s="2">
        <v>0</v>
      </c>
      <c r="V866" s="6">
        <v>50</v>
      </c>
      <c r="W866" s="2">
        <v>200000</v>
      </c>
      <c r="X866" s="2">
        <v>0</v>
      </c>
      <c r="Y866" s="6">
        <v>70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</row>
    <row r="867" spans="1:64" s="2" customFormat="1">
      <c r="A867" s="2">
        <v>865</v>
      </c>
      <c r="B867" s="2" t="s">
        <v>2275</v>
      </c>
      <c r="C867" s="2">
        <v>10</v>
      </c>
      <c r="D867" s="2">
        <v>105</v>
      </c>
      <c r="E867" s="2">
        <v>40</v>
      </c>
      <c r="F867" s="2">
        <v>50</v>
      </c>
      <c r="G867" s="2">
        <v>0</v>
      </c>
      <c r="H867" s="2">
        <v>0</v>
      </c>
      <c r="I867" s="2">
        <v>1398</v>
      </c>
      <c r="J867" s="6">
        <v>60000</v>
      </c>
      <c r="K867" s="5">
        <v>12</v>
      </c>
      <c r="L867" s="5">
        <v>21</v>
      </c>
      <c r="M867" s="5">
        <v>10</v>
      </c>
      <c r="N867" s="5">
        <v>17</v>
      </c>
      <c r="O867" s="2">
        <v>0</v>
      </c>
      <c r="P867" s="2">
        <v>0</v>
      </c>
      <c r="Q867" s="2">
        <v>0</v>
      </c>
      <c r="R867" s="2">
        <v>0</v>
      </c>
      <c r="S867" s="5">
        <v>8</v>
      </c>
      <c r="T867" s="5">
        <v>14</v>
      </c>
      <c r="U867" s="2">
        <v>0</v>
      </c>
      <c r="V867" s="6">
        <v>50</v>
      </c>
      <c r="W867" s="2">
        <v>150000</v>
      </c>
      <c r="X867" s="2">
        <v>0</v>
      </c>
      <c r="Y867" s="6">
        <v>70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</row>
    <row r="868" spans="1:64" s="2" customFormat="1">
      <c r="A868" s="2">
        <v>866</v>
      </c>
      <c r="B868" s="2" t="s">
        <v>2276</v>
      </c>
      <c r="C868" s="2">
        <v>11</v>
      </c>
      <c r="D868" s="2">
        <v>105</v>
      </c>
      <c r="E868" s="2">
        <v>40</v>
      </c>
      <c r="F868" s="2">
        <v>50</v>
      </c>
      <c r="G868" s="2">
        <v>0</v>
      </c>
      <c r="H868" s="2">
        <v>0</v>
      </c>
      <c r="I868" s="2">
        <v>1399</v>
      </c>
      <c r="J868" s="6">
        <v>60000</v>
      </c>
      <c r="K868" s="5">
        <v>12</v>
      </c>
      <c r="L868" s="5">
        <v>21</v>
      </c>
      <c r="M868" s="5">
        <v>10</v>
      </c>
      <c r="N868" s="5">
        <v>17</v>
      </c>
      <c r="O868" s="2">
        <v>0</v>
      </c>
      <c r="P868" s="2">
        <v>0</v>
      </c>
      <c r="Q868" s="2">
        <v>0</v>
      </c>
      <c r="R868" s="2">
        <v>0</v>
      </c>
      <c r="S868" s="5">
        <v>8</v>
      </c>
      <c r="T868" s="5">
        <v>14</v>
      </c>
      <c r="U868" s="2">
        <v>0</v>
      </c>
      <c r="V868" s="6">
        <v>50</v>
      </c>
      <c r="W868" s="2">
        <v>150000</v>
      </c>
      <c r="X868" s="2">
        <v>0</v>
      </c>
      <c r="Y868" s="6">
        <v>70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</row>
    <row r="869" spans="1:64" s="2" customFormat="1">
      <c r="A869" s="2">
        <v>867</v>
      </c>
      <c r="B869" s="2" t="s">
        <v>2277</v>
      </c>
      <c r="C869" s="2">
        <v>15</v>
      </c>
      <c r="D869" s="2">
        <v>0</v>
      </c>
      <c r="E869" s="2">
        <v>5</v>
      </c>
      <c r="F869" s="2">
        <v>0</v>
      </c>
      <c r="G869" s="2">
        <v>0</v>
      </c>
      <c r="H869" s="2">
        <v>0</v>
      </c>
      <c r="I869" s="2">
        <v>1255</v>
      </c>
      <c r="J869" s="6">
        <v>20000</v>
      </c>
      <c r="K869" s="5">
        <v>8</v>
      </c>
      <c r="L869" s="5">
        <v>12</v>
      </c>
      <c r="M869" s="5">
        <v>6</v>
      </c>
      <c r="N869" s="5">
        <v>10</v>
      </c>
      <c r="O869" s="2">
        <v>0</v>
      </c>
      <c r="P869" s="2">
        <v>0</v>
      </c>
      <c r="Q869" s="2">
        <v>0</v>
      </c>
      <c r="R869" s="2">
        <v>0</v>
      </c>
      <c r="S869" s="5">
        <v>6</v>
      </c>
      <c r="T869" s="5">
        <v>12</v>
      </c>
      <c r="U869" s="2">
        <v>0</v>
      </c>
      <c r="V869" s="6">
        <v>50</v>
      </c>
      <c r="W869" s="2">
        <v>100000</v>
      </c>
      <c r="X869" s="2">
        <v>0</v>
      </c>
      <c r="Y869" s="6">
        <v>70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</row>
    <row r="870" spans="1:64" s="2" customFormat="1">
      <c r="A870" s="2">
        <v>868</v>
      </c>
      <c r="B870" s="2" t="s">
        <v>2278</v>
      </c>
      <c r="C870" s="2">
        <v>19</v>
      </c>
      <c r="D870" s="2">
        <v>0</v>
      </c>
      <c r="E870" s="2">
        <v>2</v>
      </c>
      <c r="F870" s="2">
        <v>0</v>
      </c>
      <c r="G870" s="2">
        <v>0</v>
      </c>
      <c r="H870" s="2">
        <v>0</v>
      </c>
      <c r="I870" s="2">
        <v>1252</v>
      </c>
      <c r="J870" s="6">
        <v>20000</v>
      </c>
      <c r="K870" s="5">
        <v>0</v>
      </c>
      <c r="L870" s="6">
        <v>0</v>
      </c>
      <c r="M870" s="5">
        <v>0</v>
      </c>
      <c r="N870" s="6">
        <v>0</v>
      </c>
      <c r="O870" s="2">
        <v>0</v>
      </c>
      <c r="P870" s="2">
        <v>0</v>
      </c>
      <c r="Q870" s="2">
        <v>0</v>
      </c>
      <c r="R870" s="2">
        <v>0</v>
      </c>
      <c r="S870" s="5">
        <v>7</v>
      </c>
      <c r="T870" s="5">
        <v>20</v>
      </c>
      <c r="U870" s="2">
        <v>0</v>
      </c>
      <c r="V870" s="6">
        <v>50</v>
      </c>
      <c r="W870" s="2">
        <v>100000</v>
      </c>
      <c r="X870" s="2">
        <v>0</v>
      </c>
      <c r="Y870" s="6">
        <v>70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5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</row>
    <row r="871" spans="1:64" s="6" customFormat="1">
      <c r="A871" s="2">
        <v>869</v>
      </c>
      <c r="B871" s="6" t="s">
        <v>2279</v>
      </c>
      <c r="C871" s="6">
        <v>30</v>
      </c>
      <c r="D871" s="6">
        <v>0</v>
      </c>
      <c r="E871" s="6">
        <v>1</v>
      </c>
      <c r="F871" s="6">
        <v>0</v>
      </c>
      <c r="G871" s="6">
        <v>1</v>
      </c>
      <c r="H871" s="6">
        <v>0</v>
      </c>
      <c r="I871" s="6">
        <v>3441</v>
      </c>
      <c r="J871" s="6">
        <v>10000</v>
      </c>
      <c r="K871" s="5">
        <v>4</v>
      </c>
      <c r="L871" s="5">
        <v>8</v>
      </c>
      <c r="M871" s="5">
        <v>4</v>
      </c>
      <c r="N871" s="5">
        <v>8</v>
      </c>
      <c r="O871" s="2">
        <v>0</v>
      </c>
      <c r="P871" s="2">
        <v>0</v>
      </c>
      <c r="Q871" s="6">
        <v>0</v>
      </c>
      <c r="R871" s="6">
        <v>0</v>
      </c>
      <c r="S871" s="5">
        <v>3</v>
      </c>
      <c r="T871" s="5">
        <v>7</v>
      </c>
      <c r="U871" s="6">
        <v>0</v>
      </c>
      <c r="V871" s="6">
        <v>50</v>
      </c>
      <c r="W871" s="6">
        <v>100000</v>
      </c>
      <c r="X871" s="2">
        <v>0</v>
      </c>
      <c r="Y871" s="6">
        <v>70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5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2">
        <v>0</v>
      </c>
      <c r="AW871" s="6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</row>
    <row r="872" spans="1:64" s="2" customFormat="1">
      <c r="A872" s="2">
        <v>870</v>
      </c>
      <c r="B872" s="2" t="s">
        <v>2280</v>
      </c>
      <c r="C872" s="2">
        <v>26</v>
      </c>
      <c r="D872" s="2">
        <v>0</v>
      </c>
      <c r="E872" s="2">
        <v>2</v>
      </c>
      <c r="F872" s="2">
        <v>0</v>
      </c>
      <c r="G872" s="2">
        <v>0</v>
      </c>
      <c r="H872" s="2">
        <v>0</v>
      </c>
      <c r="I872" s="2">
        <v>1251</v>
      </c>
      <c r="J872" s="6">
        <v>20000</v>
      </c>
      <c r="K872" s="5">
        <v>4</v>
      </c>
      <c r="L872" s="5">
        <v>6</v>
      </c>
      <c r="M872" s="5">
        <v>0</v>
      </c>
      <c r="N872" s="5">
        <v>0</v>
      </c>
      <c r="O872" s="2">
        <v>0</v>
      </c>
      <c r="P872" s="2">
        <v>0</v>
      </c>
      <c r="Q872" s="2">
        <v>0</v>
      </c>
      <c r="R872" s="2">
        <v>0</v>
      </c>
      <c r="S872" s="5">
        <v>6</v>
      </c>
      <c r="T872" s="5">
        <v>16</v>
      </c>
      <c r="U872" s="2">
        <v>0</v>
      </c>
      <c r="V872" s="6">
        <v>50</v>
      </c>
      <c r="W872" s="2">
        <v>100000</v>
      </c>
      <c r="X872" s="2">
        <v>0</v>
      </c>
      <c r="Y872" s="6">
        <v>70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</row>
    <row r="873" spans="1:64" s="2" customFormat="1">
      <c r="A873" s="2">
        <v>871</v>
      </c>
      <c r="B873" s="2" t="s">
        <v>2281</v>
      </c>
      <c r="C873" s="2">
        <v>22</v>
      </c>
      <c r="D873" s="2">
        <v>0</v>
      </c>
      <c r="E873" s="2">
        <v>2</v>
      </c>
      <c r="F873" s="2">
        <v>0</v>
      </c>
      <c r="G873" s="2">
        <v>0</v>
      </c>
      <c r="H873" s="2">
        <v>0</v>
      </c>
      <c r="I873" s="2">
        <v>1250</v>
      </c>
      <c r="J873" s="6">
        <v>20000</v>
      </c>
      <c r="K873" s="5">
        <v>0</v>
      </c>
      <c r="L873" s="5">
        <v>0</v>
      </c>
      <c r="M873" s="5">
        <v>2</v>
      </c>
      <c r="N873" s="5">
        <v>6</v>
      </c>
      <c r="O873" s="6">
        <v>0</v>
      </c>
      <c r="P873" s="6">
        <v>0</v>
      </c>
      <c r="Q873" s="2">
        <v>0</v>
      </c>
      <c r="R873" s="2">
        <v>0</v>
      </c>
      <c r="S873" s="5">
        <v>5</v>
      </c>
      <c r="T873" s="5">
        <v>20</v>
      </c>
      <c r="U873" s="2">
        <v>0</v>
      </c>
      <c r="V873" s="6">
        <v>50</v>
      </c>
      <c r="W873" s="2">
        <v>100000</v>
      </c>
      <c r="X873" s="2">
        <v>0</v>
      </c>
      <c r="Y873" s="6">
        <v>70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</row>
    <row r="874" spans="1:64" s="2" customFormat="1">
      <c r="A874" s="2">
        <v>872</v>
      </c>
      <c r="B874" s="2" t="s">
        <v>2282</v>
      </c>
      <c r="C874" s="2">
        <v>64</v>
      </c>
      <c r="D874" s="2">
        <v>0</v>
      </c>
      <c r="E874" s="2">
        <v>2</v>
      </c>
      <c r="F874" s="2">
        <v>0</v>
      </c>
      <c r="G874" s="2">
        <v>0</v>
      </c>
      <c r="H874" s="2">
        <v>0</v>
      </c>
      <c r="I874" s="2">
        <v>1254</v>
      </c>
      <c r="J874" s="6">
        <v>20000</v>
      </c>
      <c r="K874" s="5">
        <v>4</v>
      </c>
      <c r="L874" s="5">
        <v>9</v>
      </c>
      <c r="M874" s="5">
        <v>3</v>
      </c>
      <c r="N874" s="5">
        <v>7</v>
      </c>
      <c r="O874" s="2">
        <v>0</v>
      </c>
      <c r="P874" s="2">
        <v>0</v>
      </c>
      <c r="Q874" s="2">
        <v>0</v>
      </c>
      <c r="R874" s="2">
        <v>0</v>
      </c>
      <c r="S874" s="5">
        <v>3</v>
      </c>
      <c r="T874" s="5">
        <v>7</v>
      </c>
      <c r="U874" s="2">
        <v>0</v>
      </c>
      <c r="V874" s="6">
        <v>50</v>
      </c>
      <c r="W874" s="2">
        <v>100000</v>
      </c>
      <c r="X874" s="2">
        <v>0</v>
      </c>
      <c r="Y874" s="6">
        <v>70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</row>
    <row r="875" spans="1:64" s="2" customFormat="1">
      <c r="A875" s="2">
        <v>873</v>
      </c>
      <c r="B875" s="2" t="s">
        <v>2283</v>
      </c>
      <c r="C875" s="2">
        <v>62</v>
      </c>
      <c r="D875" s="2">
        <v>0</v>
      </c>
      <c r="E875" s="2">
        <v>2</v>
      </c>
      <c r="F875" s="2">
        <v>0</v>
      </c>
      <c r="G875" s="2">
        <v>0</v>
      </c>
      <c r="H875" s="2">
        <v>0</v>
      </c>
      <c r="I875" s="2">
        <v>1253</v>
      </c>
      <c r="J875" s="6">
        <v>20000</v>
      </c>
      <c r="K875" s="5">
        <v>3</v>
      </c>
      <c r="L875" s="5">
        <v>8</v>
      </c>
      <c r="M875" s="5">
        <v>3</v>
      </c>
      <c r="N875" s="5">
        <v>6</v>
      </c>
      <c r="O875" s="2">
        <v>0</v>
      </c>
      <c r="P875" s="2">
        <v>0</v>
      </c>
      <c r="Q875" s="2">
        <v>0</v>
      </c>
      <c r="R875" s="2">
        <v>0</v>
      </c>
      <c r="S875" s="5">
        <v>3</v>
      </c>
      <c r="T875" s="5">
        <v>7</v>
      </c>
      <c r="U875" s="2">
        <v>0</v>
      </c>
      <c r="V875" s="6">
        <v>50</v>
      </c>
      <c r="W875" s="2">
        <v>100000</v>
      </c>
      <c r="X875" s="2">
        <v>0</v>
      </c>
      <c r="Y875" s="6">
        <v>70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</row>
    <row r="876" spans="1:64" s="6" customFormat="1">
      <c r="A876" s="2">
        <v>874</v>
      </c>
      <c r="B876" s="2" t="s">
        <v>2284</v>
      </c>
      <c r="C876" s="6">
        <v>5</v>
      </c>
      <c r="D876" s="6">
        <v>37</v>
      </c>
      <c r="E876" s="6">
        <v>20</v>
      </c>
      <c r="F876" s="6">
        <v>0</v>
      </c>
      <c r="G876" s="6">
        <v>-5</v>
      </c>
      <c r="H876" s="6">
        <v>0</v>
      </c>
      <c r="I876" s="6">
        <v>828</v>
      </c>
      <c r="J876" s="6">
        <v>60000</v>
      </c>
      <c r="K876" s="5">
        <v>0</v>
      </c>
      <c r="L876" s="5">
        <v>5</v>
      </c>
      <c r="M876" s="5">
        <v>0</v>
      </c>
      <c r="N876" s="5">
        <v>0</v>
      </c>
      <c r="O876" s="2">
        <v>20</v>
      </c>
      <c r="P876" s="2">
        <v>80</v>
      </c>
      <c r="Q876" s="2">
        <v>18</v>
      </c>
      <c r="R876" s="2">
        <v>50</v>
      </c>
      <c r="S876" s="2">
        <v>18</v>
      </c>
      <c r="T876" s="2">
        <v>50</v>
      </c>
      <c r="U876" s="5">
        <v>0</v>
      </c>
      <c r="V876" s="5">
        <v>52</v>
      </c>
      <c r="W876" s="2">
        <v>200000</v>
      </c>
      <c r="X876" s="2">
        <v>0</v>
      </c>
      <c r="Y876" s="6">
        <v>70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5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2">
        <v>0</v>
      </c>
      <c r="AW876" s="6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</row>
    <row r="877" spans="1:64" s="6" customFormat="1">
      <c r="A877" s="2">
        <v>875</v>
      </c>
      <c r="B877" s="2" t="s">
        <v>2285</v>
      </c>
      <c r="C877" s="6">
        <v>10</v>
      </c>
      <c r="D877" s="6">
        <v>10</v>
      </c>
      <c r="E877" s="6">
        <v>20</v>
      </c>
      <c r="F877" s="6">
        <v>3</v>
      </c>
      <c r="G877" s="6">
        <v>0</v>
      </c>
      <c r="H877" s="6">
        <v>0</v>
      </c>
      <c r="I877" s="6">
        <v>595</v>
      </c>
      <c r="J877" s="6">
        <v>60000</v>
      </c>
      <c r="K877" s="2">
        <v>14</v>
      </c>
      <c r="L877" s="2">
        <v>24</v>
      </c>
      <c r="M877" s="2">
        <v>12</v>
      </c>
      <c r="N877" s="2">
        <v>20</v>
      </c>
      <c r="O877" s="2">
        <v>8</v>
      </c>
      <c r="P877" s="2">
        <v>15</v>
      </c>
      <c r="Q877" s="2">
        <v>10</v>
      </c>
      <c r="R877" s="2">
        <v>17</v>
      </c>
      <c r="S877" s="2">
        <v>10</v>
      </c>
      <c r="T877" s="2">
        <v>17</v>
      </c>
      <c r="U877" s="5">
        <v>0</v>
      </c>
      <c r="V877" s="5">
        <v>52</v>
      </c>
      <c r="W877" s="2">
        <v>150000</v>
      </c>
      <c r="X877" s="2">
        <v>0</v>
      </c>
      <c r="Y877" s="6">
        <v>70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5">
        <v>0</v>
      </c>
      <c r="AH877" s="6">
        <v>0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0</v>
      </c>
      <c r="AV877" s="2">
        <v>0</v>
      </c>
      <c r="AW877" s="6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</row>
    <row r="878" spans="1:64" s="6" customFormat="1">
      <c r="A878" s="2">
        <v>876</v>
      </c>
      <c r="B878" s="2" t="s">
        <v>2286</v>
      </c>
      <c r="C878" s="6">
        <v>11</v>
      </c>
      <c r="D878" s="6">
        <v>10</v>
      </c>
      <c r="E878" s="6">
        <v>20</v>
      </c>
      <c r="F878" s="6">
        <v>3</v>
      </c>
      <c r="G878" s="6">
        <v>0</v>
      </c>
      <c r="H878" s="6">
        <v>0</v>
      </c>
      <c r="I878" s="6">
        <v>605</v>
      </c>
      <c r="J878" s="6">
        <v>60000</v>
      </c>
      <c r="K878" s="2">
        <v>14</v>
      </c>
      <c r="L878" s="2">
        <v>24</v>
      </c>
      <c r="M878" s="2">
        <v>12</v>
      </c>
      <c r="N878" s="2">
        <v>20</v>
      </c>
      <c r="O878" s="2">
        <v>8</v>
      </c>
      <c r="P878" s="2">
        <v>15</v>
      </c>
      <c r="Q878" s="2">
        <v>10</v>
      </c>
      <c r="R878" s="2">
        <v>17</v>
      </c>
      <c r="S878" s="2">
        <v>10</v>
      </c>
      <c r="T878" s="2">
        <v>17</v>
      </c>
      <c r="U878" s="5">
        <v>0</v>
      </c>
      <c r="V878" s="5">
        <v>52</v>
      </c>
      <c r="W878" s="2">
        <v>150000</v>
      </c>
      <c r="X878" s="2">
        <v>0</v>
      </c>
      <c r="Y878" s="6">
        <v>70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2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2">
        <v>0</v>
      </c>
      <c r="AW878" s="6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</row>
    <row r="879" spans="1:64" s="6" customFormat="1">
      <c r="A879" s="2">
        <v>877</v>
      </c>
      <c r="B879" s="2" t="s">
        <v>2287</v>
      </c>
      <c r="C879" s="6">
        <v>15</v>
      </c>
      <c r="D879" s="6">
        <v>0</v>
      </c>
      <c r="E879" s="6">
        <v>5</v>
      </c>
      <c r="F879" s="6">
        <v>0</v>
      </c>
      <c r="G879" s="6">
        <v>0</v>
      </c>
      <c r="H879" s="6">
        <v>0</v>
      </c>
      <c r="I879" s="6">
        <v>827</v>
      </c>
      <c r="J879" s="6">
        <v>20000</v>
      </c>
      <c r="K879" s="2">
        <v>10</v>
      </c>
      <c r="L879" s="2">
        <v>14</v>
      </c>
      <c r="M879" s="2">
        <v>8</v>
      </c>
      <c r="N879" s="2">
        <v>12</v>
      </c>
      <c r="O879" s="2">
        <v>5</v>
      </c>
      <c r="P879" s="2">
        <v>15</v>
      </c>
      <c r="Q879" s="2">
        <v>8</v>
      </c>
      <c r="R879" s="2">
        <v>16</v>
      </c>
      <c r="S879" s="2">
        <v>8</v>
      </c>
      <c r="T879" s="2">
        <v>16</v>
      </c>
      <c r="U879" s="5">
        <v>0</v>
      </c>
      <c r="V879" s="5">
        <v>52</v>
      </c>
      <c r="W879" s="2">
        <v>100000</v>
      </c>
      <c r="X879" s="2">
        <v>0</v>
      </c>
      <c r="Y879" s="6">
        <v>70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2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2">
        <v>0</v>
      </c>
      <c r="AW879" s="6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</row>
    <row r="880" spans="1:64" s="6" customFormat="1">
      <c r="A880" s="2">
        <v>878</v>
      </c>
      <c r="B880" s="2" t="s">
        <v>2288</v>
      </c>
      <c r="C880" s="6">
        <v>19</v>
      </c>
      <c r="D880" s="6">
        <v>0</v>
      </c>
      <c r="E880" s="6">
        <v>2</v>
      </c>
      <c r="F880" s="6">
        <v>0</v>
      </c>
      <c r="G880" s="6">
        <v>0</v>
      </c>
      <c r="H880" s="6">
        <v>0</v>
      </c>
      <c r="I880" s="6">
        <v>823</v>
      </c>
      <c r="J880" s="6">
        <v>20000</v>
      </c>
      <c r="K880" s="2">
        <v>0</v>
      </c>
      <c r="L880" s="6">
        <v>0</v>
      </c>
      <c r="M880" s="2">
        <v>0</v>
      </c>
      <c r="N880" s="6">
        <v>0</v>
      </c>
      <c r="O880" s="2">
        <v>8</v>
      </c>
      <c r="P880" s="2">
        <v>22</v>
      </c>
      <c r="Q880" s="2">
        <v>7</v>
      </c>
      <c r="R880" s="2">
        <v>25</v>
      </c>
      <c r="S880" s="2">
        <v>9</v>
      </c>
      <c r="T880" s="2">
        <v>24</v>
      </c>
      <c r="U880" s="5">
        <v>0</v>
      </c>
      <c r="V880" s="5">
        <v>52</v>
      </c>
      <c r="W880" s="2">
        <v>100000</v>
      </c>
      <c r="X880" s="2">
        <v>0</v>
      </c>
      <c r="Y880" s="6">
        <v>70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2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2">
        <v>0</v>
      </c>
      <c r="AW880" s="6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</row>
    <row r="881" spans="1:64" s="2" customFormat="1">
      <c r="A881" s="2">
        <v>879</v>
      </c>
      <c r="B881" s="2" t="s">
        <v>2289</v>
      </c>
      <c r="C881" s="2">
        <v>30</v>
      </c>
      <c r="D881" s="2">
        <v>0</v>
      </c>
      <c r="E881" s="2">
        <v>1</v>
      </c>
      <c r="F881" s="2">
        <v>0</v>
      </c>
      <c r="G881" s="2">
        <v>1</v>
      </c>
      <c r="H881" s="2">
        <v>0</v>
      </c>
      <c r="I881" s="2">
        <v>1148</v>
      </c>
      <c r="J881" s="6">
        <v>10000</v>
      </c>
      <c r="K881" s="2">
        <v>5</v>
      </c>
      <c r="L881" s="2">
        <v>10</v>
      </c>
      <c r="M881" s="2">
        <v>5</v>
      </c>
      <c r="N881" s="2">
        <v>10</v>
      </c>
      <c r="O881" s="2">
        <v>4</v>
      </c>
      <c r="P881" s="2">
        <v>9</v>
      </c>
      <c r="Q881" s="2">
        <v>4</v>
      </c>
      <c r="R881" s="2">
        <v>9</v>
      </c>
      <c r="S881" s="2">
        <v>4</v>
      </c>
      <c r="T881" s="2">
        <v>9</v>
      </c>
      <c r="U881" s="5">
        <v>0</v>
      </c>
      <c r="V881" s="5">
        <v>52</v>
      </c>
      <c r="W881" s="2">
        <v>100000</v>
      </c>
      <c r="X881" s="2">
        <v>0</v>
      </c>
      <c r="Y881" s="6">
        <v>70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</row>
    <row r="882" spans="1:64" s="6" customFormat="1">
      <c r="A882" s="2">
        <v>880</v>
      </c>
      <c r="B882" s="2" t="s">
        <v>2290</v>
      </c>
      <c r="C882" s="6">
        <v>26</v>
      </c>
      <c r="D882" s="6">
        <v>0</v>
      </c>
      <c r="E882" s="6">
        <v>2</v>
      </c>
      <c r="F882" s="6">
        <v>0</v>
      </c>
      <c r="G882" s="6">
        <v>0</v>
      </c>
      <c r="H882" s="6">
        <v>0</v>
      </c>
      <c r="I882" s="6">
        <v>826</v>
      </c>
      <c r="J882" s="6">
        <v>20000</v>
      </c>
      <c r="K882" s="2">
        <v>5</v>
      </c>
      <c r="L882" s="2">
        <v>8</v>
      </c>
      <c r="M882" s="2">
        <v>0</v>
      </c>
      <c r="N882" s="2">
        <v>0</v>
      </c>
      <c r="O882" s="2">
        <v>5</v>
      </c>
      <c r="P882" s="2">
        <v>20</v>
      </c>
      <c r="Q882" s="2">
        <v>6</v>
      </c>
      <c r="R882" s="2">
        <v>20</v>
      </c>
      <c r="S882" s="2">
        <v>7</v>
      </c>
      <c r="T882" s="2">
        <v>20</v>
      </c>
      <c r="U882" s="5">
        <v>0</v>
      </c>
      <c r="V882" s="5">
        <v>52</v>
      </c>
      <c r="W882" s="2">
        <v>100000</v>
      </c>
      <c r="X882" s="2">
        <v>0</v>
      </c>
      <c r="Y882" s="6">
        <v>70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5">
        <v>0</v>
      </c>
      <c r="AH882" s="6">
        <v>0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6">
        <v>0</v>
      </c>
      <c r="AT882" s="6">
        <v>0</v>
      </c>
      <c r="AU882" s="6">
        <v>0</v>
      </c>
      <c r="AV882" s="2">
        <v>0</v>
      </c>
      <c r="AW882" s="6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</row>
    <row r="883" spans="1:64" s="6" customFormat="1">
      <c r="A883" s="2">
        <v>881</v>
      </c>
      <c r="B883" s="2" t="s">
        <v>2291</v>
      </c>
      <c r="C883" s="6">
        <v>22</v>
      </c>
      <c r="D883" s="6">
        <v>0</v>
      </c>
      <c r="E883" s="6">
        <v>2</v>
      </c>
      <c r="F883" s="6">
        <v>0</v>
      </c>
      <c r="G883" s="6">
        <v>0</v>
      </c>
      <c r="H883" s="6">
        <v>0</v>
      </c>
      <c r="I883" s="6">
        <v>824</v>
      </c>
      <c r="J883" s="6">
        <v>20000</v>
      </c>
      <c r="K883" s="2">
        <v>0</v>
      </c>
      <c r="L883" s="2">
        <v>0</v>
      </c>
      <c r="M883" s="2">
        <v>3</v>
      </c>
      <c r="N883" s="2">
        <v>9</v>
      </c>
      <c r="O883" s="2">
        <v>5</v>
      </c>
      <c r="P883" s="2">
        <v>24</v>
      </c>
      <c r="Q883" s="2">
        <v>7</v>
      </c>
      <c r="R883" s="2">
        <v>23</v>
      </c>
      <c r="S883" s="2">
        <v>6</v>
      </c>
      <c r="T883" s="2">
        <v>24</v>
      </c>
      <c r="U883" s="5">
        <v>0</v>
      </c>
      <c r="V883" s="5">
        <v>52</v>
      </c>
      <c r="W883" s="2">
        <v>100000</v>
      </c>
      <c r="X883" s="2">
        <v>0</v>
      </c>
      <c r="Y883" s="6">
        <v>70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5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2">
        <v>0</v>
      </c>
      <c r="AW883" s="6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</row>
    <row r="884" spans="1:64" s="6" customFormat="1">
      <c r="A884" s="2">
        <v>882</v>
      </c>
      <c r="B884" s="2" t="s">
        <v>2292</v>
      </c>
      <c r="C884" s="6">
        <v>64</v>
      </c>
      <c r="D884" s="6">
        <v>0</v>
      </c>
      <c r="E884" s="6">
        <v>2</v>
      </c>
      <c r="F884" s="6">
        <v>0</v>
      </c>
      <c r="G884" s="6">
        <v>0</v>
      </c>
      <c r="H884" s="6">
        <v>0</v>
      </c>
      <c r="I884" s="6">
        <v>825</v>
      </c>
      <c r="J884" s="6">
        <v>20000</v>
      </c>
      <c r="K884" s="2">
        <v>5</v>
      </c>
      <c r="L884" s="2">
        <v>11</v>
      </c>
      <c r="M884" s="2">
        <v>4</v>
      </c>
      <c r="N884" s="2">
        <v>9</v>
      </c>
      <c r="O884" s="2">
        <v>4</v>
      </c>
      <c r="P884" s="2">
        <v>9</v>
      </c>
      <c r="Q884" s="2">
        <v>4</v>
      </c>
      <c r="R884" s="2">
        <v>9</v>
      </c>
      <c r="S884" s="2">
        <v>4</v>
      </c>
      <c r="T884" s="2">
        <v>9</v>
      </c>
      <c r="U884" s="5">
        <v>0</v>
      </c>
      <c r="V884" s="5">
        <v>52</v>
      </c>
      <c r="W884" s="2">
        <v>100000</v>
      </c>
      <c r="X884" s="2">
        <v>0</v>
      </c>
      <c r="Y884" s="6">
        <v>70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2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2">
        <v>0</v>
      </c>
      <c r="AW884" s="6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</row>
    <row r="885" spans="1:64" s="6" customFormat="1">
      <c r="A885" s="2">
        <v>883</v>
      </c>
      <c r="B885" s="2" t="s">
        <v>2293</v>
      </c>
      <c r="C885" s="6">
        <v>62</v>
      </c>
      <c r="D885" s="6">
        <v>0</v>
      </c>
      <c r="E885" s="6">
        <v>2</v>
      </c>
      <c r="F885" s="6">
        <v>0</v>
      </c>
      <c r="G885" s="6">
        <v>0</v>
      </c>
      <c r="H885" s="6">
        <v>0</v>
      </c>
      <c r="I885" s="6">
        <v>821</v>
      </c>
      <c r="J885" s="6">
        <v>20000</v>
      </c>
      <c r="K885" s="2">
        <v>4</v>
      </c>
      <c r="L885" s="2">
        <v>10</v>
      </c>
      <c r="M885" s="2">
        <v>4</v>
      </c>
      <c r="N885" s="2">
        <v>8</v>
      </c>
      <c r="O885" s="2">
        <v>4</v>
      </c>
      <c r="P885" s="2">
        <v>9</v>
      </c>
      <c r="Q885" s="2">
        <v>4</v>
      </c>
      <c r="R885" s="2">
        <v>9</v>
      </c>
      <c r="S885" s="2">
        <v>4</v>
      </c>
      <c r="T885" s="2">
        <v>9</v>
      </c>
      <c r="U885" s="5">
        <v>0</v>
      </c>
      <c r="V885" s="5">
        <v>52</v>
      </c>
      <c r="W885" s="2">
        <v>100000</v>
      </c>
      <c r="X885" s="2">
        <v>0</v>
      </c>
      <c r="Y885" s="6">
        <v>70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2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2">
        <v>0</v>
      </c>
      <c r="AW885" s="6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</row>
    <row r="886" spans="1:64" s="5" customFormat="1">
      <c r="A886" s="2">
        <v>884</v>
      </c>
      <c r="B886" s="5" t="s">
        <v>2294</v>
      </c>
      <c r="C886" s="5">
        <v>5</v>
      </c>
      <c r="D886" s="5">
        <v>153</v>
      </c>
      <c r="E886" s="5">
        <v>20</v>
      </c>
      <c r="F886" s="5">
        <v>1002</v>
      </c>
      <c r="G886" s="5">
        <v>-5</v>
      </c>
      <c r="H886" s="5">
        <v>0</v>
      </c>
      <c r="I886" s="5">
        <v>2423</v>
      </c>
      <c r="J886" s="5">
        <v>60000</v>
      </c>
      <c r="K886" s="5">
        <v>0</v>
      </c>
      <c r="L886" s="5">
        <v>5</v>
      </c>
      <c r="M886" s="5">
        <v>0</v>
      </c>
      <c r="N886" s="5">
        <v>0</v>
      </c>
      <c r="O886" s="2">
        <v>24</v>
      </c>
      <c r="P886" s="2">
        <v>90</v>
      </c>
      <c r="Q886" s="2">
        <v>22</v>
      </c>
      <c r="R886" s="2">
        <v>60</v>
      </c>
      <c r="S886" s="2">
        <v>22</v>
      </c>
      <c r="T886" s="2">
        <v>60</v>
      </c>
      <c r="U886" s="5">
        <v>0</v>
      </c>
      <c r="V886" s="5">
        <v>54</v>
      </c>
      <c r="W886" s="2">
        <v>200000</v>
      </c>
      <c r="X886" s="2">
        <v>0</v>
      </c>
      <c r="Y886" s="3">
        <v>70</v>
      </c>
      <c r="Z886" s="5">
        <v>0</v>
      </c>
      <c r="AA886" s="5">
        <v>0</v>
      </c>
      <c r="AB886" s="5">
        <v>0</v>
      </c>
      <c r="AC886" s="5">
        <v>511</v>
      </c>
      <c r="AD886" s="5">
        <v>0</v>
      </c>
      <c r="AE886" s="5">
        <v>0</v>
      </c>
      <c r="AF886" s="5">
        <v>0</v>
      </c>
      <c r="AG886" s="2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2">
        <v>0</v>
      </c>
      <c r="AW886" s="5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</row>
    <row r="887" spans="1:64" s="2" customFormat="1">
      <c r="A887" s="2">
        <v>885</v>
      </c>
      <c r="B887" s="5" t="s">
        <v>2295</v>
      </c>
      <c r="C887" s="5">
        <v>10</v>
      </c>
      <c r="D887" s="5">
        <v>154</v>
      </c>
      <c r="E887" s="5">
        <v>20</v>
      </c>
      <c r="F887" s="5">
        <v>1004</v>
      </c>
      <c r="G887" s="5">
        <v>0</v>
      </c>
      <c r="H887" s="5">
        <v>0</v>
      </c>
      <c r="I887" s="5">
        <v>2420</v>
      </c>
      <c r="J887" s="5">
        <v>60000</v>
      </c>
      <c r="K887" s="2">
        <v>16</v>
      </c>
      <c r="L887" s="2">
        <v>27</v>
      </c>
      <c r="M887" s="2">
        <v>14</v>
      </c>
      <c r="N887" s="2">
        <v>23</v>
      </c>
      <c r="O887" s="2">
        <v>10</v>
      </c>
      <c r="P887" s="2">
        <v>18</v>
      </c>
      <c r="Q887" s="2">
        <v>12</v>
      </c>
      <c r="R887" s="2">
        <v>20</v>
      </c>
      <c r="S887" s="2">
        <v>12</v>
      </c>
      <c r="T887" s="2">
        <v>20</v>
      </c>
      <c r="U887" s="5">
        <v>0</v>
      </c>
      <c r="V887" s="5">
        <v>54</v>
      </c>
      <c r="W887" s="2">
        <v>150000</v>
      </c>
      <c r="X887" s="2">
        <v>0</v>
      </c>
      <c r="Y887" s="2">
        <v>70</v>
      </c>
      <c r="Z887" s="2">
        <v>0</v>
      </c>
      <c r="AA887" s="2">
        <v>0</v>
      </c>
      <c r="AB887" s="2">
        <v>0</v>
      </c>
      <c r="AC887" s="5">
        <v>502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</row>
    <row r="888" spans="1:64" s="2" customFormat="1">
      <c r="A888" s="2">
        <v>886</v>
      </c>
      <c r="B888" s="5" t="s">
        <v>2296</v>
      </c>
      <c r="C888" s="5">
        <v>11</v>
      </c>
      <c r="D888" s="5">
        <v>154</v>
      </c>
      <c r="E888" s="5">
        <v>20</v>
      </c>
      <c r="F888" s="5">
        <v>1004</v>
      </c>
      <c r="G888" s="5">
        <v>0</v>
      </c>
      <c r="H888" s="5">
        <v>0</v>
      </c>
      <c r="I888" s="5">
        <v>2421</v>
      </c>
      <c r="J888" s="5">
        <v>60000</v>
      </c>
      <c r="K888" s="2">
        <v>16</v>
      </c>
      <c r="L888" s="2">
        <v>27</v>
      </c>
      <c r="M888" s="2">
        <v>14</v>
      </c>
      <c r="N888" s="2">
        <v>23</v>
      </c>
      <c r="O888" s="2">
        <v>10</v>
      </c>
      <c r="P888" s="2">
        <v>18</v>
      </c>
      <c r="Q888" s="2">
        <v>12</v>
      </c>
      <c r="R888" s="2">
        <v>20</v>
      </c>
      <c r="S888" s="2">
        <v>12</v>
      </c>
      <c r="T888" s="2">
        <v>20</v>
      </c>
      <c r="U888" s="5">
        <v>0</v>
      </c>
      <c r="V888" s="5">
        <v>54</v>
      </c>
      <c r="W888" s="2">
        <v>150000</v>
      </c>
      <c r="X888" s="2">
        <v>0</v>
      </c>
      <c r="Y888" s="2">
        <v>70</v>
      </c>
      <c r="Z888" s="2">
        <v>0</v>
      </c>
      <c r="AA888" s="2">
        <v>0</v>
      </c>
      <c r="AB888" s="2">
        <v>0</v>
      </c>
      <c r="AC888" s="5">
        <v>503</v>
      </c>
      <c r="AD888" s="2">
        <v>0</v>
      </c>
      <c r="AE888" s="2">
        <v>0</v>
      </c>
      <c r="AF888" s="2">
        <v>0</v>
      </c>
      <c r="AG888" s="5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</row>
    <row r="889" spans="1:64" s="5" customFormat="1">
      <c r="A889" s="2">
        <v>887</v>
      </c>
      <c r="B889" s="5" t="s">
        <v>2297</v>
      </c>
      <c r="C889" s="5">
        <v>15</v>
      </c>
      <c r="D889" s="5">
        <v>0</v>
      </c>
      <c r="E889" s="5">
        <v>5</v>
      </c>
      <c r="F889" s="5">
        <v>0</v>
      </c>
      <c r="G889" s="5">
        <v>0</v>
      </c>
      <c r="H889" s="5">
        <v>0</v>
      </c>
      <c r="I889" s="5">
        <v>2415</v>
      </c>
      <c r="J889" s="5">
        <v>20000</v>
      </c>
      <c r="K889" s="2">
        <v>12</v>
      </c>
      <c r="L889" s="2">
        <v>16</v>
      </c>
      <c r="M889" s="2">
        <v>10</v>
      </c>
      <c r="N889" s="2">
        <v>14</v>
      </c>
      <c r="O889" s="2">
        <v>6</v>
      </c>
      <c r="P889" s="2">
        <v>19</v>
      </c>
      <c r="Q889" s="2">
        <v>10</v>
      </c>
      <c r="R889" s="2">
        <v>20</v>
      </c>
      <c r="S889" s="2">
        <v>10</v>
      </c>
      <c r="T889" s="2">
        <v>20</v>
      </c>
      <c r="U889" s="5">
        <v>0</v>
      </c>
      <c r="V889" s="5">
        <v>54</v>
      </c>
      <c r="W889" s="2">
        <v>100000</v>
      </c>
      <c r="X889" s="2">
        <v>0</v>
      </c>
      <c r="Y889" s="3">
        <v>70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2">
        <v>0</v>
      </c>
      <c r="AW889" s="5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</row>
    <row r="890" spans="1:64" s="5" customFormat="1">
      <c r="A890" s="2">
        <v>888</v>
      </c>
      <c r="B890" s="5" t="s">
        <v>2298</v>
      </c>
      <c r="C890" s="5">
        <v>19</v>
      </c>
      <c r="D890" s="5">
        <v>0</v>
      </c>
      <c r="E890" s="5">
        <v>2</v>
      </c>
      <c r="F890" s="5">
        <v>0</v>
      </c>
      <c r="G890" s="5">
        <v>0</v>
      </c>
      <c r="H890" s="5">
        <v>0</v>
      </c>
      <c r="I890" s="5">
        <v>2412</v>
      </c>
      <c r="J890" s="5">
        <v>20000</v>
      </c>
      <c r="K890" s="2">
        <v>0</v>
      </c>
      <c r="L890" s="6">
        <v>0</v>
      </c>
      <c r="M890" s="2">
        <v>0</v>
      </c>
      <c r="N890" s="6">
        <v>0</v>
      </c>
      <c r="O890" s="2">
        <v>10</v>
      </c>
      <c r="P890" s="2">
        <v>26</v>
      </c>
      <c r="Q890" s="2">
        <v>9</v>
      </c>
      <c r="R890" s="2">
        <v>29</v>
      </c>
      <c r="S890" s="2">
        <v>11</v>
      </c>
      <c r="T890" s="2">
        <v>28</v>
      </c>
      <c r="U890" s="5">
        <v>0</v>
      </c>
      <c r="V890" s="5">
        <v>54</v>
      </c>
      <c r="W890" s="2">
        <v>100000</v>
      </c>
      <c r="X890" s="2">
        <v>0</v>
      </c>
      <c r="Y890" s="3">
        <v>70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2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2">
        <v>0</v>
      </c>
      <c r="AW890" s="5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</row>
    <row r="891" spans="1:64" s="5" customFormat="1">
      <c r="A891" s="2">
        <v>889</v>
      </c>
      <c r="B891" s="5" t="s">
        <v>2299</v>
      </c>
      <c r="C891" s="5">
        <v>30</v>
      </c>
      <c r="D891" s="5">
        <v>0</v>
      </c>
      <c r="E891" s="5">
        <v>1</v>
      </c>
      <c r="F891" s="5">
        <v>0</v>
      </c>
      <c r="G891" s="5">
        <v>1</v>
      </c>
      <c r="H891" s="5">
        <v>0</v>
      </c>
      <c r="I891" s="5">
        <v>2418</v>
      </c>
      <c r="J891" s="5">
        <v>10000</v>
      </c>
      <c r="K891" s="2">
        <v>6</v>
      </c>
      <c r="L891" s="2">
        <v>12</v>
      </c>
      <c r="M891" s="2">
        <v>6</v>
      </c>
      <c r="N891" s="2">
        <v>12</v>
      </c>
      <c r="O891" s="2">
        <v>5</v>
      </c>
      <c r="P891" s="2">
        <v>11</v>
      </c>
      <c r="Q891" s="2">
        <v>5</v>
      </c>
      <c r="R891" s="2">
        <v>11</v>
      </c>
      <c r="S891" s="2">
        <v>5</v>
      </c>
      <c r="T891" s="2">
        <v>11</v>
      </c>
      <c r="U891" s="5">
        <v>0</v>
      </c>
      <c r="V891" s="5">
        <v>54</v>
      </c>
      <c r="W891" s="2">
        <v>100000</v>
      </c>
      <c r="X891" s="2">
        <v>0</v>
      </c>
      <c r="Y891" s="3">
        <v>70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2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2">
        <v>0</v>
      </c>
      <c r="AW891" s="5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</row>
    <row r="892" spans="1:64" s="5" customFormat="1">
      <c r="A892" s="2">
        <v>890</v>
      </c>
      <c r="B892" s="5" t="s">
        <v>2300</v>
      </c>
      <c r="C892" s="5">
        <v>26</v>
      </c>
      <c r="D892" s="5">
        <v>0</v>
      </c>
      <c r="E892" s="5">
        <v>2</v>
      </c>
      <c r="F892" s="5">
        <v>0</v>
      </c>
      <c r="G892" s="5">
        <v>0</v>
      </c>
      <c r="H892" s="5">
        <v>0</v>
      </c>
      <c r="I892" s="5">
        <v>2411</v>
      </c>
      <c r="J892" s="5">
        <v>20000</v>
      </c>
      <c r="K892" s="2">
        <v>6</v>
      </c>
      <c r="L892" s="2">
        <v>10</v>
      </c>
      <c r="M892" s="2">
        <v>0</v>
      </c>
      <c r="N892" s="2">
        <v>0</v>
      </c>
      <c r="O892" s="2">
        <v>6</v>
      </c>
      <c r="P892" s="2">
        <v>24</v>
      </c>
      <c r="Q892" s="2">
        <v>7</v>
      </c>
      <c r="R892" s="2">
        <v>24</v>
      </c>
      <c r="S892" s="2">
        <v>8</v>
      </c>
      <c r="T892" s="2">
        <v>24</v>
      </c>
      <c r="U892" s="5">
        <v>0</v>
      </c>
      <c r="V892" s="5">
        <v>54</v>
      </c>
      <c r="W892" s="2">
        <v>100000</v>
      </c>
      <c r="X892" s="2">
        <v>0</v>
      </c>
      <c r="Y892" s="3">
        <v>70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2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2">
        <v>0</v>
      </c>
      <c r="AW892" s="5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</row>
    <row r="893" spans="1:64" s="5" customFormat="1">
      <c r="A893" s="2">
        <v>891</v>
      </c>
      <c r="B893" s="5" t="s">
        <v>2301</v>
      </c>
      <c r="C893" s="5">
        <v>22</v>
      </c>
      <c r="D893" s="5">
        <v>0</v>
      </c>
      <c r="E893" s="5">
        <v>2</v>
      </c>
      <c r="F893" s="5">
        <v>0</v>
      </c>
      <c r="G893" s="5">
        <v>0</v>
      </c>
      <c r="H893" s="5">
        <v>0</v>
      </c>
      <c r="I893" s="5">
        <v>2410</v>
      </c>
      <c r="J893" s="5">
        <v>20000</v>
      </c>
      <c r="K893" s="2">
        <v>0</v>
      </c>
      <c r="L893" s="2">
        <v>0</v>
      </c>
      <c r="M893" s="2">
        <v>4</v>
      </c>
      <c r="N893" s="2">
        <v>12</v>
      </c>
      <c r="O893" s="2">
        <v>6</v>
      </c>
      <c r="P893" s="2">
        <v>28</v>
      </c>
      <c r="Q893" s="2">
        <v>8</v>
      </c>
      <c r="R893" s="2">
        <v>27</v>
      </c>
      <c r="S893" s="2">
        <v>7</v>
      </c>
      <c r="T893" s="2">
        <v>28</v>
      </c>
      <c r="U893" s="5">
        <v>0</v>
      </c>
      <c r="V893" s="5">
        <v>54</v>
      </c>
      <c r="W893" s="2">
        <v>100000</v>
      </c>
      <c r="X893" s="2">
        <v>0</v>
      </c>
      <c r="Y893" s="3">
        <v>70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2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2">
        <v>0</v>
      </c>
      <c r="AW893" s="5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</row>
    <row r="894" spans="1:64" s="5" customFormat="1">
      <c r="A894" s="2">
        <v>892</v>
      </c>
      <c r="B894" s="5" t="s">
        <v>2302</v>
      </c>
      <c r="C894" s="5">
        <v>64</v>
      </c>
      <c r="D894" s="5">
        <v>0</v>
      </c>
      <c r="E894" s="5">
        <v>2</v>
      </c>
      <c r="F894" s="5">
        <v>0</v>
      </c>
      <c r="G894" s="5">
        <v>0</v>
      </c>
      <c r="H894" s="5">
        <v>0</v>
      </c>
      <c r="I894" s="5">
        <v>2414</v>
      </c>
      <c r="J894" s="5">
        <v>20000</v>
      </c>
      <c r="K894" s="2">
        <v>6</v>
      </c>
      <c r="L894" s="2">
        <v>13</v>
      </c>
      <c r="M894" s="2">
        <v>5</v>
      </c>
      <c r="N894" s="2">
        <v>11</v>
      </c>
      <c r="O894" s="2">
        <v>5</v>
      </c>
      <c r="P894" s="2">
        <v>11</v>
      </c>
      <c r="Q894" s="2">
        <v>5</v>
      </c>
      <c r="R894" s="2">
        <v>11</v>
      </c>
      <c r="S894" s="2">
        <v>5</v>
      </c>
      <c r="T894" s="2">
        <v>11</v>
      </c>
      <c r="U894" s="5">
        <v>0</v>
      </c>
      <c r="V894" s="5">
        <v>54</v>
      </c>
      <c r="W894" s="2">
        <v>100000</v>
      </c>
      <c r="X894" s="2">
        <v>0</v>
      </c>
      <c r="Y894" s="3">
        <v>70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2">
        <v>0</v>
      </c>
      <c r="AW894" s="5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</row>
    <row r="895" spans="1:64" s="5" customFormat="1">
      <c r="A895" s="2">
        <v>893</v>
      </c>
      <c r="B895" s="5" t="s">
        <v>2303</v>
      </c>
      <c r="C895" s="5">
        <v>62</v>
      </c>
      <c r="D895" s="5">
        <v>0</v>
      </c>
      <c r="E895" s="5">
        <v>2</v>
      </c>
      <c r="F895" s="5">
        <v>0</v>
      </c>
      <c r="G895" s="5">
        <v>0</v>
      </c>
      <c r="H895" s="5">
        <v>0</v>
      </c>
      <c r="I895" s="5">
        <v>2413</v>
      </c>
      <c r="J895" s="5">
        <v>20000</v>
      </c>
      <c r="K895" s="2">
        <v>5</v>
      </c>
      <c r="L895" s="2">
        <v>12</v>
      </c>
      <c r="M895" s="2">
        <v>5</v>
      </c>
      <c r="N895" s="2">
        <v>10</v>
      </c>
      <c r="O895" s="2">
        <v>5</v>
      </c>
      <c r="P895" s="2">
        <v>11</v>
      </c>
      <c r="Q895" s="2">
        <v>5</v>
      </c>
      <c r="R895" s="2">
        <v>11</v>
      </c>
      <c r="S895" s="2">
        <v>5</v>
      </c>
      <c r="T895" s="2">
        <v>11</v>
      </c>
      <c r="U895" s="5">
        <v>0</v>
      </c>
      <c r="V895" s="5">
        <v>54</v>
      </c>
      <c r="W895" s="2">
        <v>100000</v>
      </c>
      <c r="X895" s="2">
        <v>0</v>
      </c>
      <c r="Y895" s="3">
        <v>70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2">
        <v>0</v>
      </c>
      <c r="AW895" s="5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</row>
    <row r="896" spans="1:64" s="2" customFormat="1">
      <c r="A896" s="2">
        <v>894</v>
      </c>
      <c r="B896" s="2" t="s">
        <v>2344</v>
      </c>
      <c r="C896" s="2">
        <v>5</v>
      </c>
      <c r="D896" s="2">
        <v>118</v>
      </c>
      <c r="E896" s="2">
        <v>20</v>
      </c>
      <c r="F896" s="2">
        <v>1001</v>
      </c>
      <c r="G896" s="2">
        <v>-7</v>
      </c>
      <c r="H896" s="2">
        <v>0</v>
      </c>
      <c r="I896" s="2">
        <v>1880</v>
      </c>
      <c r="J896" s="2">
        <v>60000</v>
      </c>
      <c r="K896" s="2">
        <v>0</v>
      </c>
      <c r="L896" s="2">
        <v>9</v>
      </c>
      <c r="M896" s="2">
        <v>0</v>
      </c>
      <c r="N896" s="2">
        <v>0</v>
      </c>
      <c r="O896" s="2">
        <v>15</v>
      </c>
      <c r="P896" s="2">
        <v>70</v>
      </c>
      <c r="Q896" s="2">
        <v>15</v>
      </c>
      <c r="R896" s="2">
        <v>33</v>
      </c>
      <c r="S896" s="2">
        <v>11</v>
      </c>
      <c r="T896" s="2">
        <v>29</v>
      </c>
      <c r="U896" s="2">
        <v>0</v>
      </c>
      <c r="V896" s="2">
        <v>55</v>
      </c>
      <c r="W896" s="2">
        <v>1500000</v>
      </c>
      <c r="X896" s="2">
        <v>5</v>
      </c>
      <c r="Y896" s="3">
        <v>70</v>
      </c>
      <c r="Z896" s="2">
        <v>0</v>
      </c>
      <c r="AA896" s="2">
        <v>0</v>
      </c>
      <c r="AB896" s="2">
        <v>0</v>
      </c>
      <c r="AC896" s="2">
        <v>501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5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</row>
    <row r="897" spans="1:64" s="2" customFormat="1">
      <c r="A897" s="2">
        <v>895</v>
      </c>
      <c r="B897" s="2" t="s">
        <v>2345</v>
      </c>
      <c r="C897" s="2">
        <v>10</v>
      </c>
      <c r="D897" s="2">
        <v>110</v>
      </c>
      <c r="E897" s="2">
        <v>20</v>
      </c>
      <c r="F897" s="2">
        <v>1002</v>
      </c>
      <c r="G897" s="2">
        <v>0</v>
      </c>
      <c r="H897" s="2">
        <v>0</v>
      </c>
      <c r="I897" s="2">
        <v>1900</v>
      </c>
      <c r="J897" s="2">
        <v>60000</v>
      </c>
      <c r="K897" s="2">
        <v>10</v>
      </c>
      <c r="L897" s="2">
        <v>18</v>
      </c>
      <c r="M897" s="2">
        <v>10</v>
      </c>
      <c r="N897" s="2">
        <v>15</v>
      </c>
      <c r="O897" s="2">
        <v>9</v>
      </c>
      <c r="P897" s="2">
        <v>13</v>
      </c>
      <c r="Q897" s="2">
        <v>7</v>
      </c>
      <c r="R897" s="2">
        <v>16</v>
      </c>
      <c r="S897" s="2">
        <v>7</v>
      </c>
      <c r="T897" s="2">
        <v>16</v>
      </c>
      <c r="U897" s="2">
        <v>0</v>
      </c>
      <c r="V897" s="2">
        <v>55</v>
      </c>
      <c r="W897" s="2">
        <v>1500000</v>
      </c>
      <c r="X897" s="2">
        <v>5</v>
      </c>
      <c r="Y897" s="3">
        <v>70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5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</row>
    <row r="898" spans="1:64" s="2" customFormat="1">
      <c r="A898" s="2">
        <v>896</v>
      </c>
      <c r="B898" s="2" t="s">
        <v>2346</v>
      </c>
      <c r="C898" s="2">
        <v>11</v>
      </c>
      <c r="D898" s="2">
        <v>110</v>
      </c>
      <c r="E898" s="2">
        <v>20</v>
      </c>
      <c r="F898" s="2">
        <v>1002</v>
      </c>
      <c r="G898" s="2">
        <v>0</v>
      </c>
      <c r="H898" s="2">
        <v>0</v>
      </c>
      <c r="I898" s="2">
        <v>1910</v>
      </c>
      <c r="J898" s="2">
        <v>60000</v>
      </c>
      <c r="K898" s="2">
        <v>10</v>
      </c>
      <c r="L898" s="2">
        <v>18</v>
      </c>
      <c r="M898" s="2">
        <v>10</v>
      </c>
      <c r="N898" s="2">
        <v>15</v>
      </c>
      <c r="O898" s="2">
        <v>9</v>
      </c>
      <c r="P898" s="2">
        <v>13</v>
      </c>
      <c r="Q898" s="2">
        <v>7</v>
      </c>
      <c r="R898" s="2">
        <v>16</v>
      </c>
      <c r="S898" s="2">
        <v>7</v>
      </c>
      <c r="T898" s="2">
        <v>16</v>
      </c>
      <c r="U898" s="2">
        <v>0</v>
      </c>
      <c r="V898" s="2">
        <v>55</v>
      </c>
      <c r="W898" s="2">
        <v>1500000</v>
      </c>
      <c r="X898" s="2">
        <v>5</v>
      </c>
      <c r="Y898" s="3">
        <v>70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5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</row>
    <row r="899" spans="1:64">
      <c r="A899" s="2">
        <v>897</v>
      </c>
      <c r="B899" t="s">
        <v>2351</v>
      </c>
      <c r="C899">
        <v>91</v>
      </c>
      <c r="D899">
        <v>0</v>
      </c>
      <c r="E899" s="2">
        <v>1</v>
      </c>
      <c r="F899" s="2">
        <v>0</v>
      </c>
      <c r="G899" s="2">
        <v>0</v>
      </c>
      <c r="H899" s="2">
        <v>0</v>
      </c>
      <c r="I899">
        <v>3710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>
        <v>255</v>
      </c>
      <c r="Z899">
        <v>0</v>
      </c>
      <c r="AA899">
        <v>0</v>
      </c>
      <c r="AB899">
        <v>0</v>
      </c>
      <c r="AC899" s="2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</row>
    <row r="900" spans="1:64">
      <c r="A900" s="2">
        <v>898</v>
      </c>
      <c r="B900" t="s">
        <v>2361</v>
      </c>
      <c r="C900">
        <v>94</v>
      </c>
      <c r="D900">
        <v>3</v>
      </c>
      <c r="E900">
        <v>1</v>
      </c>
      <c r="F900">
        <v>16</v>
      </c>
      <c r="G900">
        <v>3</v>
      </c>
      <c r="H900">
        <v>0</v>
      </c>
      <c r="I900">
        <v>780</v>
      </c>
      <c r="J900">
        <v>5000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10000</v>
      </c>
      <c r="X900">
        <v>0</v>
      </c>
      <c r="Y900">
        <v>255</v>
      </c>
      <c r="Z900">
        <v>0</v>
      </c>
      <c r="AA900">
        <v>0</v>
      </c>
      <c r="AB900">
        <v>0</v>
      </c>
      <c r="AC900" s="2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</row>
  </sheetData>
  <phoneticPr fontId="18" type="noConversion"/>
  <pageMargins left="0.75" right="0.75" top="1" bottom="1" header="0.5" footer="0.5"/>
  <pageSetup paperSize="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61"/>
  <sheetViews>
    <sheetView workbookViewId="0">
      <pane xSplit="1" ySplit="1" topLeftCell="B9" activePane="bottomRight" state="frozen"/>
      <selection pane="topRight" activeCell="B1" sqref="B1"/>
      <selection pane="bottomLeft" activeCell="A2" sqref="A2"/>
      <selection pane="bottomRight" activeCell="A20" sqref="A20:XFD20"/>
    </sheetView>
  </sheetViews>
  <sheetFormatPr defaultColWidth="11" defaultRowHeight="15.75"/>
  <cols>
    <col min="1" max="1" width="18.875" customWidth="1"/>
    <col min="11" max="12" width="10.875" style="75"/>
    <col min="13" max="14" width="10.875" style="76"/>
  </cols>
  <sheetData>
    <row r="1" spans="1:27">
      <c r="A1" t="s">
        <v>504</v>
      </c>
      <c r="B1" t="s">
        <v>671</v>
      </c>
      <c r="C1" t="s">
        <v>670</v>
      </c>
      <c r="D1" t="s">
        <v>669</v>
      </c>
      <c r="E1" s="70" t="s">
        <v>668</v>
      </c>
      <c r="F1" t="s">
        <v>667</v>
      </c>
      <c r="G1" t="s">
        <v>666</v>
      </c>
      <c r="H1" t="s">
        <v>665</v>
      </c>
      <c r="I1" t="s">
        <v>479</v>
      </c>
      <c r="J1" t="s">
        <v>478</v>
      </c>
      <c r="K1" s="75" t="s">
        <v>664</v>
      </c>
      <c r="L1" s="75" t="s">
        <v>663</v>
      </c>
      <c r="M1" s="76" t="s">
        <v>662</v>
      </c>
      <c r="N1" s="76" t="s">
        <v>661</v>
      </c>
      <c r="O1" t="s">
        <v>660</v>
      </c>
      <c r="P1" t="s">
        <v>659</v>
      </c>
      <c r="Q1" t="s">
        <v>658</v>
      </c>
      <c r="R1" t="s">
        <v>657</v>
      </c>
      <c r="S1" t="s">
        <v>656</v>
      </c>
      <c r="T1" t="s">
        <v>655</v>
      </c>
      <c r="U1" t="s">
        <v>654</v>
      </c>
      <c r="V1" t="s">
        <v>653</v>
      </c>
      <c r="W1" t="s">
        <v>652</v>
      </c>
      <c r="X1" t="s">
        <v>651</v>
      </c>
      <c r="Y1" t="s">
        <v>650</v>
      </c>
      <c r="Z1" t="s">
        <v>649</v>
      </c>
      <c r="AA1" t="s">
        <v>1209</v>
      </c>
    </row>
    <row r="2" spans="1:27" ht="18.75">
      <c r="A2" s="77" t="s">
        <v>2636</v>
      </c>
      <c r="B2">
        <v>51</v>
      </c>
      <c r="C2">
        <v>11</v>
      </c>
      <c r="D2">
        <v>160</v>
      </c>
      <c r="E2">
        <v>5</v>
      </c>
      <c r="F2">
        <v>0</v>
      </c>
      <c r="G2">
        <v>0</v>
      </c>
      <c r="H2">
        <v>5</v>
      </c>
      <c r="I2">
        <v>5</v>
      </c>
      <c r="J2">
        <v>0</v>
      </c>
      <c r="K2" s="75">
        <v>0</v>
      </c>
      <c r="L2" s="75">
        <v>0</v>
      </c>
      <c r="M2" s="76">
        <v>1</v>
      </c>
      <c r="N2" s="76">
        <v>1</v>
      </c>
      <c r="O2">
        <v>0</v>
      </c>
      <c r="P2">
        <v>0</v>
      </c>
      <c r="Q2">
        <v>10</v>
      </c>
      <c r="R2">
        <v>3</v>
      </c>
      <c r="S2">
        <v>1400</v>
      </c>
      <c r="T2">
        <v>1</v>
      </c>
      <c r="U2">
        <v>0</v>
      </c>
      <c r="V2">
        <v>3000</v>
      </c>
      <c r="W2">
        <v>0</v>
      </c>
      <c r="X2">
        <v>0</v>
      </c>
    </row>
    <row r="3" spans="1:27" ht="18.75">
      <c r="A3" s="77" t="s">
        <v>2635</v>
      </c>
      <c r="B3">
        <v>52</v>
      </c>
      <c r="C3">
        <v>11</v>
      </c>
      <c r="D3">
        <v>161</v>
      </c>
      <c r="E3">
        <v>12</v>
      </c>
      <c r="F3">
        <v>0</v>
      </c>
      <c r="G3">
        <v>0</v>
      </c>
      <c r="H3">
        <v>15</v>
      </c>
      <c r="I3">
        <v>15</v>
      </c>
      <c r="J3">
        <v>0</v>
      </c>
      <c r="K3" s="75">
        <v>0</v>
      </c>
      <c r="L3" s="75">
        <v>0</v>
      </c>
      <c r="M3" s="76">
        <v>2</v>
      </c>
      <c r="N3" s="76">
        <v>4</v>
      </c>
      <c r="O3">
        <v>0</v>
      </c>
      <c r="P3">
        <v>0</v>
      </c>
      <c r="Q3">
        <v>12</v>
      </c>
      <c r="R3">
        <v>4</v>
      </c>
      <c r="S3">
        <v>1400</v>
      </c>
      <c r="T3">
        <v>1</v>
      </c>
      <c r="U3">
        <v>0</v>
      </c>
      <c r="V3">
        <v>3000</v>
      </c>
      <c r="W3">
        <v>0</v>
      </c>
      <c r="X3">
        <v>0</v>
      </c>
    </row>
    <row r="4" spans="1:27" ht="18.75">
      <c r="A4" s="77" t="s">
        <v>645</v>
      </c>
      <c r="B4">
        <v>83</v>
      </c>
      <c r="C4">
        <v>19</v>
      </c>
      <c r="D4">
        <v>162</v>
      </c>
      <c r="E4">
        <v>12</v>
      </c>
      <c r="F4">
        <v>0</v>
      </c>
      <c r="G4">
        <v>0</v>
      </c>
      <c r="H4">
        <v>15</v>
      </c>
      <c r="I4">
        <v>20</v>
      </c>
      <c r="J4">
        <v>0</v>
      </c>
      <c r="K4" s="75">
        <v>0</v>
      </c>
      <c r="L4" s="75">
        <v>0</v>
      </c>
      <c r="M4" s="76">
        <v>0</v>
      </c>
      <c r="N4" s="76">
        <v>5</v>
      </c>
      <c r="O4">
        <v>0</v>
      </c>
      <c r="P4">
        <v>0</v>
      </c>
      <c r="Q4">
        <v>13</v>
      </c>
      <c r="R4">
        <v>6</v>
      </c>
      <c r="S4">
        <v>1500</v>
      </c>
      <c r="T4">
        <v>1</v>
      </c>
      <c r="U4">
        <v>0</v>
      </c>
      <c r="V4">
        <v>2500</v>
      </c>
      <c r="W4">
        <v>0</v>
      </c>
      <c r="X4">
        <v>0</v>
      </c>
    </row>
    <row r="5" spans="1:27" ht="18.75">
      <c r="A5" s="77" t="s">
        <v>627</v>
      </c>
      <c r="B5">
        <v>83</v>
      </c>
      <c r="C5">
        <v>18</v>
      </c>
      <c r="D5">
        <v>27</v>
      </c>
      <c r="E5">
        <v>10</v>
      </c>
      <c r="F5">
        <v>1</v>
      </c>
      <c r="G5">
        <v>0</v>
      </c>
      <c r="H5">
        <v>12</v>
      </c>
      <c r="I5">
        <v>15</v>
      </c>
      <c r="J5">
        <v>0</v>
      </c>
      <c r="K5" s="75">
        <v>0</v>
      </c>
      <c r="L5" s="75">
        <v>0</v>
      </c>
      <c r="M5" s="76">
        <v>1</v>
      </c>
      <c r="N5" s="76">
        <v>2</v>
      </c>
      <c r="O5">
        <v>0</v>
      </c>
      <c r="P5">
        <v>0</v>
      </c>
      <c r="Q5">
        <v>10</v>
      </c>
      <c r="R5">
        <v>5</v>
      </c>
      <c r="S5">
        <v>1500</v>
      </c>
      <c r="T5">
        <v>1</v>
      </c>
      <c r="U5">
        <v>0</v>
      </c>
      <c r="V5">
        <v>2500</v>
      </c>
      <c r="W5">
        <v>0</v>
      </c>
      <c r="X5">
        <v>0</v>
      </c>
    </row>
    <row r="6" spans="1:27" ht="18.75">
      <c r="A6" s="77" t="s">
        <v>631</v>
      </c>
      <c r="B6">
        <v>81</v>
      </c>
      <c r="C6">
        <v>17</v>
      </c>
      <c r="D6">
        <v>25</v>
      </c>
      <c r="E6">
        <v>13</v>
      </c>
      <c r="F6">
        <v>0</v>
      </c>
      <c r="G6">
        <v>0</v>
      </c>
      <c r="H6">
        <v>17</v>
      </c>
      <c r="I6">
        <v>22</v>
      </c>
      <c r="J6">
        <v>0</v>
      </c>
      <c r="K6" s="75">
        <v>0</v>
      </c>
      <c r="L6" s="75">
        <v>0</v>
      </c>
      <c r="M6" s="76">
        <v>2</v>
      </c>
      <c r="N6" s="76">
        <v>4</v>
      </c>
      <c r="O6">
        <v>0</v>
      </c>
      <c r="P6">
        <v>0</v>
      </c>
      <c r="Q6">
        <v>12</v>
      </c>
      <c r="R6">
        <v>5</v>
      </c>
      <c r="S6">
        <v>1500</v>
      </c>
      <c r="T6">
        <v>1</v>
      </c>
      <c r="U6">
        <v>0</v>
      </c>
      <c r="V6">
        <v>2500</v>
      </c>
      <c r="W6">
        <v>0</v>
      </c>
      <c r="X6">
        <v>0</v>
      </c>
    </row>
    <row r="7" spans="1:27" ht="18.75">
      <c r="A7" s="77" t="s">
        <v>629</v>
      </c>
      <c r="B7">
        <v>81</v>
      </c>
      <c r="C7">
        <v>17</v>
      </c>
      <c r="D7">
        <v>26</v>
      </c>
      <c r="E7">
        <v>13</v>
      </c>
      <c r="F7">
        <v>0</v>
      </c>
      <c r="G7">
        <v>0</v>
      </c>
      <c r="H7">
        <v>18</v>
      </c>
      <c r="I7">
        <v>23</v>
      </c>
      <c r="J7">
        <v>0</v>
      </c>
      <c r="K7" s="75">
        <v>0</v>
      </c>
      <c r="L7" s="75">
        <v>0</v>
      </c>
      <c r="M7" s="76">
        <v>2</v>
      </c>
      <c r="N7" s="76">
        <v>4</v>
      </c>
      <c r="O7">
        <v>0</v>
      </c>
      <c r="P7">
        <v>0</v>
      </c>
      <c r="Q7">
        <v>12</v>
      </c>
      <c r="R7">
        <v>5</v>
      </c>
      <c r="S7">
        <v>1500</v>
      </c>
      <c r="T7">
        <v>1</v>
      </c>
      <c r="U7">
        <v>0</v>
      </c>
      <c r="V7">
        <v>2500</v>
      </c>
      <c r="W7">
        <v>0</v>
      </c>
      <c r="X7">
        <v>0</v>
      </c>
    </row>
    <row r="8" spans="1:27" ht="18.75">
      <c r="A8" s="77" t="s">
        <v>638</v>
      </c>
      <c r="B8">
        <v>85</v>
      </c>
      <c r="C8">
        <v>13</v>
      </c>
      <c r="D8">
        <v>10</v>
      </c>
      <c r="E8">
        <v>20</v>
      </c>
      <c r="F8">
        <v>0</v>
      </c>
      <c r="G8">
        <v>0</v>
      </c>
      <c r="H8">
        <v>28</v>
      </c>
      <c r="I8">
        <v>28</v>
      </c>
      <c r="J8">
        <v>0</v>
      </c>
      <c r="K8" s="75">
        <v>2</v>
      </c>
      <c r="L8" s="75">
        <v>0</v>
      </c>
      <c r="M8" s="76">
        <v>6</v>
      </c>
      <c r="N8" s="76">
        <v>9</v>
      </c>
      <c r="O8">
        <v>0</v>
      </c>
      <c r="P8">
        <v>0</v>
      </c>
      <c r="Q8">
        <v>14</v>
      </c>
      <c r="R8">
        <v>12</v>
      </c>
      <c r="S8">
        <v>1500</v>
      </c>
      <c r="T8">
        <v>1</v>
      </c>
      <c r="U8">
        <v>0</v>
      </c>
      <c r="V8">
        <v>2500</v>
      </c>
      <c r="W8">
        <v>0</v>
      </c>
      <c r="X8">
        <v>0</v>
      </c>
    </row>
    <row r="9" spans="1:27" ht="18.75">
      <c r="A9" s="77" t="s">
        <v>640</v>
      </c>
      <c r="B9">
        <v>83</v>
      </c>
      <c r="C9">
        <v>10</v>
      </c>
      <c r="D9">
        <v>1</v>
      </c>
      <c r="E9">
        <v>16</v>
      </c>
      <c r="F9">
        <v>0</v>
      </c>
      <c r="G9">
        <v>0</v>
      </c>
      <c r="H9">
        <v>30</v>
      </c>
      <c r="I9">
        <v>36</v>
      </c>
      <c r="J9">
        <v>0</v>
      </c>
      <c r="K9" s="75">
        <v>2</v>
      </c>
      <c r="L9" s="75">
        <v>0</v>
      </c>
      <c r="M9" s="76">
        <v>7</v>
      </c>
      <c r="N9" s="76">
        <v>10</v>
      </c>
      <c r="O9">
        <v>0</v>
      </c>
      <c r="P9">
        <v>0</v>
      </c>
      <c r="Q9">
        <v>12</v>
      </c>
      <c r="R9">
        <v>7</v>
      </c>
      <c r="S9">
        <v>1500</v>
      </c>
      <c r="T9">
        <v>1</v>
      </c>
      <c r="U9">
        <v>0</v>
      </c>
      <c r="V9">
        <v>2500</v>
      </c>
      <c r="W9">
        <v>0</v>
      </c>
      <c r="X9">
        <v>0</v>
      </c>
    </row>
    <row r="10" spans="1:27" ht="18.75">
      <c r="A10" s="77" t="s">
        <v>647</v>
      </c>
      <c r="B10">
        <v>82</v>
      </c>
      <c r="C10">
        <v>19</v>
      </c>
      <c r="D10">
        <v>163</v>
      </c>
      <c r="E10">
        <v>16</v>
      </c>
      <c r="F10">
        <v>0</v>
      </c>
      <c r="G10">
        <v>0</v>
      </c>
      <c r="H10">
        <v>42</v>
      </c>
      <c r="I10">
        <v>42</v>
      </c>
      <c r="J10">
        <v>0</v>
      </c>
      <c r="K10" s="75">
        <v>2</v>
      </c>
      <c r="L10" s="75">
        <v>1</v>
      </c>
      <c r="M10" s="76">
        <v>6</v>
      </c>
      <c r="N10" s="76">
        <v>9</v>
      </c>
      <c r="O10">
        <v>0</v>
      </c>
      <c r="P10">
        <v>0</v>
      </c>
      <c r="Q10">
        <v>15</v>
      </c>
      <c r="R10">
        <v>8</v>
      </c>
      <c r="S10">
        <v>900</v>
      </c>
      <c r="T10">
        <v>1</v>
      </c>
      <c r="U10">
        <v>0</v>
      </c>
      <c r="V10">
        <v>2500</v>
      </c>
      <c r="W10">
        <v>0</v>
      </c>
      <c r="X10">
        <v>0</v>
      </c>
    </row>
    <row r="11" spans="1:27" ht="18.75">
      <c r="A11" s="77" t="s">
        <v>1454</v>
      </c>
      <c r="B11">
        <v>81</v>
      </c>
      <c r="C11">
        <v>19</v>
      </c>
      <c r="D11">
        <v>36</v>
      </c>
      <c r="E11">
        <v>17</v>
      </c>
      <c r="F11">
        <v>0</v>
      </c>
      <c r="G11">
        <v>0</v>
      </c>
      <c r="H11">
        <v>50</v>
      </c>
      <c r="I11">
        <v>50</v>
      </c>
      <c r="J11">
        <v>0</v>
      </c>
      <c r="K11" s="75">
        <v>0</v>
      </c>
      <c r="L11" s="75">
        <v>2</v>
      </c>
      <c r="M11" s="76">
        <v>7</v>
      </c>
      <c r="N11" s="76">
        <v>12</v>
      </c>
      <c r="O11">
        <v>0</v>
      </c>
      <c r="P11">
        <v>0</v>
      </c>
      <c r="Q11">
        <v>15</v>
      </c>
      <c r="R11">
        <v>11</v>
      </c>
      <c r="S11">
        <v>1200</v>
      </c>
      <c r="T11">
        <v>1</v>
      </c>
      <c r="U11">
        <v>0</v>
      </c>
      <c r="V11">
        <v>2500</v>
      </c>
      <c r="W11">
        <v>0</v>
      </c>
      <c r="X11">
        <v>0</v>
      </c>
    </row>
    <row r="12" spans="1:27" ht="18.75">
      <c r="A12" s="77" t="s">
        <v>601</v>
      </c>
      <c r="B12">
        <v>81</v>
      </c>
      <c r="C12">
        <v>19</v>
      </c>
      <c r="D12">
        <v>38</v>
      </c>
      <c r="E12">
        <v>18</v>
      </c>
      <c r="F12">
        <v>0</v>
      </c>
      <c r="G12">
        <v>0</v>
      </c>
      <c r="H12">
        <v>53</v>
      </c>
      <c r="I12">
        <v>53</v>
      </c>
      <c r="J12">
        <v>0</v>
      </c>
      <c r="K12" s="75">
        <v>0</v>
      </c>
      <c r="L12" s="75">
        <v>2</v>
      </c>
      <c r="M12" s="76">
        <v>10</v>
      </c>
      <c r="N12" s="76">
        <v>11</v>
      </c>
      <c r="O12">
        <v>0</v>
      </c>
      <c r="P12">
        <v>0</v>
      </c>
      <c r="Q12">
        <v>15</v>
      </c>
      <c r="R12">
        <v>12</v>
      </c>
      <c r="S12">
        <v>1200</v>
      </c>
      <c r="T12">
        <v>1</v>
      </c>
      <c r="U12">
        <v>0</v>
      </c>
      <c r="V12">
        <v>2500</v>
      </c>
      <c r="W12">
        <v>0</v>
      </c>
      <c r="X12">
        <v>0</v>
      </c>
    </row>
    <row r="13" spans="1:27" ht="18.75">
      <c r="A13" s="77" t="s">
        <v>599</v>
      </c>
      <c r="B13">
        <v>52</v>
      </c>
      <c r="C13">
        <v>19</v>
      </c>
      <c r="D13">
        <v>43</v>
      </c>
      <c r="E13">
        <v>13</v>
      </c>
      <c r="F13">
        <v>0</v>
      </c>
      <c r="G13">
        <v>0</v>
      </c>
      <c r="H13">
        <v>20</v>
      </c>
      <c r="I13">
        <v>20</v>
      </c>
      <c r="J13">
        <v>0</v>
      </c>
      <c r="K13" s="75">
        <v>0</v>
      </c>
      <c r="L13" s="75">
        <v>0</v>
      </c>
      <c r="M13" s="76">
        <v>1</v>
      </c>
      <c r="N13" s="76">
        <v>3</v>
      </c>
      <c r="O13">
        <v>0</v>
      </c>
      <c r="P13">
        <v>0</v>
      </c>
      <c r="Q13">
        <v>10</v>
      </c>
      <c r="R13">
        <v>7</v>
      </c>
      <c r="S13">
        <v>1400</v>
      </c>
      <c r="T13">
        <v>1</v>
      </c>
      <c r="U13">
        <v>0</v>
      </c>
      <c r="V13">
        <v>3000</v>
      </c>
      <c r="W13">
        <v>0</v>
      </c>
      <c r="X13">
        <v>0</v>
      </c>
    </row>
    <row r="14" spans="1:27" ht="18.75">
      <c r="A14" s="77" t="s">
        <v>590</v>
      </c>
      <c r="B14">
        <v>53</v>
      </c>
      <c r="C14">
        <v>19</v>
      </c>
      <c r="D14">
        <v>70</v>
      </c>
      <c r="E14">
        <v>16</v>
      </c>
      <c r="F14">
        <v>0</v>
      </c>
      <c r="G14">
        <v>0</v>
      </c>
      <c r="H14">
        <v>35</v>
      </c>
      <c r="I14">
        <v>48</v>
      </c>
      <c r="J14">
        <v>0</v>
      </c>
      <c r="K14" s="75">
        <v>0</v>
      </c>
      <c r="L14" s="75">
        <v>0</v>
      </c>
      <c r="M14" s="76">
        <v>6</v>
      </c>
      <c r="N14" s="76">
        <v>8</v>
      </c>
      <c r="O14">
        <v>0</v>
      </c>
      <c r="P14">
        <v>0</v>
      </c>
      <c r="Q14">
        <v>13</v>
      </c>
      <c r="R14">
        <v>10</v>
      </c>
      <c r="S14">
        <v>1200</v>
      </c>
      <c r="T14">
        <v>1</v>
      </c>
      <c r="U14">
        <v>0</v>
      </c>
      <c r="V14">
        <v>2500</v>
      </c>
      <c r="W14">
        <v>0</v>
      </c>
      <c r="X14">
        <v>0</v>
      </c>
    </row>
    <row r="15" spans="1:27" ht="18.75">
      <c r="A15" s="77" t="s">
        <v>598</v>
      </c>
      <c r="B15">
        <v>53</v>
      </c>
      <c r="C15">
        <v>19</v>
      </c>
      <c r="D15">
        <v>44</v>
      </c>
      <c r="E15">
        <v>16</v>
      </c>
      <c r="F15">
        <v>0</v>
      </c>
      <c r="G15">
        <v>0</v>
      </c>
      <c r="H15">
        <v>38</v>
      </c>
      <c r="I15">
        <v>38</v>
      </c>
      <c r="J15">
        <v>0</v>
      </c>
      <c r="K15" s="75">
        <v>0</v>
      </c>
      <c r="L15" s="75">
        <v>0</v>
      </c>
      <c r="M15" s="76">
        <v>7</v>
      </c>
      <c r="N15" s="76">
        <v>10</v>
      </c>
      <c r="O15">
        <v>0</v>
      </c>
      <c r="P15">
        <v>0</v>
      </c>
      <c r="Q15">
        <v>40</v>
      </c>
      <c r="R15">
        <v>15</v>
      </c>
      <c r="S15">
        <v>1200</v>
      </c>
      <c r="T15">
        <v>1</v>
      </c>
      <c r="U15">
        <v>0</v>
      </c>
      <c r="V15">
        <v>2500</v>
      </c>
      <c r="W15">
        <v>0</v>
      </c>
      <c r="X15">
        <v>0</v>
      </c>
    </row>
    <row r="16" spans="1:27" ht="18.75">
      <c r="A16" s="77" t="s">
        <v>596</v>
      </c>
      <c r="B16">
        <v>81</v>
      </c>
      <c r="C16">
        <v>19</v>
      </c>
      <c r="D16">
        <v>45</v>
      </c>
      <c r="E16">
        <v>16</v>
      </c>
      <c r="F16">
        <v>0</v>
      </c>
      <c r="G16">
        <v>0</v>
      </c>
      <c r="H16">
        <v>37</v>
      </c>
      <c r="I16">
        <v>50</v>
      </c>
      <c r="J16">
        <v>0</v>
      </c>
      <c r="K16" s="75">
        <v>0</v>
      </c>
      <c r="L16" s="75">
        <v>0</v>
      </c>
      <c r="M16" s="76">
        <v>4</v>
      </c>
      <c r="N16" s="76">
        <v>10</v>
      </c>
      <c r="O16">
        <v>0</v>
      </c>
      <c r="P16">
        <v>0</v>
      </c>
      <c r="Q16">
        <v>12</v>
      </c>
      <c r="R16">
        <v>7</v>
      </c>
      <c r="S16">
        <v>1200</v>
      </c>
      <c r="T16">
        <v>1</v>
      </c>
      <c r="U16">
        <v>0</v>
      </c>
      <c r="V16">
        <v>2500</v>
      </c>
      <c r="W16">
        <v>0</v>
      </c>
      <c r="X16">
        <v>0</v>
      </c>
    </row>
    <row r="17" spans="1:24" ht="18.75">
      <c r="A17" s="77" t="s">
        <v>594</v>
      </c>
      <c r="B17">
        <v>82</v>
      </c>
      <c r="C17">
        <v>19</v>
      </c>
      <c r="D17">
        <v>48</v>
      </c>
      <c r="E17">
        <v>16</v>
      </c>
      <c r="F17">
        <v>0</v>
      </c>
      <c r="G17">
        <v>0</v>
      </c>
      <c r="H17">
        <v>42</v>
      </c>
      <c r="I17">
        <v>50</v>
      </c>
      <c r="J17">
        <v>0</v>
      </c>
      <c r="K17" s="75">
        <v>2</v>
      </c>
      <c r="L17" s="75">
        <v>1</v>
      </c>
      <c r="M17" s="76">
        <v>6</v>
      </c>
      <c r="N17" s="76">
        <v>9</v>
      </c>
      <c r="O17">
        <v>0</v>
      </c>
      <c r="P17">
        <v>0</v>
      </c>
      <c r="Q17">
        <v>15</v>
      </c>
      <c r="R17">
        <v>12</v>
      </c>
      <c r="S17">
        <v>1000</v>
      </c>
      <c r="T17">
        <v>1</v>
      </c>
      <c r="U17">
        <v>0</v>
      </c>
      <c r="V17">
        <v>2300</v>
      </c>
      <c r="W17">
        <v>0</v>
      </c>
      <c r="X17">
        <v>0</v>
      </c>
    </row>
    <row r="18" spans="1:24" ht="18.75">
      <c r="A18" s="77" t="s">
        <v>593</v>
      </c>
      <c r="B18">
        <v>82</v>
      </c>
      <c r="C18">
        <v>19</v>
      </c>
      <c r="D18">
        <v>49</v>
      </c>
      <c r="E18">
        <v>17</v>
      </c>
      <c r="F18">
        <v>0</v>
      </c>
      <c r="G18">
        <v>0</v>
      </c>
      <c r="H18">
        <v>54</v>
      </c>
      <c r="I18">
        <v>54</v>
      </c>
      <c r="J18">
        <v>0</v>
      </c>
      <c r="K18" s="75">
        <v>0</v>
      </c>
      <c r="L18" s="75">
        <v>0</v>
      </c>
      <c r="M18" s="76">
        <v>8</v>
      </c>
      <c r="N18" s="76">
        <v>11</v>
      </c>
      <c r="O18">
        <v>0</v>
      </c>
      <c r="P18">
        <v>0</v>
      </c>
      <c r="Q18">
        <v>15</v>
      </c>
      <c r="R18">
        <v>13</v>
      </c>
      <c r="S18">
        <v>1000</v>
      </c>
      <c r="T18">
        <v>1</v>
      </c>
      <c r="U18">
        <v>0</v>
      </c>
      <c r="V18">
        <v>2300</v>
      </c>
      <c r="W18">
        <v>0</v>
      </c>
      <c r="X18">
        <v>0</v>
      </c>
    </row>
    <row r="19" spans="1:24" ht="18.75">
      <c r="A19" s="77" t="s">
        <v>592</v>
      </c>
      <c r="B19">
        <v>81</v>
      </c>
      <c r="C19">
        <v>19</v>
      </c>
      <c r="D19">
        <v>90</v>
      </c>
      <c r="E19">
        <v>16</v>
      </c>
      <c r="F19">
        <v>0</v>
      </c>
      <c r="G19">
        <v>0</v>
      </c>
      <c r="H19">
        <v>32</v>
      </c>
      <c r="I19">
        <v>52</v>
      </c>
      <c r="J19">
        <v>0</v>
      </c>
      <c r="K19" s="75">
        <v>0</v>
      </c>
      <c r="L19" s="75">
        <v>0</v>
      </c>
      <c r="M19" s="76">
        <v>7</v>
      </c>
      <c r="N19" s="76">
        <v>8</v>
      </c>
      <c r="O19">
        <v>0</v>
      </c>
      <c r="P19">
        <v>0</v>
      </c>
      <c r="Q19">
        <v>13</v>
      </c>
      <c r="R19">
        <v>10</v>
      </c>
      <c r="S19">
        <v>1300</v>
      </c>
      <c r="T19">
        <v>1</v>
      </c>
      <c r="U19">
        <v>0</v>
      </c>
      <c r="V19">
        <v>2500</v>
      </c>
      <c r="W19">
        <v>0</v>
      </c>
      <c r="X19">
        <v>0</v>
      </c>
    </row>
    <row r="20" spans="1:24" ht="18.75">
      <c r="A20" s="77" t="s">
        <v>1475</v>
      </c>
      <c r="B20">
        <v>81</v>
      </c>
      <c r="C20">
        <v>19</v>
      </c>
      <c r="D20">
        <v>91</v>
      </c>
      <c r="E20">
        <v>27</v>
      </c>
      <c r="F20">
        <v>0</v>
      </c>
      <c r="G20">
        <v>100</v>
      </c>
      <c r="H20">
        <v>200</v>
      </c>
      <c r="I20">
        <v>250</v>
      </c>
      <c r="J20">
        <v>0</v>
      </c>
      <c r="K20" s="75">
        <v>0</v>
      </c>
      <c r="L20" s="75">
        <v>0</v>
      </c>
      <c r="M20" s="76">
        <v>7</v>
      </c>
      <c r="N20" s="76">
        <v>15</v>
      </c>
      <c r="O20">
        <v>0</v>
      </c>
      <c r="P20">
        <v>0</v>
      </c>
      <c r="Q20">
        <v>13</v>
      </c>
      <c r="R20">
        <v>12</v>
      </c>
      <c r="S20">
        <v>1000</v>
      </c>
      <c r="T20">
        <v>1</v>
      </c>
      <c r="U20">
        <v>0</v>
      </c>
      <c r="V20">
        <v>2500</v>
      </c>
      <c r="W20">
        <v>0</v>
      </c>
      <c r="X20">
        <v>0</v>
      </c>
    </row>
    <row r="21" spans="1:24" ht="18.75">
      <c r="A21" s="77" t="s">
        <v>1288</v>
      </c>
      <c r="B21">
        <v>83</v>
      </c>
      <c r="C21">
        <v>19</v>
      </c>
      <c r="D21">
        <v>100</v>
      </c>
      <c r="E21">
        <v>15</v>
      </c>
      <c r="F21">
        <v>0</v>
      </c>
      <c r="G21">
        <v>0</v>
      </c>
      <c r="H21">
        <v>25</v>
      </c>
      <c r="I21">
        <v>30</v>
      </c>
      <c r="J21">
        <v>0</v>
      </c>
      <c r="K21" s="75">
        <v>1</v>
      </c>
      <c r="L21" s="75">
        <v>0</v>
      </c>
      <c r="M21" s="76">
        <v>4</v>
      </c>
      <c r="N21" s="76">
        <v>9</v>
      </c>
      <c r="O21">
        <v>0</v>
      </c>
      <c r="P21">
        <v>0</v>
      </c>
      <c r="Q21">
        <v>15</v>
      </c>
      <c r="R21">
        <v>6</v>
      </c>
      <c r="S21">
        <v>1500</v>
      </c>
      <c r="T21">
        <v>1</v>
      </c>
      <c r="U21">
        <v>0</v>
      </c>
      <c r="V21">
        <v>2500</v>
      </c>
      <c r="W21">
        <v>0</v>
      </c>
      <c r="X21">
        <v>0</v>
      </c>
    </row>
    <row r="22" spans="1:24" ht="18.75">
      <c r="A22" s="77" t="s">
        <v>1379</v>
      </c>
      <c r="B22">
        <v>81</v>
      </c>
      <c r="C22">
        <v>19</v>
      </c>
      <c r="D22">
        <v>101</v>
      </c>
      <c r="E22">
        <v>22</v>
      </c>
      <c r="F22">
        <v>0</v>
      </c>
      <c r="G22">
        <v>0</v>
      </c>
      <c r="H22">
        <v>90</v>
      </c>
      <c r="I22">
        <v>100</v>
      </c>
      <c r="J22">
        <v>0</v>
      </c>
      <c r="K22" s="75">
        <v>3</v>
      </c>
      <c r="L22" s="75">
        <v>1</v>
      </c>
      <c r="M22" s="76">
        <v>5</v>
      </c>
      <c r="N22" s="76">
        <v>12</v>
      </c>
      <c r="O22">
        <v>0</v>
      </c>
      <c r="P22">
        <v>0</v>
      </c>
      <c r="Q22">
        <v>15</v>
      </c>
      <c r="R22">
        <v>10</v>
      </c>
      <c r="S22">
        <v>1500</v>
      </c>
      <c r="T22">
        <v>1</v>
      </c>
      <c r="U22">
        <v>0</v>
      </c>
      <c r="V22">
        <v>2000</v>
      </c>
      <c r="W22">
        <v>0</v>
      </c>
      <c r="X22">
        <v>0</v>
      </c>
    </row>
    <row r="23" spans="1:24" ht="18.75">
      <c r="A23" s="78" t="s">
        <v>2634</v>
      </c>
      <c r="B23">
        <v>81</v>
      </c>
      <c r="C23">
        <v>19</v>
      </c>
      <c r="D23">
        <v>102</v>
      </c>
      <c r="E23">
        <v>28</v>
      </c>
      <c r="F23">
        <v>0</v>
      </c>
      <c r="G23">
        <v>0</v>
      </c>
      <c r="H23">
        <v>300</v>
      </c>
      <c r="I23">
        <v>300</v>
      </c>
      <c r="J23">
        <v>0</v>
      </c>
      <c r="K23" s="75">
        <v>5</v>
      </c>
      <c r="L23" s="75">
        <v>5</v>
      </c>
      <c r="M23" s="76">
        <v>15</v>
      </c>
      <c r="N23" s="76">
        <v>32</v>
      </c>
      <c r="O23">
        <v>0</v>
      </c>
      <c r="P23">
        <v>0</v>
      </c>
      <c r="Q23">
        <v>15</v>
      </c>
      <c r="R23">
        <v>13</v>
      </c>
      <c r="S23">
        <v>1500</v>
      </c>
      <c r="T23">
        <v>1</v>
      </c>
      <c r="U23">
        <v>0</v>
      </c>
      <c r="V23">
        <v>2000</v>
      </c>
      <c r="W23">
        <v>0</v>
      </c>
      <c r="X23">
        <v>0</v>
      </c>
    </row>
    <row r="24" spans="1:24" ht="18.75">
      <c r="A24" s="77" t="s">
        <v>2633</v>
      </c>
      <c r="B24">
        <v>104</v>
      </c>
      <c r="C24">
        <v>15</v>
      </c>
      <c r="D24">
        <v>102</v>
      </c>
      <c r="E24">
        <v>50</v>
      </c>
      <c r="F24">
        <v>0</v>
      </c>
      <c r="G24">
        <v>0</v>
      </c>
      <c r="H24">
        <v>500</v>
      </c>
      <c r="I24">
        <v>700</v>
      </c>
      <c r="J24">
        <v>0</v>
      </c>
      <c r="K24" s="75">
        <v>12</v>
      </c>
      <c r="L24" s="75">
        <v>25</v>
      </c>
      <c r="M24" s="76">
        <v>24</v>
      </c>
      <c r="N24" s="76">
        <v>36</v>
      </c>
      <c r="O24">
        <v>0</v>
      </c>
      <c r="P24">
        <v>0</v>
      </c>
      <c r="Q24">
        <v>15</v>
      </c>
      <c r="R24">
        <v>17</v>
      </c>
      <c r="S24">
        <v>600</v>
      </c>
      <c r="T24">
        <v>1</v>
      </c>
      <c r="U24">
        <v>0</v>
      </c>
      <c r="V24">
        <v>1800</v>
      </c>
      <c r="W24">
        <v>0</v>
      </c>
      <c r="X24">
        <v>0</v>
      </c>
    </row>
    <row r="25" spans="1:24" ht="18.75">
      <c r="A25" s="77" t="s">
        <v>2632</v>
      </c>
      <c r="B25">
        <v>82</v>
      </c>
      <c r="C25">
        <v>19</v>
      </c>
      <c r="D25">
        <v>163</v>
      </c>
      <c r="E25">
        <v>50</v>
      </c>
      <c r="F25">
        <v>1</v>
      </c>
      <c r="G25">
        <v>100</v>
      </c>
      <c r="H25">
        <v>530</v>
      </c>
      <c r="I25">
        <v>1200</v>
      </c>
      <c r="J25">
        <v>0</v>
      </c>
      <c r="K25" s="75">
        <v>5</v>
      </c>
      <c r="L25" s="75">
        <v>10</v>
      </c>
      <c r="M25" s="76">
        <v>20</v>
      </c>
      <c r="N25" s="76">
        <v>30</v>
      </c>
      <c r="O25">
        <v>0</v>
      </c>
      <c r="P25">
        <v>0</v>
      </c>
      <c r="Q25">
        <v>15</v>
      </c>
      <c r="R25">
        <v>45</v>
      </c>
      <c r="S25">
        <v>2300</v>
      </c>
      <c r="T25">
        <v>1</v>
      </c>
      <c r="U25">
        <v>0</v>
      </c>
      <c r="V25">
        <v>2000</v>
      </c>
      <c r="W25">
        <v>0</v>
      </c>
      <c r="X25">
        <v>0</v>
      </c>
    </row>
    <row r="26" spans="1:24" ht="18.75">
      <c r="A26" s="77" t="s">
        <v>2631</v>
      </c>
      <c r="B26">
        <v>81</v>
      </c>
      <c r="C26">
        <v>17</v>
      </c>
      <c r="D26">
        <v>25</v>
      </c>
      <c r="E26">
        <v>50</v>
      </c>
      <c r="F26">
        <v>1</v>
      </c>
      <c r="G26">
        <v>100</v>
      </c>
      <c r="H26">
        <v>350</v>
      </c>
      <c r="I26">
        <v>1200</v>
      </c>
      <c r="J26">
        <v>0</v>
      </c>
      <c r="K26" s="75">
        <v>15</v>
      </c>
      <c r="L26" s="75">
        <v>25</v>
      </c>
      <c r="M26" s="76">
        <v>20</v>
      </c>
      <c r="N26" s="76">
        <v>130</v>
      </c>
      <c r="O26">
        <v>0</v>
      </c>
      <c r="P26">
        <v>0</v>
      </c>
      <c r="Q26">
        <v>20</v>
      </c>
      <c r="R26">
        <v>45</v>
      </c>
      <c r="S26">
        <v>1500</v>
      </c>
      <c r="T26">
        <v>1</v>
      </c>
      <c r="U26">
        <v>0</v>
      </c>
      <c r="V26">
        <v>2300</v>
      </c>
      <c r="W26">
        <v>0</v>
      </c>
      <c r="X26">
        <v>0</v>
      </c>
    </row>
    <row r="27" spans="1:24" ht="18.75">
      <c r="A27" s="77" t="s">
        <v>2630</v>
      </c>
      <c r="B27">
        <v>81</v>
      </c>
      <c r="C27">
        <v>17</v>
      </c>
      <c r="D27">
        <v>26</v>
      </c>
      <c r="E27">
        <v>50</v>
      </c>
      <c r="F27">
        <v>1</v>
      </c>
      <c r="G27">
        <v>100</v>
      </c>
      <c r="H27">
        <v>350</v>
      </c>
      <c r="I27">
        <v>1200</v>
      </c>
      <c r="J27">
        <v>0</v>
      </c>
      <c r="K27" s="75">
        <v>15</v>
      </c>
      <c r="L27" s="75">
        <v>25</v>
      </c>
      <c r="M27" s="76">
        <v>20</v>
      </c>
      <c r="N27" s="76">
        <v>130</v>
      </c>
      <c r="O27">
        <v>0</v>
      </c>
      <c r="P27">
        <v>0</v>
      </c>
      <c r="Q27">
        <v>20</v>
      </c>
      <c r="R27">
        <v>45</v>
      </c>
      <c r="S27">
        <v>1500</v>
      </c>
      <c r="T27">
        <v>1</v>
      </c>
      <c r="U27">
        <v>0</v>
      </c>
      <c r="V27">
        <v>2300</v>
      </c>
      <c r="W27">
        <v>0</v>
      </c>
      <c r="X27">
        <v>0</v>
      </c>
    </row>
    <row r="28" spans="1:24" ht="18.75">
      <c r="A28" s="77" t="s">
        <v>2629</v>
      </c>
      <c r="B28">
        <v>83</v>
      </c>
      <c r="C28">
        <v>10</v>
      </c>
      <c r="D28">
        <v>1</v>
      </c>
      <c r="E28">
        <v>50</v>
      </c>
      <c r="F28">
        <v>1</v>
      </c>
      <c r="G28">
        <v>100</v>
      </c>
      <c r="H28">
        <v>400</v>
      </c>
      <c r="I28">
        <v>1300</v>
      </c>
      <c r="J28">
        <v>0</v>
      </c>
      <c r="K28" s="75">
        <v>20</v>
      </c>
      <c r="L28" s="75">
        <v>20</v>
      </c>
      <c r="M28" s="76">
        <v>80</v>
      </c>
      <c r="N28" s="76">
        <v>80</v>
      </c>
      <c r="O28">
        <v>0</v>
      </c>
      <c r="P28">
        <v>0</v>
      </c>
      <c r="Q28">
        <v>15</v>
      </c>
      <c r="R28">
        <v>45</v>
      </c>
      <c r="S28">
        <v>2500</v>
      </c>
      <c r="T28">
        <v>1</v>
      </c>
      <c r="U28">
        <v>0</v>
      </c>
      <c r="V28">
        <v>2000</v>
      </c>
      <c r="W28">
        <v>0</v>
      </c>
      <c r="X28">
        <v>0</v>
      </c>
    </row>
    <row r="29" spans="1:24" ht="18.75">
      <c r="A29" s="77" t="s">
        <v>2628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s="75">
        <v>0</v>
      </c>
      <c r="L29" s="75">
        <v>0</v>
      </c>
      <c r="M29" s="76">
        <v>0</v>
      </c>
      <c r="N29" s="76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ht="18.75">
      <c r="A30" s="77" t="s">
        <v>2627</v>
      </c>
      <c r="B30">
        <v>81</v>
      </c>
      <c r="C30">
        <v>19</v>
      </c>
      <c r="D30">
        <v>280</v>
      </c>
      <c r="E30">
        <v>50</v>
      </c>
      <c r="F30">
        <v>1</v>
      </c>
      <c r="G30">
        <v>100</v>
      </c>
      <c r="H30">
        <v>400</v>
      </c>
      <c r="I30">
        <v>1300</v>
      </c>
      <c r="J30">
        <v>0</v>
      </c>
      <c r="K30" s="75">
        <v>20</v>
      </c>
      <c r="L30" s="75">
        <v>20</v>
      </c>
      <c r="M30" s="76">
        <v>80</v>
      </c>
      <c r="N30" s="76">
        <v>80</v>
      </c>
      <c r="O30">
        <v>0</v>
      </c>
      <c r="P30">
        <v>0</v>
      </c>
      <c r="Q30">
        <v>15</v>
      </c>
      <c r="R30">
        <v>45</v>
      </c>
      <c r="S30">
        <v>2500</v>
      </c>
      <c r="T30">
        <v>1</v>
      </c>
      <c r="U30">
        <v>0</v>
      </c>
      <c r="V30">
        <v>2000</v>
      </c>
      <c r="W30">
        <v>0</v>
      </c>
      <c r="X30">
        <v>0</v>
      </c>
    </row>
    <row r="31" spans="1:24" ht="18.75">
      <c r="A31" s="77" t="s">
        <v>2626</v>
      </c>
      <c r="B31">
        <v>81</v>
      </c>
      <c r="C31">
        <v>19</v>
      </c>
      <c r="D31">
        <v>281</v>
      </c>
      <c r="E31">
        <v>50</v>
      </c>
      <c r="F31">
        <v>1</v>
      </c>
      <c r="G31">
        <v>100</v>
      </c>
      <c r="H31">
        <v>400</v>
      </c>
      <c r="I31">
        <v>1300</v>
      </c>
      <c r="J31">
        <v>0</v>
      </c>
      <c r="K31" s="75">
        <v>20</v>
      </c>
      <c r="L31" s="75">
        <v>20</v>
      </c>
      <c r="M31" s="76">
        <v>80</v>
      </c>
      <c r="N31" s="76">
        <v>80</v>
      </c>
      <c r="O31">
        <v>0</v>
      </c>
      <c r="P31">
        <v>0</v>
      </c>
      <c r="Q31">
        <v>15</v>
      </c>
      <c r="R31">
        <v>45</v>
      </c>
      <c r="S31">
        <v>2500</v>
      </c>
      <c r="T31">
        <v>1</v>
      </c>
      <c r="U31">
        <v>0</v>
      </c>
      <c r="V31">
        <v>2000</v>
      </c>
      <c r="W31">
        <v>0</v>
      </c>
      <c r="X31">
        <v>0</v>
      </c>
    </row>
    <row r="32" spans="1:24" ht="18.75">
      <c r="A32" s="77" t="s">
        <v>2625</v>
      </c>
      <c r="B32">
        <v>134</v>
      </c>
      <c r="C32">
        <v>112</v>
      </c>
      <c r="D32">
        <v>337</v>
      </c>
      <c r="E32">
        <v>50</v>
      </c>
      <c r="F32">
        <v>1</v>
      </c>
      <c r="G32">
        <v>100</v>
      </c>
      <c r="H32">
        <v>400</v>
      </c>
      <c r="I32">
        <v>1300</v>
      </c>
      <c r="J32">
        <v>0</v>
      </c>
      <c r="K32" s="75">
        <v>20</v>
      </c>
      <c r="L32" s="75">
        <v>20</v>
      </c>
      <c r="M32" s="76">
        <v>80</v>
      </c>
      <c r="N32" s="76">
        <v>80</v>
      </c>
      <c r="O32">
        <v>0</v>
      </c>
      <c r="P32">
        <v>0</v>
      </c>
      <c r="Q32">
        <v>15</v>
      </c>
      <c r="R32">
        <v>45</v>
      </c>
      <c r="S32">
        <v>2500</v>
      </c>
      <c r="T32">
        <v>1</v>
      </c>
      <c r="U32">
        <v>0</v>
      </c>
      <c r="V32">
        <v>2000</v>
      </c>
      <c r="W32">
        <v>0</v>
      </c>
      <c r="X32">
        <v>0</v>
      </c>
    </row>
    <row r="33" spans="1:24" ht="18.75">
      <c r="A33" s="77" t="s">
        <v>2624</v>
      </c>
      <c r="B33">
        <v>134</v>
      </c>
      <c r="C33">
        <v>112</v>
      </c>
      <c r="D33">
        <v>336</v>
      </c>
      <c r="E33">
        <v>50</v>
      </c>
      <c r="F33">
        <v>1</v>
      </c>
      <c r="G33">
        <v>100</v>
      </c>
      <c r="H33">
        <v>400</v>
      </c>
      <c r="I33">
        <v>1300</v>
      </c>
      <c r="J33">
        <v>0</v>
      </c>
      <c r="K33" s="75">
        <v>20</v>
      </c>
      <c r="L33" s="75">
        <v>20</v>
      </c>
      <c r="M33" s="76">
        <v>80</v>
      </c>
      <c r="N33" s="76">
        <v>80</v>
      </c>
      <c r="O33">
        <v>0</v>
      </c>
      <c r="P33">
        <v>0</v>
      </c>
      <c r="Q33">
        <v>15</v>
      </c>
      <c r="R33">
        <v>45</v>
      </c>
      <c r="S33">
        <v>2500</v>
      </c>
      <c r="T33">
        <v>1</v>
      </c>
      <c r="U33">
        <v>0</v>
      </c>
      <c r="V33">
        <v>2000</v>
      </c>
      <c r="W33">
        <v>0</v>
      </c>
      <c r="X33">
        <v>0</v>
      </c>
    </row>
    <row r="34" spans="1:24" ht="18.75">
      <c r="A34" s="77" t="s">
        <v>2623</v>
      </c>
      <c r="B34">
        <v>128</v>
      </c>
      <c r="C34">
        <v>19</v>
      </c>
      <c r="D34">
        <v>290</v>
      </c>
      <c r="E34">
        <v>50</v>
      </c>
      <c r="F34">
        <v>1</v>
      </c>
      <c r="G34">
        <v>100</v>
      </c>
      <c r="H34">
        <v>400</v>
      </c>
      <c r="I34">
        <v>1300</v>
      </c>
      <c r="J34">
        <v>0</v>
      </c>
      <c r="K34" s="75">
        <v>20</v>
      </c>
      <c r="L34" s="75">
        <v>20</v>
      </c>
      <c r="M34" s="76">
        <v>80</v>
      </c>
      <c r="N34" s="76">
        <v>80</v>
      </c>
      <c r="O34">
        <v>0</v>
      </c>
      <c r="P34">
        <v>0</v>
      </c>
      <c r="Q34">
        <v>15</v>
      </c>
      <c r="R34">
        <v>45</v>
      </c>
      <c r="S34">
        <v>2500</v>
      </c>
      <c r="T34">
        <v>1</v>
      </c>
      <c r="U34">
        <v>0</v>
      </c>
      <c r="V34">
        <v>2000</v>
      </c>
      <c r="W34">
        <v>0</v>
      </c>
      <c r="X34">
        <v>0</v>
      </c>
    </row>
    <row r="35" spans="1:24" ht="18.75">
      <c r="A35" s="77" t="s">
        <v>2622</v>
      </c>
      <c r="B35">
        <v>128</v>
      </c>
      <c r="C35">
        <v>19</v>
      </c>
      <c r="D35">
        <v>291</v>
      </c>
      <c r="E35">
        <v>50</v>
      </c>
      <c r="F35">
        <v>1</v>
      </c>
      <c r="G35">
        <v>100</v>
      </c>
      <c r="H35">
        <v>400</v>
      </c>
      <c r="I35">
        <v>1300</v>
      </c>
      <c r="J35">
        <v>0</v>
      </c>
      <c r="K35" s="75">
        <v>20</v>
      </c>
      <c r="L35" s="75">
        <v>20</v>
      </c>
      <c r="M35" s="76">
        <v>80</v>
      </c>
      <c r="N35" s="76">
        <v>80</v>
      </c>
      <c r="O35">
        <v>0</v>
      </c>
      <c r="P35">
        <v>0</v>
      </c>
      <c r="Q35">
        <v>15</v>
      </c>
      <c r="R35">
        <v>45</v>
      </c>
      <c r="S35">
        <v>2500</v>
      </c>
      <c r="T35">
        <v>1</v>
      </c>
      <c r="U35">
        <v>0</v>
      </c>
      <c r="V35">
        <v>2000</v>
      </c>
      <c r="W35">
        <v>0</v>
      </c>
      <c r="X35">
        <v>0</v>
      </c>
    </row>
    <row r="36" spans="1:24" ht="18.75">
      <c r="A36" s="77" t="s">
        <v>2621</v>
      </c>
      <c r="B36">
        <v>128</v>
      </c>
      <c r="C36">
        <v>19</v>
      </c>
      <c r="D36">
        <v>292</v>
      </c>
      <c r="E36">
        <v>50</v>
      </c>
      <c r="F36">
        <v>1</v>
      </c>
      <c r="G36">
        <v>100</v>
      </c>
      <c r="H36">
        <v>400</v>
      </c>
      <c r="I36">
        <v>1300</v>
      </c>
      <c r="J36">
        <v>0</v>
      </c>
      <c r="K36" s="75">
        <v>20</v>
      </c>
      <c r="L36" s="75">
        <v>20</v>
      </c>
      <c r="M36" s="76">
        <v>80</v>
      </c>
      <c r="N36" s="76">
        <v>80</v>
      </c>
      <c r="O36">
        <v>0</v>
      </c>
      <c r="P36">
        <v>0</v>
      </c>
      <c r="Q36">
        <v>15</v>
      </c>
      <c r="R36">
        <v>45</v>
      </c>
      <c r="S36">
        <v>2500</v>
      </c>
      <c r="T36">
        <v>1</v>
      </c>
      <c r="U36">
        <v>0</v>
      </c>
      <c r="V36">
        <v>2000</v>
      </c>
      <c r="W36">
        <v>0</v>
      </c>
      <c r="X36">
        <v>0</v>
      </c>
    </row>
    <row r="37" spans="1:24" ht="18.75">
      <c r="A37" s="77" t="s">
        <v>2620</v>
      </c>
      <c r="B37">
        <v>128</v>
      </c>
      <c r="C37">
        <v>19</v>
      </c>
      <c r="D37">
        <v>293</v>
      </c>
      <c r="E37">
        <v>50</v>
      </c>
      <c r="F37">
        <v>1</v>
      </c>
      <c r="G37">
        <v>100</v>
      </c>
      <c r="H37">
        <v>400</v>
      </c>
      <c r="I37">
        <v>1300</v>
      </c>
      <c r="J37">
        <v>0</v>
      </c>
      <c r="K37" s="75">
        <v>20</v>
      </c>
      <c r="L37" s="75">
        <v>20</v>
      </c>
      <c r="M37" s="76">
        <v>80</v>
      </c>
      <c r="N37" s="76">
        <v>80</v>
      </c>
      <c r="O37">
        <v>0</v>
      </c>
      <c r="P37">
        <v>0</v>
      </c>
      <c r="Q37">
        <v>15</v>
      </c>
      <c r="R37">
        <v>45</v>
      </c>
      <c r="S37">
        <v>2500</v>
      </c>
      <c r="T37">
        <v>1</v>
      </c>
      <c r="U37">
        <v>0</v>
      </c>
      <c r="V37">
        <v>2000</v>
      </c>
      <c r="W37">
        <v>0</v>
      </c>
      <c r="X37">
        <v>0</v>
      </c>
    </row>
    <row r="38" spans="1:24" ht="18.75">
      <c r="A38" s="77" t="s">
        <v>2619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s="75">
        <v>0</v>
      </c>
      <c r="L38" s="75">
        <v>0</v>
      </c>
      <c r="M38" s="76">
        <v>0</v>
      </c>
      <c r="N38" s="76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ht="18.75">
      <c r="A39" s="77" t="s">
        <v>646</v>
      </c>
      <c r="B39">
        <v>11</v>
      </c>
      <c r="C39">
        <v>12</v>
      </c>
      <c r="D39">
        <v>0</v>
      </c>
      <c r="E39">
        <v>99</v>
      </c>
      <c r="F39">
        <v>0</v>
      </c>
      <c r="G39">
        <v>100</v>
      </c>
      <c r="H39">
        <v>10</v>
      </c>
      <c r="I39">
        <v>9999</v>
      </c>
      <c r="J39">
        <v>0</v>
      </c>
      <c r="K39" s="75">
        <v>0</v>
      </c>
      <c r="L39" s="75">
        <v>300</v>
      </c>
      <c r="M39" s="76">
        <v>200</v>
      </c>
      <c r="N39" s="76">
        <v>200</v>
      </c>
      <c r="O39">
        <v>200</v>
      </c>
      <c r="P39">
        <v>200</v>
      </c>
      <c r="Q39">
        <v>0</v>
      </c>
      <c r="R39">
        <v>200</v>
      </c>
      <c r="S39">
        <v>500</v>
      </c>
      <c r="T39">
        <v>1</v>
      </c>
      <c r="U39">
        <v>0</v>
      </c>
      <c r="V39">
        <v>4000</v>
      </c>
      <c r="W39">
        <v>0</v>
      </c>
      <c r="X39">
        <v>0</v>
      </c>
    </row>
    <row r="40" spans="1:24" ht="18.75">
      <c r="A40" s="77" t="s">
        <v>2618</v>
      </c>
      <c r="B40">
        <v>12</v>
      </c>
      <c r="C40">
        <v>12</v>
      </c>
      <c r="D40">
        <v>0</v>
      </c>
      <c r="E40">
        <v>99</v>
      </c>
      <c r="F40">
        <v>0</v>
      </c>
      <c r="G40">
        <v>100</v>
      </c>
      <c r="H40">
        <v>10</v>
      </c>
      <c r="I40">
        <v>9999</v>
      </c>
      <c r="J40">
        <v>0</v>
      </c>
      <c r="K40" s="75">
        <v>0</v>
      </c>
      <c r="L40" s="75">
        <v>300</v>
      </c>
      <c r="M40" s="76">
        <v>200</v>
      </c>
      <c r="N40" s="76">
        <v>200</v>
      </c>
      <c r="O40">
        <v>200</v>
      </c>
      <c r="P40">
        <v>200</v>
      </c>
      <c r="Q40">
        <v>0</v>
      </c>
      <c r="R40">
        <v>200</v>
      </c>
      <c r="S40">
        <v>500</v>
      </c>
      <c r="T40">
        <v>1</v>
      </c>
      <c r="U40">
        <v>0</v>
      </c>
      <c r="V40">
        <v>2000</v>
      </c>
      <c r="W40">
        <v>0</v>
      </c>
      <c r="X40">
        <v>0</v>
      </c>
    </row>
    <row r="41" spans="1:24" ht="18.75">
      <c r="A41" s="77" t="s">
        <v>602</v>
      </c>
      <c r="B41">
        <v>55</v>
      </c>
      <c r="C41">
        <v>19</v>
      </c>
      <c r="D41">
        <v>72</v>
      </c>
      <c r="E41">
        <v>99</v>
      </c>
      <c r="F41">
        <v>0</v>
      </c>
      <c r="G41">
        <v>0</v>
      </c>
      <c r="H41">
        <v>2</v>
      </c>
      <c r="I41">
        <v>9999</v>
      </c>
      <c r="J41">
        <v>0</v>
      </c>
      <c r="K41" s="75">
        <v>0</v>
      </c>
      <c r="L41" s="75">
        <v>0</v>
      </c>
      <c r="M41" s="76">
        <v>1</v>
      </c>
      <c r="N41" s="76">
        <v>1</v>
      </c>
      <c r="O41">
        <v>0</v>
      </c>
      <c r="P41">
        <v>0</v>
      </c>
      <c r="Q41">
        <v>15</v>
      </c>
      <c r="R41">
        <v>15</v>
      </c>
      <c r="S41">
        <v>1200</v>
      </c>
      <c r="T41">
        <v>1</v>
      </c>
      <c r="U41">
        <v>0</v>
      </c>
      <c r="V41">
        <v>2500</v>
      </c>
      <c r="W41">
        <v>0</v>
      </c>
      <c r="X41">
        <v>0</v>
      </c>
    </row>
    <row r="42" spans="1:24" ht="18.75">
      <c r="A42" s="77" t="s">
        <v>2617</v>
      </c>
      <c r="B42">
        <v>112</v>
      </c>
      <c r="C42">
        <v>45</v>
      </c>
      <c r="D42">
        <v>71</v>
      </c>
      <c r="E42">
        <v>99</v>
      </c>
      <c r="F42">
        <v>0</v>
      </c>
      <c r="G42">
        <v>0</v>
      </c>
      <c r="H42">
        <v>2</v>
      </c>
      <c r="I42">
        <v>2000</v>
      </c>
      <c r="J42">
        <v>0</v>
      </c>
      <c r="K42" s="75">
        <v>20</v>
      </c>
      <c r="L42" s="75">
        <v>20</v>
      </c>
      <c r="M42" s="76">
        <v>15</v>
      </c>
      <c r="N42" s="76">
        <v>30</v>
      </c>
      <c r="O42">
        <v>0</v>
      </c>
      <c r="P42">
        <v>0</v>
      </c>
      <c r="Q42">
        <v>18</v>
      </c>
      <c r="R42">
        <v>15</v>
      </c>
      <c r="S42">
        <v>500</v>
      </c>
      <c r="T42">
        <v>1</v>
      </c>
      <c r="U42">
        <v>0</v>
      </c>
      <c r="V42">
        <v>1200</v>
      </c>
      <c r="W42">
        <v>0</v>
      </c>
      <c r="X42">
        <v>0</v>
      </c>
    </row>
    <row r="43" spans="1:24" ht="18.75">
      <c r="A43" s="77" t="s">
        <v>545</v>
      </c>
      <c r="B43">
        <v>11</v>
      </c>
      <c r="C43">
        <v>24</v>
      </c>
      <c r="D43">
        <v>2</v>
      </c>
      <c r="E43">
        <v>99</v>
      </c>
      <c r="F43">
        <v>0</v>
      </c>
      <c r="G43">
        <v>100</v>
      </c>
      <c r="H43">
        <v>2</v>
      </c>
      <c r="I43">
        <v>9999</v>
      </c>
      <c r="J43">
        <v>0</v>
      </c>
      <c r="K43" s="75">
        <v>0</v>
      </c>
      <c r="L43" s="75">
        <v>300</v>
      </c>
      <c r="M43" s="76">
        <v>200</v>
      </c>
      <c r="N43" s="76">
        <v>200</v>
      </c>
      <c r="O43">
        <v>200</v>
      </c>
      <c r="P43">
        <v>200</v>
      </c>
      <c r="Q43">
        <v>0</v>
      </c>
      <c r="R43">
        <v>200</v>
      </c>
      <c r="S43">
        <v>500</v>
      </c>
      <c r="T43">
        <v>1</v>
      </c>
      <c r="U43">
        <v>0</v>
      </c>
      <c r="V43">
        <v>2300</v>
      </c>
      <c r="W43">
        <v>0</v>
      </c>
      <c r="X43">
        <v>0</v>
      </c>
    </row>
    <row r="44" spans="1:24" ht="18.75">
      <c r="A44" s="77" t="s">
        <v>2616</v>
      </c>
      <c r="B44">
        <v>112</v>
      </c>
      <c r="C44">
        <v>45</v>
      </c>
      <c r="D44">
        <v>71</v>
      </c>
      <c r="E44">
        <v>99</v>
      </c>
      <c r="F44">
        <v>0</v>
      </c>
      <c r="G44">
        <v>0</v>
      </c>
      <c r="H44">
        <v>2</v>
      </c>
      <c r="I44">
        <v>2000</v>
      </c>
      <c r="J44">
        <v>0</v>
      </c>
      <c r="K44" s="75">
        <v>15</v>
      </c>
      <c r="L44" s="75">
        <v>15</v>
      </c>
      <c r="M44" s="76">
        <v>30</v>
      </c>
      <c r="N44" s="76">
        <v>45</v>
      </c>
      <c r="O44">
        <v>0</v>
      </c>
      <c r="P44">
        <v>0</v>
      </c>
      <c r="Q44">
        <v>18</v>
      </c>
      <c r="R44">
        <v>15</v>
      </c>
      <c r="S44">
        <v>500</v>
      </c>
      <c r="T44">
        <v>1</v>
      </c>
      <c r="U44">
        <v>0</v>
      </c>
      <c r="V44">
        <v>1200</v>
      </c>
      <c r="W44">
        <v>0</v>
      </c>
      <c r="X44">
        <v>0</v>
      </c>
    </row>
    <row r="45" spans="1:24" ht="18.75">
      <c r="A45" s="77" t="s">
        <v>531</v>
      </c>
      <c r="B45">
        <v>112</v>
      </c>
      <c r="C45">
        <v>45</v>
      </c>
      <c r="D45">
        <v>47</v>
      </c>
      <c r="E45">
        <v>99</v>
      </c>
      <c r="F45">
        <v>0</v>
      </c>
      <c r="G45">
        <v>0</v>
      </c>
      <c r="H45">
        <v>2</v>
      </c>
      <c r="I45">
        <v>2000</v>
      </c>
      <c r="J45">
        <v>0</v>
      </c>
      <c r="K45" s="75">
        <v>15</v>
      </c>
      <c r="L45" s="75">
        <v>15</v>
      </c>
      <c r="M45" s="76">
        <v>20</v>
      </c>
      <c r="N45" s="76">
        <v>35</v>
      </c>
      <c r="O45">
        <v>0</v>
      </c>
      <c r="P45">
        <v>0</v>
      </c>
      <c r="Q45">
        <v>18</v>
      </c>
      <c r="R45">
        <v>15</v>
      </c>
      <c r="S45">
        <v>500</v>
      </c>
      <c r="T45">
        <v>1</v>
      </c>
      <c r="U45">
        <v>0</v>
      </c>
      <c r="V45">
        <v>1200</v>
      </c>
      <c r="W45">
        <v>0</v>
      </c>
      <c r="X45">
        <v>0</v>
      </c>
    </row>
    <row r="46" spans="1:24" ht="18.75">
      <c r="A46" s="77" t="s">
        <v>2615</v>
      </c>
      <c r="B46">
        <v>55</v>
      </c>
      <c r="C46">
        <v>19</v>
      </c>
      <c r="D46">
        <v>20</v>
      </c>
      <c r="E46">
        <v>99</v>
      </c>
      <c r="F46">
        <v>1</v>
      </c>
      <c r="G46">
        <v>0</v>
      </c>
      <c r="H46">
        <v>85</v>
      </c>
      <c r="I46">
        <v>9999</v>
      </c>
      <c r="J46">
        <v>0</v>
      </c>
      <c r="K46" s="75">
        <v>0</v>
      </c>
      <c r="L46" s="75">
        <v>0</v>
      </c>
      <c r="M46" s="76">
        <v>7</v>
      </c>
      <c r="N46" s="76">
        <v>10</v>
      </c>
      <c r="O46">
        <v>0</v>
      </c>
      <c r="P46">
        <v>0</v>
      </c>
      <c r="Q46">
        <v>13</v>
      </c>
      <c r="R46">
        <v>11</v>
      </c>
      <c r="S46">
        <v>1500</v>
      </c>
      <c r="T46">
        <v>1</v>
      </c>
      <c r="U46">
        <v>0</v>
      </c>
      <c r="V46">
        <v>2500</v>
      </c>
      <c r="W46">
        <v>0</v>
      </c>
      <c r="X46">
        <v>0</v>
      </c>
    </row>
    <row r="47" spans="1:24" ht="18.75">
      <c r="A47" s="77" t="s">
        <v>2614</v>
      </c>
      <c r="B47">
        <v>55</v>
      </c>
      <c r="C47">
        <v>19</v>
      </c>
      <c r="D47">
        <v>21</v>
      </c>
      <c r="E47">
        <v>99</v>
      </c>
      <c r="F47">
        <v>0</v>
      </c>
      <c r="G47">
        <v>0</v>
      </c>
      <c r="H47">
        <v>2</v>
      </c>
      <c r="I47">
        <v>9999</v>
      </c>
      <c r="J47">
        <v>0</v>
      </c>
      <c r="K47" s="75">
        <v>0</v>
      </c>
      <c r="L47" s="75">
        <v>1</v>
      </c>
      <c r="M47" s="76">
        <v>1</v>
      </c>
      <c r="N47" s="76">
        <v>0</v>
      </c>
      <c r="O47">
        <v>0</v>
      </c>
      <c r="P47">
        <v>15</v>
      </c>
      <c r="Q47">
        <v>15</v>
      </c>
      <c r="R47">
        <v>1200</v>
      </c>
      <c r="S47">
        <v>1</v>
      </c>
      <c r="T47">
        <v>0</v>
      </c>
      <c r="U47">
        <v>2500</v>
      </c>
      <c r="V47">
        <v>1</v>
      </c>
      <c r="W47">
        <v>0</v>
      </c>
      <c r="X47">
        <v>0</v>
      </c>
    </row>
    <row r="48" spans="1:24" ht="18.75">
      <c r="A48" s="77" t="s">
        <v>2613</v>
      </c>
      <c r="B48">
        <v>55</v>
      </c>
      <c r="C48">
        <v>19</v>
      </c>
      <c r="D48">
        <v>22</v>
      </c>
      <c r="E48">
        <v>99</v>
      </c>
      <c r="F48">
        <v>0</v>
      </c>
      <c r="G48">
        <v>0</v>
      </c>
      <c r="H48">
        <v>2</v>
      </c>
      <c r="I48">
        <v>9999</v>
      </c>
      <c r="J48">
        <v>0</v>
      </c>
      <c r="K48" s="75">
        <v>0</v>
      </c>
      <c r="L48" s="75">
        <v>1</v>
      </c>
      <c r="M48" s="76">
        <v>1</v>
      </c>
      <c r="N48" s="76">
        <v>0</v>
      </c>
      <c r="O48">
        <v>0</v>
      </c>
      <c r="P48">
        <v>15</v>
      </c>
      <c r="Q48">
        <v>15</v>
      </c>
      <c r="R48">
        <v>1200</v>
      </c>
      <c r="S48">
        <v>1</v>
      </c>
      <c r="T48">
        <v>0</v>
      </c>
      <c r="U48">
        <v>2500</v>
      </c>
      <c r="V48">
        <v>1</v>
      </c>
      <c r="W48">
        <v>0</v>
      </c>
      <c r="X48">
        <v>0</v>
      </c>
    </row>
    <row r="49" spans="1:26" ht="18.75">
      <c r="A49" s="77" t="s">
        <v>2612</v>
      </c>
      <c r="B49">
        <v>55</v>
      </c>
      <c r="C49">
        <v>19</v>
      </c>
      <c r="D49">
        <v>23</v>
      </c>
      <c r="E49">
        <v>99</v>
      </c>
      <c r="F49">
        <v>0</v>
      </c>
      <c r="G49">
        <v>0</v>
      </c>
      <c r="H49">
        <v>2</v>
      </c>
      <c r="I49">
        <v>9999</v>
      </c>
      <c r="J49">
        <v>0</v>
      </c>
      <c r="K49" s="75">
        <v>0</v>
      </c>
      <c r="L49" s="75">
        <v>1</v>
      </c>
      <c r="M49" s="76">
        <v>1</v>
      </c>
      <c r="N49" s="76">
        <v>0</v>
      </c>
      <c r="O49">
        <v>0</v>
      </c>
      <c r="P49">
        <v>15</v>
      </c>
      <c r="Q49">
        <v>15</v>
      </c>
      <c r="R49">
        <v>1200</v>
      </c>
      <c r="S49">
        <v>1</v>
      </c>
      <c r="T49">
        <v>0</v>
      </c>
      <c r="U49">
        <v>2500</v>
      </c>
      <c r="V49">
        <v>1</v>
      </c>
      <c r="W49">
        <v>0</v>
      </c>
      <c r="X49">
        <v>0</v>
      </c>
    </row>
    <row r="50" spans="1:26" ht="18.75">
      <c r="A50" s="77" t="s">
        <v>2611</v>
      </c>
      <c r="B50">
        <v>55</v>
      </c>
      <c r="C50">
        <v>19</v>
      </c>
      <c r="D50">
        <v>150</v>
      </c>
      <c r="E50">
        <v>99</v>
      </c>
      <c r="F50">
        <v>0</v>
      </c>
      <c r="G50">
        <v>0</v>
      </c>
      <c r="H50">
        <v>2</v>
      </c>
      <c r="I50">
        <v>9999</v>
      </c>
      <c r="J50">
        <v>0</v>
      </c>
      <c r="K50" s="75">
        <v>0</v>
      </c>
      <c r="L50" s="75">
        <v>1</v>
      </c>
      <c r="M50" s="76">
        <v>1</v>
      </c>
      <c r="N50" s="76">
        <v>0</v>
      </c>
      <c r="O50">
        <v>0</v>
      </c>
      <c r="P50">
        <v>15</v>
      </c>
      <c r="Q50">
        <v>15</v>
      </c>
      <c r="R50">
        <v>1200</v>
      </c>
      <c r="S50">
        <v>1</v>
      </c>
      <c r="T50">
        <v>0</v>
      </c>
      <c r="U50">
        <v>2500</v>
      </c>
      <c r="V50">
        <v>1</v>
      </c>
      <c r="W50">
        <v>0</v>
      </c>
      <c r="X50">
        <v>0</v>
      </c>
    </row>
    <row r="51" spans="1:26" ht="18.75">
      <c r="A51" s="77" t="s">
        <v>2610</v>
      </c>
      <c r="B51">
        <v>16</v>
      </c>
      <c r="C51">
        <v>12</v>
      </c>
      <c r="D51">
        <v>102</v>
      </c>
      <c r="E51">
        <v>99</v>
      </c>
      <c r="F51">
        <v>1</v>
      </c>
      <c r="G51">
        <v>1</v>
      </c>
      <c r="H51">
        <v>2</v>
      </c>
      <c r="I51">
        <v>9999</v>
      </c>
      <c r="J51">
        <v>0</v>
      </c>
      <c r="K51" s="75">
        <v>0</v>
      </c>
      <c r="L51" s="75">
        <v>300</v>
      </c>
      <c r="M51" s="76">
        <v>10</v>
      </c>
      <c r="N51" s="76">
        <v>10</v>
      </c>
      <c r="O51">
        <v>10</v>
      </c>
      <c r="P51">
        <v>10</v>
      </c>
      <c r="Q51">
        <v>0</v>
      </c>
      <c r="R51">
        <v>200</v>
      </c>
      <c r="S51">
        <v>500</v>
      </c>
      <c r="T51">
        <v>1</v>
      </c>
      <c r="U51">
        <v>0</v>
      </c>
      <c r="V51">
        <v>2300</v>
      </c>
      <c r="W51">
        <v>0</v>
      </c>
      <c r="X51">
        <v>0</v>
      </c>
    </row>
    <row r="52" spans="1:26" ht="18.75">
      <c r="A52" s="77" t="s">
        <v>2609</v>
      </c>
      <c r="B52">
        <v>111</v>
      </c>
      <c r="C52">
        <v>98</v>
      </c>
      <c r="D52">
        <v>902</v>
      </c>
      <c r="E52">
        <v>65</v>
      </c>
      <c r="F52">
        <v>0</v>
      </c>
      <c r="G52">
        <v>0</v>
      </c>
      <c r="H52">
        <v>5000</v>
      </c>
      <c r="I52">
        <v>0</v>
      </c>
      <c r="J52">
        <v>0</v>
      </c>
      <c r="K52" s="75">
        <v>0</v>
      </c>
      <c r="L52" s="75">
        <v>0</v>
      </c>
      <c r="M52" s="76">
        <v>0</v>
      </c>
      <c r="N52" s="76">
        <v>100</v>
      </c>
      <c r="O52">
        <v>0</v>
      </c>
      <c r="P52">
        <v>0</v>
      </c>
      <c r="Q52">
        <v>100</v>
      </c>
      <c r="R52">
        <v>1000</v>
      </c>
      <c r="S52">
        <v>1</v>
      </c>
      <c r="T52">
        <v>0</v>
      </c>
      <c r="U52">
        <v>2000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ht="18.75">
      <c r="A53" s="77" t="s">
        <v>2608</v>
      </c>
      <c r="B53">
        <v>110</v>
      </c>
      <c r="C53">
        <v>99</v>
      </c>
      <c r="D53">
        <v>900</v>
      </c>
      <c r="E53">
        <v>65</v>
      </c>
      <c r="F53">
        <v>0</v>
      </c>
      <c r="G53">
        <v>0</v>
      </c>
      <c r="H53">
        <v>10000</v>
      </c>
      <c r="I53">
        <v>0</v>
      </c>
      <c r="J53">
        <v>0</v>
      </c>
      <c r="K53" s="75">
        <v>0</v>
      </c>
      <c r="L53" s="75">
        <v>0</v>
      </c>
      <c r="M53" s="76">
        <v>0</v>
      </c>
      <c r="N53" s="76">
        <v>100</v>
      </c>
      <c r="O53">
        <v>0</v>
      </c>
      <c r="P53">
        <v>0</v>
      </c>
      <c r="Q53">
        <v>100</v>
      </c>
      <c r="R53">
        <v>1000</v>
      </c>
      <c r="S53">
        <v>1</v>
      </c>
      <c r="T53">
        <v>0</v>
      </c>
      <c r="U53">
        <v>2000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ht="18.75">
      <c r="A54" s="77" t="s">
        <v>2607</v>
      </c>
      <c r="B54">
        <v>111</v>
      </c>
      <c r="C54">
        <v>98</v>
      </c>
      <c r="D54">
        <v>901</v>
      </c>
      <c r="E54">
        <v>65</v>
      </c>
      <c r="F54">
        <v>0</v>
      </c>
      <c r="G54">
        <v>0</v>
      </c>
      <c r="H54">
        <v>5000</v>
      </c>
      <c r="I54">
        <v>0</v>
      </c>
      <c r="J54">
        <v>0</v>
      </c>
      <c r="K54" s="75">
        <v>0</v>
      </c>
      <c r="L54" s="75">
        <v>0</v>
      </c>
      <c r="M54" s="76">
        <v>0</v>
      </c>
      <c r="N54" s="76">
        <v>100</v>
      </c>
      <c r="O54">
        <v>0</v>
      </c>
      <c r="P54">
        <v>0</v>
      </c>
      <c r="Q54">
        <v>100</v>
      </c>
      <c r="R54">
        <v>1000</v>
      </c>
      <c r="S54">
        <v>1</v>
      </c>
      <c r="T54">
        <v>0</v>
      </c>
      <c r="U54">
        <v>2000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ht="18.75">
      <c r="A55" s="77" t="s">
        <v>2606</v>
      </c>
      <c r="B55">
        <v>111</v>
      </c>
      <c r="C55">
        <v>98</v>
      </c>
      <c r="D55">
        <v>903</v>
      </c>
      <c r="E55">
        <v>65</v>
      </c>
      <c r="F55">
        <v>0</v>
      </c>
      <c r="G55">
        <v>0</v>
      </c>
      <c r="H55">
        <v>5000</v>
      </c>
      <c r="I55">
        <v>0</v>
      </c>
      <c r="J55">
        <v>0</v>
      </c>
      <c r="K55" s="75">
        <v>0</v>
      </c>
      <c r="L55" s="75">
        <v>0</v>
      </c>
      <c r="M55" s="76">
        <v>0</v>
      </c>
      <c r="N55" s="76">
        <v>100</v>
      </c>
      <c r="O55">
        <v>0</v>
      </c>
      <c r="P55">
        <v>0</v>
      </c>
      <c r="Q55">
        <v>100</v>
      </c>
      <c r="R55">
        <v>1000</v>
      </c>
      <c r="S55">
        <v>1</v>
      </c>
      <c r="T55">
        <v>0</v>
      </c>
      <c r="U55">
        <v>2000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ht="18.75">
      <c r="A56" s="77" t="s">
        <v>2605</v>
      </c>
      <c r="B56">
        <v>111</v>
      </c>
      <c r="C56">
        <v>98</v>
      </c>
      <c r="D56">
        <v>902</v>
      </c>
      <c r="E56">
        <v>65</v>
      </c>
      <c r="F56">
        <v>0</v>
      </c>
      <c r="G56">
        <v>0</v>
      </c>
      <c r="H56">
        <v>5000</v>
      </c>
      <c r="I56">
        <v>0</v>
      </c>
      <c r="J56">
        <v>0</v>
      </c>
      <c r="K56" s="75">
        <v>0</v>
      </c>
      <c r="L56" s="75">
        <v>0</v>
      </c>
      <c r="M56" s="76">
        <v>0</v>
      </c>
      <c r="N56" s="76">
        <v>100</v>
      </c>
      <c r="O56">
        <v>0</v>
      </c>
      <c r="P56">
        <v>0</v>
      </c>
      <c r="Q56">
        <v>100</v>
      </c>
      <c r="R56">
        <v>1000</v>
      </c>
      <c r="S56">
        <v>1</v>
      </c>
      <c r="T56">
        <v>0</v>
      </c>
      <c r="U56">
        <v>2000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ht="18.75">
      <c r="A57" s="77" t="s">
        <v>2604</v>
      </c>
      <c r="B57">
        <v>111</v>
      </c>
      <c r="C57">
        <v>98</v>
      </c>
      <c r="D57">
        <v>902</v>
      </c>
      <c r="E57">
        <v>65</v>
      </c>
      <c r="F57">
        <v>0</v>
      </c>
      <c r="G57">
        <v>0</v>
      </c>
      <c r="H57">
        <v>5000</v>
      </c>
      <c r="I57">
        <v>0</v>
      </c>
      <c r="J57">
        <v>0</v>
      </c>
      <c r="K57" s="75">
        <v>0</v>
      </c>
      <c r="L57" s="75">
        <v>0</v>
      </c>
      <c r="M57" s="76">
        <v>0</v>
      </c>
      <c r="N57" s="76">
        <v>100</v>
      </c>
      <c r="O57">
        <v>0</v>
      </c>
      <c r="P57">
        <v>0</v>
      </c>
      <c r="Q57">
        <v>100</v>
      </c>
      <c r="R57">
        <v>1000</v>
      </c>
      <c r="S57">
        <v>1</v>
      </c>
      <c r="T57">
        <v>0</v>
      </c>
      <c r="U57">
        <v>2000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ht="18.75">
      <c r="A58" s="77" t="s">
        <v>562</v>
      </c>
      <c r="B58">
        <v>110</v>
      </c>
      <c r="C58">
        <v>99</v>
      </c>
      <c r="D58">
        <v>900</v>
      </c>
      <c r="E58">
        <v>99</v>
      </c>
      <c r="F58">
        <v>0</v>
      </c>
      <c r="G58">
        <v>0</v>
      </c>
      <c r="H58">
        <v>2</v>
      </c>
      <c r="I58">
        <v>10000</v>
      </c>
      <c r="J58">
        <v>0</v>
      </c>
      <c r="K58" s="75">
        <v>20</v>
      </c>
      <c r="L58" s="75">
        <v>20</v>
      </c>
      <c r="M58" s="76">
        <v>0</v>
      </c>
      <c r="N58" s="76">
        <v>0</v>
      </c>
      <c r="O58">
        <v>0</v>
      </c>
      <c r="P58">
        <v>0</v>
      </c>
      <c r="Q58">
        <v>15</v>
      </c>
      <c r="R58">
        <v>1</v>
      </c>
      <c r="S58">
        <v>1000</v>
      </c>
      <c r="T58">
        <v>1</v>
      </c>
      <c r="U58">
        <v>0</v>
      </c>
      <c r="V58">
        <v>1000</v>
      </c>
      <c r="W58">
        <v>0</v>
      </c>
      <c r="X58">
        <v>0</v>
      </c>
    </row>
    <row r="59" spans="1:26" ht="18.75">
      <c r="A59" s="77" t="s">
        <v>561</v>
      </c>
      <c r="B59">
        <v>111</v>
      </c>
      <c r="C59">
        <v>98</v>
      </c>
      <c r="D59">
        <v>904</v>
      </c>
      <c r="E59">
        <v>99</v>
      </c>
      <c r="F59">
        <v>0</v>
      </c>
      <c r="G59">
        <v>0</v>
      </c>
      <c r="H59">
        <v>2</v>
      </c>
      <c r="I59">
        <v>5000</v>
      </c>
      <c r="J59">
        <v>0</v>
      </c>
      <c r="K59" s="75">
        <v>20</v>
      </c>
      <c r="L59" s="75">
        <v>20</v>
      </c>
      <c r="M59" s="76">
        <v>0</v>
      </c>
      <c r="N59" s="76">
        <v>0</v>
      </c>
      <c r="O59">
        <v>0</v>
      </c>
      <c r="P59">
        <v>0</v>
      </c>
      <c r="Q59">
        <v>15</v>
      </c>
      <c r="R59">
        <v>1</v>
      </c>
      <c r="S59">
        <v>1000</v>
      </c>
      <c r="T59">
        <v>1</v>
      </c>
      <c r="U59">
        <v>0</v>
      </c>
      <c r="V59">
        <v>1000</v>
      </c>
      <c r="W59">
        <v>0</v>
      </c>
      <c r="X59">
        <v>0</v>
      </c>
    </row>
    <row r="60" spans="1:26" ht="18.75">
      <c r="A60" s="77" t="s">
        <v>560</v>
      </c>
      <c r="B60">
        <v>111</v>
      </c>
      <c r="C60">
        <v>98</v>
      </c>
      <c r="D60">
        <v>906</v>
      </c>
      <c r="E60">
        <v>99</v>
      </c>
      <c r="F60">
        <v>0</v>
      </c>
      <c r="G60">
        <v>0</v>
      </c>
      <c r="H60">
        <v>2</v>
      </c>
      <c r="I60">
        <v>5000</v>
      </c>
      <c r="J60">
        <v>0</v>
      </c>
      <c r="K60" s="75">
        <v>20</v>
      </c>
      <c r="L60" s="75">
        <v>20</v>
      </c>
      <c r="M60" s="76">
        <v>0</v>
      </c>
      <c r="N60" s="76">
        <v>0</v>
      </c>
      <c r="O60">
        <v>0</v>
      </c>
      <c r="P60">
        <v>0</v>
      </c>
      <c r="Q60">
        <v>15</v>
      </c>
      <c r="R60">
        <v>1</v>
      </c>
      <c r="S60">
        <v>1000</v>
      </c>
      <c r="T60">
        <v>1</v>
      </c>
      <c r="U60">
        <v>0</v>
      </c>
      <c r="V60">
        <v>1000</v>
      </c>
      <c r="W60">
        <v>0</v>
      </c>
      <c r="X60">
        <v>0</v>
      </c>
    </row>
    <row r="61" spans="1:26" ht="18.75">
      <c r="A61" s="77" t="s">
        <v>559</v>
      </c>
      <c r="B61">
        <v>111</v>
      </c>
      <c r="C61">
        <v>98</v>
      </c>
      <c r="D61">
        <v>905</v>
      </c>
      <c r="E61">
        <v>99</v>
      </c>
      <c r="F61">
        <v>0</v>
      </c>
      <c r="G61">
        <v>0</v>
      </c>
      <c r="H61">
        <v>2</v>
      </c>
      <c r="I61">
        <v>5000</v>
      </c>
      <c r="J61">
        <v>0</v>
      </c>
      <c r="K61" s="75">
        <v>20</v>
      </c>
      <c r="L61" s="75">
        <v>20</v>
      </c>
      <c r="M61" s="76">
        <v>0</v>
      </c>
      <c r="N61" s="76">
        <v>0</v>
      </c>
      <c r="O61">
        <v>0</v>
      </c>
      <c r="P61">
        <v>0</v>
      </c>
      <c r="Q61">
        <v>15</v>
      </c>
      <c r="R61">
        <v>1</v>
      </c>
      <c r="S61">
        <v>1000</v>
      </c>
      <c r="T61">
        <v>1</v>
      </c>
      <c r="U61">
        <v>0</v>
      </c>
      <c r="V61">
        <v>1000</v>
      </c>
      <c r="W61">
        <v>0</v>
      </c>
      <c r="X61">
        <v>0</v>
      </c>
    </row>
    <row r="62" spans="1:26" ht="18.75">
      <c r="A62" s="77" t="s">
        <v>2603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75">
        <v>0</v>
      </c>
      <c r="L62" s="75">
        <v>0</v>
      </c>
      <c r="M62" s="76">
        <v>0</v>
      </c>
      <c r="N62" s="76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6" ht="18.75">
      <c r="A63" s="77" t="s">
        <v>643</v>
      </c>
      <c r="B63">
        <v>84</v>
      </c>
      <c r="C63">
        <v>32</v>
      </c>
      <c r="D63">
        <v>83</v>
      </c>
      <c r="E63">
        <v>18</v>
      </c>
      <c r="F63">
        <v>0</v>
      </c>
      <c r="G63">
        <v>0</v>
      </c>
      <c r="H63">
        <v>45</v>
      </c>
      <c r="I63">
        <v>45</v>
      </c>
      <c r="J63">
        <v>0</v>
      </c>
      <c r="K63" s="75">
        <v>2</v>
      </c>
      <c r="L63" s="75">
        <v>0</v>
      </c>
      <c r="M63" s="76">
        <v>7</v>
      </c>
      <c r="N63" s="76">
        <v>16</v>
      </c>
      <c r="O63">
        <v>0</v>
      </c>
      <c r="P63">
        <v>0</v>
      </c>
      <c r="Q63">
        <v>15</v>
      </c>
      <c r="R63">
        <v>10</v>
      </c>
      <c r="S63">
        <v>1200</v>
      </c>
      <c r="T63">
        <v>1</v>
      </c>
      <c r="U63">
        <v>0</v>
      </c>
      <c r="V63">
        <v>2500</v>
      </c>
      <c r="W63">
        <v>0</v>
      </c>
      <c r="X63">
        <v>0</v>
      </c>
    </row>
    <row r="64" spans="1:26" ht="18.75">
      <c r="A64" s="77" t="s">
        <v>632</v>
      </c>
      <c r="B64">
        <v>90</v>
      </c>
      <c r="C64">
        <v>16</v>
      </c>
      <c r="D64">
        <v>24</v>
      </c>
      <c r="E64">
        <v>21</v>
      </c>
      <c r="F64">
        <v>0</v>
      </c>
      <c r="G64">
        <v>100</v>
      </c>
      <c r="H64">
        <v>60</v>
      </c>
      <c r="I64">
        <v>65</v>
      </c>
      <c r="J64">
        <v>0</v>
      </c>
      <c r="K64" s="75">
        <v>0</v>
      </c>
      <c r="L64" s="75">
        <v>0</v>
      </c>
      <c r="M64" s="76">
        <v>6</v>
      </c>
      <c r="N64" s="76">
        <v>8</v>
      </c>
      <c r="O64">
        <v>0</v>
      </c>
      <c r="P64">
        <v>0</v>
      </c>
      <c r="Q64">
        <v>12</v>
      </c>
      <c r="R64">
        <v>12</v>
      </c>
      <c r="S64">
        <v>1000</v>
      </c>
      <c r="T64">
        <v>1</v>
      </c>
      <c r="U64">
        <v>0</v>
      </c>
      <c r="V64">
        <v>2500</v>
      </c>
      <c r="W64">
        <v>0</v>
      </c>
      <c r="X64">
        <v>0</v>
      </c>
    </row>
    <row r="65" spans="1:24" ht="18.75">
      <c r="A65" s="77" t="s">
        <v>642</v>
      </c>
      <c r="B65">
        <v>81</v>
      </c>
      <c r="C65">
        <v>19</v>
      </c>
      <c r="D65">
        <v>80</v>
      </c>
      <c r="E65">
        <v>20</v>
      </c>
      <c r="F65">
        <v>0</v>
      </c>
      <c r="G65">
        <v>0</v>
      </c>
      <c r="H65">
        <v>25</v>
      </c>
      <c r="I65">
        <v>25</v>
      </c>
      <c r="J65">
        <v>0</v>
      </c>
      <c r="K65" s="75">
        <v>2</v>
      </c>
      <c r="L65" s="75">
        <v>0</v>
      </c>
      <c r="M65" s="76">
        <v>4</v>
      </c>
      <c r="N65" s="76">
        <v>6</v>
      </c>
      <c r="O65">
        <v>0</v>
      </c>
      <c r="P65">
        <v>0</v>
      </c>
      <c r="Q65">
        <v>25</v>
      </c>
      <c r="R65">
        <v>11</v>
      </c>
      <c r="S65">
        <v>1200</v>
      </c>
      <c r="T65">
        <v>1</v>
      </c>
      <c r="U65">
        <v>0</v>
      </c>
      <c r="V65">
        <v>2500</v>
      </c>
      <c r="W65">
        <v>0</v>
      </c>
      <c r="X65">
        <v>0</v>
      </c>
    </row>
    <row r="66" spans="1:24" ht="18.75">
      <c r="A66" s="77" t="s">
        <v>637</v>
      </c>
      <c r="B66">
        <v>86</v>
      </c>
      <c r="C66">
        <v>14</v>
      </c>
      <c r="D66">
        <v>20</v>
      </c>
      <c r="E66">
        <v>18</v>
      </c>
      <c r="F66">
        <v>1</v>
      </c>
      <c r="G66">
        <v>0</v>
      </c>
      <c r="H66">
        <v>85</v>
      </c>
      <c r="I66">
        <v>90</v>
      </c>
      <c r="J66">
        <v>0</v>
      </c>
      <c r="K66" s="75">
        <v>0</v>
      </c>
      <c r="L66" s="75">
        <v>0</v>
      </c>
      <c r="M66" s="76">
        <v>7</v>
      </c>
      <c r="N66" s="76">
        <v>10</v>
      </c>
      <c r="O66">
        <v>0</v>
      </c>
      <c r="P66">
        <v>0</v>
      </c>
      <c r="Q66">
        <v>13</v>
      </c>
      <c r="R66">
        <v>11</v>
      </c>
      <c r="S66">
        <v>1500</v>
      </c>
      <c r="T66">
        <v>1</v>
      </c>
      <c r="U66">
        <v>0</v>
      </c>
      <c r="V66">
        <v>2500</v>
      </c>
      <c r="W66">
        <v>0</v>
      </c>
      <c r="X66">
        <v>0</v>
      </c>
    </row>
    <row r="67" spans="1:24" ht="18.75">
      <c r="A67" s="77" t="s">
        <v>2602</v>
      </c>
      <c r="B67">
        <v>86</v>
      </c>
      <c r="C67">
        <v>14</v>
      </c>
      <c r="D67">
        <v>20</v>
      </c>
      <c r="E67">
        <v>18</v>
      </c>
      <c r="F67">
        <v>1</v>
      </c>
      <c r="G67">
        <v>0</v>
      </c>
      <c r="H67">
        <v>85</v>
      </c>
      <c r="I67">
        <v>90</v>
      </c>
      <c r="J67">
        <v>0</v>
      </c>
      <c r="K67" s="75">
        <v>0</v>
      </c>
      <c r="L67" s="75">
        <v>0</v>
      </c>
      <c r="M67" s="76">
        <v>7</v>
      </c>
      <c r="N67" s="76">
        <v>10</v>
      </c>
      <c r="O67">
        <v>0</v>
      </c>
      <c r="P67">
        <v>0</v>
      </c>
      <c r="Q67">
        <v>13</v>
      </c>
      <c r="R67">
        <v>13</v>
      </c>
      <c r="S67">
        <v>1500</v>
      </c>
      <c r="T67">
        <v>1</v>
      </c>
      <c r="U67">
        <v>0</v>
      </c>
      <c r="V67">
        <v>2500</v>
      </c>
      <c r="W67">
        <v>0</v>
      </c>
      <c r="X67">
        <v>0</v>
      </c>
    </row>
    <row r="68" spans="1:24" ht="18.75">
      <c r="A68" s="77" t="s">
        <v>1632</v>
      </c>
      <c r="B68">
        <v>87</v>
      </c>
      <c r="C68">
        <v>15</v>
      </c>
      <c r="D68">
        <v>21</v>
      </c>
      <c r="E68">
        <v>18</v>
      </c>
      <c r="F68">
        <v>1</v>
      </c>
      <c r="G68">
        <v>0</v>
      </c>
      <c r="H68">
        <v>90</v>
      </c>
      <c r="I68">
        <v>100</v>
      </c>
      <c r="J68">
        <v>0</v>
      </c>
      <c r="K68" s="75">
        <v>0</v>
      </c>
      <c r="L68" s="75">
        <v>0</v>
      </c>
      <c r="M68" s="76">
        <v>4</v>
      </c>
      <c r="N68" s="76">
        <v>9</v>
      </c>
      <c r="O68">
        <v>0</v>
      </c>
      <c r="P68">
        <v>0</v>
      </c>
      <c r="Q68">
        <v>12</v>
      </c>
      <c r="R68">
        <v>15</v>
      </c>
      <c r="S68">
        <v>1500</v>
      </c>
      <c r="T68">
        <v>1</v>
      </c>
      <c r="U68">
        <v>0</v>
      </c>
      <c r="V68">
        <v>2500</v>
      </c>
      <c r="W68">
        <v>0</v>
      </c>
      <c r="X68">
        <v>0</v>
      </c>
    </row>
    <row r="69" spans="1:24" ht="18.75">
      <c r="A69" s="77" t="s">
        <v>1302</v>
      </c>
      <c r="B69">
        <v>87</v>
      </c>
      <c r="C69">
        <v>15</v>
      </c>
      <c r="D69">
        <v>21</v>
      </c>
      <c r="E69">
        <v>18</v>
      </c>
      <c r="F69">
        <v>1</v>
      </c>
      <c r="G69">
        <v>0</v>
      </c>
      <c r="H69">
        <v>90</v>
      </c>
      <c r="I69">
        <v>100</v>
      </c>
      <c r="J69">
        <v>0</v>
      </c>
      <c r="K69" s="75">
        <v>0</v>
      </c>
      <c r="L69" s="75">
        <v>0</v>
      </c>
      <c r="M69" s="76">
        <v>4</v>
      </c>
      <c r="N69" s="76">
        <v>9</v>
      </c>
      <c r="O69">
        <v>0</v>
      </c>
      <c r="P69">
        <v>0</v>
      </c>
      <c r="Q69">
        <v>12</v>
      </c>
      <c r="R69">
        <v>15</v>
      </c>
      <c r="S69">
        <v>1500</v>
      </c>
      <c r="T69">
        <v>1</v>
      </c>
      <c r="U69">
        <v>0</v>
      </c>
      <c r="V69">
        <v>2500</v>
      </c>
      <c r="W69">
        <v>0</v>
      </c>
      <c r="X69">
        <v>0</v>
      </c>
    </row>
    <row r="70" spans="1:24" ht="18.75">
      <c r="A70" s="77" t="s">
        <v>636</v>
      </c>
      <c r="B70">
        <v>88</v>
      </c>
      <c r="C70">
        <v>14</v>
      </c>
      <c r="D70">
        <v>22</v>
      </c>
      <c r="E70">
        <v>19</v>
      </c>
      <c r="F70">
        <v>1</v>
      </c>
      <c r="G70">
        <v>0</v>
      </c>
      <c r="H70">
        <v>95</v>
      </c>
      <c r="I70">
        <v>105</v>
      </c>
      <c r="J70">
        <v>0</v>
      </c>
      <c r="K70" s="75">
        <v>0</v>
      </c>
      <c r="L70" s="75">
        <v>0</v>
      </c>
      <c r="M70" s="76">
        <v>2</v>
      </c>
      <c r="N70" s="76">
        <v>15</v>
      </c>
      <c r="O70">
        <v>0</v>
      </c>
      <c r="P70">
        <v>0</v>
      </c>
      <c r="Q70">
        <v>13</v>
      </c>
      <c r="R70">
        <v>11</v>
      </c>
      <c r="S70">
        <v>1500</v>
      </c>
      <c r="T70">
        <v>1</v>
      </c>
      <c r="U70">
        <v>0</v>
      </c>
      <c r="V70">
        <v>2500</v>
      </c>
      <c r="W70">
        <v>0</v>
      </c>
      <c r="X70">
        <v>0</v>
      </c>
    </row>
    <row r="71" spans="1:24" ht="18.75">
      <c r="A71" s="77" t="s">
        <v>634</v>
      </c>
      <c r="B71">
        <v>89</v>
      </c>
      <c r="C71">
        <v>14</v>
      </c>
      <c r="D71">
        <v>23</v>
      </c>
      <c r="E71">
        <v>20</v>
      </c>
      <c r="F71">
        <v>1</v>
      </c>
      <c r="G71">
        <v>0</v>
      </c>
      <c r="H71">
        <v>100</v>
      </c>
      <c r="I71">
        <v>110</v>
      </c>
      <c r="J71">
        <v>0</v>
      </c>
      <c r="K71" s="75">
        <v>2</v>
      </c>
      <c r="L71" s="75">
        <v>1</v>
      </c>
      <c r="M71" s="76">
        <v>7</v>
      </c>
      <c r="N71" s="76">
        <v>13</v>
      </c>
      <c r="O71">
        <v>0</v>
      </c>
      <c r="P71">
        <v>0</v>
      </c>
      <c r="Q71">
        <v>15</v>
      </c>
      <c r="R71">
        <v>12</v>
      </c>
      <c r="S71">
        <v>1200</v>
      </c>
      <c r="T71">
        <v>1</v>
      </c>
      <c r="U71">
        <v>0</v>
      </c>
      <c r="V71">
        <v>2300</v>
      </c>
      <c r="W71">
        <v>0</v>
      </c>
      <c r="X71">
        <v>0</v>
      </c>
    </row>
    <row r="72" spans="1:24" ht="18.75">
      <c r="A72" s="77" t="s">
        <v>2601</v>
      </c>
      <c r="B72">
        <v>89</v>
      </c>
      <c r="C72">
        <v>14</v>
      </c>
      <c r="D72">
        <v>150</v>
      </c>
      <c r="E72">
        <v>40</v>
      </c>
      <c r="F72">
        <v>1</v>
      </c>
      <c r="G72">
        <v>100</v>
      </c>
      <c r="H72">
        <v>600</v>
      </c>
      <c r="I72">
        <v>500</v>
      </c>
      <c r="J72">
        <v>0</v>
      </c>
      <c r="K72" s="75">
        <v>5</v>
      </c>
      <c r="L72" s="75">
        <v>4</v>
      </c>
      <c r="M72" s="76">
        <v>7</v>
      </c>
      <c r="N72" s="76">
        <v>24</v>
      </c>
      <c r="O72">
        <v>0</v>
      </c>
      <c r="P72">
        <v>0</v>
      </c>
      <c r="Q72">
        <v>15</v>
      </c>
      <c r="R72">
        <v>14</v>
      </c>
      <c r="S72">
        <v>1200</v>
      </c>
      <c r="T72">
        <v>1</v>
      </c>
      <c r="U72">
        <v>0</v>
      </c>
      <c r="V72">
        <v>2000</v>
      </c>
      <c r="W72">
        <v>0</v>
      </c>
      <c r="X72">
        <v>0</v>
      </c>
    </row>
    <row r="73" spans="1:24" ht="18.75">
      <c r="A73" s="77" t="s">
        <v>2600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75">
        <v>0</v>
      </c>
      <c r="L73" s="75">
        <v>0</v>
      </c>
      <c r="M73" s="76">
        <v>0</v>
      </c>
      <c r="N73" s="76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ht="18.75">
      <c r="A74" s="77" t="s">
        <v>612</v>
      </c>
      <c r="B74">
        <v>94</v>
      </c>
      <c r="C74">
        <v>40</v>
      </c>
      <c r="D74">
        <v>40</v>
      </c>
      <c r="E74">
        <v>25</v>
      </c>
      <c r="F74">
        <v>1</v>
      </c>
      <c r="G74">
        <v>0</v>
      </c>
      <c r="H74">
        <v>160</v>
      </c>
      <c r="I74">
        <v>155</v>
      </c>
      <c r="J74">
        <v>0</v>
      </c>
      <c r="K74" s="75">
        <v>0</v>
      </c>
      <c r="L74" s="75">
        <v>0</v>
      </c>
      <c r="M74" s="76">
        <v>12</v>
      </c>
      <c r="N74" s="76">
        <v>16</v>
      </c>
      <c r="O74">
        <v>0</v>
      </c>
      <c r="P74">
        <v>0</v>
      </c>
      <c r="Q74">
        <v>13</v>
      </c>
      <c r="R74">
        <v>13</v>
      </c>
      <c r="S74">
        <v>2000</v>
      </c>
      <c r="T74">
        <v>1</v>
      </c>
      <c r="U74">
        <v>0</v>
      </c>
      <c r="V74">
        <v>3000</v>
      </c>
      <c r="W74">
        <v>0</v>
      </c>
      <c r="X74">
        <v>0</v>
      </c>
    </row>
    <row r="75" spans="1:24" ht="18.75">
      <c r="A75" s="77" t="s">
        <v>611</v>
      </c>
      <c r="B75">
        <v>94</v>
      </c>
      <c r="C75">
        <v>40</v>
      </c>
      <c r="D75">
        <v>40</v>
      </c>
      <c r="E75">
        <v>25</v>
      </c>
      <c r="F75">
        <v>1</v>
      </c>
      <c r="G75">
        <v>0</v>
      </c>
      <c r="H75">
        <v>160</v>
      </c>
      <c r="I75">
        <v>155</v>
      </c>
      <c r="J75">
        <v>0</v>
      </c>
      <c r="K75" s="75">
        <v>0</v>
      </c>
      <c r="L75" s="75">
        <v>0</v>
      </c>
      <c r="M75" s="76">
        <v>12</v>
      </c>
      <c r="N75" s="76">
        <v>16</v>
      </c>
      <c r="O75">
        <v>0</v>
      </c>
      <c r="P75">
        <v>0</v>
      </c>
      <c r="Q75">
        <v>13</v>
      </c>
      <c r="R75">
        <v>15</v>
      </c>
      <c r="S75">
        <v>2000</v>
      </c>
      <c r="T75">
        <v>1</v>
      </c>
      <c r="U75">
        <v>0</v>
      </c>
      <c r="V75">
        <v>3000</v>
      </c>
      <c r="W75">
        <v>0</v>
      </c>
      <c r="X75">
        <v>0</v>
      </c>
    </row>
    <row r="76" spans="1:24" ht="18.75">
      <c r="A76" s="77" t="s">
        <v>610</v>
      </c>
      <c r="B76">
        <v>95</v>
      </c>
      <c r="C76">
        <v>41</v>
      </c>
      <c r="D76">
        <v>50</v>
      </c>
      <c r="E76">
        <v>25</v>
      </c>
      <c r="F76">
        <v>1</v>
      </c>
      <c r="G76">
        <v>0</v>
      </c>
      <c r="H76">
        <v>160</v>
      </c>
      <c r="I76">
        <v>155</v>
      </c>
      <c r="J76">
        <v>0</v>
      </c>
      <c r="K76" s="75">
        <v>2</v>
      </c>
      <c r="L76" s="75">
        <v>1</v>
      </c>
      <c r="M76" s="76">
        <v>8</v>
      </c>
      <c r="N76" s="76">
        <v>17</v>
      </c>
      <c r="O76">
        <v>0</v>
      </c>
      <c r="P76">
        <v>0</v>
      </c>
      <c r="Q76">
        <v>15</v>
      </c>
      <c r="R76">
        <v>13</v>
      </c>
      <c r="S76">
        <v>2000</v>
      </c>
      <c r="T76">
        <v>1</v>
      </c>
      <c r="U76">
        <v>0</v>
      </c>
      <c r="V76">
        <v>3000</v>
      </c>
      <c r="W76">
        <v>0</v>
      </c>
      <c r="X76">
        <v>0</v>
      </c>
    </row>
    <row r="77" spans="1:24" ht="18.75">
      <c r="A77" s="77" t="s">
        <v>1341</v>
      </c>
      <c r="B77">
        <v>95</v>
      </c>
      <c r="C77">
        <v>41</v>
      </c>
      <c r="D77">
        <v>50</v>
      </c>
      <c r="E77">
        <v>25</v>
      </c>
      <c r="F77">
        <v>1</v>
      </c>
      <c r="G77">
        <v>0</v>
      </c>
      <c r="H77">
        <v>160</v>
      </c>
      <c r="I77">
        <v>155</v>
      </c>
      <c r="J77">
        <v>0</v>
      </c>
      <c r="K77" s="75">
        <v>2</v>
      </c>
      <c r="L77" s="75">
        <v>1</v>
      </c>
      <c r="M77" s="76">
        <v>8</v>
      </c>
      <c r="N77" s="76">
        <v>17</v>
      </c>
      <c r="O77">
        <v>0</v>
      </c>
      <c r="P77">
        <v>0</v>
      </c>
      <c r="Q77">
        <v>15</v>
      </c>
      <c r="R77">
        <v>15</v>
      </c>
      <c r="S77">
        <v>2000</v>
      </c>
      <c r="T77">
        <v>1</v>
      </c>
      <c r="U77">
        <v>0</v>
      </c>
      <c r="V77">
        <v>3000</v>
      </c>
      <c r="W77">
        <v>0</v>
      </c>
      <c r="X77">
        <v>0</v>
      </c>
    </row>
    <row r="78" spans="1:24" ht="18.75">
      <c r="A78" s="77" t="s">
        <v>1325</v>
      </c>
      <c r="B78">
        <v>96</v>
      </c>
      <c r="C78">
        <v>42</v>
      </c>
      <c r="D78">
        <v>51</v>
      </c>
      <c r="E78">
        <v>25</v>
      </c>
      <c r="F78">
        <v>1</v>
      </c>
      <c r="G78">
        <v>0</v>
      </c>
      <c r="H78">
        <v>160</v>
      </c>
      <c r="I78">
        <v>155</v>
      </c>
      <c r="J78">
        <v>0</v>
      </c>
      <c r="K78" s="75">
        <v>2</v>
      </c>
      <c r="L78" s="75">
        <v>1</v>
      </c>
      <c r="M78" s="76">
        <v>6</v>
      </c>
      <c r="N78" s="76">
        <v>17</v>
      </c>
      <c r="O78">
        <v>0</v>
      </c>
      <c r="P78">
        <v>0</v>
      </c>
      <c r="Q78">
        <v>15</v>
      </c>
      <c r="R78">
        <v>12</v>
      </c>
      <c r="S78">
        <v>2000</v>
      </c>
      <c r="T78">
        <v>1</v>
      </c>
      <c r="U78">
        <v>0</v>
      </c>
      <c r="V78">
        <v>3000</v>
      </c>
      <c r="W78">
        <v>0</v>
      </c>
      <c r="X78">
        <v>0</v>
      </c>
    </row>
    <row r="79" spans="1:24" ht="18.75">
      <c r="A79" s="77" t="s">
        <v>609</v>
      </c>
      <c r="B79">
        <v>96</v>
      </c>
      <c r="C79">
        <v>42</v>
      </c>
      <c r="D79">
        <v>51</v>
      </c>
      <c r="E79">
        <v>25</v>
      </c>
      <c r="F79">
        <v>1</v>
      </c>
      <c r="G79">
        <v>0</v>
      </c>
      <c r="H79">
        <v>160</v>
      </c>
      <c r="I79">
        <v>155</v>
      </c>
      <c r="J79">
        <v>0</v>
      </c>
      <c r="K79" s="75">
        <v>2</v>
      </c>
      <c r="L79" s="75">
        <v>1</v>
      </c>
      <c r="M79" s="76">
        <v>6</v>
      </c>
      <c r="N79" s="76">
        <v>17</v>
      </c>
      <c r="O79">
        <v>0</v>
      </c>
      <c r="P79">
        <v>0</v>
      </c>
      <c r="Q79">
        <v>15</v>
      </c>
      <c r="R79">
        <v>14</v>
      </c>
      <c r="S79">
        <v>2000</v>
      </c>
      <c r="T79">
        <v>1</v>
      </c>
      <c r="U79">
        <v>0</v>
      </c>
      <c r="V79">
        <v>3000</v>
      </c>
      <c r="W79">
        <v>0</v>
      </c>
      <c r="X79">
        <v>0</v>
      </c>
    </row>
    <row r="80" spans="1:24" ht="18.75">
      <c r="A80" s="77" t="s">
        <v>608</v>
      </c>
      <c r="B80">
        <v>96</v>
      </c>
      <c r="C80">
        <v>42</v>
      </c>
      <c r="D80">
        <v>52</v>
      </c>
      <c r="E80">
        <v>25</v>
      </c>
      <c r="F80">
        <v>1</v>
      </c>
      <c r="G80">
        <v>0</v>
      </c>
      <c r="H80">
        <v>160</v>
      </c>
      <c r="I80">
        <v>155</v>
      </c>
      <c r="J80">
        <v>0</v>
      </c>
      <c r="K80" s="75">
        <v>2</v>
      </c>
      <c r="L80" s="75">
        <v>1</v>
      </c>
      <c r="M80" s="76">
        <v>6</v>
      </c>
      <c r="N80" s="76">
        <v>17</v>
      </c>
      <c r="O80">
        <v>0</v>
      </c>
      <c r="P80">
        <v>0</v>
      </c>
      <c r="Q80">
        <v>15</v>
      </c>
      <c r="R80">
        <v>12</v>
      </c>
      <c r="S80">
        <v>2000</v>
      </c>
      <c r="T80">
        <v>1</v>
      </c>
      <c r="U80">
        <v>0</v>
      </c>
      <c r="V80">
        <v>3000</v>
      </c>
      <c r="W80">
        <v>0</v>
      </c>
      <c r="X80">
        <v>0</v>
      </c>
    </row>
    <row r="81" spans="1:24" ht="18.75">
      <c r="A81" s="77" t="s">
        <v>607</v>
      </c>
      <c r="B81">
        <v>96</v>
      </c>
      <c r="C81">
        <v>42</v>
      </c>
      <c r="D81">
        <v>52</v>
      </c>
      <c r="E81">
        <v>25</v>
      </c>
      <c r="F81">
        <v>1</v>
      </c>
      <c r="G81">
        <v>0</v>
      </c>
      <c r="H81">
        <v>160</v>
      </c>
      <c r="I81">
        <v>155</v>
      </c>
      <c r="J81">
        <v>0</v>
      </c>
      <c r="K81" s="75">
        <v>2</v>
      </c>
      <c r="L81" s="75">
        <v>1</v>
      </c>
      <c r="M81" s="76">
        <v>6</v>
      </c>
      <c r="N81" s="76">
        <v>17</v>
      </c>
      <c r="O81">
        <v>0</v>
      </c>
      <c r="P81">
        <v>0</v>
      </c>
      <c r="Q81">
        <v>15</v>
      </c>
      <c r="R81">
        <v>14</v>
      </c>
      <c r="S81">
        <v>2000</v>
      </c>
      <c r="T81">
        <v>1</v>
      </c>
      <c r="U81">
        <v>0</v>
      </c>
      <c r="V81">
        <v>3000</v>
      </c>
      <c r="W81">
        <v>0</v>
      </c>
      <c r="X81">
        <v>0</v>
      </c>
    </row>
    <row r="82" spans="1:24" ht="18.75">
      <c r="A82" s="77" t="s">
        <v>606</v>
      </c>
      <c r="B82">
        <v>96</v>
      </c>
      <c r="C82">
        <v>42</v>
      </c>
      <c r="D82">
        <v>53</v>
      </c>
      <c r="E82">
        <v>25</v>
      </c>
      <c r="F82">
        <v>1</v>
      </c>
      <c r="G82">
        <v>0</v>
      </c>
      <c r="H82">
        <v>160</v>
      </c>
      <c r="I82">
        <v>155</v>
      </c>
      <c r="J82">
        <v>0</v>
      </c>
      <c r="K82" s="75">
        <v>2</v>
      </c>
      <c r="L82" s="75">
        <v>1</v>
      </c>
      <c r="M82" s="76">
        <v>6</v>
      </c>
      <c r="N82" s="76">
        <v>17</v>
      </c>
      <c r="O82">
        <v>0</v>
      </c>
      <c r="P82">
        <v>0</v>
      </c>
      <c r="Q82">
        <v>15</v>
      </c>
      <c r="R82">
        <v>12</v>
      </c>
      <c r="S82">
        <v>1500</v>
      </c>
      <c r="T82">
        <v>1</v>
      </c>
      <c r="U82">
        <v>0</v>
      </c>
      <c r="V82">
        <v>3000</v>
      </c>
      <c r="W82">
        <v>0</v>
      </c>
      <c r="X82">
        <v>0</v>
      </c>
    </row>
    <row r="83" spans="1:24" ht="18.75">
      <c r="A83" s="77" t="s">
        <v>605</v>
      </c>
      <c r="B83">
        <v>96</v>
      </c>
      <c r="C83">
        <v>42</v>
      </c>
      <c r="D83">
        <v>53</v>
      </c>
      <c r="E83">
        <v>25</v>
      </c>
      <c r="F83">
        <v>1</v>
      </c>
      <c r="G83">
        <v>0</v>
      </c>
      <c r="H83">
        <v>160</v>
      </c>
      <c r="I83">
        <v>155</v>
      </c>
      <c r="J83">
        <v>0</v>
      </c>
      <c r="K83" s="75">
        <v>2</v>
      </c>
      <c r="L83" s="75">
        <v>1</v>
      </c>
      <c r="M83" s="76">
        <v>6</v>
      </c>
      <c r="N83" s="76">
        <v>17</v>
      </c>
      <c r="O83">
        <v>0</v>
      </c>
      <c r="P83">
        <v>0</v>
      </c>
      <c r="Q83">
        <v>15</v>
      </c>
      <c r="R83">
        <v>14</v>
      </c>
      <c r="S83">
        <v>1500</v>
      </c>
      <c r="T83">
        <v>1</v>
      </c>
      <c r="U83">
        <v>0</v>
      </c>
      <c r="V83">
        <v>3000</v>
      </c>
      <c r="W83">
        <v>0</v>
      </c>
      <c r="X83">
        <v>0</v>
      </c>
    </row>
    <row r="84" spans="1:24" ht="18.75">
      <c r="A84" s="77" t="s">
        <v>1345</v>
      </c>
      <c r="B84">
        <v>81</v>
      </c>
      <c r="C84">
        <v>19</v>
      </c>
      <c r="D84">
        <v>152</v>
      </c>
      <c r="E84">
        <v>40</v>
      </c>
      <c r="F84">
        <v>1</v>
      </c>
      <c r="G84">
        <v>0</v>
      </c>
      <c r="H84">
        <v>800</v>
      </c>
      <c r="I84">
        <v>500</v>
      </c>
      <c r="J84">
        <v>0</v>
      </c>
      <c r="K84" s="75">
        <v>3</v>
      </c>
      <c r="L84" s="75">
        <v>3</v>
      </c>
      <c r="M84" s="76">
        <v>18</v>
      </c>
      <c r="N84" s="76">
        <v>36</v>
      </c>
      <c r="O84">
        <v>0</v>
      </c>
      <c r="P84">
        <v>0</v>
      </c>
      <c r="Q84">
        <v>15</v>
      </c>
      <c r="R84">
        <v>15</v>
      </c>
      <c r="S84">
        <v>1500</v>
      </c>
      <c r="T84">
        <v>1</v>
      </c>
      <c r="U84">
        <v>0</v>
      </c>
      <c r="V84">
        <v>2800</v>
      </c>
      <c r="W84">
        <v>0</v>
      </c>
      <c r="X84">
        <v>0</v>
      </c>
    </row>
    <row r="85" spans="1:24" ht="18.75">
      <c r="A85" s="77" t="s">
        <v>2599</v>
      </c>
      <c r="B85">
        <v>81</v>
      </c>
      <c r="C85">
        <v>19</v>
      </c>
      <c r="D85">
        <v>152</v>
      </c>
      <c r="E85">
        <v>50</v>
      </c>
      <c r="F85">
        <v>1</v>
      </c>
      <c r="G85">
        <v>0</v>
      </c>
      <c r="H85">
        <v>800</v>
      </c>
      <c r="I85">
        <v>500</v>
      </c>
      <c r="J85">
        <v>0</v>
      </c>
      <c r="K85" s="75">
        <v>3</v>
      </c>
      <c r="L85" s="75">
        <v>3</v>
      </c>
      <c r="M85" s="76">
        <v>18</v>
      </c>
      <c r="N85" s="76">
        <v>36</v>
      </c>
      <c r="O85">
        <v>0</v>
      </c>
      <c r="P85">
        <v>0</v>
      </c>
      <c r="Q85">
        <v>15</v>
      </c>
      <c r="R85">
        <v>15</v>
      </c>
      <c r="S85">
        <v>1200</v>
      </c>
      <c r="T85">
        <v>1</v>
      </c>
      <c r="U85">
        <v>0</v>
      </c>
      <c r="V85">
        <v>2800</v>
      </c>
      <c r="W85">
        <v>0</v>
      </c>
      <c r="X85">
        <v>0</v>
      </c>
    </row>
    <row r="86" spans="1:24" ht="18.75">
      <c r="A86" s="77" t="s">
        <v>2598</v>
      </c>
      <c r="B86">
        <v>81</v>
      </c>
      <c r="C86">
        <v>19</v>
      </c>
      <c r="D86">
        <v>152</v>
      </c>
      <c r="E86">
        <v>50</v>
      </c>
      <c r="F86">
        <v>1</v>
      </c>
      <c r="G86">
        <v>0</v>
      </c>
      <c r="H86">
        <v>2</v>
      </c>
      <c r="I86">
        <v>500</v>
      </c>
      <c r="J86">
        <v>0</v>
      </c>
      <c r="K86" s="75">
        <v>3</v>
      </c>
      <c r="L86" s="75">
        <v>3</v>
      </c>
      <c r="M86" s="76">
        <v>21</v>
      </c>
      <c r="N86" s="76">
        <v>41</v>
      </c>
      <c r="O86">
        <v>0</v>
      </c>
      <c r="P86">
        <v>0</v>
      </c>
      <c r="Q86">
        <v>15</v>
      </c>
      <c r="R86">
        <v>15</v>
      </c>
      <c r="S86">
        <v>1200</v>
      </c>
      <c r="T86">
        <v>1</v>
      </c>
      <c r="U86">
        <v>0</v>
      </c>
      <c r="V86">
        <v>2800</v>
      </c>
      <c r="W86">
        <v>0</v>
      </c>
      <c r="X86">
        <v>0</v>
      </c>
    </row>
    <row r="87" spans="1:24" ht="18.75">
      <c r="A87" s="77" t="s">
        <v>2597</v>
      </c>
      <c r="B87">
        <v>81</v>
      </c>
      <c r="C87">
        <v>19</v>
      </c>
      <c r="D87">
        <v>152</v>
      </c>
      <c r="E87">
        <v>50</v>
      </c>
      <c r="F87">
        <v>1</v>
      </c>
      <c r="G87">
        <v>0</v>
      </c>
      <c r="H87">
        <v>2</v>
      </c>
      <c r="I87">
        <v>900</v>
      </c>
      <c r="J87">
        <v>0</v>
      </c>
      <c r="K87" s="75">
        <v>3</v>
      </c>
      <c r="L87" s="75">
        <v>3</v>
      </c>
      <c r="M87" s="76">
        <v>21</v>
      </c>
      <c r="N87" s="76">
        <v>41</v>
      </c>
      <c r="O87">
        <v>0</v>
      </c>
      <c r="P87">
        <v>0</v>
      </c>
      <c r="Q87">
        <v>15</v>
      </c>
      <c r="R87">
        <v>15</v>
      </c>
      <c r="S87">
        <v>1200</v>
      </c>
      <c r="T87">
        <v>1</v>
      </c>
      <c r="U87">
        <v>0</v>
      </c>
      <c r="V87">
        <v>2800</v>
      </c>
      <c r="W87">
        <v>0</v>
      </c>
      <c r="X87">
        <v>0</v>
      </c>
    </row>
    <row r="88" spans="1:24" ht="18.75">
      <c r="A88" s="77" t="s">
        <v>2596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s="75">
        <v>0</v>
      </c>
      <c r="L88" s="75">
        <v>0</v>
      </c>
      <c r="M88" s="76">
        <v>0</v>
      </c>
      <c r="N88" s="76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 ht="18.75">
      <c r="A89" s="77" t="s">
        <v>614</v>
      </c>
      <c r="B89">
        <v>90</v>
      </c>
      <c r="C89">
        <v>16</v>
      </c>
      <c r="D89">
        <v>29</v>
      </c>
      <c r="E89">
        <v>26</v>
      </c>
      <c r="F89">
        <v>1</v>
      </c>
      <c r="G89">
        <v>100</v>
      </c>
      <c r="H89">
        <v>180</v>
      </c>
      <c r="I89">
        <v>155</v>
      </c>
      <c r="J89">
        <v>0</v>
      </c>
      <c r="K89" s="75">
        <v>3</v>
      </c>
      <c r="L89" s="75">
        <v>2</v>
      </c>
      <c r="M89" s="76">
        <v>9</v>
      </c>
      <c r="N89" s="76">
        <v>17</v>
      </c>
      <c r="O89">
        <v>0</v>
      </c>
      <c r="P89">
        <v>0</v>
      </c>
      <c r="Q89">
        <v>15</v>
      </c>
      <c r="R89">
        <v>12</v>
      </c>
      <c r="S89">
        <v>1500</v>
      </c>
      <c r="T89">
        <v>1</v>
      </c>
      <c r="U89">
        <v>0</v>
      </c>
      <c r="V89">
        <v>2500</v>
      </c>
      <c r="W89">
        <v>0</v>
      </c>
      <c r="X89">
        <v>0</v>
      </c>
    </row>
    <row r="90" spans="1:24" ht="18.75">
      <c r="A90" s="77" t="s">
        <v>616</v>
      </c>
      <c r="B90">
        <v>93</v>
      </c>
      <c r="C90">
        <v>22</v>
      </c>
      <c r="D90">
        <v>28</v>
      </c>
      <c r="E90">
        <v>26</v>
      </c>
      <c r="F90">
        <v>0</v>
      </c>
      <c r="G90">
        <v>0</v>
      </c>
      <c r="H90">
        <v>200</v>
      </c>
      <c r="I90">
        <v>165</v>
      </c>
      <c r="J90">
        <v>0</v>
      </c>
      <c r="K90" s="75">
        <v>3</v>
      </c>
      <c r="L90" s="75">
        <v>2</v>
      </c>
      <c r="M90" s="76">
        <v>9</v>
      </c>
      <c r="N90" s="76">
        <v>16</v>
      </c>
      <c r="O90">
        <v>0</v>
      </c>
      <c r="P90">
        <v>0</v>
      </c>
      <c r="Q90">
        <v>15</v>
      </c>
      <c r="R90">
        <v>15</v>
      </c>
      <c r="S90">
        <v>900</v>
      </c>
      <c r="T90">
        <v>1</v>
      </c>
      <c r="U90">
        <v>0</v>
      </c>
      <c r="V90">
        <v>2500</v>
      </c>
      <c r="W90">
        <v>0</v>
      </c>
      <c r="X90">
        <v>0</v>
      </c>
    </row>
    <row r="91" spans="1:24" ht="18.75">
      <c r="A91" s="77" t="s">
        <v>1388</v>
      </c>
      <c r="B91">
        <v>97</v>
      </c>
      <c r="C91">
        <v>19</v>
      </c>
      <c r="D91">
        <v>30</v>
      </c>
      <c r="E91">
        <v>30</v>
      </c>
      <c r="F91">
        <v>1</v>
      </c>
      <c r="G91">
        <v>0</v>
      </c>
      <c r="H91">
        <v>260</v>
      </c>
      <c r="I91">
        <v>265</v>
      </c>
      <c r="J91">
        <v>0</v>
      </c>
      <c r="K91" s="75">
        <v>3</v>
      </c>
      <c r="L91" s="75">
        <v>2</v>
      </c>
      <c r="M91" s="76">
        <v>14</v>
      </c>
      <c r="N91" s="76">
        <v>28</v>
      </c>
      <c r="O91">
        <v>0</v>
      </c>
      <c r="P91">
        <v>0</v>
      </c>
      <c r="Q91">
        <v>15</v>
      </c>
      <c r="R91">
        <v>13</v>
      </c>
      <c r="S91">
        <v>1000</v>
      </c>
      <c r="T91">
        <v>1</v>
      </c>
      <c r="U91">
        <v>0</v>
      </c>
      <c r="V91">
        <v>2000</v>
      </c>
      <c r="W91">
        <v>0</v>
      </c>
      <c r="X91">
        <v>0</v>
      </c>
    </row>
    <row r="92" spans="1:24" ht="18.75">
      <c r="A92" s="77" t="s">
        <v>624</v>
      </c>
      <c r="B92">
        <v>97</v>
      </c>
      <c r="C92">
        <v>19</v>
      </c>
      <c r="D92">
        <v>32</v>
      </c>
      <c r="E92">
        <v>30</v>
      </c>
      <c r="F92">
        <v>1</v>
      </c>
      <c r="G92">
        <v>0</v>
      </c>
      <c r="H92">
        <v>280</v>
      </c>
      <c r="I92">
        <v>285</v>
      </c>
      <c r="J92">
        <v>0</v>
      </c>
      <c r="K92" s="75">
        <v>3</v>
      </c>
      <c r="L92" s="75">
        <v>2</v>
      </c>
      <c r="M92" s="76">
        <v>16</v>
      </c>
      <c r="N92" s="76">
        <v>28</v>
      </c>
      <c r="O92">
        <v>0</v>
      </c>
      <c r="P92">
        <v>0</v>
      </c>
      <c r="Q92">
        <v>15</v>
      </c>
      <c r="R92">
        <v>13</v>
      </c>
      <c r="S92">
        <v>1000</v>
      </c>
      <c r="T92">
        <v>1</v>
      </c>
      <c r="U92">
        <v>0</v>
      </c>
      <c r="V92">
        <v>2000</v>
      </c>
      <c r="W92">
        <v>0</v>
      </c>
      <c r="X92">
        <v>0</v>
      </c>
    </row>
    <row r="93" spans="1:24" ht="18.75">
      <c r="A93" s="77" t="s">
        <v>622</v>
      </c>
      <c r="B93">
        <v>97</v>
      </c>
      <c r="C93">
        <v>19</v>
      </c>
      <c r="D93">
        <v>33</v>
      </c>
      <c r="E93">
        <v>30</v>
      </c>
      <c r="F93">
        <v>1</v>
      </c>
      <c r="G93">
        <v>0</v>
      </c>
      <c r="H93">
        <v>280</v>
      </c>
      <c r="I93">
        <v>285</v>
      </c>
      <c r="J93">
        <v>0</v>
      </c>
      <c r="K93" s="75">
        <v>3</v>
      </c>
      <c r="L93" s="75">
        <v>2</v>
      </c>
      <c r="M93" s="76">
        <v>15</v>
      </c>
      <c r="N93" s="76">
        <v>29</v>
      </c>
      <c r="O93">
        <v>0</v>
      </c>
      <c r="P93">
        <v>0</v>
      </c>
      <c r="Q93">
        <v>15</v>
      </c>
      <c r="R93">
        <v>13</v>
      </c>
      <c r="S93">
        <v>1000</v>
      </c>
      <c r="T93">
        <v>1</v>
      </c>
      <c r="U93">
        <v>0</v>
      </c>
      <c r="V93">
        <v>2000</v>
      </c>
      <c r="W93">
        <v>0</v>
      </c>
      <c r="X93">
        <v>0</v>
      </c>
    </row>
    <row r="94" spans="1:24" ht="18.75">
      <c r="A94" s="77" t="s">
        <v>620</v>
      </c>
      <c r="B94">
        <v>91</v>
      </c>
      <c r="C94">
        <v>20</v>
      </c>
      <c r="D94">
        <v>31</v>
      </c>
      <c r="E94">
        <v>31</v>
      </c>
      <c r="F94">
        <v>1</v>
      </c>
      <c r="G94">
        <v>0</v>
      </c>
      <c r="H94">
        <v>290</v>
      </c>
      <c r="I94">
        <v>340</v>
      </c>
      <c r="J94">
        <v>0</v>
      </c>
      <c r="K94" s="75">
        <v>0</v>
      </c>
      <c r="L94" s="75">
        <v>0</v>
      </c>
      <c r="M94" s="76">
        <v>14</v>
      </c>
      <c r="N94" s="76">
        <v>26</v>
      </c>
      <c r="O94">
        <v>0</v>
      </c>
      <c r="P94">
        <v>0</v>
      </c>
      <c r="Q94">
        <v>20</v>
      </c>
      <c r="R94">
        <v>20</v>
      </c>
      <c r="S94">
        <v>800</v>
      </c>
      <c r="T94">
        <v>1</v>
      </c>
      <c r="U94">
        <v>0</v>
      </c>
      <c r="V94">
        <v>1700</v>
      </c>
      <c r="W94">
        <v>0</v>
      </c>
      <c r="X94">
        <v>0</v>
      </c>
    </row>
    <row r="95" spans="1:24" ht="18.75">
      <c r="A95" s="77" t="s">
        <v>1392</v>
      </c>
      <c r="B95">
        <v>97</v>
      </c>
      <c r="C95">
        <v>19</v>
      </c>
      <c r="D95">
        <v>151</v>
      </c>
      <c r="E95">
        <v>50</v>
      </c>
      <c r="F95">
        <v>1</v>
      </c>
      <c r="G95">
        <v>0</v>
      </c>
      <c r="H95">
        <v>1200</v>
      </c>
      <c r="I95">
        <v>1000</v>
      </c>
      <c r="J95">
        <v>0</v>
      </c>
      <c r="K95" s="75">
        <v>8</v>
      </c>
      <c r="L95" s="75">
        <v>8</v>
      </c>
      <c r="M95" s="76">
        <v>22</v>
      </c>
      <c r="N95" s="76">
        <v>42</v>
      </c>
      <c r="O95">
        <v>0</v>
      </c>
      <c r="P95">
        <v>0</v>
      </c>
      <c r="Q95">
        <v>20</v>
      </c>
      <c r="R95">
        <v>17</v>
      </c>
      <c r="S95">
        <v>800</v>
      </c>
      <c r="T95">
        <v>1</v>
      </c>
      <c r="U95">
        <v>0</v>
      </c>
      <c r="V95">
        <v>1500</v>
      </c>
      <c r="W95">
        <v>0</v>
      </c>
      <c r="X95">
        <v>0</v>
      </c>
    </row>
    <row r="96" spans="1:24" ht="18.75">
      <c r="A96" s="77" t="s">
        <v>2595</v>
      </c>
      <c r="B96">
        <v>92</v>
      </c>
      <c r="C96">
        <v>21</v>
      </c>
      <c r="D96">
        <v>34</v>
      </c>
      <c r="E96">
        <v>60</v>
      </c>
      <c r="F96">
        <v>1</v>
      </c>
      <c r="G96">
        <v>100</v>
      </c>
      <c r="H96">
        <v>2500</v>
      </c>
      <c r="I96">
        <v>2200</v>
      </c>
      <c r="J96">
        <v>0</v>
      </c>
      <c r="K96" s="75">
        <v>17</v>
      </c>
      <c r="L96" s="75">
        <v>17</v>
      </c>
      <c r="M96" s="76">
        <v>35</v>
      </c>
      <c r="N96" s="76">
        <v>60</v>
      </c>
      <c r="O96">
        <v>0</v>
      </c>
      <c r="P96">
        <v>0</v>
      </c>
      <c r="Q96">
        <v>25</v>
      </c>
      <c r="R96">
        <v>20</v>
      </c>
      <c r="S96">
        <v>800</v>
      </c>
      <c r="T96">
        <v>1</v>
      </c>
      <c r="U96">
        <v>0</v>
      </c>
      <c r="V96">
        <v>1500</v>
      </c>
      <c r="W96">
        <v>0</v>
      </c>
      <c r="X96">
        <v>0</v>
      </c>
    </row>
    <row r="97" spans="1:24" ht="18.75">
      <c r="A97" s="77" t="s">
        <v>2594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s="75">
        <v>0</v>
      </c>
      <c r="L97" s="75">
        <v>0</v>
      </c>
      <c r="M97" s="76">
        <v>0</v>
      </c>
      <c r="N97" s="76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 ht="18.75">
      <c r="A98" s="77" t="s">
        <v>589</v>
      </c>
      <c r="B98">
        <v>81</v>
      </c>
      <c r="C98">
        <v>19</v>
      </c>
      <c r="D98">
        <v>73</v>
      </c>
      <c r="E98">
        <v>26</v>
      </c>
      <c r="F98">
        <v>0</v>
      </c>
      <c r="G98">
        <v>0</v>
      </c>
      <c r="H98">
        <v>230</v>
      </c>
      <c r="I98">
        <v>230</v>
      </c>
      <c r="J98">
        <v>0</v>
      </c>
      <c r="K98" s="75">
        <v>0</v>
      </c>
      <c r="L98" s="75">
        <v>5</v>
      </c>
      <c r="M98" s="76">
        <v>12</v>
      </c>
      <c r="N98" s="76">
        <v>18</v>
      </c>
      <c r="O98">
        <v>0</v>
      </c>
      <c r="P98">
        <v>0</v>
      </c>
      <c r="Q98">
        <v>15</v>
      </c>
      <c r="R98">
        <v>13</v>
      </c>
      <c r="S98">
        <v>1500</v>
      </c>
      <c r="T98">
        <v>1</v>
      </c>
      <c r="U98">
        <v>0</v>
      </c>
      <c r="V98">
        <v>2000</v>
      </c>
      <c r="W98">
        <v>0</v>
      </c>
      <c r="X98">
        <v>0</v>
      </c>
    </row>
    <row r="99" spans="1:24" ht="18.75">
      <c r="A99" s="77" t="s">
        <v>587</v>
      </c>
      <c r="B99">
        <v>81</v>
      </c>
      <c r="C99">
        <v>19</v>
      </c>
      <c r="D99">
        <v>74</v>
      </c>
      <c r="E99">
        <v>28</v>
      </c>
      <c r="F99">
        <v>0</v>
      </c>
      <c r="G99">
        <v>0</v>
      </c>
      <c r="H99">
        <v>180</v>
      </c>
      <c r="I99">
        <v>230</v>
      </c>
      <c r="J99">
        <v>0</v>
      </c>
      <c r="K99" s="75">
        <v>5</v>
      </c>
      <c r="L99" s="75">
        <v>0</v>
      </c>
      <c r="M99" s="76">
        <v>10</v>
      </c>
      <c r="N99" s="76">
        <v>15</v>
      </c>
      <c r="O99">
        <v>0</v>
      </c>
      <c r="P99">
        <v>0</v>
      </c>
      <c r="Q99">
        <v>15</v>
      </c>
      <c r="R99">
        <v>13</v>
      </c>
      <c r="S99">
        <v>500</v>
      </c>
      <c r="T99">
        <v>1</v>
      </c>
      <c r="U99">
        <v>0</v>
      </c>
      <c r="V99">
        <v>1500</v>
      </c>
      <c r="W99">
        <v>0</v>
      </c>
      <c r="X99">
        <v>0</v>
      </c>
    </row>
    <row r="100" spans="1:24" ht="18.75">
      <c r="A100" s="77" t="s">
        <v>583</v>
      </c>
      <c r="B100">
        <v>81</v>
      </c>
      <c r="C100">
        <v>19</v>
      </c>
      <c r="D100">
        <v>81</v>
      </c>
      <c r="E100">
        <v>26</v>
      </c>
      <c r="F100">
        <v>1</v>
      </c>
      <c r="G100">
        <v>0</v>
      </c>
      <c r="H100">
        <v>210</v>
      </c>
      <c r="I100">
        <v>200</v>
      </c>
      <c r="J100">
        <v>0</v>
      </c>
      <c r="K100" s="75">
        <v>3</v>
      </c>
      <c r="L100" s="75">
        <v>3</v>
      </c>
      <c r="M100" s="76">
        <v>12</v>
      </c>
      <c r="N100" s="76">
        <v>18</v>
      </c>
      <c r="O100">
        <v>0</v>
      </c>
      <c r="P100">
        <v>0</v>
      </c>
      <c r="Q100">
        <v>15</v>
      </c>
      <c r="R100">
        <v>13</v>
      </c>
      <c r="S100">
        <v>1500</v>
      </c>
      <c r="T100">
        <v>1</v>
      </c>
      <c r="U100">
        <v>0</v>
      </c>
      <c r="V100">
        <v>2000</v>
      </c>
      <c r="W100">
        <v>0</v>
      </c>
      <c r="X100">
        <v>0</v>
      </c>
    </row>
    <row r="101" spans="1:24" ht="18.75">
      <c r="A101" s="77" t="s">
        <v>581</v>
      </c>
      <c r="B101">
        <v>81</v>
      </c>
      <c r="C101">
        <v>19</v>
      </c>
      <c r="D101">
        <v>82</v>
      </c>
      <c r="E101">
        <v>26</v>
      </c>
      <c r="F101">
        <v>1</v>
      </c>
      <c r="G101">
        <v>0</v>
      </c>
      <c r="H101">
        <v>230</v>
      </c>
      <c r="I101">
        <v>200</v>
      </c>
      <c r="J101">
        <v>0</v>
      </c>
      <c r="K101" s="75">
        <v>3</v>
      </c>
      <c r="L101" s="75">
        <v>3</v>
      </c>
      <c r="M101" s="76">
        <v>15</v>
      </c>
      <c r="N101" s="76">
        <v>18</v>
      </c>
      <c r="O101">
        <v>0</v>
      </c>
      <c r="P101">
        <v>0</v>
      </c>
      <c r="Q101">
        <v>15</v>
      </c>
      <c r="R101">
        <v>13</v>
      </c>
      <c r="S101">
        <v>1200</v>
      </c>
      <c r="T101">
        <v>1</v>
      </c>
      <c r="U101">
        <v>0</v>
      </c>
      <c r="V101">
        <v>2000</v>
      </c>
      <c r="W101">
        <v>0</v>
      </c>
      <c r="X101">
        <v>0</v>
      </c>
    </row>
    <row r="102" spans="1:24" ht="18.75">
      <c r="A102" s="77" t="s">
        <v>585</v>
      </c>
      <c r="B102">
        <v>81</v>
      </c>
      <c r="C102">
        <v>19</v>
      </c>
      <c r="D102">
        <v>120</v>
      </c>
      <c r="E102">
        <v>31</v>
      </c>
      <c r="F102">
        <v>0</v>
      </c>
      <c r="G102">
        <v>0</v>
      </c>
      <c r="H102">
        <v>250</v>
      </c>
      <c r="I102">
        <v>270</v>
      </c>
      <c r="J102">
        <v>0</v>
      </c>
      <c r="K102" s="75">
        <v>5</v>
      </c>
      <c r="L102" s="75">
        <v>7</v>
      </c>
      <c r="M102" s="76">
        <v>15</v>
      </c>
      <c r="N102" s="76">
        <v>25</v>
      </c>
      <c r="O102">
        <v>0</v>
      </c>
      <c r="P102">
        <v>0</v>
      </c>
      <c r="Q102">
        <v>15</v>
      </c>
      <c r="R102">
        <v>13</v>
      </c>
      <c r="S102">
        <v>1500</v>
      </c>
      <c r="T102">
        <v>1</v>
      </c>
      <c r="U102">
        <v>0</v>
      </c>
      <c r="V102">
        <v>1800</v>
      </c>
      <c r="W102">
        <v>0</v>
      </c>
      <c r="X102">
        <v>0</v>
      </c>
    </row>
    <row r="103" spans="1:24" ht="18.75">
      <c r="A103" s="77" t="s">
        <v>1539</v>
      </c>
      <c r="B103">
        <v>81</v>
      </c>
      <c r="C103">
        <v>19</v>
      </c>
      <c r="D103">
        <v>121</v>
      </c>
      <c r="E103">
        <v>50</v>
      </c>
      <c r="F103">
        <v>0</v>
      </c>
      <c r="G103">
        <v>100</v>
      </c>
      <c r="H103">
        <v>1400</v>
      </c>
      <c r="I103">
        <v>1000</v>
      </c>
      <c r="J103">
        <v>0</v>
      </c>
      <c r="K103" s="75">
        <v>20</v>
      </c>
      <c r="L103" s="75">
        <v>10</v>
      </c>
      <c r="M103" s="76">
        <v>22</v>
      </c>
      <c r="N103" s="76">
        <v>45</v>
      </c>
      <c r="O103">
        <v>0</v>
      </c>
      <c r="P103">
        <v>0</v>
      </c>
      <c r="Q103">
        <v>15</v>
      </c>
      <c r="R103">
        <v>17</v>
      </c>
      <c r="S103">
        <v>700</v>
      </c>
      <c r="T103">
        <v>1</v>
      </c>
      <c r="U103">
        <v>0</v>
      </c>
      <c r="V103">
        <v>1800</v>
      </c>
      <c r="W103">
        <v>0</v>
      </c>
      <c r="X103">
        <v>0</v>
      </c>
    </row>
    <row r="104" spans="1:24" ht="18.75">
      <c r="A104" s="77" t="s">
        <v>2593</v>
      </c>
      <c r="B104">
        <v>107</v>
      </c>
      <c r="C104">
        <v>33</v>
      </c>
      <c r="D104">
        <v>140</v>
      </c>
      <c r="E104">
        <v>60</v>
      </c>
      <c r="F104">
        <v>0</v>
      </c>
      <c r="G104">
        <v>100</v>
      </c>
      <c r="H104">
        <v>2200</v>
      </c>
      <c r="I104">
        <v>1000</v>
      </c>
      <c r="J104">
        <v>0</v>
      </c>
      <c r="K104" s="75">
        <v>0</v>
      </c>
      <c r="L104" s="75">
        <v>200</v>
      </c>
      <c r="M104" s="76">
        <v>35</v>
      </c>
      <c r="N104" s="76">
        <v>50</v>
      </c>
      <c r="O104">
        <v>50</v>
      </c>
      <c r="P104">
        <v>50</v>
      </c>
      <c r="Q104">
        <v>17</v>
      </c>
      <c r="R104">
        <v>50</v>
      </c>
      <c r="S104">
        <v>1000</v>
      </c>
      <c r="T104">
        <v>1</v>
      </c>
      <c r="U104">
        <v>0</v>
      </c>
      <c r="V104">
        <v>2000</v>
      </c>
      <c r="W104">
        <v>0</v>
      </c>
      <c r="X104">
        <v>0</v>
      </c>
    </row>
    <row r="105" spans="1:24" ht="18.75">
      <c r="A105" s="77" t="s">
        <v>2592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75">
        <v>0</v>
      </c>
      <c r="L105" s="75">
        <v>0</v>
      </c>
      <c r="M105" s="76">
        <v>0</v>
      </c>
      <c r="N105" s="76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 ht="18.75">
      <c r="A106" s="77" t="s">
        <v>579</v>
      </c>
      <c r="B106">
        <v>103</v>
      </c>
      <c r="C106">
        <v>43</v>
      </c>
      <c r="D106">
        <v>41</v>
      </c>
      <c r="E106">
        <v>30</v>
      </c>
      <c r="F106">
        <v>0</v>
      </c>
      <c r="G106">
        <v>0</v>
      </c>
      <c r="H106">
        <v>300</v>
      </c>
      <c r="I106">
        <v>200</v>
      </c>
      <c r="J106">
        <v>0</v>
      </c>
      <c r="K106" s="75">
        <v>0</v>
      </c>
      <c r="L106" s="75">
        <v>6</v>
      </c>
      <c r="M106" s="76">
        <v>0</v>
      </c>
      <c r="N106" s="76">
        <v>0</v>
      </c>
      <c r="O106">
        <v>0</v>
      </c>
      <c r="P106">
        <v>0</v>
      </c>
      <c r="Q106">
        <v>1</v>
      </c>
      <c r="R106">
        <v>1</v>
      </c>
      <c r="S106">
        <v>1200</v>
      </c>
      <c r="T106">
        <v>1</v>
      </c>
      <c r="U106">
        <v>0</v>
      </c>
      <c r="V106">
        <v>2500</v>
      </c>
      <c r="W106">
        <v>0</v>
      </c>
      <c r="X106">
        <v>0</v>
      </c>
    </row>
    <row r="107" spans="1:24" ht="18.75">
      <c r="A107" s="77" t="s">
        <v>578</v>
      </c>
      <c r="B107">
        <v>81</v>
      </c>
      <c r="C107">
        <v>31</v>
      </c>
      <c r="D107">
        <v>42</v>
      </c>
      <c r="E107">
        <v>5</v>
      </c>
      <c r="F107">
        <v>0</v>
      </c>
      <c r="G107">
        <v>0</v>
      </c>
      <c r="H107">
        <v>5</v>
      </c>
      <c r="I107">
        <v>3</v>
      </c>
      <c r="J107">
        <v>0</v>
      </c>
      <c r="K107" s="75">
        <v>0</v>
      </c>
      <c r="L107" s="75">
        <v>0</v>
      </c>
      <c r="M107" s="76">
        <v>0</v>
      </c>
      <c r="N107" s="76">
        <v>22</v>
      </c>
      <c r="O107">
        <v>0</v>
      </c>
      <c r="P107">
        <v>0</v>
      </c>
      <c r="Q107">
        <v>5</v>
      </c>
      <c r="R107">
        <v>18</v>
      </c>
      <c r="S107">
        <v>1200</v>
      </c>
      <c r="T107">
        <v>1</v>
      </c>
      <c r="U107">
        <v>0</v>
      </c>
      <c r="V107">
        <v>2500</v>
      </c>
      <c r="W107">
        <v>0</v>
      </c>
      <c r="X107">
        <v>0</v>
      </c>
    </row>
    <row r="108" spans="1:24" ht="18.75">
      <c r="A108" s="77" t="s">
        <v>577</v>
      </c>
      <c r="B108">
        <v>105</v>
      </c>
      <c r="C108">
        <v>52</v>
      </c>
      <c r="D108">
        <v>39</v>
      </c>
      <c r="E108">
        <v>32</v>
      </c>
      <c r="F108">
        <v>0</v>
      </c>
      <c r="G108">
        <v>100</v>
      </c>
      <c r="H108">
        <v>350</v>
      </c>
      <c r="I108">
        <v>220</v>
      </c>
      <c r="J108">
        <v>0</v>
      </c>
      <c r="K108" s="75">
        <v>0</v>
      </c>
      <c r="L108" s="75">
        <v>5</v>
      </c>
      <c r="M108" s="76">
        <v>13</v>
      </c>
      <c r="N108" s="76">
        <v>18</v>
      </c>
      <c r="O108">
        <v>0</v>
      </c>
      <c r="P108">
        <v>0</v>
      </c>
      <c r="Q108">
        <v>15</v>
      </c>
      <c r="R108">
        <v>12</v>
      </c>
      <c r="S108">
        <v>600</v>
      </c>
      <c r="T108">
        <v>1</v>
      </c>
      <c r="U108">
        <v>0</v>
      </c>
      <c r="V108">
        <v>2500</v>
      </c>
      <c r="W108">
        <v>0</v>
      </c>
      <c r="X108">
        <v>0</v>
      </c>
    </row>
    <row r="109" spans="1:24" ht="18.75">
      <c r="A109" s="77" t="s">
        <v>576</v>
      </c>
      <c r="B109">
        <v>81</v>
      </c>
      <c r="C109">
        <v>19</v>
      </c>
      <c r="D109">
        <v>110</v>
      </c>
      <c r="E109">
        <v>32</v>
      </c>
      <c r="F109">
        <v>1</v>
      </c>
      <c r="G109">
        <v>0</v>
      </c>
      <c r="H109">
        <v>320</v>
      </c>
      <c r="I109">
        <v>330</v>
      </c>
      <c r="J109">
        <v>0</v>
      </c>
      <c r="K109" s="75">
        <v>0</v>
      </c>
      <c r="L109" s="75">
        <v>8</v>
      </c>
      <c r="M109" s="76">
        <v>18</v>
      </c>
      <c r="N109" s="76">
        <v>25</v>
      </c>
      <c r="O109">
        <v>0</v>
      </c>
      <c r="P109">
        <v>0</v>
      </c>
      <c r="Q109">
        <v>15</v>
      </c>
      <c r="R109">
        <v>13</v>
      </c>
      <c r="S109">
        <v>1200</v>
      </c>
      <c r="T109">
        <v>1</v>
      </c>
      <c r="U109">
        <v>0</v>
      </c>
      <c r="V109">
        <v>2000</v>
      </c>
      <c r="W109">
        <v>0</v>
      </c>
      <c r="X109">
        <v>0</v>
      </c>
    </row>
    <row r="110" spans="1:24" ht="18.75">
      <c r="A110" s="77" t="s">
        <v>574</v>
      </c>
      <c r="B110">
        <v>81</v>
      </c>
      <c r="C110">
        <v>19</v>
      </c>
      <c r="D110">
        <v>111</v>
      </c>
      <c r="E110">
        <v>35</v>
      </c>
      <c r="F110">
        <v>1</v>
      </c>
      <c r="G110">
        <v>0</v>
      </c>
      <c r="H110">
        <v>380</v>
      </c>
      <c r="I110">
        <v>310</v>
      </c>
      <c r="J110">
        <v>0</v>
      </c>
      <c r="K110" s="75">
        <v>10</v>
      </c>
      <c r="L110" s="75">
        <v>0</v>
      </c>
      <c r="M110" s="76">
        <v>20</v>
      </c>
      <c r="N110" s="76">
        <v>26</v>
      </c>
      <c r="O110">
        <v>0</v>
      </c>
      <c r="P110">
        <v>0</v>
      </c>
      <c r="Q110">
        <v>15</v>
      </c>
      <c r="R110">
        <v>13</v>
      </c>
      <c r="S110">
        <v>800</v>
      </c>
      <c r="T110">
        <v>1</v>
      </c>
      <c r="U110">
        <v>0</v>
      </c>
      <c r="V110">
        <v>2000</v>
      </c>
      <c r="W110">
        <v>0</v>
      </c>
      <c r="X110">
        <v>0</v>
      </c>
    </row>
    <row r="111" spans="1:24" ht="18.75">
      <c r="A111" s="77" t="s">
        <v>1579</v>
      </c>
      <c r="B111">
        <v>81</v>
      </c>
      <c r="C111">
        <v>19</v>
      </c>
      <c r="D111">
        <v>112</v>
      </c>
      <c r="E111">
        <v>50</v>
      </c>
      <c r="F111">
        <v>1</v>
      </c>
      <c r="G111">
        <v>0</v>
      </c>
      <c r="H111">
        <v>1600</v>
      </c>
      <c r="I111">
        <v>1000</v>
      </c>
      <c r="J111">
        <v>0</v>
      </c>
      <c r="K111" s="75">
        <v>15</v>
      </c>
      <c r="L111" s="75">
        <v>15</v>
      </c>
      <c r="M111" s="76">
        <v>30</v>
      </c>
      <c r="N111" s="76">
        <v>55</v>
      </c>
      <c r="O111">
        <v>0</v>
      </c>
      <c r="P111">
        <v>0</v>
      </c>
      <c r="Q111">
        <v>25</v>
      </c>
      <c r="R111">
        <v>17</v>
      </c>
      <c r="S111">
        <v>800</v>
      </c>
      <c r="T111">
        <v>1</v>
      </c>
      <c r="U111">
        <v>0</v>
      </c>
      <c r="V111">
        <v>1800</v>
      </c>
      <c r="W111">
        <v>0</v>
      </c>
      <c r="X111">
        <v>0</v>
      </c>
    </row>
    <row r="112" spans="1:24" ht="18.75">
      <c r="A112" s="77" t="s">
        <v>572</v>
      </c>
      <c r="B112">
        <v>81</v>
      </c>
      <c r="C112">
        <v>19</v>
      </c>
      <c r="D112">
        <v>130</v>
      </c>
      <c r="E112">
        <v>35</v>
      </c>
      <c r="F112">
        <v>1</v>
      </c>
      <c r="G112">
        <v>0</v>
      </c>
      <c r="H112">
        <v>360</v>
      </c>
      <c r="I112">
        <v>330</v>
      </c>
      <c r="J112">
        <v>0</v>
      </c>
      <c r="K112" s="75">
        <v>5</v>
      </c>
      <c r="L112" s="75">
        <v>3</v>
      </c>
      <c r="M112" s="76">
        <v>22</v>
      </c>
      <c r="N112" s="76">
        <v>28</v>
      </c>
      <c r="O112">
        <v>0</v>
      </c>
      <c r="P112">
        <v>0</v>
      </c>
      <c r="Q112">
        <v>15</v>
      </c>
      <c r="R112">
        <v>13</v>
      </c>
      <c r="S112">
        <v>600</v>
      </c>
      <c r="T112">
        <v>1</v>
      </c>
      <c r="U112">
        <v>0</v>
      </c>
      <c r="V112">
        <v>2000</v>
      </c>
      <c r="W112">
        <v>0</v>
      </c>
      <c r="X112">
        <v>0</v>
      </c>
    </row>
    <row r="113" spans="1:24" ht="18.75">
      <c r="A113" s="77" t="s">
        <v>1653</v>
      </c>
      <c r="B113">
        <v>81</v>
      </c>
      <c r="C113">
        <v>19</v>
      </c>
      <c r="D113">
        <v>164</v>
      </c>
      <c r="E113">
        <v>50</v>
      </c>
      <c r="F113">
        <v>1</v>
      </c>
      <c r="G113">
        <v>100</v>
      </c>
      <c r="H113">
        <v>1800</v>
      </c>
      <c r="I113">
        <v>1100</v>
      </c>
      <c r="J113">
        <v>0</v>
      </c>
      <c r="K113" s="75">
        <v>20</v>
      </c>
      <c r="L113" s="75">
        <v>20</v>
      </c>
      <c r="M113" s="76">
        <v>30</v>
      </c>
      <c r="N113" s="76">
        <v>55</v>
      </c>
      <c r="O113">
        <v>0</v>
      </c>
      <c r="P113">
        <v>0</v>
      </c>
      <c r="Q113">
        <v>25</v>
      </c>
      <c r="R113">
        <v>17</v>
      </c>
      <c r="S113">
        <v>800</v>
      </c>
      <c r="T113">
        <v>1</v>
      </c>
      <c r="U113">
        <v>0</v>
      </c>
      <c r="V113">
        <v>1800</v>
      </c>
      <c r="W113">
        <v>0</v>
      </c>
      <c r="X113">
        <v>0</v>
      </c>
    </row>
    <row r="114" spans="1:24" ht="18.75">
      <c r="A114" s="77" t="s">
        <v>534</v>
      </c>
      <c r="B114">
        <v>95</v>
      </c>
      <c r="C114">
        <v>41</v>
      </c>
      <c r="D114">
        <v>50</v>
      </c>
      <c r="E114">
        <v>50</v>
      </c>
      <c r="F114">
        <v>1</v>
      </c>
      <c r="G114">
        <v>0</v>
      </c>
      <c r="H114">
        <v>2</v>
      </c>
      <c r="I114">
        <v>1000</v>
      </c>
      <c r="J114">
        <v>0</v>
      </c>
      <c r="K114" s="75">
        <v>20</v>
      </c>
      <c r="L114" s="75">
        <v>18</v>
      </c>
      <c r="M114" s="76">
        <v>60</v>
      </c>
      <c r="N114" s="76">
        <v>85</v>
      </c>
      <c r="O114">
        <v>0</v>
      </c>
      <c r="P114">
        <v>0</v>
      </c>
      <c r="Q114">
        <v>20</v>
      </c>
      <c r="R114">
        <v>30</v>
      </c>
      <c r="S114">
        <v>1000</v>
      </c>
      <c r="T114">
        <v>1</v>
      </c>
      <c r="U114">
        <v>0</v>
      </c>
      <c r="V114">
        <v>1500</v>
      </c>
      <c r="W114">
        <v>0</v>
      </c>
      <c r="X114">
        <v>0</v>
      </c>
    </row>
    <row r="115" spans="1:24" ht="18.75">
      <c r="A115" s="77" t="s">
        <v>2591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s="75">
        <v>0</v>
      </c>
      <c r="L115" s="75">
        <v>0</v>
      </c>
      <c r="M115" s="76">
        <v>0</v>
      </c>
      <c r="N115" s="76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 ht="18.75">
      <c r="A116" s="77" t="s">
        <v>570</v>
      </c>
      <c r="B116">
        <v>81</v>
      </c>
      <c r="C116">
        <v>19</v>
      </c>
      <c r="D116">
        <v>46</v>
      </c>
      <c r="E116">
        <v>24</v>
      </c>
      <c r="F116">
        <v>1</v>
      </c>
      <c r="G116">
        <v>0</v>
      </c>
      <c r="H116">
        <v>330</v>
      </c>
      <c r="I116">
        <v>385</v>
      </c>
      <c r="J116">
        <v>0</v>
      </c>
      <c r="K116" s="75">
        <v>3</v>
      </c>
      <c r="L116" s="75">
        <v>5</v>
      </c>
      <c r="M116" s="76">
        <v>12</v>
      </c>
      <c r="N116" s="76">
        <v>23</v>
      </c>
      <c r="O116">
        <v>0</v>
      </c>
      <c r="P116">
        <v>0</v>
      </c>
      <c r="Q116">
        <v>15</v>
      </c>
      <c r="R116">
        <v>12</v>
      </c>
      <c r="S116">
        <v>1200</v>
      </c>
      <c r="T116">
        <v>1</v>
      </c>
      <c r="U116">
        <v>0</v>
      </c>
      <c r="V116">
        <v>2500</v>
      </c>
      <c r="W116">
        <v>0</v>
      </c>
      <c r="X116">
        <v>0</v>
      </c>
    </row>
    <row r="117" spans="1:24" ht="18.75">
      <c r="A117" s="77" t="s">
        <v>568</v>
      </c>
      <c r="B117">
        <v>104</v>
      </c>
      <c r="C117">
        <v>45</v>
      </c>
      <c r="D117">
        <v>47</v>
      </c>
      <c r="E117">
        <v>40</v>
      </c>
      <c r="F117">
        <v>1</v>
      </c>
      <c r="G117">
        <v>0</v>
      </c>
      <c r="H117">
        <v>370</v>
      </c>
      <c r="I117">
        <v>385</v>
      </c>
      <c r="J117">
        <v>0</v>
      </c>
      <c r="K117" s="75">
        <v>10</v>
      </c>
      <c r="L117" s="75">
        <v>10</v>
      </c>
      <c r="M117" s="76">
        <v>12</v>
      </c>
      <c r="N117" s="76">
        <v>18</v>
      </c>
      <c r="O117">
        <v>0</v>
      </c>
      <c r="P117">
        <v>0</v>
      </c>
      <c r="Q117">
        <v>15</v>
      </c>
      <c r="R117">
        <v>15</v>
      </c>
      <c r="S117">
        <v>1000</v>
      </c>
      <c r="T117">
        <v>1</v>
      </c>
      <c r="U117">
        <v>0</v>
      </c>
      <c r="V117">
        <v>2500</v>
      </c>
      <c r="W117">
        <v>0</v>
      </c>
      <c r="X117">
        <v>0</v>
      </c>
    </row>
    <row r="118" spans="1:24" ht="18.75">
      <c r="A118" s="77" t="s">
        <v>566</v>
      </c>
      <c r="B118">
        <v>101</v>
      </c>
      <c r="C118">
        <v>47</v>
      </c>
      <c r="D118">
        <v>61</v>
      </c>
      <c r="E118">
        <v>42</v>
      </c>
      <c r="F118">
        <v>1</v>
      </c>
      <c r="G118">
        <v>0</v>
      </c>
      <c r="H118">
        <v>450</v>
      </c>
      <c r="I118">
        <v>495</v>
      </c>
      <c r="J118">
        <v>0</v>
      </c>
      <c r="K118" s="75">
        <v>12</v>
      </c>
      <c r="L118" s="75">
        <v>12</v>
      </c>
      <c r="M118" s="76">
        <v>20</v>
      </c>
      <c r="N118" s="76">
        <v>32</v>
      </c>
      <c r="O118">
        <v>0</v>
      </c>
      <c r="P118">
        <v>0</v>
      </c>
      <c r="Q118">
        <v>17</v>
      </c>
      <c r="R118">
        <v>15</v>
      </c>
      <c r="S118">
        <v>900</v>
      </c>
      <c r="T118">
        <v>1</v>
      </c>
      <c r="U118">
        <v>0</v>
      </c>
      <c r="V118">
        <v>2000</v>
      </c>
      <c r="W118">
        <v>0</v>
      </c>
      <c r="X118">
        <v>0</v>
      </c>
    </row>
    <row r="119" spans="1:24" ht="18.75">
      <c r="A119" s="77" t="s">
        <v>1495</v>
      </c>
      <c r="B119">
        <v>101</v>
      </c>
      <c r="C119">
        <v>47</v>
      </c>
      <c r="D119">
        <v>62</v>
      </c>
      <c r="E119">
        <v>43</v>
      </c>
      <c r="F119">
        <v>1</v>
      </c>
      <c r="G119">
        <v>0</v>
      </c>
      <c r="H119">
        <v>480</v>
      </c>
      <c r="I119">
        <v>495</v>
      </c>
      <c r="J119">
        <v>0</v>
      </c>
      <c r="K119" s="75">
        <v>15</v>
      </c>
      <c r="L119" s="75">
        <v>15</v>
      </c>
      <c r="M119" s="76">
        <v>22</v>
      </c>
      <c r="N119" s="76">
        <v>34</v>
      </c>
      <c r="O119">
        <v>0</v>
      </c>
      <c r="P119">
        <v>0</v>
      </c>
      <c r="Q119">
        <v>17</v>
      </c>
      <c r="R119">
        <v>15</v>
      </c>
      <c r="S119">
        <v>700</v>
      </c>
      <c r="T119">
        <v>1</v>
      </c>
      <c r="U119">
        <v>0</v>
      </c>
      <c r="V119">
        <v>2000</v>
      </c>
      <c r="W119">
        <v>0</v>
      </c>
      <c r="X119">
        <v>0</v>
      </c>
    </row>
    <row r="120" spans="1:24" ht="18.75">
      <c r="A120" s="77" t="s">
        <v>2590</v>
      </c>
      <c r="B120">
        <v>102</v>
      </c>
      <c r="C120">
        <v>49</v>
      </c>
      <c r="D120">
        <v>63</v>
      </c>
      <c r="E120">
        <v>60</v>
      </c>
      <c r="F120">
        <v>1</v>
      </c>
      <c r="G120">
        <v>100</v>
      </c>
      <c r="H120">
        <v>3000</v>
      </c>
      <c r="I120">
        <v>3000</v>
      </c>
      <c r="J120">
        <v>0</v>
      </c>
      <c r="K120" s="75">
        <v>20</v>
      </c>
      <c r="L120" s="75">
        <v>20</v>
      </c>
      <c r="M120" s="76">
        <v>40</v>
      </c>
      <c r="N120" s="76">
        <v>65</v>
      </c>
      <c r="O120">
        <v>0</v>
      </c>
      <c r="P120">
        <v>0</v>
      </c>
      <c r="Q120">
        <v>25</v>
      </c>
      <c r="R120">
        <v>30</v>
      </c>
      <c r="S120">
        <v>300</v>
      </c>
      <c r="T120">
        <v>1</v>
      </c>
      <c r="U120">
        <v>0</v>
      </c>
      <c r="V120">
        <v>1000</v>
      </c>
      <c r="W120">
        <v>0</v>
      </c>
      <c r="X120">
        <v>0</v>
      </c>
    </row>
    <row r="121" spans="1:24" ht="18.75">
      <c r="A121" s="77" t="s">
        <v>2589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s="75">
        <v>0</v>
      </c>
      <c r="L121" s="75">
        <v>0</v>
      </c>
      <c r="M121" s="76">
        <v>0</v>
      </c>
      <c r="N121" s="76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 ht="18.75">
      <c r="A122" s="77" t="s">
        <v>530</v>
      </c>
      <c r="B122">
        <v>115</v>
      </c>
      <c r="C122">
        <v>34</v>
      </c>
      <c r="D122">
        <v>141</v>
      </c>
      <c r="E122">
        <v>60</v>
      </c>
      <c r="F122">
        <v>1</v>
      </c>
      <c r="G122">
        <v>100</v>
      </c>
      <c r="H122">
        <v>2000</v>
      </c>
      <c r="I122">
        <v>3800</v>
      </c>
      <c r="J122">
        <v>0</v>
      </c>
      <c r="K122" s="75">
        <v>25</v>
      </c>
      <c r="L122" s="75">
        <v>25</v>
      </c>
      <c r="M122" s="76">
        <v>30</v>
      </c>
      <c r="N122" s="76">
        <v>65</v>
      </c>
      <c r="O122">
        <v>0</v>
      </c>
      <c r="P122">
        <v>0</v>
      </c>
      <c r="Q122">
        <v>25</v>
      </c>
      <c r="R122">
        <v>25</v>
      </c>
      <c r="S122">
        <v>0</v>
      </c>
      <c r="T122">
        <v>1</v>
      </c>
      <c r="U122">
        <v>0</v>
      </c>
      <c r="V122">
        <v>2000</v>
      </c>
      <c r="W122">
        <v>0</v>
      </c>
      <c r="X122">
        <v>0</v>
      </c>
    </row>
    <row r="123" spans="1:24" ht="18.75">
      <c r="A123" s="77" t="s">
        <v>1654</v>
      </c>
      <c r="B123">
        <v>81</v>
      </c>
      <c r="C123">
        <v>61</v>
      </c>
      <c r="D123">
        <v>181</v>
      </c>
      <c r="E123">
        <v>50</v>
      </c>
      <c r="F123">
        <v>1</v>
      </c>
      <c r="G123">
        <v>0</v>
      </c>
      <c r="H123">
        <v>2000</v>
      </c>
      <c r="I123">
        <v>1500</v>
      </c>
      <c r="J123">
        <v>0</v>
      </c>
      <c r="K123" s="75">
        <v>20</v>
      </c>
      <c r="L123" s="75">
        <v>20</v>
      </c>
      <c r="M123" s="76">
        <v>40</v>
      </c>
      <c r="N123" s="76">
        <v>60</v>
      </c>
      <c r="O123">
        <v>0</v>
      </c>
      <c r="P123">
        <v>0</v>
      </c>
      <c r="Q123">
        <v>25</v>
      </c>
      <c r="R123">
        <v>17</v>
      </c>
      <c r="S123">
        <v>800</v>
      </c>
      <c r="T123">
        <v>1</v>
      </c>
      <c r="U123">
        <v>0</v>
      </c>
      <c r="V123">
        <v>1800</v>
      </c>
      <c r="W123">
        <v>0</v>
      </c>
      <c r="X123">
        <v>0</v>
      </c>
    </row>
    <row r="124" spans="1:24" ht="18.75">
      <c r="A124" s="77" t="s">
        <v>2588</v>
      </c>
      <c r="B124">
        <v>81</v>
      </c>
      <c r="C124">
        <v>61</v>
      </c>
      <c r="D124">
        <v>181</v>
      </c>
      <c r="E124">
        <v>50</v>
      </c>
      <c r="F124">
        <v>1</v>
      </c>
      <c r="G124">
        <v>0</v>
      </c>
      <c r="H124">
        <v>2000</v>
      </c>
      <c r="I124">
        <v>1500</v>
      </c>
      <c r="J124">
        <v>0</v>
      </c>
      <c r="K124" s="75">
        <v>20</v>
      </c>
      <c r="L124" s="75">
        <v>20</v>
      </c>
      <c r="M124" s="76">
        <v>40</v>
      </c>
      <c r="N124" s="76">
        <v>60</v>
      </c>
      <c r="O124">
        <v>0</v>
      </c>
      <c r="P124">
        <v>0</v>
      </c>
      <c r="Q124">
        <v>25</v>
      </c>
      <c r="R124">
        <v>17</v>
      </c>
      <c r="S124">
        <v>800</v>
      </c>
      <c r="T124">
        <v>1</v>
      </c>
      <c r="U124">
        <v>0</v>
      </c>
      <c r="V124">
        <v>1800</v>
      </c>
      <c r="W124">
        <v>0</v>
      </c>
      <c r="X124">
        <v>0</v>
      </c>
    </row>
    <row r="125" spans="1:24" ht="18.75">
      <c r="A125" s="77" t="s">
        <v>1674</v>
      </c>
      <c r="B125">
        <v>94</v>
      </c>
      <c r="C125">
        <v>60</v>
      </c>
      <c r="D125">
        <v>180</v>
      </c>
      <c r="E125">
        <v>50</v>
      </c>
      <c r="F125">
        <v>1</v>
      </c>
      <c r="G125">
        <v>100</v>
      </c>
      <c r="H125">
        <v>2500</v>
      </c>
      <c r="I125">
        <v>2000</v>
      </c>
      <c r="J125">
        <v>0</v>
      </c>
      <c r="K125" s="75">
        <v>25</v>
      </c>
      <c r="L125" s="75">
        <v>25</v>
      </c>
      <c r="M125" s="76">
        <v>45</v>
      </c>
      <c r="N125" s="76">
        <v>65</v>
      </c>
      <c r="O125">
        <v>0</v>
      </c>
      <c r="P125">
        <v>0</v>
      </c>
      <c r="Q125">
        <v>25</v>
      </c>
      <c r="R125">
        <v>17</v>
      </c>
      <c r="S125">
        <v>800</v>
      </c>
      <c r="T125">
        <v>1</v>
      </c>
      <c r="U125">
        <v>0</v>
      </c>
      <c r="V125">
        <v>1800</v>
      </c>
      <c r="W125">
        <v>0</v>
      </c>
      <c r="X125">
        <v>0</v>
      </c>
    </row>
    <row r="126" spans="1:24" ht="18.75">
      <c r="A126" s="77" t="s">
        <v>2587</v>
      </c>
      <c r="B126">
        <v>94</v>
      </c>
      <c r="C126">
        <v>62</v>
      </c>
      <c r="D126">
        <v>182</v>
      </c>
      <c r="E126">
        <v>60</v>
      </c>
      <c r="F126">
        <v>1</v>
      </c>
      <c r="G126">
        <v>100</v>
      </c>
      <c r="H126">
        <v>5000</v>
      </c>
      <c r="I126">
        <v>5000</v>
      </c>
      <c r="J126">
        <v>0</v>
      </c>
      <c r="K126" s="75">
        <v>25</v>
      </c>
      <c r="L126" s="75">
        <v>30</v>
      </c>
      <c r="M126" s="76">
        <v>60</v>
      </c>
      <c r="N126" s="76">
        <v>100</v>
      </c>
      <c r="O126">
        <v>0</v>
      </c>
      <c r="P126">
        <v>0</v>
      </c>
      <c r="Q126">
        <v>25</v>
      </c>
      <c r="R126">
        <v>30</v>
      </c>
      <c r="S126">
        <v>1000</v>
      </c>
      <c r="T126">
        <v>1</v>
      </c>
      <c r="U126">
        <v>0</v>
      </c>
      <c r="V126">
        <v>1500</v>
      </c>
      <c r="W126">
        <v>0</v>
      </c>
      <c r="X126">
        <v>0</v>
      </c>
    </row>
    <row r="127" spans="1:24" ht="18.75">
      <c r="A127" s="77" t="s">
        <v>2586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s="75">
        <v>0</v>
      </c>
      <c r="L127" s="75">
        <v>0</v>
      </c>
      <c r="M127" s="76">
        <v>0</v>
      </c>
      <c r="N127" s="76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ht="18.75">
      <c r="A128" s="77" t="s">
        <v>550</v>
      </c>
      <c r="B128">
        <v>81</v>
      </c>
      <c r="C128">
        <v>19</v>
      </c>
      <c r="D128">
        <v>119</v>
      </c>
      <c r="E128">
        <v>40</v>
      </c>
      <c r="F128">
        <v>0</v>
      </c>
      <c r="G128">
        <v>0</v>
      </c>
      <c r="H128">
        <v>500</v>
      </c>
      <c r="I128">
        <v>500</v>
      </c>
      <c r="J128">
        <v>0</v>
      </c>
      <c r="K128" s="75">
        <v>8</v>
      </c>
      <c r="L128" s="75">
        <v>20</v>
      </c>
      <c r="M128" s="76">
        <v>22</v>
      </c>
      <c r="N128" s="76">
        <v>34</v>
      </c>
      <c r="O128">
        <v>0</v>
      </c>
      <c r="P128">
        <v>0</v>
      </c>
      <c r="Q128">
        <v>17</v>
      </c>
      <c r="R128">
        <v>15</v>
      </c>
      <c r="S128">
        <v>700</v>
      </c>
      <c r="T128">
        <v>1</v>
      </c>
      <c r="U128">
        <v>0</v>
      </c>
      <c r="V128">
        <v>2000</v>
      </c>
      <c r="W128">
        <v>0</v>
      </c>
      <c r="X128">
        <v>0</v>
      </c>
    </row>
    <row r="129" spans="1:24" ht="18.75">
      <c r="A129" s="77" t="s">
        <v>539</v>
      </c>
      <c r="B129">
        <v>93</v>
      </c>
      <c r="C129">
        <v>22</v>
      </c>
      <c r="D129">
        <v>114</v>
      </c>
      <c r="E129">
        <v>43</v>
      </c>
      <c r="F129">
        <v>1</v>
      </c>
      <c r="G129">
        <v>100</v>
      </c>
      <c r="H129">
        <v>400</v>
      </c>
      <c r="I129">
        <v>500</v>
      </c>
      <c r="J129">
        <v>0</v>
      </c>
      <c r="K129" s="75">
        <v>12</v>
      </c>
      <c r="L129" s="75">
        <v>30</v>
      </c>
      <c r="M129" s="76">
        <v>22</v>
      </c>
      <c r="N129" s="76">
        <v>34</v>
      </c>
      <c r="O129">
        <v>0</v>
      </c>
      <c r="P129">
        <v>0</v>
      </c>
      <c r="Q129">
        <v>17</v>
      </c>
      <c r="R129">
        <v>17</v>
      </c>
      <c r="S129">
        <v>700</v>
      </c>
      <c r="T129">
        <v>1</v>
      </c>
      <c r="U129">
        <v>0</v>
      </c>
      <c r="V129">
        <v>2000</v>
      </c>
      <c r="W129">
        <v>0</v>
      </c>
      <c r="X129">
        <v>0</v>
      </c>
    </row>
    <row r="130" spans="1:24" ht="18.75">
      <c r="A130" s="77" t="s">
        <v>552</v>
      </c>
      <c r="B130">
        <v>81</v>
      </c>
      <c r="C130">
        <v>19</v>
      </c>
      <c r="D130">
        <v>114</v>
      </c>
      <c r="E130">
        <v>43</v>
      </c>
      <c r="F130">
        <v>1</v>
      </c>
      <c r="G130">
        <v>0</v>
      </c>
      <c r="H130">
        <v>700</v>
      </c>
      <c r="I130">
        <v>800</v>
      </c>
      <c r="J130">
        <v>0</v>
      </c>
      <c r="K130" s="75">
        <v>13</v>
      </c>
      <c r="L130" s="75">
        <v>33</v>
      </c>
      <c r="M130" s="76">
        <v>35</v>
      </c>
      <c r="N130" s="76">
        <v>50</v>
      </c>
      <c r="O130">
        <v>0</v>
      </c>
      <c r="P130">
        <v>0</v>
      </c>
      <c r="Q130">
        <v>17</v>
      </c>
      <c r="R130">
        <v>20</v>
      </c>
      <c r="S130">
        <v>1000</v>
      </c>
      <c r="T130">
        <v>1</v>
      </c>
      <c r="U130">
        <v>0</v>
      </c>
      <c r="V130">
        <v>1500</v>
      </c>
      <c r="W130">
        <v>0</v>
      </c>
      <c r="X130">
        <v>0</v>
      </c>
    </row>
    <row r="131" spans="1:24" ht="18.75">
      <c r="A131" s="77" t="s">
        <v>556</v>
      </c>
      <c r="B131">
        <v>105</v>
      </c>
      <c r="C131">
        <v>19</v>
      </c>
      <c r="D131">
        <v>113</v>
      </c>
      <c r="E131">
        <v>42</v>
      </c>
      <c r="F131">
        <v>1</v>
      </c>
      <c r="G131">
        <v>100</v>
      </c>
      <c r="H131">
        <v>700</v>
      </c>
      <c r="I131">
        <v>850</v>
      </c>
      <c r="J131">
        <v>0</v>
      </c>
      <c r="K131" s="75">
        <v>12</v>
      </c>
      <c r="L131" s="75">
        <v>28</v>
      </c>
      <c r="M131" s="76">
        <v>27</v>
      </c>
      <c r="N131" s="76">
        <v>27</v>
      </c>
      <c r="O131">
        <v>0</v>
      </c>
      <c r="P131">
        <v>0</v>
      </c>
      <c r="Q131">
        <v>20</v>
      </c>
      <c r="R131">
        <v>50</v>
      </c>
      <c r="S131">
        <v>400</v>
      </c>
      <c r="T131">
        <v>1</v>
      </c>
      <c r="U131">
        <v>0</v>
      </c>
      <c r="V131">
        <v>1000</v>
      </c>
      <c r="W131">
        <v>0</v>
      </c>
      <c r="X131">
        <v>0</v>
      </c>
    </row>
    <row r="132" spans="1:24" ht="18.75">
      <c r="A132" s="77" t="s">
        <v>548</v>
      </c>
      <c r="B132">
        <v>81</v>
      </c>
      <c r="C132">
        <v>19</v>
      </c>
      <c r="D132">
        <v>117</v>
      </c>
      <c r="E132">
        <v>44</v>
      </c>
      <c r="F132">
        <v>1</v>
      </c>
      <c r="G132">
        <v>100</v>
      </c>
      <c r="H132">
        <v>680</v>
      </c>
      <c r="I132">
        <v>750</v>
      </c>
      <c r="J132">
        <v>0</v>
      </c>
      <c r="K132" s="75">
        <v>12</v>
      </c>
      <c r="L132" s="75">
        <v>27</v>
      </c>
      <c r="M132" s="76">
        <v>20</v>
      </c>
      <c r="N132" s="76">
        <v>60</v>
      </c>
      <c r="O132">
        <v>0</v>
      </c>
      <c r="P132">
        <v>0</v>
      </c>
      <c r="Q132">
        <v>25</v>
      </c>
      <c r="R132">
        <v>17</v>
      </c>
      <c r="S132">
        <v>1000</v>
      </c>
      <c r="T132">
        <v>1</v>
      </c>
      <c r="U132">
        <v>0</v>
      </c>
      <c r="V132">
        <v>2000</v>
      </c>
      <c r="W132">
        <v>0</v>
      </c>
      <c r="X132">
        <v>0</v>
      </c>
    </row>
    <row r="133" spans="1:24" ht="18.75">
      <c r="A133" s="77" t="s">
        <v>554</v>
      </c>
      <c r="B133">
        <v>81</v>
      </c>
      <c r="C133">
        <v>19</v>
      </c>
      <c r="D133">
        <v>118</v>
      </c>
      <c r="E133">
        <v>43</v>
      </c>
      <c r="F133">
        <v>1</v>
      </c>
      <c r="G133">
        <v>0</v>
      </c>
      <c r="H133">
        <v>900</v>
      </c>
      <c r="I133">
        <v>1200</v>
      </c>
      <c r="J133">
        <v>0</v>
      </c>
      <c r="K133" s="75">
        <v>11</v>
      </c>
      <c r="L133" s="75">
        <v>30</v>
      </c>
      <c r="M133" s="76">
        <v>15</v>
      </c>
      <c r="N133" s="76">
        <v>75</v>
      </c>
      <c r="O133">
        <v>0</v>
      </c>
      <c r="P133">
        <v>0</v>
      </c>
      <c r="Q133">
        <v>17</v>
      </c>
      <c r="R133">
        <v>17</v>
      </c>
      <c r="S133">
        <v>500</v>
      </c>
      <c r="T133">
        <v>1</v>
      </c>
      <c r="U133">
        <v>0</v>
      </c>
      <c r="V133">
        <v>1500</v>
      </c>
      <c r="W133">
        <v>0</v>
      </c>
      <c r="X133">
        <v>0</v>
      </c>
    </row>
    <row r="134" spans="1:24" ht="18.75">
      <c r="A134" s="77" t="s">
        <v>540</v>
      </c>
      <c r="B134">
        <v>116</v>
      </c>
      <c r="C134">
        <v>35</v>
      </c>
      <c r="D134">
        <v>132</v>
      </c>
      <c r="E134">
        <v>43</v>
      </c>
      <c r="F134">
        <v>1</v>
      </c>
      <c r="G134">
        <v>0</v>
      </c>
      <c r="H134">
        <v>900</v>
      </c>
      <c r="I134">
        <v>2200</v>
      </c>
      <c r="J134">
        <v>0</v>
      </c>
      <c r="K134" s="75">
        <v>10</v>
      </c>
      <c r="L134" s="75">
        <v>23</v>
      </c>
      <c r="M134" s="76">
        <v>0</v>
      </c>
      <c r="N134" s="76">
        <v>0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1</v>
      </c>
      <c r="U134">
        <v>0</v>
      </c>
      <c r="V134">
        <v>2200</v>
      </c>
      <c r="W134">
        <v>0</v>
      </c>
      <c r="X134">
        <v>0</v>
      </c>
    </row>
    <row r="135" spans="1:24" ht="18.75">
      <c r="A135" s="77" t="s">
        <v>2585</v>
      </c>
      <c r="B135">
        <v>117</v>
      </c>
      <c r="C135">
        <v>36</v>
      </c>
      <c r="D135">
        <v>133</v>
      </c>
      <c r="E135">
        <v>42</v>
      </c>
      <c r="F135">
        <v>0</v>
      </c>
      <c r="G135">
        <v>100</v>
      </c>
      <c r="H135">
        <v>7</v>
      </c>
      <c r="I135">
        <v>10</v>
      </c>
      <c r="J135">
        <v>0</v>
      </c>
      <c r="K135" s="75">
        <v>0</v>
      </c>
      <c r="L135" s="75">
        <v>0</v>
      </c>
      <c r="M135" s="76">
        <v>30</v>
      </c>
      <c r="N135" s="76">
        <v>30</v>
      </c>
      <c r="O135">
        <v>0</v>
      </c>
      <c r="P135">
        <v>0</v>
      </c>
      <c r="Q135">
        <v>30</v>
      </c>
      <c r="R135">
        <v>30</v>
      </c>
      <c r="S135">
        <v>500</v>
      </c>
      <c r="T135">
        <v>1</v>
      </c>
      <c r="U135">
        <v>0</v>
      </c>
      <c r="V135">
        <v>0</v>
      </c>
      <c r="W135">
        <v>0</v>
      </c>
      <c r="X135">
        <v>0</v>
      </c>
    </row>
    <row r="136" spans="1:24" ht="18.75">
      <c r="A136" s="77" t="s">
        <v>1425</v>
      </c>
      <c r="B136">
        <v>81</v>
      </c>
      <c r="C136">
        <v>19</v>
      </c>
      <c r="D136">
        <v>115</v>
      </c>
      <c r="E136">
        <v>45</v>
      </c>
      <c r="F136">
        <v>1</v>
      </c>
      <c r="G136">
        <v>100</v>
      </c>
      <c r="H136">
        <v>1000</v>
      </c>
      <c r="I136">
        <v>1200</v>
      </c>
      <c r="J136">
        <v>0</v>
      </c>
      <c r="K136" s="75">
        <v>15</v>
      </c>
      <c r="L136" s="75">
        <v>30</v>
      </c>
      <c r="M136" s="76">
        <v>35</v>
      </c>
      <c r="N136" s="76">
        <v>70</v>
      </c>
      <c r="O136">
        <v>0</v>
      </c>
      <c r="P136">
        <v>0</v>
      </c>
      <c r="Q136">
        <v>20</v>
      </c>
      <c r="R136">
        <v>17</v>
      </c>
      <c r="S136">
        <v>800</v>
      </c>
      <c r="T136">
        <v>1</v>
      </c>
      <c r="U136">
        <v>0</v>
      </c>
      <c r="V136">
        <v>1800</v>
      </c>
      <c r="W136">
        <v>0</v>
      </c>
      <c r="X136">
        <v>0</v>
      </c>
    </row>
    <row r="137" spans="1:24" ht="18.75">
      <c r="A137" s="77" t="s">
        <v>537</v>
      </c>
      <c r="B137">
        <v>96</v>
      </c>
      <c r="C137">
        <v>42</v>
      </c>
      <c r="D137">
        <v>115</v>
      </c>
      <c r="E137">
        <v>45</v>
      </c>
      <c r="F137">
        <v>1</v>
      </c>
      <c r="G137">
        <v>100</v>
      </c>
      <c r="H137">
        <v>800</v>
      </c>
      <c r="I137">
        <v>1200</v>
      </c>
      <c r="J137">
        <v>0</v>
      </c>
      <c r="K137" s="75">
        <v>18</v>
      </c>
      <c r="L137" s="75">
        <v>30</v>
      </c>
      <c r="M137" s="76">
        <v>35</v>
      </c>
      <c r="N137" s="76">
        <v>50</v>
      </c>
      <c r="O137">
        <v>0</v>
      </c>
      <c r="P137">
        <v>0</v>
      </c>
      <c r="Q137">
        <v>10</v>
      </c>
      <c r="R137">
        <v>25</v>
      </c>
      <c r="S137">
        <v>600</v>
      </c>
      <c r="T137">
        <v>1</v>
      </c>
      <c r="U137">
        <v>0</v>
      </c>
      <c r="V137">
        <v>1500</v>
      </c>
      <c r="W137">
        <v>0</v>
      </c>
      <c r="X137">
        <v>0</v>
      </c>
    </row>
    <row r="138" spans="1:24" ht="18.75">
      <c r="A138" s="77" t="s">
        <v>2584</v>
      </c>
      <c r="B138">
        <v>81</v>
      </c>
      <c r="C138">
        <v>19</v>
      </c>
      <c r="D138">
        <v>116</v>
      </c>
      <c r="E138">
        <v>45</v>
      </c>
      <c r="F138">
        <v>1</v>
      </c>
      <c r="G138">
        <v>100</v>
      </c>
      <c r="H138">
        <v>800</v>
      </c>
      <c r="I138">
        <v>2000</v>
      </c>
      <c r="J138">
        <v>0</v>
      </c>
      <c r="K138" s="75">
        <v>14</v>
      </c>
      <c r="L138" s="75">
        <v>16</v>
      </c>
      <c r="M138" s="76">
        <v>29</v>
      </c>
      <c r="N138" s="76">
        <v>52</v>
      </c>
      <c r="O138">
        <v>0</v>
      </c>
      <c r="P138">
        <v>0</v>
      </c>
      <c r="Q138">
        <v>14</v>
      </c>
      <c r="R138">
        <v>16</v>
      </c>
      <c r="S138">
        <v>500</v>
      </c>
      <c r="T138">
        <v>5</v>
      </c>
      <c r="U138">
        <v>0</v>
      </c>
      <c r="V138">
        <v>1500</v>
      </c>
      <c r="W138">
        <v>0</v>
      </c>
      <c r="X138">
        <v>0</v>
      </c>
    </row>
    <row r="139" spans="1:24" ht="18.75">
      <c r="A139" s="77" t="s">
        <v>2583</v>
      </c>
      <c r="B139">
        <v>92</v>
      </c>
      <c r="C139">
        <v>21</v>
      </c>
      <c r="D139">
        <v>92</v>
      </c>
      <c r="E139">
        <v>50</v>
      </c>
      <c r="F139">
        <v>1</v>
      </c>
      <c r="G139">
        <v>100</v>
      </c>
      <c r="H139">
        <v>4000</v>
      </c>
      <c r="I139">
        <v>5000</v>
      </c>
      <c r="J139">
        <v>0</v>
      </c>
      <c r="K139" s="75">
        <v>40</v>
      </c>
      <c r="L139" s="75">
        <v>10</v>
      </c>
      <c r="M139" s="76">
        <v>60</v>
      </c>
      <c r="N139" s="76">
        <v>100</v>
      </c>
      <c r="O139">
        <v>0</v>
      </c>
      <c r="P139">
        <v>0</v>
      </c>
      <c r="Q139">
        <v>20</v>
      </c>
      <c r="R139">
        <v>30</v>
      </c>
      <c r="S139">
        <v>1000</v>
      </c>
      <c r="T139">
        <v>1</v>
      </c>
      <c r="U139">
        <v>0</v>
      </c>
      <c r="V139">
        <v>1500</v>
      </c>
      <c r="W139">
        <v>0</v>
      </c>
      <c r="X139">
        <v>0</v>
      </c>
    </row>
    <row r="140" spans="1:24" ht="18.75">
      <c r="A140" s="77" t="s">
        <v>558</v>
      </c>
      <c r="B140">
        <v>92</v>
      </c>
      <c r="C140">
        <v>21</v>
      </c>
      <c r="D140">
        <v>93</v>
      </c>
      <c r="E140">
        <v>50</v>
      </c>
      <c r="F140">
        <v>1</v>
      </c>
      <c r="G140">
        <v>100</v>
      </c>
      <c r="H140">
        <v>4000</v>
      </c>
      <c r="I140">
        <v>5000</v>
      </c>
      <c r="J140">
        <v>0</v>
      </c>
      <c r="K140" s="75">
        <v>5</v>
      </c>
      <c r="L140" s="75">
        <v>50</v>
      </c>
      <c r="M140" s="76">
        <v>80</v>
      </c>
      <c r="N140" s="76">
        <v>80</v>
      </c>
      <c r="O140">
        <v>0</v>
      </c>
      <c r="P140">
        <v>0</v>
      </c>
      <c r="Q140">
        <v>25</v>
      </c>
      <c r="R140">
        <v>30</v>
      </c>
      <c r="S140">
        <v>1000</v>
      </c>
      <c r="T140">
        <v>1</v>
      </c>
      <c r="U140">
        <v>0</v>
      </c>
      <c r="V140">
        <v>1500</v>
      </c>
      <c r="W140">
        <v>0</v>
      </c>
      <c r="X140">
        <v>0</v>
      </c>
    </row>
    <row r="141" spans="1:24" ht="18.75">
      <c r="A141" s="77" t="s">
        <v>2582</v>
      </c>
      <c r="B141">
        <v>115</v>
      </c>
      <c r="C141">
        <v>34</v>
      </c>
      <c r="D141">
        <v>131</v>
      </c>
      <c r="E141">
        <v>60</v>
      </c>
      <c r="F141">
        <v>1</v>
      </c>
      <c r="G141">
        <v>100</v>
      </c>
      <c r="H141">
        <v>5000</v>
      </c>
      <c r="I141">
        <v>5000</v>
      </c>
      <c r="J141">
        <v>0</v>
      </c>
      <c r="K141" s="75">
        <v>23</v>
      </c>
      <c r="L141" s="75">
        <v>35</v>
      </c>
      <c r="M141" s="76">
        <v>50</v>
      </c>
      <c r="N141" s="76">
        <v>85</v>
      </c>
      <c r="O141">
        <v>0</v>
      </c>
      <c r="P141">
        <v>0</v>
      </c>
      <c r="Q141">
        <v>25</v>
      </c>
      <c r="R141">
        <v>25</v>
      </c>
      <c r="S141">
        <v>0</v>
      </c>
      <c r="T141">
        <v>1</v>
      </c>
      <c r="U141">
        <v>0</v>
      </c>
      <c r="V141">
        <v>2000</v>
      </c>
      <c r="W141">
        <v>0</v>
      </c>
      <c r="X141">
        <v>0</v>
      </c>
    </row>
    <row r="142" spans="1:24" ht="18.75">
      <c r="A142" s="77" t="s">
        <v>2581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s="75">
        <v>0</v>
      </c>
      <c r="L142" s="75">
        <v>0</v>
      </c>
      <c r="M142" s="76">
        <v>0</v>
      </c>
      <c r="N142" s="76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 ht="18.75">
      <c r="A143" s="77" t="s">
        <v>1683</v>
      </c>
      <c r="B143">
        <v>81</v>
      </c>
      <c r="C143">
        <v>65</v>
      </c>
      <c r="D143">
        <v>190</v>
      </c>
      <c r="E143">
        <v>28</v>
      </c>
      <c r="F143">
        <v>1</v>
      </c>
      <c r="G143">
        <v>0</v>
      </c>
      <c r="H143">
        <v>190</v>
      </c>
      <c r="I143">
        <v>180</v>
      </c>
      <c r="J143">
        <v>0</v>
      </c>
      <c r="K143" s="75">
        <v>1</v>
      </c>
      <c r="L143" s="75">
        <v>3</v>
      </c>
      <c r="M143" s="76">
        <v>10</v>
      </c>
      <c r="N143" s="76">
        <v>20</v>
      </c>
      <c r="O143">
        <v>0</v>
      </c>
      <c r="P143">
        <v>0</v>
      </c>
      <c r="Q143">
        <v>15</v>
      </c>
      <c r="R143">
        <v>15</v>
      </c>
      <c r="S143">
        <v>2000</v>
      </c>
      <c r="T143">
        <v>1</v>
      </c>
      <c r="U143">
        <v>0</v>
      </c>
      <c r="V143">
        <v>2500</v>
      </c>
      <c r="W143">
        <v>0</v>
      </c>
      <c r="X143">
        <v>0</v>
      </c>
    </row>
    <row r="144" spans="1:24" ht="18.75">
      <c r="A144" s="77" t="s">
        <v>529</v>
      </c>
      <c r="B144">
        <v>81</v>
      </c>
      <c r="C144">
        <v>64</v>
      </c>
      <c r="D144">
        <v>191</v>
      </c>
      <c r="E144">
        <v>35</v>
      </c>
      <c r="F144">
        <v>1</v>
      </c>
      <c r="G144">
        <v>0</v>
      </c>
      <c r="H144">
        <v>460</v>
      </c>
      <c r="I144">
        <v>500</v>
      </c>
      <c r="J144">
        <v>0</v>
      </c>
      <c r="K144" s="75">
        <v>4</v>
      </c>
      <c r="L144" s="75">
        <v>8</v>
      </c>
      <c r="M144" s="76">
        <v>17</v>
      </c>
      <c r="N144" s="76">
        <v>45</v>
      </c>
      <c r="O144">
        <v>0</v>
      </c>
      <c r="P144">
        <v>0</v>
      </c>
      <c r="Q144">
        <v>18</v>
      </c>
      <c r="R144">
        <v>15</v>
      </c>
      <c r="S144">
        <v>1500</v>
      </c>
      <c r="T144">
        <v>1</v>
      </c>
      <c r="U144">
        <v>0</v>
      </c>
      <c r="V144">
        <v>2000</v>
      </c>
      <c r="W144">
        <v>0</v>
      </c>
      <c r="X144">
        <v>0</v>
      </c>
    </row>
    <row r="145" spans="1:24" ht="18.75">
      <c r="A145" s="77" t="s">
        <v>521</v>
      </c>
      <c r="B145">
        <v>104</v>
      </c>
      <c r="C145">
        <v>68</v>
      </c>
      <c r="D145">
        <v>195</v>
      </c>
      <c r="E145">
        <v>32</v>
      </c>
      <c r="F145">
        <v>1</v>
      </c>
      <c r="G145">
        <v>100</v>
      </c>
      <c r="H145">
        <v>240</v>
      </c>
      <c r="I145">
        <v>190</v>
      </c>
      <c r="J145">
        <v>0</v>
      </c>
      <c r="K145" s="75">
        <v>0</v>
      </c>
      <c r="L145" s="75">
        <v>0</v>
      </c>
      <c r="M145" s="76">
        <v>12</v>
      </c>
      <c r="N145" s="76">
        <v>28</v>
      </c>
      <c r="O145">
        <v>0</v>
      </c>
      <c r="P145">
        <v>0</v>
      </c>
      <c r="Q145">
        <v>20</v>
      </c>
      <c r="R145">
        <v>20</v>
      </c>
      <c r="S145">
        <v>1000</v>
      </c>
      <c r="T145">
        <v>1</v>
      </c>
      <c r="U145">
        <v>0</v>
      </c>
      <c r="V145">
        <v>2000</v>
      </c>
      <c r="W145">
        <v>0</v>
      </c>
      <c r="X145">
        <v>0</v>
      </c>
    </row>
    <row r="146" spans="1:24" ht="18.75">
      <c r="A146" s="77" t="s">
        <v>523</v>
      </c>
      <c r="B146">
        <v>81</v>
      </c>
      <c r="C146">
        <v>66</v>
      </c>
      <c r="D146">
        <v>194</v>
      </c>
      <c r="E146">
        <v>35</v>
      </c>
      <c r="F146">
        <v>1</v>
      </c>
      <c r="G146">
        <v>0</v>
      </c>
      <c r="H146">
        <v>420</v>
      </c>
      <c r="I146">
        <v>440</v>
      </c>
      <c r="J146">
        <v>0</v>
      </c>
      <c r="K146" s="75">
        <v>9</v>
      </c>
      <c r="L146" s="75">
        <v>0</v>
      </c>
      <c r="M146" s="76">
        <v>24</v>
      </c>
      <c r="N146" s="76">
        <v>31</v>
      </c>
      <c r="O146">
        <v>0</v>
      </c>
      <c r="P146">
        <v>0</v>
      </c>
      <c r="Q146">
        <v>15</v>
      </c>
      <c r="R146">
        <v>13</v>
      </c>
      <c r="S146">
        <v>1300</v>
      </c>
      <c r="T146">
        <v>1</v>
      </c>
      <c r="U146">
        <v>0</v>
      </c>
      <c r="V146">
        <v>1800</v>
      </c>
      <c r="W146">
        <v>0</v>
      </c>
      <c r="X146">
        <v>0</v>
      </c>
    </row>
    <row r="147" spans="1:24" ht="18.75">
      <c r="A147" s="77" t="s">
        <v>525</v>
      </c>
      <c r="B147">
        <v>81</v>
      </c>
      <c r="C147">
        <v>66</v>
      </c>
      <c r="D147">
        <v>193</v>
      </c>
      <c r="E147">
        <v>32</v>
      </c>
      <c r="F147">
        <v>1</v>
      </c>
      <c r="G147">
        <v>0</v>
      </c>
      <c r="H147">
        <v>380</v>
      </c>
      <c r="I147">
        <v>390</v>
      </c>
      <c r="J147">
        <v>0</v>
      </c>
      <c r="K147" s="75">
        <v>0</v>
      </c>
      <c r="L147" s="75">
        <v>12</v>
      </c>
      <c r="M147" s="76">
        <v>20</v>
      </c>
      <c r="N147" s="76">
        <v>30</v>
      </c>
      <c r="O147">
        <v>0</v>
      </c>
      <c r="P147">
        <v>0</v>
      </c>
      <c r="Q147">
        <v>15</v>
      </c>
      <c r="R147">
        <v>13</v>
      </c>
      <c r="S147">
        <v>1300</v>
      </c>
      <c r="T147">
        <v>1</v>
      </c>
      <c r="U147">
        <v>0</v>
      </c>
      <c r="V147">
        <v>2000</v>
      </c>
      <c r="W147">
        <v>0</v>
      </c>
      <c r="X147">
        <v>0</v>
      </c>
    </row>
    <row r="148" spans="1:24" ht="18.75">
      <c r="A148" s="77" t="s">
        <v>527</v>
      </c>
      <c r="B148">
        <v>81</v>
      </c>
      <c r="C148">
        <v>67</v>
      </c>
      <c r="D148">
        <v>192</v>
      </c>
      <c r="E148">
        <v>35</v>
      </c>
      <c r="F148">
        <v>1</v>
      </c>
      <c r="G148">
        <v>0</v>
      </c>
      <c r="H148">
        <v>450</v>
      </c>
      <c r="I148">
        <v>390</v>
      </c>
      <c r="J148">
        <v>0</v>
      </c>
      <c r="K148" s="75">
        <v>6</v>
      </c>
      <c r="L148" s="75">
        <v>9</v>
      </c>
      <c r="M148" s="76">
        <v>24</v>
      </c>
      <c r="N148" s="76">
        <v>35</v>
      </c>
      <c r="O148">
        <v>0</v>
      </c>
      <c r="P148">
        <v>0</v>
      </c>
      <c r="Q148">
        <v>15</v>
      </c>
      <c r="R148">
        <v>13</v>
      </c>
      <c r="S148">
        <v>700</v>
      </c>
      <c r="T148">
        <v>1</v>
      </c>
      <c r="U148">
        <v>0</v>
      </c>
      <c r="V148">
        <v>1800</v>
      </c>
      <c r="W148">
        <v>0</v>
      </c>
      <c r="X148">
        <v>0</v>
      </c>
    </row>
    <row r="149" spans="1:24" ht="18.75">
      <c r="A149" s="77" t="s">
        <v>2580</v>
      </c>
      <c r="B149">
        <v>94</v>
      </c>
      <c r="C149">
        <v>63</v>
      </c>
      <c r="D149">
        <v>196</v>
      </c>
      <c r="E149">
        <v>60</v>
      </c>
      <c r="F149">
        <v>1</v>
      </c>
      <c r="G149">
        <v>100</v>
      </c>
      <c r="H149">
        <v>5000</v>
      </c>
      <c r="I149">
        <v>5000</v>
      </c>
      <c r="J149">
        <v>0</v>
      </c>
      <c r="K149" s="75">
        <v>37</v>
      </c>
      <c r="L149" s="75">
        <v>43</v>
      </c>
      <c r="M149" s="76">
        <v>60</v>
      </c>
      <c r="N149" s="76">
        <v>105</v>
      </c>
      <c r="O149">
        <v>0</v>
      </c>
      <c r="P149">
        <v>0</v>
      </c>
      <c r="Q149">
        <v>27</v>
      </c>
      <c r="R149">
        <v>30</v>
      </c>
      <c r="S149">
        <v>800</v>
      </c>
      <c r="T149">
        <v>1</v>
      </c>
      <c r="U149">
        <v>0</v>
      </c>
      <c r="V149">
        <v>1500</v>
      </c>
      <c r="W149">
        <v>0</v>
      </c>
      <c r="X149">
        <v>0</v>
      </c>
    </row>
    <row r="150" spans="1:24" ht="18.75">
      <c r="A150" s="77" t="s">
        <v>2579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75">
        <v>0</v>
      </c>
      <c r="L150" s="75">
        <v>0</v>
      </c>
      <c r="M150" s="76">
        <v>0</v>
      </c>
      <c r="N150" s="76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 ht="18.75">
      <c r="A151" s="77" t="s">
        <v>519</v>
      </c>
      <c r="B151">
        <v>81</v>
      </c>
      <c r="C151">
        <v>19</v>
      </c>
      <c r="D151">
        <v>200</v>
      </c>
      <c r="E151">
        <v>32</v>
      </c>
      <c r="F151">
        <v>0</v>
      </c>
      <c r="G151">
        <v>0</v>
      </c>
      <c r="H151">
        <v>360</v>
      </c>
      <c r="I151">
        <v>330</v>
      </c>
      <c r="J151">
        <v>0</v>
      </c>
      <c r="K151" s="75">
        <v>0</v>
      </c>
      <c r="L151" s="75">
        <v>8</v>
      </c>
      <c r="M151" s="76">
        <v>15</v>
      </c>
      <c r="N151" s="76">
        <v>25</v>
      </c>
      <c r="O151">
        <v>0</v>
      </c>
      <c r="P151">
        <v>0</v>
      </c>
      <c r="Q151">
        <v>15</v>
      </c>
      <c r="R151">
        <v>13</v>
      </c>
      <c r="S151">
        <v>1400</v>
      </c>
      <c r="T151">
        <v>1</v>
      </c>
      <c r="U151">
        <v>0</v>
      </c>
      <c r="V151">
        <v>2000</v>
      </c>
      <c r="W151">
        <v>0</v>
      </c>
      <c r="X151">
        <v>0</v>
      </c>
    </row>
    <row r="152" spans="1:24" ht="18.75">
      <c r="A152" s="77" t="s">
        <v>517</v>
      </c>
      <c r="B152">
        <v>81</v>
      </c>
      <c r="C152">
        <v>19</v>
      </c>
      <c r="D152">
        <v>201</v>
      </c>
      <c r="E152">
        <v>33</v>
      </c>
      <c r="F152">
        <v>1</v>
      </c>
      <c r="G152">
        <v>0</v>
      </c>
      <c r="H152">
        <v>400</v>
      </c>
      <c r="I152">
        <v>420</v>
      </c>
      <c r="J152">
        <v>0</v>
      </c>
      <c r="K152" s="75">
        <v>2</v>
      </c>
      <c r="L152" s="75">
        <v>8</v>
      </c>
      <c r="M152" s="76">
        <v>15</v>
      </c>
      <c r="N152" s="76">
        <v>30</v>
      </c>
      <c r="O152">
        <v>0</v>
      </c>
      <c r="P152">
        <v>0</v>
      </c>
      <c r="Q152">
        <v>18</v>
      </c>
      <c r="R152">
        <v>14</v>
      </c>
      <c r="S152">
        <v>1300</v>
      </c>
      <c r="T152">
        <v>1</v>
      </c>
      <c r="U152">
        <v>0</v>
      </c>
      <c r="V152">
        <v>2000</v>
      </c>
      <c r="W152">
        <v>0</v>
      </c>
      <c r="X152">
        <v>0</v>
      </c>
    </row>
    <row r="153" spans="1:24" ht="18.75">
      <c r="A153" s="77" t="s">
        <v>515</v>
      </c>
      <c r="B153">
        <v>81</v>
      </c>
      <c r="C153">
        <v>19</v>
      </c>
      <c r="D153">
        <v>202</v>
      </c>
      <c r="E153">
        <v>40</v>
      </c>
      <c r="F153">
        <v>1</v>
      </c>
      <c r="G153">
        <v>0</v>
      </c>
      <c r="H153">
        <v>480</v>
      </c>
      <c r="I153">
        <v>460</v>
      </c>
      <c r="J153">
        <v>0</v>
      </c>
      <c r="K153" s="75">
        <v>7</v>
      </c>
      <c r="L153" s="75">
        <v>10</v>
      </c>
      <c r="M153" s="76">
        <v>20</v>
      </c>
      <c r="N153" s="76">
        <v>38</v>
      </c>
      <c r="O153">
        <v>0</v>
      </c>
      <c r="P153">
        <v>0</v>
      </c>
      <c r="Q153">
        <v>18</v>
      </c>
      <c r="R153">
        <v>15</v>
      </c>
      <c r="S153">
        <v>1300</v>
      </c>
      <c r="T153">
        <v>1</v>
      </c>
      <c r="U153">
        <v>0</v>
      </c>
      <c r="V153">
        <v>2000</v>
      </c>
      <c r="W153">
        <v>0</v>
      </c>
      <c r="X153">
        <v>0</v>
      </c>
    </row>
    <row r="154" spans="1:24" ht="18.75">
      <c r="A154" s="77" t="s">
        <v>513</v>
      </c>
      <c r="B154">
        <v>81</v>
      </c>
      <c r="C154">
        <v>19</v>
      </c>
      <c r="D154">
        <v>203</v>
      </c>
      <c r="E154">
        <v>40</v>
      </c>
      <c r="F154">
        <v>1</v>
      </c>
      <c r="G154">
        <v>0</v>
      </c>
      <c r="H154">
        <v>580</v>
      </c>
      <c r="I154">
        <v>500</v>
      </c>
      <c r="J154">
        <v>0</v>
      </c>
      <c r="K154" s="75">
        <v>10</v>
      </c>
      <c r="L154" s="75">
        <v>18</v>
      </c>
      <c r="M154" s="76">
        <v>26</v>
      </c>
      <c r="N154" s="76">
        <v>44</v>
      </c>
      <c r="O154">
        <v>0</v>
      </c>
      <c r="P154">
        <v>0</v>
      </c>
      <c r="Q154">
        <v>17</v>
      </c>
      <c r="R154">
        <v>15</v>
      </c>
      <c r="S154">
        <v>1000</v>
      </c>
      <c r="T154">
        <v>1</v>
      </c>
      <c r="U154">
        <v>0</v>
      </c>
      <c r="V154">
        <v>1800</v>
      </c>
      <c r="W154">
        <v>0</v>
      </c>
      <c r="X154">
        <v>0</v>
      </c>
    </row>
    <row r="155" spans="1:24" ht="18.75">
      <c r="A155" s="77" t="s">
        <v>1719</v>
      </c>
      <c r="B155">
        <v>94</v>
      </c>
      <c r="C155">
        <v>70</v>
      </c>
      <c r="D155">
        <v>205</v>
      </c>
      <c r="E155">
        <v>40</v>
      </c>
      <c r="F155">
        <v>1</v>
      </c>
      <c r="G155">
        <v>0</v>
      </c>
      <c r="H155">
        <v>440</v>
      </c>
      <c r="I155">
        <v>360</v>
      </c>
      <c r="J155">
        <v>0</v>
      </c>
      <c r="K155" s="75">
        <v>14</v>
      </c>
      <c r="L155" s="75">
        <v>18</v>
      </c>
      <c r="M155" s="76">
        <v>16</v>
      </c>
      <c r="N155" s="76">
        <v>33</v>
      </c>
      <c r="O155">
        <v>0</v>
      </c>
      <c r="P155">
        <v>0</v>
      </c>
      <c r="Q155">
        <v>18</v>
      </c>
      <c r="R155">
        <v>18</v>
      </c>
      <c r="S155">
        <v>1200</v>
      </c>
      <c r="T155">
        <v>1</v>
      </c>
      <c r="U155">
        <v>0</v>
      </c>
      <c r="V155">
        <v>2000</v>
      </c>
      <c r="W155">
        <v>0</v>
      </c>
      <c r="X155">
        <v>0</v>
      </c>
    </row>
    <row r="156" spans="1:24" ht="18.75">
      <c r="A156" s="77" t="s">
        <v>1720</v>
      </c>
      <c r="B156">
        <v>81</v>
      </c>
      <c r="C156">
        <v>19</v>
      </c>
      <c r="D156">
        <v>204</v>
      </c>
      <c r="E156">
        <v>45</v>
      </c>
      <c r="F156">
        <v>1</v>
      </c>
      <c r="G156">
        <v>0</v>
      </c>
      <c r="H156">
        <v>780</v>
      </c>
      <c r="I156">
        <v>750</v>
      </c>
      <c r="J156">
        <v>0</v>
      </c>
      <c r="K156" s="75">
        <v>14</v>
      </c>
      <c r="L156" s="75">
        <v>25</v>
      </c>
      <c r="M156" s="76">
        <v>38</v>
      </c>
      <c r="N156" s="76">
        <v>50</v>
      </c>
      <c r="O156">
        <v>0</v>
      </c>
      <c r="P156">
        <v>0</v>
      </c>
      <c r="Q156">
        <v>22</v>
      </c>
      <c r="R156">
        <v>17</v>
      </c>
      <c r="S156">
        <v>800</v>
      </c>
      <c r="T156">
        <v>1</v>
      </c>
      <c r="U156">
        <v>0</v>
      </c>
      <c r="V156">
        <v>1500</v>
      </c>
      <c r="W156">
        <v>0</v>
      </c>
      <c r="X156">
        <v>0</v>
      </c>
    </row>
    <row r="157" spans="1:24" ht="18.75">
      <c r="A157" s="77" t="s">
        <v>1721</v>
      </c>
      <c r="B157">
        <v>94</v>
      </c>
      <c r="C157">
        <v>71</v>
      </c>
      <c r="D157">
        <v>206</v>
      </c>
      <c r="E157">
        <v>45</v>
      </c>
      <c r="F157">
        <v>1</v>
      </c>
      <c r="G157">
        <v>100</v>
      </c>
      <c r="H157">
        <v>750</v>
      </c>
      <c r="I157">
        <v>750</v>
      </c>
      <c r="J157">
        <v>0</v>
      </c>
      <c r="K157" s="75">
        <v>19</v>
      </c>
      <c r="L157" s="75">
        <v>19</v>
      </c>
      <c r="M157" s="76">
        <v>30</v>
      </c>
      <c r="N157" s="76">
        <v>50</v>
      </c>
      <c r="O157">
        <v>0</v>
      </c>
      <c r="P157">
        <v>0</v>
      </c>
      <c r="Q157">
        <v>22</v>
      </c>
      <c r="R157">
        <v>17</v>
      </c>
      <c r="S157">
        <v>1200</v>
      </c>
      <c r="T157">
        <v>1</v>
      </c>
      <c r="U157">
        <v>0</v>
      </c>
      <c r="V157">
        <v>2000</v>
      </c>
      <c r="W157">
        <v>0</v>
      </c>
      <c r="X157">
        <v>0</v>
      </c>
    </row>
    <row r="158" spans="1:24" ht="18.75">
      <c r="A158" s="77" t="s">
        <v>1736</v>
      </c>
      <c r="B158">
        <v>94</v>
      </c>
      <c r="C158">
        <v>72</v>
      </c>
      <c r="D158">
        <v>207</v>
      </c>
      <c r="E158">
        <v>60</v>
      </c>
      <c r="F158">
        <v>1</v>
      </c>
      <c r="G158">
        <v>100</v>
      </c>
      <c r="H158">
        <v>5000</v>
      </c>
      <c r="I158">
        <v>5000</v>
      </c>
      <c r="J158">
        <v>0</v>
      </c>
      <c r="K158" s="75">
        <v>39</v>
      </c>
      <c r="L158" s="75">
        <v>45</v>
      </c>
      <c r="M158" s="76">
        <v>65</v>
      </c>
      <c r="N158" s="76">
        <v>110</v>
      </c>
      <c r="O158">
        <v>0</v>
      </c>
      <c r="P158">
        <v>0</v>
      </c>
      <c r="Q158">
        <v>27</v>
      </c>
      <c r="R158">
        <v>30</v>
      </c>
      <c r="S158">
        <v>600</v>
      </c>
      <c r="T158">
        <v>1</v>
      </c>
      <c r="U158">
        <v>0</v>
      </c>
      <c r="V158">
        <v>1500</v>
      </c>
      <c r="W158">
        <v>0</v>
      </c>
      <c r="X158">
        <v>0</v>
      </c>
    </row>
    <row r="159" spans="1:24" ht="18.75">
      <c r="A159" s="77" t="s">
        <v>2578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75">
        <v>0</v>
      </c>
      <c r="L159" s="75">
        <v>0</v>
      </c>
      <c r="M159" s="76">
        <v>0</v>
      </c>
      <c r="N159" s="76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 ht="18.75">
      <c r="A160" s="77" t="s">
        <v>1744</v>
      </c>
      <c r="B160">
        <v>92</v>
      </c>
      <c r="C160">
        <v>21</v>
      </c>
      <c r="D160">
        <v>92</v>
      </c>
      <c r="E160">
        <v>60</v>
      </c>
      <c r="F160">
        <v>1</v>
      </c>
      <c r="G160">
        <v>100</v>
      </c>
      <c r="H160">
        <v>3000</v>
      </c>
      <c r="I160">
        <v>3000</v>
      </c>
      <c r="J160">
        <v>0</v>
      </c>
      <c r="K160" s="75">
        <v>40</v>
      </c>
      <c r="L160" s="75">
        <v>25</v>
      </c>
      <c r="M160" s="76">
        <v>50</v>
      </c>
      <c r="N160" s="76">
        <v>150</v>
      </c>
      <c r="O160">
        <v>0</v>
      </c>
      <c r="P160">
        <v>0</v>
      </c>
      <c r="Q160">
        <v>20</v>
      </c>
      <c r="R160">
        <v>25</v>
      </c>
      <c r="S160">
        <v>1500</v>
      </c>
      <c r="T160">
        <v>1</v>
      </c>
      <c r="U160">
        <v>0</v>
      </c>
      <c r="V160">
        <v>1500</v>
      </c>
      <c r="W160">
        <v>0</v>
      </c>
      <c r="X160">
        <v>0</v>
      </c>
    </row>
    <row r="161" spans="1:24" ht="18.75">
      <c r="A161" s="77" t="s">
        <v>510</v>
      </c>
      <c r="B161">
        <v>92</v>
      </c>
      <c r="C161">
        <v>21</v>
      </c>
      <c r="D161">
        <v>93</v>
      </c>
      <c r="E161">
        <v>60</v>
      </c>
      <c r="F161">
        <v>1</v>
      </c>
      <c r="G161">
        <v>100</v>
      </c>
      <c r="H161">
        <v>3000</v>
      </c>
      <c r="I161">
        <v>3000</v>
      </c>
      <c r="J161">
        <v>0</v>
      </c>
      <c r="K161" s="75">
        <v>30</v>
      </c>
      <c r="L161" s="75">
        <v>40</v>
      </c>
      <c r="M161" s="76">
        <v>60</v>
      </c>
      <c r="N161" s="76">
        <v>140</v>
      </c>
      <c r="O161">
        <v>0</v>
      </c>
      <c r="P161">
        <v>0</v>
      </c>
      <c r="Q161">
        <v>20</v>
      </c>
      <c r="R161">
        <v>25</v>
      </c>
      <c r="S161">
        <v>1500</v>
      </c>
      <c r="T161">
        <v>1</v>
      </c>
      <c r="U161">
        <v>0</v>
      </c>
      <c r="V161">
        <v>1500</v>
      </c>
      <c r="W161">
        <v>0</v>
      </c>
      <c r="X161">
        <v>0</v>
      </c>
    </row>
    <row r="162" spans="1:24" ht="18.75">
      <c r="A162" s="77" t="s">
        <v>509</v>
      </c>
      <c r="B162">
        <v>81</v>
      </c>
      <c r="C162">
        <v>63</v>
      </c>
      <c r="D162">
        <v>196</v>
      </c>
      <c r="E162">
        <v>60</v>
      </c>
      <c r="F162">
        <v>1</v>
      </c>
      <c r="G162">
        <v>100</v>
      </c>
      <c r="H162">
        <v>3000</v>
      </c>
      <c r="I162">
        <v>3000</v>
      </c>
      <c r="J162">
        <v>0</v>
      </c>
      <c r="K162" s="75">
        <v>20</v>
      </c>
      <c r="L162" s="75">
        <v>50</v>
      </c>
      <c r="M162" s="76">
        <v>100</v>
      </c>
      <c r="N162" s="76">
        <v>100</v>
      </c>
      <c r="O162">
        <v>0</v>
      </c>
      <c r="P162">
        <v>0</v>
      </c>
      <c r="Q162">
        <v>20</v>
      </c>
      <c r="R162">
        <v>25</v>
      </c>
      <c r="S162">
        <v>1500</v>
      </c>
      <c r="T162">
        <v>1</v>
      </c>
      <c r="U162">
        <v>0</v>
      </c>
      <c r="V162">
        <v>1500</v>
      </c>
      <c r="W162">
        <v>0</v>
      </c>
      <c r="X162">
        <v>0</v>
      </c>
    </row>
    <row r="163" spans="1:24" ht="18.75">
      <c r="A163" s="77" t="s">
        <v>508</v>
      </c>
      <c r="B163">
        <v>81</v>
      </c>
      <c r="C163">
        <v>19</v>
      </c>
      <c r="D163">
        <v>150</v>
      </c>
      <c r="E163">
        <v>60</v>
      </c>
      <c r="F163">
        <v>1</v>
      </c>
      <c r="G163">
        <v>100</v>
      </c>
      <c r="H163">
        <v>3000</v>
      </c>
      <c r="I163">
        <v>3000</v>
      </c>
      <c r="J163">
        <v>0</v>
      </c>
      <c r="K163" s="75">
        <v>35</v>
      </c>
      <c r="L163" s="75">
        <v>20</v>
      </c>
      <c r="M163" s="76">
        <v>40</v>
      </c>
      <c r="N163" s="76">
        <v>140</v>
      </c>
      <c r="O163">
        <v>0</v>
      </c>
      <c r="P163">
        <v>0</v>
      </c>
      <c r="Q163">
        <v>20</v>
      </c>
      <c r="R163">
        <v>25</v>
      </c>
      <c r="S163">
        <v>1500</v>
      </c>
      <c r="T163">
        <v>1</v>
      </c>
      <c r="U163">
        <v>0</v>
      </c>
      <c r="V163">
        <v>1500</v>
      </c>
      <c r="W163">
        <v>0</v>
      </c>
      <c r="X163">
        <v>0</v>
      </c>
    </row>
    <row r="164" spans="1:24" ht="18.75">
      <c r="A164" s="77" t="s">
        <v>507</v>
      </c>
      <c r="B164">
        <v>92</v>
      </c>
      <c r="C164">
        <v>21</v>
      </c>
      <c r="D164">
        <v>34</v>
      </c>
      <c r="E164">
        <v>60</v>
      </c>
      <c r="F164">
        <v>1</v>
      </c>
      <c r="G164">
        <v>100</v>
      </c>
      <c r="H164">
        <v>3000</v>
      </c>
      <c r="I164">
        <v>3000</v>
      </c>
      <c r="J164">
        <v>0</v>
      </c>
      <c r="K164" s="75">
        <v>25</v>
      </c>
      <c r="L164" s="75">
        <v>35</v>
      </c>
      <c r="M164" s="76">
        <v>50</v>
      </c>
      <c r="N164" s="76">
        <v>130</v>
      </c>
      <c r="O164">
        <v>0</v>
      </c>
      <c r="P164">
        <v>0</v>
      </c>
      <c r="Q164">
        <v>20</v>
      </c>
      <c r="R164">
        <v>25</v>
      </c>
      <c r="S164">
        <v>1500</v>
      </c>
      <c r="T164">
        <v>1</v>
      </c>
      <c r="U164">
        <v>0</v>
      </c>
      <c r="V164">
        <v>1500</v>
      </c>
      <c r="W164">
        <v>0</v>
      </c>
      <c r="X164">
        <v>0</v>
      </c>
    </row>
    <row r="165" spans="1:24" ht="18.75">
      <c r="A165" s="77" t="s">
        <v>506</v>
      </c>
      <c r="B165">
        <v>81</v>
      </c>
      <c r="C165">
        <v>62</v>
      </c>
      <c r="D165">
        <v>182</v>
      </c>
      <c r="E165">
        <v>60</v>
      </c>
      <c r="F165">
        <v>1</v>
      </c>
      <c r="G165">
        <v>100</v>
      </c>
      <c r="H165">
        <v>3000</v>
      </c>
      <c r="I165">
        <v>3000</v>
      </c>
      <c r="J165">
        <v>0</v>
      </c>
      <c r="K165" s="75">
        <v>15</v>
      </c>
      <c r="L165" s="75">
        <v>45</v>
      </c>
      <c r="M165" s="76">
        <v>90</v>
      </c>
      <c r="N165" s="76">
        <v>90</v>
      </c>
      <c r="O165">
        <v>0</v>
      </c>
      <c r="P165">
        <v>0</v>
      </c>
      <c r="Q165">
        <v>20</v>
      </c>
      <c r="R165">
        <v>25</v>
      </c>
      <c r="S165">
        <v>1500</v>
      </c>
      <c r="T165">
        <v>1</v>
      </c>
      <c r="U165">
        <v>0</v>
      </c>
      <c r="V165">
        <v>1500</v>
      </c>
      <c r="W165">
        <v>0</v>
      </c>
      <c r="X165">
        <v>0</v>
      </c>
    </row>
    <row r="166" spans="1:24" ht="18.75">
      <c r="A166" s="77" t="s">
        <v>2577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s="75">
        <v>0</v>
      </c>
      <c r="L166" s="75">
        <v>0</v>
      </c>
      <c r="M166" s="76">
        <v>0</v>
      </c>
      <c r="N166" s="7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 ht="18.75">
      <c r="A167" s="77" t="s">
        <v>533</v>
      </c>
      <c r="B167">
        <v>81</v>
      </c>
      <c r="C167">
        <v>19</v>
      </c>
      <c r="D167">
        <v>42</v>
      </c>
      <c r="E167">
        <v>26</v>
      </c>
      <c r="F167">
        <v>1</v>
      </c>
      <c r="G167">
        <v>0</v>
      </c>
      <c r="H167">
        <v>210</v>
      </c>
      <c r="I167">
        <v>200</v>
      </c>
      <c r="J167">
        <v>0</v>
      </c>
      <c r="K167" s="75">
        <v>3</v>
      </c>
      <c r="L167" s="75">
        <v>3</v>
      </c>
      <c r="M167" s="76">
        <v>12</v>
      </c>
      <c r="N167" s="76">
        <v>18</v>
      </c>
      <c r="O167">
        <v>0</v>
      </c>
      <c r="P167">
        <v>0</v>
      </c>
      <c r="Q167">
        <v>15</v>
      </c>
      <c r="R167">
        <v>13</v>
      </c>
      <c r="S167">
        <v>1500</v>
      </c>
      <c r="T167">
        <v>1</v>
      </c>
      <c r="U167">
        <v>0</v>
      </c>
      <c r="V167">
        <v>2000</v>
      </c>
      <c r="W167">
        <v>0</v>
      </c>
      <c r="X167">
        <v>0</v>
      </c>
    </row>
    <row r="168" spans="1:24" ht="18.75">
      <c r="A168" s="77" t="s">
        <v>2397</v>
      </c>
      <c r="B168">
        <v>100</v>
      </c>
      <c r="C168">
        <v>23</v>
      </c>
      <c r="D168">
        <v>37</v>
      </c>
      <c r="E168">
        <v>16</v>
      </c>
      <c r="F168">
        <v>1</v>
      </c>
      <c r="G168">
        <v>0</v>
      </c>
      <c r="H168">
        <v>2</v>
      </c>
      <c r="I168">
        <v>60</v>
      </c>
      <c r="J168">
        <v>0</v>
      </c>
      <c r="K168" s="75">
        <v>10</v>
      </c>
      <c r="L168" s="75">
        <v>10</v>
      </c>
      <c r="M168" s="76">
        <v>10</v>
      </c>
      <c r="N168" s="76">
        <v>25</v>
      </c>
      <c r="O168">
        <v>0</v>
      </c>
      <c r="P168">
        <v>0</v>
      </c>
      <c r="Q168">
        <v>22</v>
      </c>
      <c r="R168">
        <v>15</v>
      </c>
      <c r="S168">
        <v>1000</v>
      </c>
      <c r="T168">
        <v>1</v>
      </c>
      <c r="U168">
        <v>0</v>
      </c>
      <c r="V168">
        <v>2800</v>
      </c>
      <c r="W168">
        <v>0</v>
      </c>
      <c r="X168">
        <v>0</v>
      </c>
    </row>
    <row r="169" spans="1:24" ht="18.75">
      <c r="A169" s="77" t="s">
        <v>2576</v>
      </c>
      <c r="B169">
        <v>100</v>
      </c>
      <c r="C169">
        <v>200</v>
      </c>
      <c r="D169">
        <v>950</v>
      </c>
      <c r="E169">
        <v>20</v>
      </c>
      <c r="F169">
        <v>1</v>
      </c>
      <c r="G169">
        <v>0</v>
      </c>
      <c r="H169">
        <v>2</v>
      </c>
      <c r="I169">
        <v>80</v>
      </c>
      <c r="J169">
        <v>0</v>
      </c>
      <c r="K169" s="75">
        <v>12</v>
      </c>
      <c r="L169" s="75">
        <v>12</v>
      </c>
      <c r="M169" s="76">
        <v>12</v>
      </c>
      <c r="N169" s="76">
        <v>27</v>
      </c>
      <c r="O169">
        <v>0</v>
      </c>
      <c r="P169">
        <v>0</v>
      </c>
      <c r="Q169">
        <v>22</v>
      </c>
      <c r="R169">
        <v>17</v>
      </c>
      <c r="S169">
        <v>1000</v>
      </c>
      <c r="T169">
        <v>1</v>
      </c>
      <c r="U169">
        <v>0</v>
      </c>
      <c r="V169">
        <v>2800</v>
      </c>
      <c r="W169">
        <v>0</v>
      </c>
      <c r="X169">
        <v>0</v>
      </c>
    </row>
    <row r="170" spans="1:24" ht="18.75">
      <c r="A170" s="77" t="s">
        <v>2575</v>
      </c>
      <c r="B170">
        <v>100</v>
      </c>
      <c r="C170">
        <v>200</v>
      </c>
      <c r="D170">
        <v>951</v>
      </c>
      <c r="E170">
        <v>25</v>
      </c>
      <c r="F170">
        <v>1</v>
      </c>
      <c r="G170">
        <v>0</v>
      </c>
      <c r="H170">
        <v>2</v>
      </c>
      <c r="I170">
        <v>100</v>
      </c>
      <c r="J170">
        <v>0</v>
      </c>
      <c r="K170" s="75">
        <v>14</v>
      </c>
      <c r="L170" s="75">
        <v>14</v>
      </c>
      <c r="M170" s="76">
        <v>14</v>
      </c>
      <c r="N170" s="76">
        <v>29</v>
      </c>
      <c r="O170">
        <v>0</v>
      </c>
      <c r="P170">
        <v>0</v>
      </c>
      <c r="Q170">
        <v>22</v>
      </c>
      <c r="R170">
        <v>19</v>
      </c>
      <c r="S170">
        <v>1000</v>
      </c>
      <c r="T170">
        <v>1</v>
      </c>
      <c r="U170">
        <v>0</v>
      </c>
      <c r="V170">
        <v>2800</v>
      </c>
      <c r="W170">
        <v>0</v>
      </c>
      <c r="X170">
        <v>0</v>
      </c>
    </row>
    <row r="171" spans="1:24" ht="18.75">
      <c r="A171" s="77" t="s">
        <v>2574</v>
      </c>
      <c r="B171">
        <v>100</v>
      </c>
      <c r="C171">
        <v>200</v>
      </c>
      <c r="D171">
        <v>952</v>
      </c>
      <c r="E171">
        <v>30</v>
      </c>
      <c r="F171">
        <v>1</v>
      </c>
      <c r="G171">
        <v>0</v>
      </c>
      <c r="H171">
        <v>2</v>
      </c>
      <c r="I171">
        <v>120</v>
      </c>
      <c r="J171">
        <v>0</v>
      </c>
      <c r="K171" s="75">
        <v>16</v>
      </c>
      <c r="L171" s="75">
        <v>16</v>
      </c>
      <c r="M171" s="76">
        <v>16</v>
      </c>
      <c r="N171" s="76">
        <v>31</v>
      </c>
      <c r="O171">
        <v>0</v>
      </c>
      <c r="P171">
        <v>0</v>
      </c>
      <c r="Q171">
        <v>22</v>
      </c>
      <c r="R171">
        <v>22</v>
      </c>
      <c r="S171">
        <v>1000</v>
      </c>
      <c r="T171">
        <v>1</v>
      </c>
      <c r="U171">
        <v>0</v>
      </c>
      <c r="V171">
        <v>2800</v>
      </c>
      <c r="W171">
        <v>0</v>
      </c>
      <c r="X171">
        <v>0</v>
      </c>
    </row>
    <row r="172" spans="1:24" ht="18.75">
      <c r="A172" s="77" t="s">
        <v>2573</v>
      </c>
      <c r="B172">
        <v>104</v>
      </c>
      <c r="C172">
        <v>15</v>
      </c>
      <c r="D172">
        <v>37</v>
      </c>
      <c r="E172">
        <v>50</v>
      </c>
      <c r="F172">
        <v>0</v>
      </c>
      <c r="G172">
        <v>0</v>
      </c>
      <c r="H172">
        <v>500</v>
      </c>
      <c r="I172">
        <v>700</v>
      </c>
      <c r="J172">
        <v>0</v>
      </c>
      <c r="K172" s="75">
        <v>12</v>
      </c>
      <c r="L172" s="75">
        <v>24</v>
      </c>
      <c r="M172" s="76">
        <v>25</v>
      </c>
      <c r="N172" s="76">
        <v>36</v>
      </c>
      <c r="O172">
        <v>0</v>
      </c>
      <c r="P172">
        <v>0</v>
      </c>
      <c r="Q172">
        <v>15</v>
      </c>
      <c r="R172">
        <v>17</v>
      </c>
      <c r="S172">
        <v>600</v>
      </c>
      <c r="T172">
        <v>1</v>
      </c>
      <c r="U172">
        <v>0</v>
      </c>
      <c r="V172">
        <v>1800</v>
      </c>
      <c r="W172">
        <v>0</v>
      </c>
      <c r="X172">
        <v>0</v>
      </c>
    </row>
    <row r="173" spans="1:24" ht="18.75">
      <c r="A173" s="77" t="s">
        <v>2572</v>
      </c>
      <c r="B173">
        <v>113</v>
      </c>
      <c r="C173">
        <v>54</v>
      </c>
      <c r="D173">
        <v>170</v>
      </c>
      <c r="E173">
        <v>32</v>
      </c>
      <c r="F173">
        <v>1</v>
      </c>
      <c r="G173">
        <v>0</v>
      </c>
      <c r="H173">
        <v>2</v>
      </c>
      <c r="I173">
        <v>100</v>
      </c>
      <c r="J173">
        <v>0</v>
      </c>
      <c r="K173" s="75">
        <v>8</v>
      </c>
      <c r="L173" s="75">
        <v>6</v>
      </c>
      <c r="M173" s="76">
        <v>6</v>
      </c>
      <c r="N173" s="76">
        <v>20</v>
      </c>
      <c r="O173">
        <v>0</v>
      </c>
      <c r="P173">
        <v>0</v>
      </c>
      <c r="Q173">
        <v>10</v>
      </c>
      <c r="R173">
        <v>10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</row>
    <row r="174" spans="1:24" ht="18.75">
      <c r="A174" s="77" t="s">
        <v>2571</v>
      </c>
      <c r="B174">
        <v>114</v>
      </c>
      <c r="C174">
        <v>55</v>
      </c>
      <c r="D174">
        <v>171</v>
      </c>
      <c r="E174">
        <v>32</v>
      </c>
      <c r="F174">
        <v>1</v>
      </c>
      <c r="G174">
        <v>0</v>
      </c>
      <c r="H174">
        <v>2</v>
      </c>
      <c r="I174">
        <v>300</v>
      </c>
      <c r="J174">
        <v>0</v>
      </c>
      <c r="K174" s="75">
        <v>25</v>
      </c>
      <c r="L174" s="75">
        <v>20</v>
      </c>
      <c r="M174" s="76">
        <v>20</v>
      </c>
      <c r="N174" s="76">
        <v>30</v>
      </c>
      <c r="O174">
        <v>0</v>
      </c>
      <c r="P174">
        <v>0</v>
      </c>
      <c r="Q174">
        <v>20</v>
      </c>
      <c r="R174">
        <v>25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</row>
    <row r="175" spans="1:24" ht="18.75">
      <c r="A175" s="77" t="s">
        <v>2570</v>
      </c>
      <c r="B175">
        <v>81</v>
      </c>
      <c r="C175">
        <v>55</v>
      </c>
      <c r="D175">
        <v>171</v>
      </c>
      <c r="E175">
        <v>38</v>
      </c>
      <c r="F175">
        <v>1</v>
      </c>
      <c r="G175">
        <v>0</v>
      </c>
      <c r="H175">
        <v>2500</v>
      </c>
      <c r="I175">
        <v>2400</v>
      </c>
      <c r="J175">
        <v>0</v>
      </c>
      <c r="K175" s="75">
        <v>8</v>
      </c>
      <c r="L175" s="75">
        <v>6</v>
      </c>
      <c r="M175" s="76">
        <v>6</v>
      </c>
      <c r="N175" s="76">
        <v>41</v>
      </c>
      <c r="O175">
        <v>0</v>
      </c>
      <c r="P175">
        <v>0</v>
      </c>
      <c r="Q175">
        <v>15</v>
      </c>
      <c r="R175">
        <v>15</v>
      </c>
      <c r="S175">
        <v>1500</v>
      </c>
      <c r="T175">
        <v>1</v>
      </c>
      <c r="U175">
        <v>0</v>
      </c>
      <c r="V175">
        <v>2000</v>
      </c>
      <c r="W175">
        <v>0</v>
      </c>
      <c r="X175">
        <v>0</v>
      </c>
    </row>
    <row r="176" spans="1:24" ht="18.75">
      <c r="A176" s="77" t="s">
        <v>2569</v>
      </c>
      <c r="B176">
        <v>81</v>
      </c>
      <c r="C176">
        <v>55</v>
      </c>
      <c r="D176">
        <v>171</v>
      </c>
      <c r="E176">
        <v>32</v>
      </c>
      <c r="F176">
        <v>1</v>
      </c>
      <c r="G176">
        <v>0</v>
      </c>
      <c r="H176">
        <v>480</v>
      </c>
      <c r="I176">
        <v>495</v>
      </c>
      <c r="J176">
        <v>0</v>
      </c>
      <c r="K176" s="75">
        <v>15</v>
      </c>
      <c r="L176" s="75">
        <v>15</v>
      </c>
      <c r="M176" s="76">
        <v>22</v>
      </c>
      <c r="N176" s="76">
        <v>34</v>
      </c>
      <c r="O176">
        <v>0</v>
      </c>
      <c r="P176">
        <v>0</v>
      </c>
      <c r="Q176">
        <v>17</v>
      </c>
      <c r="R176">
        <v>15</v>
      </c>
      <c r="S176">
        <v>700</v>
      </c>
      <c r="T176">
        <v>1</v>
      </c>
      <c r="U176">
        <v>0</v>
      </c>
      <c r="V176">
        <v>2000</v>
      </c>
      <c r="W176">
        <v>0</v>
      </c>
      <c r="X176">
        <v>0</v>
      </c>
    </row>
    <row r="177" spans="1:24" ht="18.75">
      <c r="A177" s="77" t="s">
        <v>1050</v>
      </c>
      <c r="B177">
        <v>137</v>
      </c>
      <c r="C177">
        <v>56</v>
      </c>
      <c r="D177">
        <v>172</v>
      </c>
      <c r="E177">
        <v>70</v>
      </c>
      <c r="F177">
        <v>1</v>
      </c>
      <c r="G177">
        <v>100</v>
      </c>
      <c r="H177">
        <v>2</v>
      </c>
      <c r="I177">
        <v>400</v>
      </c>
      <c r="J177">
        <v>0</v>
      </c>
      <c r="K177" s="75">
        <v>40</v>
      </c>
      <c r="L177" s="75">
        <v>40</v>
      </c>
      <c r="M177" s="76">
        <v>50</v>
      </c>
      <c r="N177" s="76">
        <v>70</v>
      </c>
      <c r="O177">
        <v>0</v>
      </c>
      <c r="P177">
        <v>0</v>
      </c>
      <c r="Q177">
        <v>40</v>
      </c>
      <c r="R177">
        <v>50</v>
      </c>
      <c r="S177">
        <v>750</v>
      </c>
      <c r="T177">
        <v>1</v>
      </c>
      <c r="U177">
        <v>0</v>
      </c>
      <c r="V177">
        <v>1200</v>
      </c>
      <c r="W177">
        <v>0</v>
      </c>
      <c r="X177">
        <v>0</v>
      </c>
    </row>
    <row r="178" spans="1:24" ht="18.75">
      <c r="A178" s="77" t="s">
        <v>2398</v>
      </c>
      <c r="B178">
        <v>140</v>
      </c>
      <c r="C178">
        <v>54</v>
      </c>
      <c r="D178">
        <v>271</v>
      </c>
      <c r="E178">
        <v>48</v>
      </c>
      <c r="F178">
        <v>1</v>
      </c>
      <c r="G178">
        <v>100</v>
      </c>
      <c r="H178">
        <v>2</v>
      </c>
      <c r="I178">
        <v>150</v>
      </c>
      <c r="J178">
        <v>0</v>
      </c>
      <c r="K178" s="75">
        <v>27</v>
      </c>
      <c r="L178" s="75">
        <v>22</v>
      </c>
      <c r="M178" s="76">
        <v>30</v>
      </c>
      <c r="N178" s="76">
        <v>40</v>
      </c>
      <c r="O178">
        <v>0</v>
      </c>
      <c r="P178">
        <v>0</v>
      </c>
      <c r="Q178">
        <v>25</v>
      </c>
      <c r="R178">
        <v>35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</row>
    <row r="179" spans="1:24" ht="18.75">
      <c r="A179" s="77" t="s">
        <v>2399</v>
      </c>
      <c r="B179">
        <v>141</v>
      </c>
      <c r="C179">
        <v>55</v>
      </c>
      <c r="D179">
        <v>272</v>
      </c>
      <c r="E179">
        <v>48</v>
      </c>
      <c r="F179">
        <v>1</v>
      </c>
      <c r="G179">
        <v>100</v>
      </c>
      <c r="H179">
        <v>2</v>
      </c>
      <c r="I179">
        <v>350</v>
      </c>
      <c r="J179">
        <v>0</v>
      </c>
      <c r="K179" s="75">
        <v>27</v>
      </c>
      <c r="L179" s="75">
        <v>22</v>
      </c>
      <c r="M179" s="76">
        <v>30</v>
      </c>
      <c r="N179" s="76">
        <v>40</v>
      </c>
      <c r="O179">
        <v>0</v>
      </c>
      <c r="P179">
        <v>0</v>
      </c>
      <c r="Q179">
        <v>30</v>
      </c>
      <c r="R179">
        <v>40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</row>
    <row r="180" spans="1:24" ht="18.75">
      <c r="A180" s="77" t="s">
        <v>2568</v>
      </c>
      <c r="B180">
        <v>140</v>
      </c>
      <c r="C180">
        <v>54</v>
      </c>
      <c r="D180">
        <v>273</v>
      </c>
      <c r="E180">
        <v>49</v>
      </c>
      <c r="F180">
        <v>1</v>
      </c>
      <c r="G180">
        <v>100</v>
      </c>
      <c r="H180">
        <v>2</v>
      </c>
      <c r="I180">
        <v>200</v>
      </c>
      <c r="J180">
        <v>0</v>
      </c>
      <c r="K180" s="75">
        <v>30</v>
      </c>
      <c r="L180" s="75">
        <v>25</v>
      </c>
      <c r="M180" s="76">
        <v>40</v>
      </c>
      <c r="N180" s="76">
        <v>60</v>
      </c>
      <c r="O180">
        <v>0</v>
      </c>
      <c r="P180">
        <v>0</v>
      </c>
      <c r="Q180">
        <v>25</v>
      </c>
      <c r="R180">
        <v>35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</row>
    <row r="181" spans="1:24" ht="18.75">
      <c r="A181" s="77" t="s">
        <v>2567</v>
      </c>
      <c r="B181">
        <v>141</v>
      </c>
      <c r="C181">
        <v>55</v>
      </c>
      <c r="D181">
        <v>274</v>
      </c>
      <c r="E181">
        <v>49</v>
      </c>
      <c r="F181">
        <v>1</v>
      </c>
      <c r="G181">
        <v>100</v>
      </c>
      <c r="H181">
        <v>2</v>
      </c>
      <c r="I181">
        <v>400</v>
      </c>
      <c r="J181">
        <v>0</v>
      </c>
      <c r="K181" s="75">
        <v>30</v>
      </c>
      <c r="L181" s="75">
        <v>25</v>
      </c>
      <c r="M181" s="76">
        <v>40</v>
      </c>
      <c r="N181" s="76">
        <v>60</v>
      </c>
      <c r="O181">
        <v>0</v>
      </c>
      <c r="P181">
        <v>0</v>
      </c>
      <c r="Q181">
        <v>37</v>
      </c>
      <c r="R181">
        <v>37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</row>
    <row r="182" spans="1:24" ht="18.75">
      <c r="A182" s="77" t="s">
        <v>2566</v>
      </c>
      <c r="B182">
        <v>140</v>
      </c>
      <c r="C182">
        <v>254</v>
      </c>
      <c r="D182">
        <v>401</v>
      </c>
      <c r="E182">
        <v>50</v>
      </c>
      <c r="F182">
        <v>1</v>
      </c>
      <c r="G182">
        <v>100</v>
      </c>
      <c r="H182">
        <v>2</v>
      </c>
      <c r="I182">
        <v>300</v>
      </c>
      <c r="J182">
        <v>0</v>
      </c>
      <c r="K182" s="75">
        <v>35</v>
      </c>
      <c r="L182" s="75">
        <v>30</v>
      </c>
      <c r="M182" s="76">
        <v>60</v>
      </c>
      <c r="N182" s="76">
        <v>80</v>
      </c>
      <c r="O182">
        <v>0</v>
      </c>
      <c r="P182">
        <v>0</v>
      </c>
      <c r="Q182">
        <v>30</v>
      </c>
      <c r="R182">
        <v>40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</row>
    <row r="183" spans="1:24" ht="18.75">
      <c r="A183" s="77" t="s">
        <v>2565</v>
      </c>
      <c r="B183">
        <v>141</v>
      </c>
      <c r="C183">
        <v>255</v>
      </c>
      <c r="D183">
        <v>402</v>
      </c>
      <c r="E183">
        <v>50</v>
      </c>
      <c r="F183">
        <v>1</v>
      </c>
      <c r="G183">
        <v>100</v>
      </c>
      <c r="H183">
        <v>2</v>
      </c>
      <c r="I183">
        <v>500</v>
      </c>
      <c r="J183">
        <v>0</v>
      </c>
      <c r="K183" s="75">
        <v>35</v>
      </c>
      <c r="L183" s="75">
        <v>30</v>
      </c>
      <c r="M183" s="76">
        <v>60</v>
      </c>
      <c r="N183" s="76">
        <v>80</v>
      </c>
      <c r="O183">
        <v>0</v>
      </c>
      <c r="P183">
        <v>0</v>
      </c>
      <c r="Q183">
        <v>42</v>
      </c>
      <c r="R183">
        <v>52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</row>
    <row r="184" spans="1:24" ht="18.75">
      <c r="A184" s="77" t="s">
        <v>535</v>
      </c>
      <c r="B184">
        <v>104</v>
      </c>
      <c r="C184">
        <v>45</v>
      </c>
      <c r="D184">
        <v>71</v>
      </c>
      <c r="E184">
        <v>10</v>
      </c>
      <c r="F184">
        <v>0</v>
      </c>
      <c r="G184">
        <v>0</v>
      </c>
      <c r="H184">
        <v>10</v>
      </c>
      <c r="I184">
        <v>500</v>
      </c>
      <c r="J184">
        <v>0</v>
      </c>
      <c r="K184" s="75">
        <v>15</v>
      </c>
      <c r="L184" s="75">
        <v>18</v>
      </c>
      <c r="M184" s="76">
        <v>30</v>
      </c>
      <c r="N184" s="76">
        <v>50</v>
      </c>
      <c r="O184">
        <v>0</v>
      </c>
      <c r="P184">
        <v>0</v>
      </c>
      <c r="Q184">
        <v>20</v>
      </c>
      <c r="R184">
        <v>15</v>
      </c>
      <c r="S184">
        <v>500</v>
      </c>
      <c r="T184">
        <v>1</v>
      </c>
      <c r="U184">
        <v>0</v>
      </c>
      <c r="V184">
        <v>1500</v>
      </c>
      <c r="W184">
        <v>0</v>
      </c>
      <c r="X184">
        <v>0</v>
      </c>
    </row>
    <row r="185" spans="1:24" ht="18.75">
      <c r="A185" s="77" t="s">
        <v>1228</v>
      </c>
      <c r="B185">
        <v>100</v>
      </c>
      <c r="C185">
        <v>19</v>
      </c>
      <c r="D185">
        <v>72</v>
      </c>
      <c r="E185">
        <v>10</v>
      </c>
      <c r="F185">
        <v>0</v>
      </c>
      <c r="G185">
        <v>0</v>
      </c>
      <c r="H185">
        <v>10</v>
      </c>
      <c r="I185">
        <v>400</v>
      </c>
      <c r="J185">
        <v>0</v>
      </c>
      <c r="K185" s="75">
        <v>20</v>
      </c>
      <c r="L185" s="75">
        <v>15</v>
      </c>
      <c r="M185" s="76">
        <v>30</v>
      </c>
      <c r="N185" s="76">
        <v>40</v>
      </c>
      <c r="O185">
        <v>0</v>
      </c>
      <c r="P185">
        <v>0</v>
      </c>
      <c r="Q185">
        <v>18</v>
      </c>
      <c r="R185">
        <v>15</v>
      </c>
      <c r="S185">
        <v>500</v>
      </c>
      <c r="T185">
        <v>1</v>
      </c>
      <c r="U185">
        <v>0</v>
      </c>
      <c r="V185">
        <v>1800</v>
      </c>
      <c r="W185">
        <v>0</v>
      </c>
      <c r="X185">
        <v>0</v>
      </c>
    </row>
    <row r="186" spans="1:24" ht="18.75">
      <c r="A186" s="77" t="s">
        <v>1050</v>
      </c>
      <c r="B186">
        <v>99</v>
      </c>
      <c r="C186">
        <v>56</v>
      </c>
      <c r="D186">
        <v>172</v>
      </c>
      <c r="E186">
        <v>10</v>
      </c>
      <c r="F186">
        <v>0</v>
      </c>
      <c r="G186">
        <v>0</v>
      </c>
      <c r="H186">
        <v>10</v>
      </c>
      <c r="I186">
        <v>400</v>
      </c>
      <c r="J186">
        <v>0</v>
      </c>
      <c r="K186" s="75">
        <v>20</v>
      </c>
      <c r="L186" s="75">
        <v>15</v>
      </c>
      <c r="M186" s="76">
        <v>30</v>
      </c>
      <c r="N186" s="76">
        <v>40</v>
      </c>
      <c r="O186">
        <v>0</v>
      </c>
      <c r="P186">
        <v>0</v>
      </c>
      <c r="Q186">
        <v>18</v>
      </c>
      <c r="R186">
        <v>15</v>
      </c>
      <c r="S186">
        <v>500</v>
      </c>
      <c r="T186">
        <v>1</v>
      </c>
      <c r="U186">
        <v>0</v>
      </c>
      <c r="V186">
        <v>1800</v>
      </c>
      <c r="W186">
        <v>0</v>
      </c>
      <c r="X186">
        <v>0</v>
      </c>
    </row>
    <row r="187" spans="1:24" ht="18.75">
      <c r="A187" s="77" t="s">
        <v>2564</v>
      </c>
      <c r="B187">
        <v>137</v>
      </c>
      <c r="C187">
        <v>111</v>
      </c>
      <c r="D187">
        <v>333</v>
      </c>
      <c r="E187">
        <v>10</v>
      </c>
      <c r="F187">
        <v>0</v>
      </c>
      <c r="G187">
        <v>0</v>
      </c>
      <c r="H187">
        <v>10</v>
      </c>
      <c r="I187">
        <v>400</v>
      </c>
      <c r="J187">
        <v>0</v>
      </c>
      <c r="K187" s="75">
        <v>20</v>
      </c>
      <c r="L187" s="75">
        <v>15</v>
      </c>
      <c r="M187" s="76">
        <v>30</v>
      </c>
      <c r="N187" s="76">
        <v>40</v>
      </c>
      <c r="O187">
        <v>0</v>
      </c>
      <c r="P187">
        <v>0</v>
      </c>
      <c r="Q187">
        <v>18</v>
      </c>
      <c r="R187">
        <v>15</v>
      </c>
      <c r="S187">
        <v>500</v>
      </c>
      <c r="T187">
        <v>1</v>
      </c>
      <c r="U187">
        <v>0</v>
      </c>
      <c r="V187">
        <v>1800</v>
      </c>
      <c r="W187">
        <v>0</v>
      </c>
      <c r="X187">
        <v>0</v>
      </c>
    </row>
    <row r="188" spans="1:24" ht="18.75">
      <c r="A188" s="77" t="s">
        <v>2563</v>
      </c>
      <c r="B188">
        <v>51</v>
      </c>
      <c r="C188">
        <v>101</v>
      </c>
      <c r="D188">
        <v>222</v>
      </c>
      <c r="E188">
        <v>10</v>
      </c>
      <c r="F188">
        <v>0</v>
      </c>
      <c r="G188">
        <v>0</v>
      </c>
      <c r="H188">
        <v>10</v>
      </c>
      <c r="I188">
        <v>500</v>
      </c>
      <c r="J188">
        <v>0</v>
      </c>
      <c r="K188" s="75">
        <v>15</v>
      </c>
      <c r="L188" s="75">
        <v>18</v>
      </c>
      <c r="M188" s="76">
        <v>30</v>
      </c>
      <c r="N188" s="76">
        <v>50</v>
      </c>
      <c r="O188">
        <v>0</v>
      </c>
      <c r="P188">
        <v>0</v>
      </c>
      <c r="Q188">
        <v>20</v>
      </c>
      <c r="R188">
        <v>15</v>
      </c>
      <c r="S188">
        <v>500</v>
      </c>
      <c r="T188">
        <v>1</v>
      </c>
      <c r="U188">
        <v>0</v>
      </c>
      <c r="V188">
        <v>1500</v>
      </c>
      <c r="W188">
        <v>0</v>
      </c>
      <c r="X188">
        <v>0</v>
      </c>
    </row>
    <row r="189" spans="1:24" ht="18.75">
      <c r="A189" s="77" t="s">
        <v>2562</v>
      </c>
      <c r="B189">
        <v>138</v>
      </c>
      <c r="C189">
        <v>113</v>
      </c>
      <c r="D189">
        <v>340</v>
      </c>
      <c r="E189">
        <v>10</v>
      </c>
      <c r="F189">
        <v>0</v>
      </c>
      <c r="G189">
        <v>0</v>
      </c>
      <c r="H189">
        <v>10</v>
      </c>
      <c r="I189">
        <v>500</v>
      </c>
      <c r="J189">
        <v>0</v>
      </c>
      <c r="K189" s="75">
        <v>15</v>
      </c>
      <c r="L189" s="75">
        <v>18</v>
      </c>
      <c r="M189" s="76">
        <v>30</v>
      </c>
      <c r="N189" s="76">
        <v>50</v>
      </c>
      <c r="O189">
        <v>0</v>
      </c>
      <c r="P189">
        <v>0</v>
      </c>
      <c r="Q189">
        <v>20</v>
      </c>
      <c r="R189">
        <v>15</v>
      </c>
      <c r="S189">
        <v>500</v>
      </c>
      <c r="T189">
        <v>1</v>
      </c>
      <c r="U189">
        <v>0</v>
      </c>
      <c r="V189">
        <v>1500</v>
      </c>
      <c r="W189">
        <v>0</v>
      </c>
      <c r="X189">
        <v>0</v>
      </c>
    </row>
    <row r="190" spans="1:24" ht="18.75">
      <c r="A190" s="77" t="s">
        <v>2561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 s="75">
        <v>0</v>
      </c>
      <c r="L190" s="75">
        <v>0</v>
      </c>
      <c r="M190" s="76">
        <v>0</v>
      </c>
      <c r="N190" s="76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ht="18.75">
      <c r="A191" s="77" t="s">
        <v>2560</v>
      </c>
      <c r="B191">
        <v>94</v>
      </c>
      <c r="C191">
        <v>101</v>
      </c>
      <c r="D191">
        <v>233</v>
      </c>
      <c r="E191">
        <v>50</v>
      </c>
      <c r="F191">
        <v>1</v>
      </c>
      <c r="G191">
        <v>100</v>
      </c>
      <c r="H191">
        <v>5000</v>
      </c>
      <c r="I191">
        <v>8000</v>
      </c>
      <c r="J191">
        <v>0</v>
      </c>
      <c r="K191" s="75">
        <v>45</v>
      </c>
      <c r="L191" s="75">
        <v>55</v>
      </c>
      <c r="M191" s="76">
        <v>70</v>
      </c>
      <c r="N191" s="76">
        <v>130</v>
      </c>
      <c r="O191">
        <v>0</v>
      </c>
      <c r="P191">
        <v>0</v>
      </c>
      <c r="Q191">
        <v>29</v>
      </c>
      <c r="R191">
        <v>30</v>
      </c>
      <c r="S191">
        <v>500</v>
      </c>
      <c r="T191">
        <v>1</v>
      </c>
      <c r="U191">
        <v>0</v>
      </c>
      <c r="V191">
        <v>1500</v>
      </c>
      <c r="W191">
        <v>0</v>
      </c>
      <c r="X191">
        <v>0</v>
      </c>
    </row>
    <row r="192" spans="1:24" ht="18.75">
      <c r="A192" s="77" t="s">
        <v>2559</v>
      </c>
      <c r="B192">
        <v>94</v>
      </c>
      <c r="C192">
        <v>101</v>
      </c>
      <c r="D192">
        <v>242</v>
      </c>
      <c r="E192">
        <v>50</v>
      </c>
      <c r="F192">
        <v>1</v>
      </c>
      <c r="G192">
        <v>100</v>
      </c>
      <c r="H192">
        <v>5000</v>
      </c>
      <c r="I192">
        <v>8000</v>
      </c>
      <c r="J192">
        <v>0</v>
      </c>
      <c r="K192" s="75">
        <v>45</v>
      </c>
      <c r="L192" s="75">
        <v>55</v>
      </c>
      <c r="M192" s="76">
        <v>70</v>
      </c>
      <c r="N192" s="76">
        <v>130</v>
      </c>
      <c r="O192">
        <v>0</v>
      </c>
      <c r="P192">
        <v>0</v>
      </c>
      <c r="Q192">
        <v>29</v>
      </c>
      <c r="R192">
        <v>30</v>
      </c>
      <c r="S192">
        <v>500</v>
      </c>
      <c r="T192">
        <v>1</v>
      </c>
      <c r="U192">
        <v>0</v>
      </c>
      <c r="V192">
        <v>1500</v>
      </c>
      <c r="W192">
        <v>0</v>
      </c>
      <c r="X192">
        <v>0</v>
      </c>
    </row>
    <row r="193" spans="1:24" ht="18.75">
      <c r="A193" s="77" t="s">
        <v>2558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s="75">
        <v>0</v>
      </c>
      <c r="L193" s="75">
        <v>0</v>
      </c>
      <c r="M193" s="76">
        <v>0</v>
      </c>
      <c r="N193" s="76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 ht="18.75">
      <c r="A194" s="77" t="s">
        <v>1747</v>
      </c>
      <c r="B194">
        <v>81</v>
      </c>
      <c r="C194">
        <v>19</v>
      </c>
      <c r="D194">
        <v>183</v>
      </c>
      <c r="E194">
        <v>41</v>
      </c>
      <c r="F194">
        <v>0</v>
      </c>
      <c r="G194">
        <v>0</v>
      </c>
      <c r="H194">
        <v>800</v>
      </c>
      <c r="I194">
        <v>800</v>
      </c>
      <c r="J194">
        <v>0</v>
      </c>
      <c r="K194" s="75">
        <v>20</v>
      </c>
      <c r="L194" s="75">
        <v>23</v>
      </c>
      <c r="M194" s="76">
        <v>24</v>
      </c>
      <c r="N194" s="76">
        <v>38</v>
      </c>
      <c r="O194">
        <v>0</v>
      </c>
      <c r="P194">
        <v>0</v>
      </c>
      <c r="Q194">
        <v>25</v>
      </c>
      <c r="R194">
        <v>27</v>
      </c>
      <c r="S194">
        <v>800</v>
      </c>
      <c r="T194">
        <v>1</v>
      </c>
      <c r="U194">
        <v>0</v>
      </c>
      <c r="V194">
        <v>1500</v>
      </c>
      <c r="W194">
        <v>0</v>
      </c>
      <c r="X194">
        <v>0</v>
      </c>
    </row>
    <row r="195" spans="1:24" ht="18.75">
      <c r="A195" s="77" t="s">
        <v>1749</v>
      </c>
      <c r="B195">
        <v>81</v>
      </c>
      <c r="C195">
        <v>19</v>
      </c>
      <c r="D195">
        <v>186</v>
      </c>
      <c r="E195">
        <v>41</v>
      </c>
      <c r="F195">
        <v>0</v>
      </c>
      <c r="G195">
        <v>0</v>
      </c>
      <c r="H195">
        <v>1000</v>
      </c>
      <c r="I195">
        <v>1000</v>
      </c>
      <c r="J195">
        <v>0</v>
      </c>
      <c r="K195" s="75">
        <v>20</v>
      </c>
      <c r="L195" s="75">
        <v>23</v>
      </c>
      <c r="M195" s="76">
        <v>24</v>
      </c>
      <c r="N195" s="76">
        <v>30</v>
      </c>
      <c r="O195">
        <v>0</v>
      </c>
      <c r="P195">
        <v>0</v>
      </c>
      <c r="Q195">
        <v>25</v>
      </c>
      <c r="R195">
        <v>23</v>
      </c>
      <c r="S195">
        <v>500</v>
      </c>
      <c r="T195">
        <v>1</v>
      </c>
      <c r="U195">
        <v>0</v>
      </c>
      <c r="V195">
        <v>1200</v>
      </c>
      <c r="W195">
        <v>0</v>
      </c>
      <c r="X195">
        <v>0</v>
      </c>
    </row>
    <row r="196" spans="1:24" ht="18.75">
      <c r="A196" s="77" t="s">
        <v>1748</v>
      </c>
      <c r="B196">
        <v>95</v>
      </c>
      <c r="C196">
        <v>19</v>
      </c>
      <c r="D196">
        <v>184</v>
      </c>
      <c r="E196">
        <v>41</v>
      </c>
      <c r="F196">
        <v>0</v>
      </c>
      <c r="G196">
        <v>0</v>
      </c>
      <c r="H196">
        <v>800</v>
      </c>
      <c r="I196">
        <v>800</v>
      </c>
      <c r="J196">
        <v>0</v>
      </c>
      <c r="K196" s="75">
        <v>20</v>
      </c>
      <c r="L196" s="75">
        <v>23</v>
      </c>
      <c r="M196" s="76">
        <v>24</v>
      </c>
      <c r="N196" s="76">
        <v>48</v>
      </c>
      <c r="O196">
        <v>0</v>
      </c>
      <c r="P196">
        <v>0</v>
      </c>
      <c r="Q196">
        <v>25</v>
      </c>
      <c r="R196">
        <v>27</v>
      </c>
      <c r="S196">
        <v>500</v>
      </c>
      <c r="T196">
        <v>1</v>
      </c>
      <c r="U196">
        <v>0</v>
      </c>
      <c r="V196">
        <v>1200</v>
      </c>
      <c r="W196">
        <v>0</v>
      </c>
      <c r="X196">
        <v>0</v>
      </c>
    </row>
    <row r="197" spans="1:24" ht="18.75">
      <c r="A197" s="77" t="s">
        <v>1750</v>
      </c>
      <c r="B197">
        <v>104</v>
      </c>
      <c r="C197">
        <v>45</v>
      </c>
      <c r="D197">
        <v>215</v>
      </c>
      <c r="E197">
        <v>46</v>
      </c>
      <c r="F197">
        <v>1</v>
      </c>
      <c r="G197">
        <v>100</v>
      </c>
      <c r="H197">
        <v>1000</v>
      </c>
      <c r="I197">
        <v>1000</v>
      </c>
      <c r="J197">
        <v>0</v>
      </c>
      <c r="K197" s="75">
        <v>20</v>
      </c>
      <c r="L197" s="75">
        <v>18</v>
      </c>
      <c r="M197" s="76">
        <v>26</v>
      </c>
      <c r="N197" s="76">
        <v>39</v>
      </c>
      <c r="O197">
        <v>0</v>
      </c>
      <c r="P197">
        <v>0</v>
      </c>
      <c r="Q197">
        <v>25</v>
      </c>
      <c r="R197">
        <v>23</v>
      </c>
      <c r="S197">
        <v>1000</v>
      </c>
      <c r="T197">
        <v>1</v>
      </c>
      <c r="U197">
        <v>0</v>
      </c>
      <c r="V197">
        <v>2000</v>
      </c>
      <c r="W197">
        <v>0</v>
      </c>
      <c r="X197">
        <v>0</v>
      </c>
    </row>
    <row r="198" spans="1:24" ht="18.75">
      <c r="A198" s="77" t="s">
        <v>1753</v>
      </c>
      <c r="B198">
        <v>81</v>
      </c>
      <c r="C198">
        <v>19</v>
      </c>
      <c r="D198">
        <v>213</v>
      </c>
      <c r="E198">
        <v>46</v>
      </c>
      <c r="F198">
        <v>1</v>
      </c>
      <c r="G198">
        <v>100</v>
      </c>
      <c r="H198">
        <v>1500</v>
      </c>
      <c r="I198">
        <v>1200</v>
      </c>
      <c r="J198">
        <v>0</v>
      </c>
      <c r="K198" s="75">
        <v>18</v>
      </c>
      <c r="L198" s="75">
        <v>18</v>
      </c>
      <c r="M198" s="76">
        <v>31</v>
      </c>
      <c r="N198" s="76">
        <v>48</v>
      </c>
      <c r="O198">
        <v>0</v>
      </c>
      <c r="P198">
        <v>0</v>
      </c>
      <c r="Q198">
        <v>27</v>
      </c>
      <c r="R198">
        <v>30</v>
      </c>
      <c r="S198">
        <v>1200</v>
      </c>
      <c r="T198">
        <v>1</v>
      </c>
      <c r="U198">
        <v>0</v>
      </c>
      <c r="V198">
        <v>2000</v>
      </c>
      <c r="W198">
        <v>0</v>
      </c>
      <c r="X198">
        <v>0</v>
      </c>
    </row>
    <row r="199" spans="1:24" ht="18.75">
      <c r="A199" s="77" t="s">
        <v>1161</v>
      </c>
      <c r="B199">
        <v>81</v>
      </c>
      <c r="C199">
        <v>19</v>
      </c>
      <c r="D199">
        <v>214</v>
      </c>
      <c r="E199">
        <v>46</v>
      </c>
      <c r="F199">
        <v>1</v>
      </c>
      <c r="G199">
        <v>100</v>
      </c>
      <c r="H199">
        <v>1500</v>
      </c>
      <c r="I199">
        <v>1200</v>
      </c>
      <c r="J199">
        <v>0</v>
      </c>
      <c r="K199" s="75">
        <v>22</v>
      </c>
      <c r="L199" s="75">
        <v>22</v>
      </c>
      <c r="M199" s="76">
        <v>33</v>
      </c>
      <c r="N199" s="76">
        <v>54</v>
      </c>
      <c r="O199">
        <v>0</v>
      </c>
      <c r="P199">
        <v>0</v>
      </c>
      <c r="Q199">
        <v>27</v>
      </c>
      <c r="R199">
        <v>30</v>
      </c>
      <c r="S199">
        <v>1200</v>
      </c>
      <c r="T199">
        <v>1</v>
      </c>
      <c r="U199">
        <v>0</v>
      </c>
      <c r="V199">
        <v>2000</v>
      </c>
      <c r="W199">
        <v>0</v>
      </c>
      <c r="X199">
        <v>0</v>
      </c>
    </row>
    <row r="200" spans="1:24" ht="18.75">
      <c r="A200" s="77" t="s">
        <v>1784</v>
      </c>
      <c r="B200">
        <v>81</v>
      </c>
      <c r="C200">
        <v>19</v>
      </c>
      <c r="D200">
        <v>210</v>
      </c>
      <c r="E200">
        <v>50</v>
      </c>
      <c r="F200">
        <v>1</v>
      </c>
      <c r="G200">
        <v>100</v>
      </c>
      <c r="H200">
        <v>6000</v>
      </c>
      <c r="I200">
        <v>6000</v>
      </c>
      <c r="J200">
        <v>0</v>
      </c>
      <c r="K200" s="75">
        <v>30</v>
      </c>
      <c r="L200" s="75">
        <v>45</v>
      </c>
      <c r="M200" s="76">
        <v>35</v>
      </c>
      <c r="N200" s="76">
        <v>75</v>
      </c>
      <c r="O200">
        <v>0</v>
      </c>
      <c r="P200">
        <v>0</v>
      </c>
      <c r="Q200">
        <v>27</v>
      </c>
      <c r="R200">
        <v>30</v>
      </c>
      <c r="S200">
        <v>600</v>
      </c>
      <c r="T200">
        <v>1</v>
      </c>
      <c r="U200">
        <v>0</v>
      </c>
      <c r="V200">
        <v>1200</v>
      </c>
      <c r="W200">
        <v>0</v>
      </c>
      <c r="X200">
        <v>0</v>
      </c>
    </row>
    <row r="201" spans="1:24" ht="18.75">
      <c r="A201" s="77" t="s">
        <v>1783</v>
      </c>
      <c r="B201">
        <v>81</v>
      </c>
      <c r="C201">
        <v>19</v>
      </c>
      <c r="D201">
        <v>211</v>
      </c>
      <c r="E201">
        <v>50</v>
      </c>
      <c r="F201">
        <v>1</v>
      </c>
      <c r="G201">
        <v>100</v>
      </c>
      <c r="H201">
        <v>6000</v>
      </c>
      <c r="I201">
        <v>6000</v>
      </c>
      <c r="J201">
        <v>0</v>
      </c>
      <c r="K201" s="75">
        <v>40</v>
      </c>
      <c r="L201" s="75">
        <v>40</v>
      </c>
      <c r="M201" s="76">
        <v>40</v>
      </c>
      <c r="N201" s="76">
        <v>80</v>
      </c>
      <c r="O201">
        <v>0</v>
      </c>
      <c r="P201">
        <v>0</v>
      </c>
      <c r="Q201">
        <v>27</v>
      </c>
      <c r="R201">
        <v>30</v>
      </c>
      <c r="S201">
        <v>600</v>
      </c>
      <c r="T201">
        <v>1</v>
      </c>
      <c r="U201">
        <v>0</v>
      </c>
      <c r="V201">
        <v>1200</v>
      </c>
      <c r="W201">
        <v>0</v>
      </c>
      <c r="X201">
        <v>0</v>
      </c>
    </row>
    <row r="202" spans="1:24" ht="18.75">
      <c r="A202" s="77" t="s">
        <v>1173</v>
      </c>
      <c r="B202">
        <v>81</v>
      </c>
      <c r="C202">
        <v>19</v>
      </c>
      <c r="D202">
        <v>212</v>
      </c>
      <c r="E202">
        <v>50</v>
      </c>
      <c r="F202">
        <v>1</v>
      </c>
      <c r="G202">
        <v>100</v>
      </c>
      <c r="H202">
        <v>6000</v>
      </c>
      <c r="I202">
        <v>6000</v>
      </c>
      <c r="J202">
        <v>0</v>
      </c>
      <c r="K202" s="75">
        <v>35</v>
      </c>
      <c r="L202" s="75">
        <v>35</v>
      </c>
      <c r="M202" s="76">
        <v>55</v>
      </c>
      <c r="N202" s="76">
        <v>90</v>
      </c>
      <c r="O202">
        <v>0</v>
      </c>
      <c r="P202">
        <v>0</v>
      </c>
      <c r="Q202">
        <v>27</v>
      </c>
      <c r="R202">
        <v>30</v>
      </c>
      <c r="S202">
        <v>600</v>
      </c>
      <c r="T202">
        <v>1</v>
      </c>
      <c r="U202">
        <v>0</v>
      </c>
      <c r="V202">
        <v>1200</v>
      </c>
      <c r="W202">
        <v>0</v>
      </c>
      <c r="X202">
        <v>0</v>
      </c>
    </row>
    <row r="203" spans="1:24" ht="18.75">
      <c r="A203" s="77" t="s">
        <v>2557</v>
      </c>
      <c r="B203">
        <v>115</v>
      </c>
      <c r="C203">
        <v>34</v>
      </c>
      <c r="D203">
        <v>141</v>
      </c>
      <c r="E203">
        <v>60</v>
      </c>
      <c r="F203">
        <v>1</v>
      </c>
      <c r="G203">
        <v>100</v>
      </c>
      <c r="H203">
        <v>8000</v>
      </c>
      <c r="I203">
        <v>10000</v>
      </c>
      <c r="J203">
        <v>0</v>
      </c>
      <c r="K203" s="75">
        <v>45</v>
      </c>
      <c r="L203" s="75">
        <v>45</v>
      </c>
      <c r="M203" s="76">
        <v>62</v>
      </c>
      <c r="N203" s="76">
        <v>108</v>
      </c>
      <c r="O203">
        <v>78</v>
      </c>
      <c r="P203">
        <v>78</v>
      </c>
      <c r="Q203">
        <v>30</v>
      </c>
      <c r="R203">
        <v>50</v>
      </c>
      <c r="S203">
        <v>0</v>
      </c>
      <c r="T203">
        <v>0</v>
      </c>
      <c r="U203">
        <v>0</v>
      </c>
      <c r="V203">
        <v>1500</v>
      </c>
      <c r="W203">
        <v>0</v>
      </c>
      <c r="X203">
        <v>0</v>
      </c>
    </row>
    <row r="204" spans="1:24" ht="18.75">
      <c r="A204" s="77" t="s">
        <v>2556</v>
      </c>
      <c r="B204">
        <v>207</v>
      </c>
      <c r="C204">
        <v>75</v>
      </c>
      <c r="D204">
        <v>216</v>
      </c>
      <c r="E204">
        <v>50</v>
      </c>
      <c r="F204">
        <v>1</v>
      </c>
      <c r="G204">
        <v>0</v>
      </c>
      <c r="H204">
        <v>2</v>
      </c>
      <c r="I204">
        <v>1500</v>
      </c>
      <c r="J204">
        <v>0</v>
      </c>
      <c r="K204" s="75">
        <v>20</v>
      </c>
      <c r="L204" s="75">
        <v>30</v>
      </c>
      <c r="M204" s="76">
        <v>60</v>
      </c>
      <c r="N204" s="76">
        <v>80</v>
      </c>
      <c r="O204">
        <v>50</v>
      </c>
      <c r="P204">
        <v>50</v>
      </c>
      <c r="Q204">
        <v>25</v>
      </c>
      <c r="R204">
        <v>25</v>
      </c>
      <c r="S204">
        <v>300</v>
      </c>
      <c r="T204">
        <v>0</v>
      </c>
      <c r="U204">
        <v>0</v>
      </c>
      <c r="V204">
        <v>1200</v>
      </c>
      <c r="W204">
        <v>0</v>
      </c>
      <c r="X204">
        <v>0</v>
      </c>
    </row>
    <row r="205" spans="1:24" ht="18.75">
      <c r="A205" s="77" t="s">
        <v>2555</v>
      </c>
      <c r="B205">
        <v>81</v>
      </c>
      <c r="C205">
        <v>78</v>
      </c>
      <c r="D205">
        <v>218</v>
      </c>
      <c r="E205">
        <v>60</v>
      </c>
      <c r="F205">
        <v>1</v>
      </c>
      <c r="G205">
        <v>100</v>
      </c>
      <c r="H205">
        <v>10000</v>
      </c>
      <c r="I205">
        <v>12000</v>
      </c>
      <c r="J205">
        <v>0</v>
      </c>
      <c r="K205" s="75">
        <v>55</v>
      </c>
      <c r="L205" s="75">
        <v>45</v>
      </c>
      <c r="M205" s="76">
        <v>120</v>
      </c>
      <c r="N205" s="76">
        <v>150</v>
      </c>
      <c r="O205">
        <v>120</v>
      </c>
      <c r="P205">
        <v>120</v>
      </c>
      <c r="Q205">
        <v>32</v>
      </c>
      <c r="R205">
        <v>35</v>
      </c>
      <c r="S205">
        <v>300</v>
      </c>
      <c r="T205">
        <v>1</v>
      </c>
      <c r="U205">
        <v>0</v>
      </c>
      <c r="V205">
        <v>1000</v>
      </c>
      <c r="W205">
        <v>0</v>
      </c>
      <c r="X205">
        <v>0</v>
      </c>
    </row>
    <row r="206" spans="1:24" ht="18.75">
      <c r="A206" s="77" t="s">
        <v>2554</v>
      </c>
      <c r="B206">
        <v>101</v>
      </c>
      <c r="C206">
        <v>78</v>
      </c>
      <c r="D206">
        <v>218</v>
      </c>
      <c r="E206">
        <v>60</v>
      </c>
      <c r="F206">
        <v>1</v>
      </c>
      <c r="G206">
        <v>100</v>
      </c>
      <c r="H206">
        <v>10000</v>
      </c>
      <c r="I206">
        <v>20000</v>
      </c>
      <c r="J206">
        <v>0</v>
      </c>
      <c r="K206" s="75">
        <v>60</v>
      </c>
      <c r="L206" s="75">
        <v>50</v>
      </c>
      <c r="M206" s="76">
        <v>130</v>
      </c>
      <c r="N206" s="76">
        <v>160</v>
      </c>
      <c r="O206">
        <v>130</v>
      </c>
      <c r="P206">
        <v>130</v>
      </c>
      <c r="Q206">
        <v>32</v>
      </c>
      <c r="R206">
        <v>35</v>
      </c>
      <c r="S206">
        <v>300</v>
      </c>
      <c r="T206">
        <v>1</v>
      </c>
      <c r="U206">
        <v>0</v>
      </c>
      <c r="V206">
        <v>1000</v>
      </c>
      <c r="W206">
        <v>0</v>
      </c>
      <c r="X206">
        <v>0</v>
      </c>
    </row>
    <row r="207" spans="1:24" ht="18.75">
      <c r="A207" s="77" t="s">
        <v>2553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s="75">
        <v>0</v>
      </c>
      <c r="L207" s="75">
        <v>0</v>
      </c>
      <c r="M207" s="76">
        <v>0</v>
      </c>
      <c r="N207" s="76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 ht="18.75">
      <c r="A208" s="77" t="s">
        <v>2552</v>
      </c>
      <c r="B208">
        <v>150</v>
      </c>
      <c r="C208">
        <v>19</v>
      </c>
      <c r="D208">
        <v>0</v>
      </c>
      <c r="E208">
        <v>46</v>
      </c>
      <c r="F208">
        <v>0</v>
      </c>
      <c r="G208">
        <v>100</v>
      </c>
      <c r="H208">
        <v>3000</v>
      </c>
      <c r="I208">
        <v>1446</v>
      </c>
      <c r="J208">
        <v>0</v>
      </c>
      <c r="K208" s="75">
        <v>0</v>
      </c>
      <c r="L208" s="75">
        <v>9</v>
      </c>
      <c r="M208" s="76">
        <v>5</v>
      </c>
      <c r="N208" s="76">
        <v>6</v>
      </c>
      <c r="O208">
        <v>0</v>
      </c>
      <c r="P208">
        <v>6</v>
      </c>
      <c r="Q208">
        <v>18</v>
      </c>
      <c r="R208">
        <v>17</v>
      </c>
      <c r="S208">
        <v>750</v>
      </c>
      <c r="T208">
        <v>1</v>
      </c>
      <c r="U208">
        <v>0</v>
      </c>
      <c r="V208">
        <v>750</v>
      </c>
      <c r="W208">
        <v>0</v>
      </c>
      <c r="X208">
        <v>0</v>
      </c>
    </row>
    <row r="209" spans="1:24" ht="18.75">
      <c r="A209" s="77" t="s">
        <v>2551</v>
      </c>
      <c r="B209">
        <v>150</v>
      </c>
      <c r="C209">
        <v>19</v>
      </c>
      <c r="D209">
        <v>0</v>
      </c>
      <c r="E209">
        <v>46</v>
      </c>
      <c r="F209">
        <v>0</v>
      </c>
      <c r="G209">
        <v>100</v>
      </c>
      <c r="H209">
        <v>3000</v>
      </c>
      <c r="I209">
        <v>1446</v>
      </c>
      <c r="J209">
        <v>0</v>
      </c>
      <c r="K209" s="75">
        <v>0</v>
      </c>
      <c r="L209" s="75">
        <v>9</v>
      </c>
      <c r="M209" s="76">
        <v>5</v>
      </c>
      <c r="N209" s="76">
        <v>6</v>
      </c>
      <c r="O209">
        <v>0</v>
      </c>
      <c r="P209">
        <v>6</v>
      </c>
      <c r="Q209">
        <v>18</v>
      </c>
      <c r="R209">
        <v>17</v>
      </c>
      <c r="S209">
        <v>750</v>
      </c>
      <c r="T209">
        <v>1</v>
      </c>
      <c r="U209">
        <v>0</v>
      </c>
      <c r="V209">
        <v>750</v>
      </c>
      <c r="W209">
        <v>0</v>
      </c>
      <c r="X209">
        <v>0</v>
      </c>
    </row>
    <row r="210" spans="1:24" ht="18.75">
      <c r="A210" s="77" t="s">
        <v>2550</v>
      </c>
      <c r="B210">
        <v>150</v>
      </c>
      <c r="C210">
        <v>19</v>
      </c>
      <c r="D210">
        <v>0</v>
      </c>
      <c r="E210">
        <v>46</v>
      </c>
      <c r="F210">
        <v>0</v>
      </c>
      <c r="G210">
        <v>100</v>
      </c>
      <c r="H210">
        <v>3000</v>
      </c>
      <c r="I210">
        <v>714</v>
      </c>
      <c r="J210">
        <v>0</v>
      </c>
      <c r="K210" s="75">
        <v>0</v>
      </c>
      <c r="L210" s="75">
        <v>0</v>
      </c>
      <c r="M210" s="76">
        <v>5</v>
      </c>
      <c r="N210" s="76">
        <v>6</v>
      </c>
      <c r="O210">
        <v>6</v>
      </c>
      <c r="P210">
        <v>0</v>
      </c>
      <c r="Q210">
        <v>15</v>
      </c>
      <c r="R210">
        <v>17</v>
      </c>
      <c r="S210">
        <v>750</v>
      </c>
      <c r="T210">
        <v>1</v>
      </c>
      <c r="U210">
        <v>0</v>
      </c>
      <c r="V210">
        <v>750</v>
      </c>
      <c r="W210">
        <v>0</v>
      </c>
      <c r="X210">
        <v>0</v>
      </c>
    </row>
    <row r="211" spans="1:24" ht="18.75">
      <c r="A211" s="77" t="s">
        <v>2549</v>
      </c>
      <c r="B211">
        <v>150</v>
      </c>
      <c r="C211">
        <v>19</v>
      </c>
      <c r="D211">
        <v>0</v>
      </c>
      <c r="E211">
        <v>46</v>
      </c>
      <c r="F211">
        <v>0</v>
      </c>
      <c r="G211">
        <v>100</v>
      </c>
      <c r="H211">
        <v>3000</v>
      </c>
      <c r="I211">
        <v>714</v>
      </c>
      <c r="J211">
        <v>0</v>
      </c>
      <c r="K211" s="75">
        <v>0</v>
      </c>
      <c r="L211" s="75">
        <v>0</v>
      </c>
      <c r="M211" s="76">
        <v>5</v>
      </c>
      <c r="N211" s="76">
        <v>6</v>
      </c>
      <c r="O211">
        <v>6</v>
      </c>
      <c r="P211">
        <v>0</v>
      </c>
      <c r="Q211">
        <v>15</v>
      </c>
      <c r="R211">
        <v>17</v>
      </c>
      <c r="S211">
        <v>750</v>
      </c>
      <c r="T211">
        <v>1</v>
      </c>
      <c r="U211">
        <v>0</v>
      </c>
      <c r="V211">
        <v>750</v>
      </c>
      <c r="W211">
        <v>0</v>
      </c>
      <c r="X211">
        <v>0</v>
      </c>
    </row>
    <row r="212" spans="1:24" ht="18.75">
      <c r="A212" s="77" t="s">
        <v>2548</v>
      </c>
      <c r="B212">
        <v>150</v>
      </c>
      <c r="C212">
        <v>19</v>
      </c>
      <c r="D212">
        <v>0</v>
      </c>
      <c r="E212">
        <v>46</v>
      </c>
      <c r="F212">
        <v>0</v>
      </c>
      <c r="G212">
        <v>100</v>
      </c>
      <c r="H212">
        <v>3000</v>
      </c>
      <c r="I212">
        <v>2568</v>
      </c>
      <c r="J212">
        <v>0</v>
      </c>
      <c r="K212" s="75">
        <v>6</v>
      </c>
      <c r="L212" s="75">
        <v>0</v>
      </c>
      <c r="M212" s="76">
        <v>8</v>
      </c>
      <c r="N212" s="76">
        <v>9</v>
      </c>
      <c r="O212">
        <v>0</v>
      </c>
      <c r="P212">
        <v>0</v>
      </c>
      <c r="Q212">
        <v>15</v>
      </c>
      <c r="R212">
        <v>17</v>
      </c>
      <c r="S212">
        <v>450</v>
      </c>
      <c r="T212">
        <v>1</v>
      </c>
      <c r="U212">
        <v>0</v>
      </c>
      <c r="V212">
        <v>450</v>
      </c>
      <c r="W212">
        <v>0</v>
      </c>
      <c r="X212">
        <v>0</v>
      </c>
    </row>
    <row r="213" spans="1:24" ht="18.75">
      <c r="A213" s="77" t="s">
        <v>2547</v>
      </c>
      <c r="B213">
        <v>150</v>
      </c>
      <c r="C213">
        <v>19</v>
      </c>
      <c r="D213">
        <v>0</v>
      </c>
      <c r="E213">
        <v>46</v>
      </c>
      <c r="F213">
        <v>0</v>
      </c>
      <c r="G213">
        <v>100</v>
      </c>
      <c r="H213">
        <v>3000</v>
      </c>
      <c r="I213">
        <v>2568</v>
      </c>
      <c r="J213">
        <v>0</v>
      </c>
      <c r="K213" s="75">
        <v>6</v>
      </c>
      <c r="L213" s="75">
        <v>0</v>
      </c>
      <c r="M213" s="76">
        <v>8</v>
      </c>
      <c r="N213" s="76">
        <v>9</v>
      </c>
      <c r="O213">
        <v>0</v>
      </c>
      <c r="P213">
        <v>0</v>
      </c>
      <c r="Q213">
        <v>15</v>
      </c>
      <c r="R213">
        <v>17</v>
      </c>
      <c r="S213">
        <v>450</v>
      </c>
      <c r="T213">
        <v>1</v>
      </c>
      <c r="U213">
        <v>0</v>
      </c>
      <c r="V213">
        <v>450</v>
      </c>
      <c r="W213">
        <v>0</v>
      </c>
      <c r="X213">
        <v>0</v>
      </c>
    </row>
    <row r="214" spans="1:24" ht="18.75">
      <c r="A214" s="77" t="s">
        <v>2546</v>
      </c>
      <c r="B214">
        <v>150</v>
      </c>
      <c r="C214">
        <v>19</v>
      </c>
      <c r="D214">
        <v>0</v>
      </c>
      <c r="E214">
        <v>50</v>
      </c>
      <c r="F214">
        <v>0</v>
      </c>
      <c r="G214">
        <v>100</v>
      </c>
      <c r="H214">
        <v>5000</v>
      </c>
      <c r="I214">
        <v>2967</v>
      </c>
      <c r="J214">
        <v>0</v>
      </c>
      <c r="K214" s="75">
        <v>7</v>
      </c>
      <c r="L214" s="75">
        <v>0</v>
      </c>
      <c r="M214" s="76">
        <v>9</v>
      </c>
      <c r="N214" s="76">
        <v>10</v>
      </c>
      <c r="O214">
        <v>0</v>
      </c>
      <c r="P214">
        <v>0</v>
      </c>
      <c r="Q214">
        <v>15</v>
      </c>
      <c r="R214">
        <v>17</v>
      </c>
      <c r="S214">
        <v>450</v>
      </c>
      <c r="T214">
        <v>1</v>
      </c>
      <c r="U214">
        <v>0</v>
      </c>
      <c r="V214">
        <v>450</v>
      </c>
      <c r="W214">
        <v>0</v>
      </c>
      <c r="X214">
        <v>0</v>
      </c>
    </row>
    <row r="215" spans="1:24" ht="18.75">
      <c r="A215" s="77" t="s">
        <v>2545</v>
      </c>
      <c r="B215">
        <v>150</v>
      </c>
      <c r="C215">
        <v>19</v>
      </c>
      <c r="D215">
        <v>0</v>
      </c>
      <c r="E215">
        <v>50</v>
      </c>
      <c r="F215">
        <v>0</v>
      </c>
      <c r="G215">
        <v>100</v>
      </c>
      <c r="H215">
        <v>5000</v>
      </c>
      <c r="I215">
        <v>813</v>
      </c>
      <c r="J215">
        <v>0</v>
      </c>
      <c r="K215" s="75">
        <v>0</v>
      </c>
      <c r="L215" s="75">
        <v>0</v>
      </c>
      <c r="M215" s="76">
        <v>6</v>
      </c>
      <c r="N215" s="76">
        <v>7</v>
      </c>
      <c r="O215">
        <v>7</v>
      </c>
      <c r="P215">
        <v>0</v>
      </c>
      <c r="Q215">
        <v>15</v>
      </c>
      <c r="R215">
        <v>17</v>
      </c>
      <c r="S215">
        <v>750</v>
      </c>
      <c r="T215">
        <v>1</v>
      </c>
      <c r="U215">
        <v>0</v>
      </c>
      <c r="V215">
        <v>750</v>
      </c>
      <c r="W215">
        <v>0</v>
      </c>
      <c r="X215">
        <v>0</v>
      </c>
    </row>
    <row r="216" spans="1:24" ht="18.75">
      <c r="A216" s="77" t="s">
        <v>2544</v>
      </c>
      <c r="B216">
        <v>150</v>
      </c>
      <c r="C216">
        <v>19</v>
      </c>
      <c r="D216">
        <v>0</v>
      </c>
      <c r="E216">
        <v>50</v>
      </c>
      <c r="F216">
        <v>0</v>
      </c>
      <c r="G216">
        <v>100</v>
      </c>
      <c r="H216">
        <v>5000</v>
      </c>
      <c r="I216">
        <v>1668</v>
      </c>
      <c r="J216">
        <v>0</v>
      </c>
      <c r="K216" s="75">
        <v>0</v>
      </c>
      <c r="L216" s="75">
        <v>9</v>
      </c>
      <c r="M216" s="76">
        <v>6</v>
      </c>
      <c r="N216" s="76">
        <v>7</v>
      </c>
      <c r="O216">
        <v>0</v>
      </c>
      <c r="P216">
        <v>7</v>
      </c>
      <c r="Q216">
        <v>18</v>
      </c>
      <c r="R216">
        <v>17</v>
      </c>
      <c r="S216">
        <v>750</v>
      </c>
      <c r="T216">
        <v>1</v>
      </c>
      <c r="U216">
        <v>0</v>
      </c>
      <c r="V216">
        <v>750</v>
      </c>
      <c r="W216">
        <v>0</v>
      </c>
      <c r="X216">
        <v>0</v>
      </c>
    </row>
    <row r="217" spans="1:24" ht="18.75">
      <c r="A217" s="77" t="s">
        <v>2543</v>
      </c>
      <c r="B217">
        <v>150</v>
      </c>
      <c r="C217">
        <v>19</v>
      </c>
      <c r="D217">
        <v>0</v>
      </c>
      <c r="E217">
        <v>50</v>
      </c>
      <c r="F217">
        <v>0</v>
      </c>
      <c r="G217">
        <v>100</v>
      </c>
      <c r="H217">
        <v>5000</v>
      </c>
      <c r="I217">
        <v>813</v>
      </c>
      <c r="J217">
        <v>0</v>
      </c>
      <c r="K217" s="75">
        <v>0</v>
      </c>
      <c r="L217" s="75">
        <v>0</v>
      </c>
      <c r="M217" s="76">
        <v>6</v>
      </c>
      <c r="N217" s="76">
        <v>7</v>
      </c>
      <c r="O217">
        <v>7</v>
      </c>
      <c r="P217">
        <v>0</v>
      </c>
      <c r="Q217">
        <v>15</v>
      </c>
      <c r="R217">
        <v>17</v>
      </c>
      <c r="S217">
        <v>450</v>
      </c>
      <c r="T217">
        <v>1</v>
      </c>
      <c r="U217">
        <v>0</v>
      </c>
      <c r="V217">
        <v>450</v>
      </c>
      <c r="W217">
        <v>0</v>
      </c>
      <c r="X217">
        <v>0</v>
      </c>
    </row>
    <row r="218" spans="1:24" ht="18.75">
      <c r="A218" s="77" t="s">
        <v>2542</v>
      </c>
      <c r="B218">
        <v>150</v>
      </c>
      <c r="C218">
        <v>19</v>
      </c>
      <c r="D218">
        <v>0</v>
      </c>
      <c r="E218">
        <v>50</v>
      </c>
      <c r="F218">
        <v>0</v>
      </c>
      <c r="G218">
        <v>100</v>
      </c>
      <c r="H218">
        <v>5000</v>
      </c>
      <c r="I218">
        <v>1668</v>
      </c>
      <c r="J218">
        <v>0</v>
      </c>
      <c r="K218" s="75">
        <v>0</v>
      </c>
      <c r="L218" s="75">
        <v>9</v>
      </c>
      <c r="M218" s="76">
        <v>6</v>
      </c>
      <c r="N218" s="76">
        <v>7</v>
      </c>
      <c r="O218">
        <v>0</v>
      </c>
      <c r="P218">
        <v>7</v>
      </c>
      <c r="Q218">
        <v>18</v>
      </c>
      <c r="R218">
        <v>17</v>
      </c>
      <c r="S218">
        <v>750</v>
      </c>
      <c r="T218">
        <v>1</v>
      </c>
      <c r="U218">
        <v>0</v>
      </c>
      <c r="V218">
        <v>750</v>
      </c>
      <c r="W218">
        <v>0</v>
      </c>
      <c r="X218">
        <v>0</v>
      </c>
    </row>
    <row r="219" spans="1:24" ht="18.75">
      <c r="A219" s="77" t="s">
        <v>2541</v>
      </c>
      <c r="B219">
        <v>150</v>
      </c>
      <c r="C219">
        <v>19</v>
      </c>
      <c r="D219">
        <v>0</v>
      </c>
      <c r="E219">
        <v>50</v>
      </c>
      <c r="F219">
        <v>0</v>
      </c>
      <c r="G219">
        <v>100</v>
      </c>
      <c r="H219">
        <v>5000</v>
      </c>
      <c r="I219">
        <v>2967</v>
      </c>
      <c r="J219">
        <v>0</v>
      </c>
      <c r="K219" s="75">
        <v>7</v>
      </c>
      <c r="L219" s="75">
        <v>0</v>
      </c>
      <c r="M219" s="76">
        <v>9</v>
      </c>
      <c r="N219" s="76">
        <v>10</v>
      </c>
      <c r="O219">
        <v>0</v>
      </c>
      <c r="P219">
        <v>0</v>
      </c>
      <c r="Q219">
        <v>15</v>
      </c>
      <c r="R219">
        <v>17</v>
      </c>
      <c r="S219">
        <v>450</v>
      </c>
      <c r="T219">
        <v>1</v>
      </c>
      <c r="U219">
        <v>0</v>
      </c>
      <c r="V219">
        <v>450</v>
      </c>
      <c r="W219">
        <v>0</v>
      </c>
      <c r="X219">
        <v>0</v>
      </c>
    </row>
    <row r="220" spans="1:24" ht="18.75">
      <c r="A220" s="77" t="s">
        <v>2540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 s="75">
        <v>0</v>
      </c>
      <c r="L220" s="75">
        <v>0</v>
      </c>
      <c r="M220" s="76">
        <v>0</v>
      </c>
      <c r="N220" s="76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 ht="18.75">
      <c r="A221" s="77" t="s">
        <v>2539</v>
      </c>
      <c r="B221">
        <v>139</v>
      </c>
      <c r="C221">
        <v>116</v>
      </c>
      <c r="D221">
        <v>220</v>
      </c>
      <c r="E221">
        <v>52</v>
      </c>
      <c r="F221">
        <v>1</v>
      </c>
      <c r="G221">
        <v>100</v>
      </c>
      <c r="H221">
        <v>8000</v>
      </c>
      <c r="I221">
        <v>11000</v>
      </c>
      <c r="J221">
        <v>0</v>
      </c>
      <c r="K221" s="75">
        <v>45</v>
      </c>
      <c r="L221" s="75">
        <v>55</v>
      </c>
      <c r="M221" s="76">
        <v>100</v>
      </c>
      <c r="N221" s="76">
        <v>120</v>
      </c>
      <c r="O221">
        <v>90</v>
      </c>
      <c r="P221">
        <v>90</v>
      </c>
      <c r="Q221">
        <v>29</v>
      </c>
      <c r="R221">
        <v>50</v>
      </c>
      <c r="S221">
        <v>300</v>
      </c>
      <c r="T221">
        <v>1</v>
      </c>
      <c r="U221">
        <v>0</v>
      </c>
      <c r="V221">
        <v>1000</v>
      </c>
      <c r="W221">
        <v>0</v>
      </c>
      <c r="X221">
        <v>0</v>
      </c>
    </row>
    <row r="222" spans="1:24" ht="18.75">
      <c r="A222" s="77" t="s">
        <v>2538</v>
      </c>
      <c r="B222">
        <v>81</v>
      </c>
      <c r="C222">
        <v>100</v>
      </c>
      <c r="D222">
        <v>221</v>
      </c>
      <c r="E222">
        <v>51</v>
      </c>
      <c r="F222">
        <v>1</v>
      </c>
      <c r="G222">
        <v>1</v>
      </c>
      <c r="H222">
        <v>3000</v>
      </c>
      <c r="I222">
        <v>3500</v>
      </c>
      <c r="J222">
        <v>0</v>
      </c>
      <c r="K222" s="75">
        <v>30</v>
      </c>
      <c r="L222" s="75">
        <v>40</v>
      </c>
      <c r="M222" s="76">
        <v>60</v>
      </c>
      <c r="N222" s="76">
        <v>100</v>
      </c>
      <c r="O222">
        <v>0</v>
      </c>
      <c r="P222">
        <v>0</v>
      </c>
      <c r="Q222">
        <v>29</v>
      </c>
      <c r="R222">
        <v>30</v>
      </c>
      <c r="S222">
        <v>500</v>
      </c>
      <c r="T222">
        <v>1</v>
      </c>
      <c r="U222">
        <v>0</v>
      </c>
      <c r="V222">
        <v>1200</v>
      </c>
      <c r="W222">
        <v>0</v>
      </c>
      <c r="X222">
        <v>0</v>
      </c>
    </row>
    <row r="223" spans="1:24" ht="18.75">
      <c r="A223" s="77" t="s">
        <v>2537</v>
      </c>
      <c r="B223">
        <v>206</v>
      </c>
      <c r="C223">
        <v>101</v>
      </c>
      <c r="D223">
        <v>223</v>
      </c>
      <c r="E223">
        <v>51</v>
      </c>
      <c r="F223">
        <v>1</v>
      </c>
      <c r="G223">
        <v>1</v>
      </c>
      <c r="H223">
        <v>3000</v>
      </c>
      <c r="I223">
        <v>4000</v>
      </c>
      <c r="J223">
        <v>0</v>
      </c>
      <c r="K223" s="75">
        <v>30</v>
      </c>
      <c r="L223" s="75">
        <v>35</v>
      </c>
      <c r="M223" s="76">
        <v>50</v>
      </c>
      <c r="N223" s="76">
        <v>80</v>
      </c>
      <c r="O223">
        <v>50</v>
      </c>
      <c r="P223">
        <v>50</v>
      </c>
      <c r="Q223">
        <v>29</v>
      </c>
      <c r="R223">
        <v>19</v>
      </c>
      <c r="S223">
        <v>400</v>
      </c>
      <c r="T223">
        <v>1</v>
      </c>
      <c r="U223">
        <v>0</v>
      </c>
      <c r="V223">
        <v>1200</v>
      </c>
      <c r="W223">
        <v>0</v>
      </c>
      <c r="X223">
        <v>0</v>
      </c>
    </row>
    <row r="224" spans="1:24" ht="18.75">
      <c r="A224" s="77" t="s">
        <v>2536</v>
      </c>
      <c r="B224">
        <v>81</v>
      </c>
      <c r="C224">
        <v>19</v>
      </c>
      <c r="D224">
        <v>230</v>
      </c>
      <c r="E224">
        <v>51</v>
      </c>
      <c r="F224">
        <v>1</v>
      </c>
      <c r="G224">
        <v>1</v>
      </c>
      <c r="H224">
        <v>3000</v>
      </c>
      <c r="I224">
        <v>3000</v>
      </c>
      <c r="J224">
        <v>0</v>
      </c>
      <c r="K224" s="75">
        <v>20</v>
      </c>
      <c r="L224" s="75">
        <v>35</v>
      </c>
      <c r="M224" s="76">
        <v>60</v>
      </c>
      <c r="N224" s="76">
        <v>95</v>
      </c>
      <c r="O224">
        <v>0</v>
      </c>
      <c r="P224">
        <v>0</v>
      </c>
      <c r="Q224">
        <v>29</v>
      </c>
      <c r="R224">
        <v>22</v>
      </c>
      <c r="S224">
        <v>400</v>
      </c>
      <c r="T224">
        <v>1</v>
      </c>
      <c r="U224">
        <v>0</v>
      </c>
      <c r="V224">
        <v>1500</v>
      </c>
      <c r="W224">
        <v>0</v>
      </c>
      <c r="X224">
        <v>0</v>
      </c>
    </row>
    <row r="225" spans="1:24" ht="18.75">
      <c r="A225" s="77" t="s">
        <v>2535</v>
      </c>
      <c r="B225">
        <v>124</v>
      </c>
      <c r="C225">
        <v>19</v>
      </c>
      <c r="D225">
        <v>231</v>
      </c>
      <c r="E225">
        <v>51</v>
      </c>
      <c r="F225">
        <v>1</v>
      </c>
      <c r="G225">
        <v>100</v>
      </c>
      <c r="H225">
        <v>3000</v>
      </c>
      <c r="I225">
        <v>4000</v>
      </c>
      <c r="J225">
        <v>0</v>
      </c>
      <c r="K225" s="75">
        <v>30</v>
      </c>
      <c r="L225" s="75">
        <v>30</v>
      </c>
      <c r="M225" s="76">
        <v>40</v>
      </c>
      <c r="N225" s="76">
        <v>80</v>
      </c>
      <c r="O225">
        <v>50</v>
      </c>
      <c r="P225">
        <v>50</v>
      </c>
      <c r="Q225">
        <v>30</v>
      </c>
      <c r="R225">
        <v>50</v>
      </c>
      <c r="S225">
        <v>300</v>
      </c>
      <c r="T225">
        <v>1</v>
      </c>
      <c r="U225">
        <v>0</v>
      </c>
      <c r="V225">
        <v>1200</v>
      </c>
      <c r="W225">
        <v>0</v>
      </c>
      <c r="X225">
        <v>0</v>
      </c>
    </row>
    <row r="226" spans="1:24" ht="18.75">
      <c r="A226" s="77" t="s">
        <v>2534</v>
      </c>
      <c r="B226">
        <v>206</v>
      </c>
      <c r="C226">
        <v>101</v>
      </c>
      <c r="D226">
        <v>232</v>
      </c>
      <c r="E226">
        <v>52</v>
      </c>
      <c r="F226">
        <v>1</v>
      </c>
      <c r="G226">
        <v>100</v>
      </c>
      <c r="H226">
        <v>8000</v>
      </c>
      <c r="I226">
        <v>10000</v>
      </c>
      <c r="J226">
        <v>0</v>
      </c>
      <c r="K226" s="75">
        <v>44</v>
      </c>
      <c r="L226" s="75">
        <v>55</v>
      </c>
      <c r="M226" s="76">
        <v>100</v>
      </c>
      <c r="N226" s="76">
        <v>120</v>
      </c>
      <c r="O226">
        <v>90</v>
      </c>
      <c r="P226">
        <v>90</v>
      </c>
      <c r="Q226">
        <v>29</v>
      </c>
      <c r="R226">
        <v>20</v>
      </c>
      <c r="S226">
        <v>400</v>
      </c>
      <c r="T226">
        <v>1</v>
      </c>
      <c r="U226">
        <v>0</v>
      </c>
      <c r="V226">
        <v>1300</v>
      </c>
      <c r="W226">
        <v>0</v>
      </c>
      <c r="X226">
        <v>0</v>
      </c>
    </row>
    <row r="227" spans="1:24" ht="18.75">
      <c r="A227" s="77" t="s">
        <v>2533</v>
      </c>
      <c r="B227">
        <v>101</v>
      </c>
      <c r="C227">
        <v>102</v>
      </c>
      <c r="D227">
        <v>234</v>
      </c>
      <c r="E227">
        <v>54</v>
      </c>
      <c r="F227">
        <v>1</v>
      </c>
      <c r="G227">
        <v>100</v>
      </c>
      <c r="H227">
        <v>10000</v>
      </c>
      <c r="I227">
        <v>15000</v>
      </c>
      <c r="J227">
        <v>0</v>
      </c>
      <c r="K227" s="75">
        <v>55</v>
      </c>
      <c r="L227" s="75">
        <v>36</v>
      </c>
      <c r="M227" s="76">
        <v>120</v>
      </c>
      <c r="N227" s="76">
        <v>150</v>
      </c>
      <c r="O227">
        <v>120</v>
      </c>
      <c r="P227">
        <v>120</v>
      </c>
      <c r="Q227">
        <v>29</v>
      </c>
      <c r="R227">
        <v>30</v>
      </c>
      <c r="S227">
        <v>500</v>
      </c>
      <c r="T227">
        <v>1</v>
      </c>
      <c r="U227">
        <v>0</v>
      </c>
      <c r="V227">
        <v>1000</v>
      </c>
      <c r="W227">
        <v>0</v>
      </c>
      <c r="X227">
        <v>0</v>
      </c>
    </row>
    <row r="228" spans="1:24" ht="18.75">
      <c r="A228" s="77" t="s">
        <v>2532</v>
      </c>
      <c r="B228">
        <v>81</v>
      </c>
      <c r="C228">
        <v>19</v>
      </c>
      <c r="D228">
        <v>235</v>
      </c>
      <c r="E228">
        <v>52</v>
      </c>
      <c r="F228">
        <v>1</v>
      </c>
      <c r="G228">
        <v>100</v>
      </c>
      <c r="H228">
        <v>8000</v>
      </c>
      <c r="I228">
        <v>10000</v>
      </c>
      <c r="J228">
        <v>0</v>
      </c>
      <c r="K228" s="75">
        <v>45</v>
      </c>
      <c r="L228" s="75">
        <v>58</v>
      </c>
      <c r="M228" s="76">
        <v>90</v>
      </c>
      <c r="N228" s="76">
        <v>135</v>
      </c>
      <c r="O228">
        <v>0</v>
      </c>
      <c r="P228">
        <v>0</v>
      </c>
      <c r="Q228">
        <v>29</v>
      </c>
      <c r="R228">
        <v>20</v>
      </c>
      <c r="S228">
        <v>600</v>
      </c>
      <c r="T228">
        <v>1</v>
      </c>
      <c r="U228">
        <v>0</v>
      </c>
      <c r="V228">
        <v>1300</v>
      </c>
      <c r="W228">
        <v>0</v>
      </c>
      <c r="X228">
        <v>0</v>
      </c>
    </row>
    <row r="229" spans="1:24" ht="18.75">
      <c r="A229" s="77" t="s">
        <v>2531</v>
      </c>
      <c r="B229">
        <v>81</v>
      </c>
      <c r="C229">
        <v>19</v>
      </c>
      <c r="D229">
        <v>236</v>
      </c>
      <c r="E229">
        <v>50</v>
      </c>
      <c r="F229">
        <v>0</v>
      </c>
      <c r="G229">
        <v>0</v>
      </c>
      <c r="H229">
        <v>1000</v>
      </c>
      <c r="I229">
        <v>500</v>
      </c>
      <c r="J229">
        <v>0</v>
      </c>
      <c r="K229" s="75">
        <v>13</v>
      </c>
      <c r="L229" s="75">
        <v>22</v>
      </c>
      <c r="M229" s="76">
        <v>20</v>
      </c>
      <c r="N229" s="76">
        <v>55</v>
      </c>
      <c r="O229">
        <v>0</v>
      </c>
      <c r="P229">
        <v>0</v>
      </c>
      <c r="Q229">
        <v>27</v>
      </c>
      <c r="R229">
        <v>20</v>
      </c>
      <c r="S229">
        <v>500</v>
      </c>
      <c r="T229">
        <v>1</v>
      </c>
      <c r="U229">
        <v>0</v>
      </c>
      <c r="V229">
        <v>1500</v>
      </c>
      <c r="W229">
        <v>0</v>
      </c>
      <c r="X229">
        <v>0</v>
      </c>
    </row>
    <row r="230" spans="1:24" ht="18.75">
      <c r="A230" s="77" t="s">
        <v>2530</v>
      </c>
      <c r="B230">
        <v>121</v>
      </c>
      <c r="C230">
        <v>101</v>
      </c>
      <c r="D230">
        <v>237</v>
      </c>
      <c r="E230">
        <v>60</v>
      </c>
      <c r="F230">
        <v>1</v>
      </c>
      <c r="G230">
        <v>100</v>
      </c>
      <c r="H230">
        <v>20000</v>
      </c>
      <c r="I230">
        <v>28000</v>
      </c>
      <c r="J230">
        <v>0</v>
      </c>
      <c r="K230" s="75">
        <v>80</v>
      </c>
      <c r="L230" s="75">
        <v>85</v>
      </c>
      <c r="M230" s="76">
        <v>140</v>
      </c>
      <c r="N230" s="76">
        <v>180</v>
      </c>
      <c r="O230">
        <v>150</v>
      </c>
      <c r="P230">
        <v>150</v>
      </c>
      <c r="Q230">
        <v>35</v>
      </c>
      <c r="R230">
        <v>40</v>
      </c>
      <c r="S230">
        <v>300</v>
      </c>
      <c r="T230">
        <v>1</v>
      </c>
      <c r="U230">
        <v>0</v>
      </c>
      <c r="V230">
        <v>1000</v>
      </c>
      <c r="W230">
        <v>0</v>
      </c>
      <c r="X230">
        <v>0</v>
      </c>
    </row>
    <row r="231" spans="1:24" ht="18.75">
      <c r="A231" s="77" t="s">
        <v>2529</v>
      </c>
      <c r="B231">
        <v>107</v>
      </c>
      <c r="C231">
        <v>83</v>
      </c>
      <c r="D231">
        <v>800</v>
      </c>
      <c r="E231">
        <v>70</v>
      </c>
      <c r="F231">
        <v>1</v>
      </c>
      <c r="G231">
        <v>100</v>
      </c>
      <c r="H231">
        <v>20000</v>
      </c>
      <c r="I231">
        <v>32000</v>
      </c>
      <c r="J231">
        <v>0</v>
      </c>
      <c r="K231" s="75">
        <v>80</v>
      </c>
      <c r="L231" s="75">
        <v>85</v>
      </c>
      <c r="M231" s="76">
        <v>140</v>
      </c>
      <c r="N231" s="76">
        <v>180</v>
      </c>
      <c r="O231">
        <v>150</v>
      </c>
      <c r="P231">
        <v>150</v>
      </c>
      <c r="Q231">
        <v>35</v>
      </c>
      <c r="R231">
        <v>40</v>
      </c>
      <c r="S231">
        <v>0</v>
      </c>
      <c r="T231">
        <v>0</v>
      </c>
      <c r="U231">
        <v>0</v>
      </c>
      <c r="V231">
        <v>1500</v>
      </c>
      <c r="W231">
        <v>0</v>
      </c>
      <c r="X231">
        <v>0</v>
      </c>
    </row>
    <row r="232" spans="1:24" ht="18.75">
      <c r="A232" s="77" t="s">
        <v>2528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s="75">
        <v>0</v>
      </c>
      <c r="L232" s="75">
        <v>0</v>
      </c>
      <c r="M232" s="76">
        <v>0</v>
      </c>
      <c r="N232" s="76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 ht="18.75">
      <c r="A233" s="77" t="s">
        <v>2527</v>
      </c>
      <c r="B233">
        <v>81</v>
      </c>
      <c r="C233">
        <v>19</v>
      </c>
      <c r="D233">
        <v>260</v>
      </c>
      <c r="E233">
        <v>50</v>
      </c>
      <c r="F233">
        <v>1</v>
      </c>
      <c r="G233">
        <v>1</v>
      </c>
      <c r="H233">
        <v>1500</v>
      </c>
      <c r="I233">
        <v>1200</v>
      </c>
      <c r="J233">
        <v>0</v>
      </c>
      <c r="K233" s="75">
        <v>55</v>
      </c>
      <c r="L233" s="75">
        <v>48</v>
      </c>
      <c r="M233" s="76">
        <v>75</v>
      </c>
      <c r="N233" s="76">
        <v>110</v>
      </c>
      <c r="O233">
        <v>0</v>
      </c>
      <c r="P233">
        <v>0</v>
      </c>
      <c r="Q233">
        <v>28</v>
      </c>
      <c r="R233">
        <v>18</v>
      </c>
      <c r="S233">
        <v>700</v>
      </c>
      <c r="T233">
        <v>1</v>
      </c>
      <c r="U233">
        <v>0</v>
      </c>
      <c r="V233">
        <v>1500</v>
      </c>
      <c r="W233">
        <v>0</v>
      </c>
      <c r="X233">
        <v>0</v>
      </c>
    </row>
    <row r="234" spans="1:24" ht="18.75">
      <c r="A234" s="77" t="s">
        <v>2526</v>
      </c>
      <c r="B234">
        <v>81</v>
      </c>
      <c r="C234">
        <v>19</v>
      </c>
      <c r="D234">
        <v>261</v>
      </c>
      <c r="E234">
        <v>50</v>
      </c>
      <c r="F234">
        <v>1</v>
      </c>
      <c r="G234">
        <v>1</v>
      </c>
      <c r="H234">
        <v>1500</v>
      </c>
      <c r="I234">
        <v>1500</v>
      </c>
      <c r="J234">
        <v>0</v>
      </c>
      <c r="K234" s="75">
        <v>50</v>
      </c>
      <c r="L234" s="75">
        <v>55</v>
      </c>
      <c r="M234" s="76">
        <v>85</v>
      </c>
      <c r="N234" s="76">
        <v>125</v>
      </c>
      <c r="O234">
        <v>0</v>
      </c>
      <c r="P234">
        <v>0</v>
      </c>
      <c r="Q234">
        <v>28</v>
      </c>
      <c r="R234">
        <v>18</v>
      </c>
      <c r="S234">
        <v>800</v>
      </c>
      <c r="T234">
        <v>1</v>
      </c>
      <c r="U234">
        <v>0</v>
      </c>
      <c r="V234">
        <v>1500</v>
      </c>
      <c r="W234">
        <v>0</v>
      </c>
      <c r="X234">
        <v>0</v>
      </c>
    </row>
    <row r="235" spans="1:24" ht="18.75">
      <c r="A235" s="77" t="s">
        <v>2525</v>
      </c>
      <c r="B235">
        <v>81</v>
      </c>
      <c r="C235">
        <v>19</v>
      </c>
      <c r="D235">
        <v>264</v>
      </c>
      <c r="E235">
        <v>51</v>
      </c>
      <c r="F235">
        <v>1</v>
      </c>
      <c r="G235">
        <v>1</v>
      </c>
      <c r="H235">
        <v>4000</v>
      </c>
      <c r="I235">
        <v>3500</v>
      </c>
      <c r="J235">
        <v>0</v>
      </c>
      <c r="K235" s="75">
        <v>53</v>
      </c>
      <c r="L235" s="75">
        <v>55</v>
      </c>
      <c r="M235" s="76">
        <v>80</v>
      </c>
      <c r="N235" s="76">
        <v>130</v>
      </c>
      <c r="O235">
        <v>0</v>
      </c>
      <c r="P235">
        <v>0</v>
      </c>
      <c r="Q235">
        <v>28</v>
      </c>
      <c r="R235">
        <v>20</v>
      </c>
      <c r="S235">
        <v>1200</v>
      </c>
      <c r="T235">
        <v>1</v>
      </c>
      <c r="U235">
        <v>0</v>
      </c>
      <c r="V235">
        <v>1800</v>
      </c>
      <c r="W235">
        <v>0</v>
      </c>
      <c r="X235">
        <v>0</v>
      </c>
    </row>
    <row r="236" spans="1:24" ht="18.75">
      <c r="A236" s="77" t="s">
        <v>2524</v>
      </c>
      <c r="B236">
        <v>81</v>
      </c>
      <c r="C236">
        <v>19</v>
      </c>
      <c r="D236">
        <v>258</v>
      </c>
      <c r="E236">
        <v>51</v>
      </c>
      <c r="F236">
        <v>1</v>
      </c>
      <c r="G236">
        <v>1</v>
      </c>
      <c r="H236">
        <v>4000</v>
      </c>
      <c r="I236">
        <v>3500</v>
      </c>
      <c r="J236">
        <v>0</v>
      </c>
      <c r="K236" s="75">
        <v>55</v>
      </c>
      <c r="L236" s="75">
        <v>55</v>
      </c>
      <c r="M236" s="76">
        <v>95</v>
      </c>
      <c r="N236" s="76">
        <v>140</v>
      </c>
      <c r="O236">
        <v>0</v>
      </c>
      <c r="P236">
        <v>0</v>
      </c>
      <c r="Q236">
        <v>28</v>
      </c>
      <c r="R236">
        <v>20</v>
      </c>
      <c r="S236">
        <v>1200</v>
      </c>
      <c r="T236">
        <v>1</v>
      </c>
      <c r="U236">
        <v>0</v>
      </c>
      <c r="V236">
        <v>1800</v>
      </c>
      <c r="W236">
        <v>0</v>
      </c>
      <c r="X236">
        <v>0</v>
      </c>
    </row>
    <row r="237" spans="1:24" ht="18.75">
      <c r="A237" s="77" t="s">
        <v>2523</v>
      </c>
      <c r="B237">
        <v>81</v>
      </c>
      <c r="C237">
        <v>19</v>
      </c>
      <c r="D237">
        <v>259</v>
      </c>
      <c r="E237">
        <v>51</v>
      </c>
      <c r="F237">
        <v>1</v>
      </c>
      <c r="G237">
        <v>1</v>
      </c>
      <c r="H237">
        <v>4000</v>
      </c>
      <c r="I237">
        <v>3500</v>
      </c>
      <c r="J237">
        <v>0</v>
      </c>
      <c r="K237" s="75">
        <v>57</v>
      </c>
      <c r="L237" s="75">
        <v>60</v>
      </c>
      <c r="M237" s="76">
        <v>80</v>
      </c>
      <c r="N237" s="76">
        <v>120</v>
      </c>
      <c r="O237">
        <v>0</v>
      </c>
      <c r="P237">
        <v>0</v>
      </c>
      <c r="Q237">
        <v>28</v>
      </c>
      <c r="R237">
        <v>22</v>
      </c>
      <c r="S237">
        <v>1000</v>
      </c>
      <c r="T237">
        <v>1</v>
      </c>
      <c r="U237">
        <v>0</v>
      </c>
      <c r="V237">
        <v>1500</v>
      </c>
      <c r="W237">
        <v>0</v>
      </c>
      <c r="X237">
        <v>0</v>
      </c>
    </row>
    <row r="238" spans="1:24" ht="18.75">
      <c r="A238" s="77" t="s">
        <v>2522</v>
      </c>
      <c r="B238">
        <v>123</v>
      </c>
      <c r="C238">
        <v>105</v>
      </c>
      <c r="D238">
        <v>251</v>
      </c>
      <c r="E238">
        <v>53</v>
      </c>
      <c r="F238">
        <v>1</v>
      </c>
      <c r="G238">
        <v>100</v>
      </c>
      <c r="H238">
        <v>6500</v>
      </c>
      <c r="I238">
        <v>7000</v>
      </c>
      <c r="J238">
        <v>0</v>
      </c>
      <c r="K238" s="75">
        <v>58</v>
      </c>
      <c r="L238" s="75">
        <v>63</v>
      </c>
      <c r="M238" s="76">
        <v>100</v>
      </c>
      <c r="N238" s="76">
        <v>140</v>
      </c>
      <c r="O238">
        <v>110</v>
      </c>
      <c r="P238">
        <v>110</v>
      </c>
      <c r="Q238">
        <v>32</v>
      </c>
      <c r="R238">
        <v>27</v>
      </c>
      <c r="S238">
        <v>600</v>
      </c>
      <c r="T238">
        <v>1</v>
      </c>
      <c r="U238">
        <v>0</v>
      </c>
      <c r="V238">
        <v>1200</v>
      </c>
      <c r="W238">
        <v>0</v>
      </c>
      <c r="X238">
        <v>0</v>
      </c>
    </row>
    <row r="239" spans="1:24" ht="18.75">
      <c r="A239" s="77" t="s">
        <v>2521</v>
      </c>
      <c r="B239">
        <v>124</v>
      </c>
      <c r="C239">
        <v>19</v>
      </c>
      <c r="D239">
        <v>252</v>
      </c>
      <c r="E239">
        <v>52</v>
      </c>
      <c r="F239">
        <v>1</v>
      </c>
      <c r="G239">
        <v>100</v>
      </c>
      <c r="H239">
        <v>5000</v>
      </c>
      <c r="I239">
        <v>4500</v>
      </c>
      <c r="J239">
        <v>0</v>
      </c>
      <c r="K239" s="75">
        <v>52</v>
      </c>
      <c r="L239" s="75">
        <v>55</v>
      </c>
      <c r="M239" s="76">
        <v>95</v>
      </c>
      <c r="N239" s="76">
        <v>145</v>
      </c>
      <c r="O239">
        <v>115</v>
      </c>
      <c r="P239">
        <v>115</v>
      </c>
      <c r="Q239">
        <v>30</v>
      </c>
      <c r="R239">
        <v>27</v>
      </c>
      <c r="S239">
        <v>800</v>
      </c>
      <c r="T239">
        <v>1</v>
      </c>
      <c r="U239">
        <v>0</v>
      </c>
      <c r="V239">
        <v>1500</v>
      </c>
      <c r="W239">
        <v>0</v>
      </c>
      <c r="X239">
        <v>0</v>
      </c>
    </row>
    <row r="240" spans="1:24" ht="18.75">
      <c r="A240" s="77" t="s">
        <v>2520</v>
      </c>
      <c r="B240">
        <v>125</v>
      </c>
      <c r="C240">
        <v>19</v>
      </c>
      <c r="D240">
        <v>253</v>
      </c>
      <c r="E240">
        <v>52</v>
      </c>
      <c r="F240">
        <v>1</v>
      </c>
      <c r="G240">
        <v>100</v>
      </c>
      <c r="H240">
        <v>5000</v>
      </c>
      <c r="I240">
        <v>4500</v>
      </c>
      <c r="J240">
        <v>0</v>
      </c>
      <c r="K240" s="75">
        <v>52</v>
      </c>
      <c r="L240" s="75">
        <v>55</v>
      </c>
      <c r="M240" s="76">
        <v>95</v>
      </c>
      <c r="N240" s="76">
        <v>145</v>
      </c>
      <c r="O240">
        <v>115</v>
      </c>
      <c r="P240">
        <v>115</v>
      </c>
      <c r="Q240">
        <v>30</v>
      </c>
      <c r="R240">
        <v>27</v>
      </c>
      <c r="S240">
        <v>800</v>
      </c>
      <c r="T240">
        <v>1</v>
      </c>
      <c r="U240">
        <v>0</v>
      </c>
      <c r="V240">
        <v>1500</v>
      </c>
      <c r="W240">
        <v>0</v>
      </c>
      <c r="X240">
        <v>0</v>
      </c>
    </row>
    <row r="241" spans="1:24" ht="18.75">
      <c r="A241" s="77" t="s">
        <v>2519</v>
      </c>
      <c r="B241">
        <v>126</v>
      </c>
      <c r="C241">
        <v>19</v>
      </c>
      <c r="D241">
        <v>254</v>
      </c>
      <c r="E241">
        <v>52</v>
      </c>
      <c r="F241">
        <v>1</v>
      </c>
      <c r="G241">
        <v>100</v>
      </c>
      <c r="H241">
        <v>5000</v>
      </c>
      <c r="I241">
        <v>4500</v>
      </c>
      <c r="J241">
        <v>0</v>
      </c>
      <c r="K241" s="75">
        <v>52</v>
      </c>
      <c r="L241" s="75">
        <v>55</v>
      </c>
      <c r="M241" s="76">
        <v>95</v>
      </c>
      <c r="N241" s="76">
        <v>140</v>
      </c>
      <c r="O241">
        <v>110</v>
      </c>
      <c r="P241">
        <v>110</v>
      </c>
      <c r="Q241">
        <v>30</v>
      </c>
      <c r="R241">
        <v>27</v>
      </c>
      <c r="S241">
        <v>800</v>
      </c>
      <c r="T241">
        <v>1</v>
      </c>
      <c r="U241">
        <v>0</v>
      </c>
      <c r="V241">
        <v>1500</v>
      </c>
      <c r="W241">
        <v>0</v>
      </c>
      <c r="X241">
        <v>0</v>
      </c>
    </row>
    <row r="242" spans="1:24" ht="18.75">
      <c r="A242" s="77" t="s">
        <v>2518</v>
      </c>
      <c r="B242">
        <v>123</v>
      </c>
      <c r="C242">
        <v>103</v>
      </c>
      <c r="D242">
        <v>250</v>
      </c>
      <c r="E242">
        <v>53</v>
      </c>
      <c r="F242">
        <v>1</v>
      </c>
      <c r="G242">
        <v>100</v>
      </c>
      <c r="H242">
        <v>6500</v>
      </c>
      <c r="I242">
        <v>7000</v>
      </c>
      <c r="J242">
        <v>0</v>
      </c>
      <c r="K242" s="75">
        <v>60</v>
      </c>
      <c r="L242" s="75">
        <v>55</v>
      </c>
      <c r="M242" s="76">
        <v>110</v>
      </c>
      <c r="N242" s="76">
        <v>150</v>
      </c>
      <c r="O242">
        <v>120</v>
      </c>
      <c r="P242">
        <v>120</v>
      </c>
      <c r="Q242">
        <v>30</v>
      </c>
      <c r="R242">
        <v>32</v>
      </c>
      <c r="S242">
        <v>600</v>
      </c>
      <c r="T242">
        <v>1</v>
      </c>
      <c r="U242">
        <v>0</v>
      </c>
      <c r="V242">
        <v>1200</v>
      </c>
      <c r="W242">
        <v>0</v>
      </c>
      <c r="X242">
        <v>0</v>
      </c>
    </row>
    <row r="243" spans="1:24" ht="18.75">
      <c r="A243" s="77" t="s">
        <v>2517</v>
      </c>
      <c r="B243">
        <v>123</v>
      </c>
      <c r="C243">
        <v>115</v>
      </c>
      <c r="D243">
        <v>262</v>
      </c>
      <c r="E243">
        <v>53</v>
      </c>
      <c r="F243">
        <v>1</v>
      </c>
      <c r="G243">
        <v>100</v>
      </c>
      <c r="H243">
        <v>8000</v>
      </c>
      <c r="I243">
        <v>8000</v>
      </c>
      <c r="J243">
        <v>0</v>
      </c>
      <c r="K243" s="75">
        <v>60</v>
      </c>
      <c r="L243" s="75">
        <v>65</v>
      </c>
      <c r="M243" s="76">
        <v>100</v>
      </c>
      <c r="N243" s="76">
        <v>155</v>
      </c>
      <c r="O243">
        <v>125</v>
      </c>
      <c r="P243">
        <v>125</v>
      </c>
      <c r="Q243">
        <v>33</v>
      </c>
      <c r="R243">
        <v>38</v>
      </c>
      <c r="S243">
        <v>600</v>
      </c>
      <c r="T243">
        <v>1</v>
      </c>
      <c r="U243">
        <v>0</v>
      </c>
      <c r="V243">
        <v>1200</v>
      </c>
      <c r="W243">
        <v>0</v>
      </c>
      <c r="X243">
        <v>0</v>
      </c>
    </row>
    <row r="244" spans="1:24" ht="18.75">
      <c r="A244" s="77" t="s">
        <v>2516</v>
      </c>
      <c r="B244">
        <v>127</v>
      </c>
      <c r="C244">
        <v>107</v>
      </c>
      <c r="D244">
        <v>263</v>
      </c>
      <c r="E244">
        <v>53</v>
      </c>
      <c r="F244">
        <v>1</v>
      </c>
      <c r="G244">
        <v>100</v>
      </c>
      <c r="H244">
        <v>8000</v>
      </c>
      <c r="I244">
        <v>8000</v>
      </c>
      <c r="J244">
        <v>0</v>
      </c>
      <c r="K244" s="75">
        <v>60</v>
      </c>
      <c r="L244" s="75">
        <v>60</v>
      </c>
      <c r="M244" s="76">
        <v>100</v>
      </c>
      <c r="N244" s="76">
        <v>155</v>
      </c>
      <c r="O244">
        <v>125</v>
      </c>
      <c r="P244">
        <v>125</v>
      </c>
      <c r="Q244">
        <v>33</v>
      </c>
      <c r="R244">
        <v>38</v>
      </c>
      <c r="S244">
        <v>600</v>
      </c>
      <c r="T244">
        <v>1</v>
      </c>
      <c r="U244">
        <v>0</v>
      </c>
      <c r="V244">
        <v>1200</v>
      </c>
      <c r="W244">
        <v>0</v>
      </c>
      <c r="X244">
        <v>0</v>
      </c>
    </row>
    <row r="245" spans="1:24" ht="18.75">
      <c r="A245" s="77" t="s">
        <v>2515</v>
      </c>
      <c r="B245">
        <v>123</v>
      </c>
      <c r="C245">
        <v>115</v>
      </c>
      <c r="D245">
        <v>255</v>
      </c>
      <c r="E245">
        <v>54</v>
      </c>
      <c r="F245">
        <v>1</v>
      </c>
      <c r="G245">
        <v>100</v>
      </c>
      <c r="H245">
        <v>12000</v>
      </c>
      <c r="I245">
        <v>15000</v>
      </c>
      <c r="J245">
        <v>0</v>
      </c>
      <c r="K245" s="75">
        <v>65</v>
      </c>
      <c r="L245" s="75">
        <v>70</v>
      </c>
      <c r="M245" s="76">
        <v>128</v>
      </c>
      <c r="N245" s="76">
        <v>172</v>
      </c>
      <c r="O245">
        <v>142</v>
      </c>
      <c r="P245">
        <v>142</v>
      </c>
      <c r="Q245">
        <v>33</v>
      </c>
      <c r="R245">
        <v>38</v>
      </c>
      <c r="S245">
        <v>500</v>
      </c>
      <c r="T245">
        <v>1</v>
      </c>
      <c r="U245">
        <v>0</v>
      </c>
      <c r="V245">
        <v>1000</v>
      </c>
      <c r="W245">
        <v>0</v>
      </c>
      <c r="X245">
        <v>0</v>
      </c>
    </row>
    <row r="246" spans="1:24" ht="18.75">
      <c r="A246" s="77" t="s">
        <v>2514</v>
      </c>
      <c r="B246">
        <v>123</v>
      </c>
      <c r="C246">
        <v>106</v>
      </c>
      <c r="D246">
        <v>256</v>
      </c>
      <c r="E246">
        <v>60</v>
      </c>
      <c r="F246">
        <v>1</v>
      </c>
      <c r="G246">
        <v>0</v>
      </c>
      <c r="H246">
        <v>20000</v>
      </c>
      <c r="I246">
        <v>32000</v>
      </c>
      <c r="J246">
        <v>0</v>
      </c>
      <c r="K246" s="75">
        <v>100</v>
      </c>
      <c r="L246" s="75">
        <v>100</v>
      </c>
      <c r="M246" s="76">
        <v>150</v>
      </c>
      <c r="N246" s="76">
        <v>200</v>
      </c>
      <c r="O246">
        <v>170</v>
      </c>
      <c r="P246">
        <v>170</v>
      </c>
      <c r="Q246">
        <v>35</v>
      </c>
      <c r="R246">
        <v>40</v>
      </c>
      <c r="S246">
        <v>500</v>
      </c>
      <c r="T246">
        <v>1</v>
      </c>
      <c r="U246">
        <v>0</v>
      </c>
      <c r="V246">
        <v>1000</v>
      </c>
      <c r="W246">
        <v>0</v>
      </c>
      <c r="X246">
        <v>0</v>
      </c>
    </row>
    <row r="247" spans="1:24" ht="18.75">
      <c r="A247" s="77" t="s">
        <v>2513</v>
      </c>
      <c r="B247">
        <v>123</v>
      </c>
      <c r="C247">
        <v>106</v>
      </c>
      <c r="D247">
        <v>256</v>
      </c>
      <c r="E247">
        <v>60</v>
      </c>
      <c r="F247">
        <v>1</v>
      </c>
      <c r="G247">
        <v>0</v>
      </c>
      <c r="H247">
        <v>2</v>
      </c>
      <c r="I247">
        <v>32000</v>
      </c>
      <c r="J247">
        <v>0</v>
      </c>
      <c r="K247" s="75">
        <v>100</v>
      </c>
      <c r="L247" s="75">
        <v>100</v>
      </c>
      <c r="M247" s="76">
        <v>160</v>
      </c>
      <c r="N247" s="76">
        <v>210</v>
      </c>
      <c r="O247">
        <v>180</v>
      </c>
      <c r="P247">
        <v>180</v>
      </c>
      <c r="Q247">
        <v>35</v>
      </c>
      <c r="R247">
        <v>40</v>
      </c>
      <c r="S247">
        <v>500</v>
      </c>
      <c r="T247">
        <v>1</v>
      </c>
      <c r="U247">
        <v>0</v>
      </c>
      <c r="V247">
        <v>1000</v>
      </c>
      <c r="W247">
        <v>0</v>
      </c>
      <c r="X247">
        <v>0</v>
      </c>
    </row>
    <row r="248" spans="1:24" ht="18.75">
      <c r="A248" s="77" t="s">
        <v>2512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s="75">
        <v>0</v>
      </c>
      <c r="L248" s="75">
        <v>0</v>
      </c>
      <c r="M248" s="76">
        <v>0</v>
      </c>
      <c r="N248" s="76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 ht="18.75">
      <c r="A249" s="77" t="s">
        <v>6495</v>
      </c>
      <c r="B249">
        <v>107</v>
      </c>
      <c r="C249">
        <v>114</v>
      </c>
      <c r="D249">
        <v>341</v>
      </c>
      <c r="E249">
        <v>70</v>
      </c>
      <c r="F249">
        <v>1</v>
      </c>
      <c r="G249">
        <v>100</v>
      </c>
      <c r="H249">
        <v>2</v>
      </c>
      <c r="I249">
        <v>32000</v>
      </c>
      <c r="J249">
        <v>0</v>
      </c>
      <c r="K249" s="75">
        <v>100</v>
      </c>
      <c r="L249" s="75">
        <v>100</v>
      </c>
      <c r="M249" s="76">
        <v>160</v>
      </c>
      <c r="N249" s="76">
        <v>210</v>
      </c>
      <c r="O249">
        <v>180</v>
      </c>
      <c r="P249">
        <v>180</v>
      </c>
      <c r="Q249">
        <v>35</v>
      </c>
      <c r="R249">
        <v>40</v>
      </c>
      <c r="S249">
        <v>0</v>
      </c>
      <c r="T249">
        <v>0</v>
      </c>
      <c r="U249">
        <v>0</v>
      </c>
      <c r="V249">
        <v>1500</v>
      </c>
      <c r="W249">
        <v>0</v>
      </c>
      <c r="X249">
        <v>0</v>
      </c>
    </row>
    <row r="250" spans="1:24" ht="18.75">
      <c r="A250" s="77" t="s">
        <v>2511</v>
      </c>
      <c r="B250">
        <v>107</v>
      </c>
      <c r="C250">
        <v>114</v>
      </c>
      <c r="D250">
        <v>342</v>
      </c>
      <c r="E250">
        <v>70</v>
      </c>
      <c r="F250">
        <v>1</v>
      </c>
      <c r="G250">
        <v>100</v>
      </c>
      <c r="H250">
        <v>2</v>
      </c>
      <c r="I250">
        <v>32000</v>
      </c>
      <c r="J250">
        <v>0</v>
      </c>
      <c r="K250" s="75">
        <v>100</v>
      </c>
      <c r="L250" s="75">
        <v>100</v>
      </c>
      <c r="M250" s="76">
        <v>160</v>
      </c>
      <c r="N250" s="76">
        <v>210</v>
      </c>
      <c r="O250">
        <v>180</v>
      </c>
      <c r="P250">
        <v>180</v>
      </c>
      <c r="Q250">
        <v>35</v>
      </c>
      <c r="R250">
        <v>40</v>
      </c>
      <c r="S250">
        <v>0</v>
      </c>
      <c r="T250">
        <v>0</v>
      </c>
      <c r="U250">
        <v>0</v>
      </c>
      <c r="V250">
        <v>1500</v>
      </c>
      <c r="W250">
        <v>0</v>
      </c>
      <c r="X250">
        <v>0</v>
      </c>
    </row>
    <row r="251" spans="1:24" ht="18.75">
      <c r="A251" s="77" t="s">
        <v>2510</v>
      </c>
      <c r="B251">
        <v>145</v>
      </c>
      <c r="C251">
        <v>95</v>
      </c>
      <c r="D251">
        <v>802</v>
      </c>
      <c r="E251">
        <v>70</v>
      </c>
      <c r="F251">
        <v>1</v>
      </c>
      <c r="G251">
        <v>100</v>
      </c>
      <c r="H251">
        <v>2</v>
      </c>
      <c r="I251">
        <v>25000</v>
      </c>
      <c r="J251">
        <v>0</v>
      </c>
      <c r="K251" s="75">
        <v>50</v>
      </c>
      <c r="L251" s="75">
        <v>50</v>
      </c>
      <c r="M251" s="76">
        <v>150</v>
      </c>
      <c r="N251" s="76">
        <v>150</v>
      </c>
      <c r="O251">
        <v>120</v>
      </c>
      <c r="P251">
        <v>120</v>
      </c>
      <c r="Q251">
        <v>30</v>
      </c>
      <c r="R251">
        <v>35</v>
      </c>
      <c r="S251">
        <v>900</v>
      </c>
      <c r="T251">
        <v>1</v>
      </c>
      <c r="U251">
        <v>0</v>
      </c>
      <c r="V251">
        <v>1500</v>
      </c>
      <c r="W251">
        <v>0</v>
      </c>
      <c r="X251">
        <v>0</v>
      </c>
    </row>
    <row r="252" spans="1:24" ht="18.75">
      <c r="A252" s="77" t="s">
        <v>2509</v>
      </c>
      <c r="B252">
        <v>107</v>
      </c>
      <c r="C252">
        <v>83</v>
      </c>
      <c r="D252">
        <v>800</v>
      </c>
      <c r="E252">
        <v>70</v>
      </c>
      <c r="F252">
        <v>1</v>
      </c>
      <c r="G252">
        <v>100</v>
      </c>
      <c r="H252">
        <v>2</v>
      </c>
      <c r="I252">
        <v>32000</v>
      </c>
      <c r="J252">
        <v>0</v>
      </c>
      <c r="K252" s="75">
        <v>100</v>
      </c>
      <c r="L252" s="75">
        <v>100</v>
      </c>
      <c r="M252" s="76">
        <v>160</v>
      </c>
      <c r="N252" s="76">
        <v>210</v>
      </c>
      <c r="O252">
        <v>180</v>
      </c>
      <c r="P252">
        <v>180</v>
      </c>
      <c r="Q252">
        <v>35</v>
      </c>
      <c r="R252">
        <v>40</v>
      </c>
      <c r="S252">
        <v>0</v>
      </c>
      <c r="T252">
        <v>0</v>
      </c>
      <c r="U252">
        <v>0</v>
      </c>
      <c r="V252">
        <v>1500</v>
      </c>
      <c r="W252">
        <v>0</v>
      </c>
      <c r="X252">
        <v>0</v>
      </c>
    </row>
    <row r="253" spans="1:24" ht="18.75">
      <c r="A253" s="77" t="s">
        <v>2508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 s="75">
        <v>0</v>
      </c>
      <c r="L253" s="75">
        <v>0</v>
      </c>
      <c r="M253" s="76">
        <v>0</v>
      </c>
      <c r="N253" s="76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 ht="18.75">
      <c r="A254" s="77" t="s">
        <v>2507</v>
      </c>
      <c r="B254">
        <v>149</v>
      </c>
      <c r="C254">
        <v>203</v>
      </c>
      <c r="D254">
        <v>360</v>
      </c>
      <c r="E254">
        <v>62</v>
      </c>
      <c r="F254">
        <v>1</v>
      </c>
      <c r="G254">
        <v>0</v>
      </c>
      <c r="H254">
        <v>8000</v>
      </c>
      <c r="I254">
        <v>9000</v>
      </c>
      <c r="J254">
        <v>0</v>
      </c>
      <c r="K254" s="75">
        <v>66</v>
      </c>
      <c r="L254" s="75">
        <v>66</v>
      </c>
      <c r="M254" s="76">
        <v>135</v>
      </c>
      <c r="N254" s="76">
        <v>189</v>
      </c>
      <c r="O254">
        <v>159</v>
      </c>
      <c r="P254">
        <v>159</v>
      </c>
      <c r="Q254">
        <v>30</v>
      </c>
      <c r="R254">
        <v>35</v>
      </c>
      <c r="S254">
        <v>700</v>
      </c>
      <c r="T254">
        <v>1</v>
      </c>
      <c r="U254">
        <v>0</v>
      </c>
      <c r="V254">
        <v>1300</v>
      </c>
      <c r="W254">
        <v>0</v>
      </c>
      <c r="X254">
        <v>0</v>
      </c>
    </row>
    <row r="255" spans="1:24" ht="18.75">
      <c r="A255" s="77" t="s">
        <v>2506</v>
      </c>
      <c r="B255">
        <v>149</v>
      </c>
      <c r="C255">
        <v>204</v>
      </c>
      <c r="D255">
        <v>361</v>
      </c>
      <c r="E255">
        <v>62</v>
      </c>
      <c r="F255">
        <v>1</v>
      </c>
      <c r="G255">
        <v>0</v>
      </c>
      <c r="H255">
        <v>8000</v>
      </c>
      <c r="I255">
        <v>9200</v>
      </c>
      <c r="J255">
        <v>0</v>
      </c>
      <c r="K255" s="75">
        <v>66</v>
      </c>
      <c r="L255" s="75">
        <v>66</v>
      </c>
      <c r="M255" s="76">
        <v>135</v>
      </c>
      <c r="N255" s="76">
        <v>189</v>
      </c>
      <c r="O255">
        <v>159</v>
      </c>
      <c r="P255">
        <v>159</v>
      </c>
      <c r="Q255">
        <v>30</v>
      </c>
      <c r="R255">
        <v>35</v>
      </c>
      <c r="S255">
        <v>600</v>
      </c>
      <c r="T255">
        <v>1</v>
      </c>
      <c r="U255">
        <v>0</v>
      </c>
      <c r="V255">
        <v>1200</v>
      </c>
      <c r="W255">
        <v>0</v>
      </c>
      <c r="X255">
        <v>0</v>
      </c>
    </row>
    <row r="256" spans="1:24" ht="18.75">
      <c r="A256" s="77" t="s">
        <v>2505</v>
      </c>
      <c r="B256">
        <v>149</v>
      </c>
      <c r="C256">
        <v>205</v>
      </c>
      <c r="D256">
        <v>362</v>
      </c>
      <c r="E256">
        <v>62</v>
      </c>
      <c r="F256">
        <v>1</v>
      </c>
      <c r="G256">
        <v>0</v>
      </c>
      <c r="H256">
        <v>8000</v>
      </c>
      <c r="I256">
        <v>9500</v>
      </c>
      <c r="J256">
        <v>0</v>
      </c>
      <c r="K256" s="75">
        <v>66</v>
      </c>
      <c r="L256" s="75">
        <v>66</v>
      </c>
      <c r="M256" s="76">
        <v>135</v>
      </c>
      <c r="N256" s="76">
        <v>189</v>
      </c>
      <c r="O256">
        <v>159</v>
      </c>
      <c r="P256">
        <v>159</v>
      </c>
      <c r="Q256">
        <v>30</v>
      </c>
      <c r="R256">
        <v>35</v>
      </c>
      <c r="S256">
        <v>600</v>
      </c>
      <c r="T256">
        <v>1</v>
      </c>
      <c r="U256">
        <v>0</v>
      </c>
      <c r="V256">
        <v>1200</v>
      </c>
      <c r="W256">
        <v>0</v>
      </c>
      <c r="X256">
        <v>0</v>
      </c>
    </row>
    <row r="257" spans="1:24" ht="18.75">
      <c r="A257" s="77" t="s">
        <v>2504</v>
      </c>
      <c r="B257">
        <v>149</v>
      </c>
      <c r="C257">
        <v>207</v>
      </c>
      <c r="D257">
        <v>364</v>
      </c>
      <c r="E257">
        <v>65</v>
      </c>
      <c r="F257">
        <v>1</v>
      </c>
      <c r="G257">
        <v>100</v>
      </c>
      <c r="H257">
        <v>20000</v>
      </c>
      <c r="I257">
        <v>32000</v>
      </c>
      <c r="J257">
        <v>0</v>
      </c>
      <c r="K257" s="75">
        <v>100</v>
      </c>
      <c r="L257" s="75">
        <v>70</v>
      </c>
      <c r="M257" s="76">
        <v>170</v>
      </c>
      <c r="N257" s="76">
        <v>250</v>
      </c>
      <c r="O257">
        <v>220</v>
      </c>
      <c r="P257">
        <v>220</v>
      </c>
      <c r="Q257">
        <v>32</v>
      </c>
      <c r="R257">
        <v>37</v>
      </c>
      <c r="S257">
        <v>500</v>
      </c>
      <c r="T257">
        <v>1</v>
      </c>
      <c r="U257">
        <v>0</v>
      </c>
      <c r="V257">
        <v>1200</v>
      </c>
      <c r="W257">
        <v>0</v>
      </c>
      <c r="X257">
        <v>0</v>
      </c>
    </row>
    <row r="258" spans="1:24" ht="18.75">
      <c r="A258" s="77" t="s">
        <v>2503</v>
      </c>
      <c r="B258">
        <v>131</v>
      </c>
      <c r="C258">
        <v>208</v>
      </c>
      <c r="D258">
        <v>365</v>
      </c>
      <c r="E258">
        <v>65</v>
      </c>
      <c r="F258">
        <v>1</v>
      </c>
      <c r="G258">
        <v>100</v>
      </c>
      <c r="H258">
        <v>20000</v>
      </c>
      <c r="I258">
        <v>32000</v>
      </c>
      <c r="J258">
        <v>0</v>
      </c>
      <c r="K258" s="75">
        <v>70</v>
      </c>
      <c r="L258" s="75">
        <v>100</v>
      </c>
      <c r="M258" s="76">
        <v>160</v>
      </c>
      <c r="N258" s="76">
        <v>240</v>
      </c>
      <c r="O258">
        <v>210</v>
      </c>
      <c r="P258">
        <v>210</v>
      </c>
      <c r="Q258">
        <v>32</v>
      </c>
      <c r="R258">
        <v>37</v>
      </c>
      <c r="S258">
        <v>500</v>
      </c>
      <c r="T258">
        <v>1</v>
      </c>
      <c r="U258">
        <v>0</v>
      </c>
      <c r="V258">
        <v>1200</v>
      </c>
      <c r="W258">
        <v>0</v>
      </c>
      <c r="X258">
        <v>0</v>
      </c>
    </row>
    <row r="259" spans="1:24" ht="18.75">
      <c r="A259" s="77" t="s">
        <v>2502</v>
      </c>
      <c r="B259">
        <v>81</v>
      </c>
      <c r="C259">
        <v>19</v>
      </c>
      <c r="D259">
        <v>366</v>
      </c>
      <c r="E259">
        <v>68</v>
      </c>
      <c r="F259">
        <v>1</v>
      </c>
      <c r="G259">
        <v>100</v>
      </c>
      <c r="H259">
        <v>2</v>
      </c>
      <c r="I259">
        <v>120000</v>
      </c>
      <c r="J259">
        <v>0</v>
      </c>
      <c r="K259" s="75">
        <v>150</v>
      </c>
      <c r="L259" s="75">
        <v>150</v>
      </c>
      <c r="M259" s="76">
        <v>210</v>
      </c>
      <c r="N259" s="76">
        <v>280</v>
      </c>
      <c r="O259">
        <v>250</v>
      </c>
      <c r="P259">
        <v>250</v>
      </c>
      <c r="Q259">
        <v>38</v>
      </c>
      <c r="R259">
        <v>43</v>
      </c>
      <c r="S259">
        <v>500</v>
      </c>
      <c r="T259">
        <v>1</v>
      </c>
      <c r="U259">
        <v>0</v>
      </c>
      <c r="V259">
        <v>1500</v>
      </c>
      <c r="W259">
        <v>0</v>
      </c>
      <c r="X259">
        <v>0</v>
      </c>
    </row>
    <row r="260" spans="1:24" ht="18.75">
      <c r="A260" s="77" t="s">
        <v>2501</v>
      </c>
      <c r="B260">
        <v>149</v>
      </c>
      <c r="C260">
        <v>209</v>
      </c>
      <c r="D260">
        <v>366</v>
      </c>
      <c r="E260">
        <v>68</v>
      </c>
      <c r="F260">
        <v>1</v>
      </c>
      <c r="G260">
        <v>100</v>
      </c>
      <c r="H260">
        <v>40000</v>
      </c>
      <c r="I260">
        <v>60000</v>
      </c>
      <c r="J260">
        <v>0</v>
      </c>
      <c r="K260" s="75">
        <v>150</v>
      </c>
      <c r="L260" s="75">
        <v>150</v>
      </c>
      <c r="M260" s="76">
        <v>210</v>
      </c>
      <c r="N260" s="76">
        <v>280</v>
      </c>
      <c r="O260">
        <v>250</v>
      </c>
      <c r="P260">
        <v>250</v>
      </c>
      <c r="Q260">
        <v>38</v>
      </c>
      <c r="R260">
        <v>43</v>
      </c>
      <c r="S260">
        <v>500</v>
      </c>
      <c r="T260">
        <v>1</v>
      </c>
      <c r="U260">
        <v>0</v>
      </c>
      <c r="V260">
        <v>1500</v>
      </c>
      <c r="W260">
        <v>0</v>
      </c>
      <c r="X260">
        <v>0</v>
      </c>
    </row>
    <row r="261" spans="1:24" ht="18.75">
      <c r="A261" s="77" t="s">
        <v>2500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 s="75">
        <v>0</v>
      </c>
      <c r="L261" s="75">
        <v>0</v>
      </c>
      <c r="M261" s="76">
        <v>0</v>
      </c>
      <c r="N261" s="76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 ht="18.75">
      <c r="A262" s="77" t="s">
        <v>2499</v>
      </c>
      <c r="B262">
        <v>81</v>
      </c>
      <c r="C262">
        <v>19</v>
      </c>
      <c r="D262">
        <v>334</v>
      </c>
      <c r="E262">
        <v>52</v>
      </c>
      <c r="F262">
        <v>1</v>
      </c>
      <c r="G262">
        <v>1</v>
      </c>
      <c r="H262">
        <v>10000</v>
      </c>
      <c r="I262">
        <v>10000</v>
      </c>
      <c r="J262">
        <v>0</v>
      </c>
      <c r="K262" s="75">
        <v>80</v>
      </c>
      <c r="L262" s="75">
        <v>70</v>
      </c>
      <c r="M262" s="76">
        <v>130</v>
      </c>
      <c r="N262" s="76">
        <v>170</v>
      </c>
      <c r="O262">
        <v>140</v>
      </c>
      <c r="P262">
        <v>140</v>
      </c>
      <c r="Q262">
        <v>30</v>
      </c>
      <c r="R262">
        <v>35</v>
      </c>
      <c r="S262">
        <v>700</v>
      </c>
      <c r="T262">
        <v>1</v>
      </c>
      <c r="U262">
        <v>0</v>
      </c>
      <c r="V262">
        <v>1300</v>
      </c>
      <c r="W262">
        <v>0</v>
      </c>
      <c r="X262">
        <v>0</v>
      </c>
    </row>
    <row r="263" spans="1:24" ht="18.75">
      <c r="A263" s="77" t="s">
        <v>2498</v>
      </c>
      <c r="B263">
        <v>81</v>
      </c>
      <c r="C263">
        <v>19</v>
      </c>
      <c r="D263">
        <v>335</v>
      </c>
      <c r="E263">
        <v>52</v>
      </c>
      <c r="F263">
        <v>1</v>
      </c>
      <c r="G263">
        <v>1</v>
      </c>
      <c r="H263">
        <v>10000</v>
      </c>
      <c r="I263">
        <v>10000</v>
      </c>
      <c r="J263">
        <v>0</v>
      </c>
      <c r="K263" s="75">
        <v>70</v>
      </c>
      <c r="L263" s="75">
        <v>80</v>
      </c>
      <c r="M263" s="76">
        <v>135</v>
      </c>
      <c r="N263" s="76">
        <v>175</v>
      </c>
      <c r="O263">
        <v>145</v>
      </c>
      <c r="P263">
        <v>145</v>
      </c>
      <c r="Q263">
        <v>30</v>
      </c>
      <c r="R263">
        <v>35</v>
      </c>
      <c r="S263">
        <v>700</v>
      </c>
      <c r="T263">
        <v>1</v>
      </c>
      <c r="U263">
        <v>0</v>
      </c>
      <c r="V263">
        <v>1300</v>
      </c>
      <c r="W263">
        <v>0</v>
      </c>
      <c r="X263">
        <v>0</v>
      </c>
    </row>
    <row r="264" spans="1:24" ht="18.75">
      <c r="A264" s="77" t="s">
        <v>2497</v>
      </c>
      <c r="B264">
        <v>104</v>
      </c>
      <c r="C264">
        <v>45</v>
      </c>
      <c r="D264">
        <v>328</v>
      </c>
      <c r="E264">
        <v>52</v>
      </c>
      <c r="F264">
        <v>1</v>
      </c>
      <c r="G264">
        <v>1</v>
      </c>
      <c r="H264">
        <v>10000</v>
      </c>
      <c r="I264">
        <v>10000</v>
      </c>
      <c r="J264">
        <v>0</v>
      </c>
      <c r="K264" s="75">
        <v>80</v>
      </c>
      <c r="L264" s="75">
        <v>70</v>
      </c>
      <c r="M264" s="76">
        <v>130</v>
      </c>
      <c r="N264" s="76">
        <v>170</v>
      </c>
      <c r="O264">
        <v>140</v>
      </c>
      <c r="P264">
        <v>140</v>
      </c>
      <c r="Q264">
        <v>30</v>
      </c>
      <c r="R264">
        <v>35</v>
      </c>
      <c r="S264">
        <v>700</v>
      </c>
      <c r="T264">
        <v>1</v>
      </c>
      <c r="U264">
        <v>0</v>
      </c>
      <c r="V264">
        <v>1300</v>
      </c>
      <c r="W264">
        <v>0</v>
      </c>
      <c r="X264">
        <v>0</v>
      </c>
    </row>
    <row r="265" spans="1:24" ht="18.75">
      <c r="A265" s="77" t="s">
        <v>2496</v>
      </c>
      <c r="B265">
        <v>104</v>
      </c>
      <c r="C265">
        <v>45</v>
      </c>
      <c r="D265">
        <v>329</v>
      </c>
      <c r="E265">
        <v>52</v>
      </c>
      <c r="F265">
        <v>1</v>
      </c>
      <c r="G265">
        <v>1</v>
      </c>
      <c r="H265">
        <v>10000</v>
      </c>
      <c r="I265">
        <v>10000</v>
      </c>
      <c r="J265">
        <v>0</v>
      </c>
      <c r="K265" s="75">
        <v>70</v>
      </c>
      <c r="L265" s="75">
        <v>80</v>
      </c>
      <c r="M265" s="76">
        <v>135</v>
      </c>
      <c r="N265" s="76">
        <v>175</v>
      </c>
      <c r="O265">
        <v>145</v>
      </c>
      <c r="P265">
        <v>145</v>
      </c>
      <c r="Q265">
        <v>30</v>
      </c>
      <c r="R265">
        <v>35</v>
      </c>
      <c r="S265">
        <v>700</v>
      </c>
      <c r="T265">
        <v>1</v>
      </c>
      <c r="U265">
        <v>0</v>
      </c>
      <c r="V265">
        <v>1300</v>
      </c>
      <c r="W265">
        <v>0</v>
      </c>
      <c r="X265">
        <v>0</v>
      </c>
    </row>
    <row r="266" spans="1:24" ht="18.75">
      <c r="A266" s="77" t="s">
        <v>2495</v>
      </c>
      <c r="B266">
        <v>130</v>
      </c>
      <c r="C266">
        <v>101</v>
      </c>
      <c r="D266">
        <v>320</v>
      </c>
      <c r="E266">
        <v>60</v>
      </c>
      <c r="F266">
        <v>1</v>
      </c>
      <c r="G266">
        <v>100</v>
      </c>
      <c r="H266">
        <v>40000</v>
      </c>
      <c r="I266">
        <v>60000</v>
      </c>
      <c r="J266">
        <v>0</v>
      </c>
      <c r="K266" s="75">
        <v>160</v>
      </c>
      <c r="L266" s="75">
        <v>140</v>
      </c>
      <c r="M266" s="76">
        <v>250</v>
      </c>
      <c r="N266" s="76">
        <v>285</v>
      </c>
      <c r="O266">
        <v>253</v>
      </c>
      <c r="P266">
        <v>253</v>
      </c>
      <c r="Q266">
        <v>38</v>
      </c>
      <c r="R266">
        <v>43</v>
      </c>
      <c r="S266">
        <v>300</v>
      </c>
      <c r="T266">
        <v>1</v>
      </c>
      <c r="U266">
        <v>0</v>
      </c>
      <c r="V266">
        <v>1000</v>
      </c>
      <c r="W266">
        <v>0</v>
      </c>
      <c r="X266">
        <v>0</v>
      </c>
    </row>
    <row r="267" spans="1:24" ht="18.75">
      <c r="A267" s="77" t="s">
        <v>2494</v>
      </c>
      <c r="B267">
        <v>129</v>
      </c>
      <c r="C267">
        <v>101</v>
      </c>
      <c r="D267">
        <v>320</v>
      </c>
      <c r="E267">
        <v>56</v>
      </c>
      <c r="F267">
        <v>1</v>
      </c>
      <c r="G267">
        <v>1</v>
      </c>
      <c r="H267">
        <v>15000</v>
      </c>
      <c r="I267">
        <v>16000</v>
      </c>
      <c r="J267">
        <v>0</v>
      </c>
      <c r="K267" s="75">
        <v>90</v>
      </c>
      <c r="L267" s="75">
        <v>80</v>
      </c>
      <c r="M267" s="76">
        <v>150</v>
      </c>
      <c r="N267" s="76">
        <v>200</v>
      </c>
      <c r="O267">
        <v>170</v>
      </c>
      <c r="P267">
        <v>170</v>
      </c>
      <c r="Q267">
        <v>32</v>
      </c>
      <c r="R267">
        <v>37</v>
      </c>
      <c r="S267">
        <v>500</v>
      </c>
      <c r="T267">
        <v>1</v>
      </c>
      <c r="U267">
        <v>0</v>
      </c>
      <c r="V267">
        <v>1300</v>
      </c>
      <c r="W267">
        <v>0</v>
      </c>
      <c r="X267">
        <v>0</v>
      </c>
    </row>
    <row r="268" spans="1:24" ht="18.75">
      <c r="A268" s="77" t="s">
        <v>2493</v>
      </c>
      <c r="B268">
        <v>129</v>
      </c>
      <c r="C268">
        <v>101</v>
      </c>
      <c r="D268">
        <v>320</v>
      </c>
      <c r="E268">
        <v>58</v>
      </c>
      <c r="F268">
        <v>1</v>
      </c>
      <c r="G268">
        <v>100</v>
      </c>
      <c r="H268">
        <v>20000</v>
      </c>
      <c r="I268">
        <v>32000</v>
      </c>
      <c r="J268">
        <v>0</v>
      </c>
      <c r="K268" s="75">
        <v>115</v>
      </c>
      <c r="L268" s="75">
        <v>105</v>
      </c>
      <c r="M268" s="76">
        <v>180</v>
      </c>
      <c r="N268" s="76">
        <v>250</v>
      </c>
      <c r="O268">
        <v>220</v>
      </c>
      <c r="P268">
        <v>220</v>
      </c>
      <c r="Q268">
        <v>35</v>
      </c>
      <c r="R268">
        <v>40</v>
      </c>
      <c r="S268">
        <v>500</v>
      </c>
      <c r="T268">
        <v>1</v>
      </c>
      <c r="U268">
        <v>0</v>
      </c>
      <c r="V268">
        <v>1200</v>
      </c>
      <c r="W268">
        <v>0</v>
      </c>
      <c r="X268">
        <v>0</v>
      </c>
    </row>
    <row r="269" spans="1:24" ht="18.75">
      <c r="A269" s="77" t="s">
        <v>2492</v>
      </c>
      <c r="B269">
        <v>132</v>
      </c>
      <c r="C269">
        <v>101</v>
      </c>
      <c r="D269">
        <v>321</v>
      </c>
      <c r="E269">
        <v>60</v>
      </c>
      <c r="F269">
        <v>1</v>
      </c>
      <c r="G269">
        <v>100</v>
      </c>
      <c r="H269">
        <v>40000</v>
      </c>
      <c r="I269">
        <v>60000</v>
      </c>
      <c r="J269">
        <v>0</v>
      </c>
      <c r="K269" s="75">
        <v>140</v>
      </c>
      <c r="L269" s="75">
        <v>160</v>
      </c>
      <c r="M269" s="76">
        <v>234</v>
      </c>
      <c r="N269" s="76">
        <v>287</v>
      </c>
      <c r="O269">
        <v>257</v>
      </c>
      <c r="P269">
        <v>257</v>
      </c>
      <c r="Q269">
        <v>38</v>
      </c>
      <c r="R269">
        <v>43</v>
      </c>
      <c r="S269">
        <v>300</v>
      </c>
      <c r="T269">
        <v>1</v>
      </c>
      <c r="U269">
        <v>0</v>
      </c>
      <c r="V269">
        <v>1000</v>
      </c>
      <c r="W269">
        <v>0</v>
      </c>
      <c r="X269">
        <v>0</v>
      </c>
    </row>
    <row r="270" spans="1:24" ht="18.75">
      <c r="A270" s="77" t="s">
        <v>2491</v>
      </c>
      <c r="B270">
        <v>131</v>
      </c>
      <c r="C270">
        <v>101</v>
      </c>
      <c r="D270">
        <v>321</v>
      </c>
      <c r="E270">
        <v>56</v>
      </c>
      <c r="F270">
        <v>1</v>
      </c>
      <c r="G270">
        <v>1</v>
      </c>
      <c r="H270">
        <v>15000</v>
      </c>
      <c r="I270">
        <v>16000</v>
      </c>
      <c r="J270">
        <v>0</v>
      </c>
      <c r="K270" s="75">
        <v>80</v>
      </c>
      <c r="L270" s="75">
        <v>90</v>
      </c>
      <c r="M270" s="76">
        <v>130</v>
      </c>
      <c r="N270" s="76">
        <v>203</v>
      </c>
      <c r="O270">
        <v>173</v>
      </c>
      <c r="P270">
        <v>173</v>
      </c>
      <c r="Q270">
        <v>32</v>
      </c>
      <c r="R270">
        <v>37</v>
      </c>
      <c r="S270">
        <v>500</v>
      </c>
      <c r="T270">
        <v>1</v>
      </c>
      <c r="U270">
        <v>0</v>
      </c>
      <c r="V270">
        <v>1300</v>
      </c>
      <c r="W270">
        <v>0</v>
      </c>
      <c r="X270">
        <v>0</v>
      </c>
    </row>
    <row r="271" spans="1:24" ht="18.75">
      <c r="A271" s="77" t="s">
        <v>2490</v>
      </c>
      <c r="B271">
        <v>131</v>
      </c>
      <c r="C271">
        <v>101</v>
      </c>
      <c r="D271">
        <v>321</v>
      </c>
      <c r="E271">
        <v>58</v>
      </c>
      <c r="F271">
        <v>1</v>
      </c>
      <c r="G271">
        <v>100</v>
      </c>
      <c r="H271">
        <v>20000</v>
      </c>
      <c r="I271">
        <v>32000</v>
      </c>
      <c r="J271">
        <v>0</v>
      </c>
      <c r="K271" s="75">
        <v>105</v>
      </c>
      <c r="L271" s="75">
        <v>115</v>
      </c>
      <c r="M271" s="76">
        <v>170</v>
      </c>
      <c r="N271" s="76">
        <v>253</v>
      </c>
      <c r="O271">
        <v>173</v>
      </c>
      <c r="P271">
        <v>173</v>
      </c>
      <c r="Q271">
        <v>35</v>
      </c>
      <c r="R271">
        <v>40</v>
      </c>
      <c r="S271">
        <v>500</v>
      </c>
      <c r="T271">
        <v>1</v>
      </c>
      <c r="U271">
        <v>0</v>
      </c>
      <c r="V271">
        <v>1200</v>
      </c>
      <c r="W271">
        <v>0</v>
      </c>
      <c r="X271">
        <v>0</v>
      </c>
    </row>
    <row r="272" spans="1:24" ht="18.75">
      <c r="A272" s="77" t="s">
        <v>2489</v>
      </c>
      <c r="B272">
        <v>133</v>
      </c>
      <c r="C272">
        <v>101</v>
      </c>
      <c r="D272">
        <v>322</v>
      </c>
      <c r="E272">
        <v>60</v>
      </c>
      <c r="F272">
        <v>1</v>
      </c>
      <c r="G272">
        <v>100</v>
      </c>
      <c r="H272">
        <v>40000</v>
      </c>
      <c r="I272">
        <v>60000</v>
      </c>
      <c r="J272">
        <v>0</v>
      </c>
      <c r="K272" s="75">
        <v>150</v>
      </c>
      <c r="L272" s="75">
        <v>150</v>
      </c>
      <c r="M272" s="76">
        <v>213</v>
      </c>
      <c r="N272" s="76">
        <v>291</v>
      </c>
      <c r="O272">
        <v>261</v>
      </c>
      <c r="P272">
        <v>261</v>
      </c>
      <c r="Q272">
        <v>38</v>
      </c>
      <c r="R272">
        <v>43</v>
      </c>
      <c r="S272">
        <v>300</v>
      </c>
      <c r="T272">
        <v>1</v>
      </c>
      <c r="U272">
        <v>0</v>
      </c>
      <c r="V272">
        <v>1000</v>
      </c>
      <c r="W272">
        <v>0</v>
      </c>
      <c r="X272">
        <v>0</v>
      </c>
    </row>
    <row r="273" spans="1:24" ht="18.75">
      <c r="A273" s="77" t="s">
        <v>2488</v>
      </c>
      <c r="B273">
        <v>131</v>
      </c>
      <c r="C273">
        <v>101</v>
      </c>
      <c r="D273">
        <v>322</v>
      </c>
      <c r="E273">
        <v>56</v>
      </c>
      <c r="F273">
        <v>1</v>
      </c>
      <c r="G273">
        <v>1</v>
      </c>
      <c r="H273">
        <v>15000</v>
      </c>
      <c r="I273">
        <v>16000</v>
      </c>
      <c r="J273">
        <v>0</v>
      </c>
      <c r="K273" s="75">
        <v>95</v>
      </c>
      <c r="L273" s="75">
        <v>95</v>
      </c>
      <c r="M273" s="76">
        <v>132</v>
      </c>
      <c r="N273" s="76">
        <v>205</v>
      </c>
      <c r="O273">
        <v>175</v>
      </c>
      <c r="P273">
        <v>175</v>
      </c>
      <c r="Q273">
        <v>32</v>
      </c>
      <c r="R273">
        <v>37</v>
      </c>
      <c r="S273">
        <v>500</v>
      </c>
      <c r="T273">
        <v>1</v>
      </c>
      <c r="U273">
        <v>0</v>
      </c>
      <c r="V273">
        <v>1300</v>
      </c>
      <c r="W273">
        <v>0</v>
      </c>
      <c r="X273">
        <v>0</v>
      </c>
    </row>
    <row r="274" spans="1:24" ht="18.75">
      <c r="A274" s="77" t="s">
        <v>2487</v>
      </c>
      <c r="B274">
        <v>131</v>
      </c>
      <c r="C274">
        <v>101</v>
      </c>
      <c r="D274">
        <v>322</v>
      </c>
      <c r="E274">
        <v>58</v>
      </c>
      <c r="F274">
        <v>1</v>
      </c>
      <c r="G274">
        <v>100</v>
      </c>
      <c r="H274">
        <v>20000</v>
      </c>
      <c r="I274">
        <v>32000</v>
      </c>
      <c r="J274">
        <v>0</v>
      </c>
      <c r="K274" s="75">
        <v>115</v>
      </c>
      <c r="L274" s="75">
        <v>115</v>
      </c>
      <c r="M274" s="76">
        <v>162</v>
      </c>
      <c r="N274" s="76">
        <v>255</v>
      </c>
      <c r="O274">
        <v>225</v>
      </c>
      <c r="P274">
        <v>225</v>
      </c>
      <c r="Q274">
        <v>35</v>
      </c>
      <c r="R274">
        <v>40</v>
      </c>
      <c r="S274">
        <v>500</v>
      </c>
      <c r="T274">
        <v>1</v>
      </c>
      <c r="U274">
        <v>0</v>
      </c>
      <c r="V274">
        <v>1200</v>
      </c>
      <c r="W274">
        <v>0</v>
      </c>
      <c r="X274">
        <v>0</v>
      </c>
    </row>
    <row r="275" spans="1:24" ht="18.75">
      <c r="A275" s="77" t="s">
        <v>2486</v>
      </c>
      <c r="B275">
        <v>135</v>
      </c>
      <c r="C275">
        <v>108</v>
      </c>
      <c r="D275">
        <v>324</v>
      </c>
      <c r="E275">
        <v>70</v>
      </c>
      <c r="F275">
        <v>1</v>
      </c>
      <c r="G275">
        <v>100</v>
      </c>
      <c r="H275">
        <v>2</v>
      </c>
      <c r="I275">
        <v>50000</v>
      </c>
      <c r="J275">
        <v>0</v>
      </c>
      <c r="K275" s="75">
        <v>150</v>
      </c>
      <c r="L275" s="75">
        <v>150</v>
      </c>
      <c r="M275" s="76">
        <v>255</v>
      </c>
      <c r="N275" s="76">
        <v>298</v>
      </c>
      <c r="O275">
        <v>268</v>
      </c>
      <c r="P275">
        <v>268</v>
      </c>
      <c r="Q275">
        <v>38</v>
      </c>
      <c r="R275">
        <v>43</v>
      </c>
      <c r="S275">
        <v>900</v>
      </c>
      <c r="T275">
        <v>1</v>
      </c>
      <c r="U275">
        <v>0</v>
      </c>
      <c r="V275">
        <v>1300</v>
      </c>
      <c r="W275">
        <v>0</v>
      </c>
      <c r="X275">
        <v>0</v>
      </c>
    </row>
    <row r="276" spans="1:24" ht="18.75">
      <c r="A276" s="77" t="s">
        <v>2485</v>
      </c>
      <c r="B276">
        <v>81</v>
      </c>
      <c r="C276">
        <v>109</v>
      </c>
      <c r="D276">
        <v>325</v>
      </c>
      <c r="E276">
        <v>58</v>
      </c>
      <c r="F276">
        <v>1</v>
      </c>
      <c r="G276">
        <v>100</v>
      </c>
      <c r="H276">
        <v>25000</v>
      </c>
      <c r="I276">
        <v>35000</v>
      </c>
      <c r="J276">
        <v>0</v>
      </c>
      <c r="K276" s="75">
        <v>125</v>
      </c>
      <c r="L276" s="75">
        <v>125</v>
      </c>
      <c r="M276" s="76">
        <v>175</v>
      </c>
      <c r="N276" s="76">
        <v>252</v>
      </c>
      <c r="O276">
        <v>222</v>
      </c>
      <c r="P276">
        <v>222</v>
      </c>
      <c r="Q276">
        <v>35</v>
      </c>
      <c r="R276">
        <v>40</v>
      </c>
      <c r="S276">
        <v>300</v>
      </c>
      <c r="T276">
        <v>1</v>
      </c>
      <c r="U276">
        <v>0</v>
      </c>
      <c r="V276">
        <v>1200</v>
      </c>
      <c r="W276">
        <v>0</v>
      </c>
      <c r="X276">
        <v>0</v>
      </c>
    </row>
    <row r="277" spans="1:24" ht="18.75">
      <c r="A277" s="77" t="s">
        <v>2484</v>
      </c>
      <c r="B277">
        <v>81</v>
      </c>
      <c r="C277">
        <v>109</v>
      </c>
      <c r="D277">
        <v>326</v>
      </c>
      <c r="E277">
        <v>58</v>
      </c>
      <c r="F277">
        <v>1</v>
      </c>
      <c r="G277">
        <v>100</v>
      </c>
      <c r="H277">
        <v>25000</v>
      </c>
      <c r="I277">
        <v>38000</v>
      </c>
      <c r="J277">
        <v>0</v>
      </c>
      <c r="K277" s="75">
        <v>125</v>
      </c>
      <c r="L277" s="75">
        <v>125</v>
      </c>
      <c r="M277" s="76">
        <v>175</v>
      </c>
      <c r="N277" s="76">
        <v>252</v>
      </c>
      <c r="O277">
        <v>222</v>
      </c>
      <c r="P277">
        <v>222</v>
      </c>
      <c r="Q277">
        <v>35</v>
      </c>
      <c r="R277">
        <v>40</v>
      </c>
      <c r="S277">
        <v>300</v>
      </c>
      <c r="T277">
        <v>1</v>
      </c>
      <c r="U277">
        <v>0</v>
      </c>
      <c r="V277">
        <v>1200</v>
      </c>
      <c r="W277">
        <v>0</v>
      </c>
      <c r="X277">
        <v>0</v>
      </c>
    </row>
    <row r="278" spans="1:24" ht="18.75">
      <c r="A278" s="77" t="s">
        <v>2483</v>
      </c>
      <c r="B278">
        <v>136</v>
      </c>
      <c r="C278">
        <v>110</v>
      </c>
      <c r="D278">
        <v>327</v>
      </c>
      <c r="E278">
        <v>70</v>
      </c>
      <c r="F278">
        <v>1</v>
      </c>
      <c r="G278">
        <v>100</v>
      </c>
      <c r="H278">
        <v>2</v>
      </c>
      <c r="I278">
        <v>80000</v>
      </c>
      <c r="J278">
        <v>0</v>
      </c>
      <c r="K278" s="75">
        <v>180</v>
      </c>
      <c r="L278" s="75">
        <v>180</v>
      </c>
      <c r="M278" s="76">
        <v>260</v>
      </c>
      <c r="N278" s="76">
        <v>310</v>
      </c>
      <c r="O278">
        <v>280</v>
      </c>
      <c r="P278">
        <v>280</v>
      </c>
      <c r="Q278">
        <v>38</v>
      </c>
      <c r="R278">
        <v>43</v>
      </c>
      <c r="S278">
        <v>500</v>
      </c>
      <c r="T278">
        <v>1</v>
      </c>
      <c r="U278">
        <v>0</v>
      </c>
      <c r="V278">
        <v>1500</v>
      </c>
      <c r="W278">
        <v>0</v>
      </c>
      <c r="X278">
        <v>0</v>
      </c>
    </row>
    <row r="279" spans="1:24" ht="18.75">
      <c r="A279" s="77" t="s">
        <v>2482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 s="75">
        <v>0</v>
      </c>
      <c r="L279" s="75">
        <v>0</v>
      </c>
      <c r="M279" s="76">
        <v>0</v>
      </c>
      <c r="N279" s="76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ht="18.75">
      <c r="A280" s="77" t="s">
        <v>2481</v>
      </c>
      <c r="B280">
        <v>123</v>
      </c>
      <c r="C280">
        <v>103</v>
      </c>
      <c r="D280">
        <v>240</v>
      </c>
      <c r="E280">
        <v>58</v>
      </c>
      <c r="F280">
        <v>1</v>
      </c>
      <c r="G280">
        <v>100</v>
      </c>
      <c r="H280">
        <v>2</v>
      </c>
      <c r="I280">
        <v>35000</v>
      </c>
      <c r="J280">
        <v>0</v>
      </c>
      <c r="K280" s="75">
        <v>115</v>
      </c>
      <c r="L280" s="75">
        <v>115</v>
      </c>
      <c r="M280" s="76">
        <v>195</v>
      </c>
      <c r="N280" s="76">
        <v>265</v>
      </c>
      <c r="O280">
        <v>235</v>
      </c>
      <c r="P280">
        <v>235</v>
      </c>
      <c r="Q280">
        <v>35</v>
      </c>
      <c r="R280">
        <v>40</v>
      </c>
      <c r="S280">
        <v>600</v>
      </c>
      <c r="T280">
        <v>1</v>
      </c>
      <c r="U280">
        <v>0</v>
      </c>
      <c r="V280">
        <v>900</v>
      </c>
      <c r="W280">
        <v>0</v>
      </c>
      <c r="X280">
        <v>0</v>
      </c>
    </row>
    <row r="281" spans="1:24" ht="18.75">
      <c r="A281" s="77" t="s">
        <v>2480</v>
      </c>
      <c r="B281">
        <v>123</v>
      </c>
      <c r="C281">
        <v>104</v>
      </c>
      <c r="D281">
        <v>241</v>
      </c>
      <c r="E281">
        <v>58</v>
      </c>
      <c r="F281">
        <v>1</v>
      </c>
      <c r="G281">
        <v>100</v>
      </c>
      <c r="H281">
        <v>2</v>
      </c>
      <c r="I281">
        <v>35000</v>
      </c>
      <c r="J281">
        <v>0</v>
      </c>
      <c r="K281" s="75">
        <v>115</v>
      </c>
      <c r="L281" s="75">
        <v>115</v>
      </c>
      <c r="M281" s="76">
        <v>195</v>
      </c>
      <c r="N281" s="76">
        <v>265</v>
      </c>
      <c r="O281">
        <v>235</v>
      </c>
      <c r="P281">
        <v>235</v>
      </c>
      <c r="Q281">
        <v>35</v>
      </c>
      <c r="R281">
        <v>40</v>
      </c>
      <c r="S281">
        <v>600</v>
      </c>
      <c r="T281">
        <v>1</v>
      </c>
      <c r="U281">
        <v>0</v>
      </c>
      <c r="V281">
        <v>900</v>
      </c>
      <c r="W281">
        <v>0</v>
      </c>
      <c r="X281">
        <v>0</v>
      </c>
    </row>
    <row r="282" spans="1:24" ht="18.75">
      <c r="A282" s="77" t="s">
        <v>2479</v>
      </c>
      <c r="B282">
        <v>149</v>
      </c>
      <c r="C282">
        <v>202</v>
      </c>
      <c r="D282">
        <v>605</v>
      </c>
      <c r="E282">
        <v>70</v>
      </c>
      <c r="F282">
        <v>1</v>
      </c>
      <c r="G282">
        <v>100</v>
      </c>
      <c r="H282">
        <v>2</v>
      </c>
      <c r="I282">
        <v>100000</v>
      </c>
      <c r="J282">
        <v>0</v>
      </c>
      <c r="K282" s="75">
        <v>200</v>
      </c>
      <c r="L282" s="75">
        <v>200</v>
      </c>
      <c r="M282" s="76">
        <v>280</v>
      </c>
      <c r="N282" s="76">
        <v>350</v>
      </c>
      <c r="O282">
        <v>320</v>
      </c>
      <c r="P282">
        <v>320</v>
      </c>
      <c r="Q282">
        <v>38</v>
      </c>
      <c r="R282">
        <v>43</v>
      </c>
      <c r="S282">
        <v>500</v>
      </c>
      <c r="T282">
        <v>1</v>
      </c>
      <c r="U282">
        <v>0</v>
      </c>
      <c r="V282">
        <v>1000</v>
      </c>
      <c r="W282">
        <v>0</v>
      </c>
      <c r="X282">
        <v>0</v>
      </c>
    </row>
    <row r="283" spans="1:24" ht="18.75">
      <c r="A283" s="77" t="s">
        <v>2478</v>
      </c>
      <c r="B283">
        <v>156</v>
      </c>
      <c r="C283">
        <v>156</v>
      </c>
      <c r="D283">
        <v>395</v>
      </c>
      <c r="E283">
        <v>70</v>
      </c>
      <c r="F283">
        <v>1</v>
      </c>
      <c r="G283">
        <v>100</v>
      </c>
      <c r="H283">
        <v>2</v>
      </c>
      <c r="I283">
        <v>100000</v>
      </c>
      <c r="J283">
        <v>0</v>
      </c>
      <c r="K283" s="75">
        <v>200</v>
      </c>
      <c r="L283" s="75">
        <v>200</v>
      </c>
      <c r="M283" s="76">
        <v>280</v>
      </c>
      <c r="N283" s="76">
        <v>350</v>
      </c>
      <c r="O283">
        <v>320</v>
      </c>
      <c r="P283">
        <v>320</v>
      </c>
      <c r="Q283">
        <v>38</v>
      </c>
      <c r="R283">
        <v>43</v>
      </c>
      <c r="S283">
        <v>500</v>
      </c>
      <c r="T283">
        <v>1</v>
      </c>
      <c r="U283">
        <v>0</v>
      </c>
      <c r="V283">
        <v>1000</v>
      </c>
      <c r="W283">
        <v>0</v>
      </c>
      <c r="X283">
        <v>0</v>
      </c>
    </row>
    <row r="284" spans="1:24" ht="18.75">
      <c r="A284" s="77" t="s">
        <v>2477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75">
        <v>0</v>
      </c>
      <c r="L284" s="75">
        <v>0</v>
      </c>
      <c r="M284" s="76">
        <v>0</v>
      </c>
      <c r="N284" s="76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ht="18.75">
      <c r="A285" s="77" t="s">
        <v>2476</v>
      </c>
      <c r="B285">
        <v>156</v>
      </c>
      <c r="C285">
        <v>156</v>
      </c>
      <c r="D285">
        <v>461</v>
      </c>
      <c r="E285">
        <v>70</v>
      </c>
      <c r="F285">
        <v>1</v>
      </c>
      <c r="G285">
        <v>100</v>
      </c>
      <c r="H285">
        <v>100000</v>
      </c>
      <c r="I285">
        <v>150000</v>
      </c>
      <c r="J285">
        <v>0</v>
      </c>
      <c r="K285" s="75">
        <v>230</v>
      </c>
      <c r="L285" s="75">
        <v>230</v>
      </c>
      <c r="M285" s="76">
        <v>380</v>
      </c>
      <c r="N285" s="76">
        <v>485</v>
      </c>
      <c r="O285">
        <v>455</v>
      </c>
      <c r="P285">
        <v>455</v>
      </c>
      <c r="Q285">
        <v>40</v>
      </c>
      <c r="R285">
        <v>45</v>
      </c>
      <c r="S285">
        <v>300</v>
      </c>
      <c r="T285">
        <v>1</v>
      </c>
      <c r="U285">
        <v>0</v>
      </c>
      <c r="V285">
        <v>1200</v>
      </c>
      <c r="W285">
        <v>0</v>
      </c>
      <c r="X285">
        <v>0</v>
      </c>
    </row>
    <row r="286" spans="1:24" ht="18.75">
      <c r="A286" s="77" t="s">
        <v>2475</v>
      </c>
      <c r="B286">
        <v>156</v>
      </c>
      <c r="C286">
        <v>156</v>
      </c>
      <c r="D286">
        <v>462</v>
      </c>
      <c r="E286">
        <v>80</v>
      </c>
      <c r="F286">
        <v>1</v>
      </c>
      <c r="G286">
        <v>100</v>
      </c>
      <c r="H286">
        <v>150000</v>
      </c>
      <c r="I286">
        <v>200000</v>
      </c>
      <c r="J286">
        <v>0</v>
      </c>
      <c r="K286" s="75">
        <v>300</v>
      </c>
      <c r="L286" s="75">
        <v>300</v>
      </c>
      <c r="M286" s="76">
        <v>450</v>
      </c>
      <c r="N286" s="76">
        <v>600</v>
      </c>
      <c r="O286">
        <v>570</v>
      </c>
      <c r="P286">
        <v>570</v>
      </c>
      <c r="Q286">
        <v>43</v>
      </c>
      <c r="R286">
        <v>48</v>
      </c>
      <c r="S286">
        <v>0</v>
      </c>
      <c r="T286">
        <v>1</v>
      </c>
      <c r="U286">
        <v>0</v>
      </c>
      <c r="V286">
        <v>1500</v>
      </c>
      <c r="W286">
        <v>0</v>
      </c>
      <c r="X286">
        <v>0</v>
      </c>
    </row>
    <row r="287" spans="1:24" ht="18.75">
      <c r="A287" s="77" t="s">
        <v>2474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75">
        <v>0</v>
      </c>
      <c r="L287" s="75">
        <v>0</v>
      </c>
      <c r="M287" s="76">
        <v>0</v>
      </c>
      <c r="N287" s="76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ht="18.75">
      <c r="A288" s="77" t="s">
        <v>2473</v>
      </c>
      <c r="B288">
        <v>149</v>
      </c>
      <c r="C288">
        <v>202</v>
      </c>
      <c r="D288">
        <v>600</v>
      </c>
      <c r="E288">
        <v>56</v>
      </c>
      <c r="F288">
        <v>1</v>
      </c>
      <c r="G288">
        <v>1</v>
      </c>
      <c r="H288">
        <v>15000</v>
      </c>
      <c r="I288">
        <v>18000</v>
      </c>
      <c r="J288">
        <v>0</v>
      </c>
      <c r="K288" s="75">
        <v>100</v>
      </c>
      <c r="L288" s="75">
        <v>100</v>
      </c>
      <c r="M288" s="76">
        <v>170</v>
      </c>
      <c r="N288" s="76">
        <v>220</v>
      </c>
      <c r="O288">
        <v>0</v>
      </c>
      <c r="P288">
        <v>0</v>
      </c>
      <c r="Q288">
        <v>30</v>
      </c>
      <c r="R288">
        <v>35</v>
      </c>
      <c r="S288">
        <v>700</v>
      </c>
      <c r="T288">
        <v>1</v>
      </c>
      <c r="U288">
        <v>0</v>
      </c>
      <c r="V288">
        <v>1200</v>
      </c>
      <c r="W288">
        <v>0</v>
      </c>
      <c r="X288">
        <v>0</v>
      </c>
    </row>
    <row r="289" spans="1:24" ht="18.75">
      <c r="A289" s="77" t="s">
        <v>2472</v>
      </c>
      <c r="B289">
        <v>149</v>
      </c>
      <c r="C289">
        <v>202</v>
      </c>
      <c r="D289">
        <v>601</v>
      </c>
      <c r="E289">
        <v>56</v>
      </c>
      <c r="F289">
        <v>1</v>
      </c>
      <c r="G289">
        <v>1</v>
      </c>
      <c r="H289">
        <v>15000</v>
      </c>
      <c r="I289">
        <v>18000</v>
      </c>
      <c r="J289">
        <v>0</v>
      </c>
      <c r="K289" s="75">
        <v>100</v>
      </c>
      <c r="L289" s="75">
        <v>100</v>
      </c>
      <c r="M289" s="76">
        <v>170</v>
      </c>
      <c r="N289" s="76">
        <v>220</v>
      </c>
      <c r="O289">
        <v>0</v>
      </c>
      <c r="P289">
        <v>0</v>
      </c>
      <c r="Q289">
        <v>30</v>
      </c>
      <c r="R289">
        <v>35</v>
      </c>
      <c r="S289">
        <v>700</v>
      </c>
      <c r="T289">
        <v>1</v>
      </c>
      <c r="U289">
        <v>0</v>
      </c>
      <c r="V289">
        <v>1200</v>
      </c>
      <c r="W289">
        <v>0</v>
      </c>
      <c r="X289">
        <v>0</v>
      </c>
    </row>
    <row r="290" spans="1:24" ht="18.75">
      <c r="A290" s="77" t="s">
        <v>2471</v>
      </c>
      <c r="B290">
        <v>149</v>
      </c>
      <c r="C290">
        <v>202</v>
      </c>
      <c r="D290">
        <v>602</v>
      </c>
      <c r="E290">
        <v>56</v>
      </c>
      <c r="F290">
        <v>1</v>
      </c>
      <c r="G290">
        <v>1</v>
      </c>
      <c r="H290">
        <v>15000</v>
      </c>
      <c r="I290">
        <v>18000</v>
      </c>
      <c r="J290">
        <v>0</v>
      </c>
      <c r="K290" s="75">
        <v>100</v>
      </c>
      <c r="L290" s="75">
        <v>100</v>
      </c>
      <c r="M290" s="76">
        <v>170</v>
      </c>
      <c r="N290" s="76">
        <v>220</v>
      </c>
      <c r="O290">
        <v>0</v>
      </c>
      <c r="P290">
        <v>0</v>
      </c>
      <c r="Q290">
        <v>30</v>
      </c>
      <c r="R290">
        <v>35</v>
      </c>
      <c r="S290">
        <v>700</v>
      </c>
      <c r="T290">
        <v>1</v>
      </c>
      <c r="U290">
        <v>0</v>
      </c>
      <c r="V290">
        <v>1200</v>
      </c>
      <c r="W290">
        <v>0</v>
      </c>
      <c r="X290">
        <v>0</v>
      </c>
    </row>
    <row r="291" spans="1:24" ht="18.75">
      <c r="A291" s="77" t="s">
        <v>2470</v>
      </c>
      <c r="B291">
        <v>149</v>
      </c>
      <c r="C291">
        <v>202</v>
      </c>
      <c r="D291">
        <v>604</v>
      </c>
      <c r="E291">
        <v>56</v>
      </c>
      <c r="F291">
        <v>1</v>
      </c>
      <c r="G291">
        <v>1</v>
      </c>
      <c r="H291">
        <v>15000</v>
      </c>
      <c r="I291">
        <v>18000</v>
      </c>
      <c r="J291">
        <v>0</v>
      </c>
      <c r="K291" s="75">
        <v>100</v>
      </c>
      <c r="L291" s="75">
        <v>100</v>
      </c>
      <c r="M291" s="76">
        <v>170</v>
      </c>
      <c r="N291" s="76">
        <v>220</v>
      </c>
      <c r="O291">
        <v>0</v>
      </c>
      <c r="P291">
        <v>0</v>
      </c>
      <c r="Q291">
        <v>30</v>
      </c>
      <c r="R291">
        <v>35</v>
      </c>
      <c r="S291">
        <v>700</v>
      </c>
      <c r="T291">
        <v>1</v>
      </c>
      <c r="U291">
        <v>0</v>
      </c>
      <c r="V291">
        <v>1200</v>
      </c>
      <c r="W291">
        <v>0</v>
      </c>
      <c r="X291">
        <v>0</v>
      </c>
    </row>
    <row r="292" spans="1:24" ht="18.75">
      <c r="A292" s="77" t="s">
        <v>2469</v>
      </c>
      <c r="B292">
        <v>149</v>
      </c>
      <c r="C292">
        <v>202</v>
      </c>
      <c r="D292">
        <v>606</v>
      </c>
      <c r="E292">
        <v>56</v>
      </c>
      <c r="F292">
        <v>1</v>
      </c>
      <c r="G292">
        <v>1</v>
      </c>
      <c r="H292">
        <v>15000</v>
      </c>
      <c r="I292">
        <v>18000</v>
      </c>
      <c r="J292">
        <v>0</v>
      </c>
      <c r="K292" s="75">
        <v>100</v>
      </c>
      <c r="L292" s="75">
        <v>100</v>
      </c>
      <c r="M292" s="76">
        <v>170</v>
      </c>
      <c r="N292" s="76">
        <v>220</v>
      </c>
      <c r="O292">
        <v>0</v>
      </c>
      <c r="P292">
        <v>0</v>
      </c>
      <c r="Q292">
        <v>30</v>
      </c>
      <c r="R292">
        <v>35</v>
      </c>
      <c r="S292">
        <v>700</v>
      </c>
      <c r="T292">
        <v>1</v>
      </c>
      <c r="U292">
        <v>0</v>
      </c>
      <c r="V292">
        <v>1200</v>
      </c>
      <c r="W292">
        <v>0</v>
      </c>
      <c r="X292">
        <v>0</v>
      </c>
    </row>
    <row r="293" spans="1:24" ht="18.75">
      <c r="A293" s="77" t="s">
        <v>2468</v>
      </c>
      <c r="B293">
        <v>149</v>
      </c>
      <c r="C293">
        <v>202</v>
      </c>
      <c r="D293">
        <v>607</v>
      </c>
      <c r="E293">
        <v>56</v>
      </c>
      <c r="F293">
        <v>1</v>
      </c>
      <c r="G293">
        <v>1</v>
      </c>
      <c r="H293">
        <v>15000</v>
      </c>
      <c r="I293">
        <v>18000</v>
      </c>
      <c r="J293">
        <v>0</v>
      </c>
      <c r="K293" s="75">
        <v>100</v>
      </c>
      <c r="L293" s="75">
        <v>100</v>
      </c>
      <c r="M293" s="76">
        <v>170</v>
      </c>
      <c r="N293" s="76">
        <v>220</v>
      </c>
      <c r="O293">
        <v>0</v>
      </c>
      <c r="P293">
        <v>0</v>
      </c>
      <c r="Q293">
        <v>30</v>
      </c>
      <c r="R293">
        <v>35</v>
      </c>
      <c r="S293">
        <v>700</v>
      </c>
      <c r="T293">
        <v>1</v>
      </c>
      <c r="U293">
        <v>0</v>
      </c>
      <c r="V293">
        <v>1200</v>
      </c>
      <c r="W293">
        <v>0</v>
      </c>
      <c r="X293">
        <v>0</v>
      </c>
    </row>
    <row r="294" spans="1:24" ht="18.75">
      <c r="A294" s="77" t="s">
        <v>2467</v>
      </c>
      <c r="B294">
        <v>149</v>
      </c>
      <c r="C294">
        <v>202</v>
      </c>
      <c r="D294">
        <v>608</v>
      </c>
      <c r="E294">
        <v>56</v>
      </c>
      <c r="F294">
        <v>1</v>
      </c>
      <c r="G294">
        <v>1</v>
      </c>
      <c r="H294">
        <v>15000</v>
      </c>
      <c r="I294">
        <v>18000</v>
      </c>
      <c r="J294">
        <v>0</v>
      </c>
      <c r="K294" s="75">
        <v>100</v>
      </c>
      <c r="L294" s="75">
        <v>100</v>
      </c>
      <c r="M294" s="76">
        <v>170</v>
      </c>
      <c r="N294" s="76">
        <v>220</v>
      </c>
      <c r="O294">
        <v>0</v>
      </c>
      <c r="P294">
        <v>0</v>
      </c>
      <c r="Q294">
        <v>30</v>
      </c>
      <c r="R294">
        <v>35</v>
      </c>
      <c r="S294">
        <v>700</v>
      </c>
      <c r="T294">
        <v>1</v>
      </c>
      <c r="U294">
        <v>0</v>
      </c>
      <c r="V294">
        <v>1200</v>
      </c>
      <c r="W294">
        <v>0</v>
      </c>
      <c r="X294">
        <v>0</v>
      </c>
    </row>
    <row r="295" spans="1:24" ht="18.75">
      <c r="A295" s="77" t="s">
        <v>2466</v>
      </c>
      <c r="B295">
        <v>1149</v>
      </c>
      <c r="C295">
        <v>202</v>
      </c>
      <c r="D295">
        <v>609</v>
      </c>
      <c r="E295">
        <v>56</v>
      </c>
      <c r="F295">
        <v>1</v>
      </c>
      <c r="G295">
        <v>1</v>
      </c>
      <c r="H295">
        <v>15000</v>
      </c>
      <c r="I295">
        <v>18000</v>
      </c>
      <c r="J295">
        <v>0</v>
      </c>
      <c r="K295" s="75">
        <v>100</v>
      </c>
      <c r="L295" s="75">
        <v>100</v>
      </c>
      <c r="M295" s="76">
        <v>170</v>
      </c>
      <c r="N295" s="76">
        <v>220</v>
      </c>
      <c r="O295">
        <v>0</v>
      </c>
      <c r="P295">
        <v>0</v>
      </c>
      <c r="Q295">
        <v>30</v>
      </c>
      <c r="R295">
        <v>35</v>
      </c>
      <c r="S295">
        <v>700</v>
      </c>
      <c r="T295">
        <v>1</v>
      </c>
      <c r="U295">
        <v>0</v>
      </c>
      <c r="V295">
        <v>1200</v>
      </c>
      <c r="W295">
        <v>0</v>
      </c>
      <c r="X295">
        <v>0</v>
      </c>
    </row>
    <row r="296" spans="1:24" ht="18.75">
      <c r="A296" s="77" t="s">
        <v>2465</v>
      </c>
      <c r="B296">
        <v>149</v>
      </c>
      <c r="C296">
        <v>202</v>
      </c>
      <c r="D296">
        <v>610</v>
      </c>
      <c r="E296">
        <v>56</v>
      </c>
      <c r="F296">
        <v>1</v>
      </c>
      <c r="G296">
        <v>1</v>
      </c>
      <c r="H296">
        <v>15000</v>
      </c>
      <c r="I296">
        <v>18000</v>
      </c>
      <c r="J296">
        <v>0</v>
      </c>
      <c r="K296" s="75">
        <v>100</v>
      </c>
      <c r="L296" s="75">
        <v>100</v>
      </c>
      <c r="M296" s="76">
        <v>170</v>
      </c>
      <c r="N296" s="76">
        <v>220</v>
      </c>
      <c r="O296">
        <v>0</v>
      </c>
      <c r="P296">
        <v>0</v>
      </c>
      <c r="Q296">
        <v>30</v>
      </c>
      <c r="R296">
        <v>35</v>
      </c>
      <c r="S296">
        <v>700</v>
      </c>
      <c r="T296">
        <v>1</v>
      </c>
      <c r="U296">
        <v>0</v>
      </c>
      <c r="V296">
        <v>1200</v>
      </c>
      <c r="W296">
        <v>0</v>
      </c>
      <c r="X296">
        <v>0</v>
      </c>
    </row>
    <row r="297" spans="1:24" ht="18.75">
      <c r="A297" s="77" t="s">
        <v>2464</v>
      </c>
      <c r="B297">
        <v>149</v>
      </c>
      <c r="C297">
        <v>202</v>
      </c>
      <c r="D297">
        <v>611</v>
      </c>
      <c r="E297">
        <v>56</v>
      </c>
      <c r="F297">
        <v>1</v>
      </c>
      <c r="G297">
        <v>1</v>
      </c>
      <c r="H297">
        <v>15000</v>
      </c>
      <c r="I297">
        <v>18000</v>
      </c>
      <c r="J297">
        <v>0</v>
      </c>
      <c r="K297" s="75">
        <v>100</v>
      </c>
      <c r="L297" s="75">
        <v>100</v>
      </c>
      <c r="M297" s="76">
        <v>170</v>
      </c>
      <c r="N297" s="76">
        <v>220</v>
      </c>
      <c r="O297">
        <v>0</v>
      </c>
      <c r="P297">
        <v>0</v>
      </c>
      <c r="Q297">
        <v>30</v>
      </c>
      <c r="R297">
        <v>35</v>
      </c>
      <c r="S297">
        <v>700</v>
      </c>
      <c r="T297">
        <v>1</v>
      </c>
      <c r="U297">
        <v>0</v>
      </c>
      <c r="V297">
        <v>1200</v>
      </c>
      <c r="W297">
        <v>0</v>
      </c>
      <c r="X297">
        <v>0</v>
      </c>
    </row>
    <row r="298" spans="1:24" ht="18.75">
      <c r="A298" s="77" t="s">
        <v>2463</v>
      </c>
      <c r="B298">
        <v>149</v>
      </c>
      <c r="C298">
        <v>202</v>
      </c>
      <c r="D298">
        <v>612</v>
      </c>
      <c r="E298">
        <v>56</v>
      </c>
      <c r="F298">
        <v>1</v>
      </c>
      <c r="G298">
        <v>1</v>
      </c>
      <c r="H298">
        <v>15000</v>
      </c>
      <c r="I298">
        <v>18000</v>
      </c>
      <c r="J298">
        <v>0</v>
      </c>
      <c r="K298" s="75">
        <v>100</v>
      </c>
      <c r="L298" s="75">
        <v>100</v>
      </c>
      <c r="M298" s="76">
        <v>170</v>
      </c>
      <c r="N298" s="76">
        <v>220</v>
      </c>
      <c r="O298">
        <v>0</v>
      </c>
      <c r="P298">
        <v>0</v>
      </c>
      <c r="Q298">
        <v>30</v>
      </c>
      <c r="R298">
        <v>35</v>
      </c>
      <c r="S298">
        <v>700</v>
      </c>
      <c r="T298">
        <v>1</v>
      </c>
      <c r="U298">
        <v>0</v>
      </c>
      <c r="V298">
        <v>1200</v>
      </c>
      <c r="W298">
        <v>0</v>
      </c>
      <c r="X298">
        <v>0</v>
      </c>
    </row>
    <row r="299" spans="1:24" ht="18.75">
      <c r="A299" s="77" t="s">
        <v>2462</v>
      </c>
      <c r="B299">
        <v>200</v>
      </c>
      <c r="C299">
        <v>202</v>
      </c>
      <c r="D299">
        <v>614</v>
      </c>
      <c r="E299">
        <v>56</v>
      </c>
      <c r="F299">
        <v>1</v>
      </c>
      <c r="G299">
        <v>1</v>
      </c>
      <c r="H299">
        <v>15000</v>
      </c>
      <c r="I299">
        <v>18000</v>
      </c>
      <c r="J299">
        <v>0</v>
      </c>
      <c r="K299" s="75">
        <v>100</v>
      </c>
      <c r="L299" s="75">
        <v>100</v>
      </c>
      <c r="M299" s="76">
        <v>170</v>
      </c>
      <c r="N299" s="76">
        <v>220</v>
      </c>
      <c r="O299">
        <v>0</v>
      </c>
      <c r="P299">
        <v>0</v>
      </c>
      <c r="Q299">
        <v>30</v>
      </c>
      <c r="R299">
        <v>35</v>
      </c>
      <c r="S299">
        <v>700</v>
      </c>
      <c r="T299">
        <v>1</v>
      </c>
      <c r="U299">
        <v>0</v>
      </c>
      <c r="V299">
        <v>1200</v>
      </c>
      <c r="W299">
        <v>0</v>
      </c>
      <c r="X299">
        <v>0</v>
      </c>
    </row>
    <row r="300" spans="1:24" ht="18.75">
      <c r="A300" s="77" t="s">
        <v>2461</v>
      </c>
      <c r="B300">
        <v>149</v>
      </c>
      <c r="C300">
        <v>202</v>
      </c>
      <c r="D300">
        <v>615</v>
      </c>
      <c r="E300">
        <v>56</v>
      </c>
      <c r="F300">
        <v>1</v>
      </c>
      <c r="G300">
        <v>1</v>
      </c>
      <c r="H300">
        <v>15000</v>
      </c>
      <c r="I300">
        <v>18000</v>
      </c>
      <c r="J300">
        <v>0</v>
      </c>
      <c r="K300" s="75">
        <v>100</v>
      </c>
      <c r="L300" s="75">
        <v>100</v>
      </c>
      <c r="M300" s="76">
        <v>170</v>
      </c>
      <c r="N300" s="76">
        <v>220</v>
      </c>
      <c r="O300">
        <v>0</v>
      </c>
      <c r="P300">
        <v>0</v>
      </c>
      <c r="Q300">
        <v>30</v>
      </c>
      <c r="R300">
        <v>35</v>
      </c>
      <c r="S300">
        <v>700</v>
      </c>
      <c r="T300">
        <v>1</v>
      </c>
      <c r="U300">
        <v>0</v>
      </c>
      <c r="V300">
        <v>1200</v>
      </c>
      <c r="W300">
        <v>0</v>
      </c>
      <c r="X300">
        <v>0</v>
      </c>
    </row>
    <row r="301" spans="1:24" ht="18.75">
      <c r="A301" s="77" t="s">
        <v>2460</v>
      </c>
      <c r="B301">
        <v>149</v>
      </c>
      <c r="C301">
        <v>202</v>
      </c>
      <c r="D301">
        <v>617</v>
      </c>
      <c r="E301">
        <v>56</v>
      </c>
      <c r="F301">
        <v>1</v>
      </c>
      <c r="G301">
        <v>1</v>
      </c>
      <c r="H301">
        <v>15000</v>
      </c>
      <c r="I301">
        <v>18000</v>
      </c>
      <c r="J301">
        <v>0</v>
      </c>
      <c r="K301" s="75">
        <v>100</v>
      </c>
      <c r="L301" s="75">
        <v>100</v>
      </c>
      <c r="M301" s="76">
        <v>170</v>
      </c>
      <c r="N301" s="76">
        <v>220</v>
      </c>
      <c r="O301">
        <v>0</v>
      </c>
      <c r="P301">
        <v>0</v>
      </c>
      <c r="Q301">
        <v>30</v>
      </c>
      <c r="R301">
        <v>35</v>
      </c>
      <c r="S301">
        <v>700</v>
      </c>
      <c r="T301">
        <v>1</v>
      </c>
      <c r="U301">
        <v>0</v>
      </c>
      <c r="V301">
        <v>1200</v>
      </c>
      <c r="W301">
        <v>0</v>
      </c>
      <c r="X301">
        <v>0</v>
      </c>
    </row>
    <row r="302" spans="1:24" ht="18.75">
      <c r="A302" s="77" t="s">
        <v>2459</v>
      </c>
      <c r="B302">
        <v>149</v>
      </c>
      <c r="C302">
        <v>202</v>
      </c>
      <c r="D302">
        <v>618</v>
      </c>
      <c r="E302">
        <v>56</v>
      </c>
      <c r="F302">
        <v>1</v>
      </c>
      <c r="G302">
        <v>1</v>
      </c>
      <c r="H302">
        <v>15000</v>
      </c>
      <c r="I302">
        <v>18000</v>
      </c>
      <c r="J302">
        <v>0</v>
      </c>
      <c r="K302" s="75">
        <v>100</v>
      </c>
      <c r="L302" s="75">
        <v>100</v>
      </c>
      <c r="M302" s="76">
        <v>170</v>
      </c>
      <c r="N302" s="76">
        <v>220</v>
      </c>
      <c r="O302">
        <v>0</v>
      </c>
      <c r="P302">
        <v>0</v>
      </c>
      <c r="Q302">
        <v>30</v>
      </c>
      <c r="R302">
        <v>35</v>
      </c>
      <c r="S302">
        <v>700</v>
      </c>
      <c r="T302">
        <v>1</v>
      </c>
      <c r="U302">
        <v>0</v>
      </c>
      <c r="V302">
        <v>1200</v>
      </c>
      <c r="W302">
        <v>0</v>
      </c>
      <c r="X302">
        <v>0</v>
      </c>
    </row>
    <row r="303" spans="1:24" ht="18.75">
      <c r="A303" s="77" t="s">
        <v>2458</v>
      </c>
      <c r="B303">
        <v>200</v>
      </c>
      <c r="C303">
        <v>202</v>
      </c>
      <c r="D303">
        <v>619</v>
      </c>
      <c r="E303">
        <v>56</v>
      </c>
      <c r="F303">
        <v>1</v>
      </c>
      <c r="G303">
        <v>1</v>
      </c>
      <c r="H303">
        <v>15000</v>
      </c>
      <c r="I303">
        <v>18000</v>
      </c>
      <c r="J303">
        <v>0</v>
      </c>
      <c r="K303" s="75">
        <v>100</v>
      </c>
      <c r="L303" s="75">
        <v>100</v>
      </c>
      <c r="M303" s="76">
        <v>170</v>
      </c>
      <c r="N303" s="76">
        <v>220</v>
      </c>
      <c r="O303">
        <v>0</v>
      </c>
      <c r="P303">
        <v>0</v>
      </c>
      <c r="Q303">
        <v>30</v>
      </c>
      <c r="R303">
        <v>35</v>
      </c>
      <c r="S303">
        <v>700</v>
      </c>
      <c r="T303">
        <v>1</v>
      </c>
      <c r="U303">
        <v>0</v>
      </c>
      <c r="V303">
        <v>1200</v>
      </c>
      <c r="W303">
        <v>0</v>
      </c>
      <c r="X303">
        <v>0</v>
      </c>
    </row>
    <row r="304" spans="1:24" ht="18.75">
      <c r="A304" s="77" t="s">
        <v>2457</v>
      </c>
      <c r="B304">
        <v>149</v>
      </c>
      <c r="C304">
        <v>202</v>
      </c>
      <c r="D304">
        <v>620</v>
      </c>
      <c r="E304">
        <v>56</v>
      </c>
      <c r="F304">
        <v>1</v>
      </c>
      <c r="G304">
        <v>1</v>
      </c>
      <c r="H304">
        <v>15000</v>
      </c>
      <c r="I304">
        <v>18000</v>
      </c>
      <c r="J304">
        <v>0</v>
      </c>
      <c r="K304" s="75">
        <v>100</v>
      </c>
      <c r="L304" s="75">
        <v>100</v>
      </c>
      <c r="M304" s="76">
        <v>170</v>
      </c>
      <c r="N304" s="76">
        <v>220</v>
      </c>
      <c r="O304">
        <v>0</v>
      </c>
      <c r="P304">
        <v>0</v>
      </c>
      <c r="Q304">
        <v>30</v>
      </c>
      <c r="R304">
        <v>35</v>
      </c>
      <c r="S304">
        <v>700</v>
      </c>
      <c r="T304">
        <v>1</v>
      </c>
      <c r="U304">
        <v>0</v>
      </c>
      <c r="V304">
        <v>1200</v>
      </c>
      <c r="W304">
        <v>0</v>
      </c>
      <c r="X304">
        <v>0</v>
      </c>
    </row>
    <row r="305" spans="1:24" ht="18.75">
      <c r="A305" s="77" t="s">
        <v>2456</v>
      </c>
      <c r="B305">
        <v>200</v>
      </c>
      <c r="C305">
        <v>202</v>
      </c>
      <c r="D305">
        <v>621</v>
      </c>
      <c r="E305">
        <v>56</v>
      </c>
      <c r="F305">
        <v>1</v>
      </c>
      <c r="G305">
        <v>1</v>
      </c>
      <c r="H305">
        <v>15000</v>
      </c>
      <c r="I305">
        <v>18000</v>
      </c>
      <c r="J305">
        <v>0</v>
      </c>
      <c r="K305" s="75">
        <v>100</v>
      </c>
      <c r="L305" s="75">
        <v>100</v>
      </c>
      <c r="M305" s="76">
        <v>170</v>
      </c>
      <c r="N305" s="76">
        <v>220</v>
      </c>
      <c r="O305">
        <v>0</v>
      </c>
      <c r="P305">
        <v>0</v>
      </c>
      <c r="Q305">
        <v>30</v>
      </c>
      <c r="R305">
        <v>35</v>
      </c>
      <c r="S305">
        <v>700</v>
      </c>
      <c r="T305">
        <v>1</v>
      </c>
      <c r="U305">
        <v>0</v>
      </c>
      <c r="V305">
        <v>1200</v>
      </c>
      <c r="W305">
        <v>0</v>
      </c>
      <c r="X305">
        <v>0</v>
      </c>
    </row>
    <row r="306" spans="1:24" ht="18.75">
      <c r="A306" s="77" t="s">
        <v>2455</v>
      </c>
      <c r="B306">
        <v>200</v>
      </c>
      <c r="C306">
        <v>202</v>
      </c>
      <c r="D306">
        <v>622</v>
      </c>
      <c r="E306">
        <v>56</v>
      </c>
      <c r="F306">
        <v>1</v>
      </c>
      <c r="G306">
        <v>1</v>
      </c>
      <c r="H306">
        <v>15000</v>
      </c>
      <c r="I306">
        <v>18000</v>
      </c>
      <c r="J306">
        <v>0</v>
      </c>
      <c r="K306" s="75">
        <v>100</v>
      </c>
      <c r="L306" s="75">
        <v>100</v>
      </c>
      <c r="M306" s="76">
        <v>170</v>
      </c>
      <c r="N306" s="76">
        <v>220</v>
      </c>
      <c r="O306">
        <v>0</v>
      </c>
      <c r="P306">
        <v>0</v>
      </c>
      <c r="Q306">
        <v>30</v>
      </c>
      <c r="R306">
        <v>35</v>
      </c>
      <c r="S306">
        <v>700</v>
      </c>
      <c r="T306">
        <v>1</v>
      </c>
      <c r="U306">
        <v>0</v>
      </c>
      <c r="V306">
        <v>1200</v>
      </c>
      <c r="W306">
        <v>0</v>
      </c>
      <c r="X306">
        <v>0</v>
      </c>
    </row>
    <row r="307" spans="1:24" ht="18.75">
      <c r="A307" s="77" t="s">
        <v>2454</v>
      </c>
      <c r="B307">
        <v>149</v>
      </c>
      <c r="C307">
        <v>202</v>
      </c>
      <c r="D307">
        <v>623</v>
      </c>
      <c r="E307">
        <v>56</v>
      </c>
      <c r="F307">
        <v>1</v>
      </c>
      <c r="G307">
        <v>1</v>
      </c>
      <c r="H307">
        <v>15000</v>
      </c>
      <c r="I307">
        <v>18000</v>
      </c>
      <c r="J307">
        <v>0</v>
      </c>
      <c r="K307" s="75">
        <v>100</v>
      </c>
      <c r="L307" s="75">
        <v>100</v>
      </c>
      <c r="M307" s="76">
        <v>170</v>
      </c>
      <c r="N307" s="76">
        <v>220</v>
      </c>
      <c r="O307">
        <v>0</v>
      </c>
      <c r="P307">
        <v>0</v>
      </c>
      <c r="Q307">
        <v>30</v>
      </c>
      <c r="R307">
        <v>35</v>
      </c>
      <c r="S307">
        <v>700</v>
      </c>
      <c r="T307">
        <v>1</v>
      </c>
      <c r="U307">
        <v>0</v>
      </c>
      <c r="V307">
        <v>1200</v>
      </c>
      <c r="W307">
        <v>0</v>
      </c>
      <c r="X307">
        <v>0</v>
      </c>
    </row>
    <row r="308" spans="1:24" ht="18.75">
      <c r="A308" s="77" t="s">
        <v>2453</v>
      </c>
      <c r="B308">
        <v>149</v>
      </c>
      <c r="C308">
        <v>202</v>
      </c>
      <c r="D308">
        <v>624</v>
      </c>
      <c r="E308">
        <v>56</v>
      </c>
      <c r="F308">
        <v>1</v>
      </c>
      <c r="G308">
        <v>1</v>
      </c>
      <c r="H308">
        <v>15000</v>
      </c>
      <c r="I308">
        <v>18000</v>
      </c>
      <c r="J308">
        <v>0</v>
      </c>
      <c r="K308" s="75">
        <v>100</v>
      </c>
      <c r="L308" s="75">
        <v>100</v>
      </c>
      <c r="M308" s="76">
        <v>170</v>
      </c>
      <c r="N308" s="76">
        <v>220</v>
      </c>
      <c r="O308">
        <v>0</v>
      </c>
      <c r="P308">
        <v>0</v>
      </c>
      <c r="Q308">
        <v>30</v>
      </c>
      <c r="R308">
        <v>35</v>
      </c>
      <c r="S308">
        <v>700</v>
      </c>
      <c r="T308">
        <v>1</v>
      </c>
      <c r="U308">
        <v>0</v>
      </c>
      <c r="V308">
        <v>1200</v>
      </c>
      <c r="W308">
        <v>0</v>
      </c>
      <c r="X308">
        <v>0</v>
      </c>
    </row>
    <row r="309" spans="1:24" ht="18.75">
      <c r="A309" s="77" t="s">
        <v>2452</v>
      </c>
      <c r="B309">
        <v>149</v>
      </c>
      <c r="C309">
        <v>202</v>
      </c>
      <c r="D309">
        <v>625</v>
      </c>
      <c r="E309">
        <v>56</v>
      </c>
      <c r="F309">
        <v>1</v>
      </c>
      <c r="G309">
        <v>1</v>
      </c>
      <c r="H309">
        <v>15000</v>
      </c>
      <c r="I309">
        <v>18000</v>
      </c>
      <c r="J309">
        <v>0</v>
      </c>
      <c r="K309" s="75">
        <v>100</v>
      </c>
      <c r="L309" s="75">
        <v>100</v>
      </c>
      <c r="M309" s="76">
        <v>170</v>
      </c>
      <c r="N309" s="76">
        <v>220</v>
      </c>
      <c r="O309">
        <v>0</v>
      </c>
      <c r="P309">
        <v>0</v>
      </c>
      <c r="Q309">
        <v>30</v>
      </c>
      <c r="R309">
        <v>35</v>
      </c>
      <c r="S309">
        <v>700</v>
      </c>
      <c r="T309">
        <v>1</v>
      </c>
      <c r="U309">
        <v>0</v>
      </c>
      <c r="V309">
        <v>1200</v>
      </c>
      <c r="W309">
        <v>0</v>
      </c>
      <c r="X309">
        <v>0</v>
      </c>
    </row>
    <row r="310" spans="1:24" ht="18.75">
      <c r="A310" s="77" t="s">
        <v>2451</v>
      </c>
      <c r="B310">
        <v>149</v>
      </c>
      <c r="C310">
        <v>202</v>
      </c>
      <c r="D310">
        <v>626</v>
      </c>
      <c r="E310">
        <v>56</v>
      </c>
      <c r="F310">
        <v>1</v>
      </c>
      <c r="G310">
        <v>1</v>
      </c>
      <c r="H310">
        <v>15000</v>
      </c>
      <c r="I310">
        <v>18000</v>
      </c>
      <c r="J310">
        <v>0</v>
      </c>
      <c r="K310" s="75">
        <v>100</v>
      </c>
      <c r="L310" s="75">
        <v>100</v>
      </c>
      <c r="M310" s="76">
        <v>170</v>
      </c>
      <c r="N310" s="76">
        <v>220</v>
      </c>
      <c r="O310">
        <v>0</v>
      </c>
      <c r="P310">
        <v>0</v>
      </c>
      <c r="Q310">
        <v>30</v>
      </c>
      <c r="R310">
        <v>35</v>
      </c>
      <c r="S310">
        <v>700</v>
      </c>
      <c r="T310">
        <v>1</v>
      </c>
      <c r="U310">
        <v>0</v>
      </c>
      <c r="V310">
        <v>1200</v>
      </c>
      <c r="W310">
        <v>0</v>
      </c>
      <c r="X310">
        <v>0</v>
      </c>
    </row>
    <row r="311" spans="1:24" ht="18.75">
      <c r="A311" s="77" t="s">
        <v>2450</v>
      </c>
      <c r="B311">
        <v>104</v>
      </c>
      <c r="C311">
        <v>210</v>
      </c>
      <c r="D311">
        <v>627</v>
      </c>
      <c r="E311">
        <v>56</v>
      </c>
      <c r="F311">
        <v>1</v>
      </c>
      <c r="G311">
        <v>1</v>
      </c>
      <c r="H311">
        <v>15000</v>
      </c>
      <c r="I311">
        <v>18000</v>
      </c>
      <c r="J311">
        <v>0</v>
      </c>
      <c r="K311" s="75">
        <v>100</v>
      </c>
      <c r="L311" s="75">
        <v>100</v>
      </c>
      <c r="M311" s="76">
        <v>170</v>
      </c>
      <c r="N311" s="76">
        <v>220</v>
      </c>
      <c r="O311">
        <v>0</v>
      </c>
      <c r="P311">
        <v>0</v>
      </c>
      <c r="Q311">
        <v>30</v>
      </c>
      <c r="R311">
        <v>35</v>
      </c>
      <c r="S311">
        <v>700</v>
      </c>
      <c r="T311">
        <v>1</v>
      </c>
      <c r="U311">
        <v>0</v>
      </c>
      <c r="V311">
        <v>1200</v>
      </c>
      <c r="W311">
        <v>0</v>
      </c>
      <c r="X311">
        <v>0</v>
      </c>
    </row>
    <row r="312" spans="1:24" ht="18.75">
      <c r="A312" s="77" t="s">
        <v>2449</v>
      </c>
      <c r="B312">
        <v>200</v>
      </c>
      <c r="C312">
        <v>202</v>
      </c>
      <c r="D312">
        <v>628</v>
      </c>
      <c r="E312">
        <v>56</v>
      </c>
      <c r="F312">
        <v>1</v>
      </c>
      <c r="G312">
        <v>1</v>
      </c>
      <c r="H312">
        <v>15000</v>
      </c>
      <c r="I312">
        <v>18000</v>
      </c>
      <c r="J312">
        <v>0</v>
      </c>
      <c r="K312" s="75">
        <v>100</v>
      </c>
      <c r="L312" s="75">
        <v>100</v>
      </c>
      <c r="M312" s="76">
        <v>170</v>
      </c>
      <c r="N312" s="76">
        <v>220</v>
      </c>
      <c r="O312">
        <v>0</v>
      </c>
      <c r="P312">
        <v>0</v>
      </c>
      <c r="Q312">
        <v>30</v>
      </c>
      <c r="R312">
        <v>35</v>
      </c>
      <c r="S312">
        <v>700</v>
      </c>
      <c r="T312">
        <v>1</v>
      </c>
      <c r="U312">
        <v>0</v>
      </c>
      <c r="V312">
        <v>1200</v>
      </c>
      <c r="W312">
        <v>0</v>
      </c>
      <c r="X312">
        <v>0</v>
      </c>
    </row>
    <row r="313" spans="1:24" ht="18.75">
      <c r="A313" s="77" t="s">
        <v>2448</v>
      </c>
      <c r="B313">
        <v>131</v>
      </c>
      <c r="C313">
        <v>202</v>
      </c>
      <c r="D313">
        <v>629</v>
      </c>
      <c r="E313">
        <v>56</v>
      </c>
      <c r="F313">
        <v>1</v>
      </c>
      <c r="G313">
        <v>1</v>
      </c>
      <c r="H313">
        <v>15000</v>
      </c>
      <c r="I313">
        <v>18000</v>
      </c>
      <c r="J313">
        <v>0</v>
      </c>
      <c r="K313" s="75">
        <v>100</v>
      </c>
      <c r="L313" s="75">
        <v>100</v>
      </c>
      <c r="M313" s="76">
        <v>170</v>
      </c>
      <c r="N313" s="76">
        <v>220</v>
      </c>
      <c r="O313">
        <v>0</v>
      </c>
      <c r="P313">
        <v>0</v>
      </c>
      <c r="Q313">
        <v>30</v>
      </c>
      <c r="R313">
        <v>35</v>
      </c>
      <c r="S313">
        <v>700</v>
      </c>
      <c r="T313">
        <v>1</v>
      </c>
      <c r="U313">
        <v>0</v>
      </c>
      <c r="V313">
        <v>1200</v>
      </c>
      <c r="W313">
        <v>0</v>
      </c>
      <c r="X313">
        <v>0</v>
      </c>
    </row>
    <row r="314" spans="1:24" ht="18.75">
      <c r="A314" s="77" t="s">
        <v>2447</v>
      </c>
      <c r="B314">
        <v>104</v>
      </c>
      <c r="C314">
        <v>224</v>
      </c>
      <c r="D314">
        <v>605</v>
      </c>
      <c r="E314">
        <v>56</v>
      </c>
      <c r="F314">
        <v>1</v>
      </c>
      <c r="G314">
        <v>1</v>
      </c>
      <c r="H314">
        <v>15000</v>
      </c>
      <c r="I314">
        <v>18000</v>
      </c>
      <c r="J314">
        <v>0</v>
      </c>
      <c r="K314" s="75">
        <v>100</v>
      </c>
      <c r="L314" s="75">
        <v>100</v>
      </c>
      <c r="M314" s="76">
        <v>170</v>
      </c>
      <c r="N314" s="76">
        <v>220</v>
      </c>
      <c r="O314">
        <v>0</v>
      </c>
      <c r="P314">
        <v>0</v>
      </c>
      <c r="Q314">
        <v>30</v>
      </c>
      <c r="R314">
        <v>35</v>
      </c>
      <c r="S314">
        <v>700</v>
      </c>
      <c r="T314">
        <v>1</v>
      </c>
      <c r="U314">
        <v>0</v>
      </c>
      <c r="V314">
        <v>1200</v>
      </c>
      <c r="W314">
        <v>0</v>
      </c>
      <c r="X314">
        <v>0</v>
      </c>
    </row>
    <row r="315" spans="1:24" ht="18.75">
      <c r="A315" s="77" t="s">
        <v>2446</v>
      </c>
      <c r="B315">
        <v>149</v>
      </c>
      <c r="C315">
        <v>202</v>
      </c>
      <c r="D315">
        <v>616</v>
      </c>
      <c r="E315">
        <v>70</v>
      </c>
      <c r="F315">
        <v>1</v>
      </c>
      <c r="G315">
        <v>100</v>
      </c>
      <c r="H315">
        <v>2</v>
      </c>
      <c r="I315">
        <v>120000</v>
      </c>
      <c r="J315">
        <v>0</v>
      </c>
      <c r="K315" s="75">
        <v>200</v>
      </c>
      <c r="L315" s="75">
        <v>200</v>
      </c>
      <c r="M315" s="76">
        <v>290</v>
      </c>
      <c r="N315" s="76">
        <v>340</v>
      </c>
      <c r="O315">
        <v>310</v>
      </c>
      <c r="P315">
        <v>310</v>
      </c>
      <c r="Q315">
        <v>40</v>
      </c>
      <c r="R315">
        <v>45</v>
      </c>
      <c r="S315">
        <v>500</v>
      </c>
      <c r="T315">
        <v>1</v>
      </c>
      <c r="U315">
        <v>0</v>
      </c>
      <c r="V315">
        <v>1200</v>
      </c>
      <c r="W315">
        <v>0</v>
      </c>
      <c r="X315">
        <v>0</v>
      </c>
    </row>
    <row r="316" spans="1:24" ht="18.75">
      <c r="A316" s="77" t="s">
        <v>2445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 s="75">
        <v>0</v>
      </c>
      <c r="L316" s="75">
        <v>0</v>
      </c>
      <c r="M316" s="76">
        <v>0</v>
      </c>
      <c r="N316" s="7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ht="18.75">
      <c r="A317" s="77" t="s">
        <v>2444</v>
      </c>
      <c r="B317">
        <v>104</v>
      </c>
      <c r="C317">
        <v>224</v>
      </c>
      <c r="D317">
        <v>632</v>
      </c>
      <c r="E317">
        <v>56</v>
      </c>
      <c r="F317">
        <v>1</v>
      </c>
      <c r="G317">
        <v>1</v>
      </c>
      <c r="H317">
        <v>15000</v>
      </c>
      <c r="I317">
        <v>18000</v>
      </c>
      <c r="J317">
        <v>0</v>
      </c>
      <c r="K317" s="75">
        <v>100</v>
      </c>
      <c r="L317" s="75">
        <v>100</v>
      </c>
      <c r="M317" s="76">
        <v>170</v>
      </c>
      <c r="N317" s="76">
        <v>220</v>
      </c>
      <c r="O317">
        <v>0</v>
      </c>
      <c r="P317">
        <v>0</v>
      </c>
      <c r="Q317">
        <v>30</v>
      </c>
      <c r="R317">
        <v>35</v>
      </c>
      <c r="S317">
        <v>700</v>
      </c>
      <c r="T317">
        <v>1</v>
      </c>
      <c r="U317">
        <v>0</v>
      </c>
      <c r="V317">
        <v>1200</v>
      </c>
      <c r="W317">
        <v>0</v>
      </c>
      <c r="X317">
        <v>0</v>
      </c>
    </row>
    <row r="318" spans="1:24" ht="18.75">
      <c r="A318" s="77" t="s">
        <v>2443</v>
      </c>
      <c r="B318">
        <v>81</v>
      </c>
      <c r="C318">
        <v>221</v>
      </c>
      <c r="D318">
        <v>636</v>
      </c>
      <c r="E318">
        <v>57</v>
      </c>
      <c r="F318">
        <v>1</v>
      </c>
      <c r="G318">
        <v>1</v>
      </c>
      <c r="H318">
        <v>16000</v>
      </c>
      <c r="I318">
        <v>22500</v>
      </c>
      <c r="J318">
        <v>0</v>
      </c>
      <c r="K318" s="75">
        <v>115</v>
      </c>
      <c r="L318" s="75">
        <v>115</v>
      </c>
      <c r="M318" s="76">
        <v>185</v>
      </c>
      <c r="N318" s="76">
        <v>235</v>
      </c>
      <c r="O318">
        <v>0</v>
      </c>
      <c r="P318">
        <v>0</v>
      </c>
      <c r="Q318">
        <v>32</v>
      </c>
      <c r="R318">
        <v>37</v>
      </c>
      <c r="S318">
        <v>600</v>
      </c>
      <c r="T318">
        <v>1</v>
      </c>
      <c r="U318">
        <v>0</v>
      </c>
      <c r="V318">
        <v>1200</v>
      </c>
      <c r="W318">
        <v>0</v>
      </c>
      <c r="X318">
        <v>0</v>
      </c>
    </row>
    <row r="319" spans="1:24" ht="18.75">
      <c r="A319" s="77" t="s">
        <v>2442</v>
      </c>
      <c r="B319">
        <v>81</v>
      </c>
      <c r="C319">
        <v>221</v>
      </c>
      <c r="D319">
        <v>639</v>
      </c>
      <c r="E319">
        <v>57</v>
      </c>
      <c r="F319">
        <v>1</v>
      </c>
      <c r="G319">
        <v>1</v>
      </c>
      <c r="H319">
        <v>15000</v>
      </c>
      <c r="I319">
        <v>18500</v>
      </c>
      <c r="J319">
        <v>0</v>
      </c>
      <c r="K319" s="75">
        <v>105</v>
      </c>
      <c r="L319" s="75">
        <v>105</v>
      </c>
      <c r="M319" s="76">
        <v>152</v>
      </c>
      <c r="N319" s="76">
        <v>205</v>
      </c>
      <c r="O319">
        <v>0</v>
      </c>
      <c r="P319">
        <v>0</v>
      </c>
      <c r="Q319">
        <v>30</v>
      </c>
      <c r="R319">
        <v>35</v>
      </c>
      <c r="S319">
        <v>700</v>
      </c>
      <c r="T319">
        <v>1</v>
      </c>
      <c r="U319">
        <v>0</v>
      </c>
      <c r="V319">
        <v>1200</v>
      </c>
      <c r="W319">
        <v>0</v>
      </c>
      <c r="X319">
        <v>0</v>
      </c>
    </row>
    <row r="320" spans="1:24" ht="18.75">
      <c r="A320" s="77" t="s">
        <v>2441</v>
      </c>
      <c r="B320">
        <v>201</v>
      </c>
      <c r="C320">
        <v>220</v>
      </c>
      <c r="D320">
        <v>630</v>
      </c>
      <c r="E320">
        <v>58</v>
      </c>
      <c r="F320">
        <v>1</v>
      </c>
      <c r="G320">
        <v>100</v>
      </c>
      <c r="H320">
        <v>40000</v>
      </c>
      <c r="I320">
        <v>60000</v>
      </c>
      <c r="J320">
        <v>0</v>
      </c>
      <c r="K320" s="75">
        <v>160</v>
      </c>
      <c r="L320" s="75">
        <v>999</v>
      </c>
      <c r="M320" s="76">
        <v>220</v>
      </c>
      <c r="N320" s="76">
        <v>280</v>
      </c>
      <c r="O320">
        <v>250</v>
      </c>
      <c r="P320">
        <v>250</v>
      </c>
      <c r="Q320">
        <v>35</v>
      </c>
      <c r="R320">
        <v>40</v>
      </c>
      <c r="S320">
        <v>0</v>
      </c>
      <c r="T320">
        <v>0</v>
      </c>
      <c r="U320">
        <v>0</v>
      </c>
      <c r="V320">
        <v>1300</v>
      </c>
      <c r="W320">
        <v>0</v>
      </c>
      <c r="X320">
        <v>0</v>
      </c>
    </row>
    <row r="321" spans="1:24" ht="18.75">
      <c r="A321" s="77" t="s">
        <v>2440</v>
      </c>
      <c r="B321">
        <v>202</v>
      </c>
      <c r="C321">
        <v>221</v>
      </c>
      <c r="D321">
        <v>640</v>
      </c>
      <c r="E321">
        <v>58</v>
      </c>
      <c r="F321">
        <v>1</v>
      </c>
      <c r="G321">
        <v>100</v>
      </c>
      <c r="H321">
        <v>40000</v>
      </c>
      <c r="I321">
        <v>60000</v>
      </c>
      <c r="J321">
        <v>0</v>
      </c>
      <c r="K321" s="75">
        <v>160</v>
      </c>
      <c r="L321" s="75">
        <v>160</v>
      </c>
      <c r="M321" s="76">
        <v>220</v>
      </c>
      <c r="N321" s="76">
        <v>280</v>
      </c>
      <c r="O321">
        <v>250</v>
      </c>
      <c r="P321">
        <v>250</v>
      </c>
      <c r="Q321">
        <v>35</v>
      </c>
      <c r="R321">
        <v>40</v>
      </c>
      <c r="S321">
        <v>500</v>
      </c>
      <c r="T321">
        <v>1</v>
      </c>
      <c r="U321">
        <v>0</v>
      </c>
      <c r="V321">
        <v>1200</v>
      </c>
      <c r="W321">
        <v>0</v>
      </c>
      <c r="X321">
        <v>0</v>
      </c>
    </row>
    <row r="322" spans="1:24" ht="18.75">
      <c r="A322" s="77" t="s">
        <v>2439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 s="75">
        <v>0</v>
      </c>
      <c r="L322" s="75">
        <v>0</v>
      </c>
      <c r="M322" s="76">
        <v>0</v>
      </c>
      <c r="N322" s="76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 ht="18.75">
      <c r="A323" s="77" t="s">
        <v>2438</v>
      </c>
      <c r="B323">
        <v>81</v>
      </c>
      <c r="C323">
        <v>221</v>
      </c>
      <c r="D323">
        <v>633</v>
      </c>
      <c r="E323">
        <v>56</v>
      </c>
      <c r="F323">
        <v>1</v>
      </c>
      <c r="G323">
        <v>1</v>
      </c>
      <c r="H323">
        <v>18000</v>
      </c>
      <c r="I323">
        <v>26000</v>
      </c>
      <c r="J323">
        <v>0</v>
      </c>
      <c r="K323" s="75">
        <v>150</v>
      </c>
      <c r="L323" s="75">
        <v>150</v>
      </c>
      <c r="M323" s="76">
        <v>220</v>
      </c>
      <c r="N323" s="76">
        <v>285</v>
      </c>
      <c r="O323">
        <v>0</v>
      </c>
      <c r="P323">
        <v>0</v>
      </c>
      <c r="Q323">
        <v>32</v>
      </c>
      <c r="R323">
        <v>37</v>
      </c>
      <c r="S323">
        <v>700</v>
      </c>
      <c r="T323">
        <v>1</v>
      </c>
      <c r="U323">
        <v>0</v>
      </c>
      <c r="V323">
        <v>1200</v>
      </c>
      <c r="W323">
        <v>0</v>
      </c>
      <c r="X323">
        <v>0</v>
      </c>
    </row>
    <row r="324" spans="1:24" ht="18.75">
      <c r="A324" s="77" t="s">
        <v>2437</v>
      </c>
      <c r="B324">
        <v>104</v>
      </c>
      <c r="C324">
        <v>224</v>
      </c>
      <c r="D324">
        <v>634</v>
      </c>
      <c r="E324">
        <v>58</v>
      </c>
      <c r="F324">
        <v>1</v>
      </c>
      <c r="G324">
        <v>1</v>
      </c>
      <c r="H324">
        <v>18000</v>
      </c>
      <c r="I324">
        <v>28000</v>
      </c>
      <c r="J324">
        <v>0</v>
      </c>
      <c r="K324" s="75">
        <v>180</v>
      </c>
      <c r="L324" s="75">
        <v>180</v>
      </c>
      <c r="M324" s="76">
        <v>270</v>
      </c>
      <c r="N324" s="76">
        <v>325</v>
      </c>
      <c r="O324">
        <v>295</v>
      </c>
      <c r="P324">
        <v>295</v>
      </c>
      <c r="Q324">
        <v>32</v>
      </c>
      <c r="R324">
        <v>37</v>
      </c>
      <c r="S324">
        <v>600</v>
      </c>
      <c r="T324">
        <v>1</v>
      </c>
      <c r="U324">
        <v>0</v>
      </c>
      <c r="V324">
        <v>1200</v>
      </c>
      <c r="W324">
        <v>0</v>
      </c>
      <c r="X324">
        <v>0</v>
      </c>
    </row>
    <row r="325" spans="1:24" ht="18.75">
      <c r="A325" s="77" t="s">
        <v>2436</v>
      </c>
      <c r="B325">
        <v>81</v>
      </c>
      <c r="C325">
        <v>221</v>
      </c>
      <c r="D325">
        <v>635</v>
      </c>
      <c r="E325">
        <v>58</v>
      </c>
      <c r="F325">
        <v>1</v>
      </c>
      <c r="G325">
        <v>1</v>
      </c>
      <c r="H325">
        <v>20000</v>
      </c>
      <c r="I325">
        <v>32000</v>
      </c>
      <c r="J325">
        <v>0</v>
      </c>
      <c r="K325" s="75">
        <v>185</v>
      </c>
      <c r="L325" s="75">
        <v>185</v>
      </c>
      <c r="M325" s="76">
        <v>280</v>
      </c>
      <c r="N325" s="76">
        <v>345</v>
      </c>
      <c r="O325">
        <v>0</v>
      </c>
      <c r="P325">
        <v>0</v>
      </c>
      <c r="Q325">
        <v>32</v>
      </c>
      <c r="R325">
        <v>37</v>
      </c>
      <c r="S325">
        <v>600</v>
      </c>
      <c r="T325">
        <v>1</v>
      </c>
      <c r="U325">
        <v>0</v>
      </c>
      <c r="V325">
        <v>1200</v>
      </c>
      <c r="W325">
        <v>0</v>
      </c>
      <c r="X325">
        <v>0</v>
      </c>
    </row>
    <row r="326" spans="1:24" ht="18.75">
      <c r="A326" s="77" t="s">
        <v>2435</v>
      </c>
      <c r="B326">
        <v>81</v>
      </c>
      <c r="C326">
        <v>221</v>
      </c>
      <c r="D326">
        <v>637</v>
      </c>
      <c r="E326">
        <v>58</v>
      </c>
      <c r="F326">
        <v>1</v>
      </c>
      <c r="G326">
        <v>1</v>
      </c>
      <c r="H326">
        <v>25000</v>
      </c>
      <c r="I326">
        <v>35000</v>
      </c>
      <c r="J326">
        <v>0</v>
      </c>
      <c r="K326" s="75">
        <v>190</v>
      </c>
      <c r="L326" s="75">
        <v>190</v>
      </c>
      <c r="M326" s="76">
        <v>300</v>
      </c>
      <c r="N326" s="76">
        <v>365</v>
      </c>
      <c r="O326">
        <v>0</v>
      </c>
      <c r="P326">
        <v>0</v>
      </c>
      <c r="Q326">
        <v>32</v>
      </c>
      <c r="R326">
        <v>37</v>
      </c>
      <c r="S326">
        <v>500</v>
      </c>
      <c r="T326">
        <v>1</v>
      </c>
      <c r="U326">
        <v>0</v>
      </c>
      <c r="V326">
        <v>1200</v>
      </c>
      <c r="W326">
        <v>0</v>
      </c>
      <c r="X326">
        <v>0</v>
      </c>
    </row>
    <row r="327" spans="1:24" ht="18.75">
      <c r="A327" s="77" t="s">
        <v>2434</v>
      </c>
      <c r="B327">
        <v>200</v>
      </c>
      <c r="C327">
        <v>222</v>
      </c>
      <c r="D327">
        <v>638</v>
      </c>
      <c r="E327">
        <v>60</v>
      </c>
      <c r="F327">
        <v>1</v>
      </c>
      <c r="G327">
        <v>100</v>
      </c>
      <c r="H327">
        <v>40000</v>
      </c>
      <c r="I327">
        <v>80000</v>
      </c>
      <c r="J327">
        <v>0</v>
      </c>
      <c r="K327" s="75">
        <v>200</v>
      </c>
      <c r="L327" s="75">
        <v>200</v>
      </c>
      <c r="M327" s="76">
        <v>300</v>
      </c>
      <c r="N327" s="76">
        <v>370</v>
      </c>
      <c r="O327">
        <v>340</v>
      </c>
      <c r="P327">
        <v>340</v>
      </c>
      <c r="Q327">
        <v>35</v>
      </c>
      <c r="R327">
        <v>40</v>
      </c>
      <c r="S327">
        <v>500</v>
      </c>
      <c r="T327">
        <v>1</v>
      </c>
      <c r="U327">
        <v>0</v>
      </c>
      <c r="V327">
        <v>1300</v>
      </c>
      <c r="W327">
        <v>0</v>
      </c>
      <c r="X327">
        <v>0</v>
      </c>
    </row>
    <row r="328" spans="1:24" ht="18.75">
      <c r="A328" s="77" t="s">
        <v>2433</v>
      </c>
      <c r="B328">
        <v>202</v>
      </c>
      <c r="C328">
        <v>221</v>
      </c>
      <c r="D328">
        <v>641</v>
      </c>
      <c r="E328">
        <v>60</v>
      </c>
      <c r="F328">
        <v>1</v>
      </c>
      <c r="G328">
        <v>100</v>
      </c>
      <c r="H328">
        <v>2</v>
      </c>
      <c r="I328">
        <v>150000</v>
      </c>
      <c r="J328">
        <v>0</v>
      </c>
      <c r="K328" s="75">
        <v>250</v>
      </c>
      <c r="L328" s="75">
        <v>250</v>
      </c>
      <c r="M328" s="76">
        <v>400</v>
      </c>
      <c r="N328" s="76">
        <v>535</v>
      </c>
      <c r="O328">
        <v>505</v>
      </c>
      <c r="P328">
        <v>505</v>
      </c>
      <c r="Q328">
        <v>40</v>
      </c>
      <c r="R328">
        <v>45</v>
      </c>
      <c r="S328">
        <v>500</v>
      </c>
      <c r="T328">
        <v>1</v>
      </c>
      <c r="U328">
        <v>0</v>
      </c>
      <c r="V328">
        <v>1200</v>
      </c>
      <c r="W328">
        <v>0</v>
      </c>
      <c r="X328">
        <v>0</v>
      </c>
    </row>
    <row r="329" spans="1:24" ht="18.75">
      <c r="A329" s="77" t="s">
        <v>2432</v>
      </c>
      <c r="B329">
        <v>156</v>
      </c>
      <c r="C329">
        <v>156</v>
      </c>
      <c r="D329">
        <v>451</v>
      </c>
      <c r="E329">
        <v>70</v>
      </c>
      <c r="F329">
        <v>1</v>
      </c>
      <c r="G329">
        <v>100</v>
      </c>
      <c r="H329">
        <v>100000</v>
      </c>
      <c r="I329">
        <v>150000</v>
      </c>
      <c r="J329">
        <v>0</v>
      </c>
      <c r="K329" s="75">
        <v>250</v>
      </c>
      <c r="L329" s="75">
        <v>250</v>
      </c>
      <c r="M329" s="76">
        <v>400</v>
      </c>
      <c r="N329" s="76">
        <v>535</v>
      </c>
      <c r="O329">
        <v>505</v>
      </c>
      <c r="P329">
        <v>505</v>
      </c>
      <c r="Q329">
        <v>40</v>
      </c>
      <c r="R329">
        <v>45</v>
      </c>
      <c r="S329">
        <v>300</v>
      </c>
      <c r="T329">
        <v>1</v>
      </c>
      <c r="U329">
        <v>0</v>
      </c>
      <c r="V329">
        <v>1200</v>
      </c>
      <c r="W329">
        <v>0</v>
      </c>
      <c r="X329">
        <v>0</v>
      </c>
    </row>
    <row r="330" spans="1:24" ht="18.75">
      <c r="A330" s="77" t="s">
        <v>2431</v>
      </c>
      <c r="B330">
        <v>156</v>
      </c>
      <c r="C330">
        <v>156</v>
      </c>
      <c r="D330">
        <v>412</v>
      </c>
      <c r="E330">
        <v>80</v>
      </c>
      <c r="F330">
        <v>1</v>
      </c>
      <c r="G330">
        <v>100</v>
      </c>
      <c r="H330">
        <v>150000</v>
      </c>
      <c r="I330">
        <v>200000</v>
      </c>
      <c r="J330">
        <v>0</v>
      </c>
      <c r="K330" s="75">
        <v>300</v>
      </c>
      <c r="L330" s="75">
        <v>300</v>
      </c>
      <c r="M330" s="76">
        <v>450</v>
      </c>
      <c r="N330" s="76">
        <v>600</v>
      </c>
      <c r="O330">
        <v>570</v>
      </c>
      <c r="P330">
        <v>570</v>
      </c>
      <c r="Q330">
        <v>43</v>
      </c>
      <c r="R330">
        <v>48</v>
      </c>
      <c r="S330">
        <v>300</v>
      </c>
      <c r="T330">
        <v>1</v>
      </c>
      <c r="U330">
        <v>0</v>
      </c>
      <c r="V330">
        <v>1500</v>
      </c>
      <c r="W330">
        <v>0</v>
      </c>
      <c r="X330">
        <v>0</v>
      </c>
    </row>
    <row r="331" spans="1:24" ht="18.75">
      <c r="A331" s="77" t="s">
        <v>2430</v>
      </c>
      <c r="B331">
        <v>204</v>
      </c>
      <c r="C331">
        <v>223</v>
      </c>
      <c r="D331">
        <v>643</v>
      </c>
      <c r="E331">
        <v>80</v>
      </c>
      <c r="F331">
        <v>1</v>
      </c>
      <c r="G331">
        <v>100</v>
      </c>
      <c r="H331">
        <v>150000</v>
      </c>
      <c r="I331">
        <v>200000</v>
      </c>
      <c r="J331">
        <v>0</v>
      </c>
      <c r="K331" s="75">
        <v>300</v>
      </c>
      <c r="L331" s="75">
        <v>300</v>
      </c>
      <c r="M331" s="76">
        <v>450</v>
      </c>
      <c r="N331" s="76">
        <v>600</v>
      </c>
      <c r="O331">
        <v>570</v>
      </c>
      <c r="P331">
        <v>570</v>
      </c>
      <c r="Q331">
        <v>43</v>
      </c>
      <c r="R331">
        <v>48</v>
      </c>
      <c r="S331">
        <v>300</v>
      </c>
      <c r="T331">
        <v>1</v>
      </c>
      <c r="U331">
        <v>0</v>
      </c>
      <c r="V331">
        <v>1500</v>
      </c>
      <c r="W331">
        <v>0</v>
      </c>
      <c r="X331">
        <v>0</v>
      </c>
    </row>
    <row r="332" spans="1:24" ht="18.75">
      <c r="A332" s="77" t="s">
        <v>2429</v>
      </c>
      <c r="B332">
        <v>203</v>
      </c>
      <c r="C332">
        <v>225</v>
      </c>
      <c r="D332">
        <v>642</v>
      </c>
      <c r="E332">
        <v>80</v>
      </c>
      <c r="F332">
        <v>1</v>
      </c>
      <c r="G332">
        <v>100</v>
      </c>
      <c r="H332">
        <v>150000</v>
      </c>
      <c r="I332">
        <v>200000</v>
      </c>
      <c r="J332">
        <v>0</v>
      </c>
      <c r="K332" s="75">
        <v>300</v>
      </c>
      <c r="L332" s="75">
        <v>300</v>
      </c>
      <c r="M332" s="76">
        <v>450</v>
      </c>
      <c r="N332" s="76">
        <v>600</v>
      </c>
      <c r="O332">
        <v>570</v>
      </c>
      <c r="P332">
        <v>570</v>
      </c>
      <c r="Q332">
        <v>43</v>
      </c>
      <c r="R332">
        <v>48</v>
      </c>
      <c r="S332">
        <v>300</v>
      </c>
      <c r="T332">
        <v>1</v>
      </c>
      <c r="U332">
        <v>0</v>
      </c>
      <c r="V332">
        <v>1500</v>
      </c>
      <c r="W332">
        <v>0</v>
      </c>
      <c r="X332">
        <v>0</v>
      </c>
    </row>
    <row r="333" spans="1:24" ht="18.75">
      <c r="A333" s="77" t="s">
        <v>2428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s="75">
        <v>0</v>
      </c>
      <c r="L333" s="75">
        <v>0</v>
      </c>
      <c r="M333" s="76">
        <v>0</v>
      </c>
      <c r="N333" s="76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 ht="18.75">
      <c r="A334" s="77" t="s">
        <v>2427</v>
      </c>
      <c r="B334">
        <v>156</v>
      </c>
      <c r="C334">
        <v>156</v>
      </c>
      <c r="D334">
        <v>390</v>
      </c>
      <c r="E334">
        <v>58</v>
      </c>
      <c r="F334">
        <v>1</v>
      </c>
      <c r="G334">
        <v>0</v>
      </c>
      <c r="H334">
        <v>15000</v>
      </c>
      <c r="I334">
        <v>25000</v>
      </c>
      <c r="J334">
        <v>0</v>
      </c>
      <c r="K334" s="75">
        <v>180</v>
      </c>
      <c r="L334" s="75">
        <v>180</v>
      </c>
      <c r="M334" s="76">
        <v>270</v>
      </c>
      <c r="N334" s="76">
        <v>325</v>
      </c>
      <c r="O334">
        <v>295</v>
      </c>
      <c r="P334">
        <v>295</v>
      </c>
      <c r="Q334">
        <v>32</v>
      </c>
      <c r="R334">
        <v>37</v>
      </c>
      <c r="S334">
        <v>700</v>
      </c>
      <c r="T334">
        <v>1</v>
      </c>
      <c r="U334">
        <v>0</v>
      </c>
      <c r="V334">
        <v>1200</v>
      </c>
      <c r="W334">
        <v>0</v>
      </c>
      <c r="X334">
        <v>0</v>
      </c>
    </row>
    <row r="335" spans="1:24" ht="18.75">
      <c r="A335" s="77" t="s">
        <v>2426</v>
      </c>
      <c r="B335">
        <v>156</v>
      </c>
      <c r="C335">
        <v>156</v>
      </c>
      <c r="D335">
        <v>391</v>
      </c>
      <c r="E335">
        <v>58</v>
      </c>
      <c r="F335">
        <v>1</v>
      </c>
      <c r="G335">
        <v>0</v>
      </c>
      <c r="H335">
        <v>15000</v>
      </c>
      <c r="I335">
        <v>28000</v>
      </c>
      <c r="J335">
        <v>0</v>
      </c>
      <c r="K335" s="75">
        <v>180</v>
      </c>
      <c r="L335" s="75">
        <v>180</v>
      </c>
      <c r="M335" s="76">
        <v>270</v>
      </c>
      <c r="N335" s="76">
        <v>325</v>
      </c>
      <c r="O335">
        <v>295</v>
      </c>
      <c r="P335">
        <v>295</v>
      </c>
      <c r="Q335">
        <v>32</v>
      </c>
      <c r="R335">
        <v>37</v>
      </c>
      <c r="S335">
        <v>600</v>
      </c>
      <c r="T335">
        <v>1</v>
      </c>
      <c r="U335">
        <v>0</v>
      </c>
      <c r="V335">
        <v>1200</v>
      </c>
      <c r="W335">
        <v>0</v>
      </c>
      <c r="X335">
        <v>0</v>
      </c>
    </row>
    <row r="336" spans="1:24" ht="18.75">
      <c r="A336" s="77" t="s">
        <v>2425</v>
      </c>
      <c r="B336">
        <v>156</v>
      </c>
      <c r="C336">
        <v>156</v>
      </c>
      <c r="D336">
        <v>392</v>
      </c>
      <c r="E336">
        <v>58</v>
      </c>
      <c r="F336">
        <v>1</v>
      </c>
      <c r="G336">
        <v>100</v>
      </c>
      <c r="H336">
        <v>15000</v>
      </c>
      <c r="I336">
        <v>26000</v>
      </c>
      <c r="J336">
        <v>0</v>
      </c>
      <c r="K336" s="75">
        <v>180</v>
      </c>
      <c r="L336" s="75">
        <v>180</v>
      </c>
      <c r="M336" s="76">
        <v>260</v>
      </c>
      <c r="N336" s="76">
        <v>320</v>
      </c>
      <c r="O336">
        <v>290</v>
      </c>
      <c r="P336">
        <v>290</v>
      </c>
      <c r="Q336">
        <v>32</v>
      </c>
      <c r="R336">
        <v>37</v>
      </c>
      <c r="S336">
        <v>700</v>
      </c>
      <c r="T336">
        <v>1</v>
      </c>
      <c r="U336">
        <v>0</v>
      </c>
      <c r="V336">
        <v>1300</v>
      </c>
      <c r="W336">
        <v>0</v>
      </c>
      <c r="X336">
        <v>0</v>
      </c>
    </row>
    <row r="337" spans="1:24" ht="18.75">
      <c r="A337" s="77" t="s">
        <v>2424</v>
      </c>
      <c r="B337">
        <v>156</v>
      </c>
      <c r="C337">
        <v>156</v>
      </c>
      <c r="D337">
        <v>394</v>
      </c>
      <c r="E337">
        <v>80</v>
      </c>
      <c r="F337">
        <v>1</v>
      </c>
      <c r="G337">
        <v>100</v>
      </c>
      <c r="H337">
        <v>100000</v>
      </c>
      <c r="I337">
        <v>150000</v>
      </c>
      <c r="J337">
        <v>0</v>
      </c>
      <c r="K337" s="75">
        <v>230</v>
      </c>
      <c r="L337" s="75">
        <v>230</v>
      </c>
      <c r="M337" s="76">
        <v>380</v>
      </c>
      <c r="N337" s="76">
        <v>485</v>
      </c>
      <c r="O337">
        <v>455</v>
      </c>
      <c r="P337">
        <v>455</v>
      </c>
      <c r="Q337">
        <v>40</v>
      </c>
      <c r="R337">
        <v>45</v>
      </c>
      <c r="S337">
        <v>300</v>
      </c>
      <c r="T337">
        <v>1</v>
      </c>
      <c r="U337">
        <v>0</v>
      </c>
      <c r="V337">
        <v>1200</v>
      </c>
      <c r="W337">
        <v>0</v>
      </c>
      <c r="X337">
        <v>0</v>
      </c>
    </row>
    <row r="338" spans="1:24" ht="18.75">
      <c r="A338" s="77" t="s">
        <v>2423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s="75">
        <v>0</v>
      </c>
      <c r="L338" s="75">
        <v>0</v>
      </c>
      <c r="M338" s="76">
        <v>0</v>
      </c>
      <c r="N338" s="76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 ht="18.75">
      <c r="A339" s="77" t="s">
        <v>2422</v>
      </c>
      <c r="B339">
        <v>156</v>
      </c>
      <c r="C339">
        <v>156</v>
      </c>
      <c r="D339">
        <v>470</v>
      </c>
      <c r="E339">
        <v>58</v>
      </c>
      <c r="F339">
        <v>1</v>
      </c>
      <c r="G339">
        <v>0</v>
      </c>
      <c r="H339">
        <v>15000</v>
      </c>
      <c r="I339">
        <v>25000</v>
      </c>
      <c r="J339">
        <v>0</v>
      </c>
      <c r="K339" s="75">
        <v>180</v>
      </c>
      <c r="L339" s="75">
        <v>180</v>
      </c>
      <c r="M339" s="76">
        <v>270</v>
      </c>
      <c r="N339" s="76">
        <v>325</v>
      </c>
      <c r="O339">
        <v>0</v>
      </c>
      <c r="P339">
        <v>0</v>
      </c>
      <c r="Q339">
        <v>32</v>
      </c>
      <c r="R339">
        <v>37</v>
      </c>
      <c r="S339">
        <v>600</v>
      </c>
      <c r="T339">
        <v>1</v>
      </c>
      <c r="U339">
        <v>0</v>
      </c>
      <c r="V339">
        <v>1200</v>
      </c>
      <c r="W339">
        <v>0</v>
      </c>
      <c r="X339">
        <v>0</v>
      </c>
    </row>
    <row r="340" spans="1:24" ht="18.75">
      <c r="A340" s="77" t="s">
        <v>2421</v>
      </c>
      <c r="B340">
        <v>156</v>
      </c>
      <c r="C340">
        <v>156</v>
      </c>
      <c r="D340">
        <v>472</v>
      </c>
      <c r="E340">
        <v>58</v>
      </c>
      <c r="F340">
        <v>1</v>
      </c>
      <c r="G340">
        <v>0</v>
      </c>
      <c r="H340">
        <v>15000</v>
      </c>
      <c r="I340">
        <v>28000</v>
      </c>
      <c r="J340">
        <v>0</v>
      </c>
      <c r="K340" s="75">
        <v>180</v>
      </c>
      <c r="L340" s="75">
        <v>180</v>
      </c>
      <c r="M340" s="76">
        <v>270</v>
      </c>
      <c r="N340" s="76">
        <v>325</v>
      </c>
      <c r="O340">
        <v>0</v>
      </c>
      <c r="P340">
        <v>0</v>
      </c>
      <c r="Q340">
        <v>32</v>
      </c>
      <c r="R340">
        <v>37</v>
      </c>
      <c r="S340">
        <v>500</v>
      </c>
      <c r="T340">
        <v>1</v>
      </c>
      <c r="U340">
        <v>0</v>
      </c>
      <c r="V340">
        <v>1200</v>
      </c>
      <c r="W340">
        <v>0</v>
      </c>
      <c r="X340">
        <v>0</v>
      </c>
    </row>
    <row r="341" spans="1:24" ht="18.75">
      <c r="A341" s="77" t="s">
        <v>2420</v>
      </c>
      <c r="B341">
        <v>156</v>
      </c>
      <c r="C341">
        <v>156</v>
      </c>
      <c r="D341">
        <v>474</v>
      </c>
      <c r="E341">
        <v>58</v>
      </c>
      <c r="F341">
        <v>1</v>
      </c>
      <c r="G341">
        <v>100</v>
      </c>
      <c r="H341">
        <v>100000</v>
      </c>
      <c r="I341">
        <v>150000</v>
      </c>
      <c r="J341">
        <v>0</v>
      </c>
      <c r="K341" s="75">
        <v>230</v>
      </c>
      <c r="L341" s="75">
        <v>230</v>
      </c>
      <c r="M341" s="76">
        <v>380</v>
      </c>
      <c r="N341" s="76">
        <v>485</v>
      </c>
      <c r="O341">
        <v>455</v>
      </c>
      <c r="P341">
        <v>455</v>
      </c>
      <c r="Q341">
        <v>40</v>
      </c>
      <c r="R341">
        <v>45</v>
      </c>
      <c r="S341">
        <v>500</v>
      </c>
      <c r="T341">
        <v>1</v>
      </c>
      <c r="U341">
        <v>0</v>
      </c>
      <c r="V341">
        <v>1300</v>
      </c>
      <c r="W341">
        <v>0</v>
      </c>
      <c r="X341">
        <v>0</v>
      </c>
    </row>
    <row r="342" spans="1:24" ht="18.75">
      <c r="A342" s="77" t="s">
        <v>2419</v>
      </c>
      <c r="B342">
        <v>156</v>
      </c>
      <c r="C342">
        <v>156</v>
      </c>
      <c r="D342">
        <v>450</v>
      </c>
      <c r="E342">
        <v>80</v>
      </c>
      <c r="F342">
        <v>1</v>
      </c>
      <c r="G342">
        <v>100</v>
      </c>
      <c r="H342">
        <v>150000</v>
      </c>
      <c r="I342">
        <v>200000</v>
      </c>
      <c r="J342">
        <v>0</v>
      </c>
      <c r="K342" s="75">
        <v>300</v>
      </c>
      <c r="L342" s="75">
        <v>300</v>
      </c>
      <c r="M342" s="76">
        <v>450</v>
      </c>
      <c r="N342" s="76">
        <v>600</v>
      </c>
      <c r="O342">
        <v>570</v>
      </c>
      <c r="P342">
        <v>570</v>
      </c>
      <c r="Q342">
        <v>43</v>
      </c>
      <c r="R342">
        <v>48</v>
      </c>
      <c r="S342">
        <v>300</v>
      </c>
      <c r="T342">
        <v>1</v>
      </c>
      <c r="U342">
        <v>0</v>
      </c>
      <c r="V342">
        <v>1500</v>
      </c>
      <c r="W342">
        <v>0</v>
      </c>
      <c r="X342">
        <v>0</v>
      </c>
    </row>
    <row r="343" spans="1:24" ht="18.75">
      <c r="A343" s="77" t="s">
        <v>2418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 s="75">
        <v>0</v>
      </c>
      <c r="L343" s="75">
        <v>0</v>
      </c>
      <c r="M343" s="76">
        <v>0</v>
      </c>
      <c r="N343" s="76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ht="18.75">
      <c r="A344" s="77" t="s">
        <v>2417</v>
      </c>
      <c r="B344">
        <v>149</v>
      </c>
      <c r="C344">
        <v>202</v>
      </c>
      <c r="D344">
        <v>606</v>
      </c>
      <c r="E344">
        <v>58</v>
      </c>
      <c r="F344">
        <v>1</v>
      </c>
      <c r="G344">
        <v>0</v>
      </c>
      <c r="H344">
        <v>15000</v>
      </c>
      <c r="I344">
        <v>22000</v>
      </c>
      <c r="J344">
        <v>0</v>
      </c>
      <c r="K344" s="75">
        <v>150</v>
      </c>
      <c r="L344" s="75">
        <v>150</v>
      </c>
      <c r="M344" s="76">
        <v>220</v>
      </c>
      <c r="N344" s="76">
        <v>285</v>
      </c>
      <c r="O344">
        <v>255</v>
      </c>
      <c r="P344">
        <v>255</v>
      </c>
      <c r="Q344">
        <v>30</v>
      </c>
      <c r="R344">
        <v>35</v>
      </c>
      <c r="S344">
        <v>600</v>
      </c>
      <c r="T344">
        <v>1</v>
      </c>
      <c r="U344">
        <v>0</v>
      </c>
      <c r="V344">
        <v>1200</v>
      </c>
      <c r="W344">
        <v>0</v>
      </c>
      <c r="X344">
        <v>0</v>
      </c>
    </row>
    <row r="345" spans="1:24" ht="18.75">
      <c r="A345" s="77" t="s">
        <v>2416</v>
      </c>
      <c r="B345">
        <v>156</v>
      </c>
      <c r="C345">
        <v>156</v>
      </c>
      <c r="D345">
        <v>417</v>
      </c>
      <c r="E345">
        <v>58</v>
      </c>
      <c r="F345">
        <v>1</v>
      </c>
      <c r="G345">
        <v>0</v>
      </c>
      <c r="H345">
        <v>15000</v>
      </c>
      <c r="I345">
        <v>25000</v>
      </c>
      <c r="J345">
        <v>0</v>
      </c>
      <c r="K345" s="75">
        <v>180</v>
      </c>
      <c r="L345" s="75">
        <v>180</v>
      </c>
      <c r="M345" s="76">
        <v>270</v>
      </c>
      <c r="N345" s="76">
        <v>325</v>
      </c>
      <c r="O345">
        <v>295</v>
      </c>
      <c r="P345">
        <v>295</v>
      </c>
      <c r="Q345">
        <v>32</v>
      </c>
      <c r="R345">
        <v>37</v>
      </c>
      <c r="S345">
        <v>700</v>
      </c>
      <c r="T345">
        <v>1</v>
      </c>
      <c r="U345">
        <v>0</v>
      </c>
      <c r="V345">
        <v>1200</v>
      </c>
      <c r="W345">
        <v>0</v>
      </c>
      <c r="X345">
        <v>0</v>
      </c>
    </row>
    <row r="346" spans="1:24" ht="18.75">
      <c r="A346" s="77" t="s">
        <v>2415</v>
      </c>
      <c r="B346">
        <v>156</v>
      </c>
      <c r="C346">
        <v>156</v>
      </c>
      <c r="D346">
        <v>418</v>
      </c>
      <c r="E346">
        <v>58</v>
      </c>
      <c r="F346">
        <v>1</v>
      </c>
      <c r="G346">
        <v>100</v>
      </c>
      <c r="H346">
        <v>15000</v>
      </c>
      <c r="I346">
        <v>26000</v>
      </c>
      <c r="J346">
        <v>0</v>
      </c>
      <c r="K346" s="75">
        <v>180</v>
      </c>
      <c r="L346" s="75">
        <v>180</v>
      </c>
      <c r="M346" s="76">
        <v>270</v>
      </c>
      <c r="N346" s="76">
        <v>325</v>
      </c>
      <c r="O346">
        <v>295</v>
      </c>
      <c r="P346">
        <v>295</v>
      </c>
      <c r="Q346">
        <v>32</v>
      </c>
      <c r="R346">
        <v>37</v>
      </c>
      <c r="S346">
        <v>700</v>
      </c>
      <c r="T346">
        <v>1</v>
      </c>
      <c r="U346">
        <v>0</v>
      </c>
      <c r="V346">
        <v>1200</v>
      </c>
      <c r="W346">
        <v>0</v>
      </c>
      <c r="X346">
        <v>0</v>
      </c>
    </row>
    <row r="347" spans="1:24" ht="18.75">
      <c r="A347" s="77" t="s">
        <v>2414</v>
      </c>
      <c r="B347">
        <v>156</v>
      </c>
      <c r="C347">
        <v>156</v>
      </c>
      <c r="D347">
        <v>414</v>
      </c>
      <c r="E347">
        <v>59</v>
      </c>
      <c r="F347">
        <v>1</v>
      </c>
      <c r="G347">
        <v>100</v>
      </c>
      <c r="H347">
        <v>18000</v>
      </c>
      <c r="I347">
        <v>28000</v>
      </c>
      <c r="J347">
        <v>0</v>
      </c>
      <c r="K347" s="75">
        <v>200</v>
      </c>
      <c r="L347" s="75">
        <v>200</v>
      </c>
      <c r="M347" s="76">
        <v>280</v>
      </c>
      <c r="N347" s="76">
        <v>340</v>
      </c>
      <c r="O347">
        <v>310</v>
      </c>
      <c r="P347">
        <v>310</v>
      </c>
      <c r="Q347">
        <v>32</v>
      </c>
      <c r="R347">
        <v>37</v>
      </c>
      <c r="S347">
        <v>500</v>
      </c>
      <c r="T347">
        <v>1</v>
      </c>
      <c r="U347">
        <v>0</v>
      </c>
      <c r="V347">
        <v>1000</v>
      </c>
      <c r="W347">
        <v>0</v>
      </c>
      <c r="X347">
        <v>0</v>
      </c>
    </row>
    <row r="348" spans="1:24" ht="18.75">
      <c r="A348" s="77" t="s">
        <v>2413</v>
      </c>
      <c r="B348">
        <v>156</v>
      </c>
      <c r="C348">
        <v>156</v>
      </c>
      <c r="D348">
        <v>397</v>
      </c>
      <c r="E348">
        <v>80</v>
      </c>
      <c r="F348">
        <v>1</v>
      </c>
      <c r="G348">
        <v>100</v>
      </c>
      <c r="H348">
        <v>100000</v>
      </c>
      <c r="I348">
        <v>150000</v>
      </c>
      <c r="J348">
        <v>0</v>
      </c>
      <c r="K348" s="75">
        <v>230</v>
      </c>
      <c r="L348" s="75">
        <v>230</v>
      </c>
      <c r="M348" s="76">
        <v>380</v>
      </c>
      <c r="N348" s="76">
        <v>485</v>
      </c>
      <c r="O348">
        <v>455</v>
      </c>
      <c r="P348">
        <v>455</v>
      </c>
      <c r="Q348">
        <v>40</v>
      </c>
      <c r="R348">
        <v>45</v>
      </c>
      <c r="S348">
        <v>300</v>
      </c>
      <c r="T348">
        <v>1</v>
      </c>
      <c r="U348">
        <v>0</v>
      </c>
      <c r="V348">
        <v>1200</v>
      </c>
      <c r="W348">
        <v>0</v>
      </c>
      <c r="X348">
        <v>0</v>
      </c>
    </row>
    <row r="349" spans="1:24" ht="18.75">
      <c r="A349" s="77" t="s">
        <v>2412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 s="75">
        <v>0</v>
      </c>
      <c r="L349" s="75">
        <v>0</v>
      </c>
      <c r="M349" s="76">
        <v>0</v>
      </c>
      <c r="N349" s="76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ht="18.75">
      <c r="A350" s="77" t="s">
        <v>2411</v>
      </c>
      <c r="B350">
        <v>156</v>
      </c>
      <c r="C350">
        <v>156</v>
      </c>
      <c r="D350">
        <v>480</v>
      </c>
      <c r="E350">
        <v>58</v>
      </c>
      <c r="F350">
        <v>1</v>
      </c>
      <c r="G350">
        <v>100</v>
      </c>
      <c r="H350">
        <v>15000</v>
      </c>
      <c r="I350">
        <v>20000</v>
      </c>
      <c r="J350">
        <v>0</v>
      </c>
      <c r="K350" s="75">
        <v>166</v>
      </c>
      <c r="L350" s="75">
        <v>166</v>
      </c>
      <c r="M350" s="76">
        <v>235</v>
      </c>
      <c r="N350" s="76">
        <v>279</v>
      </c>
      <c r="O350">
        <v>249</v>
      </c>
      <c r="P350">
        <v>249</v>
      </c>
      <c r="Q350">
        <v>32</v>
      </c>
      <c r="R350">
        <v>37</v>
      </c>
      <c r="S350">
        <v>500</v>
      </c>
      <c r="T350">
        <v>1</v>
      </c>
      <c r="U350">
        <v>0</v>
      </c>
      <c r="V350">
        <v>1800</v>
      </c>
      <c r="W350">
        <v>0</v>
      </c>
      <c r="X350">
        <v>0</v>
      </c>
    </row>
    <row r="351" spans="1:24" ht="18.75">
      <c r="A351" s="77" t="s">
        <v>2410</v>
      </c>
      <c r="B351">
        <v>156</v>
      </c>
      <c r="C351">
        <v>156</v>
      </c>
      <c r="D351">
        <v>481</v>
      </c>
      <c r="E351">
        <v>58</v>
      </c>
      <c r="F351">
        <v>1</v>
      </c>
      <c r="G351">
        <v>100</v>
      </c>
      <c r="H351">
        <v>15000</v>
      </c>
      <c r="I351">
        <v>20000</v>
      </c>
      <c r="J351">
        <v>0</v>
      </c>
      <c r="K351" s="75">
        <v>166</v>
      </c>
      <c r="L351" s="75">
        <v>166</v>
      </c>
      <c r="M351" s="76">
        <v>235</v>
      </c>
      <c r="N351" s="76">
        <v>279</v>
      </c>
      <c r="O351">
        <v>249</v>
      </c>
      <c r="P351">
        <v>249</v>
      </c>
      <c r="Q351">
        <v>32</v>
      </c>
      <c r="R351">
        <v>37</v>
      </c>
      <c r="S351">
        <v>500</v>
      </c>
      <c r="T351">
        <v>1</v>
      </c>
      <c r="U351">
        <v>0</v>
      </c>
      <c r="V351">
        <v>1800</v>
      </c>
      <c r="W351">
        <v>0</v>
      </c>
      <c r="X351">
        <v>0</v>
      </c>
    </row>
    <row r="352" spans="1:24" ht="18.75">
      <c r="A352" s="77" t="s">
        <v>2409</v>
      </c>
      <c r="B352">
        <v>156</v>
      </c>
      <c r="C352">
        <v>156</v>
      </c>
      <c r="D352">
        <v>482</v>
      </c>
      <c r="E352">
        <v>58</v>
      </c>
      <c r="F352">
        <v>1</v>
      </c>
      <c r="G352">
        <v>100</v>
      </c>
      <c r="H352">
        <v>16000</v>
      </c>
      <c r="I352">
        <v>28000</v>
      </c>
      <c r="J352">
        <v>0</v>
      </c>
      <c r="K352" s="75">
        <v>200</v>
      </c>
      <c r="L352" s="75">
        <v>180</v>
      </c>
      <c r="M352" s="76">
        <v>275</v>
      </c>
      <c r="N352" s="76">
        <v>320</v>
      </c>
      <c r="O352">
        <v>290</v>
      </c>
      <c r="P352">
        <v>290</v>
      </c>
      <c r="Q352">
        <v>35</v>
      </c>
      <c r="R352">
        <v>40</v>
      </c>
      <c r="S352">
        <v>700</v>
      </c>
      <c r="T352">
        <v>1</v>
      </c>
      <c r="U352">
        <v>0</v>
      </c>
      <c r="V352">
        <v>1100</v>
      </c>
      <c r="W352">
        <v>0</v>
      </c>
      <c r="X352">
        <v>0</v>
      </c>
    </row>
    <row r="353" spans="1:24" ht="18.75">
      <c r="A353" s="77" t="s">
        <v>2408</v>
      </c>
      <c r="B353">
        <v>156</v>
      </c>
      <c r="C353">
        <v>156</v>
      </c>
      <c r="D353">
        <v>484</v>
      </c>
      <c r="E353">
        <v>59</v>
      </c>
      <c r="F353">
        <v>1</v>
      </c>
      <c r="G353">
        <v>100</v>
      </c>
      <c r="H353">
        <v>30000</v>
      </c>
      <c r="I353">
        <v>60000</v>
      </c>
      <c r="J353">
        <v>0</v>
      </c>
      <c r="K353" s="75">
        <v>180</v>
      </c>
      <c r="L353" s="75">
        <v>200</v>
      </c>
      <c r="M353" s="76">
        <v>285</v>
      </c>
      <c r="N353" s="76">
        <v>350</v>
      </c>
      <c r="O353">
        <v>320</v>
      </c>
      <c r="P353">
        <v>320</v>
      </c>
      <c r="Q353">
        <v>35</v>
      </c>
      <c r="R353">
        <v>40</v>
      </c>
      <c r="S353">
        <v>700</v>
      </c>
      <c r="T353">
        <v>1</v>
      </c>
      <c r="U353">
        <v>0</v>
      </c>
      <c r="V353">
        <v>1300</v>
      </c>
      <c r="W353">
        <v>0</v>
      </c>
      <c r="X353">
        <v>0</v>
      </c>
    </row>
    <row r="354" spans="1:24" ht="18.75">
      <c r="A354" s="77" t="s">
        <v>2407</v>
      </c>
      <c r="B354">
        <v>156</v>
      </c>
      <c r="C354">
        <v>156</v>
      </c>
      <c r="D354">
        <v>485</v>
      </c>
      <c r="E354">
        <v>60</v>
      </c>
      <c r="F354">
        <v>1</v>
      </c>
      <c r="G354">
        <v>100</v>
      </c>
      <c r="H354">
        <v>40000</v>
      </c>
      <c r="I354">
        <v>80000</v>
      </c>
      <c r="J354">
        <v>0</v>
      </c>
      <c r="K354" s="75">
        <v>250</v>
      </c>
      <c r="L354" s="75">
        <v>250</v>
      </c>
      <c r="M354" s="76">
        <v>350</v>
      </c>
      <c r="N354" s="76">
        <v>400</v>
      </c>
      <c r="O354">
        <v>370</v>
      </c>
      <c r="P354">
        <v>370</v>
      </c>
      <c r="Q354">
        <v>38</v>
      </c>
      <c r="R354">
        <v>43</v>
      </c>
      <c r="S354">
        <v>500</v>
      </c>
      <c r="T354">
        <v>1</v>
      </c>
      <c r="U354">
        <v>0</v>
      </c>
      <c r="V354">
        <v>1800</v>
      </c>
      <c r="W354">
        <v>0</v>
      </c>
      <c r="X354">
        <v>0</v>
      </c>
    </row>
    <row r="355" spans="1:24" ht="18.75">
      <c r="A355" s="77" t="s">
        <v>2406</v>
      </c>
      <c r="B355">
        <v>156</v>
      </c>
      <c r="C355">
        <v>156</v>
      </c>
      <c r="D355">
        <v>486</v>
      </c>
      <c r="E355">
        <v>90</v>
      </c>
      <c r="F355">
        <v>1</v>
      </c>
      <c r="G355">
        <v>100</v>
      </c>
      <c r="H355">
        <v>200000</v>
      </c>
      <c r="I355">
        <v>250000</v>
      </c>
      <c r="J355">
        <v>0</v>
      </c>
      <c r="K355" s="75">
        <v>320</v>
      </c>
      <c r="L355" s="75">
        <v>320</v>
      </c>
      <c r="M355" s="76">
        <v>480</v>
      </c>
      <c r="N355" s="76">
        <v>650</v>
      </c>
      <c r="O355">
        <v>620</v>
      </c>
      <c r="P355">
        <v>620</v>
      </c>
      <c r="Q355">
        <v>45</v>
      </c>
      <c r="R355">
        <v>50</v>
      </c>
      <c r="S355">
        <v>300</v>
      </c>
      <c r="T355">
        <v>1</v>
      </c>
      <c r="U355">
        <v>0</v>
      </c>
      <c r="V355">
        <v>1500</v>
      </c>
      <c r="W355">
        <v>0</v>
      </c>
      <c r="X355">
        <v>0</v>
      </c>
    </row>
    <row r="356" spans="1:24" ht="18.75">
      <c r="A356" s="77" t="s">
        <v>2405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s="75">
        <v>0</v>
      </c>
      <c r="L356" s="75">
        <v>0</v>
      </c>
      <c r="M356" s="76">
        <v>0</v>
      </c>
      <c r="N356" s="7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ht="18.75">
      <c r="A357" s="77" t="s">
        <v>2404</v>
      </c>
      <c r="B357">
        <v>156</v>
      </c>
      <c r="C357">
        <v>156</v>
      </c>
      <c r="D357">
        <v>380</v>
      </c>
      <c r="E357">
        <v>60</v>
      </c>
      <c r="F357">
        <v>1</v>
      </c>
      <c r="G357">
        <v>100</v>
      </c>
      <c r="H357">
        <v>2</v>
      </c>
      <c r="I357">
        <v>10000</v>
      </c>
      <c r="J357">
        <v>0</v>
      </c>
      <c r="K357" s="75">
        <v>100</v>
      </c>
      <c r="L357" s="75">
        <v>100</v>
      </c>
      <c r="M357" s="76">
        <v>300</v>
      </c>
      <c r="N357" s="76">
        <v>300</v>
      </c>
      <c r="O357">
        <v>270</v>
      </c>
      <c r="P357">
        <v>270</v>
      </c>
      <c r="Q357">
        <v>35</v>
      </c>
      <c r="R357">
        <v>40</v>
      </c>
      <c r="S357">
        <v>500</v>
      </c>
      <c r="T357">
        <v>1</v>
      </c>
      <c r="U357">
        <v>0</v>
      </c>
      <c r="V357">
        <v>1200</v>
      </c>
      <c r="W357">
        <v>0</v>
      </c>
      <c r="X357">
        <v>0</v>
      </c>
    </row>
    <row r="358" spans="1:24" ht="18.75">
      <c r="A358" s="77" t="s">
        <v>2403</v>
      </c>
      <c r="B358">
        <v>156</v>
      </c>
      <c r="C358">
        <v>156</v>
      </c>
      <c r="D358">
        <v>381</v>
      </c>
      <c r="E358">
        <v>60</v>
      </c>
      <c r="F358">
        <v>1</v>
      </c>
      <c r="G358">
        <v>100</v>
      </c>
      <c r="H358">
        <v>2</v>
      </c>
      <c r="I358">
        <v>10000</v>
      </c>
      <c r="J358">
        <v>0</v>
      </c>
      <c r="K358" s="75">
        <v>100</v>
      </c>
      <c r="L358" s="75">
        <v>100</v>
      </c>
      <c r="M358" s="76">
        <v>300</v>
      </c>
      <c r="N358" s="76">
        <v>300</v>
      </c>
      <c r="O358">
        <v>270</v>
      </c>
      <c r="P358">
        <v>270</v>
      </c>
      <c r="Q358">
        <v>35</v>
      </c>
      <c r="R358">
        <v>40</v>
      </c>
      <c r="S358">
        <v>500</v>
      </c>
      <c r="T358">
        <v>1</v>
      </c>
      <c r="U358">
        <v>0</v>
      </c>
      <c r="V358">
        <v>1200</v>
      </c>
      <c r="W358">
        <v>0</v>
      </c>
      <c r="X358">
        <v>0</v>
      </c>
    </row>
    <row r="359" spans="1:24" ht="18.75">
      <c r="A359" s="77" t="s">
        <v>2402</v>
      </c>
      <c r="B359">
        <v>156</v>
      </c>
      <c r="C359">
        <v>156</v>
      </c>
      <c r="D359">
        <v>382</v>
      </c>
      <c r="E359">
        <v>60</v>
      </c>
      <c r="F359">
        <v>1</v>
      </c>
      <c r="G359">
        <v>100</v>
      </c>
      <c r="H359">
        <v>2</v>
      </c>
      <c r="I359">
        <v>10000</v>
      </c>
      <c r="J359">
        <v>0</v>
      </c>
      <c r="K359" s="75">
        <v>100</v>
      </c>
      <c r="L359" s="75">
        <v>100</v>
      </c>
      <c r="M359" s="76">
        <v>300</v>
      </c>
      <c r="N359" s="76">
        <v>300</v>
      </c>
      <c r="O359">
        <v>270</v>
      </c>
      <c r="P359">
        <v>270</v>
      </c>
      <c r="Q359">
        <v>35</v>
      </c>
      <c r="R359">
        <v>40</v>
      </c>
      <c r="S359">
        <v>500</v>
      </c>
      <c r="T359">
        <v>1</v>
      </c>
      <c r="U359">
        <v>0</v>
      </c>
      <c r="V359">
        <v>1200</v>
      </c>
      <c r="W359">
        <v>0</v>
      </c>
      <c r="X359">
        <v>0</v>
      </c>
    </row>
    <row r="360" spans="1:24" ht="18.75">
      <c r="A360" s="77" t="s">
        <v>2401</v>
      </c>
      <c r="B360">
        <v>156</v>
      </c>
      <c r="C360">
        <v>156</v>
      </c>
      <c r="D360">
        <v>383</v>
      </c>
      <c r="E360">
        <v>60</v>
      </c>
      <c r="F360">
        <v>1</v>
      </c>
      <c r="G360">
        <v>100</v>
      </c>
      <c r="H360">
        <v>2</v>
      </c>
      <c r="I360">
        <v>10000</v>
      </c>
      <c r="J360">
        <v>0</v>
      </c>
      <c r="K360" s="75">
        <v>100</v>
      </c>
      <c r="L360" s="75">
        <v>100</v>
      </c>
      <c r="M360" s="76">
        <v>300</v>
      </c>
      <c r="N360" s="76">
        <v>300</v>
      </c>
      <c r="O360">
        <v>270</v>
      </c>
      <c r="P360">
        <v>270</v>
      </c>
      <c r="Q360">
        <v>35</v>
      </c>
      <c r="R360">
        <v>40</v>
      </c>
      <c r="S360">
        <v>500</v>
      </c>
      <c r="T360">
        <v>1</v>
      </c>
      <c r="U360">
        <v>0</v>
      </c>
      <c r="V360">
        <v>1200</v>
      </c>
      <c r="W360">
        <v>0</v>
      </c>
      <c r="X360">
        <v>0</v>
      </c>
    </row>
    <row r="361" spans="1:24" ht="18.75">
      <c r="A361" s="77" t="s">
        <v>2400</v>
      </c>
      <c r="B361">
        <v>205</v>
      </c>
      <c r="C361">
        <v>253</v>
      </c>
      <c r="D361">
        <v>953</v>
      </c>
      <c r="E361">
        <v>99</v>
      </c>
      <c r="F361">
        <v>1</v>
      </c>
      <c r="G361">
        <v>100</v>
      </c>
      <c r="H361">
        <v>200000</v>
      </c>
      <c r="I361">
        <v>250000</v>
      </c>
      <c r="J361">
        <v>0</v>
      </c>
      <c r="K361" s="75">
        <v>320</v>
      </c>
      <c r="L361" s="75">
        <v>320</v>
      </c>
      <c r="M361" s="76">
        <v>480</v>
      </c>
      <c r="N361" s="76">
        <v>650</v>
      </c>
      <c r="O361">
        <v>620</v>
      </c>
      <c r="P361">
        <v>620</v>
      </c>
      <c r="Q361">
        <v>45</v>
      </c>
      <c r="R361">
        <v>50</v>
      </c>
      <c r="S361">
        <v>0</v>
      </c>
      <c r="T361">
        <v>0</v>
      </c>
      <c r="U361">
        <v>0</v>
      </c>
      <c r="V361">
        <v>1800</v>
      </c>
      <c r="W361">
        <v>0</v>
      </c>
      <c r="X361">
        <v>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102"/>
  <sheetViews>
    <sheetView workbookViewId="0">
      <pane xSplit="1" ySplit="1" topLeftCell="B16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" defaultRowHeight="15.75"/>
  <sheetData>
    <row r="1" spans="1:64">
      <c r="A1" t="s">
        <v>505</v>
      </c>
      <c r="B1" t="s">
        <v>504</v>
      </c>
      <c r="C1" t="s">
        <v>503</v>
      </c>
      <c r="D1" t="s">
        <v>502</v>
      </c>
      <c r="E1" t="s">
        <v>501</v>
      </c>
      <c r="F1" t="s">
        <v>500</v>
      </c>
      <c r="G1" t="s">
        <v>499</v>
      </c>
      <c r="H1" t="s">
        <v>498</v>
      </c>
      <c r="I1" t="s">
        <v>497</v>
      </c>
      <c r="J1" t="s">
        <v>496</v>
      </c>
      <c r="K1" t="s">
        <v>495</v>
      </c>
      <c r="L1" t="s">
        <v>494</v>
      </c>
      <c r="M1" t="s">
        <v>493</v>
      </c>
      <c r="N1" t="s">
        <v>492</v>
      </c>
      <c r="O1" t="s">
        <v>491</v>
      </c>
      <c r="P1" t="s">
        <v>490</v>
      </c>
      <c r="Q1" t="s">
        <v>489</v>
      </c>
      <c r="R1" t="s">
        <v>488</v>
      </c>
      <c r="S1" t="s">
        <v>487</v>
      </c>
      <c r="T1" t="s">
        <v>486</v>
      </c>
      <c r="U1" t="s">
        <v>485</v>
      </c>
      <c r="V1" t="s">
        <v>484</v>
      </c>
      <c r="W1" t="s">
        <v>483</v>
      </c>
      <c r="X1" t="s">
        <v>482</v>
      </c>
      <c r="Y1" t="s">
        <v>481</v>
      </c>
      <c r="Z1" t="s">
        <v>480</v>
      </c>
      <c r="AA1" t="s">
        <v>479</v>
      </c>
      <c r="AB1" t="s">
        <v>478</v>
      </c>
      <c r="AC1" t="s">
        <v>477</v>
      </c>
      <c r="AD1" t="s">
        <v>476</v>
      </c>
      <c r="AE1" t="s">
        <v>475</v>
      </c>
      <c r="AF1" t="s">
        <v>474</v>
      </c>
      <c r="AG1" t="s">
        <v>473</v>
      </c>
      <c r="AH1" t="s">
        <v>472</v>
      </c>
      <c r="AI1" t="s">
        <v>471</v>
      </c>
      <c r="AJ1" t="s">
        <v>470</v>
      </c>
      <c r="AK1" t="s">
        <v>469</v>
      </c>
      <c r="AL1" t="s">
        <v>468</v>
      </c>
      <c r="AM1" t="s">
        <v>467</v>
      </c>
      <c r="AN1" t="s">
        <v>466</v>
      </c>
      <c r="AO1" t="s">
        <v>465</v>
      </c>
      <c r="AP1" t="s">
        <v>464</v>
      </c>
      <c r="AQ1" t="s">
        <v>463</v>
      </c>
      <c r="AR1" t="s">
        <v>462</v>
      </c>
      <c r="AS1" t="s">
        <v>461</v>
      </c>
      <c r="AT1" t="s">
        <v>460</v>
      </c>
      <c r="AU1" t="s">
        <v>459</v>
      </c>
      <c r="AV1" t="s">
        <v>458</v>
      </c>
      <c r="AW1" t="s">
        <v>457</v>
      </c>
      <c r="AX1" t="s">
        <v>456</v>
      </c>
      <c r="AY1" t="s">
        <v>455</v>
      </c>
      <c r="AZ1" t="s">
        <v>454</v>
      </c>
      <c r="BA1" t="s">
        <v>453</v>
      </c>
      <c r="BB1" t="s">
        <v>452</v>
      </c>
      <c r="BC1" t="s">
        <v>451</v>
      </c>
      <c r="BD1" t="s">
        <v>450</v>
      </c>
      <c r="BE1" t="s">
        <v>449</v>
      </c>
      <c r="BF1" t="s">
        <v>448</v>
      </c>
      <c r="BG1" t="s">
        <v>447</v>
      </c>
      <c r="BH1" t="s">
        <v>446</v>
      </c>
      <c r="BI1" t="s">
        <v>445</v>
      </c>
      <c r="BJ1" t="s">
        <v>444</v>
      </c>
      <c r="BK1" t="s">
        <v>443</v>
      </c>
      <c r="BL1" t="s">
        <v>442</v>
      </c>
    </row>
    <row r="2" spans="1:64" ht="18.75">
      <c r="A2" s="79">
        <v>1</v>
      </c>
      <c r="B2" t="s">
        <v>46</v>
      </c>
      <c r="C2">
        <v>4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500</v>
      </c>
      <c r="X2">
        <v>50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100</v>
      </c>
    </row>
    <row r="3" spans="1:64" ht="18.75">
      <c r="A3" s="79">
        <v>2</v>
      </c>
      <c r="B3" t="s">
        <v>47</v>
      </c>
      <c r="C3">
        <v>4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500</v>
      </c>
      <c r="X3">
        <v>50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100</v>
      </c>
    </row>
    <row r="4" spans="1:64" ht="18.75">
      <c r="A4" s="79">
        <v>3</v>
      </c>
      <c r="B4" t="s">
        <v>48</v>
      </c>
      <c r="C4">
        <v>4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500</v>
      </c>
      <c r="X4">
        <v>50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100</v>
      </c>
    </row>
    <row r="5" spans="1:64" ht="18.75">
      <c r="A5" s="79">
        <v>4</v>
      </c>
      <c r="B5" t="s">
        <v>49</v>
      </c>
      <c r="C5">
        <v>4</v>
      </c>
      <c r="D5">
        <v>2</v>
      </c>
      <c r="E5">
        <v>1</v>
      </c>
      <c r="F5">
        <v>0</v>
      </c>
      <c r="G5">
        <v>0</v>
      </c>
      <c r="H5">
        <v>0</v>
      </c>
      <c r="I5">
        <v>0</v>
      </c>
      <c r="J5">
        <v>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500</v>
      </c>
      <c r="X5">
        <v>50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100</v>
      </c>
    </row>
    <row r="6" spans="1:64" ht="18.75">
      <c r="A6" s="79">
        <v>5</v>
      </c>
      <c r="B6" t="s">
        <v>50</v>
      </c>
      <c r="C6">
        <v>4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19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2000</v>
      </c>
      <c r="X6">
        <v>10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100</v>
      </c>
    </row>
    <row r="7" spans="1:64" ht="18.75">
      <c r="A7" s="79">
        <v>6</v>
      </c>
      <c r="B7" t="s">
        <v>52</v>
      </c>
      <c r="C7">
        <v>4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19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2000</v>
      </c>
      <c r="X7">
        <v>10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100</v>
      </c>
    </row>
    <row r="8" spans="1:64" ht="18.75">
      <c r="A8" s="79">
        <v>7</v>
      </c>
      <c r="B8" t="s">
        <v>51</v>
      </c>
      <c r="C8">
        <v>4</v>
      </c>
      <c r="D8">
        <v>2</v>
      </c>
      <c r="E8">
        <v>1</v>
      </c>
      <c r="F8">
        <v>0</v>
      </c>
      <c r="G8">
        <v>0</v>
      </c>
      <c r="H8">
        <v>0</v>
      </c>
      <c r="I8">
        <v>0</v>
      </c>
      <c r="J8">
        <v>14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1000</v>
      </c>
      <c r="X8">
        <v>10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100</v>
      </c>
    </row>
    <row r="9" spans="1:64" ht="18.75">
      <c r="A9" s="79">
        <v>8</v>
      </c>
      <c r="B9" t="s">
        <v>53</v>
      </c>
      <c r="C9">
        <v>4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12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500</v>
      </c>
      <c r="X9">
        <v>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100</v>
      </c>
    </row>
    <row r="10" spans="1:64" ht="18.75">
      <c r="A10" s="79">
        <v>9</v>
      </c>
      <c r="B10" t="s">
        <v>54</v>
      </c>
      <c r="C10">
        <v>4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16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1000</v>
      </c>
      <c r="X10">
        <v>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100</v>
      </c>
    </row>
    <row r="11" spans="1:64" ht="18.75">
      <c r="A11" s="79">
        <v>10</v>
      </c>
      <c r="B11" t="s">
        <v>56</v>
      </c>
      <c r="C11">
        <v>4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17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1000</v>
      </c>
      <c r="X11">
        <v>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100</v>
      </c>
    </row>
    <row r="12" spans="1:64" ht="18.75">
      <c r="A12" s="79">
        <v>11</v>
      </c>
      <c r="B12" t="s">
        <v>55</v>
      </c>
      <c r="C12">
        <v>4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26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9091</v>
      </c>
      <c r="X12">
        <v>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100</v>
      </c>
    </row>
    <row r="13" spans="1:64" ht="18.75">
      <c r="A13" s="79">
        <v>12</v>
      </c>
      <c r="B13" t="s">
        <v>58</v>
      </c>
      <c r="C13">
        <v>4</v>
      </c>
      <c r="D13">
        <v>2</v>
      </c>
      <c r="E13">
        <v>1</v>
      </c>
      <c r="F13">
        <v>0</v>
      </c>
      <c r="G13">
        <v>0</v>
      </c>
      <c r="H13">
        <v>0</v>
      </c>
      <c r="I13">
        <v>0</v>
      </c>
      <c r="J13">
        <v>18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1000</v>
      </c>
      <c r="X13">
        <v>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100</v>
      </c>
    </row>
    <row r="14" spans="1:64" ht="18.75">
      <c r="A14" s="79">
        <v>13</v>
      </c>
      <c r="B14" t="s">
        <v>59</v>
      </c>
      <c r="C14">
        <v>4</v>
      </c>
      <c r="D14">
        <v>2</v>
      </c>
      <c r="E14">
        <v>1</v>
      </c>
      <c r="F14">
        <v>0</v>
      </c>
      <c r="G14">
        <v>0</v>
      </c>
      <c r="H14">
        <v>0</v>
      </c>
      <c r="I14">
        <v>0</v>
      </c>
      <c r="J14">
        <v>22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2727</v>
      </c>
      <c r="X14">
        <v>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100</v>
      </c>
    </row>
    <row r="15" spans="1:64" ht="18.75">
      <c r="A15" s="79">
        <v>14</v>
      </c>
      <c r="B15" t="s">
        <v>60</v>
      </c>
      <c r="C15">
        <v>4</v>
      </c>
      <c r="D15">
        <v>2</v>
      </c>
      <c r="E15">
        <v>1</v>
      </c>
      <c r="F15">
        <v>0</v>
      </c>
      <c r="G15">
        <v>0</v>
      </c>
      <c r="H15">
        <v>0</v>
      </c>
      <c r="I15">
        <v>0</v>
      </c>
      <c r="J15">
        <v>25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4545</v>
      </c>
      <c r="X15">
        <v>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100</v>
      </c>
    </row>
    <row r="16" spans="1:64" ht="18.75">
      <c r="A16" s="79">
        <v>15</v>
      </c>
      <c r="B16" t="s">
        <v>57</v>
      </c>
      <c r="C16">
        <v>4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25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4545</v>
      </c>
      <c r="X16">
        <v>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100</v>
      </c>
    </row>
    <row r="17" spans="1:34" ht="18.75">
      <c r="A17" s="79">
        <v>16</v>
      </c>
      <c r="B17" t="s">
        <v>61</v>
      </c>
      <c r="C17">
        <v>4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  <c r="J17">
        <v>28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8000</v>
      </c>
      <c r="X17">
        <v>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100</v>
      </c>
    </row>
    <row r="18" spans="1:34" ht="18.75">
      <c r="A18" s="79">
        <v>17</v>
      </c>
      <c r="B18" t="s">
        <v>2637</v>
      </c>
      <c r="C18">
        <v>4</v>
      </c>
      <c r="D18">
        <v>2</v>
      </c>
      <c r="E18">
        <v>1</v>
      </c>
      <c r="F18">
        <v>0</v>
      </c>
      <c r="G18">
        <v>0</v>
      </c>
      <c r="H18">
        <v>0</v>
      </c>
      <c r="I18">
        <v>0</v>
      </c>
      <c r="J18">
        <v>100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100</v>
      </c>
      <c r="W18">
        <v>2000</v>
      </c>
      <c r="X18">
        <v>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100</v>
      </c>
    </row>
    <row r="19" spans="1:34" ht="18.75">
      <c r="A19" s="79">
        <v>18</v>
      </c>
      <c r="B19" t="s">
        <v>63</v>
      </c>
      <c r="C19">
        <v>4</v>
      </c>
      <c r="D19">
        <v>2</v>
      </c>
      <c r="E19">
        <v>1</v>
      </c>
      <c r="F19">
        <v>0</v>
      </c>
      <c r="G19">
        <v>0</v>
      </c>
      <c r="H19">
        <v>0</v>
      </c>
      <c r="I19">
        <v>0</v>
      </c>
      <c r="J19">
        <v>20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2000</v>
      </c>
      <c r="X19">
        <v>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100</v>
      </c>
    </row>
    <row r="20" spans="1:34" ht="18.75">
      <c r="A20" s="79">
        <v>19</v>
      </c>
      <c r="B20" t="s">
        <v>64</v>
      </c>
      <c r="C20">
        <v>4</v>
      </c>
      <c r="D20">
        <v>2</v>
      </c>
      <c r="E20">
        <v>1</v>
      </c>
      <c r="F20">
        <v>0</v>
      </c>
      <c r="G20">
        <v>0</v>
      </c>
      <c r="H20">
        <v>0</v>
      </c>
      <c r="I20">
        <v>0</v>
      </c>
      <c r="J20">
        <v>21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2727</v>
      </c>
      <c r="X20">
        <v>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100</v>
      </c>
    </row>
    <row r="21" spans="1:34" ht="18.75">
      <c r="A21" s="79">
        <v>20</v>
      </c>
      <c r="B21" t="s">
        <v>65</v>
      </c>
      <c r="C21">
        <v>4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13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1000</v>
      </c>
      <c r="X21">
        <v>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100</v>
      </c>
    </row>
    <row r="22" spans="1:34" ht="18.75">
      <c r="A22" s="79">
        <v>21</v>
      </c>
      <c r="B22" t="s">
        <v>66</v>
      </c>
      <c r="C22">
        <v>4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19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2000</v>
      </c>
      <c r="X22">
        <v>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100</v>
      </c>
    </row>
    <row r="23" spans="1:34" ht="18.75">
      <c r="A23" s="79">
        <v>22</v>
      </c>
      <c r="B23" t="s">
        <v>67</v>
      </c>
      <c r="C23">
        <v>4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24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4545</v>
      </c>
      <c r="X23">
        <v>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100</v>
      </c>
    </row>
    <row r="24" spans="1:34" ht="18.75">
      <c r="A24" s="79">
        <v>23</v>
      </c>
      <c r="B24" t="s">
        <v>68</v>
      </c>
      <c r="C24">
        <v>4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22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2727</v>
      </c>
      <c r="X24">
        <v>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100</v>
      </c>
    </row>
    <row r="25" spans="1:34" ht="18.75">
      <c r="A25" s="79">
        <v>24</v>
      </c>
      <c r="B25" t="s">
        <v>69</v>
      </c>
      <c r="C25">
        <v>4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30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8000</v>
      </c>
      <c r="X25">
        <v>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100</v>
      </c>
    </row>
    <row r="26" spans="1:34" ht="18.75">
      <c r="A26" s="79">
        <v>25</v>
      </c>
      <c r="B26" t="s">
        <v>70</v>
      </c>
      <c r="C26">
        <v>4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8000</v>
      </c>
      <c r="X26">
        <v>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100</v>
      </c>
    </row>
    <row r="27" spans="1:34" ht="18.75">
      <c r="A27" s="79">
        <v>26</v>
      </c>
      <c r="B27" t="s">
        <v>71</v>
      </c>
      <c r="C27">
        <v>4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35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20000</v>
      </c>
      <c r="X27">
        <v>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100</v>
      </c>
    </row>
    <row r="28" spans="1:34" ht="18.75">
      <c r="A28" s="79">
        <v>27</v>
      </c>
      <c r="B28" t="s">
        <v>72</v>
      </c>
      <c r="C28">
        <v>4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30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8000</v>
      </c>
      <c r="X28">
        <v>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100</v>
      </c>
    </row>
    <row r="29" spans="1:34" ht="18.75">
      <c r="A29" s="79">
        <v>28</v>
      </c>
      <c r="B29" t="s">
        <v>73</v>
      </c>
      <c r="C29">
        <v>4</v>
      </c>
      <c r="D29">
        <v>2</v>
      </c>
      <c r="E29">
        <v>1</v>
      </c>
      <c r="F29">
        <v>0</v>
      </c>
      <c r="G29">
        <v>0</v>
      </c>
      <c r="H29">
        <v>0</v>
      </c>
      <c r="I29">
        <v>0</v>
      </c>
      <c r="J29">
        <v>26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9091</v>
      </c>
      <c r="X29">
        <v>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100</v>
      </c>
    </row>
    <row r="30" spans="1:34" ht="18.75">
      <c r="A30" s="79">
        <v>29</v>
      </c>
      <c r="B30" t="s">
        <v>2638</v>
      </c>
      <c r="C30">
        <v>4</v>
      </c>
      <c r="D30">
        <v>2</v>
      </c>
      <c r="E30">
        <v>1</v>
      </c>
      <c r="F30">
        <v>0</v>
      </c>
      <c r="G30">
        <v>0</v>
      </c>
      <c r="H30">
        <v>0</v>
      </c>
      <c r="I30">
        <v>0</v>
      </c>
      <c r="J30">
        <v>33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10000</v>
      </c>
      <c r="X30">
        <v>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100</v>
      </c>
    </row>
    <row r="31" spans="1:34" ht="18.75">
      <c r="A31" s="79">
        <v>30</v>
      </c>
      <c r="B31" t="s">
        <v>75</v>
      </c>
      <c r="C31">
        <v>4</v>
      </c>
      <c r="D31">
        <v>2</v>
      </c>
      <c r="E31">
        <v>1</v>
      </c>
      <c r="F31">
        <v>0</v>
      </c>
      <c r="G31">
        <v>0</v>
      </c>
      <c r="H31">
        <v>0</v>
      </c>
      <c r="I31">
        <v>0</v>
      </c>
      <c r="J31">
        <v>35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20000</v>
      </c>
      <c r="X31">
        <v>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100</v>
      </c>
    </row>
    <row r="32" spans="1:34" ht="18.75">
      <c r="A32" s="79">
        <v>31</v>
      </c>
      <c r="B32" t="s">
        <v>76</v>
      </c>
      <c r="C32">
        <v>4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31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10000</v>
      </c>
      <c r="X32">
        <v>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100</v>
      </c>
    </row>
    <row r="33" spans="1:34" ht="18.75">
      <c r="A33" s="79">
        <v>32</v>
      </c>
      <c r="B33" t="s">
        <v>77</v>
      </c>
      <c r="C33">
        <v>4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32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10000</v>
      </c>
      <c r="X33">
        <v>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100</v>
      </c>
    </row>
    <row r="34" spans="1:34" ht="18.75">
      <c r="A34" s="79">
        <v>33</v>
      </c>
      <c r="B34" t="s">
        <v>78</v>
      </c>
      <c r="C34">
        <v>4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35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20000</v>
      </c>
      <c r="X34">
        <v>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100</v>
      </c>
    </row>
    <row r="35" spans="1:34" ht="18.75">
      <c r="A35" s="79">
        <v>34</v>
      </c>
      <c r="B35" t="s">
        <v>84</v>
      </c>
      <c r="C35">
        <v>4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38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20000</v>
      </c>
      <c r="X35">
        <v>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100</v>
      </c>
    </row>
    <row r="36" spans="1:34" ht="18.75">
      <c r="A36" s="79">
        <v>35</v>
      </c>
      <c r="B36" t="s">
        <v>2639</v>
      </c>
      <c r="C36">
        <v>4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45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20000</v>
      </c>
      <c r="X36">
        <v>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100</v>
      </c>
    </row>
    <row r="37" spans="1:34" ht="18.75">
      <c r="A37" s="79">
        <v>36</v>
      </c>
      <c r="B37" t="s">
        <v>85</v>
      </c>
      <c r="C37">
        <v>4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36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20000</v>
      </c>
      <c r="X37">
        <v>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100</v>
      </c>
    </row>
    <row r="38" spans="1:34" ht="18.75">
      <c r="A38" s="79">
        <v>37</v>
      </c>
      <c r="B38" t="s">
        <v>86</v>
      </c>
      <c r="C38">
        <v>4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38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20000</v>
      </c>
      <c r="X38">
        <v>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100</v>
      </c>
    </row>
    <row r="39" spans="1:34" ht="18.75">
      <c r="A39" s="79">
        <v>38</v>
      </c>
      <c r="B39" t="s">
        <v>2640</v>
      </c>
      <c r="C39">
        <v>4</v>
      </c>
      <c r="D39">
        <v>99</v>
      </c>
      <c r="E39">
        <v>1</v>
      </c>
      <c r="F39">
        <v>0</v>
      </c>
      <c r="G39">
        <v>0</v>
      </c>
      <c r="H39">
        <v>0</v>
      </c>
      <c r="I39">
        <v>0</v>
      </c>
      <c r="J39">
        <v>45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20000</v>
      </c>
      <c r="X39">
        <v>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100</v>
      </c>
    </row>
    <row r="40" spans="1:34" ht="18.75">
      <c r="A40" s="79">
        <v>39</v>
      </c>
      <c r="B40" t="s">
        <v>88</v>
      </c>
      <c r="C40">
        <v>4</v>
      </c>
      <c r="D40">
        <v>2</v>
      </c>
      <c r="E40">
        <v>1</v>
      </c>
      <c r="F40">
        <v>0</v>
      </c>
      <c r="G40">
        <v>0</v>
      </c>
      <c r="H40">
        <v>0</v>
      </c>
      <c r="I40">
        <v>0</v>
      </c>
      <c r="J40">
        <v>29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20000</v>
      </c>
      <c r="X40">
        <v>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100</v>
      </c>
    </row>
    <row r="41" spans="1:34" ht="18.75">
      <c r="A41" s="79">
        <v>40</v>
      </c>
      <c r="B41" t="s">
        <v>90</v>
      </c>
      <c r="C41">
        <v>4</v>
      </c>
      <c r="D41">
        <v>2</v>
      </c>
      <c r="E41">
        <v>1</v>
      </c>
      <c r="F41">
        <v>0</v>
      </c>
      <c r="G41">
        <v>0</v>
      </c>
      <c r="H41">
        <v>0</v>
      </c>
      <c r="I41">
        <v>0</v>
      </c>
      <c r="J41">
        <v>38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20000</v>
      </c>
      <c r="X41">
        <v>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100</v>
      </c>
    </row>
    <row r="42" spans="1:34" ht="18.75">
      <c r="A42" s="79">
        <v>41</v>
      </c>
      <c r="B42" t="s">
        <v>95</v>
      </c>
      <c r="C42">
        <v>4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47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20000</v>
      </c>
      <c r="X42">
        <v>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100</v>
      </c>
    </row>
    <row r="43" spans="1:34" ht="18.75">
      <c r="A43" s="79">
        <v>42</v>
      </c>
      <c r="B43" t="s">
        <v>94</v>
      </c>
      <c r="C43">
        <v>4</v>
      </c>
      <c r="D43">
        <v>2</v>
      </c>
      <c r="E43">
        <v>1</v>
      </c>
      <c r="F43">
        <v>0</v>
      </c>
      <c r="G43">
        <v>0</v>
      </c>
      <c r="H43">
        <v>0</v>
      </c>
      <c r="I43">
        <v>0</v>
      </c>
      <c r="J43">
        <v>47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1000</v>
      </c>
      <c r="X43">
        <v>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100</v>
      </c>
    </row>
    <row r="44" spans="1:34" ht="18.75">
      <c r="A44" s="79">
        <v>43</v>
      </c>
      <c r="B44" t="s">
        <v>2641</v>
      </c>
      <c r="C44">
        <v>31</v>
      </c>
      <c r="D44">
        <v>0</v>
      </c>
      <c r="E44">
        <v>1</v>
      </c>
      <c r="F44">
        <v>40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5000</v>
      </c>
      <c r="X44">
        <v>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100</v>
      </c>
    </row>
    <row r="45" spans="1:34" ht="18.75">
      <c r="A45" s="79">
        <v>44</v>
      </c>
      <c r="B45" t="s">
        <v>97</v>
      </c>
      <c r="C45">
        <v>4</v>
      </c>
      <c r="D45">
        <v>99</v>
      </c>
      <c r="E45">
        <v>1</v>
      </c>
      <c r="F45">
        <v>1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20000</v>
      </c>
      <c r="X45">
        <v>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100</v>
      </c>
    </row>
    <row r="46" spans="1:34" ht="18.75">
      <c r="A46" s="79">
        <v>45</v>
      </c>
      <c r="B46" t="s">
        <v>98</v>
      </c>
      <c r="C46">
        <v>4</v>
      </c>
      <c r="D46">
        <v>99</v>
      </c>
      <c r="E46">
        <v>1</v>
      </c>
      <c r="F46">
        <v>1</v>
      </c>
      <c r="G46">
        <v>0</v>
      </c>
      <c r="H46">
        <v>0</v>
      </c>
      <c r="I46">
        <v>0</v>
      </c>
      <c r="J46">
        <v>40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20000</v>
      </c>
      <c r="X46">
        <v>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100</v>
      </c>
    </row>
    <row r="47" spans="1:34" ht="18.75">
      <c r="A47" s="79">
        <v>46</v>
      </c>
      <c r="B47" t="s">
        <v>105</v>
      </c>
      <c r="C47">
        <v>4</v>
      </c>
      <c r="D47">
        <v>2</v>
      </c>
      <c r="E47">
        <v>1</v>
      </c>
      <c r="F47">
        <v>0</v>
      </c>
      <c r="G47">
        <v>0</v>
      </c>
      <c r="H47">
        <v>0</v>
      </c>
      <c r="I47">
        <v>0</v>
      </c>
      <c r="J47">
        <v>50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20000</v>
      </c>
      <c r="X47">
        <v>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100</v>
      </c>
    </row>
    <row r="48" spans="1:34" ht="18.75">
      <c r="A48" s="79">
        <v>47</v>
      </c>
      <c r="B48" t="s">
        <v>2642</v>
      </c>
      <c r="C48">
        <v>4</v>
      </c>
      <c r="D48">
        <v>2</v>
      </c>
      <c r="E48">
        <v>1</v>
      </c>
      <c r="F48">
        <v>0</v>
      </c>
      <c r="G48">
        <v>0</v>
      </c>
      <c r="H48">
        <v>0</v>
      </c>
      <c r="I48">
        <v>0</v>
      </c>
      <c r="J48">
        <v>45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20000</v>
      </c>
      <c r="X48">
        <v>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100</v>
      </c>
    </row>
    <row r="49" spans="1:34" ht="18.75">
      <c r="A49" s="79">
        <v>48</v>
      </c>
      <c r="B49" t="s">
        <v>93</v>
      </c>
      <c r="C49">
        <v>4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47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20000</v>
      </c>
      <c r="X49">
        <v>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100</v>
      </c>
    </row>
    <row r="50" spans="1:34" ht="18.75">
      <c r="A50" s="79">
        <v>49</v>
      </c>
      <c r="B50" t="s">
        <v>104</v>
      </c>
      <c r="C50">
        <v>4</v>
      </c>
      <c r="D50">
        <v>99</v>
      </c>
      <c r="E50">
        <v>1</v>
      </c>
      <c r="F50">
        <v>1</v>
      </c>
      <c r="G50">
        <v>0</v>
      </c>
      <c r="H50">
        <v>0</v>
      </c>
      <c r="I50">
        <v>1144</v>
      </c>
      <c r="J50">
        <v>39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50000</v>
      </c>
      <c r="X50">
        <v>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100</v>
      </c>
    </row>
    <row r="51" spans="1:34" ht="18.75">
      <c r="A51" s="79">
        <v>50</v>
      </c>
      <c r="B51" t="s">
        <v>2643</v>
      </c>
      <c r="C51">
        <v>4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40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26</v>
      </c>
      <c r="V51">
        <v>26</v>
      </c>
      <c r="W51">
        <v>20000</v>
      </c>
      <c r="X51">
        <v>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100</v>
      </c>
    </row>
    <row r="52" spans="1:34" ht="18.75">
      <c r="A52" s="79">
        <v>51</v>
      </c>
      <c r="B52" t="s">
        <v>2644</v>
      </c>
      <c r="C52">
        <v>4</v>
      </c>
      <c r="D52">
        <v>1</v>
      </c>
      <c r="E52">
        <v>1</v>
      </c>
      <c r="F52">
        <v>0</v>
      </c>
      <c r="G52">
        <v>0</v>
      </c>
      <c r="H52">
        <v>0</v>
      </c>
      <c r="I52">
        <v>0</v>
      </c>
      <c r="J52">
        <v>44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45</v>
      </c>
      <c r="V52">
        <v>45</v>
      </c>
      <c r="W52">
        <v>20000</v>
      </c>
      <c r="X52">
        <v>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100</v>
      </c>
    </row>
    <row r="53" spans="1:34" ht="18.75">
      <c r="A53" s="79">
        <v>52</v>
      </c>
      <c r="B53" t="s">
        <v>2645</v>
      </c>
      <c r="C53">
        <v>4</v>
      </c>
      <c r="D53">
        <v>2</v>
      </c>
      <c r="E53">
        <v>1</v>
      </c>
      <c r="F53">
        <v>0</v>
      </c>
      <c r="G53">
        <v>0</v>
      </c>
      <c r="H53">
        <v>0</v>
      </c>
      <c r="I53">
        <v>0</v>
      </c>
      <c r="J53">
        <v>24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13</v>
      </c>
      <c r="V53">
        <v>13</v>
      </c>
      <c r="W53">
        <v>20000</v>
      </c>
      <c r="X53">
        <v>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100</v>
      </c>
    </row>
    <row r="54" spans="1:34" ht="18.75">
      <c r="A54" s="79">
        <v>53</v>
      </c>
      <c r="B54" t="s">
        <v>2646</v>
      </c>
      <c r="C54">
        <v>4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50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3</v>
      </c>
      <c r="V54">
        <v>88</v>
      </c>
      <c r="W54">
        <v>500</v>
      </c>
      <c r="X54">
        <v>50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100</v>
      </c>
    </row>
    <row r="55" spans="1:34" ht="18.75">
      <c r="A55" s="79">
        <v>54</v>
      </c>
      <c r="B55" t="s">
        <v>2647</v>
      </c>
      <c r="C55">
        <v>4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54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12</v>
      </c>
      <c r="V55">
        <v>89</v>
      </c>
      <c r="W55">
        <v>5000</v>
      </c>
      <c r="X55">
        <v>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100</v>
      </c>
    </row>
    <row r="56" spans="1:34" ht="18.75">
      <c r="A56" s="79">
        <v>55</v>
      </c>
      <c r="B56" t="s">
        <v>2648</v>
      </c>
      <c r="C56">
        <v>4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50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25</v>
      </c>
      <c r="V56">
        <v>90</v>
      </c>
      <c r="W56">
        <v>50000</v>
      </c>
      <c r="X56">
        <v>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100</v>
      </c>
    </row>
    <row r="57" spans="1:34" ht="18.75">
      <c r="A57" s="79">
        <v>56</v>
      </c>
      <c r="B57" t="s">
        <v>2649</v>
      </c>
      <c r="C57">
        <v>4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>
        <v>54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11</v>
      </c>
      <c r="V57">
        <v>91</v>
      </c>
      <c r="W57">
        <v>50000</v>
      </c>
      <c r="X57">
        <v>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100</v>
      </c>
    </row>
    <row r="58" spans="1:34" ht="18.75">
      <c r="A58" s="79">
        <v>57</v>
      </c>
      <c r="B58" t="s">
        <v>2650</v>
      </c>
      <c r="C58">
        <v>4</v>
      </c>
      <c r="D58">
        <v>1</v>
      </c>
      <c r="E58">
        <v>1</v>
      </c>
      <c r="F58">
        <v>0</v>
      </c>
      <c r="G58">
        <v>0</v>
      </c>
      <c r="H58">
        <v>0</v>
      </c>
      <c r="I58">
        <v>0</v>
      </c>
      <c r="J58">
        <v>54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58</v>
      </c>
      <c r="V58">
        <v>92</v>
      </c>
      <c r="W58">
        <v>50000</v>
      </c>
      <c r="X58">
        <v>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100</v>
      </c>
    </row>
    <row r="59" spans="1:34" ht="18.75">
      <c r="A59" s="79">
        <v>58</v>
      </c>
      <c r="B59" t="s">
        <v>2651</v>
      </c>
      <c r="C59">
        <v>4</v>
      </c>
      <c r="D59">
        <v>2</v>
      </c>
      <c r="E59">
        <v>1</v>
      </c>
      <c r="F59">
        <v>0</v>
      </c>
      <c r="G59">
        <v>0</v>
      </c>
      <c r="H59">
        <v>0</v>
      </c>
      <c r="I59">
        <v>0</v>
      </c>
      <c r="J59">
        <v>54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6</v>
      </c>
      <c r="V59">
        <v>93</v>
      </c>
      <c r="W59">
        <v>50000</v>
      </c>
      <c r="X59">
        <v>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100</v>
      </c>
    </row>
    <row r="60" spans="1:34" ht="18.75">
      <c r="A60" s="79">
        <v>59</v>
      </c>
      <c r="B60" t="s">
        <v>2652</v>
      </c>
      <c r="C60">
        <v>4</v>
      </c>
      <c r="D60">
        <v>2</v>
      </c>
      <c r="E60">
        <v>1</v>
      </c>
      <c r="F60">
        <v>0</v>
      </c>
      <c r="G60">
        <v>0</v>
      </c>
      <c r="H60">
        <v>0</v>
      </c>
      <c r="I60">
        <v>0</v>
      </c>
      <c r="J60">
        <v>54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59</v>
      </c>
      <c r="V60">
        <v>94</v>
      </c>
      <c r="W60">
        <v>50000</v>
      </c>
      <c r="X60">
        <v>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100</v>
      </c>
    </row>
    <row r="61" spans="1:34" ht="18.75">
      <c r="A61" s="79">
        <v>60</v>
      </c>
      <c r="B61" t="s">
        <v>126</v>
      </c>
      <c r="C61">
        <v>4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100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38</v>
      </c>
      <c r="W61">
        <v>20000</v>
      </c>
      <c r="X61">
        <v>50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100</v>
      </c>
    </row>
    <row r="62" spans="1:34" ht="18.75">
      <c r="A62" s="79">
        <v>61</v>
      </c>
      <c r="B62" t="s">
        <v>127</v>
      </c>
      <c r="C62">
        <v>4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100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38</v>
      </c>
      <c r="W62">
        <v>20000</v>
      </c>
      <c r="X62">
        <v>50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100</v>
      </c>
    </row>
    <row r="63" spans="1:34" ht="18.75">
      <c r="A63" s="79">
        <v>62</v>
      </c>
      <c r="B63" t="s">
        <v>128</v>
      </c>
      <c r="C63">
        <v>4</v>
      </c>
      <c r="D63">
        <v>2</v>
      </c>
      <c r="E63">
        <v>1</v>
      </c>
      <c r="F63">
        <v>0</v>
      </c>
      <c r="G63">
        <v>0</v>
      </c>
      <c r="H63">
        <v>0</v>
      </c>
      <c r="I63">
        <v>0</v>
      </c>
      <c r="J63">
        <v>100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38</v>
      </c>
      <c r="W63">
        <v>20000</v>
      </c>
      <c r="X63">
        <v>50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100</v>
      </c>
    </row>
    <row r="64" spans="1:34" ht="18.75">
      <c r="A64" s="79">
        <v>63</v>
      </c>
      <c r="B64" t="s">
        <v>2653</v>
      </c>
      <c r="C64">
        <v>4</v>
      </c>
      <c r="D64">
        <v>1</v>
      </c>
      <c r="E64">
        <v>1</v>
      </c>
      <c r="F64">
        <v>0</v>
      </c>
      <c r="G64">
        <v>0</v>
      </c>
      <c r="H64">
        <v>0</v>
      </c>
      <c r="I64">
        <v>1144</v>
      </c>
      <c r="J64">
        <v>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100</v>
      </c>
    </row>
    <row r="65" spans="1:34" ht="18.75">
      <c r="A65" s="79">
        <v>64</v>
      </c>
      <c r="B65" t="s">
        <v>2654</v>
      </c>
      <c r="C65">
        <v>4</v>
      </c>
      <c r="D65">
        <v>2</v>
      </c>
      <c r="E65">
        <v>1</v>
      </c>
      <c r="F65">
        <v>0</v>
      </c>
      <c r="G65">
        <v>0</v>
      </c>
      <c r="H65">
        <v>0</v>
      </c>
      <c r="I65">
        <v>1144</v>
      </c>
      <c r="J65">
        <v>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100</v>
      </c>
    </row>
    <row r="66" spans="1:34" ht="18.75">
      <c r="A66" s="79">
        <v>65</v>
      </c>
      <c r="B66" t="s">
        <v>2655</v>
      </c>
      <c r="C66">
        <v>4</v>
      </c>
      <c r="D66">
        <v>0</v>
      </c>
      <c r="E66">
        <v>1</v>
      </c>
      <c r="F66">
        <v>0</v>
      </c>
      <c r="G66">
        <v>0</v>
      </c>
      <c r="H66">
        <v>0</v>
      </c>
      <c r="I66">
        <v>1144</v>
      </c>
      <c r="J66">
        <v>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100</v>
      </c>
    </row>
    <row r="67" spans="1:34" ht="18.75">
      <c r="A67" s="79">
        <v>66</v>
      </c>
      <c r="B67" t="s">
        <v>2656</v>
      </c>
      <c r="C67">
        <v>4</v>
      </c>
      <c r="D67">
        <v>2</v>
      </c>
      <c r="E67">
        <v>1</v>
      </c>
      <c r="F67">
        <v>0</v>
      </c>
      <c r="G67">
        <v>0</v>
      </c>
      <c r="H67">
        <v>0</v>
      </c>
      <c r="I67">
        <v>1144</v>
      </c>
      <c r="J67">
        <v>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100</v>
      </c>
    </row>
    <row r="68" spans="1:34" ht="18.75">
      <c r="A68" s="79">
        <v>67</v>
      </c>
      <c r="B68" t="s">
        <v>2657</v>
      </c>
      <c r="C68">
        <v>4</v>
      </c>
      <c r="D68">
        <v>1</v>
      </c>
      <c r="E68">
        <v>1</v>
      </c>
      <c r="F68">
        <v>0</v>
      </c>
      <c r="G68">
        <v>0</v>
      </c>
      <c r="H68">
        <v>0</v>
      </c>
      <c r="I68">
        <v>1144</v>
      </c>
      <c r="J68">
        <v>19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100</v>
      </c>
    </row>
    <row r="69" spans="1:34" ht="18.75">
      <c r="A69" s="79">
        <v>68</v>
      </c>
      <c r="B69" t="s">
        <v>2658</v>
      </c>
      <c r="C69">
        <v>4</v>
      </c>
      <c r="D69">
        <v>0</v>
      </c>
      <c r="E69">
        <v>1</v>
      </c>
      <c r="F69">
        <v>0</v>
      </c>
      <c r="G69">
        <v>0</v>
      </c>
      <c r="H69">
        <v>0</v>
      </c>
      <c r="I69">
        <v>1144</v>
      </c>
      <c r="J69">
        <v>19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100</v>
      </c>
    </row>
    <row r="70" spans="1:34" ht="18.75">
      <c r="A70" s="79">
        <v>69</v>
      </c>
      <c r="B70" t="s">
        <v>2659</v>
      </c>
      <c r="C70">
        <v>4</v>
      </c>
      <c r="D70">
        <v>2</v>
      </c>
      <c r="E70">
        <v>1</v>
      </c>
      <c r="F70">
        <v>0</v>
      </c>
      <c r="G70">
        <v>0</v>
      </c>
      <c r="H70">
        <v>0</v>
      </c>
      <c r="I70">
        <v>1144</v>
      </c>
      <c r="J70">
        <v>14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100</v>
      </c>
    </row>
    <row r="71" spans="1:34" ht="18.75">
      <c r="A71" s="79">
        <v>70</v>
      </c>
      <c r="B71" t="s">
        <v>2660</v>
      </c>
      <c r="C71">
        <v>4</v>
      </c>
      <c r="D71">
        <v>1</v>
      </c>
      <c r="E71">
        <v>1</v>
      </c>
      <c r="F71">
        <v>0</v>
      </c>
      <c r="G71">
        <v>0</v>
      </c>
      <c r="H71">
        <v>0</v>
      </c>
      <c r="I71">
        <v>1144</v>
      </c>
      <c r="J71">
        <v>12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100</v>
      </c>
    </row>
    <row r="72" spans="1:34" ht="18.75">
      <c r="A72" s="79">
        <v>71</v>
      </c>
      <c r="B72" t="s">
        <v>2661</v>
      </c>
      <c r="C72">
        <v>4</v>
      </c>
      <c r="D72">
        <v>1</v>
      </c>
      <c r="E72">
        <v>1</v>
      </c>
      <c r="F72">
        <v>0</v>
      </c>
      <c r="G72">
        <v>0</v>
      </c>
      <c r="H72">
        <v>0</v>
      </c>
      <c r="I72">
        <v>1144</v>
      </c>
      <c r="J72">
        <v>16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100</v>
      </c>
    </row>
    <row r="73" spans="1:34" ht="18.75">
      <c r="A73" s="79">
        <v>72</v>
      </c>
      <c r="B73" t="s">
        <v>2662</v>
      </c>
      <c r="C73">
        <v>4</v>
      </c>
      <c r="D73">
        <v>1</v>
      </c>
      <c r="E73">
        <v>1</v>
      </c>
      <c r="F73">
        <v>0</v>
      </c>
      <c r="G73">
        <v>0</v>
      </c>
      <c r="H73">
        <v>0</v>
      </c>
      <c r="I73">
        <v>1144</v>
      </c>
      <c r="J73">
        <v>17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100</v>
      </c>
    </row>
    <row r="74" spans="1:34" ht="18.75">
      <c r="A74" s="79">
        <v>73</v>
      </c>
      <c r="B74" t="s">
        <v>2663</v>
      </c>
      <c r="C74">
        <v>4</v>
      </c>
      <c r="D74">
        <v>1</v>
      </c>
      <c r="E74">
        <v>1</v>
      </c>
      <c r="F74">
        <v>0</v>
      </c>
      <c r="G74">
        <v>0</v>
      </c>
      <c r="H74">
        <v>0</v>
      </c>
      <c r="I74">
        <v>1144</v>
      </c>
      <c r="J74">
        <v>26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100</v>
      </c>
    </row>
    <row r="75" spans="1:34" ht="18.75">
      <c r="A75" s="79">
        <v>74</v>
      </c>
      <c r="B75" t="s">
        <v>2664</v>
      </c>
      <c r="C75">
        <v>4</v>
      </c>
      <c r="D75">
        <v>2</v>
      </c>
      <c r="E75">
        <v>1</v>
      </c>
      <c r="F75">
        <v>0</v>
      </c>
      <c r="G75">
        <v>0</v>
      </c>
      <c r="H75">
        <v>0</v>
      </c>
      <c r="I75">
        <v>1144</v>
      </c>
      <c r="J75">
        <v>18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100</v>
      </c>
    </row>
    <row r="76" spans="1:34" ht="18.75">
      <c r="A76" s="79">
        <v>75</v>
      </c>
      <c r="B76" t="s">
        <v>2665</v>
      </c>
      <c r="C76">
        <v>4</v>
      </c>
      <c r="D76">
        <v>2</v>
      </c>
      <c r="E76">
        <v>1</v>
      </c>
      <c r="F76">
        <v>0</v>
      </c>
      <c r="G76">
        <v>0</v>
      </c>
      <c r="H76">
        <v>0</v>
      </c>
      <c r="I76">
        <v>1144</v>
      </c>
      <c r="J76">
        <v>22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100</v>
      </c>
    </row>
    <row r="77" spans="1:34" ht="18.75">
      <c r="A77" s="79">
        <v>76</v>
      </c>
      <c r="B77" t="s">
        <v>2666</v>
      </c>
      <c r="C77">
        <v>4</v>
      </c>
      <c r="D77">
        <v>2</v>
      </c>
      <c r="E77">
        <v>1</v>
      </c>
      <c r="F77">
        <v>0</v>
      </c>
      <c r="G77">
        <v>0</v>
      </c>
      <c r="H77">
        <v>0</v>
      </c>
      <c r="I77">
        <v>1144</v>
      </c>
      <c r="J77">
        <v>25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100</v>
      </c>
    </row>
    <row r="78" spans="1:34" ht="18.75">
      <c r="A78" s="79">
        <v>77</v>
      </c>
      <c r="B78" t="s">
        <v>2667</v>
      </c>
      <c r="C78">
        <v>4</v>
      </c>
      <c r="D78">
        <v>0</v>
      </c>
      <c r="E78">
        <v>1</v>
      </c>
      <c r="F78">
        <v>0</v>
      </c>
      <c r="G78">
        <v>0</v>
      </c>
      <c r="H78">
        <v>0</v>
      </c>
      <c r="I78">
        <v>1144</v>
      </c>
      <c r="J78">
        <v>25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100</v>
      </c>
    </row>
    <row r="79" spans="1:34" ht="18.75">
      <c r="A79" s="79">
        <v>78</v>
      </c>
      <c r="B79" t="s">
        <v>2668</v>
      </c>
      <c r="C79">
        <v>4</v>
      </c>
      <c r="D79">
        <v>2</v>
      </c>
      <c r="E79">
        <v>1</v>
      </c>
      <c r="F79">
        <v>0</v>
      </c>
      <c r="G79">
        <v>0</v>
      </c>
      <c r="H79">
        <v>0</v>
      </c>
      <c r="I79">
        <v>1144</v>
      </c>
      <c r="J79">
        <v>28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100</v>
      </c>
    </row>
    <row r="80" spans="1:34" ht="18.75">
      <c r="A80" s="79">
        <v>79</v>
      </c>
      <c r="B80" t="s">
        <v>2669</v>
      </c>
      <c r="C80">
        <v>4</v>
      </c>
      <c r="D80">
        <v>2</v>
      </c>
      <c r="E80">
        <v>1</v>
      </c>
      <c r="F80">
        <v>0</v>
      </c>
      <c r="G80">
        <v>0</v>
      </c>
      <c r="H80">
        <v>0</v>
      </c>
      <c r="I80">
        <v>1144</v>
      </c>
      <c r="J80">
        <v>19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100</v>
      </c>
    </row>
    <row r="81" spans="1:34" ht="18.75">
      <c r="A81" s="79">
        <v>80</v>
      </c>
      <c r="B81" t="s">
        <v>2670</v>
      </c>
      <c r="C81">
        <v>4</v>
      </c>
      <c r="D81">
        <v>2</v>
      </c>
      <c r="E81">
        <v>1</v>
      </c>
      <c r="F81">
        <v>0</v>
      </c>
      <c r="G81">
        <v>0</v>
      </c>
      <c r="H81">
        <v>0</v>
      </c>
      <c r="I81">
        <v>1144</v>
      </c>
      <c r="J81">
        <v>20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100</v>
      </c>
    </row>
    <row r="82" spans="1:34" ht="18.75">
      <c r="A82" s="79">
        <v>81</v>
      </c>
      <c r="B82" t="s">
        <v>2671</v>
      </c>
      <c r="C82">
        <v>4</v>
      </c>
      <c r="D82">
        <v>2</v>
      </c>
      <c r="E82">
        <v>1</v>
      </c>
      <c r="F82">
        <v>0</v>
      </c>
      <c r="G82">
        <v>0</v>
      </c>
      <c r="H82">
        <v>0</v>
      </c>
      <c r="I82">
        <v>1144</v>
      </c>
      <c r="J82">
        <v>21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100</v>
      </c>
    </row>
    <row r="83" spans="1:34" ht="18.75">
      <c r="A83" s="79">
        <v>82</v>
      </c>
      <c r="B83" t="s">
        <v>2672</v>
      </c>
      <c r="C83">
        <v>4</v>
      </c>
      <c r="D83">
        <v>1</v>
      </c>
      <c r="E83">
        <v>1</v>
      </c>
      <c r="F83">
        <v>0</v>
      </c>
      <c r="G83">
        <v>0</v>
      </c>
      <c r="H83">
        <v>0</v>
      </c>
      <c r="I83">
        <v>1144</v>
      </c>
      <c r="J83">
        <v>13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100</v>
      </c>
    </row>
    <row r="84" spans="1:34" ht="18.75">
      <c r="A84" s="79">
        <v>83</v>
      </c>
      <c r="B84" t="s">
        <v>2673</v>
      </c>
      <c r="C84">
        <v>4</v>
      </c>
      <c r="D84">
        <v>1</v>
      </c>
      <c r="E84">
        <v>1</v>
      </c>
      <c r="F84">
        <v>0</v>
      </c>
      <c r="G84">
        <v>0</v>
      </c>
      <c r="H84">
        <v>0</v>
      </c>
      <c r="I84">
        <v>1144</v>
      </c>
      <c r="J84">
        <v>19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100</v>
      </c>
    </row>
    <row r="85" spans="1:34" ht="18.75">
      <c r="A85" s="79">
        <v>84</v>
      </c>
      <c r="B85" t="s">
        <v>2674</v>
      </c>
      <c r="C85">
        <v>4</v>
      </c>
      <c r="D85">
        <v>1</v>
      </c>
      <c r="E85">
        <v>1</v>
      </c>
      <c r="F85">
        <v>0</v>
      </c>
      <c r="G85">
        <v>0</v>
      </c>
      <c r="H85">
        <v>0</v>
      </c>
      <c r="I85">
        <v>1144</v>
      </c>
      <c r="J85">
        <v>24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100</v>
      </c>
    </row>
    <row r="86" spans="1:34" ht="18.75">
      <c r="A86" s="79">
        <v>85</v>
      </c>
      <c r="B86" t="s">
        <v>2675</v>
      </c>
      <c r="C86">
        <v>4</v>
      </c>
      <c r="D86">
        <v>1</v>
      </c>
      <c r="E86">
        <v>1</v>
      </c>
      <c r="F86">
        <v>0</v>
      </c>
      <c r="G86">
        <v>0</v>
      </c>
      <c r="H86">
        <v>0</v>
      </c>
      <c r="I86">
        <v>1144</v>
      </c>
      <c r="J86">
        <v>22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100</v>
      </c>
    </row>
    <row r="87" spans="1:34" ht="18.75">
      <c r="A87" s="79">
        <v>86</v>
      </c>
      <c r="B87" t="s">
        <v>2676</v>
      </c>
      <c r="C87">
        <v>4</v>
      </c>
      <c r="D87">
        <v>1</v>
      </c>
      <c r="E87">
        <v>1</v>
      </c>
      <c r="F87">
        <v>0</v>
      </c>
      <c r="G87">
        <v>0</v>
      </c>
      <c r="H87">
        <v>0</v>
      </c>
      <c r="I87">
        <v>1144</v>
      </c>
      <c r="J87">
        <v>30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100</v>
      </c>
    </row>
    <row r="88" spans="1:34" ht="18.75">
      <c r="A88" s="79">
        <v>87</v>
      </c>
      <c r="B88" t="s">
        <v>2677</v>
      </c>
      <c r="C88">
        <v>4</v>
      </c>
      <c r="D88">
        <v>0</v>
      </c>
      <c r="E88">
        <v>1</v>
      </c>
      <c r="F88">
        <v>0</v>
      </c>
      <c r="G88">
        <v>0</v>
      </c>
      <c r="H88">
        <v>0</v>
      </c>
      <c r="I88">
        <v>1144</v>
      </c>
      <c r="J88">
        <v>28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100</v>
      </c>
    </row>
    <row r="89" spans="1:34" ht="18.75">
      <c r="A89" s="79">
        <v>88</v>
      </c>
      <c r="B89" t="s">
        <v>2678</v>
      </c>
      <c r="C89">
        <v>4</v>
      </c>
      <c r="D89">
        <v>0</v>
      </c>
      <c r="E89">
        <v>1</v>
      </c>
      <c r="F89">
        <v>0</v>
      </c>
      <c r="G89">
        <v>0</v>
      </c>
      <c r="H89">
        <v>0</v>
      </c>
      <c r="I89">
        <v>1144</v>
      </c>
      <c r="J89">
        <v>35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100</v>
      </c>
    </row>
    <row r="90" spans="1:34" ht="18.75">
      <c r="A90" s="79">
        <v>89</v>
      </c>
      <c r="B90" t="s">
        <v>2679</v>
      </c>
      <c r="C90">
        <v>4</v>
      </c>
      <c r="D90">
        <v>0</v>
      </c>
      <c r="E90">
        <v>1</v>
      </c>
      <c r="F90">
        <v>0</v>
      </c>
      <c r="G90">
        <v>0</v>
      </c>
      <c r="H90">
        <v>0</v>
      </c>
      <c r="I90">
        <v>1144</v>
      </c>
      <c r="J90">
        <v>30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100</v>
      </c>
    </row>
    <row r="91" spans="1:34" ht="18.75">
      <c r="A91" s="79">
        <v>90</v>
      </c>
      <c r="B91" t="s">
        <v>2680</v>
      </c>
      <c r="C91">
        <v>4</v>
      </c>
      <c r="D91">
        <v>2</v>
      </c>
      <c r="E91">
        <v>1</v>
      </c>
      <c r="F91">
        <v>0</v>
      </c>
      <c r="G91">
        <v>0</v>
      </c>
      <c r="H91">
        <v>0</v>
      </c>
      <c r="I91">
        <v>1144</v>
      </c>
      <c r="J91">
        <v>26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100</v>
      </c>
    </row>
    <row r="92" spans="1:34" ht="18.75">
      <c r="A92" s="79">
        <v>91</v>
      </c>
      <c r="B92" t="s">
        <v>2681</v>
      </c>
      <c r="C92">
        <v>4</v>
      </c>
      <c r="D92">
        <v>2</v>
      </c>
      <c r="E92">
        <v>1</v>
      </c>
      <c r="F92">
        <v>0</v>
      </c>
      <c r="G92">
        <v>0</v>
      </c>
      <c r="H92">
        <v>0</v>
      </c>
      <c r="I92">
        <v>1144</v>
      </c>
      <c r="J92">
        <v>33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100</v>
      </c>
    </row>
    <row r="93" spans="1:34" ht="18.75">
      <c r="A93" s="79">
        <v>92</v>
      </c>
      <c r="B93" t="s">
        <v>2682</v>
      </c>
      <c r="C93">
        <v>4</v>
      </c>
      <c r="D93">
        <v>2</v>
      </c>
      <c r="E93">
        <v>1</v>
      </c>
      <c r="F93">
        <v>0</v>
      </c>
      <c r="G93">
        <v>0</v>
      </c>
      <c r="H93">
        <v>0</v>
      </c>
      <c r="I93">
        <v>1144</v>
      </c>
      <c r="J93">
        <v>35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100</v>
      </c>
    </row>
    <row r="94" spans="1:34" ht="18.75">
      <c r="A94" s="79">
        <v>93</v>
      </c>
      <c r="B94" t="s">
        <v>2683</v>
      </c>
      <c r="C94">
        <v>4</v>
      </c>
      <c r="D94">
        <v>1</v>
      </c>
      <c r="E94">
        <v>1</v>
      </c>
      <c r="F94">
        <v>0</v>
      </c>
      <c r="G94">
        <v>0</v>
      </c>
      <c r="H94">
        <v>0</v>
      </c>
      <c r="I94">
        <v>1144</v>
      </c>
      <c r="J94">
        <v>31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100</v>
      </c>
    </row>
    <row r="95" spans="1:34" ht="18.75">
      <c r="A95" s="79">
        <v>94</v>
      </c>
      <c r="B95" t="s">
        <v>2684</v>
      </c>
      <c r="C95">
        <v>4</v>
      </c>
      <c r="D95">
        <v>1</v>
      </c>
      <c r="E95">
        <v>1</v>
      </c>
      <c r="F95">
        <v>0</v>
      </c>
      <c r="G95">
        <v>0</v>
      </c>
      <c r="H95">
        <v>0</v>
      </c>
      <c r="I95">
        <v>1144</v>
      </c>
      <c r="J95">
        <v>32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100</v>
      </c>
    </row>
    <row r="96" spans="1:34" ht="18.75">
      <c r="A96" s="79">
        <v>95</v>
      </c>
      <c r="B96" t="s">
        <v>2685</v>
      </c>
      <c r="C96">
        <v>4</v>
      </c>
      <c r="D96">
        <v>1</v>
      </c>
      <c r="E96">
        <v>1</v>
      </c>
      <c r="F96">
        <v>0</v>
      </c>
      <c r="G96">
        <v>0</v>
      </c>
      <c r="H96">
        <v>0</v>
      </c>
      <c r="I96">
        <v>1144</v>
      </c>
      <c r="J96">
        <v>35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100</v>
      </c>
    </row>
    <row r="97" spans="1:34" ht="18.75">
      <c r="A97" s="79">
        <v>96</v>
      </c>
      <c r="B97" t="s">
        <v>2686</v>
      </c>
      <c r="C97">
        <v>4</v>
      </c>
      <c r="D97">
        <v>0</v>
      </c>
      <c r="E97">
        <v>1</v>
      </c>
      <c r="F97">
        <v>0</v>
      </c>
      <c r="G97">
        <v>0</v>
      </c>
      <c r="H97">
        <v>0</v>
      </c>
      <c r="I97">
        <v>1144</v>
      </c>
      <c r="J97">
        <v>38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100</v>
      </c>
    </row>
    <row r="98" spans="1:34" ht="18.75">
      <c r="A98" s="79">
        <v>97</v>
      </c>
      <c r="B98" t="s">
        <v>96</v>
      </c>
      <c r="C98">
        <v>4</v>
      </c>
      <c r="D98">
        <v>0</v>
      </c>
      <c r="E98">
        <v>1</v>
      </c>
      <c r="F98">
        <v>0</v>
      </c>
      <c r="G98">
        <v>0</v>
      </c>
      <c r="H98">
        <v>0</v>
      </c>
      <c r="I98">
        <v>1144</v>
      </c>
      <c r="J98">
        <v>45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100</v>
      </c>
    </row>
    <row r="99" spans="1:34" ht="18.75">
      <c r="A99" s="79">
        <v>98</v>
      </c>
      <c r="B99" t="s">
        <v>2687</v>
      </c>
      <c r="C99">
        <v>4</v>
      </c>
      <c r="D99">
        <v>1</v>
      </c>
      <c r="E99">
        <v>1</v>
      </c>
      <c r="F99">
        <v>0</v>
      </c>
      <c r="G99">
        <v>0</v>
      </c>
      <c r="H99">
        <v>0</v>
      </c>
      <c r="I99">
        <v>1144</v>
      </c>
      <c r="J99">
        <v>36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100</v>
      </c>
    </row>
    <row r="100" spans="1:34" ht="18.75">
      <c r="A100" s="79">
        <v>99</v>
      </c>
      <c r="B100" t="s">
        <v>2688</v>
      </c>
      <c r="C100">
        <v>4</v>
      </c>
      <c r="D100">
        <v>1</v>
      </c>
      <c r="E100">
        <v>1</v>
      </c>
      <c r="F100">
        <v>0</v>
      </c>
      <c r="G100">
        <v>0</v>
      </c>
      <c r="H100">
        <v>0</v>
      </c>
      <c r="I100">
        <v>1144</v>
      </c>
      <c r="J100">
        <v>38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100</v>
      </c>
    </row>
    <row r="101" spans="1:34" ht="18.75">
      <c r="A101" s="79">
        <v>100</v>
      </c>
      <c r="B101" t="s">
        <v>103</v>
      </c>
      <c r="C101">
        <v>4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1144</v>
      </c>
      <c r="J101">
        <v>45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100</v>
      </c>
    </row>
    <row r="102" spans="1:34" ht="18.75">
      <c r="A102" s="79">
        <v>101</v>
      </c>
      <c r="B102" t="s">
        <v>2689</v>
      </c>
      <c r="C102">
        <v>4</v>
      </c>
      <c r="D102">
        <v>2</v>
      </c>
      <c r="E102">
        <v>1</v>
      </c>
      <c r="F102">
        <v>0</v>
      </c>
      <c r="G102">
        <v>0</v>
      </c>
      <c r="H102">
        <v>0</v>
      </c>
      <c r="I102">
        <v>1144</v>
      </c>
      <c r="J102">
        <v>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100</v>
      </c>
    </row>
    <row r="103" spans="1:34" ht="18.75">
      <c r="A103" s="79">
        <v>102</v>
      </c>
      <c r="B103" t="s">
        <v>2690</v>
      </c>
      <c r="C103">
        <v>4</v>
      </c>
      <c r="D103">
        <v>2</v>
      </c>
      <c r="E103">
        <v>1</v>
      </c>
      <c r="F103">
        <v>0</v>
      </c>
      <c r="G103">
        <v>0</v>
      </c>
      <c r="H103">
        <v>0</v>
      </c>
      <c r="I103">
        <v>1144</v>
      </c>
      <c r="J103">
        <v>36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100</v>
      </c>
    </row>
    <row r="104" spans="1:34" ht="18.75">
      <c r="A104" s="79">
        <v>103</v>
      </c>
      <c r="B104" t="s">
        <v>2691</v>
      </c>
      <c r="C104">
        <v>4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1144</v>
      </c>
      <c r="J104">
        <v>47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100</v>
      </c>
    </row>
    <row r="105" spans="1:34" ht="18.75">
      <c r="A105" s="79">
        <v>104</v>
      </c>
      <c r="B105" t="s">
        <v>2692</v>
      </c>
      <c r="C105">
        <v>4</v>
      </c>
      <c r="D105">
        <v>2</v>
      </c>
      <c r="E105">
        <v>1</v>
      </c>
      <c r="F105">
        <v>0</v>
      </c>
      <c r="G105">
        <v>0</v>
      </c>
      <c r="H105">
        <v>0</v>
      </c>
      <c r="I105">
        <v>1144</v>
      </c>
      <c r="J105">
        <v>47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100</v>
      </c>
    </row>
    <row r="106" spans="1:34" ht="18.75">
      <c r="A106" s="79">
        <v>105</v>
      </c>
      <c r="B106" t="s">
        <v>189</v>
      </c>
      <c r="C106">
        <v>4</v>
      </c>
      <c r="D106">
        <v>3</v>
      </c>
      <c r="E106">
        <v>1</v>
      </c>
      <c r="F106">
        <v>0</v>
      </c>
      <c r="G106">
        <v>0</v>
      </c>
      <c r="H106">
        <v>0</v>
      </c>
      <c r="I106">
        <v>1144</v>
      </c>
      <c r="J106">
        <v>43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100</v>
      </c>
    </row>
    <row r="107" spans="1:34" ht="18.75">
      <c r="A107" s="79">
        <v>106</v>
      </c>
      <c r="B107" t="s">
        <v>190</v>
      </c>
      <c r="C107">
        <v>4</v>
      </c>
      <c r="D107">
        <v>3</v>
      </c>
      <c r="E107">
        <v>1</v>
      </c>
      <c r="F107">
        <v>0</v>
      </c>
      <c r="G107">
        <v>0</v>
      </c>
      <c r="H107">
        <v>0</v>
      </c>
      <c r="I107">
        <v>1144</v>
      </c>
      <c r="J107">
        <v>43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100</v>
      </c>
    </row>
    <row r="108" spans="1:34" ht="18.75">
      <c r="A108" s="79">
        <v>107</v>
      </c>
      <c r="B108" t="s">
        <v>191</v>
      </c>
      <c r="C108">
        <v>4</v>
      </c>
      <c r="D108">
        <v>3</v>
      </c>
      <c r="E108">
        <v>1</v>
      </c>
      <c r="F108">
        <v>0</v>
      </c>
      <c r="G108">
        <v>0</v>
      </c>
      <c r="H108">
        <v>0</v>
      </c>
      <c r="I108">
        <v>1144</v>
      </c>
      <c r="J108">
        <v>43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100</v>
      </c>
    </row>
    <row r="109" spans="1:34" ht="18.75">
      <c r="A109" s="79">
        <v>108</v>
      </c>
      <c r="B109" t="s">
        <v>192</v>
      </c>
      <c r="C109">
        <v>4</v>
      </c>
      <c r="D109">
        <v>3</v>
      </c>
      <c r="E109">
        <v>1</v>
      </c>
      <c r="F109">
        <v>0</v>
      </c>
      <c r="G109">
        <v>0</v>
      </c>
      <c r="H109">
        <v>0</v>
      </c>
      <c r="I109">
        <v>1144</v>
      </c>
      <c r="J109">
        <v>43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100</v>
      </c>
    </row>
    <row r="110" spans="1:34" ht="18.75">
      <c r="A110" s="79">
        <v>109</v>
      </c>
      <c r="B110" t="s">
        <v>193</v>
      </c>
      <c r="C110">
        <v>4</v>
      </c>
      <c r="D110">
        <v>3</v>
      </c>
      <c r="E110">
        <v>1</v>
      </c>
      <c r="F110">
        <v>0</v>
      </c>
      <c r="G110">
        <v>0</v>
      </c>
      <c r="H110">
        <v>0</v>
      </c>
      <c r="I110">
        <v>1144</v>
      </c>
      <c r="J110">
        <v>43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100</v>
      </c>
    </row>
    <row r="111" spans="1:34" ht="18.75">
      <c r="A111" s="79">
        <v>110</v>
      </c>
      <c r="B111" t="s">
        <v>194</v>
      </c>
      <c r="C111">
        <v>4</v>
      </c>
      <c r="D111">
        <v>3</v>
      </c>
      <c r="E111">
        <v>1</v>
      </c>
      <c r="F111">
        <v>0</v>
      </c>
      <c r="G111">
        <v>0</v>
      </c>
      <c r="H111">
        <v>0</v>
      </c>
      <c r="I111">
        <v>1144</v>
      </c>
      <c r="J111">
        <v>43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100</v>
      </c>
    </row>
    <row r="112" spans="1:34" ht="18.75">
      <c r="A112" s="79">
        <v>111</v>
      </c>
      <c r="B112" t="s">
        <v>2693</v>
      </c>
      <c r="C112">
        <v>31</v>
      </c>
      <c r="D112">
        <v>0</v>
      </c>
      <c r="E112">
        <v>1</v>
      </c>
      <c r="F112">
        <v>46</v>
      </c>
      <c r="G112">
        <v>0</v>
      </c>
      <c r="H112">
        <v>0</v>
      </c>
      <c r="I112">
        <v>1144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5000</v>
      </c>
      <c r="X112">
        <v>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100</v>
      </c>
    </row>
    <row r="113" spans="1:34" ht="18.75">
      <c r="A113" s="79">
        <v>112</v>
      </c>
      <c r="B113" t="s">
        <v>2694</v>
      </c>
      <c r="C113">
        <v>4</v>
      </c>
      <c r="D113">
        <v>99</v>
      </c>
      <c r="E113">
        <v>1</v>
      </c>
      <c r="F113">
        <v>0</v>
      </c>
      <c r="G113">
        <v>0</v>
      </c>
      <c r="H113">
        <v>0</v>
      </c>
      <c r="I113">
        <v>1144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38</v>
      </c>
      <c r="W113">
        <v>20000</v>
      </c>
      <c r="X113">
        <v>50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100</v>
      </c>
    </row>
    <row r="114" spans="1:34" ht="18.75">
      <c r="A114" s="79">
        <v>113</v>
      </c>
      <c r="B114" t="s">
        <v>2695</v>
      </c>
      <c r="C114">
        <v>4</v>
      </c>
      <c r="D114">
        <v>99</v>
      </c>
      <c r="E114">
        <v>1</v>
      </c>
      <c r="F114">
        <v>0</v>
      </c>
      <c r="G114">
        <v>0</v>
      </c>
      <c r="H114">
        <v>0</v>
      </c>
      <c r="I114">
        <v>1144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38</v>
      </c>
      <c r="W114">
        <v>20000</v>
      </c>
      <c r="X114">
        <v>50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100</v>
      </c>
    </row>
    <row r="115" spans="1:34" ht="18.75">
      <c r="A115" s="79">
        <v>114</v>
      </c>
      <c r="B115" t="s">
        <v>92</v>
      </c>
      <c r="C115">
        <v>4</v>
      </c>
      <c r="D115">
        <v>2</v>
      </c>
      <c r="E115">
        <v>1</v>
      </c>
      <c r="F115">
        <v>0</v>
      </c>
      <c r="G115">
        <v>0</v>
      </c>
      <c r="H115">
        <v>0</v>
      </c>
      <c r="I115">
        <v>1144</v>
      </c>
      <c r="J115">
        <v>45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20000</v>
      </c>
      <c r="X115">
        <v>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100</v>
      </c>
    </row>
    <row r="116" spans="1:34" ht="18.75">
      <c r="A116" s="79">
        <v>115</v>
      </c>
      <c r="B116" t="s">
        <v>2696</v>
      </c>
      <c r="C116">
        <v>4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1144</v>
      </c>
      <c r="J116">
        <v>47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100</v>
      </c>
    </row>
    <row r="117" spans="1:34" ht="18.75">
      <c r="A117" s="79">
        <v>116</v>
      </c>
      <c r="B117" t="s">
        <v>2697</v>
      </c>
      <c r="C117">
        <v>4</v>
      </c>
      <c r="D117">
        <v>99</v>
      </c>
      <c r="E117">
        <v>1</v>
      </c>
      <c r="F117">
        <v>1</v>
      </c>
      <c r="G117">
        <v>0</v>
      </c>
      <c r="H117">
        <v>0</v>
      </c>
      <c r="I117">
        <v>1144</v>
      </c>
      <c r="J117">
        <v>34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100</v>
      </c>
    </row>
    <row r="118" spans="1:34" ht="18.75">
      <c r="A118" s="79">
        <v>117</v>
      </c>
      <c r="B118" t="s">
        <v>2698</v>
      </c>
      <c r="C118">
        <v>4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1144</v>
      </c>
      <c r="J118">
        <v>50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3</v>
      </c>
      <c r="V118">
        <v>88</v>
      </c>
      <c r="W118">
        <v>500</v>
      </c>
      <c r="X118">
        <v>50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100</v>
      </c>
    </row>
    <row r="119" spans="1:34" ht="18.75">
      <c r="A119" s="79">
        <v>118</v>
      </c>
      <c r="B119" t="s">
        <v>2699</v>
      </c>
      <c r="C119">
        <v>4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1144</v>
      </c>
      <c r="J119">
        <v>54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12</v>
      </c>
      <c r="V119">
        <v>89</v>
      </c>
      <c r="W119">
        <v>5000</v>
      </c>
      <c r="X119">
        <v>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100</v>
      </c>
    </row>
    <row r="120" spans="1:34" ht="18.75">
      <c r="A120" s="79">
        <v>119</v>
      </c>
      <c r="B120" t="s">
        <v>2700</v>
      </c>
      <c r="C120">
        <v>4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1144</v>
      </c>
      <c r="J120">
        <v>50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25</v>
      </c>
      <c r="V120">
        <v>90</v>
      </c>
      <c r="W120">
        <v>50000</v>
      </c>
      <c r="X120">
        <v>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100</v>
      </c>
    </row>
    <row r="121" spans="1:34" ht="18.75">
      <c r="A121" s="79">
        <v>120</v>
      </c>
      <c r="B121" t="s">
        <v>2701</v>
      </c>
      <c r="C121">
        <v>4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1144</v>
      </c>
      <c r="J121">
        <v>54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11</v>
      </c>
      <c r="V121">
        <v>91</v>
      </c>
      <c r="W121">
        <v>50000</v>
      </c>
      <c r="X121">
        <v>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100</v>
      </c>
    </row>
    <row r="122" spans="1:34" ht="18.75">
      <c r="A122" s="79">
        <v>121</v>
      </c>
      <c r="B122" t="s">
        <v>2702</v>
      </c>
      <c r="C122">
        <v>4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1144</v>
      </c>
      <c r="J122">
        <v>54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58</v>
      </c>
      <c r="V122">
        <v>92</v>
      </c>
      <c r="W122">
        <v>50000</v>
      </c>
      <c r="X122">
        <v>5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100</v>
      </c>
    </row>
    <row r="123" spans="1:34" ht="18.75">
      <c r="A123" s="79">
        <v>122</v>
      </c>
      <c r="B123" t="s">
        <v>2703</v>
      </c>
      <c r="C123">
        <v>4</v>
      </c>
      <c r="D123">
        <v>2</v>
      </c>
      <c r="E123">
        <v>1</v>
      </c>
      <c r="F123">
        <v>0</v>
      </c>
      <c r="G123">
        <v>0</v>
      </c>
      <c r="H123">
        <v>0</v>
      </c>
      <c r="I123">
        <v>1144</v>
      </c>
      <c r="J123">
        <v>54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6</v>
      </c>
      <c r="V123">
        <v>93</v>
      </c>
      <c r="W123">
        <v>50000</v>
      </c>
      <c r="X123">
        <v>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100</v>
      </c>
    </row>
    <row r="124" spans="1:34" ht="18.75">
      <c r="A124" s="79">
        <v>123</v>
      </c>
      <c r="B124" t="s">
        <v>2704</v>
      </c>
      <c r="C124">
        <v>4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1144</v>
      </c>
      <c r="J124">
        <v>54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59</v>
      </c>
      <c r="V124">
        <v>94</v>
      </c>
      <c r="W124">
        <v>50000</v>
      </c>
      <c r="X124">
        <v>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100</v>
      </c>
    </row>
    <row r="125" spans="1:34" ht="18.75">
      <c r="A125" s="79">
        <v>124</v>
      </c>
      <c r="B125" t="s">
        <v>2705</v>
      </c>
      <c r="C125">
        <v>4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1144</v>
      </c>
      <c r="J125">
        <v>100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38</v>
      </c>
      <c r="W125">
        <v>20000</v>
      </c>
      <c r="X125">
        <v>50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100</v>
      </c>
    </row>
    <row r="126" spans="1:34" ht="18.75">
      <c r="A126" s="79">
        <v>125</v>
      </c>
      <c r="B126" t="s">
        <v>2706</v>
      </c>
      <c r="C126">
        <v>4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1144</v>
      </c>
      <c r="J126">
        <v>100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38</v>
      </c>
      <c r="W126">
        <v>20000</v>
      </c>
      <c r="X126">
        <v>50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100</v>
      </c>
    </row>
    <row r="127" spans="1:34" ht="18.75">
      <c r="A127" s="79">
        <v>126</v>
      </c>
      <c r="B127" t="s">
        <v>2707</v>
      </c>
      <c r="C127">
        <v>4</v>
      </c>
      <c r="D127">
        <v>2</v>
      </c>
      <c r="E127">
        <v>1</v>
      </c>
      <c r="F127">
        <v>0</v>
      </c>
      <c r="G127">
        <v>0</v>
      </c>
      <c r="H127">
        <v>0</v>
      </c>
      <c r="I127">
        <v>1144</v>
      </c>
      <c r="J127">
        <v>100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38</v>
      </c>
      <c r="W127">
        <v>20000</v>
      </c>
      <c r="X127">
        <v>50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100</v>
      </c>
    </row>
    <row r="128" spans="1:34" ht="18.75">
      <c r="A128" s="79">
        <v>127</v>
      </c>
      <c r="B128" t="s">
        <v>2708</v>
      </c>
      <c r="C128">
        <v>4</v>
      </c>
      <c r="D128">
        <v>0</v>
      </c>
      <c r="E128">
        <v>1</v>
      </c>
      <c r="F128">
        <v>1</v>
      </c>
      <c r="G128">
        <v>0</v>
      </c>
      <c r="H128">
        <v>0</v>
      </c>
      <c r="I128">
        <v>1582</v>
      </c>
      <c r="J128">
        <v>4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20000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100</v>
      </c>
    </row>
    <row r="129" spans="1:34" ht="18.75">
      <c r="A129" s="79">
        <v>128</v>
      </c>
      <c r="B129" t="s">
        <v>2709</v>
      </c>
      <c r="C129">
        <v>4</v>
      </c>
      <c r="D129">
        <v>99</v>
      </c>
      <c r="E129">
        <v>1</v>
      </c>
      <c r="F129">
        <v>1</v>
      </c>
      <c r="G129">
        <v>0</v>
      </c>
      <c r="H129">
        <v>0</v>
      </c>
      <c r="I129">
        <v>1582</v>
      </c>
      <c r="J129">
        <v>14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20000</v>
      </c>
      <c r="X129">
        <v>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100</v>
      </c>
    </row>
    <row r="130" spans="1:34" ht="18.75">
      <c r="A130" s="79">
        <v>129</v>
      </c>
      <c r="B130" t="s">
        <v>2710</v>
      </c>
      <c r="C130">
        <v>4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1582</v>
      </c>
      <c r="J130">
        <v>13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20000</v>
      </c>
      <c r="X130">
        <v>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100</v>
      </c>
    </row>
    <row r="131" spans="1:34" ht="18.75">
      <c r="A131" s="79">
        <v>130</v>
      </c>
      <c r="B131" t="s">
        <v>2711</v>
      </c>
      <c r="C131">
        <v>4</v>
      </c>
      <c r="D131">
        <v>99</v>
      </c>
      <c r="E131">
        <v>1</v>
      </c>
      <c r="F131">
        <v>1</v>
      </c>
      <c r="G131">
        <v>0</v>
      </c>
      <c r="H131">
        <v>0</v>
      </c>
      <c r="I131">
        <v>1582</v>
      </c>
      <c r="J131">
        <v>22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20000</v>
      </c>
      <c r="X131">
        <v>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100</v>
      </c>
    </row>
    <row r="132" spans="1:34" ht="18.75">
      <c r="A132" s="79">
        <v>131</v>
      </c>
      <c r="B132" t="s">
        <v>2712</v>
      </c>
      <c r="C132">
        <v>4</v>
      </c>
      <c r="D132">
        <v>0</v>
      </c>
      <c r="E132">
        <v>1</v>
      </c>
      <c r="F132">
        <v>1</v>
      </c>
      <c r="G132">
        <v>0</v>
      </c>
      <c r="H132">
        <v>0</v>
      </c>
      <c r="I132">
        <v>1582</v>
      </c>
      <c r="J132">
        <v>70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20000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100</v>
      </c>
    </row>
    <row r="133" spans="1:34" ht="18.75">
      <c r="A133" s="79">
        <v>132</v>
      </c>
      <c r="B133" t="s">
        <v>2713</v>
      </c>
      <c r="C133">
        <v>4</v>
      </c>
      <c r="D133">
        <v>99</v>
      </c>
      <c r="E133">
        <v>1</v>
      </c>
      <c r="F133">
        <v>1</v>
      </c>
      <c r="G133">
        <v>0</v>
      </c>
      <c r="H133">
        <v>0</v>
      </c>
      <c r="I133">
        <v>1582</v>
      </c>
      <c r="J133">
        <v>69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20000</v>
      </c>
      <c r="X133">
        <v>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100</v>
      </c>
    </row>
    <row r="134" spans="1:34" ht="18.75">
      <c r="A134" s="79">
        <v>133</v>
      </c>
      <c r="B134" t="s">
        <v>2714</v>
      </c>
      <c r="C134">
        <v>4</v>
      </c>
      <c r="D134">
        <v>0</v>
      </c>
      <c r="E134">
        <v>1</v>
      </c>
      <c r="F134">
        <v>1</v>
      </c>
      <c r="G134">
        <v>0</v>
      </c>
      <c r="H134">
        <v>0</v>
      </c>
      <c r="I134">
        <v>1582</v>
      </c>
      <c r="J134">
        <v>74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20000</v>
      </c>
      <c r="X134">
        <v>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100</v>
      </c>
    </row>
    <row r="135" spans="1:34" ht="18.75">
      <c r="A135" s="79">
        <v>134</v>
      </c>
      <c r="B135" t="s">
        <v>2715</v>
      </c>
      <c r="C135">
        <v>4</v>
      </c>
      <c r="D135">
        <v>99</v>
      </c>
      <c r="E135">
        <v>1</v>
      </c>
      <c r="F135">
        <v>1</v>
      </c>
      <c r="G135">
        <v>0</v>
      </c>
      <c r="H135">
        <v>0</v>
      </c>
      <c r="I135">
        <v>1582</v>
      </c>
      <c r="J135">
        <v>79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20000</v>
      </c>
      <c r="X135">
        <v>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100</v>
      </c>
    </row>
    <row r="136" spans="1:34" ht="18.75">
      <c r="A136" s="79">
        <v>135</v>
      </c>
      <c r="B136" t="s">
        <v>2716</v>
      </c>
      <c r="C136">
        <v>4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1582</v>
      </c>
      <c r="J136">
        <v>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20000</v>
      </c>
      <c r="X136">
        <v>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100</v>
      </c>
    </row>
    <row r="137" spans="1:34" ht="18.75">
      <c r="A137" s="79">
        <v>136</v>
      </c>
      <c r="B137" t="s">
        <v>2717</v>
      </c>
      <c r="C137">
        <v>4</v>
      </c>
      <c r="D137">
        <v>99</v>
      </c>
      <c r="E137">
        <v>1</v>
      </c>
      <c r="F137">
        <v>1</v>
      </c>
      <c r="G137">
        <v>0</v>
      </c>
      <c r="H137">
        <v>0</v>
      </c>
      <c r="I137">
        <v>1582</v>
      </c>
      <c r="J137">
        <v>12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20000</v>
      </c>
      <c r="X137">
        <v>5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100</v>
      </c>
    </row>
    <row r="138" spans="1:34" ht="18.75">
      <c r="A138" s="79">
        <v>137</v>
      </c>
      <c r="B138" t="s">
        <v>201</v>
      </c>
      <c r="C138">
        <v>4</v>
      </c>
      <c r="D138">
        <v>1</v>
      </c>
      <c r="E138">
        <v>1</v>
      </c>
      <c r="F138">
        <v>1</v>
      </c>
      <c r="G138">
        <v>0</v>
      </c>
      <c r="H138">
        <v>0</v>
      </c>
      <c r="I138">
        <v>1582</v>
      </c>
      <c r="J138">
        <v>28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20000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100</v>
      </c>
    </row>
    <row r="139" spans="1:34" ht="18.75">
      <c r="A139" s="79">
        <v>138</v>
      </c>
      <c r="B139" t="s">
        <v>235</v>
      </c>
      <c r="C139">
        <v>4</v>
      </c>
      <c r="D139">
        <v>99</v>
      </c>
      <c r="E139">
        <v>1</v>
      </c>
      <c r="F139">
        <v>1</v>
      </c>
      <c r="G139">
        <v>0</v>
      </c>
      <c r="H139">
        <v>0</v>
      </c>
      <c r="I139">
        <v>1582</v>
      </c>
      <c r="J139">
        <v>28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20000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100</v>
      </c>
    </row>
    <row r="140" spans="1:34" ht="18.75">
      <c r="A140" s="79">
        <v>139</v>
      </c>
      <c r="B140" t="s">
        <v>208</v>
      </c>
      <c r="C140">
        <v>4</v>
      </c>
      <c r="D140">
        <v>1</v>
      </c>
      <c r="E140">
        <v>1</v>
      </c>
      <c r="F140">
        <v>1</v>
      </c>
      <c r="G140">
        <v>0</v>
      </c>
      <c r="H140">
        <v>0</v>
      </c>
      <c r="I140">
        <v>1582</v>
      </c>
      <c r="J140">
        <v>32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20000</v>
      </c>
      <c r="X140">
        <v>5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100</v>
      </c>
    </row>
    <row r="141" spans="1:34" ht="18.75">
      <c r="A141" s="79">
        <v>140</v>
      </c>
      <c r="B141" t="s">
        <v>242</v>
      </c>
      <c r="C141">
        <v>4</v>
      </c>
      <c r="D141">
        <v>99</v>
      </c>
      <c r="E141">
        <v>1</v>
      </c>
      <c r="F141">
        <v>1</v>
      </c>
      <c r="G141">
        <v>0</v>
      </c>
      <c r="H141">
        <v>0</v>
      </c>
      <c r="I141">
        <v>1582</v>
      </c>
      <c r="J141">
        <v>39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20000</v>
      </c>
      <c r="X141">
        <v>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100</v>
      </c>
    </row>
    <row r="142" spans="1:34" ht="18.75">
      <c r="A142" s="79">
        <v>141</v>
      </c>
      <c r="B142" t="s">
        <v>203</v>
      </c>
      <c r="C142">
        <v>4</v>
      </c>
      <c r="D142">
        <v>1</v>
      </c>
      <c r="E142">
        <v>1</v>
      </c>
      <c r="F142">
        <v>1</v>
      </c>
      <c r="G142">
        <v>0</v>
      </c>
      <c r="H142">
        <v>0</v>
      </c>
      <c r="I142">
        <v>1582</v>
      </c>
      <c r="J142">
        <v>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20000</v>
      </c>
      <c r="X142">
        <v>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100</v>
      </c>
    </row>
    <row r="143" spans="1:34" ht="18.75">
      <c r="A143" s="79">
        <v>142</v>
      </c>
      <c r="B143" t="s">
        <v>237</v>
      </c>
      <c r="C143">
        <v>4</v>
      </c>
      <c r="D143">
        <v>99</v>
      </c>
      <c r="E143">
        <v>1</v>
      </c>
      <c r="F143">
        <v>1</v>
      </c>
      <c r="G143">
        <v>0</v>
      </c>
      <c r="H143">
        <v>0</v>
      </c>
      <c r="I143">
        <v>1582</v>
      </c>
      <c r="J143">
        <v>16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20000</v>
      </c>
      <c r="X143">
        <v>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100</v>
      </c>
    </row>
    <row r="144" spans="1:34" ht="18.75">
      <c r="A144" s="79">
        <v>143</v>
      </c>
      <c r="B144" t="s">
        <v>204</v>
      </c>
      <c r="C144">
        <v>4</v>
      </c>
      <c r="D144">
        <v>1</v>
      </c>
      <c r="E144">
        <v>1</v>
      </c>
      <c r="F144">
        <v>1</v>
      </c>
      <c r="G144">
        <v>0</v>
      </c>
      <c r="H144">
        <v>0</v>
      </c>
      <c r="I144">
        <v>1582</v>
      </c>
      <c r="J144">
        <v>49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20000</v>
      </c>
      <c r="X144">
        <v>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100</v>
      </c>
    </row>
    <row r="145" spans="1:34" ht="18.75">
      <c r="A145" s="79">
        <v>144</v>
      </c>
      <c r="B145" t="s">
        <v>238</v>
      </c>
      <c r="C145">
        <v>4</v>
      </c>
      <c r="D145">
        <v>99</v>
      </c>
      <c r="E145">
        <v>1</v>
      </c>
      <c r="F145">
        <v>1</v>
      </c>
      <c r="G145">
        <v>0</v>
      </c>
      <c r="H145">
        <v>0</v>
      </c>
      <c r="I145">
        <v>1582</v>
      </c>
      <c r="J145">
        <v>42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20000</v>
      </c>
      <c r="X145">
        <v>5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100</v>
      </c>
    </row>
    <row r="146" spans="1:34" ht="18.75">
      <c r="A146" s="79">
        <v>145</v>
      </c>
      <c r="B146" t="s">
        <v>209</v>
      </c>
      <c r="C146">
        <v>4</v>
      </c>
      <c r="D146">
        <v>1</v>
      </c>
      <c r="E146">
        <v>1</v>
      </c>
      <c r="F146">
        <v>1</v>
      </c>
      <c r="G146">
        <v>0</v>
      </c>
      <c r="H146">
        <v>0</v>
      </c>
      <c r="I146">
        <v>1582</v>
      </c>
      <c r="J146">
        <v>14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20000</v>
      </c>
      <c r="X146">
        <v>5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100</v>
      </c>
    </row>
    <row r="147" spans="1:34" ht="18.75">
      <c r="A147" s="79">
        <v>146</v>
      </c>
      <c r="B147" t="s">
        <v>243</v>
      </c>
      <c r="C147">
        <v>4</v>
      </c>
      <c r="D147">
        <v>99</v>
      </c>
      <c r="E147">
        <v>1</v>
      </c>
      <c r="F147">
        <v>1</v>
      </c>
      <c r="G147">
        <v>0</v>
      </c>
      <c r="H147">
        <v>0</v>
      </c>
      <c r="I147">
        <v>1582</v>
      </c>
      <c r="J147">
        <v>29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20000</v>
      </c>
      <c r="X147">
        <v>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100</v>
      </c>
    </row>
    <row r="148" spans="1:34" ht="18.75">
      <c r="A148" s="79">
        <v>147</v>
      </c>
      <c r="B148" t="s">
        <v>213</v>
      </c>
      <c r="C148">
        <v>4</v>
      </c>
      <c r="D148">
        <v>1</v>
      </c>
      <c r="E148">
        <v>1</v>
      </c>
      <c r="F148">
        <v>1</v>
      </c>
      <c r="G148">
        <v>0</v>
      </c>
      <c r="H148">
        <v>0</v>
      </c>
      <c r="I148">
        <v>1582</v>
      </c>
      <c r="J148">
        <v>70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20000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100</v>
      </c>
    </row>
    <row r="149" spans="1:34" ht="18.75">
      <c r="A149" s="79">
        <v>148</v>
      </c>
      <c r="B149" t="s">
        <v>247</v>
      </c>
      <c r="C149">
        <v>4</v>
      </c>
      <c r="D149">
        <v>99</v>
      </c>
      <c r="E149">
        <v>1</v>
      </c>
      <c r="F149">
        <v>1</v>
      </c>
      <c r="G149">
        <v>0</v>
      </c>
      <c r="H149">
        <v>0</v>
      </c>
      <c r="I149">
        <v>1582</v>
      </c>
      <c r="J149">
        <v>71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20000</v>
      </c>
      <c r="X149">
        <v>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100</v>
      </c>
    </row>
    <row r="150" spans="1:34" ht="18.75">
      <c r="A150" s="79">
        <v>149</v>
      </c>
      <c r="B150" t="s">
        <v>2718</v>
      </c>
      <c r="C150">
        <v>4</v>
      </c>
      <c r="D150">
        <v>1</v>
      </c>
      <c r="E150">
        <v>1</v>
      </c>
      <c r="F150">
        <v>1</v>
      </c>
      <c r="G150">
        <v>0</v>
      </c>
      <c r="H150">
        <v>0</v>
      </c>
      <c r="I150">
        <v>1582</v>
      </c>
      <c r="J150">
        <v>26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20000</v>
      </c>
      <c r="X150">
        <v>5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100</v>
      </c>
    </row>
    <row r="151" spans="1:34" ht="18.75">
      <c r="A151" s="79">
        <v>150</v>
      </c>
      <c r="B151" t="s">
        <v>2719</v>
      </c>
      <c r="C151">
        <v>4</v>
      </c>
      <c r="D151">
        <v>99</v>
      </c>
      <c r="E151">
        <v>1</v>
      </c>
      <c r="F151">
        <v>1</v>
      </c>
      <c r="G151">
        <v>0</v>
      </c>
      <c r="H151">
        <v>0</v>
      </c>
      <c r="I151">
        <v>1582</v>
      </c>
      <c r="J151">
        <v>32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20000</v>
      </c>
      <c r="X151">
        <v>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100</v>
      </c>
    </row>
    <row r="152" spans="1:34" ht="18.75">
      <c r="A152" s="79">
        <v>151</v>
      </c>
      <c r="B152" t="s">
        <v>210</v>
      </c>
      <c r="C152">
        <v>4</v>
      </c>
      <c r="D152">
        <v>1</v>
      </c>
      <c r="E152">
        <v>1</v>
      </c>
      <c r="F152">
        <v>1</v>
      </c>
      <c r="G152">
        <v>0</v>
      </c>
      <c r="H152">
        <v>0</v>
      </c>
      <c r="I152">
        <v>1582</v>
      </c>
      <c r="J152">
        <v>55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20000</v>
      </c>
      <c r="X152">
        <v>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100</v>
      </c>
    </row>
    <row r="153" spans="1:34" ht="18.75">
      <c r="A153" s="79">
        <v>152</v>
      </c>
      <c r="B153" t="s">
        <v>244</v>
      </c>
      <c r="C153">
        <v>4</v>
      </c>
      <c r="D153">
        <v>99</v>
      </c>
      <c r="E153">
        <v>1</v>
      </c>
      <c r="F153">
        <v>1</v>
      </c>
      <c r="G153">
        <v>0</v>
      </c>
      <c r="H153">
        <v>0</v>
      </c>
      <c r="I153">
        <v>1582</v>
      </c>
      <c r="J153">
        <v>51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20000</v>
      </c>
      <c r="X153">
        <v>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100</v>
      </c>
    </row>
    <row r="154" spans="1:34" ht="18.75">
      <c r="A154" s="79">
        <v>153</v>
      </c>
      <c r="B154" t="s">
        <v>220</v>
      </c>
      <c r="C154">
        <v>4</v>
      </c>
      <c r="D154">
        <v>1</v>
      </c>
      <c r="E154">
        <v>1</v>
      </c>
      <c r="F154">
        <v>1</v>
      </c>
      <c r="G154">
        <v>0</v>
      </c>
      <c r="H154">
        <v>0</v>
      </c>
      <c r="I154">
        <v>1582</v>
      </c>
      <c r="J154">
        <v>61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20000</v>
      </c>
      <c r="X154">
        <v>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100</v>
      </c>
    </row>
    <row r="155" spans="1:34" ht="18.75">
      <c r="A155" s="79">
        <v>154</v>
      </c>
      <c r="B155" t="s">
        <v>254</v>
      </c>
      <c r="C155">
        <v>4</v>
      </c>
      <c r="D155">
        <v>99</v>
      </c>
      <c r="E155">
        <v>1</v>
      </c>
      <c r="F155">
        <v>1</v>
      </c>
      <c r="G155">
        <v>0</v>
      </c>
      <c r="H155">
        <v>0</v>
      </c>
      <c r="I155">
        <v>1582</v>
      </c>
      <c r="J155">
        <v>61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20000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100</v>
      </c>
    </row>
    <row r="156" spans="1:34" ht="18.75">
      <c r="A156" s="79">
        <v>155</v>
      </c>
      <c r="B156" t="s">
        <v>221</v>
      </c>
      <c r="C156">
        <v>4</v>
      </c>
      <c r="D156">
        <v>1</v>
      </c>
      <c r="E156">
        <v>1</v>
      </c>
      <c r="F156">
        <v>1</v>
      </c>
      <c r="G156">
        <v>0</v>
      </c>
      <c r="H156">
        <v>0</v>
      </c>
      <c r="I156">
        <v>1582</v>
      </c>
      <c r="J156">
        <v>71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20000</v>
      </c>
      <c r="X156">
        <v>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100</v>
      </c>
    </row>
    <row r="157" spans="1:34" ht="18.75">
      <c r="A157" s="79">
        <v>156</v>
      </c>
      <c r="B157" t="s">
        <v>255</v>
      </c>
      <c r="C157">
        <v>4</v>
      </c>
      <c r="D157">
        <v>99</v>
      </c>
      <c r="E157">
        <v>1</v>
      </c>
      <c r="F157">
        <v>1</v>
      </c>
      <c r="G157">
        <v>0</v>
      </c>
      <c r="H157">
        <v>0</v>
      </c>
      <c r="I157">
        <v>1582</v>
      </c>
      <c r="J157">
        <v>75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20000</v>
      </c>
      <c r="X157">
        <v>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100</v>
      </c>
    </row>
    <row r="158" spans="1:34" ht="18.75">
      <c r="A158" s="79">
        <v>157</v>
      </c>
      <c r="B158" t="s">
        <v>2720</v>
      </c>
      <c r="C158">
        <v>4</v>
      </c>
      <c r="D158">
        <v>2</v>
      </c>
      <c r="E158">
        <v>1</v>
      </c>
      <c r="F158">
        <v>1</v>
      </c>
      <c r="G158">
        <v>0</v>
      </c>
      <c r="H158">
        <v>0</v>
      </c>
      <c r="I158">
        <v>1582</v>
      </c>
      <c r="J158">
        <v>21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20000</v>
      </c>
      <c r="X158">
        <v>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100</v>
      </c>
    </row>
    <row r="159" spans="1:34" ht="18.75">
      <c r="A159" s="79">
        <v>158</v>
      </c>
      <c r="B159" t="s">
        <v>2721</v>
      </c>
      <c r="C159">
        <v>4</v>
      </c>
      <c r="D159">
        <v>99</v>
      </c>
      <c r="E159">
        <v>1</v>
      </c>
      <c r="F159">
        <v>1</v>
      </c>
      <c r="G159">
        <v>0</v>
      </c>
      <c r="H159">
        <v>0</v>
      </c>
      <c r="I159">
        <v>1582</v>
      </c>
      <c r="J159">
        <v>35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20000</v>
      </c>
      <c r="X159">
        <v>5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100</v>
      </c>
    </row>
    <row r="160" spans="1:34" ht="18.75">
      <c r="A160" s="79">
        <v>159</v>
      </c>
      <c r="B160" t="s">
        <v>2722</v>
      </c>
      <c r="C160">
        <v>4</v>
      </c>
      <c r="D160">
        <v>2</v>
      </c>
      <c r="E160">
        <v>1</v>
      </c>
      <c r="F160">
        <v>1</v>
      </c>
      <c r="G160">
        <v>0</v>
      </c>
      <c r="H160">
        <v>0</v>
      </c>
      <c r="I160">
        <v>1582</v>
      </c>
      <c r="J160">
        <v>70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20000</v>
      </c>
      <c r="X160">
        <v>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100</v>
      </c>
    </row>
    <row r="161" spans="1:34" ht="18.75">
      <c r="A161" s="79">
        <v>160</v>
      </c>
      <c r="B161" t="s">
        <v>2723</v>
      </c>
      <c r="C161">
        <v>4</v>
      </c>
      <c r="D161">
        <v>99</v>
      </c>
      <c r="E161">
        <v>1</v>
      </c>
      <c r="F161">
        <v>1</v>
      </c>
      <c r="G161">
        <v>0</v>
      </c>
      <c r="H161">
        <v>0</v>
      </c>
      <c r="I161">
        <v>1582</v>
      </c>
      <c r="J161">
        <v>79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20000</v>
      </c>
      <c r="X161">
        <v>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100</v>
      </c>
    </row>
    <row r="162" spans="1:34" ht="18.75">
      <c r="A162" s="79">
        <v>161</v>
      </c>
      <c r="B162" t="s">
        <v>224</v>
      </c>
      <c r="C162">
        <v>4</v>
      </c>
      <c r="D162">
        <v>1</v>
      </c>
      <c r="E162">
        <v>1</v>
      </c>
      <c r="F162">
        <v>1</v>
      </c>
      <c r="G162">
        <v>0</v>
      </c>
      <c r="H162">
        <v>0</v>
      </c>
      <c r="I162">
        <v>1582</v>
      </c>
      <c r="J162">
        <v>74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20000</v>
      </c>
      <c r="X162">
        <v>5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100</v>
      </c>
    </row>
    <row r="163" spans="1:34" ht="18.75">
      <c r="A163" s="79">
        <v>162</v>
      </c>
      <c r="B163" t="s">
        <v>258</v>
      </c>
      <c r="C163">
        <v>4</v>
      </c>
      <c r="D163">
        <v>99</v>
      </c>
      <c r="E163">
        <v>1</v>
      </c>
      <c r="F163">
        <v>1</v>
      </c>
      <c r="G163">
        <v>0</v>
      </c>
      <c r="H163">
        <v>0</v>
      </c>
      <c r="I163">
        <v>1582</v>
      </c>
      <c r="J163">
        <v>80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20000</v>
      </c>
      <c r="X163">
        <v>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100</v>
      </c>
    </row>
    <row r="164" spans="1:34" ht="18.75">
      <c r="A164" s="79">
        <v>163</v>
      </c>
      <c r="B164" t="s">
        <v>200</v>
      </c>
      <c r="C164">
        <v>4</v>
      </c>
      <c r="D164">
        <v>99</v>
      </c>
      <c r="E164">
        <v>1</v>
      </c>
      <c r="F164">
        <v>1</v>
      </c>
      <c r="G164">
        <v>0</v>
      </c>
      <c r="H164">
        <v>0</v>
      </c>
      <c r="I164">
        <v>1582</v>
      </c>
      <c r="J164">
        <v>38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20000</v>
      </c>
      <c r="X164">
        <v>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100</v>
      </c>
    </row>
    <row r="165" spans="1:34" ht="18.75">
      <c r="A165" s="79">
        <v>164</v>
      </c>
      <c r="B165" t="s">
        <v>234</v>
      </c>
      <c r="C165">
        <v>4</v>
      </c>
      <c r="D165">
        <v>99</v>
      </c>
      <c r="E165">
        <v>1</v>
      </c>
      <c r="F165">
        <v>1</v>
      </c>
      <c r="G165">
        <v>0</v>
      </c>
      <c r="H165">
        <v>0</v>
      </c>
      <c r="I165">
        <v>1582</v>
      </c>
      <c r="J165">
        <v>40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20000</v>
      </c>
      <c r="X165">
        <v>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100</v>
      </c>
    </row>
    <row r="166" spans="1:34" ht="18.75">
      <c r="A166" s="79">
        <v>165</v>
      </c>
      <c r="B166" t="s">
        <v>2724</v>
      </c>
      <c r="C166">
        <v>4</v>
      </c>
      <c r="D166">
        <v>0</v>
      </c>
      <c r="E166">
        <v>1</v>
      </c>
      <c r="F166">
        <v>1</v>
      </c>
      <c r="G166">
        <v>0</v>
      </c>
      <c r="H166">
        <v>0</v>
      </c>
      <c r="I166">
        <v>1582</v>
      </c>
      <c r="J166">
        <v>35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</v>
      </c>
      <c r="W166">
        <v>20000</v>
      </c>
      <c r="X166">
        <v>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100</v>
      </c>
    </row>
    <row r="167" spans="1:34" ht="18.75">
      <c r="A167" s="79">
        <v>166</v>
      </c>
      <c r="B167" t="s">
        <v>2725</v>
      </c>
      <c r="C167">
        <v>4</v>
      </c>
      <c r="D167">
        <v>0</v>
      </c>
      <c r="E167">
        <v>1</v>
      </c>
      <c r="F167">
        <v>1</v>
      </c>
      <c r="G167">
        <v>0</v>
      </c>
      <c r="H167">
        <v>0</v>
      </c>
      <c r="I167">
        <v>1582</v>
      </c>
      <c r="J167">
        <v>35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</v>
      </c>
      <c r="W167">
        <v>20000</v>
      </c>
      <c r="X167">
        <v>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100</v>
      </c>
    </row>
    <row r="168" spans="1:34" ht="18.75">
      <c r="A168" s="79">
        <v>167</v>
      </c>
      <c r="B168" t="s">
        <v>2726</v>
      </c>
      <c r="C168">
        <v>4</v>
      </c>
      <c r="D168">
        <v>0</v>
      </c>
      <c r="E168">
        <v>1</v>
      </c>
      <c r="F168">
        <v>1</v>
      </c>
      <c r="G168">
        <v>0</v>
      </c>
      <c r="H168">
        <v>0</v>
      </c>
      <c r="I168">
        <v>1582</v>
      </c>
      <c r="J168">
        <v>35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5</v>
      </c>
      <c r="W168">
        <v>20000</v>
      </c>
      <c r="X168">
        <v>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100</v>
      </c>
    </row>
    <row r="169" spans="1:34" ht="18.75">
      <c r="A169" s="79">
        <v>168</v>
      </c>
      <c r="B169" t="s">
        <v>2727</v>
      </c>
      <c r="C169">
        <v>4</v>
      </c>
      <c r="D169">
        <v>0</v>
      </c>
      <c r="E169">
        <v>1</v>
      </c>
      <c r="F169">
        <v>1</v>
      </c>
      <c r="G169">
        <v>0</v>
      </c>
      <c r="H169">
        <v>0</v>
      </c>
      <c r="I169">
        <v>1582</v>
      </c>
      <c r="J169">
        <v>35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5</v>
      </c>
      <c r="W169">
        <v>20000</v>
      </c>
      <c r="X169">
        <v>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100</v>
      </c>
    </row>
    <row r="170" spans="1:34" ht="18.75">
      <c r="A170" s="79">
        <v>169</v>
      </c>
      <c r="B170" t="s">
        <v>2728</v>
      </c>
      <c r="C170">
        <v>4</v>
      </c>
      <c r="D170">
        <v>2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46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100</v>
      </c>
      <c r="W170">
        <v>0</v>
      </c>
      <c r="X170">
        <v>1000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100</v>
      </c>
    </row>
    <row r="171" spans="1:34" ht="18.75">
      <c r="A171" s="79">
        <v>170</v>
      </c>
      <c r="B171" t="s">
        <v>2729</v>
      </c>
      <c r="C171">
        <v>4</v>
      </c>
      <c r="D171">
        <v>99</v>
      </c>
      <c r="E171">
        <v>1</v>
      </c>
      <c r="F171">
        <v>1</v>
      </c>
      <c r="G171">
        <v>0</v>
      </c>
      <c r="H171">
        <v>0</v>
      </c>
      <c r="I171">
        <v>1582</v>
      </c>
      <c r="J171">
        <v>100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5</v>
      </c>
      <c r="W171">
        <v>20000</v>
      </c>
      <c r="X171">
        <v>99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99</v>
      </c>
    </row>
    <row r="172" spans="1:34" ht="18.75">
      <c r="A172" s="79">
        <v>171</v>
      </c>
      <c r="B172" t="s">
        <v>2730</v>
      </c>
      <c r="C172">
        <v>17</v>
      </c>
      <c r="D172">
        <v>0</v>
      </c>
      <c r="E172">
        <v>0</v>
      </c>
      <c r="F172">
        <v>8</v>
      </c>
      <c r="G172">
        <v>0</v>
      </c>
      <c r="H172">
        <v>0</v>
      </c>
      <c r="I172">
        <v>585</v>
      </c>
      <c r="J172">
        <v>100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5</v>
      </c>
      <c r="W172">
        <v>5000</v>
      </c>
      <c r="X172">
        <v>5000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100</v>
      </c>
    </row>
    <row r="173" spans="1:34" ht="18.75">
      <c r="A173" s="79">
        <v>172</v>
      </c>
      <c r="B173" t="s">
        <v>2731</v>
      </c>
      <c r="C173">
        <v>2</v>
      </c>
      <c r="D173">
        <v>5</v>
      </c>
      <c r="E173">
        <v>1</v>
      </c>
      <c r="F173">
        <v>64</v>
      </c>
      <c r="G173">
        <v>0</v>
      </c>
      <c r="H173">
        <v>0</v>
      </c>
      <c r="I173">
        <v>1554</v>
      </c>
      <c r="J173">
        <v>30000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5000</v>
      </c>
      <c r="X173">
        <v>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100</v>
      </c>
    </row>
    <row r="174" spans="1:34" ht="18.75">
      <c r="A174" s="79">
        <v>173</v>
      </c>
      <c r="B174" t="s">
        <v>2732</v>
      </c>
      <c r="C174">
        <v>2</v>
      </c>
      <c r="D174">
        <v>5</v>
      </c>
      <c r="E174">
        <v>1</v>
      </c>
      <c r="F174">
        <v>65</v>
      </c>
      <c r="G174">
        <v>0</v>
      </c>
      <c r="H174">
        <v>0</v>
      </c>
      <c r="I174">
        <v>1560</v>
      </c>
      <c r="J174">
        <v>30000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5000</v>
      </c>
      <c r="X174">
        <v>5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100</v>
      </c>
    </row>
    <row r="175" spans="1:34" ht="18.75">
      <c r="A175" s="79">
        <v>174</v>
      </c>
      <c r="B175" t="s">
        <v>2733</v>
      </c>
      <c r="C175">
        <v>0</v>
      </c>
      <c r="D175">
        <v>79</v>
      </c>
      <c r="E175">
        <v>10</v>
      </c>
      <c r="F175">
        <v>0</v>
      </c>
      <c r="G175">
        <v>0</v>
      </c>
      <c r="H175">
        <v>0</v>
      </c>
      <c r="I175">
        <v>1338</v>
      </c>
      <c r="J175">
        <v>50000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1000000</v>
      </c>
      <c r="X175">
        <v>5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100</v>
      </c>
    </row>
    <row r="176" spans="1:34" ht="18.75">
      <c r="A176" s="79">
        <v>175</v>
      </c>
      <c r="B176" t="s">
        <v>2734</v>
      </c>
      <c r="C176">
        <v>17</v>
      </c>
      <c r="D176">
        <v>235</v>
      </c>
      <c r="E176">
        <v>1</v>
      </c>
      <c r="F176">
        <v>74</v>
      </c>
      <c r="G176">
        <v>0</v>
      </c>
      <c r="H176">
        <v>0</v>
      </c>
      <c r="I176">
        <v>1668</v>
      </c>
      <c r="J176">
        <v>99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5</v>
      </c>
      <c r="W176">
        <v>8000</v>
      </c>
      <c r="X176">
        <v>50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100</v>
      </c>
    </row>
    <row r="177" spans="1:34" ht="18.75">
      <c r="A177" s="79">
        <v>176</v>
      </c>
      <c r="B177" t="s">
        <v>2735</v>
      </c>
      <c r="C177">
        <v>7</v>
      </c>
      <c r="D177">
        <v>3</v>
      </c>
      <c r="E177">
        <v>1</v>
      </c>
      <c r="F177">
        <v>3</v>
      </c>
      <c r="G177">
        <v>0</v>
      </c>
      <c r="H177">
        <v>0</v>
      </c>
      <c r="I177">
        <v>1026</v>
      </c>
      <c r="J177">
        <v>400000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5000</v>
      </c>
      <c r="X177">
        <v>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100</v>
      </c>
    </row>
    <row r="178" spans="1:34" ht="18.75">
      <c r="A178" s="79">
        <v>177</v>
      </c>
      <c r="B178" t="s">
        <v>2736</v>
      </c>
      <c r="C178">
        <v>47</v>
      </c>
      <c r="D178">
        <v>0</v>
      </c>
      <c r="E178">
        <v>1</v>
      </c>
      <c r="F178">
        <v>0</v>
      </c>
      <c r="G178">
        <v>127</v>
      </c>
      <c r="H178">
        <v>10</v>
      </c>
      <c r="I178">
        <v>789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35000</v>
      </c>
      <c r="X178">
        <v>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100</v>
      </c>
    </row>
    <row r="179" spans="1:34" ht="18.75">
      <c r="A179" s="79">
        <v>178</v>
      </c>
      <c r="B179" t="s">
        <v>2737</v>
      </c>
      <c r="C179">
        <v>47</v>
      </c>
      <c r="D179">
        <v>0</v>
      </c>
      <c r="E179">
        <v>1</v>
      </c>
      <c r="F179">
        <v>0</v>
      </c>
      <c r="G179">
        <v>127</v>
      </c>
      <c r="H179">
        <v>10</v>
      </c>
      <c r="I179">
        <v>788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35000</v>
      </c>
      <c r="X179">
        <v>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100</v>
      </c>
    </row>
    <row r="180" spans="1:34" ht="18.75">
      <c r="A180" s="79">
        <v>179</v>
      </c>
      <c r="B180" t="s">
        <v>2738</v>
      </c>
      <c r="C180">
        <v>47</v>
      </c>
      <c r="D180">
        <v>0</v>
      </c>
      <c r="E180">
        <v>1</v>
      </c>
      <c r="F180">
        <v>0</v>
      </c>
      <c r="G180">
        <v>127</v>
      </c>
      <c r="H180">
        <v>10</v>
      </c>
      <c r="I180">
        <v>785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35000</v>
      </c>
      <c r="X180">
        <v>5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100</v>
      </c>
    </row>
    <row r="181" spans="1:34" ht="18.75">
      <c r="A181" s="79">
        <v>180</v>
      </c>
      <c r="B181" t="s">
        <v>2739</v>
      </c>
      <c r="C181">
        <v>47</v>
      </c>
      <c r="D181">
        <v>0</v>
      </c>
      <c r="E181">
        <v>1</v>
      </c>
      <c r="F181">
        <v>0</v>
      </c>
      <c r="G181">
        <v>127</v>
      </c>
      <c r="H181">
        <v>10</v>
      </c>
      <c r="I181">
        <v>786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35000</v>
      </c>
      <c r="X181">
        <v>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100</v>
      </c>
    </row>
    <row r="182" spans="1:34" ht="18.75">
      <c r="A182" s="79">
        <v>181</v>
      </c>
      <c r="B182" t="s">
        <v>2740</v>
      </c>
      <c r="C182">
        <v>47</v>
      </c>
      <c r="D182">
        <v>0</v>
      </c>
      <c r="E182">
        <v>1</v>
      </c>
      <c r="F182">
        <v>0</v>
      </c>
      <c r="G182">
        <v>127</v>
      </c>
      <c r="H182">
        <v>10</v>
      </c>
      <c r="I182">
        <v>784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35000</v>
      </c>
      <c r="X182">
        <v>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100</v>
      </c>
    </row>
    <row r="183" spans="1:34" ht="18.75">
      <c r="A183" s="79">
        <v>182</v>
      </c>
      <c r="B183" t="s">
        <v>2741</v>
      </c>
      <c r="C183">
        <v>44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1020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5000</v>
      </c>
      <c r="X183">
        <v>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100</v>
      </c>
    </row>
    <row r="184" spans="1:34" ht="18.75">
      <c r="A184" s="79">
        <v>183</v>
      </c>
      <c r="B184" t="s">
        <v>2742</v>
      </c>
      <c r="C184">
        <v>17</v>
      </c>
      <c r="D184">
        <v>100</v>
      </c>
      <c r="E184">
        <v>1</v>
      </c>
      <c r="F184">
        <v>0</v>
      </c>
      <c r="G184">
        <v>0</v>
      </c>
      <c r="H184">
        <v>0</v>
      </c>
      <c r="I184">
        <v>2572</v>
      </c>
      <c r="J184">
        <v>100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5000</v>
      </c>
      <c r="X184">
        <v>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100</v>
      </c>
    </row>
    <row r="185" spans="1:34" ht="18.75">
      <c r="A185" s="79">
        <v>184</v>
      </c>
      <c r="B185" t="s">
        <v>2743</v>
      </c>
      <c r="C185">
        <v>17</v>
      </c>
      <c r="D185">
        <v>100</v>
      </c>
      <c r="E185">
        <v>1</v>
      </c>
      <c r="F185">
        <v>0</v>
      </c>
      <c r="G185">
        <v>0</v>
      </c>
      <c r="H185">
        <v>0</v>
      </c>
      <c r="I185">
        <v>2571</v>
      </c>
      <c r="J185">
        <v>100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5000</v>
      </c>
      <c r="X185">
        <v>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100</v>
      </c>
    </row>
    <row r="186" spans="1:34" ht="18.75">
      <c r="A186" s="79">
        <v>185</v>
      </c>
      <c r="B186" t="s">
        <v>2744</v>
      </c>
      <c r="C186">
        <v>41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577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10000</v>
      </c>
      <c r="X186">
        <v>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100</v>
      </c>
    </row>
    <row r="187" spans="1:34" ht="18.75">
      <c r="A187" s="79">
        <v>186</v>
      </c>
      <c r="B187" t="s">
        <v>2745</v>
      </c>
      <c r="C187">
        <v>41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575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10000</v>
      </c>
      <c r="X187">
        <v>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100</v>
      </c>
    </row>
    <row r="188" spans="1:34" ht="18.75">
      <c r="A188" s="79">
        <v>187</v>
      </c>
      <c r="B188" t="s">
        <v>2746</v>
      </c>
      <c r="C188">
        <v>41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576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10000</v>
      </c>
      <c r="X188">
        <v>5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100</v>
      </c>
    </row>
    <row r="189" spans="1:34" ht="18.75">
      <c r="A189" s="79">
        <v>188</v>
      </c>
      <c r="B189" t="s">
        <v>2747</v>
      </c>
      <c r="C189">
        <v>41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578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10000</v>
      </c>
      <c r="X189">
        <v>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100</v>
      </c>
    </row>
    <row r="190" spans="1:34" ht="18.75">
      <c r="A190" s="79">
        <v>189</v>
      </c>
      <c r="B190" t="s">
        <v>2748</v>
      </c>
      <c r="C190">
        <v>41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579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10000</v>
      </c>
      <c r="X190">
        <v>5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100</v>
      </c>
    </row>
    <row r="191" spans="1:34" ht="18.75">
      <c r="A191" s="79">
        <v>190</v>
      </c>
      <c r="B191" t="s">
        <v>2749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398</v>
      </c>
      <c r="J191">
        <v>1</v>
      </c>
      <c r="K191">
        <v>20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80</v>
      </c>
      <c r="X191">
        <v>200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100</v>
      </c>
    </row>
    <row r="192" spans="1:34" ht="18.75">
      <c r="A192" s="79">
        <v>191</v>
      </c>
      <c r="B192" t="s">
        <v>441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394</v>
      </c>
      <c r="J192">
        <v>1</v>
      </c>
      <c r="K192">
        <v>0</v>
      </c>
      <c r="L192">
        <v>0</v>
      </c>
      <c r="M192">
        <v>30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80</v>
      </c>
      <c r="X192">
        <v>200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100</v>
      </c>
    </row>
    <row r="193" spans="1:34" ht="18.75">
      <c r="A193" s="79">
        <v>192</v>
      </c>
      <c r="B193" t="s">
        <v>2750</v>
      </c>
      <c r="C193">
        <v>0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400</v>
      </c>
      <c r="J193">
        <v>1</v>
      </c>
      <c r="K193">
        <v>50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200</v>
      </c>
      <c r="X193">
        <v>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100</v>
      </c>
    </row>
    <row r="194" spans="1:34" ht="18.75">
      <c r="A194" s="79">
        <v>193</v>
      </c>
      <c r="B194" t="s">
        <v>2751</v>
      </c>
      <c r="C194">
        <v>0</v>
      </c>
      <c r="D194">
        <v>0</v>
      </c>
      <c r="E194">
        <v>2</v>
      </c>
      <c r="F194">
        <v>0</v>
      </c>
      <c r="G194">
        <v>0</v>
      </c>
      <c r="H194">
        <v>0</v>
      </c>
      <c r="I194">
        <v>396</v>
      </c>
      <c r="J194">
        <v>1</v>
      </c>
      <c r="K194">
        <v>0</v>
      </c>
      <c r="L194">
        <v>0</v>
      </c>
      <c r="M194">
        <v>80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200</v>
      </c>
      <c r="X194">
        <v>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100</v>
      </c>
    </row>
    <row r="195" spans="1:34" ht="18.75">
      <c r="A195" s="79">
        <v>194</v>
      </c>
      <c r="B195" t="s">
        <v>2752</v>
      </c>
      <c r="C195">
        <v>0</v>
      </c>
      <c r="D195">
        <v>0</v>
      </c>
      <c r="E195">
        <v>3</v>
      </c>
      <c r="F195">
        <v>0</v>
      </c>
      <c r="G195">
        <v>0</v>
      </c>
      <c r="H195">
        <v>0</v>
      </c>
      <c r="I195">
        <v>28</v>
      </c>
      <c r="J195">
        <v>1</v>
      </c>
      <c r="K195">
        <v>90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540</v>
      </c>
      <c r="X195">
        <v>5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100</v>
      </c>
    </row>
    <row r="196" spans="1:34" ht="18.75">
      <c r="A196" s="79">
        <v>195</v>
      </c>
      <c r="B196" t="s">
        <v>2753</v>
      </c>
      <c r="C196">
        <v>0</v>
      </c>
      <c r="D196">
        <v>0</v>
      </c>
      <c r="E196">
        <v>3</v>
      </c>
      <c r="F196">
        <v>0</v>
      </c>
      <c r="G196">
        <v>0</v>
      </c>
      <c r="H196">
        <v>0</v>
      </c>
      <c r="I196">
        <v>29</v>
      </c>
      <c r="J196">
        <v>1</v>
      </c>
      <c r="K196">
        <v>0</v>
      </c>
      <c r="L196">
        <v>0</v>
      </c>
      <c r="M196">
        <v>150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540</v>
      </c>
      <c r="X196">
        <v>5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100</v>
      </c>
    </row>
    <row r="197" spans="1:34" ht="18.75">
      <c r="A197" s="79">
        <v>196</v>
      </c>
      <c r="B197" t="s">
        <v>2754</v>
      </c>
      <c r="C197">
        <v>0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16</v>
      </c>
      <c r="J197">
        <v>0</v>
      </c>
      <c r="K197">
        <v>30</v>
      </c>
      <c r="L197">
        <v>0</v>
      </c>
      <c r="M197">
        <v>40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909</v>
      </c>
      <c r="X197">
        <v>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100</v>
      </c>
    </row>
    <row r="198" spans="1:34" ht="18.75">
      <c r="A198" s="79">
        <v>197</v>
      </c>
      <c r="B198" t="s">
        <v>2755</v>
      </c>
      <c r="C198">
        <v>0</v>
      </c>
      <c r="D198">
        <v>1</v>
      </c>
      <c r="E198">
        <v>2</v>
      </c>
      <c r="F198">
        <v>0</v>
      </c>
      <c r="G198">
        <v>0</v>
      </c>
      <c r="H198">
        <v>0</v>
      </c>
      <c r="I198">
        <v>312</v>
      </c>
      <c r="J198">
        <v>0</v>
      </c>
      <c r="K198">
        <v>50</v>
      </c>
      <c r="L198">
        <v>0</v>
      </c>
      <c r="M198">
        <v>80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1818</v>
      </c>
      <c r="X198">
        <v>5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100</v>
      </c>
    </row>
    <row r="199" spans="1:34" ht="18.75">
      <c r="A199" s="79">
        <v>198</v>
      </c>
      <c r="B199" t="s">
        <v>2756</v>
      </c>
      <c r="C199">
        <v>0</v>
      </c>
      <c r="D199">
        <v>1</v>
      </c>
      <c r="E199">
        <v>2</v>
      </c>
      <c r="F199">
        <v>0</v>
      </c>
      <c r="G199">
        <v>0</v>
      </c>
      <c r="H199">
        <v>0</v>
      </c>
      <c r="I199">
        <v>260</v>
      </c>
      <c r="J199">
        <v>1</v>
      </c>
      <c r="K199">
        <v>100</v>
      </c>
      <c r="L199">
        <v>0</v>
      </c>
      <c r="M199">
        <v>100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4000</v>
      </c>
      <c r="X199">
        <v>5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100</v>
      </c>
    </row>
    <row r="200" spans="1:34" ht="18.75">
      <c r="A200" s="79">
        <v>199</v>
      </c>
      <c r="B200" t="s">
        <v>2757</v>
      </c>
      <c r="C200">
        <v>0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14</v>
      </c>
      <c r="J200">
        <v>1</v>
      </c>
      <c r="K200">
        <v>100</v>
      </c>
      <c r="L200">
        <v>0</v>
      </c>
      <c r="M200">
        <v>160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10000</v>
      </c>
      <c r="X200">
        <v>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100</v>
      </c>
    </row>
    <row r="201" spans="1:34" ht="18.75">
      <c r="A201" s="79">
        <v>200</v>
      </c>
      <c r="B201" t="s">
        <v>339</v>
      </c>
      <c r="C201">
        <v>31</v>
      </c>
      <c r="D201">
        <v>102</v>
      </c>
      <c r="E201">
        <v>8</v>
      </c>
      <c r="F201">
        <v>1</v>
      </c>
      <c r="G201">
        <v>0</v>
      </c>
      <c r="H201">
        <v>0</v>
      </c>
      <c r="I201">
        <v>399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680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100</v>
      </c>
    </row>
    <row r="202" spans="1:34" ht="18.75">
      <c r="A202" s="79">
        <v>201</v>
      </c>
      <c r="B202" t="s">
        <v>338</v>
      </c>
      <c r="C202">
        <v>31</v>
      </c>
      <c r="D202">
        <v>103</v>
      </c>
      <c r="E202">
        <v>8</v>
      </c>
      <c r="F202">
        <v>2</v>
      </c>
      <c r="G202">
        <v>0</v>
      </c>
      <c r="H202">
        <v>0</v>
      </c>
      <c r="I202">
        <v>395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680</v>
      </c>
      <c r="X202">
        <v>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100</v>
      </c>
    </row>
    <row r="203" spans="1:34" ht="18.75">
      <c r="A203" s="79">
        <v>202</v>
      </c>
      <c r="B203" t="s">
        <v>337</v>
      </c>
      <c r="C203">
        <v>31</v>
      </c>
      <c r="D203">
        <v>104</v>
      </c>
      <c r="E203">
        <v>14</v>
      </c>
      <c r="F203">
        <v>1</v>
      </c>
      <c r="G203">
        <v>0</v>
      </c>
      <c r="H203">
        <v>0</v>
      </c>
      <c r="I203">
        <v>401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1500</v>
      </c>
      <c r="X203">
        <v>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100</v>
      </c>
    </row>
    <row r="204" spans="1:34" ht="18.75">
      <c r="A204" s="79">
        <v>203</v>
      </c>
      <c r="B204" t="s">
        <v>336</v>
      </c>
      <c r="C204">
        <v>31</v>
      </c>
      <c r="D204">
        <v>105</v>
      </c>
      <c r="E204">
        <v>14</v>
      </c>
      <c r="F204">
        <v>2</v>
      </c>
      <c r="G204">
        <v>0</v>
      </c>
      <c r="H204">
        <v>0</v>
      </c>
      <c r="I204">
        <v>397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1500</v>
      </c>
      <c r="X204">
        <v>5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100</v>
      </c>
    </row>
    <row r="205" spans="1:34" ht="18.75">
      <c r="A205" s="79">
        <v>204</v>
      </c>
      <c r="B205" t="s">
        <v>361</v>
      </c>
      <c r="C205">
        <v>31</v>
      </c>
      <c r="D205">
        <v>100</v>
      </c>
      <c r="E205">
        <v>20</v>
      </c>
      <c r="F205">
        <v>1</v>
      </c>
      <c r="G205">
        <v>0</v>
      </c>
      <c r="H205">
        <v>0</v>
      </c>
      <c r="I205">
        <v>313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3409</v>
      </c>
      <c r="X205">
        <v>5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100</v>
      </c>
    </row>
    <row r="206" spans="1:34" ht="18.75">
      <c r="A206" s="79">
        <v>205</v>
      </c>
      <c r="B206" t="s">
        <v>360</v>
      </c>
      <c r="C206">
        <v>31</v>
      </c>
      <c r="D206">
        <v>101</v>
      </c>
      <c r="E206">
        <v>20</v>
      </c>
      <c r="F206">
        <v>2</v>
      </c>
      <c r="G206">
        <v>0</v>
      </c>
      <c r="H206">
        <v>0</v>
      </c>
      <c r="I206">
        <v>314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3409</v>
      </c>
      <c r="X206">
        <v>5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100</v>
      </c>
    </row>
    <row r="207" spans="1:34" ht="18.75">
      <c r="A207" s="79">
        <v>206</v>
      </c>
      <c r="B207" t="s">
        <v>2758</v>
      </c>
      <c r="C207">
        <v>3</v>
      </c>
      <c r="D207">
        <v>12</v>
      </c>
      <c r="E207">
        <v>3</v>
      </c>
      <c r="F207">
        <v>0</v>
      </c>
      <c r="G207">
        <v>0</v>
      </c>
      <c r="H207">
        <v>0</v>
      </c>
      <c r="I207">
        <v>425</v>
      </c>
      <c r="J207">
        <v>0</v>
      </c>
      <c r="K207">
        <v>0</v>
      </c>
      <c r="L207">
        <v>0</v>
      </c>
      <c r="M207">
        <v>0</v>
      </c>
      <c r="N207">
        <v>180</v>
      </c>
      <c r="O207">
        <v>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2000</v>
      </c>
      <c r="X207">
        <v>5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100</v>
      </c>
    </row>
    <row r="208" spans="1:34" ht="18.75">
      <c r="A208" s="79">
        <v>207</v>
      </c>
      <c r="B208" t="s">
        <v>2759</v>
      </c>
      <c r="C208">
        <v>3</v>
      </c>
      <c r="D208">
        <v>12</v>
      </c>
      <c r="E208">
        <v>3</v>
      </c>
      <c r="F208">
        <v>0</v>
      </c>
      <c r="G208">
        <v>0</v>
      </c>
      <c r="H208">
        <v>0</v>
      </c>
      <c r="I208">
        <v>423</v>
      </c>
      <c r="J208">
        <v>0</v>
      </c>
      <c r="K208">
        <v>0</v>
      </c>
      <c r="L208">
        <v>0</v>
      </c>
      <c r="M208">
        <v>0</v>
      </c>
      <c r="N208">
        <v>180</v>
      </c>
      <c r="O208">
        <v>0</v>
      </c>
      <c r="P208">
        <v>0</v>
      </c>
      <c r="Q208">
        <v>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2000</v>
      </c>
      <c r="X208">
        <v>5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100</v>
      </c>
    </row>
    <row r="209" spans="1:34" ht="18.75">
      <c r="A209" s="79">
        <v>208</v>
      </c>
      <c r="B209" t="s">
        <v>2760</v>
      </c>
      <c r="C209">
        <v>3</v>
      </c>
      <c r="D209">
        <v>12</v>
      </c>
      <c r="E209">
        <v>3</v>
      </c>
      <c r="F209">
        <v>0</v>
      </c>
      <c r="G209">
        <v>0</v>
      </c>
      <c r="H209">
        <v>0</v>
      </c>
      <c r="I209">
        <v>421</v>
      </c>
      <c r="J209">
        <v>0</v>
      </c>
      <c r="K209">
        <v>0</v>
      </c>
      <c r="L209">
        <v>0</v>
      </c>
      <c r="M209">
        <v>0</v>
      </c>
      <c r="N209">
        <v>180</v>
      </c>
      <c r="O209">
        <v>0</v>
      </c>
      <c r="P209">
        <v>0</v>
      </c>
      <c r="Q209">
        <v>0</v>
      </c>
      <c r="R209">
        <v>0</v>
      </c>
      <c r="S209">
        <v>3</v>
      </c>
      <c r="T209">
        <v>0</v>
      </c>
      <c r="U209">
        <v>0</v>
      </c>
      <c r="V209">
        <v>0</v>
      </c>
      <c r="W209">
        <v>2000</v>
      </c>
      <c r="X209">
        <v>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100</v>
      </c>
    </row>
    <row r="210" spans="1:34" ht="18.75">
      <c r="A210" s="79">
        <v>209</v>
      </c>
      <c r="B210" t="s">
        <v>2761</v>
      </c>
      <c r="C210">
        <v>3</v>
      </c>
      <c r="D210">
        <v>12</v>
      </c>
      <c r="E210">
        <v>3</v>
      </c>
      <c r="F210">
        <v>0</v>
      </c>
      <c r="G210">
        <v>0</v>
      </c>
      <c r="H210">
        <v>0</v>
      </c>
      <c r="I210">
        <v>420</v>
      </c>
      <c r="J210">
        <v>0</v>
      </c>
      <c r="K210">
        <v>0</v>
      </c>
      <c r="L210">
        <v>1</v>
      </c>
      <c r="M210">
        <v>0</v>
      </c>
      <c r="N210">
        <v>180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2000</v>
      </c>
      <c r="X210">
        <v>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100</v>
      </c>
    </row>
    <row r="211" spans="1:34" ht="18.75">
      <c r="A211" s="79">
        <v>210</v>
      </c>
      <c r="B211" t="s">
        <v>2762</v>
      </c>
      <c r="C211">
        <v>3</v>
      </c>
      <c r="D211">
        <v>12</v>
      </c>
      <c r="E211">
        <v>3</v>
      </c>
      <c r="F211">
        <v>0</v>
      </c>
      <c r="G211">
        <v>0</v>
      </c>
      <c r="H211">
        <v>0</v>
      </c>
      <c r="I211">
        <v>424</v>
      </c>
      <c r="J211">
        <v>0</v>
      </c>
      <c r="K211">
        <v>50</v>
      </c>
      <c r="L211">
        <v>0</v>
      </c>
      <c r="M211">
        <v>0</v>
      </c>
      <c r="N211">
        <v>120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2000</v>
      </c>
      <c r="X211">
        <v>5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100</v>
      </c>
    </row>
    <row r="212" spans="1:34" ht="18.75">
      <c r="A212" s="79">
        <v>211</v>
      </c>
      <c r="B212" t="s">
        <v>2763</v>
      </c>
      <c r="C212">
        <v>3</v>
      </c>
      <c r="D212">
        <v>12</v>
      </c>
      <c r="E212">
        <v>3</v>
      </c>
      <c r="F212">
        <v>0</v>
      </c>
      <c r="G212">
        <v>0</v>
      </c>
      <c r="H212">
        <v>0</v>
      </c>
      <c r="I212">
        <v>422</v>
      </c>
      <c r="J212">
        <v>0</v>
      </c>
      <c r="K212">
        <v>0</v>
      </c>
      <c r="L212">
        <v>0</v>
      </c>
      <c r="M212">
        <v>50</v>
      </c>
      <c r="N212">
        <v>120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2000</v>
      </c>
      <c r="X212">
        <v>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100</v>
      </c>
    </row>
    <row r="213" spans="1:34" ht="18.75">
      <c r="A213" s="79">
        <v>212</v>
      </c>
      <c r="B213" t="s">
        <v>2764</v>
      </c>
      <c r="C213">
        <v>3</v>
      </c>
      <c r="D213">
        <v>12</v>
      </c>
      <c r="E213">
        <v>3</v>
      </c>
      <c r="F213">
        <v>0</v>
      </c>
      <c r="G213">
        <v>0</v>
      </c>
      <c r="H213">
        <v>0</v>
      </c>
      <c r="I213">
        <v>425</v>
      </c>
      <c r="J213">
        <v>0</v>
      </c>
      <c r="K213">
        <v>0</v>
      </c>
      <c r="L213">
        <v>0</v>
      </c>
      <c r="M213">
        <v>0</v>
      </c>
      <c r="N213">
        <v>180</v>
      </c>
      <c r="O213">
        <v>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4000</v>
      </c>
      <c r="X213">
        <v>5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100</v>
      </c>
    </row>
    <row r="214" spans="1:34" ht="18.75">
      <c r="A214" s="79">
        <v>213</v>
      </c>
      <c r="B214" t="s">
        <v>2765</v>
      </c>
      <c r="C214">
        <v>3</v>
      </c>
      <c r="D214">
        <v>12</v>
      </c>
      <c r="E214">
        <v>3</v>
      </c>
      <c r="F214">
        <v>0</v>
      </c>
      <c r="G214">
        <v>0</v>
      </c>
      <c r="H214">
        <v>0</v>
      </c>
      <c r="I214">
        <v>423</v>
      </c>
      <c r="J214">
        <v>0</v>
      </c>
      <c r="K214">
        <v>0</v>
      </c>
      <c r="L214">
        <v>0</v>
      </c>
      <c r="M214">
        <v>0</v>
      </c>
      <c r="N214">
        <v>180</v>
      </c>
      <c r="O214">
        <v>0</v>
      </c>
      <c r="P214">
        <v>0</v>
      </c>
      <c r="Q214">
        <v>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4000</v>
      </c>
      <c r="X214">
        <v>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100</v>
      </c>
    </row>
    <row r="215" spans="1:34" ht="18.75">
      <c r="A215" s="79">
        <v>214</v>
      </c>
      <c r="B215" t="s">
        <v>2766</v>
      </c>
      <c r="C215">
        <v>3</v>
      </c>
      <c r="D215">
        <v>12</v>
      </c>
      <c r="E215">
        <v>3</v>
      </c>
      <c r="F215">
        <v>0</v>
      </c>
      <c r="G215">
        <v>0</v>
      </c>
      <c r="H215">
        <v>0</v>
      </c>
      <c r="I215">
        <v>421</v>
      </c>
      <c r="J215">
        <v>0</v>
      </c>
      <c r="K215">
        <v>0</v>
      </c>
      <c r="L215">
        <v>0</v>
      </c>
      <c r="M215">
        <v>0</v>
      </c>
      <c r="N215">
        <v>180</v>
      </c>
      <c r="O215">
        <v>0</v>
      </c>
      <c r="P215">
        <v>0</v>
      </c>
      <c r="Q215">
        <v>0</v>
      </c>
      <c r="R215">
        <v>0</v>
      </c>
      <c r="S215">
        <v>5</v>
      </c>
      <c r="T215">
        <v>0</v>
      </c>
      <c r="U215">
        <v>0</v>
      </c>
      <c r="V215">
        <v>0</v>
      </c>
      <c r="W215">
        <v>4000</v>
      </c>
      <c r="X215">
        <v>5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100</v>
      </c>
    </row>
    <row r="216" spans="1:34" ht="18.75">
      <c r="A216" s="79">
        <v>215</v>
      </c>
      <c r="B216" t="s">
        <v>2767</v>
      </c>
      <c r="C216">
        <v>3</v>
      </c>
      <c r="D216">
        <v>12</v>
      </c>
      <c r="E216">
        <v>3</v>
      </c>
      <c r="F216">
        <v>0</v>
      </c>
      <c r="G216">
        <v>0</v>
      </c>
      <c r="H216">
        <v>0</v>
      </c>
      <c r="I216">
        <v>420</v>
      </c>
      <c r="J216">
        <v>0</v>
      </c>
      <c r="K216">
        <v>0</v>
      </c>
      <c r="L216">
        <v>2</v>
      </c>
      <c r="M216">
        <v>0</v>
      </c>
      <c r="N216">
        <v>180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4000</v>
      </c>
      <c r="X216">
        <v>5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100</v>
      </c>
    </row>
    <row r="217" spans="1:34" ht="18.75">
      <c r="A217" s="79">
        <v>216</v>
      </c>
      <c r="B217" t="s">
        <v>2768</v>
      </c>
      <c r="C217">
        <v>3</v>
      </c>
      <c r="D217">
        <v>12</v>
      </c>
      <c r="E217">
        <v>3</v>
      </c>
      <c r="F217">
        <v>0</v>
      </c>
      <c r="G217">
        <v>0</v>
      </c>
      <c r="H217">
        <v>0</v>
      </c>
      <c r="I217">
        <v>424</v>
      </c>
      <c r="J217">
        <v>0</v>
      </c>
      <c r="K217">
        <v>100</v>
      </c>
      <c r="L217">
        <v>0</v>
      </c>
      <c r="M217">
        <v>0</v>
      </c>
      <c r="N217">
        <v>120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4000</v>
      </c>
      <c r="X217">
        <v>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100</v>
      </c>
    </row>
    <row r="218" spans="1:34" ht="18.75">
      <c r="A218" s="79">
        <v>217</v>
      </c>
      <c r="B218" t="s">
        <v>2769</v>
      </c>
      <c r="C218">
        <v>3</v>
      </c>
      <c r="D218">
        <v>12</v>
      </c>
      <c r="E218">
        <v>3</v>
      </c>
      <c r="F218">
        <v>0</v>
      </c>
      <c r="G218">
        <v>0</v>
      </c>
      <c r="H218">
        <v>0</v>
      </c>
      <c r="I218">
        <v>422</v>
      </c>
      <c r="J218">
        <v>0</v>
      </c>
      <c r="K218">
        <v>0</v>
      </c>
      <c r="L218">
        <v>0</v>
      </c>
      <c r="M218">
        <v>100</v>
      </c>
      <c r="N218">
        <v>120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4000</v>
      </c>
      <c r="X218">
        <v>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100</v>
      </c>
    </row>
    <row r="219" spans="1:34" ht="18.75">
      <c r="A219" s="79">
        <v>218</v>
      </c>
      <c r="B219" t="s">
        <v>2770</v>
      </c>
      <c r="C219">
        <v>3</v>
      </c>
      <c r="D219">
        <v>12</v>
      </c>
      <c r="E219">
        <v>3</v>
      </c>
      <c r="F219">
        <v>0</v>
      </c>
      <c r="G219">
        <v>0</v>
      </c>
      <c r="H219">
        <v>0</v>
      </c>
      <c r="I219">
        <v>425</v>
      </c>
      <c r="J219">
        <v>0</v>
      </c>
      <c r="K219">
        <v>0</v>
      </c>
      <c r="L219">
        <v>0</v>
      </c>
      <c r="M219">
        <v>0</v>
      </c>
      <c r="N219">
        <v>180</v>
      </c>
      <c r="O219">
        <v>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6000</v>
      </c>
      <c r="X219">
        <v>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100</v>
      </c>
    </row>
    <row r="220" spans="1:34" ht="18.75">
      <c r="A220" s="79">
        <v>219</v>
      </c>
      <c r="B220" t="s">
        <v>2771</v>
      </c>
      <c r="C220">
        <v>3</v>
      </c>
      <c r="D220">
        <v>12</v>
      </c>
      <c r="E220">
        <v>3</v>
      </c>
      <c r="F220">
        <v>0</v>
      </c>
      <c r="G220">
        <v>0</v>
      </c>
      <c r="H220">
        <v>0</v>
      </c>
      <c r="I220">
        <v>423</v>
      </c>
      <c r="J220">
        <v>0</v>
      </c>
      <c r="K220">
        <v>0</v>
      </c>
      <c r="L220">
        <v>0</v>
      </c>
      <c r="M220">
        <v>0</v>
      </c>
      <c r="N220">
        <v>180</v>
      </c>
      <c r="O220">
        <v>0</v>
      </c>
      <c r="P220">
        <v>0</v>
      </c>
      <c r="Q220">
        <v>7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6000</v>
      </c>
      <c r="X220">
        <v>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100</v>
      </c>
    </row>
    <row r="221" spans="1:34" ht="18.75">
      <c r="A221" s="79">
        <v>220</v>
      </c>
      <c r="B221" t="s">
        <v>2772</v>
      </c>
      <c r="C221">
        <v>3</v>
      </c>
      <c r="D221">
        <v>12</v>
      </c>
      <c r="E221">
        <v>3</v>
      </c>
      <c r="F221">
        <v>0</v>
      </c>
      <c r="G221">
        <v>0</v>
      </c>
      <c r="H221">
        <v>0</v>
      </c>
      <c r="I221">
        <v>421</v>
      </c>
      <c r="J221">
        <v>0</v>
      </c>
      <c r="K221">
        <v>0</v>
      </c>
      <c r="L221">
        <v>0</v>
      </c>
      <c r="M221">
        <v>0</v>
      </c>
      <c r="N221">
        <v>180</v>
      </c>
      <c r="O221">
        <v>0</v>
      </c>
      <c r="P221">
        <v>0</v>
      </c>
      <c r="Q221">
        <v>0</v>
      </c>
      <c r="R221">
        <v>0</v>
      </c>
      <c r="S221">
        <v>7</v>
      </c>
      <c r="T221">
        <v>0</v>
      </c>
      <c r="U221">
        <v>0</v>
      </c>
      <c r="V221">
        <v>0</v>
      </c>
      <c r="W221">
        <v>6000</v>
      </c>
      <c r="X221">
        <v>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100</v>
      </c>
    </row>
    <row r="222" spans="1:34" ht="18.75">
      <c r="A222" s="79">
        <v>221</v>
      </c>
      <c r="B222" t="s">
        <v>2773</v>
      </c>
      <c r="C222">
        <v>3</v>
      </c>
      <c r="D222">
        <v>12</v>
      </c>
      <c r="E222">
        <v>3</v>
      </c>
      <c r="F222">
        <v>0</v>
      </c>
      <c r="G222">
        <v>0</v>
      </c>
      <c r="H222">
        <v>0</v>
      </c>
      <c r="I222">
        <v>420</v>
      </c>
      <c r="J222">
        <v>0</v>
      </c>
      <c r="K222">
        <v>0</v>
      </c>
      <c r="L222">
        <v>3</v>
      </c>
      <c r="M222">
        <v>0</v>
      </c>
      <c r="N222">
        <v>180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6000</v>
      </c>
      <c r="X222">
        <v>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100</v>
      </c>
    </row>
    <row r="223" spans="1:34" ht="18.75">
      <c r="A223" s="79">
        <v>222</v>
      </c>
      <c r="B223" t="s">
        <v>2774</v>
      </c>
      <c r="C223">
        <v>3</v>
      </c>
      <c r="D223">
        <v>12</v>
      </c>
      <c r="E223">
        <v>3</v>
      </c>
      <c r="F223">
        <v>0</v>
      </c>
      <c r="G223">
        <v>0</v>
      </c>
      <c r="H223">
        <v>0</v>
      </c>
      <c r="I223">
        <v>424</v>
      </c>
      <c r="J223">
        <v>0</v>
      </c>
      <c r="K223">
        <v>150</v>
      </c>
      <c r="L223">
        <v>0</v>
      </c>
      <c r="M223">
        <v>0</v>
      </c>
      <c r="N223">
        <v>120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6000</v>
      </c>
      <c r="X223">
        <v>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100</v>
      </c>
    </row>
    <row r="224" spans="1:34" ht="18.75">
      <c r="A224" s="79">
        <v>223</v>
      </c>
      <c r="B224" t="s">
        <v>2775</v>
      </c>
      <c r="C224">
        <v>3</v>
      </c>
      <c r="D224">
        <v>12</v>
      </c>
      <c r="E224">
        <v>3</v>
      </c>
      <c r="F224">
        <v>0</v>
      </c>
      <c r="G224">
        <v>0</v>
      </c>
      <c r="H224">
        <v>0</v>
      </c>
      <c r="I224">
        <v>422</v>
      </c>
      <c r="J224">
        <v>0</v>
      </c>
      <c r="K224">
        <v>0</v>
      </c>
      <c r="L224">
        <v>0</v>
      </c>
      <c r="M224">
        <v>150</v>
      </c>
      <c r="N224">
        <v>120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6000</v>
      </c>
      <c r="X224">
        <v>5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100</v>
      </c>
    </row>
    <row r="225" spans="1:34" ht="18.75">
      <c r="A225" s="79">
        <v>224</v>
      </c>
      <c r="B225" t="s">
        <v>2776</v>
      </c>
      <c r="C225">
        <v>3</v>
      </c>
      <c r="D225">
        <v>12</v>
      </c>
      <c r="E225">
        <v>3</v>
      </c>
      <c r="F225">
        <v>0</v>
      </c>
      <c r="G225">
        <v>0</v>
      </c>
      <c r="H225">
        <v>0</v>
      </c>
      <c r="I225">
        <v>425</v>
      </c>
      <c r="J225">
        <v>0</v>
      </c>
      <c r="K225">
        <v>0</v>
      </c>
      <c r="L225">
        <v>0</v>
      </c>
      <c r="M225">
        <v>0</v>
      </c>
      <c r="N225">
        <v>240</v>
      </c>
      <c r="O225">
        <v>11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8000</v>
      </c>
      <c r="X225">
        <v>5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100</v>
      </c>
    </row>
    <row r="226" spans="1:34" ht="18.75">
      <c r="A226" s="79">
        <v>225</v>
      </c>
      <c r="B226" t="s">
        <v>2777</v>
      </c>
      <c r="C226">
        <v>3</v>
      </c>
      <c r="D226">
        <v>12</v>
      </c>
      <c r="E226">
        <v>3</v>
      </c>
      <c r="F226">
        <v>0</v>
      </c>
      <c r="G226">
        <v>0</v>
      </c>
      <c r="H226">
        <v>0</v>
      </c>
      <c r="I226">
        <v>423</v>
      </c>
      <c r="J226">
        <v>0</v>
      </c>
      <c r="K226">
        <v>0</v>
      </c>
      <c r="L226">
        <v>0</v>
      </c>
      <c r="M226">
        <v>0</v>
      </c>
      <c r="N226">
        <v>240</v>
      </c>
      <c r="O226">
        <v>0</v>
      </c>
      <c r="P226">
        <v>0</v>
      </c>
      <c r="Q226">
        <v>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8000</v>
      </c>
      <c r="X226">
        <v>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100</v>
      </c>
    </row>
    <row r="227" spans="1:34" ht="18.75">
      <c r="A227" s="79">
        <v>226</v>
      </c>
      <c r="B227" t="s">
        <v>2778</v>
      </c>
      <c r="C227">
        <v>3</v>
      </c>
      <c r="D227">
        <v>12</v>
      </c>
      <c r="E227">
        <v>3</v>
      </c>
      <c r="F227">
        <v>0</v>
      </c>
      <c r="G227">
        <v>0</v>
      </c>
      <c r="H227">
        <v>0</v>
      </c>
      <c r="I227">
        <v>421</v>
      </c>
      <c r="J227">
        <v>0</v>
      </c>
      <c r="K227">
        <v>0</v>
      </c>
      <c r="L227">
        <v>0</v>
      </c>
      <c r="M227">
        <v>0</v>
      </c>
      <c r="N227">
        <v>240</v>
      </c>
      <c r="O227">
        <v>0</v>
      </c>
      <c r="P227">
        <v>0</v>
      </c>
      <c r="Q227">
        <v>0</v>
      </c>
      <c r="R227">
        <v>0</v>
      </c>
      <c r="S227">
        <v>9</v>
      </c>
      <c r="T227">
        <v>0</v>
      </c>
      <c r="U227">
        <v>0</v>
      </c>
      <c r="V227">
        <v>0</v>
      </c>
      <c r="W227">
        <v>8000</v>
      </c>
      <c r="X227">
        <v>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100</v>
      </c>
    </row>
    <row r="228" spans="1:34" ht="18.75">
      <c r="A228" s="79">
        <v>227</v>
      </c>
      <c r="B228" t="s">
        <v>2779</v>
      </c>
      <c r="C228">
        <v>3</v>
      </c>
      <c r="D228">
        <v>12</v>
      </c>
      <c r="E228">
        <v>3</v>
      </c>
      <c r="F228">
        <v>0</v>
      </c>
      <c r="G228">
        <v>0</v>
      </c>
      <c r="H228">
        <v>0</v>
      </c>
      <c r="I228">
        <v>420</v>
      </c>
      <c r="J228">
        <v>0</v>
      </c>
      <c r="K228">
        <v>0</v>
      </c>
      <c r="L228">
        <v>4</v>
      </c>
      <c r="M228">
        <v>0</v>
      </c>
      <c r="N228">
        <v>240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8000</v>
      </c>
      <c r="X228">
        <v>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100</v>
      </c>
    </row>
    <row r="229" spans="1:34" ht="18.75">
      <c r="A229" s="79">
        <v>228</v>
      </c>
      <c r="B229" t="s">
        <v>2780</v>
      </c>
      <c r="C229">
        <v>3</v>
      </c>
      <c r="D229">
        <v>12</v>
      </c>
      <c r="E229">
        <v>3</v>
      </c>
      <c r="F229">
        <v>0</v>
      </c>
      <c r="G229">
        <v>0</v>
      </c>
      <c r="H229">
        <v>0</v>
      </c>
      <c r="I229">
        <v>424</v>
      </c>
      <c r="J229">
        <v>0</v>
      </c>
      <c r="K229">
        <v>200</v>
      </c>
      <c r="L229">
        <v>0</v>
      </c>
      <c r="M229">
        <v>0</v>
      </c>
      <c r="N229">
        <v>180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8000</v>
      </c>
      <c r="X229">
        <v>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100</v>
      </c>
    </row>
    <row r="230" spans="1:34" ht="18.75">
      <c r="A230" s="79">
        <v>229</v>
      </c>
      <c r="B230" t="s">
        <v>2781</v>
      </c>
      <c r="C230">
        <v>3</v>
      </c>
      <c r="D230">
        <v>12</v>
      </c>
      <c r="E230">
        <v>3</v>
      </c>
      <c r="F230">
        <v>0</v>
      </c>
      <c r="G230">
        <v>0</v>
      </c>
      <c r="H230">
        <v>0</v>
      </c>
      <c r="I230">
        <v>422</v>
      </c>
      <c r="J230">
        <v>0</v>
      </c>
      <c r="K230">
        <v>0</v>
      </c>
      <c r="L230">
        <v>0</v>
      </c>
      <c r="M230">
        <v>200</v>
      </c>
      <c r="N230">
        <v>180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8000</v>
      </c>
      <c r="X230">
        <v>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100</v>
      </c>
    </row>
    <row r="231" spans="1:34" ht="18.75">
      <c r="A231" s="79">
        <v>230</v>
      </c>
      <c r="B231" t="s">
        <v>2782</v>
      </c>
      <c r="C231">
        <v>3</v>
      </c>
      <c r="D231">
        <v>12</v>
      </c>
      <c r="E231">
        <v>3</v>
      </c>
      <c r="F231">
        <v>0</v>
      </c>
      <c r="G231">
        <v>0</v>
      </c>
      <c r="H231">
        <v>0</v>
      </c>
      <c r="I231">
        <v>426</v>
      </c>
      <c r="J231">
        <v>0</v>
      </c>
      <c r="K231">
        <v>200</v>
      </c>
      <c r="L231">
        <v>2</v>
      </c>
      <c r="M231">
        <v>200</v>
      </c>
      <c r="N231">
        <v>240</v>
      </c>
      <c r="O231">
        <v>10</v>
      </c>
      <c r="P231">
        <v>0</v>
      </c>
      <c r="Q231">
        <v>10</v>
      </c>
      <c r="R231">
        <v>0</v>
      </c>
      <c r="S231">
        <v>10</v>
      </c>
      <c r="T231">
        <v>0</v>
      </c>
      <c r="U231">
        <v>0</v>
      </c>
      <c r="V231">
        <v>0</v>
      </c>
      <c r="W231">
        <v>60000</v>
      </c>
      <c r="X231">
        <v>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100</v>
      </c>
    </row>
    <row r="232" spans="1:34" ht="18.75">
      <c r="A232" s="79">
        <v>231</v>
      </c>
      <c r="B232" t="s">
        <v>2783</v>
      </c>
      <c r="C232">
        <v>22</v>
      </c>
      <c r="D232">
        <v>139</v>
      </c>
      <c r="E232">
        <v>1</v>
      </c>
      <c r="F232">
        <v>0</v>
      </c>
      <c r="G232">
        <v>0</v>
      </c>
      <c r="H232">
        <v>0</v>
      </c>
      <c r="I232">
        <v>2115</v>
      </c>
      <c r="J232">
        <v>5000</v>
      </c>
      <c r="K232">
        <v>0</v>
      </c>
      <c r="L232">
        <v>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45</v>
      </c>
      <c r="W232">
        <v>12000</v>
      </c>
      <c r="X232">
        <v>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100</v>
      </c>
    </row>
    <row r="233" spans="1:34" ht="18.75">
      <c r="A233" s="79">
        <v>232</v>
      </c>
      <c r="B233" t="s">
        <v>2784</v>
      </c>
      <c r="C233">
        <v>22</v>
      </c>
      <c r="D233">
        <v>144</v>
      </c>
      <c r="E233">
        <v>1</v>
      </c>
      <c r="F233">
        <v>0</v>
      </c>
      <c r="G233">
        <v>0</v>
      </c>
      <c r="H233">
        <v>0</v>
      </c>
      <c r="I233">
        <v>1428</v>
      </c>
      <c r="J233">
        <v>5000</v>
      </c>
      <c r="K233">
        <v>0</v>
      </c>
      <c r="L233">
        <v>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45</v>
      </c>
      <c r="W233">
        <v>12000</v>
      </c>
      <c r="X233">
        <v>5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99</v>
      </c>
    </row>
    <row r="234" spans="1:34" ht="18.75">
      <c r="A234" s="79">
        <v>233</v>
      </c>
      <c r="B234" t="s">
        <v>2785</v>
      </c>
      <c r="C234">
        <v>22</v>
      </c>
      <c r="D234">
        <v>143</v>
      </c>
      <c r="E234">
        <v>1</v>
      </c>
      <c r="F234">
        <v>0</v>
      </c>
      <c r="G234">
        <v>0</v>
      </c>
      <c r="H234">
        <v>0</v>
      </c>
      <c r="I234">
        <v>1425</v>
      </c>
      <c r="J234">
        <v>5000</v>
      </c>
      <c r="K234">
        <v>0</v>
      </c>
      <c r="L234">
        <v>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45</v>
      </c>
      <c r="W234">
        <v>12000</v>
      </c>
      <c r="X234">
        <v>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99</v>
      </c>
    </row>
    <row r="235" spans="1:34" ht="18.75">
      <c r="A235" s="79">
        <v>234</v>
      </c>
      <c r="B235" t="s">
        <v>2786</v>
      </c>
      <c r="C235">
        <v>0</v>
      </c>
      <c r="D235">
        <v>1</v>
      </c>
      <c r="E235">
        <v>2</v>
      </c>
      <c r="F235">
        <v>0</v>
      </c>
      <c r="G235">
        <v>0</v>
      </c>
      <c r="H235">
        <v>0</v>
      </c>
      <c r="I235">
        <v>2095</v>
      </c>
      <c r="J235">
        <v>1</v>
      </c>
      <c r="K235">
        <v>400</v>
      </c>
      <c r="L235">
        <v>0</v>
      </c>
      <c r="M235">
        <v>400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7321</v>
      </c>
      <c r="X235">
        <v>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99</v>
      </c>
    </row>
    <row r="236" spans="1:34" ht="18.75">
      <c r="A236" s="79">
        <v>235</v>
      </c>
      <c r="B236" t="s">
        <v>2787</v>
      </c>
      <c r="C236">
        <v>31</v>
      </c>
      <c r="D236">
        <v>0</v>
      </c>
      <c r="E236">
        <v>6</v>
      </c>
      <c r="F236">
        <v>164</v>
      </c>
      <c r="G236">
        <v>0</v>
      </c>
      <c r="H236">
        <v>0</v>
      </c>
      <c r="I236">
        <v>2096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56423</v>
      </c>
      <c r="X236">
        <v>5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100</v>
      </c>
    </row>
    <row r="237" spans="1:34" ht="18.75">
      <c r="A237" s="79">
        <v>236</v>
      </c>
      <c r="B237" t="s">
        <v>2788</v>
      </c>
      <c r="C237">
        <v>0</v>
      </c>
      <c r="D237">
        <v>0</v>
      </c>
      <c r="E237">
        <v>1</v>
      </c>
      <c r="F237">
        <v>127</v>
      </c>
      <c r="G237">
        <v>0</v>
      </c>
      <c r="H237">
        <v>0</v>
      </c>
      <c r="I237">
        <v>813</v>
      </c>
      <c r="J237">
        <v>1</v>
      </c>
      <c r="K237">
        <v>180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820</v>
      </c>
      <c r="X237">
        <v>5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100</v>
      </c>
    </row>
    <row r="238" spans="1:34" ht="18.75">
      <c r="A238" s="79">
        <v>237</v>
      </c>
      <c r="B238" t="s">
        <v>2789</v>
      </c>
      <c r="C238">
        <v>31</v>
      </c>
      <c r="D238">
        <v>0</v>
      </c>
      <c r="E238">
        <v>6</v>
      </c>
      <c r="F238">
        <v>168</v>
      </c>
      <c r="G238">
        <v>0</v>
      </c>
      <c r="H238">
        <v>0</v>
      </c>
      <c r="I238">
        <v>815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4800</v>
      </c>
      <c r="X238">
        <v>5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100</v>
      </c>
    </row>
    <row r="239" spans="1:34" ht="18.75">
      <c r="A239" s="79">
        <v>238</v>
      </c>
      <c r="B239" t="s">
        <v>2790</v>
      </c>
      <c r="C239">
        <v>0</v>
      </c>
      <c r="D239">
        <v>0</v>
      </c>
      <c r="E239">
        <v>1</v>
      </c>
      <c r="F239">
        <v>128</v>
      </c>
      <c r="G239">
        <v>0</v>
      </c>
      <c r="H239">
        <v>0</v>
      </c>
      <c r="I239">
        <v>814</v>
      </c>
      <c r="J239">
        <v>1</v>
      </c>
      <c r="K239">
        <v>0</v>
      </c>
      <c r="L239">
        <v>0</v>
      </c>
      <c r="M239">
        <v>300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820</v>
      </c>
      <c r="X239">
        <v>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100</v>
      </c>
    </row>
    <row r="240" spans="1:34" ht="18.75">
      <c r="A240" s="79">
        <v>239</v>
      </c>
      <c r="B240" t="s">
        <v>2791</v>
      </c>
      <c r="C240">
        <v>31</v>
      </c>
      <c r="D240">
        <v>0</v>
      </c>
      <c r="E240">
        <v>6</v>
      </c>
      <c r="F240">
        <v>169</v>
      </c>
      <c r="G240">
        <v>0</v>
      </c>
      <c r="H240">
        <v>0</v>
      </c>
      <c r="I240">
        <v>816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4800</v>
      </c>
      <c r="X240">
        <v>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100</v>
      </c>
    </row>
    <row r="241" spans="1:34" ht="18.75">
      <c r="A241" s="79">
        <v>240</v>
      </c>
      <c r="B241" t="s">
        <v>2792</v>
      </c>
      <c r="C241">
        <v>17</v>
      </c>
      <c r="D241">
        <v>32</v>
      </c>
      <c r="E241">
        <v>1</v>
      </c>
      <c r="F241">
        <v>0</v>
      </c>
      <c r="G241">
        <v>0</v>
      </c>
      <c r="H241">
        <v>0</v>
      </c>
      <c r="I241">
        <v>1755</v>
      </c>
      <c r="J241">
        <v>100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50000</v>
      </c>
      <c r="X241">
        <v>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100</v>
      </c>
    </row>
    <row r="242" spans="1:34" ht="18.75">
      <c r="A242" s="79">
        <v>241</v>
      </c>
      <c r="B242" t="s">
        <v>2793</v>
      </c>
      <c r="C242">
        <v>22</v>
      </c>
      <c r="D242">
        <v>114</v>
      </c>
      <c r="E242">
        <v>1</v>
      </c>
      <c r="F242">
        <v>0</v>
      </c>
      <c r="G242">
        <v>0</v>
      </c>
      <c r="H242">
        <v>0</v>
      </c>
      <c r="I242">
        <v>1783</v>
      </c>
      <c r="J242">
        <v>5000</v>
      </c>
      <c r="K242">
        <v>0</v>
      </c>
      <c r="L242">
        <v>3</v>
      </c>
      <c r="M242">
        <v>0</v>
      </c>
      <c r="N242">
        <v>3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40</v>
      </c>
      <c r="W242">
        <v>50000</v>
      </c>
      <c r="X242">
        <v>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99</v>
      </c>
    </row>
    <row r="243" spans="1:34" ht="18.75">
      <c r="A243" s="79">
        <v>242</v>
      </c>
      <c r="B243" t="s">
        <v>2794</v>
      </c>
      <c r="C243">
        <v>44</v>
      </c>
      <c r="D243">
        <v>0</v>
      </c>
      <c r="E243">
        <v>1</v>
      </c>
      <c r="F243">
        <v>44</v>
      </c>
      <c r="G243">
        <v>0</v>
      </c>
      <c r="H243">
        <v>0</v>
      </c>
      <c r="I243">
        <v>3760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5000</v>
      </c>
      <c r="X243">
        <v>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100</v>
      </c>
    </row>
    <row r="244" spans="1:34" ht="18.75">
      <c r="A244" s="79">
        <v>243</v>
      </c>
      <c r="B244" t="s">
        <v>2795</v>
      </c>
      <c r="C244">
        <v>44</v>
      </c>
      <c r="D244">
        <v>0</v>
      </c>
      <c r="E244">
        <v>1</v>
      </c>
      <c r="F244">
        <v>44</v>
      </c>
      <c r="G244">
        <v>0</v>
      </c>
      <c r="H244">
        <v>0</v>
      </c>
      <c r="I244">
        <v>3761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5000</v>
      </c>
      <c r="X244">
        <v>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100</v>
      </c>
    </row>
    <row r="245" spans="1:34" ht="18.75">
      <c r="A245" s="79">
        <v>244</v>
      </c>
      <c r="B245" t="s">
        <v>2796</v>
      </c>
      <c r="C245">
        <v>44</v>
      </c>
      <c r="D245">
        <v>0</v>
      </c>
      <c r="E245">
        <v>1</v>
      </c>
      <c r="F245">
        <v>44</v>
      </c>
      <c r="G245">
        <v>0</v>
      </c>
      <c r="H245">
        <v>0</v>
      </c>
      <c r="I245">
        <v>3762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5000</v>
      </c>
      <c r="X245">
        <v>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100</v>
      </c>
    </row>
    <row r="246" spans="1:34" ht="18.75">
      <c r="A246" s="79">
        <v>245</v>
      </c>
      <c r="B246" t="s">
        <v>2797</v>
      </c>
      <c r="C246">
        <v>44</v>
      </c>
      <c r="D246">
        <v>0</v>
      </c>
      <c r="E246">
        <v>1</v>
      </c>
      <c r="F246">
        <v>44</v>
      </c>
      <c r="G246">
        <v>0</v>
      </c>
      <c r="H246">
        <v>0</v>
      </c>
      <c r="I246">
        <v>3763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5000</v>
      </c>
      <c r="X246">
        <v>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100</v>
      </c>
    </row>
    <row r="247" spans="1:34" ht="18.75">
      <c r="A247" s="79">
        <v>246</v>
      </c>
      <c r="B247" t="s">
        <v>2798</v>
      </c>
      <c r="C247">
        <v>44</v>
      </c>
      <c r="D247">
        <v>0</v>
      </c>
      <c r="E247">
        <v>1</v>
      </c>
      <c r="F247">
        <v>44</v>
      </c>
      <c r="G247">
        <v>0</v>
      </c>
      <c r="H247">
        <v>0</v>
      </c>
      <c r="I247">
        <v>3764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5000</v>
      </c>
      <c r="X247">
        <v>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100</v>
      </c>
    </row>
    <row r="248" spans="1:34" ht="18.75">
      <c r="A248" s="79">
        <v>247</v>
      </c>
      <c r="B248" t="s">
        <v>2799</v>
      </c>
      <c r="C248">
        <v>44</v>
      </c>
      <c r="D248">
        <v>0</v>
      </c>
      <c r="E248">
        <v>1</v>
      </c>
      <c r="F248">
        <v>44</v>
      </c>
      <c r="G248">
        <v>0</v>
      </c>
      <c r="H248">
        <v>0</v>
      </c>
      <c r="I248">
        <v>3765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5000</v>
      </c>
      <c r="X248">
        <v>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100</v>
      </c>
    </row>
    <row r="249" spans="1:34" ht="18.75">
      <c r="A249" s="79">
        <v>248</v>
      </c>
      <c r="B249" t="s">
        <v>2800</v>
      </c>
      <c r="C249">
        <v>44</v>
      </c>
      <c r="D249">
        <v>0</v>
      </c>
      <c r="E249">
        <v>1</v>
      </c>
      <c r="F249">
        <v>44</v>
      </c>
      <c r="G249">
        <v>0</v>
      </c>
      <c r="H249">
        <v>0</v>
      </c>
      <c r="I249">
        <v>3766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5000</v>
      </c>
      <c r="X249">
        <v>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100</v>
      </c>
    </row>
    <row r="250" spans="1:34" ht="18.75">
      <c r="A250" s="79">
        <v>249</v>
      </c>
      <c r="B250" t="s">
        <v>2801</v>
      </c>
      <c r="C250">
        <v>44</v>
      </c>
      <c r="D250">
        <v>0</v>
      </c>
      <c r="E250">
        <v>1</v>
      </c>
      <c r="F250">
        <v>44</v>
      </c>
      <c r="G250">
        <v>0</v>
      </c>
      <c r="H250">
        <v>0</v>
      </c>
      <c r="I250">
        <v>3767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5000</v>
      </c>
      <c r="X250">
        <v>5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100</v>
      </c>
    </row>
    <row r="251" spans="1:34" ht="18.75">
      <c r="A251" s="79">
        <v>250</v>
      </c>
      <c r="B251" t="s">
        <v>2802</v>
      </c>
      <c r="C251">
        <v>44</v>
      </c>
      <c r="D251">
        <v>0</v>
      </c>
      <c r="E251">
        <v>1</v>
      </c>
      <c r="F251">
        <v>44</v>
      </c>
      <c r="G251">
        <v>0</v>
      </c>
      <c r="H251">
        <v>0</v>
      </c>
      <c r="I251">
        <v>3768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5000</v>
      </c>
      <c r="X251">
        <v>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100</v>
      </c>
    </row>
    <row r="252" spans="1:34" ht="18.75">
      <c r="A252" s="79">
        <v>251</v>
      </c>
      <c r="B252" t="s">
        <v>2803</v>
      </c>
      <c r="C252">
        <v>31</v>
      </c>
      <c r="D252">
        <v>0</v>
      </c>
      <c r="E252">
        <v>1</v>
      </c>
      <c r="F252">
        <v>29</v>
      </c>
      <c r="G252">
        <v>0</v>
      </c>
      <c r="H252">
        <v>0</v>
      </c>
      <c r="I252">
        <v>1274</v>
      </c>
      <c r="J252">
        <v>999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5000</v>
      </c>
      <c r="X252">
        <v>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100</v>
      </c>
    </row>
    <row r="253" spans="1:34" ht="18.75">
      <c r="A253" s="79">
        <v>252</v>
      </c>
      <c r="B253" t="s">
        <v>2804</v>
      </c>
      <c r="C253">
        <v>41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100</v>
      </c>
    </row>
    <row r="254" spans="1:34" ht="18.75">
      <c r="A254" s="79">
        <v>253</v>
      </c>
      <c r="B254" t="s">
        <v>2805</v>
      </c>
      <c r="C254">
        <v>30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130</v>
      </c>
      <c r="J254">
        <v>8000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10</v>
      </c>
      <c r="X254">
        <v>10000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99</v>
      </c>
    </row>
    <row r="255" spans="1:34" ht="18.75">
      <c r="A255" s="79">
        <v>254</v>
      </c>
      <c r="B255" t="s">
        <v>354</v>
      </c>
      <c r="C255">
        <v>30</v>
      </c>
      <c r="D255">
        <v>0</v>
      </c>
      <c r="E255">
        <v>3</v>
      </c>
      <c r="F255">
        <v>0</v>
      </c>
      <c r="G255">
        <v>0</v>
      </c>
      <c r="H255">
        <v>0</v>
      </c>
      <c r="I255">
        <v>131</v>
      </c>
      <c r="J255">
        <v>20000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500</v>
      </c>
      <c r="X255">
        <v>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99</v>
      </c>
    </row>
    <row r="256" spans="1:34" ht="18.75">
      <c r="A256" s="79">
        <v>255</v>
      </c>
      <c r="B256" t="s">
        <v>409</v>
      </c>
      <c r="C256">
        <v>40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13</v>
      </c>
      <c r="J256">
        <v>4000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80</v>
      </c>
      <c r="X256">
        <v>50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100</v>
      </c>
    </row>
    <row r="257" spans="1:34" ht="18.75">
      <c r="A257" s="79">
        <v>256</v>
      </c>
      <c r="B257" t="s">
        <v>440</v>
      </c>
      <c r="C257">
        <v>40</v>
      </c>
      <c r="D257">
        <v>0</v>
      </c>
      <c r="E257">
        <v>3</v>
      </c>
      <c r="F257">
        <v>0</v>
      </c>
      <c r="G257">
        <v>0</v>
      </c>
      <c r="H257">
        <v>0</v>
      </c>
      <c r="I257">
        <v>1</v>
      </c>
      <c r="J257">
        <v>10000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2000</v>
      </c>
      <c r="X257">
        <v>10000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100</v>
      </c>
    </row>
    <row r="258" spans="1:34" ht="18.75">
      <c r="A258" s="79">
        <v>257</v>
      </c>
      <c r="B258" t="s">
        <v>436</v>
      </c>
      <c r="C258">
        <v>40</v>
      </c>
      <c r="D258">
        <v>0</v>
      </c>
      <c r="E258">
        <v>1</v>
      </c>
      <c r="F258">
        <v>0</v>
      </c>
      <c r="G258">
        <v>1</v>
      </c>
      <c r="H258">
        <v>0</v>
      </c>
      <c r="I258">
        <v>5</v>
      </c>
      <c r="J258">
        <v>5000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500</v>
      </c>
      <c r="W258">
        <v>62000</v>
      </c>
      <c r="X258">
        <v>5</v>
      </c>
      <c r="Y258">
        <v>15000</v>
      </c>
      <c r="Z258">
        <v>15000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100</v>
      </c>
    </row>
    <row r="259" spans="1:34" ht="18.75">
      <c r="A259" s="79">
        <v>258</v>
      </c>
      <c r="B259" t="s">
        <v>420</v>
      </c>
      <c r="C259">
        <v>42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255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50</v>
      </c>
      <c r="X259">
        <v>50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100</v>
      </c>
    </row>
    <row r="260" spans="1:34" ht="18.75">
      <c r="A260" s="79">
        <v>259</v>
      </c>
      <c r="B260" t="s">
        <v>419</v>
      </c>
      <c r="C260">
        <v>42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253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50</v>
      </c>
      <c r="X260">
        <v>50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100</v>
      </c>
    </row>
    <row r="261" spans="1:34" ht="18.75">
      <c r="A261" s="79">
        <v>260</v>
      </c>
      <c r="B261" t="s">
        <v>2806</v>
      </c>
      <c r="C261">
        <v>42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256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300</v>
      </c>
      <c r="X261">
        <v>50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100</v>
      </c>
    </row>
    <row r="262" spans="1:34" ht="18.75">
      <c r="A262" s="79">
        <v>261</v>
      </c>
      <c r="B262" t="s">
        <v>2807</v>
      </c>
      <c r="C262">
        <v>42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254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50</v>
      </c>
      <c r="X262">
        <v>50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100</v>
      </c>
    </row>
    <row r="263" spans="1:34" ht="18.75">
      <c r="A263" s="79">
        <v>262</v>
      </c>
      <c r="B263" t="s">
        <v>418</v>
      </c>
      <c r="C263">
        <v>42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252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500</v>
      </c>
      <c r="X263">
        <v>50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100</v>
      </c>
    </row>
    <row r="264" spans="1:34" ht="18.75">
      <c r="A264" s="79">
        <v>263</v>
      </c>
      <c r="B264" t="s">
        <v>359</v>
      </c>
      <c r="C264">
        <v>45</v>
      </c>
      <c r="D264">
        <v>6</v>
      </c>
      <c r="E264">
        <v>1</v>
      </c>
      <c r="F264">
        <v>0</v>
      </c>
      <c r="G264">
        <v>0</v>
      </c>
      <c r="H264">
        <v>0</v>
      </c>
      <c r="I264">
        <v>360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3000</v>
      </c>
      <c r="X264">
        <v>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100</v>
      </c>
    </row>
    <row r="265" spans="1:34" ht="18.75">
      <c r="A265" s="79">
        <v>264</v>
      </c>
      <c r="B265" t="s">
        <v>347</v>
      </c>
      <c r="C265">
        <v>45</v>
      </c>
      <c r="D265">
        <v>2</v>
      </c>
      <c r="E265">
        <v>1</v>
      </c>
      <c r="F265">
        <v>0</v>
      </c>
      <c r="G265">
        <v>0</v>
      </c>
      <c r="H265">
        <v>0</v>
      </c>
      <c r="I265">
        <v>368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500</v>
      </c>
      <c r="X265">
        <v>5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100</v>
      </c>
    </row>
    <row r="266" spans="1:34" ht="18.75">
      <c r="A266" s="79">
        <v>265</v>
      </c>
      <c r="B266" t="s">
        <v>358</v>
      </c>
      <c r="C266">
        <v>3</v>
      </c>
      <c r="D266">
        <v>11</v>
      </c>
      <c r="E266">
        <v>1</v>
      </c>
      <c r="F266">
        <v>0</v>
      </c>
      <c r="G266">
        <v>0</v>
      </c>
      <c r="H266">
        <v>0</v>
      </c>
      <c r="I266">
        <v>265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500</v>
      </c>
      <c r="X266">
        <v>5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100</v>
      </c>
    </row>
    <row r="267" spans="1:34" ht="18.75">
      <c r="A267" s="79">
        <v>266</v>
      </c>
      <c r="B267" t="s">
        <v>2808</v>
      </c>
      <c r="C267">
        <v>0</v>
      </c>
      <c r="D267">
        <v>3</v>
      </c>
      <c r="E267">
        <v>1</v>
      </c>
      <c r="F267">
        <v>0</v>
      </c>
      <c r="G267">
        <v>0</v>
      </c>
      <c r="H267">
        <v>0</v>
      </c>
      <c r="I267">
        <v>14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100</v>
      </c>
      <c r="X267">
        <v>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100</v>
      </c>
    </row>
    <row r="268" spans="1:34" ht="18.75">
      <c r="A268" s="79">
        <v>267</v>
      </c>
      <c r="B268" t="s">
        <v>355</v>
      </c>
      <c r="C268">
        <v>46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266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10</v>
      </c>
      <c r="X268">
        <v>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100</v>
      </c>
    </row>
    <row r="269" spans="1:34" ht="18.75">
      <c r="A269" s="79">
        <v>268</v>
      </c>
      <c r="B269" t="s">
        <v>348</v>
      </c>
      <c r="C269">
        <v>0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23</v>
      </c>
      <c r="J269">
        <v>1</v>
      </c>
      <c r="K269">
        <v>20</v>
      </c>
      <c r="L269">
        <v>0</v>
      </c>
      <c r="M269">
        <v>20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4000</v>
      </c>
      <c r="X269">
        <v>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100</v>
      </c>
    </row>
    <row r="270" spans="1:34" ht="18.75">
      <c r="A270" s="79">
        <v>269</v>
      </c>
      <c r="B270" t="s">
        <v>352</v>
      </c>
      <c r="C270">
        <v>0</v>
      </c>
      <c r="D270">
        <v>1</v>
      </c>
      <c r="E270">
        <v>5</v>
      </c>
      <c r="F270">
        <v>0</v>
      </c>
      <c r="G270">
        <v>0</v>
      </c>
      <c r="H270">
        <v>0</v>
      </c>
      <c r="I270">
        <v>6</v>
      </c>
      <c r="J270">
        <v>1</v>
      </c>
      <c r="K270">
        <v>100</v>
      </c>
      <c r="L270">
        <v>0</v>
      </c>
      <c r="M270">
        <v>100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4545</v>
      </c>
      <c r="X270">
        <v>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100</v>
      </c>
    </row>
    <row r="271" spans="1:34" ht="18.75">
      <c r="A271" s="79">
        <v>270</v>
      </c>
      <c r="B271" t="s">
        <v>695</v>
      </c>
      <c r="C271">
        <v>0</v>
      </c>
      <c r="D271">
        <v>1</v>
      </c>
      <c r="E271">
        <v>5</v>
      </c>
      <c r="F271">
        <v>0</v>
      </c>
      <c r="G271">
        <v>0</v>
      </c>
      <c r="H271">
        <v>0</v>
      </c>
      <c r="I271">
        <v>4</v>
      </c>
      <c r="J271">
        <v>1</v>
      </c>
      <c r="K271">
        <v>20</v>
      </c>
      <c r="L271">
        <v>0</v>
      </c>
      <c r="M271">
        <v>20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100</v>
      </c>
      <c r="X271">
        <v>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100</v>
      </c>
    </row>
    <row r="272" spans="1:34" ht="18.75">
      <c r="A272" s="79">
        <v>271</v>
      </c>
      <c r="B272" t="s">
        <v>370</v>
      </c>
      <c r="C272">
        <v>3</v>
      </c>
      <c r="D272">
        <v>2</v>
      </c>
      <c r="E272">
        <v>1</v>
      </c>
      <c r="F272">
        <v>0</v>
      </c>
      <c r="G272">
        <v>0</v>
      </c>
      <c r="H272">
        <v>0</v>
      </c>
      <c r="I272">
        <v>404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100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100</v>
      </c>
    </row>
    <row r="273" spans="1:34" ht="18.75">
      <c r="A273" s="79">
        <v>272</v>
      </c>
      <c r="B273" t="s">
        <v>396</v>
      </c>
      <c r="C273">
        <v>3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408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100</v>
      </c>
      <c r="X273">
        <v>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100</v>
      </c>
    </row>
    <row r="274" spans="1:34" ht="18.75">
      <c r="A274" s="79">
        <v>273</v>
      </c>
      <c r="B274" t="s">
        <v>378</v>
      </c>
      <c r="C274">
        <v>3</v>
      </c>
      <c r="D274">
        <v>3</v>
      </c>
      <c r="E274">
        <v>1</v>
      </c>
      <c r="F274">
        <v>0</v>
      </c>
      <c r="G274">
        <v>0</v>
      </c>
      <c r="H274">
        <v>0</v>
      </c>
      <c r="I274">
        <v>402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455</v>
      </c>
      <c r="X274">
        <v>5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100</v>
      </c>
    </row>
    <row r="275" spans="1:34" ht="18.75">
      <c r="A275" s="79">
        <v>274</v>
      </c>
      <c r="B275" t="s">
        <v>363</v>
      </c>
      <c r="C275">
        <v>3</v>
      </c>
      <c r="D275">
        <v>5</v>
      </c>
      <c r="E275">
        <v>1</v>
      </c>
      <c r="F275">
        <v>0</v>
      </c>
      <c r="G275">
        <v>0</v>
      </c>
      <c r="H275">
        <v>0</v>
      </c>
      <c r="I275">
        <v>406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800</v>
      </c>
      <c r="X275">
        <v>5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100</v>
      </c>
    </row>
    <row r="276" spans="1:34" ht="18.75">
      <c r="A276" s="79">
        <v>275</v>
      </c>
      <c r="B276" t="s">
        <v>335</v>
      </c>
      <c r="C276">
        <v>31</v>
      </c>
      <c r="D276">
        <v>106</v>
      </c>
      <c r="E276">
        <v>8</v>
      </c>
      <c r="F276">
        <v>0</v>
      </c>
      <c r="G276">
        <v>0</v>
      </c>
      <c r="H276">
        <v>0</v>
      </c>
      <c r="I276">
        <v>409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800</v>
      </c>
      <c r="X276">
        <v>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100</v>
      </c>
    </row>
    <row r="277" spans="1:34" ht="18.75">
      <c r="A277" s="79">
        <v>276</v>
      </c>
      <c r="B277" t="s">
        <v>334</v>
      </c>
      <c r="C277">
        <v>31</v>
      </c>
      <c r="D277">
        <v>107</v>
      </c>
      <c r="E277">
        <v>8</v>
      </c>
      <c r="F277">
        <v>0</v>
      </c>
      <c r="G277">
        <v>0</v>
      </c>
      <c r="H277">
        <v>0</v>
      </c>
      <c r="I277">
        <v>405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800</v>
      </c>
      <c r="X277">
        <v>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100</v>
      </c>
    </row>
    <row r="278" spans="1:34" ht="18.75">
      <c r="A278" s="79">
        <v>277</v>
      </c>
      <c r="B278" t="s">
        <v>333</v>
      </c>
      <c r="C278">
        <v>31</v>
      </c>
      <c r="D278">
        <v>108</v>
      </c>
      <c r="E278">
        <v>8</v>
      </c>
      <c r="F278">
        <v>0</v>
      </c>
      <c r="G278">
        <v>0</v>
      </c>
      <c r="H278">
        <v>0</v>
      </c>
      <c r="I278">
        <v>403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3000</v>
      </c>
      <c r="X278">
        <v>5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100</v>
      </c>
    </row>
    <row r="279" spans="1:34" ht="18.75">
      <c r="A279" s="79">
        <v>278</v>
      </c>
      <c r="B279" t="s">
        <v>332</v>
      </c>
      <c r="C279">
        <v>31</v>
      </c>
      <c r="D279">
        <v>109</v>
      </c>
      <c r="E279">
        <v>8</v>
      </c>
      <c r="F279">
        <v>0</v>
      </c>
      <c r="G279">
        <v>0</v>
      </c>
      <c r="H279">
        <v>0</v>
      </c>
      <c r="I279">
        <v>407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5500</v>
      </c>
      <c r="X279">
        <v>5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100</v>
      </c>
    </row>
    <row r="280" spans="1:34" ht="18.75">
      <c r="A280" s="79">
        <v>279</v>
      </c>
      <c r="B280" t="s">
        <v>340</v>
      </c>
      <c r="C280">
        <v>46</v>
      </c>
      <c r="D280">
        <v>1</v>
      </c>
      <c r="E280">
        <v>2</v>
      </c>
      <c r="F280">
        <v>0</v>
      </c>
      <c r="G280">
        <v>0</v>
      </c>
      <c r="H280">
        <v>0</v>
      </c>
      <c r="I280">
        <v>391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1000</v>
      </c>
      <c r="X280">
        <v>5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100</v>
      </c>
    </row>
    <row r="281" spans="1:34" ht="18.75">
      <c r="A281" s="79">
        <v>280</v>
      </c>
      <c r="B281" t="s">
        <v>2809</v>
      </c>
      <c r="C281">
        <v>31</v>
      </c>
      <c r="D281">
        <v>110</v>
      </c>
      <c r="E281">
        <v>14</v>
      </c>
      <c r="F281">
        <v>0</v>
      </c>
      <c r="G281">
        <v>0</v>
      </c>
      <c r="H281">
        <v>0</v>
      </c>
      <c r="I281">
        <v>390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6200</v>
      </c>
      <c r="X281">
        <v>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100</v>
      </c>
    </row>
    <row r="282" spans="1:34" ht="18.75">
      <c r="A282" s="79">
        <v>281</v>
      </c>
      <c r="B282" t="s">
        <v>388</v>
      </c>
      <c r="C282">
        <v>25</v>
      </c>
      <c r="D282">
        <v>5</v>
      </c>
      <c r="E282">
        <v>1</v>
      </c>
      <c r="F282">
        <v>0</v>
      </c>
      <c r="G282">
        <v>0</v>
      </c>
      <c r="H282">
        <v>0</v>
      </c>
      <c r="I282">
        <v>270</v>
      </c>
      <c r="J282">
        <v>10000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500</v>
      </c>
      <c r="X282">
        <v>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100</v>
      </c>
    </row>
    <row r="283" spans="1:34" ht="18.75">
      <c r="A283" s="79">
        <v>282</v>
      </c>
      <c r="B283" t="s">
        <v>330</v>
      </c>
      <c r="C283">
        <v>25</v>
      </c>
      <c r="D283">
        <v>5</v>
      </c>
      <c r="E283">
        <v>1</v>
      </c>
      <c r="F283">
        <v>0</v>
      </c>
      <c r="G283">
        <v>0</v>
      </c>
      <c r="H283">
        <v>0</v>
      </c>
      <c r="I283">
        <v>270</v>
      </c>
      <c r="J283">
        <v>20000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1000</v>
      </c>
      <c r="X283">
        <v>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100</v>
      </c>
    </row>
    <row r="284" spans="1:34" ht="18.75">
      <c r="A284" s="79">
        <v>283</v>
      </c>
      <c r="B284" t="s">
        <v>2810</v>
      </c>
      <c r="C284">
        <v>31</v>
      </c>
      <c r="D284">
        <v>111</v>
      </c>
      <c r="E284">
        <v>7</v>
      </c>
      <c r="F284">
        <v>0</v>
      </c>
      <c r="G284">
        <v>0</v>
      </c>
      <c r="H284">
        <v>0</v>
      </c>
      <c r="I284">
        <v>466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7000</v>
      </c>
      <c r="X284">
        <v>5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100</v>
      </c>
    </row>
    <row r="285" spans="1:34" ht="18.75">
      <c r="A285" s="79">
        <v>284</v>
      </c>
      <c r="B285" t="s">
        <v>293</v>
      </c>
      <c r="C285">
        <v>25</v>
      </c>
      <c r="D285">
        <v>5</v>
      </c>
      <c r="E285">
        <v>1</v>
      </c>
      <c r="F285">
        <v>0</v>
      </c>
      <c r="G285">
        <v>0</v>
      </c>
      <c r="H285">
        <v>0</v>
      </c>
      <c r="I285">
        <v>270</v>
      </c>
      <c r="J285">
        <v>60000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5000</v>
      </c>
      <c r="X285">
        <v>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100</v>
      </c>
    </row>
    <row r="286" spans="1:34" ht="18.75">
      <c r="A286" s="79">
        <v>285</v>
      </c>
      <c r="B286" t="s">
        <v>417</v>
      </c>
      <c r="C286">
        <v>25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251</v>
      </c>
      <c r="J286">
        <v>5000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2727</v>
      </c>
      <c r="X286">
        <v>50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100</v>
      </c>
    </row>
    <row r="287" spans="1:34" ht="18.75">
      <c r="A287" s="79">
        <v>286</v>
      </c>
      <c r="B287" t="s">
        <v>416</v>
      </c>
      <c r="C287">
        <v>25</v>
      </c>
      <c r="D287">
        <v>2</v>
      </c>
      <c r="E287">
        <v>1</v>
      </c>
      <c r="F287">
        <v>0</v>
      </c>
      <c r="G287">
        <v>0</v>
      </c>
      <c r="H287">
        <v>0</v>
      </c>
      <c r="I287">
        <v>250</v>
      </c>
      <c r="J287">
        <v>5000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2727</v>
      </c>
      <c r="X287">
        <v>50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100</v>
      </c>
    </row>
    <row r="288" spans="1:34" ht="18.75">
      <c r="A288" s="79">
        <v>287</v>
      </c>
      <c r="B288" t="s">
        <v>414</v>
      </c>
      <c r="C288">
        <v>25</v>
      </c>
      <c r="D288">
        <v>1</v>
      </c>
      <c r="E288">
        <v>2</v>
      </c>
      <c r="F288">
        <v>0</v>
      </c>
      <c r="G288">
        <v>0</v>
      </c>
      <c r="H288">
        <v>0</v>
      </c>
      <c r="I288">
        <v>251</v>
      </c>
      <c r="J288">
        <v>10000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3636</v>
      </c>
      <c r="X288">
        <v>50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100</v>
      </c>
    </row>
    <row r="289" spans="1:34" ht="18.75">
      <c r="A289" s="79">
        <v>288</v>
      </c>
      <c r="B289" t="s">
        <v>412</v>
      </c>
      <c r="C289">
        <v>25</v>
      </c>
      <c r="D289">
        <v>2</v>
      </c>
      <c r="E289">
        <v>2</v>
      </c>
      <c r="F289">
        <v>0</v>
      </c>
      <c r="G289">
        <v>0</v>
      </c>
      <c r="H289">
        <v>0</v>
      </c>
      <c r="I289">
        <v>250</v>
      </c>
      <c r="J289">
        <v>10000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3636</v>
      </c>
      <c r="X289">
        <v>50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100</v>
      </c>
    </row>
    <row r="290" spans="1:34" ht="18.75">
      <c r="A290" s="79">
        <v>289</v>
      </c>
      <c r="B290" t="s">
        <v>413</v>
      </c>
      <c r="C290">
        <v>25</v>
      </c>
      <c r="D290">
        <v>1</v>
      </c>
      <c r="E290">
        <v>3</v>
      </c>
      <c r="F290">
        <v>0</v>
      </c>
      <c r="G290">
        <v>0</v>
      </c>
      <c r="H290">
        <v>0</v>
      </c>
      <c r="I290">
        <v>251</v>
      </c>
      <c r="J290">
        <v>15000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4545</v>
      </c>
      <c r="X290">
        <v>50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100</v>
      </c>
    </row>
    <row r="291" spans="1:34" ht="18.75">
      <c r="A291" s="79">
        <v>290</v>
      </c>
      <c r="B291" t="s">
        <v>411</v>
      </c>
      <c r="C291">
        <v>25</v>
      </c>
      <c r="D291">
        <v>2</v>
      </c>
      <c r="E291">
        <v>3</v>
      </c>
      <c r="F291">
        <v>0</v>
      </c>
      <c r="G291">
        <v>0</v>
      </c>
      <c r="H291">
        <v>0</v>
      </c>
      <c r="I291">
        <v>250</v>
      </c>
      <c r="J291">
        <v>15000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4545</v>
      </c>
      <c r="X291">
        <v>50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100</v>
      </c>
    </row>
    <row r="292" spans="1:34" ht="18.75">
      <c r="A292" s="79">
        <v>291</v>
      </c>
      <c r="B292" t="s">
        <v>690</v>
      </c>
      <c r="C292">
        <v>25</v>
      </c>
      <c r="D292">
        <v>1</v>
      </c>
      <c r="E292">
        <v>3</v>
      </c>
      <c r="F292">
        <v>0</v>
      </c>
      <c r="G292">
        <v>0</v>
      </c>
      <c r="H292">
        <v>0</v>
      </c>
      <c r="I292">
        <v>251</v>
      </c>
      <c r="J292">
        <v>30000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5000</v>
      </c>
      <c r="X292">
        <v>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100</v>
      </c>
    </row>
    <row r="293" spans="1:34" ht="18.75">
      <c r="A293" s="79">
        <v>292</v>
      </c>
      <c r="B293" t="s">
        <v>691</v>
      </c>
      <c r="C293">
        <v>25</v>
      </c>
      <c r="D293">
        <v>2</v>
      </c>
      <c r="E293">
        <v>3</v>
      </c>
      <c r="F293">
        <v>0</v>
      </c>
      <c r="G293">
        <v>0</v>
      </c>
      <c r="H293">
        <v>0</v>
      </c>
      <c r="I293">
        <v>250</v>
      </c>
      <c r="J293">
        <v>30000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5000</v>
      </c>
      <c r="X293">
        <v>5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100</v>
      </c>
    </row>
    <row r="294" spans="1:34" ht="18.75">
      <c r="A294" s="79">
        <v>293</v>
      </c>
      <c r="B294" t="s">
        <v>349</v>
      </c>
      <c r="C294">
        <v>31</v>
      </c>
      <c r="D294">
        <v>0</v>
      </c>
      <c r="E294">
        <v>10</v>
      </c>
      <c r="F294">
        <v>82</v>
      </c>
      <c r="G294">
        <v>0</v>
      </c>
      <c r="H294">
        <v>0</v>
      </c>
      <c r="I294">
        <v>117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3000</v>
      </c>
      <c r="X294">
        <v>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100</v>
      </c>
    </row>
    <row r="295" spans="1:34" ht="18.75">
      <c r="A295" s="79">
        <v>294</v>
      </c>
      <c r="B295" t="s">
        <v>331</v>
      </c>
      <c r="C295">
        <v>47</v>
      </c>
      <c r="D295">
        <v>0</v>
      </c>
      <c r="E295">
        <v>52</v>
      </c>
      <c r="F295">
        <v>0</v>
      </c>
      <c r="G295">
        <v>0</v>
      </c>
      <c r="H295">
        <v>0</v>
      </c>
      <c r="I295">
        <v>121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3000</v>
      </c>
      <c r="X295">
        <v>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100</v>
      </c>
    </row>
    <row r="296" spans="1:34" ht="18.75">
      <c r="A296" s="79">
        <v>295</v>
      </c>
      <c r="B296" t="s">
        <v>2811</v>
      </c>
      <c r="C296">
        <v>3</v>
      </c>
      <c r="D296">
        <v>9</v>
      </c>
      <c r="E296">
        <v>1</v>
      </c>
      <c r="F296">
        <v>0</v>
      </c>
      <c r="G296">
        <v>0</v>
      </c>
      <c r="H296">
        <v>0</v>
      </c>
      <c r="I296">
        <v>27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800</v>
      </c>
      <c r="X296">
        <v>5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100</v>
      </c>
    </row>
    <row r="297" spans="1:34" ht="18.75">
      <c r="A297" s="79">
        <v>296</v>
      </c>
      <c r="B297" t="s">
        <v>379</v>
      </c>
      <c r="C297">
        <v>3</v>
      </c>
      <c r="D297">
        <v>10</v>
      </c>
      <c r="E297">
        <v>1</v>
      </c>
      <c r="F297">
        <v>0</v>
      </c>
      <c r="G297">
        <v>0</v>
      </c>
      <c r="H297">
        <v>0</v>
      </c>
      <c r="I297">
        <v>2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1000</v>
      </c>
      <c r="X297">
        <v>5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100</v>
      </c>
    </row>
    <row r="298" spans="1:34" ht="18.75">
      <c r="A298" s="79">
        <v>297</v>
      </c>
      <c r="B298" t="s">
        <v>377</v>
      </c>
      <c r="C298">
        <v>3</v>
      </c>
      <c r="D298">
        <v>4</v>
      </c>
      <c r="E298">
        <v>1</v>
      </c>
      <c r="F298">
        <v>0</v>
      </c>
      <c r="G298">
        <v>0</v>
      </c>
      <c r="H298">
        <v>0</v>
      </c>
      <c r="I298">
        <v>26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1000</v>
      </c>
      <c r="X298">
        <v>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100</v>
      </c>
    </row>
    <row r="299" spans="1:34" ht="18.75">
      <c r="A299" s="79">
        <v>298</v>
      </c>
      <c r="B299" t="s">
        <v>404</v>
      </c>
      <c r="C299">
        <v>44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261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3000</v>
      </c>
      <c r="X299">
        <v>5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100</v>
      </c>
    </row>
    <row r="300" spans="1:34" ht="18.75">
      <c r="A300" s="79">
        <v>299</v>
      </c>
      <c r="B300" t="s">
        <v>371</v>
      </c>
      <c r="C300">
        <v>44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271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3000</v>
      </c>
      <c r="X300">
        <v>5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100</v>
      </c>
    </row>
    <row r="301" spans="1:34" ht="18.75">
      <c r="A301" s="79">
        <v>300</v>
      </c>
      <c r="B301" t="s">
        <v>346</v>
      </c>
      <c r="C301">
        <v>50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266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100</v>
      </c>
    </row>
    <row r="302" spans="1:34" ht="18.75">
      <c r="A302" s="79">
        <v>301</v>
      </c>
      <c r="B302" t="s">
        <v>353</v>
      </c>
      <c r="C302">
        <v>15</v>
      </c>
      <c r="D302">
        <v>0</v>
      </c>
      <c r="E302">
        <v>5</v>
      </c>
      <c r="F302">
        <v>0</v>
      </c>
      <c r="G302">
        <v>0</v>
      </c>
      <c r="H302">
        <v>0</v>
      </c>
      <c r="I302">
        <v>105</v>
      </c>
      <c r="J302">
        <v>1000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10</v>
      </c>
      <c r="X302">
        <v>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100</v>
      </c>
    </row>
    <row r="303" spans="1:34" ht="18.75">
      <c r="A303" s="79">
        <v>302</v>
      </c>
      <c r="B303" t="s">
        <v>2812</v>
      </c>
      <c r="C303">
        <v>20</v>
      </c>
      <c r="D303">
        <v>170</v>
      </c>
      <c r="E303">
        <v>1</v>
      </c>
      <c r="F303">
        <v>0</v>
      </c>
      <c r="G303">
        <v>0</v>
      </c>
      <c r="H303">
        <v>0</v>
      </c>
      <c r="I303">
        <v>218</v>
      </c>
      <c r="J303">
        <v>10000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100</v>
      </c>
    </row>
    <row r="304" spans="1:34" ht="18.75">
      <c r="A304" s="79">
        <v>303</v>
      </c>
      <c r="B304" t="s">
        <v>2813</v>
      </c>
      <c r="C304">
        <v>0</v>
      </c>
      <c r="D304">
        <v>1</v>
      </c>
      <c r="E304">
        <v>2</v>
      </c>
      <c r="F304">
        <v>0</v>
      </c>
      <c r="G304">
        <v>0</v>
      </c>
      <c r="H304">
        <v>0</v>
      </c>
      <c r="I304">
        <v>481</v>
      </c>
      <c r="J304">
        <v>1</v>
      </c>
      <c r="K304">
        <v>150</v>
      </c>
      <c r="L304">
        <v>0</v>
      </c>
      <c r="M304">
        <v>150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5000</v>
      </c>
      <c r="X304">
        <v>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100</v>
      </c>
    </row>
    <row r="305" spans="1:34" ht="18.75">
      <c r="A305" s="79">
        <v>304</v>
      </c>
      <c r="B305" t="s">
        <v>2814</v>
      </c>
      <c r="C305">
        <v>0</v>
      </c>
      <c r="D305">
        <v>1</v>
      </c>
      <c r="E305">
        <v>2</v>
      </c>
      <c r="F305">
        <v>0</v>
      </c>
      <c r="G305">
        <v>0</v>
      </c>
      <c r="H305">
        <v>0</v>
      </c>
      <c r="I305">
        <v>482</v>
      </c>
      <c r="J305">
        <v>1</v>
      </c>
      <c r="K305">
        <v>200</v>
      </c>
      <c r="L305">
        <v>0</v>
      </c>
      <c r="M305">
        <v>200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7000</v>
      </c>
      <c r="X305">
        <v>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100</v>
      </c>
    </row>
    <row r="306" spans="1:34" ht="18.75">
      <c r="A306" s="79">
        <v>305</v>
      </c>
      <c r="B306" t="s">
        <v>2815</v>
      </c>
      <c r="C306">
        <v>0</v>
      </c>
      <c r="D306">
        <v>1</v>
      </c>
      <c r="E306">
        <v>2</v>
      </c>
      <c r="F306">
        <v>0</v>
      </c>
      <c r="G306">
        <v>0</v>
      </c>
      <c r="H306">
        <v>0</v>
      </c>
      <c r="I306">
        <v>483</v>
      </c>
      <c r="J306">
        <v>1</v>
      </c>
      <c r="K306">
        <v>250</v>
      </c>
      <c r="L306">
        <v>0</v>
      </c>
      <c r="M306">
        <v>250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10000</v>
      </c>
      <c r="X306">
        <v>5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100</v>
      </c>
    </row>
    <row r="307" spans="1:34" ht="18.75">
      <c r="A307" s="79">
        <v>306</v>
      </c>
      <c r="B307" t="s">
        <v>2816</v>
      </c>
      <c r="C307">
        <v>0</v>
      </c>
      <c r="D307">
        <v>1</v>
      </c>
      <c r="E307">
        <v>2</v>
      </c>
      <c r="F307">
        <v>0</v>
      </c>
      <c r="G307">
        <v>0</v>
      </c>
      <c r="H307">
        <v>0</v>
      </c>
      <c r="I307">
        <v>484</v>
      </c>
      <c r="J307">
        <v>1</v>
      </c>
      <c r="K307">
        <v>44</v>
      </c>
      <c r="L307">
        <v>1</v>
      </c>
      <c r="M307">
        <v>44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15000</v>
      </c>
      <c r="X307">
        <v>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100</v>
      </c>
    </row>
    <row r="308" spans="1:34" ht="18.75">
      <c r="A308" s="79">
        <v>307</v>
      </c>
      <c r="B308" t="s">
        <v>2817</v>
      </c>
      <c r="C308">
        <v>43</v>
      </c>
      <c r="D308">
        <v>0</v>
      </c>
      <c r="E308">
        <v>4</v>
      </c>
      <c r="F308">
        <v>0</v>
      </c>
      <c r="G308">
        <v>0</v>
      </c>
      <c r="H308">
        <v>0</v>
      </c>
      <c r="I308">
        <v>282</v>
      </c>
      <c r="J308">
        <v>30000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10000</v>
      </c>
      <c r="X308">
        <v>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100</v>
      </c>
    </row>
    <row r="309" spans="1:34" ht="18.75">
      <c r="A309" s="79">
        <v>308</v>
      </c>
      <c r="B309" t="s">
        <v>2818</v>
      </c>
      <c r="C309">
        <v>43</v>
      </c>
      <c r="D309">
        <v>0</v>
      </c>
      <c r="E309">
        <v>4</v>
      </c>
      <c r="F309">
        <v>0</v>
      </c>
      <c r="G309">
        <v>0</v>
      </c>
      <c r="H309">
        <v>0</v>
      </c>
      <c r="I309">
        <v>283</v>
      </c>
      <c r="J309">
        <v>30000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10000</v>
      </c>
      <c r="X309">
        <v>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100</v>
      </c>
    </row>
    <row r="310" spans="1:34" ht="18.75">
      <c r="A310" s="79">
        <v>309</v>
      </c>
      <c r="B310" t="s">
        <v>2819</v>
      </c>
      <c r="C310">
        <v>44</v>
      </c>
      <c r="D310">
        <v>1</v>
      </c>
      <c r="E310">
        <v>5</v>
      </c>
      <c r="F310">
        <v>0</v>
      </c>
      <c r="G310">
        <v>0</v>
      </c>
      <c r="H310">
        <v>0</v>
      </c>
      <c r="I310">
        <v>392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5000</v>
      </c>
      <c r="X310">
        <v>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100</v>
      </c>
    </row>
    <row r="311" spans="1:34" ht="18.75">
      <c r="A311" s="79">
        <v>310</v>
      </c>
      <c r="B311" t="s">
        <v>2820</v>
      </c>
      <c r="C311">
        <v>46</v>
      </c>
      <c r="D311">
        <v>1</v>
      </c>
      <c r="E311">
        <v>1</v>
      </c>
      <c r="F311">
        <v>0</v>
      </c>
      <c r="G311">
        <v>0</v>
      </c>
      <c r="H311">
        <v>0</v>
      </c>
      <c r="I311">
        <v>267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5000</v>
      </c>
      <c r="X311">
        <v>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100</v>
      </c>
    </row>
    <row r="312" spans="1:34" ht="18.75">
      <c r="A312" s="79">
        <v>311</v>
      </c>
      <c r="B312" t="s">
        <v>2821</v>
      </c>
      <c r="C312">
        <v>43</v>
      </c>
      <c r="D312">
        <v>0</v>
      </c>
      <c r="E312">
        <v>4</v>
      </c>
      <c r="F312">
        <v>0</v>
      </c>
      <c r="G312">
        <v>0</v>
      </c>
      <c r="H312">
        <v>0</v>
      </c>
      <c r="I312">
        <v>447</v>
      </c>
      <c r="J312">
        <v>10000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10000</v>
      </c>
      <c r="X312">
        <v>5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100</v>
      </c>
    </row>
    <row r="313" spans="1:34" ht="18.75">
      <c r="A313" s="79">
        <v>312</v>
      </c>
      <c r="B313" t="s">
        <v>2822</v>
      </c>
      <c r="C313">
        <v>44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261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5000</v>
      </c>
      <c r="X313">
        <v>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100</v>
      </c>
    </row>
    <row r="314" spans="1:34" ht="18.75">
      <c r="A314" s="79">
        <v>313</v>
      </c>
      <c r="B314" t="s">
        <v>2823</v>
      </c>
      <c r="C314">
        <v>53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615</v>
      </c>
      <c r="J314">
        <v>10000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43</v>
      </c>
      <c r="W314">
        <v>50000</v>
      </c>
      <c r="X314">
        <v>5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100</v>
      </c>
    </row>
    <row r="315" spans="1:34" ht="18.75">
      <c r="A315" s="79">
        <v>314</v>
      </c>
      <c r="B315" t="s">
        <v>2824</v>
      </c>
      <c r="C315">
        <v>31</v>
      </c>
      <c r="D315">
        <v>0</v>
      </c>
      <c r="E315">
        <v>1</v>
      </c>
      <c r="F315">
        <v>4</v>
      </c>
      <c r="G315">
        <v>0</v>
      </c>
      <c r="H315">
        <v>0</v>
      </c>
      <c r="I315">
        <v>266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5000</v>
      </c>
      <c r="X315">
        <v>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100</v>
      </c>
    </row>
    <row r="316" spans="1:34" ht="18.75">
      <c r="A316" s="79">
        <v>315</v>
      </c>
      <c r="B316" t="s">
        <v>2825</v>
      </c>
      <c r="C316">
        <v>43</v>
      </c>
      <c r="D316">
        <v>0</v>
      </c>
      <c r="E316">
        <v>4</v>
      </c>
      <c r="F316">
        <v>0</v>
      </c>
      <c r="G316">
        <v>0</v>
      </c>
      <c r="H316">
        <v>0</v>
      </c>
      <c r="I316">
        <v>280</v>
      </c>
      <c r="J316">
        <v>10000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20000</v>
      </c>
      <c r="X316">
        <v>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100</v>
      </c>
    </row>
    <row r="317" spans="1:34" ht="18.75">
      <c r="A317" s="79">
        <v>316</v>
      </c>
      <c r="B317" t="s">
        <v>703</v>
      </c>
      <c r="C317">
        <v>17</v>
      </c>
      <c r="D317">
        <v>7</v>
      </c>
      <c r="E317">
        <v>1</v>
      </c>
      <c r="F317">
        <v>0</v>
      </c>
      <c r="G317">
        <v>0</v>
      </c>
      <c r="H317">
        <v>0</v>
      </c>
      <c r="I317">
        <v>806</v>
      </c>
      <c r="J317">
        <v>999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5000</v>
      </c>
      <c r="X317">
        <v>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100</v>
      </c>
    </row>
    <row r="318" spans="1:34" ht="18.75">
      <c r="A318" s="79">
        <v>317</v>
      </c>
      <c r="B318" t="s">
        <v>704</v>
      </c>
      <c r="C318">
        <v>17</v>
      </c>
      <c r="D318">
        <v>8</v>
      </c>
      <c r="E318">
        <v>1</v>
      </c>
      <c r="F318">
        <v>0</v>
      </c>
      <c r="G318">
        <v>0</v>
      </c>
      <c r="H318">
        <v>0</v>
      </c>
      <c r="I318">
        <v>808</v>
      </c>
      <c r="J318">
        <v>999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5000</v>
      </c>
      <c r="X318">
        <v>5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100</v>
      </c>
    </row>
    <row r="319" spans="1:34" ht="18.75">
      <c r="A319" s="79">
        <v>318</v>
      </c>
      <c r="B319" t="s">
        <v>702</v>
      </c>
      <c r="C319">
        <v>17</v>
      </c>
      <c r="D319">
        <v>9</v>
      </c>
      <c r="E319">
        <v>1</v>
      </c>
      <c r="F319">
        <v>0</v>
      </c>
      <c r="G319">
        <v>0</v>
      </c>
      <c r="H319">
        <v>0</v>
      </c>
      <c r="I319">
        <v>807</v>
      </c>
      <c r="J319">
        <v>999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5000</v>
      </c>
      <c r="X319">
        <v>5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100</v>
      </c>
    </row>
    <row r="320" spans="1:34" ht="18.75">
      <c r="A320" s="79">
        <v>319</v>
      </c>
      <c r="B320" t="s">
        <v>700</v>
      </c>
      <c r="C320">
        <v>17</v>
      </c>
      <c r="D320">
        <v>10</v>
      </c>
      <c r="E320">
        <v>1</v>
      </c>
      <c r="F320">
        <v>0</v>
      </c>
      <c r="G320">
        <v>0</v>
      </c>
      <c r="H320">
        <v>0</v>
      </c>
      <c r="I320">
        <v>803</v>
      </c>
      <c r="J320">
        <v>999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5000</v>
      </c>
      <c r="X320">
        <v>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100</v>
      </c>
    </row>
    <row r="321" spans="1:34" ht="18.75">
      <c r="A321" s="79">
        <v>320</v>
      </c>
      <c r="B321" t="s">
        <v>701</v>
      </c>
      <c r="C321">
        <v>17</v>
      </c>
      <c r="D321">
        <v>11</v>
      </c>
      <c r="E321">
        <v>1</v>
      </c>
      <c r="F321">
        <v>0</v>
      </c>
      <c r="G321">
        <v>0</v>
      </c>
      <c r="H321">
        <v>0</v>
      </c>
      <c r="I321">
        <v>802</v>
      </c>
      <c r="J321">
        <v>999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5000</v>
      </c>
      <c r="X321">
        <v>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100</v>
      </c>
    </row>
    <row r="322" spans="1:34" ht="18.75">
      <c r="A322" s="79">
        <v>321</v>
      </c>
      <c r="B322" t="s">
        <v>699</v>
      </c>
      <c r="C322">
        <v>17</v>
      </c>
      <c r="D322">
        <v>12</v>
      </c>
      <c r="E322">
        <v>1</v>
      </c>
      <c r="F322">
        <v>0</v>
      </c>
      <c r="G322">
        <v>0</v>
      </c>
      <c r="H322">
        <v>0</v>
      </c>
      <c r="I322">
        <v>804</v>
      </c>
      <c r="J322">
        <v>999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5000</v>
      </c>
      <c r="X322">
        <v>5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100</v>
      </c>
    </row>
    <row r="323" spans="1:34" ht="18.75">
      <c r="A323" s="79">
        <v>322</v>
      </c>
      <c r="B323" t="s">
        <v>2826</v>
      </c>
      <c r="C323">
        <v>60</v>
      </c>
      <c r="D323">
        <v>1</v>
      </c>
      <c r="E323">
        <v>1</v>
      </c>
      <c r="F323">
        <v>1</v>
      </c>
      <c r="G323">
        <v>0</v>
      </c>
      <c r="H323">
        <v>0</v>
      </c>
      <c r="I323">
        <v>1294</v>
      </c>
      <c r="J323">
        <v>5000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10000</v>
      </c>
      <c r="X323">
        <v>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100</v>
      </c>
    </row>
    <row r="324" spans="1:34" ht="18.75">
      <c r="A324" s="79">
        <v>323</v>
      </c>
      <c r="B324" t="s">
        <v>2827</v>
      </c>
      <c r="C324">
        <v>60</v>
      </c>
      <c r="D324">
        <v>2</v>
      </c>
      <c r="E324">
        <v>1</v>
      </c>
      <c r="F324">
        <v>1</v>
      </c>
      <c r="G324">
        <v>0</v>
      </c>
      <c r="H324">
        <v>0</v>
      </c>
      <c r="I324">
        <v>1294</v>
      </c>
      <c r="J324">
        <v>5000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10000</v>
      </c>
      <c r="X324">
        <v>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100</v>
      </c>
    </row>
    <row r="325" spans="1:34" ht="18.75">
      <c r="A325" s="79">
        <v>324</v>
      </c>
      <c r="B325" t="s">
        <v>2828</v>
      </c>
      <c r="C325">
        <v>60</v>
      </c>
      <c r="D325">
        <v>3</v>
      </c>
      <c r="E325">
        <v>1</v>
      </c>
      <c r="F325">
        <v>1</v>
      </c>
      <c r="G325">
        <v>0</v>
      </c>
      <c r="H325">
        <v>0</v>
      </c>
      <c r="I325">
        <v>1294</v>
      </c>
      <c r="J325">
        <v>5000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10000</v>
      </c>
      <c r="X325">
        <v>5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100</v>
      </c>
    </row>
    <row r="326" spans="1:34" ht="18.75">
      <c r="A326" s="79">
        <v>325</v>
      </c>
      <c r="B326" t="s">
        <v>2829</v>
      </c>
      <c r="C326">
        <v>60</v>
      </c>
      <c r="D326">
        <v>4</v>
      </c>
      <c r="E326">
        <v>1</v>
      </c>
      <c r="F326">
        <v>1</v>
      </c>
      <c r="G326">
        <v>0</v>
      </c>
      <c r="H326">
        <v>0</v>
      </c>
      <c r="I326">
        <v>1294</v>
      </c>
      <c r="J326">
        <v>5000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10000</v>
      </c>
      <c r="X326">
        <v>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100</v>
      </c>
    </row>
    <row r="327" spans="1:34" ht="18.75">
      <c r="A327" s="79">
        <v>326</v>
      </c>
      <c r="B327" t="s">
        <v>2830</v>
      </c>
      <c r="C327">
        <v>60</v>
      </c>
      <c r="D327">
        <v>5</v>
      </c>
      <c r="E327">
        <v>1</v>
      </c>
      <c r="F327">
        <v>1</v>
      </c>
      <c r="G327">
        <v>0</v>
      </c>
      <c r="H327">
        <v>0</v>
      </c>
      <c r="I327">
        <v>1294</v>
      </c>
      <c r="J327">
        <v>5000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10000</v>
      </c>
      <c r="X327">
        <v>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100</v>
      </c>
    </row>
    <row r="328" spans="1:34" ht="18.75">
      <c r="A328" s="79">
        <v>327</v>
      </c>
      <c r="B328" t="s">
        <v>2831</v>
      </c>
      <c r="C328">
        <v>60</v>
      </c>
      <c r="D328">
        <v>6</v>
      </c>
      <c r="E328">
        <v>1</v>
      </c>
      <c r="F328">
        <v>1</v>
      </c>
      <c r="G328">
        <v>0</v>
      </c>
      <c r="H328">
        <v>0</v>
      </c>
      <c r="I328">
        <v>1294</v>
      </c>
      <c r="J328">
        <v>5000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10000</v>
      </c>
      <c r="X328">
        <v>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100</v>
      </c>
    </row>
    <row r="329" spans="1:34" ht="18.75">
      <c r="A329" s="79">
        <v>328</v>
      </c>
      <c r="B329" t="s">
        <v>2832</v>
      </c>
      <c r="C329">
        <v>60</v>
      </c>
      <c r="D329">
        <v>7</v>
      </c>
      <c r="E329">
        <v>1</v>
      </c>
      <c r="F329">
        <v>1</v>
      </c>
      <c r="G329">
        <v>0</v>
      </c>
      <c r="H329">
        <v>0</v>
      </c>
      <c r="I329">
        <v>1294</v>
      </c>
      <c r="J329">
        <v>5000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10000</v>
      </c>
      <c r="X329">
        <v>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100</v>
      </c>
    </row>
    <row r="330" spans="1:34" ht="18.75">
      <c r="A330" s="79">
        <v>329</v>
      </c>
      <c r="B330" t="s">
        <v>2833</v>
      </c>
      <c r="C330">
        <v>60</v>
      </c>
      <c r="D330">
        <v>8</v>
      </c>
      <c r="E330">
        <v>1</v>
      </c>
      <c r="F330">
        <v>2</v>
      </c>
      <c r="G330">
        <v>0</v>
      </c>
      <c r="H330">
        <v>0</v>
      </c>
      <c r="I330">
        <v>1291</v>
      </c>
      <c r="J330">
        <v>1000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2750</v>
      </c>
      <c r="V330">
        <v>0</v>
      </c>
      <c r="W330">
        <v>10000</v>
      </c>
      <c r="X330">
        <v>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100</v>
      </c>
    </row>
    <row r="331" spans="1:34" ht="18.75">
      <c r="A331" s="79">
        <v>330</v>
      </c>
      <c r="B331" t="s">
        <v>2834</v>
      </c>
      <c r="C331">
        <v>60</v>
      </c>
      <c r="D331">
        <v>9</v>
      </c>
      <c r="E331">
        <v>1</v>
      </c>
      <c r="F331">
        <v>2</v>
      </c>
      <c r="G331">
        <v>0</v>
      </c>
      <c r="H331">
        <v>0</v>
      </c>
      <c r="I331">
        <v>1291</v>
      </c>
      <c r="J331">
        <v>1000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3000</v>
      </c>
      <c r="V331">
        <v>0</v>
      </c>
      <c r="W331">
        <v>10000</v>
      </c>
      <c r="X331">
        <v>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100</v>
      </c>
    </row>
    <row r="332" spans="1:34" ht="18.75">
      <c r="A332" s="79">
        <v>331</v>
      </c>
      <c r="B332" t="s">
        <v>2835</v>
      </c>
      <c r="C332">
        <v>60</v>
      </c>
      <c r="D332">
        <v>10</v>
      </c>
      <c r="E332">
        <v>1</v>
      </c>
      <c r="F332">
        <v>2</v>
      </c>
      <c r="G332">
        <v>0</v>
      </c>
      <c r="H332">
        <v>0</v>
      </c>
      <c r="I332">
        <v>1291</v>
      </c>
      <c r="J332">
        <v>1000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2250</v>
      </c>
      <c r="V332">
        <v>0</v>
      </c>
      <c r="W332">
        <v>10000</v>
      </c>
      <c r="X332">
        <v>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100</v>
      </c>
    </row>
    <row r="333" spans="1:34" ht="18.75">
      <c r="A333" s="79">
        <v>332</v>
      </c>
      <c r="B333" t="s">
        <v>2836</v>
      </c>
      <c r="C333">
        <v>60</v>
      </c>
      <c r="D333">
        <v>11</v>
      </c>
      <c r="E333">
        <v>1</v>
      </c>
      <c r="F333">
        <v>2</v>
      </c>
      <c r="G333">
        <v>0</v>
      </c>
      <c r="H333">
        <v>0</v>
      </c>
      <c r="I333">
        <v>1291</v>
      </c>
      <c r="J333">
        <v>1000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2000</v>
      </c>
      <c r="V333">
        <v>0</v>
      </c>
      <c r="W333">
        <v>10000</v>
      </c>
      <c r="X333">
        <v>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100</v>
      </c>
    </row>
    <row r="334" spans="1:34" ht="18.75">
      <c r="A334" s="79">
        <v>333</v>
      </c>
      <c r="B334" t="s">
        <v>2837</v>
      </c>
      <c r="C334">
        <v>60</v>
      </c>
      <c r="D334">
        <v>12</v>
      </c>
      <c r="E334">
        <v>1</v>
      </c>
      <c r="F334">
        <v>2</v>
      </c>
      <c r="G334">
        <v>0</v>
      </c>
      <c r="H334">
        <v>0</v>
      </c>
      <c r="I334">
        <v>1291</v>
      </c>
      <c r="J334">
        <v>1000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2000</v>
      </c>
      <c r="V334">
        <v>0</v>
      </c>
      <c r="W334">
        <v>10000</v>
      </c>
      <c r="X334">
        <v>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100</v>
      </c>
    </row>
    <row r="335" spans="1:34" ht="18.75">
      <c r="A335" s="79">
        <v>334</v>
      </c>
      <c r="B335" t="s">
        <v>2838</v>
      </c>
      <c r="C335">
        <v>8</v>
      </c>
      <c r="D335">
        <v>1</v>
      </c>
      <c r="E335">
        <v>1</v>
      </c>
      <c r="F335">
        <v>1</v>
      </c>
      <c r="G335">
        <v>0</v>
      </c>
      <c r="H335">
        <v>10</v>
      </c>
      <c r="I335">
        <v>1307</v>
      </c>
      <c r="J335">
        <v>5000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10000</v>
      </c>
      <c r="X335">
        <v>5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100</v>
      </c>
    </row>
    <row r="336" spans="1:34" ht="18.75">
      <c r="A336" s="79">
        <v>335</v>
      </c>
      <c r="B336" t="s">
        <v>2839</v>
      </c>
      <c r="C336">
        <v>8</v>
      </c>
      <c r="D336">
        <v>2</v>
      </c>
      <c r="E336">
        <v>1</v>
      </c>
      <c r="F336">
        <v>2</v>
      </c>
      <c r="G336">
        <v>0</v>
      </c>
      <c r="H336">
        <v>8</v>
      </c>
      <c r="I336">
        <v>1309</v>
      </c>
      <c r="J336">
        <v>5000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10000</v>
      </c>
      <c r="X336">
        <v>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100</v>
      </c>
    </row>
    <row r="337" spans="1:34" ht="18.75">
      <c r="A337" s="79">
        <v>336</v>
      </c>
      <c r="B337" t="s">
        <v>2840</v>
      </c>
      <c r="C337">
        <v>8</v>
      </c>
      <c r="D337">
        <v>3</v>
      </c>
      <c r="E337">
        <v>1</v>
      </c>
      <c r="F337">
        <v>3</v>
      </c>
      <c r="G337">
        <v>0</v>
      </c>
      <c r="H337">
        <v>12</v>
      </c>
      <c r="I337">
        <v>1303</v>
      </c>
      <c r="J337">
        <v>5000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10000</v>
      </c>
      <c r="X337">
        <v>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100</v>
      </c>
    </row>
    <row r="338" spans="1:34" ht="18.75">
      <c r="A338" s="79">
        <v>337</v>
      </c>
      <c r="B338" t="s">
        <v>2841</v>
      </c>
      <c r="C338">
        <v>8</v>
      </c>
      <c r="D338">
        <v>4</v>
      </c>
      <c r="E338">
        <v>1</v>
      </c>
      <c r="F338">
        <v>4</v>
      </c>
      <c r="G338">
        <v>0</v>
      </c>
      <c r="H338">
        <v>1</v>
      </c>
      <c r="I338">
        <v>1299</v>
      </c>
      <c r="J338">
        <v>5000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10000</v>
      </c>
      <c r="X338">
        <v>5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100</v>
      </c>
    </row>
    <row r="339" spans="1:34" ht="18.75">
      <c r="A339" s="79">
        <v>338</v>
      </c>
      <c r="B339" t="s">
        <v>2842</v>
      </c>
      <c r="C339">
        <v>8</v>
      </c>
      <c r="D339">
        <v>5</v>
      </c>
      <c r="E339">
        <v>1</v>
      </c>
      <c r="F339">
        <v>5</v>
      </c>
      <c r="G339">
        <v>0</v>
      </c>
      <c r="H339">
        <v>6</v>
      </c>
      <c r="I339">
        <v>1301</v>
      </c>
      <c r="J339">
        <v>5000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10000</v>
      </c>
      <c r="X339">
        <v>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100</v>
      </c>
    </row>
    <row r="340" spans="1:34" ht="18.75">
      <c r="A340" s="79">
        <v>339</v>
      </c>
      <c r="B340" t="s">
        <v>2843</v>
      </c>
      <c r="C340">
        <v>8</v>
      </c>
      <c r="D340">
        <v>6</v>
      </c>
      <c r="E340">
        <v>1</v>
      </c>
      <c r="F340">
        <v>6</v>
      </c>
      <c r="G340">
        <v>0</v>
      </c>
      <c r="H340">
        <v>2</v>
      </c>
      <c r="I340">
        <v>1311</v>
      </c>
      <c r="J340">
        <v>5000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10000</v>
      </c>
      <c r="X340">
        <v>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100</v>
      </c>
    </row>
    <row r="341" spans="1:34" ht="18.75">
      <c r="A341" s="79">
        <v>340</v>
      </c>
      <c r="B341" t="s">
        <v>2844</v>
      </c>
      <c r="C341">
        <v>8</v>
      </c>
      <c r="D341">
        <v>7</v>
      </c>
      <c r="E341">
        <v>1</v>
      </c>
      <c r="F341">
        <v>7</v>
      </c>
      <c r="G341">
        <v>0</v>
      </c>
      <c r="H341">
        <v>4</v>
      </c>
      <c r="I341">
        <v>1305</v>
      </c>
      <c r="J341">
        <v>5000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10000</v>
      </c>
      <c r="X341">
        <v>5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100</v>
      </c>
    </row>
    <row r="342" spans="1:34" ht="18.75">
      <c r="A342" s="79">
        <v>341</v>
      </c>
      <c r="B342" t="s">
        <v>2845</v>
      </c>
      <c r="C342">
        <v>8</v>
      </c>
      <c r="D342">
        <v>8</v>
      </c>
      <c r="E342">
        <v>1</v>
      </c>
      <c r="F342">
        <v>1</v>
      </c>
      <c r="G342">
        <v>1</v>
      </c>
      <c r="H342">
        <v>12</v>
      </c>
      <c r="I342">
        <v>1308</v>
      </c>
      <c r="J342">
        <v>5000</v>
      </c>
      <c r="K342">
        <v>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10000</v>
      </c>
      <c r="X342">
        <v>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100</v>
      </c>
    </row>
    <row r="343" spans="1:34" ht="18.75">
      <c r="A343" s="79">
        <v>342</v>
      </c>
      <c r="B343" t="s">
        <v>2846</v>
      </c>
      <c r="C343">
        <v>8</v>
      </c>
      <c r="D343">
        <v>9</v>
      </c>
      <c r="E343">
        <v>1</v>
      </c>
      <c r="F343">
        <v>2</v>
      </c>
      <c r="G343">
        <v>1</v>
      </c>
      <c r="H343">
        <v>10</v>
      </c>
      <c r="I343">
        <v>1310</v>
      </c>
      <c r="J343">
        <v>5000</v>
      </c>
      <c r="K343">
        <v>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10000</v>
      </c>
      <c r="X343">
        <v>5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100</v>
      </c>
    </row>
    <row r="344" spans="1:34" ht="18.75">
      <c r="A344" s="79">
        <v>343</v>
      </c>
      <c r="B344" t="s">
        <v>2847</v>
      </c>
      <c r="C344">
        <v>8</v>
      </c>
      <c r="D344">
        <v>10</v>
      </c>
      <c r="E344">
        <v>1</v>
      </c>
      <c r="F344">
        <v>3</v>
      </c>
      <c r="G344">
        <v>1</v>
      </c>
      <c r="H344">
        <v>14</v>
      </c>
      <c r="I344">
        <v>1304</v>
      </c>
      <c r="J344">
        <v>5000</v>
      </c>
      <c r="K344">
        <v>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10000</v>
      </c>
      <c r="X344">
        <v>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100</v>
      </c>
    </row>
    <row r="345" spans="1:34" ht="18.75">
      <c r="A345" s="79">
        <v>344</v>
      </c>
      <c r="B345" t="s">
        <v>2848</v>
      </c>
      <c r="C345">
        <v>8</v>
      </c>
      <c r="D345">
        <v>11</v>
      </c>
      <c r="E345">
        <v>1</v>
      </c>
      <c r="F345">
        <v>4</v>
      </c>
      <c r="G345">
        <v>1</v>
      </c>
      <c r="H345">
        <v>1</v>
      </c>
      <c r="I345">
        <v>1300</v>
      </c>
      <c r="J345">
        <v>5000</v>
      </c>
      <c r="K345">
        <v>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10000</v>
      </c>
      <c r="X345">
        <v>5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100</v>
      </c>
    </row>
    <row r="346" spans="1:34" ht="18.75">
      <c r="A346" s="79">
        <v>345</v>
      </c>
      <c r="B346" t="s">
        <v>2849</v>
      </c>
      <c r="C346">
        <v>8</v>
      </c>
      <c r="D346">
        <v>12</v>
      </c>
      <c r="E346">
        <v>1</v>
      </c>
      <c r="F346">
        <v>5</v>
      </c>
      <c r="G346">
        <v>1</v>
      </c>
      <c r="H346">
        <v>8</v>
      </c>
      <c r="I346">
        <v>1302</v>
      </c>
      <c r="J346">
        <v>5000</v>
      </c>
      <c r="K346">
        <v>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10000</v>
      </c>
      <c r="X346">
        <v>5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100</v>
      </c>
    </row>
    <row r="347" spans="1:34" ht="18.75">
      <c r="A347" s="79">
        <v>346</v>
      </c>
      <c r="B347" t="s">
        <v>2850</v>
      </c>
      <c r="C347">
        <v>8</v>
      </c>
      <c r="D347">
        <v>13</v>
      </c>
      <c r="E347">
        <v>1</v>
      </c>
      <c r="F347">
        <v>6</v>
      </c>
      <c r="G347">
        <v>1</v>
      </c>
      <c r="H347">
        <v>4</v>
      </c>
      <c r="I347">
        <v>1312</v>
      </c>
      <c r="J347">
        <v>5000</v>
      </c>
      <c r="K347">
        <v>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10000</v>
      </c>
      <c r="X347">
        <v>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100</v>
      </c>
    </row>
    <row r="348" spans="1:34" ht="18.75">
      <c r="A348" s="79">
        <v>347</v>
      </c>
      <c r="B348" t="s">
        <v>2851</v>
      </c>
      <c r="C348">
        <v>8</v>
      </c>
      <c r="D348">
        <v>14</v>
      </c>
      <c r="E348">
        <v>1</v>
      </c>
      <c r="F348">
        <v>7</v>
      </c>
      <c r="G348">
        <v>1</v>
      </c>
      <c r="H348">
        <v>6</v>
      </c>
      <c r="I348">
        <v>1306</v>
      </c>
      <c r="J348">
        <v>5000</v>
      </c>
      <c r="K348">
        <v>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10000</v>
      </c>
      <c r="X348">
        <v>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100</v>
      </c>
    </row>
    <row r="349" spans="1:34" ht="18.75">
      <c r="A349" s="79">
        <v>348</v>
      </c>
      <c r="B349" t="s">
        <v>2852</v>
      </c>
      <c r="C349">
        <v>14</v>
      </c>
      <c r="D349">
        <v>1</v>
      </c>
      <c r="E349">
        <v>1</v>
      </c>
      <c r="F349">
        <v>8</v>
      </c>
      <c r="G349">
        <v>0</v>
      </c>
      <c r="H349">
        <v>0</v>
      </c>
      <c r="I349">
        <v>1321</v>
      </c>
      <c r="J349">
        <v>5000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10000</v>
      </c>
      <c r="X349">
        <v>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100</v>
      </c>
    </row>
    <row r="350" spans="1:34" ht="18.75">
      <c r="A350" s="79">
        <v>349</v>
      </c>
      <c r="B350" t="s">
        <v>2853</v>
      </c>
      <c r="C350">
        <v>14</v>
      </c>
      <c r="D350">
        <v>2</v>
      </c>
      <c r="E350">
        <v>1</v>
      </c>
      <c r="F350">
        <v>9</v>
      </c>
      <c r="G350">
        <v>0</v>
      </c>
      <c r="H350">
        <v>0</v>
      </c>
      <c r="I350">
        <v>1322</v>
      </c>
      <c r="J350">
        <v>5000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10000</v>
      </c>
      <c r="X350">
        <v>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100</v>
      </c>
    </row>
    <row r="351" spans="1:34" ht="18.75">
      <c r="A351" s="79">
        <v>350</v>
      </c>
      <c r="B351" t="s">
        <v>2854</v>
      </c>
      <c r="C351">
        <v>14</v>
      </c>
      <c r="D351">
        <v>4</v>
      </c>
      <c r="E351">
        <v>1</v>
      </c>
      <c r="F351">
        <v>10</v>
      </c>
      <c r="G351">
        <v>0</v>
      </c>
      <c r="H351">
        <v>0</v>
      </c>
      <c r="I351">
        <v>1225</v>
      </c>
      <c r="J351">
        <v>5000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10000</v>
      </c>
      <c r="X351">
        <v>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100</v>
      </c>
    </row>
    <row r="352" spans="1:34" ht="18.75">
      <c r="A352" s="79">
        <v>351</v>
      </c>
      <c r="B352" t="s">
        <v>2855</v>
      </c>
      <c r="C352">
        <v>14</v>
      </c>
      <c r="D352">
        <v>3</v>
      </c>
      <c r="E352">
        <v>1</v>
      </c>
      <c r="F352">
        <v>11</v>
      </c>
      <c r="G352">
        <v>0</v>
      </c>
      <c r="H352">
        <v>0</v>
      </c>
      <c r="I352">
        <v>1323</v>
      </c>
      <c r="J352">
        <v>5000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10000</v>
      </c>
      <c r="X352">
        <v>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100</v>
      </c>
    </row>
    <row r="353" spans="1:34" ht="18.75">
      <c r="A353" s="79">
        <v>352</v>
      </c>
      <c r="B353" t="s">
        <v>2856</v>
      </c>
      <c r="C353">
        <v>14</v>
      </c>
      <c r="D353">
        <v>5</v>
      </c>
      <c r="E353">
        <v>1</v>
      </c>
      <c r="F353">
        <v>12</v>
      </c>
      <c r="G353">
        <v>0</v>
      </c>
      <c r="H353">
        <v>0</v>
      </c>
      <c r="I353">
        <v>1224</v>
      </c>
      <c r="J353">
        <v>5000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10000</v>
      </c>
      <c r="X353">
        <v>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100</v>
      </c>
    </row>
    <row r="354" spans="1:34" ht="18.75">
      <c r="A354" s="79">
        <v>353</v>
      </c>
      <c r="B354" t="s">
        <v>2857</v>
      </c>
      <c r="C354">
        <v>9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1297</v>
      </c>
      <c r="J354">
        <v>5000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10000</v>
      </c>
      <c r="X354">
        <v>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100</v>
      </c>
    </row>
    <row r="355" spans="1:34" ht="18.75">
      <c r="A355" s="79">
        <v>354</v>
      </c>
      <c r="B355" t="s">
        <v>2858</v>
      </c>
      <c r="C355">
        <v>9</v>
      </c>
      <c r="D355">
        <v>1</v>
      </c>
      <c r="E355">
        <v>1</v>
      </c>
      <c r="F355">
        <v>0</v>
      </c>
      <c r="G355">
        <v>0</v>
      </c>
      <c r="H355">
        <v>0</v>
      </c>
      <c r="I355">
        <v>1296</v>
      </c>
      <c r="J355">
        <v>5000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10000</v>
      </c>
      <c r="X355">
        <v>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100</v>
      </c>
    </row>
    <row r="356" spans="1:34" ht="18.75">
      <c r="A356" s="79">
        <v>355</v>
      </c>
      <c r="B356" t="s">
        <v>2859</v>
      </c>
      <c r="C356">
        <v>12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1292</v>
      </c>
      <c r="J356">
        <v>5000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10000</v>
      </c>
      <c r="X356">
        <v>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100</v>
      </c>
    </row>
    <row r="357" spans="1:34" ht="18.75">
      <c r="A357" s="79">
        <v>356</v>
      </c>
      <c r="B357" t="s">
        <v>2860</v>
      </c>
      <c r="C357">
        <v>12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1289</v>
      </c>
      <c r="J357">
        <v>5000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10000</v>
      </c>
      <c r="X357">
        <v>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100</v>
      </c>
    </row>
    <row r="358" spans="1:34" ht="18.75">
      <c r="A358" s="79">
        <v>357</v>
      </c>
      <c r="B358" t="s">
        <v>2861</v>
      </c>
      <c r="C358">
        <v>13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1313</v>
      </c>
      <c r="J358">
        <v>5000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10000</v>
      </c>
      <c r="X358">
        <v>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100</v>
      </c>
    </row>
    <row r="359" spans="1:34" ht="18.75">
      <c r="A359" s="79">
        <v>358</v>
      </c>
      <c r="B359" t="s">
        <v>2862</v>
      </c>
      <c r="C359">
        <v>13</v>
      </c>
      <c r="D359">
        <v>2</v>
      </c>
      <c r="E359">
        <v>1</v>
      </c>
      <c r="F359">
        <v>0</v>
      </c>
      <c r="G359">
        <v>0</v>
      </c>
      <c r="H359">
        <v>0</v>
      </c>
      <c r="I359">
        <v>1314</v>
      </c>
      <c r="J359">
        <v>5000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10000</v>
      </c>
      <c r="X359">
        <v>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100</v>
      </c>
    </row>
    <row r="360" spans="1:34" ht="18.75">
      <c r="A360" s="79">
        <v>359</v>
      </c>
      <c r="B360" t="s">
        <v>2863</v>
      </c>
      <c r="C360">
        <v>13</v>
      </c>
      <c r="D360">
        <v>7</v>
      </c>
      <c r="E360">
        <v>1</v>
      </c>
      <c r="F360">
        <v>0</v>
      </c>
      <c r="G360">
        <v>0</v>
      </c>
      <c r="H360">
        <v>0</v>
      </c>
      <c r="I360">
        <v>1315</v>
      </c>
      <c r="J360">
        <v>5000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10000</v>
      </c>
      <c r="X360">
        <v>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100</v>
      </c>
    </row>
    <row r="361" spans="1:34" ht="18.75">
      <c r="A361" s="79">
        <v>360</v>
      </c>
      <c r="B361" t="s">
        <v>2864</v>
      </c>
      <c r="C361">
        <v>13</v>
      </c>
      <c r="D361">
        <v>6</v>
      </c>
      <c r="E361">
        <v>1</v>
      </c>
      <c r="F361">
        <v>0</v>
      </c>
      <c r="G361">
        <v>0</v>
      </c>
      <c r="H361">
        <v>0</v>
      </c>
      <c r="I361">
        <v>1316</v>
      </c>
      <c r="J361">
        <v>5000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10000</v>
      </c>
      <c r="X361">
        <v>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100</v>
      </c>
    </row>
    <row r="362" spans="1:34" ht="18.75">
      <c r="A362" s="79">
        <v>361</v>
      </c>
      <c r="B362" t="s">
        <v>2865</v>
      </c>
      <c r="C362">
        <v>13</v>
      </c>
      <c r="D362">
        <v>3</v>
      </c>
      <c r="E362">
        <v>1</v>
      </c>
      <c r="F362">
        <v>0</v>
      </c>
      <c r="G362">
        <v>0</v>
      </c>
      <c r="H362">
        <v>0</v>
      </c>
      <c r="I362">
        <v>1317</v>
      </c>
      <c r="J362">
        <v>5000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10000</v>
      </c>
      <c r="X362">
        <v>5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100</v>
      </c>
    </row>
    <row r="363" spans="1:34" ht="18.75">
      <c r="A363" s="79">
        <v>362</v>
      </c>
      <c r="B363" t="s">
        <v>2866</v>
      </c>
      <c r="C363">
        <v>13</v>
      </c>
      <c r="D363">
        <v>4</v>
      </c>
      <c r="E363">
        <v>1</v>
      </c>
      <c r="F363">
        <v>0</v>
      </c>
      <c r="G363">
        <v>0</v>
      </c>
      <c r="H363">
        <v>0</v>
      </c>
      <c r="I363">
        <v>1318</v>
      </c>
      <c r="J363">
        <v>5000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10000</v>
      </c>
      <c r="X363">
        <v>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100</v>
      </c>
    </row>
    <row r="364" spans="1:34" ht="18.75">
      <c r="A364" s="79">
        <v>363</v>
      </c>
      <c r="B364" t="s">
        <v>2867</v>
      </c>
      <c r="C364">
        <v>13</v>
      </c>
      <c r="D364">
        <v>5</v>
      </c>
      <c r="E364">
        <v>1</v>
      </c>
      <c r="F364">
        <v>0</v>
      </c>
      <c r="G364">
        <v>0</v>
      </c>
      <c r="H364">
        <v>0</v>
      </c>
      <c r="I364">
        <v>1319</v>
      </c>
      <c r="J364">
        <v>5000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10000</v>
      </c>
      <c r="X364">
        <v>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100</v>
      </c>
    </row>
    <row r="365" spans="1:34" ht="18.75">
      <c r="A365" s="79">
        <v>364</v>
      </c>
      <c r="B365" t="s">
        <v>2868</v>
      </c>
      <c r="C365">
        <v>2</v>
      </c>
      <c r="D365">
        <v>9</v>
      </c>
      <c r="E365">
        <v>1</v>
      </c>
      <c r="F365">
        <v>21</v>
      </c>
      <c r="G365">
        <v>1</v>
      </c>
      <c r="H365">
        <v>56</v>
      </c>
      <c r="I365">
        <v>1295</v>
      </c>
      <c r="J365">
        <v>10000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5</v>
      </c>
      <c r="W365">
        <v>1500</v>
      </c>
      <c r="X365">
        <v>5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99</v>
      </c>
    </row>
    <row r="366" spans="1:34" ht="18.75">
      <c r="A366" s="79">
        <v>365</v>
      </c>
      <c r="B366" t="s">
        <v>2869</v>
      </c>
      <c r="C366">
        <v>41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2114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5000</v>
      </c>
      <c r="X366">
        <v>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100</v>
      </c>
    </row>
    <row r="367" spans="1:34" ht="18.75">
      <c r="A367" s="79">
        <v>366</v>
      </c>
      <c r="B367" t="s">
        <v>2870</v>
      </c>
      <c r="C367">
        <v>48</v>
      </c>
      <c r="D367">
        <v>7</v>
      </c>
      <c r="E367">
        <v>1</v>
      </c>
      <c r="F367">
        <v>88</v>
      </c>
      <c r="G367">
        <v>9</v>
      </c>
      <c r="H367">
        <v>2</v>
      </c>
      <c r="I367">
        <v>1697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5000</v>
      </c>
      <c r="X367">
        <v>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100</v>
      </c>
    </row>
    <row r="368" spans="1:34" ht="18.75">
      <c r="A368" s="79">
        <v>367</v>
      </c>
      <c r="B368" t="s">
        <v>2871</v>
      </c>
      <c r="C368">
        <v>49</v>
      </c>
      <c r="D368">
        <v>88</v>
      </c>
      <c r="E368">
        <v>1</v>
      </c>
      <c r="F368">
        <v>1</v>
      </c>
      <c r="G368">
        <v>0</v>
      </c>
      <c r="H368">
        <v>4</v>
      </c>
      <c r="I368">
        <v>1696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5000</v>
      </c>
      <c r="X368">
        <v>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100</v>
      </c>
    </row>
    <row r="369" spans="1:34" ht="18.75">
      <c r="A369" s="79">
        <v>368</v>
      </c>
      <c r="B369" t="s">
        <v>2872</v>
      </c>
      <c r="C369">
        <v>48</v>
      </c>
      <c r="D369">
        <v>5</v>
      </c>
      <c r="E369">
        <v>1</v>
      </c>
      <c r="F369">
        <v>55</v>
      </c>
      <c r="G369">
        <v>4</v>
      </c>
      <c r="H369">
        <v>1</v>
      </c>
      <c r="I369">
        <v>1192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40000</v>
      </c>
      <c r="X369">
        <v>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100</v>
      </c>
    </row>
    <row r="370" spans="1:34" ht="18.75">
      <c r="A370" s="79">
        <v>369</v>
      </c>
      <c r="B370" t="s">
        <v>2873</v>
      </c>
      <c r="C370">
        <v>48</v>
      </c>
      <c r="D370">
        <v>3</v>
      </c>
      <c r="E370">
        <v>1</v>
      </c>
      <c r="F370">
        <v>66</v>
      </c>
      <c r="G370">
        <v>8</v>
      </c>
      <c r="H370">
        <v>1</v>
      </c>
      <c r="I370">
        <v>1697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40000</v>
      </c>
      <c r="X370">
        <v>5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100</v>
      </c>
    </row>
    <row r="371" spans="1:34" ht="18.75">
      <c r="A371" s="79">
        <v>370</v>
      </c>
      <c r="B371" t="s">
        <v>2874</v>
      </c>
      <c r="C371">
        <v>48</v>
      </c>
      <c r="D371">
        <v>5</v>
      </c>
      <c r="E371">
        <v>1</v>
      </c>
      <c r="F371">
        <v>55</v>
      </c>
      <c r="G371">
        <v>4</v>
      </c>
      <c r="H371">
        <v>1</v>
      </c>
      <c r="I371">
        <v>1192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40000</v>
      </c>
      <c r="X371">
        <v>5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100</v>
      </c>
    </row>
    <row r="372" spans="1:34" ht="18.75">
      <c r="A372" s="79">
        <v>371</v>
      </c>
      <c r="B372" t="s">
        <v>2875</v>
      </c>
      <c r="C372">
        <v>48</v>
      </c>
      <c r="D372">
        <v>4</v>
      </c>
      <c r="E372">
        <v>1</v>
      </c>
      <c r="F372">
        <v>44</v>
      </c>
      <c r="G372">
        <v>3</v>
      </c>
      <c r="H372">
        <v>1</v>
      </c>
      <c r="I372">
        <v>1105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40000</v>
      </c>
      <c r="X372">
        <v>5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100</v>
      </c>
    </row>
    <row r="373" spans="1:34" ht="18.75">
      <c r="A373" s="79">
        <v>372</v>
      </c>
      <c r="B373" t="s">
        <v>2876</v>
      </c>
      <c r="C373">
        <v>48</v>
      </c>
      <c r="D373">
        <v>3</v>
      </c>
      <c r="E373">
        <v>1</v>
      </c>
      <c r="F373">
        <v>33</v>
      </c>
      <c r="G373">
        <v>2</v>
      </c>
      <c r="H373">
        <v>1</v>
      </c>
      <c r="I373">
        <v>1104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40000</v>
      </c>
      <c r="X373">
        <v>5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100</v>
      </c>
    </row>
    <row r="374" spans="1:34" ht="18.75">
      <c r="A374" s="79">
        <v>373</v>
      </c>
      <c r="B374" t="s">
        <v>2877</v>
      </c>
      <c r="C374">
        <v>48</v>
      </c>
      <c r="D374">
        <v>2</v>
      </c>
      <c r="E374">
        <v>1</v>
      </c>
      <c r="F374">
        <v>22</v>
      </c>
      <c r="G374">
        <v>1</v>
      </c>
      <c r="H374">
        <v>1</v>
      </c>
      <c r="I374">
        <v>1103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40000</v>
      </c>
      <c r="X374">
        <v>5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100</v>
      </c>
    </row>
    <row r="375" spans="1:34" ht="18.75">
      <c r="A375" s="79">
        <v>374</v>
      </c>
      <c r="B375" t="s">
        <v>2878</v>
      </c>
      <c r="C375">
        <v>48</v>
      </c>
      <c r="D375">
        <v>1</v>
      </c>
      <c r="E375">
        <v>1</v>
      </c>
      <c r="F375">
        <v>11</v>
      </c>
      <c r="G375">
        <v>0</v>
      </c>
      <c r="H375">
        <v>1</v>
      </c>
      <c r="I375">
        <v>1102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40000</v>
      </c>
      <c r="X375">
        <v>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100</v>
      </c>
    </row>
    <row r="376" spans="1:34" ht="18.75">
      <c r="A376" s="79">
        <v>375</v>
      </c>
      <c r="B376" t="s">
        <v>2879</v>
      </c>
      <c r="C376">
        <v>31</v>
      </c>
      <c r="D376">
        <v>0</v>
      </c>
      <c r="E376">
        <v>1</v>
      </c>
      <c r="F376">
        <v>10</v>
      </c>
      <c r="G376">
        <v>0</v>
      </c>
      <c r="H376">
        <v>0</v>
      </c>
      <c r="I376">
        <v>2150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1000</v>
      </c>
      <c r="X376">
        <v>5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100</v>
      </c>
    </row>
    <row r="377" spans="1:34" ht="18.75">
      <c r="A377" s="79">
        <v>376</v>
      </c>
      <c r="B377" t="s">
        <v>2880</v>
      </c>
      <c r="C377">
        <v>48</v>
      </c>
      <c r="D377">
        <v>6</v>
      </c>
      <c r="E377">
        <v>1</v>
      </c>
      <c r="F377">
        <v>77</v>
      </c>
      <c r="G377">
        <v>8</v>
      </c>
      <c r="H377">
        <v>2</v>
      </c>
      <c r="I377">
        <v>1697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5000</v>
      </c>
      <c r="X377">
        <v>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100</v>
      </c>
    </row>
    <row r="378" spans="1:34" ht="18.75">
      <c r="A378" s="79">
        <v>377</v>
      </c>
      <c r="B378" t="s">
        <v>2881</v>
      </c>
      <c r="C378">
        <v>49</v>
      </c>
      <c r="D378">
        <v>77</v>
      </c>
      <c r="E378">
        <v>1</v>
      </c>
      <c r="F378">
        <v>1</v>
      </c>
      <c r="G378">
        <v>0</v>
      </c>
      <c r="H378">
        <v>40</v>
      </c>
      <c r="I378">
        <v>1696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5000</v>
      </c>
      <c r="X378">
        <v>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100</v>
      </c>
    </row>
    <row r="379" spans="1:34" ht="18.75">
      <c r="A379" s="79">
        <v>378</v>
      </c>
      <c r="B379" t="s">
        <v>2882</v>
      </c>
      <c r="C379">
        <v>49</v>
      </c>
      <c r="D379">
        <v>55</v>
      </c>
      <c r="E379">
        <v>1</v>
      </c>
      <c r="F379">
        <v>1</v>
      </c>
      <c r="G379">
        <v>0</v>
      </c>
      <c r="H379">
        <v>1</v>
      </c>
      <c r="I379">
        <v>1191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40000</v>
      </c>
      <c r="X379">
        <v>5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100</v>
      </c>
    </row>
    <row r="380" spans="1:34" ht="18.75">
      <c r="A380" s="79">
        <v>379</v>
      </c>
      <c r="B380" t="s">
        <v>2883</v>
      </c>
      <c r="C380">
        <v>49</v>
      </c>
      <c r="D380">
        <v>55</v>
      </c>
      <c r="E380">
        <v>1</v>
      </c>
      <c r="F380">
        <v>1</v>
      </c>
      <c r="G380">
        <v>0</v>
      </c>
      <c r="H380">
        <v>1</v>
      </c>
      <c r="I380">
        <v>1191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40000</v>
      </c>
      <c r="X380">
        <v>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100</v>
      </c>
    </row>
    <row r="381" spans="1:34" ht="18.75">
      <c r="A381" s="79">
        <v>380</v>
      </c>
      <c r="B381" t="s">
        <v>2884</v>
      </c>
      <c r="C381">
        <v>49</v>
      </c>
      <c r="D381">
        <v>44</v>
      </c>
      <c r="E381">
        <v>1</v>
      </c>
      <c r="F381">
        <v>1</v>
      </c>
      <c r="G381">
        <v>0</v>
      </c>
      <c r="H381">
        <v>2</v>
      </c>
      <c r="I381">
        <v>1184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40000</v>
      </c>
      <c r="X381">
        <v>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100</v>
      </c>
    </row>
    <row r="382" spans="1:34" ht="18.75">
      <c r="A382" s="79">
        <v>381</v>
      </c>
      <c r="B382" t="s">
        <v>2885</v>
      </c>
      <c r="C382">
        <v>49</v>
      </c>
      <c r="D382">
        <v>33</v>
      </c>
      <c r="E382">
        <v>1</v>
      </c>
      <c r="F382">
        <v>1</v>
      </c>
      <c r="G382">
        <v>0</v>
      </c>
      <c r="H382">
        <v>1</v>
      </c>
      <c r="I382">
        <v>1183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40000</v>
      </c>
      <c r="X382">
        <v>5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100</v>
      </c>
    </row>
    <row r="383" spans="1:34" ht="18.75">
      <c r="A383" s="79">
        <v>382</v>
      </c>
      <c r="B383" t="s">
        <v>2886</v>
      </c>
      <c r="C383">
        <v>49</v>
      </c>
      <c r="D383">
        <v>22</v>
      </c>
      <c r="E383">
        <v>1</v>
      </c>
      <c r="F383">
        <v>1</v>
      </c>
      <c r="G383">
        <v>0</v>
      </c>
      <c r="H383">
        <v>1</v>
      </c>
      <c r="I383">
        <v>1182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40000</v>
      </c>
      <c r="X383">
        <v>5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100</v>
      </c>
    </row>
    <row r="384" spans="1:34" ht="18.75">
      <c r="A384" s="79">
        <v>383</v>
      </c>
      <c r="B384" t="s">
        <v>2887</v>
      </c>
      <c r="C384">
        <v>49</v>
      </c>
      <c r="D384">
        <v>11</v>
      </c>
      <c r="E384">
        <v>1</v>
      </c>
      <c r="F384">
        <v>1</v>
      </c>
      <c r="G384">
        <v>0</v>
      </c>
      <c r="H384">
        <v>1</v>
      </c>
      <c r="I384">
        <v>1181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40000</v>
      </c>
      <c r="X384">
        <v>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100</v>
      </c>
    </row>
    <row r="385" spans="1:34" ht="18.75">
      <c r="A385" s="79">
        <v>384</v>
      </c>
      <c r="B385" t="s">
        <v>2888</v>
      </c>
      <c r="C385">
        <v>17</v>
      </c>
      <c r="D385">
        <v>13</v>
      </c>
      <c r="E385">
        <v>1</v>
      </c>
      <c r="F385">
        <v>0</v>
      </c>
      <c r="G385">
        <v>0</v>
      </c>
      <c r="H385">
        <v>0</v>
      </c>
      <c r="I385">
        <v>1227</v>
      </c>
      <c r="J385">
        <v>999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5000</v>
      </c>
      <c r="X385">
        <v>5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100</v>
      </c>
    </row>
    <row r="386" spans="1:34" ht="18.75">
      <c r="A386" s="79">
        <v>385</v>
      </c>
      <c r="B386" t="s">
        <v>2889</v>
      </c>
      <c r="C386">
        <v>49</v>
      </c>
      <c r="D386">
        <v>66</v>
      </c>
      <c r="E386">
        <v>1</v>
      </c>
      <c r="F386">
        <v>1</v>
      </c>
      <c r="G386">
        <v>0</v>
      </c>
      <c r="H386">
        <v>2</v>
      </c>
      <c r="I386">
        <v>1696</v>
      </c>
      <c r="J386">
        <v>10000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40000</v>
      </c>
      <c r="X386">
        <v>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100</v>
      </c>
    </row>
    <row r="387" spans="1:34" ht="18.75">
      <c r="A387" s="79">
        <v>386</v>
      </c>
      <c r="B387" t="s">
        <v>2890</v>
      </c>
      <c r="C387">
        <v>17</v>
      </c>
      <c r="D387">
        <v>14</v>
      </c>
      <c r="E387">
        <v>1</v>
      </c>
      <c r="F387">
        <v>0</v>
      </c>
      <c r="G387">
        <v>0</v>
      </c>
      <c r="H387">
        <v>0</v>
      </c>
      <c r="I387">
        <v>267</v>
      </c>
      <c r="J387">
        <v>999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5000</v>
      </c>
      <c r="X387">
        <v>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100</v>
      </c>
    </row>
    <row r="388" spans="1:34" ht="18.75">
      <c r="A388" s="79">
        <v>387</v>
      </c>
      <c r="B388" t="s">
        <v>2891</v>
      </c>
      <c r="C388">
        <v>17</v>
      </c>
      <c r="D388">
        <v>15</v>
      </c>
      <c r="E388">
        <v>1</v>
      </c>
      <c r="F388">
        <v>0</v>
      </c>
      <c r="G388">
        <v>0</v>
      </c>
      <c r="H388">
        <v>0</v>
      </c>
      <c r="I388">
        <v>267</v>
      </c>
      <c r="J388">
        <v>999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5000</v>
      </c>
      <c r="X388">
        <v>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100</v>
      </c>
    </row>
    <row r="389" spans="1:34" ht="18.75">
      <c r="A389" s="79">
        <v>388</v>
      </c>
      <c r="B389" t="s">
        <v>2892</v>
      </c>
      <c r="C389">
        <v>17</v>
      </c>
      <c r="D389">
        <v>16</v>
      </c>
      <c r="E389">
        <v>1</v>
      </c>
      <c r="F389">
        <v>0</v>
      </c>
      <c r="G389">
        <v>0</v>
      </c>
      <c r="H389">
        <v>0</v>
      </c>
      <c r="I389">
        <v>267</v>
      </c>
      <c r="J389">
        <v>999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5000</v>
      </c>
      <c r="X389">
        <v>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100</v>
      </c>
    </row>
    <row r="390" spans="1:34" ht="18.75">
      <c r="A390" s="79">
        <v>389</v>
      </c>
      <c r="B390" t="s">
        <v>2893</v>
      </c>
      <c r="C390">
        <v>17</v>
      </c>
      <c r="D390">
        <v>17</v>
      </c>
      <c r="E390">
        <v>1</v>
      </c>
      <c r="F390">
        <v>0</v>
      </c>
      <c r="G390">
        <v>0</v>
      </c>
      <c r="H390">
        <v>0</v>
      </c>
      <c r="I390">
        <v>267</v>
      </c>
      <c r="J390">
        <v>999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5000</v>
      </c>
      <c r="X390">
        <v>5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100</v>
      </c>
    </row>
    <row r="391" spans="1:34" ht="18.75">
      <c r="A391" s="79">
        <v>390</v>
      </c>
      <c r="B391" t="s">
        <v>2894</v>
      </c>
      <c r="C391">
        <v>17</v>
      </c>
      <c r="D391">
        <v>18</v>
      </c>
      <c r="E391">
        <v>1</v>
      </c>
      <c r="F391">
        <v>0</v>
      </c>
      <c r="G391">
        <v>0</v>
      </c>
      <c r="H391">
        <v>0</v>
      </c>
      <c r="I391">
        <v>267</v>
      </c>
      <c r="J391">
        <v>999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5000</v>
      </c>
      <c r="X391">
        <v>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100</v>
      </c>
    </row>
    <row r="392" spans="1:34" ht="18.75">
      <c r="A392" s="79">
        <v>391</v>
      </c>
      <c r="B392" t="s">
        <v>2895</v>
      </c>
      <c r="C392">
        <v>60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1235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5000</v>
      </c>
      <c r="X392">
        <v>5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100</v>
      </c>
    </row>
    <row r="393" spans="1:34" ht="18.75">
      <c r="A393" s="79">
        <v>392</v>
      </c>
      <c r="B393" t="s">
        <v>2896</v>
      </c>
      <c r="C393">
        <v>41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1014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5000</v>
      </c>
      <c r="X393">
        <v>5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100</v>
      </c>
    </row>
    <row r="394" spans="1:34" ht="18.75">
      <c r="A394" s="79">
        <v>393</v>
      </c>
      <c r="B394" t="s">
        <v>2897</v>
      </c>
      <c r="C394">
        <v>31</v>
      </c>
      <c r="D394">
        <v>0</v>
      </c>
      <c r="E394">
        <v>1</v>
      </c>
      <c r="F394">
        <v>4</v>
      </c>
      <c r="G394">
        <v>0</v>
      </c>
      <c r="H394">
        <v>0</v>
      </c>
      <c r="I394">
        <v>1012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5000</v>
      </c>
      <c r="X394">
        <v>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100</v>
      </c>
    </row>
    <row r="395" spans="1:34" ht="18.75">
      <c r="A395" s="79">
        <v>394</v>
      </c>
      <c r="B395" t="s">
        <v>2898</v>
      </c>
      <c r="C395">
        <v>31</v>
      </c>
      <c r="D395">
        <v>0</v>
      </c>
      <c r="E395">
        <v>1</v>
      </c>
      <c r="F395">
        <v>5</v>
      </c>
      <c r="G395">
        <v>0</v>
      </c>
      <c r="H395">
        <v>0</v>
      </c>
      <c r="I395">
        <v>1012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5000</v>
      </c>
      <c r="X395">
        <v>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100</v>
      </c>
    </row>
    <row r="396" spans="1:34" ht="18.75">
      <c r="A396" s="79">
        <v>395</v>
      </c>
      <c r="B396" t="s">
        <v>2899</v>
      </c>
      <c r="C396">
        <v>42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1092</v>
      </c>
      <c r="J396">
        <v>600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5000</v>
      </c>
      <c r="X396">
        <v>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100</v>
      </c>
    </row>
    <row r="397" spans="1:34" ht="18.75">
      <c r="A397" s="79">
        <v>396</v>
      </c>
      <c r="B397" t="s">
        <v>2900</v>
      </c>
      <c r="C397">
        <v>42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1097</v>
      </c>
      <c r="J397">
        <v>700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5000</v>
      </c>
      <c r="X397">
        <v>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100</v>
      </c>
    </row>
    <row r="398" spans="1:34" ht="18.75">
      <c r="A398" s="79">
        <v>397</v>
      </c>
      <c r="B398" t="s">
        <v>2901</v>
      </c>
      <c r="C398">
        <v>42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1098</v>
      </c>
      <c r="J398">
        <v>700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5000</v>
      </c>
      <c r="X398">
        <v>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100</v>
      </c>
    </row>
    <row r="399" spans="1:34" ht="18.75">
      <c r="A399" s="79">
        <v>398</v>
      </c>
      <c r="B399" t="s">
        <v>2902</v>
      </c>
      <c r="C399">
        <v>42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1095</v>
      </c>
      <c r="J399">
        <v>600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5000</v>
      </c>
      <c r="X399">
        <v>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100</v>
      </c>
    </row>
    <row r="400" spans="1:34" ht="18.75">
      <c r="A400" s="79">
        <v>399</v>
      </c>
      <c r="B400" t="s">
        <v>2903</v>
      </c>
      <c r="C400">
        <v>42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1096</v>
      </c>
      <c r="J400">
        <v>700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5000</v>
      </c>
      <c r="X400">
        <v>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100</v>
      </c>
    </row>
    <row r="401" spans="1:34" ht="18.75">
      <c r="A401" s="79">
        <v>400</v>
      </c>
      <c r="B401" t="s">
        <v>2904</v>
      </c>
      <c r="C401">
        <v>42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1093</v>
      </c>
      <c r="J401">
        <v>700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5000</v>
      </c>
      <c r="X401">
        <v>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100</v>
      </c>
    </row>
    <row r="402" spans="1:34" ht="18.75">
      <c r="A402" s="79">
        <v>401</v>
      </c>
      <c r="B402" t="s">
        <v>2905</v>
      </c>
      <c r="C402">
        <v>42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1094</v>
      </c>
      <c r="J402">
        <v>700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5000</v>
      </c>
      <c r="X402">
        <v>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100</v>
      </c>
    </row>
    <row r="403" spans="1:34" ht="18.75">
      <c r="A403" s="79">
        <v>402</v>
      </c>
      <c r="B403" t="s">
        <v>2906</v>
      </c>
      <c r="C403">
        <v>42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1124</v>
      </c>
      <c r="J403">
        <v>5000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5000</v>
      </c>
      <c r="X403">
        <v>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100</v>
      </c>
    </row>
    <row r="404" spans="1:34" ht="18.75">
      <c r="A404" s="79">
        <v>403</v>
      </c>
      <c r="B404" t="s">
        <v>2907</v>
      </c>
      <c r="C404">
        <v>42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1135</v>
      </c>
      <c r="J404">
        <v>4000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5000</v>
      </c>
      <c r="X404">
        <v>5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100</v>
      </c>
    </row>
    <row r="405" spans="1:34" ht="18.75">
      <c r="A405" s="79">
        <v>404</v>
      </c>
      <c r="B405" t="s">
        <v>2908</v>
      </c>
      <c r="C405">
        <v>42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1081</v>
      </c>
      <c r="J405">
        <v>1000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5000</v>
      </c>
      <c r="X405">
        <v>5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100</v>
      </c>
    </row>
    <row r="406" spans="1:34" ht="18.75">
      <c r="A406" s="79">
        <v>405</v>
      </c>
      <c r="B406" t="s">
        <v>2909</v>
      </c>
      <c r="C406">
        <v>42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848</v>
      </c>
      <c r="J406">
        <v>600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5000</v>
      </c>
      <c r="X406">
        <v>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100</v>
      </c>
    </row>
    <row r="407" spans="1:34" ht="18.75">
      <c r="A407" s="79">
        <v>406</v>
      </c>
      <c r="B407" t="s">
        <v>2910</v>
      </c>
      <c r="C407">
        <v>41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22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5000</v>
      </c>
      <c r="X407">
        <v>5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100</v>
      </c>
    </row>
    <row r="408" spans="1:34" ht="18.75">
      <c r="A408" s="79">
        <v>407</v>
      </c>
      <c r="B408" t="s">
        <v>2911</v>
      </c>
      <c r="C408">
        <v>17</v>
      </c>
      <c r="D408">
        <v>41</v>
      </c>
      <c r="E408">
        <v>1</v>
      </c>
      <c r="F408">
        <v>0</v>
      </c>
      <c r="G408">
        <v>0</v>
      </c>
      <c r="H408">
        <v>0</v>
      </c>
      <c r="I408">
        <v>1123</v>
      </c>
      <c r="J408">
        <v>999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55000</v>
      </c>
      <c r="X408">
        <v>5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100</v>
      </c>
    </row>
    <row r="409" spans="1:34" ht="18.75">
      <c r="A409" s="79">
        <v>408</v>
      </c>
      <c r="B409" t="s">
        <v>2912</v>
      </c>
      <c r="C409">
        <v>50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855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5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100</v>
      </c>
    </row>
    <row r="410" spans="1:34" ht="18.75">
      <c r="A410" s="79">
        <v>409</v>
      </c>
      <c r="B410" t="s">
        <v>2913</v>
      </c>
      <c r="C410">
        <v>41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460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5000</v>
      </c>
      <c r="X410">
        <v>5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100</v>
      </c>
    </row>
    <row r="411" spans="1:34" ht="18.75">
      <c r="A411" s="79">
        <v>410</v>
      </c>
      <c r="B411" t="s">
        <v>2914</v>
      </c>
      <c r="C411">
        <v>41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1525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10000</v>
      </c>
      <c r="X411">
        <v>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100</v>
      </c>
    </row>
    <row r="412" spans="1:34" ht="18.75">
      <c r="A412" s="79">
        <v>411</v>
      </c>
      <c r="B412" t="s">
        <v>2915</v>
      </c>
      <c r="C412">
        <v>41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1529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12000</v>
      </c>
      <c r="X412">
        <v>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100</v>
      </c>
    </row>
    <row r="413" spans="1:34" ht="18.75">
      <c r="A413" s="79">
        <v>412</v>
      </c>
      <c r="B413" t="s">
        <v>2916</v>
      </c>
      <c r="C413">
        <v>25</v>
      </c>
      <c r="D413">
        <v>9</v>
      </c>
      <c r="E413">
        <v>1</v>
      </c>
      <c r="F413">
        <v>0</v>
      </c>
      <c r="G413">
        <v>0</v>
      </c>
      <c r="H413">
        <v>0</v>
      </c>
      <c r="I413">
        <v>1148</v>
      </c>
      <c r="J413">
        <v>50000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53</v>
      </c>
      <c r="V413">
        <v>50</v>
      </c>
      <c r="W413">
        <v>5000</v>
      </c>
      <c r="X413">
        <v>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99</v>
      </c>
    </row>
    <row r="414" spans="1:34" ht="18.75">
      <c r="A414" s="79">
        <v>413</v>
      </c>
      <c r="B414" t="s">
        <v>2917</v>
      </c>
      <c r="C414">
        <v>17</v>
      </c>
      <c r="D414">
        <v>19</v>
      </c>
      <c r="E414">
        <v>1</v>
      </c>
      <c r="F414">
        <v>0</v>
      </c>
      <c r="G414">
        <v>0</v>
      </c>
      <c r="H414">
        <v>0</v>
      </c>
      <c r="I414">
        <v>450</v>
      </c>
      <c r="J414">
        <v>999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5000</v>
      </c>
      <c r="X414">
        <v>5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100</v>
      </c>
    </row>
    <row r="415" spans="1:34" ht="18.75">
      <c r="A415" s="79">
        <v>414</v>
      </c>
      <c r="B415" t="s">
        <v>2918</v>
      </c>
      <c r="C415">
        <v>41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274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5000</v>
      </c>
      <c r="X415">
        <v>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100</v>
      </c>
    </row>
    <row r="416" spans="1:34" ht="18.75">
      <c r="A416" s="79">
        <v>415</v>
      </c>
      <c r="B416" t="s">
        <v>2919</v>
      </c>
      <c r="C416">
        <v>41</v>
      </c>
      <c r="D416">
        <v>5</v>
      </c>
      <c r="E416">
        <v>1</v>
      </c>
      <c r="F416">
        <v>0</v>
      </c>
      <c r="G416">
        <v>0</v>
      </c>
      <c r="H416">
        <v>0</v>
      </c>
      <c r="I416">
        <v>269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5000</v>
      </c>
      <c r="X416">
        <v>5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100</v>
      </c>
    </row>
    <row r="417" spans="1:34" ht="18.75">
      <c r="A417" s="79">
        <v>416</v>
      </c>
      <c r="B417" t="s">
        <v>2920</v>
      </c>
      <c r="C417">
        <v>41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1091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5000</v>
      </c>
      <c r="X417">
        <v>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100</v>
      </c>
    </row>
    <row r="418" spans="1:34" ht="18.75">
      <c r="A418" s="79">
        <v>417</v>
      </c>
      <c r="B418" t="s">
        <v>698</v>
      </c>
      <c r="C418">
        <v>17</v>
      </c>
      <c r="D418">
        <v>20</v>
      </c>
      <c r="E418">
        <v>1</v>
      </c>
      <c r="F418">
        <v>0</v>
      </c>
      <c r="G418">
        <v>0</v>
      </c>
      <c r="H418">
        <v>0</v>
      </c>
      <c r="I418">
        <v>854</v>
      </c>
      <c r="J418">
        <v>999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5000</v>
      </c>
      <c r="X418">
        <v>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100</v>
      </c>
    </row>
    <row r="419" spans="1:34" ht="18.75">
      <c r="A419" s="79">
        <v>418</v>
      </c>
      <c r="B419" t="s">
        <v>2921</v>
      </c>
      <c r="C419">
        <v>25</v>
      </c>
      <c r="D419">
        <v>9</v>
      </c>
      <c r="E419">
        <v>1</v>
      </c>
      <c r="F419">
        <v>245</v>
      </c>
      <c r="G419">
        <v>0</v>
      </c>
      <c r="H419">
        <v>0</v>
      </c>
      <c r="I419">
        <v>3940</v>
      </c>
      <c r="J419">
        <v>50000</v>
      </c>
      <c r="K419">
        <v>100</v>
      </c>
      <c r="L419">
        <v>50</v>
      </c>
      <c r="M419">
        <v>50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53</v>
      </c>
      <c r="V419">
        <v>150</v>
      </c>
      <c r="W419">
        <v>5000</v>
      </c>
      <c r="X419">
        <v>5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99</v>
      </c>
    </row>
    <row r="420" spans="1:34" ht="18.75">
      <c r="A420" s="79">
        <v>419</v>
      </c>
      <c r="B420" t="s">
        <v>2922</v>
      </c>
      <c r="C420">
        <v>31</v>
      </c>
      <c r="D420">
        <v>0</v>
      </c>
      <c r="E420">
        <v>1</v>
      </c>
      <c r="F420">
        <v>172</v>
      </c>
      <c r="G420">
        <v>0</v>
      </c>
      <c r="H420">
        <v>0</v>
      </c>
      <c r="I420">
        <v>618</v>
      </c>
      <c r="J420">
        <v>999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5000</v>
      </c>
      <c r="X420">
        <v>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100</v>
      </c>
    </row>
    <row r="421" spans="1:34" ht="18.75">
      <c r="A421" s="79">
        <v>420</v>
      </c>
      <c r="B421" t="s">
        <v>2923</v>
      </c>
      <c r="C421">
        <v>31</v>
      </c>
      <c r="D421">
        <v>0</v>
      </c>
      <c r="E421">
        <v>1</v>
      </c>
      <c r="F421">
        <v>171</v>
      </c>
      <c r="G421">
        <v>0</v>
      </c>
      <c r="H421">
        <v>0</v>
      </c>
      <c r="I421">
        <v>619</v>
      </c>
      <c r="J421">
        <v>999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5000</v>
      </c>
      <c r="X421">
        <v>5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100</v>
      </c>
    </row>
    <row r="422" spans="1:34" ht="18.75">
      <c r="A422" s="79">
        <v>421</v>
      </c>
      <c r="B422" t="s">
        <v>2924</v>
      </c>
      <c r="C422">
        <v>17</v>
      </c>
      <c r="D422">
        <v>43</v>
      </c>
      <c r="E422">
        <v>1</v>
      </c>
      <c r="F422">
        <v>0</v>
      </c>
      <c r="G422">
        <v>0</v>
      </c>
      <c r="H422">
        <v>0</v>
      </c>
      <c r="I422">
        <v>615</v>
      </c>
      <c r="J422">
        <v>999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5000</v>
      </c>
      <c r="X422">
        <v>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100</v>
      </c>
    </row>
    <row r="423" spans="1:34" ht="18.75">
      <c r="A423" s="79">
        <v>422</v>
      </c>
      <c r="B423" t="s">
        <v>2925</v>
      </c>
      <c r="C423">
        <v>44</v>
      </c>
      <c r="D423">
        <v>3</v>
      </c>
      <c r="E423">
        <v>1</v>
      </c>
      <c r="F423">
        <v>0</v>
      </c>
      <c r="G423">
        <v>0</v>
      </c>
      <c r="H423">
        <v>0</v>
      </c>
      <c r="I423">
        <v>1137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5000</v>
      </c>
      <c r="X423">
        <v>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100</v>
      </c>
    </row>
    <row r="424" spans="1:34" ht="18.75">
      <c r="A424" s="79">
        <v>423</v>
      </c>
      <c r="B424" t="s">
        <v>2926</v>
      </c>
      <c r="C424">
        <v>44</v>
      </c>
      <c r="D424">
        <v>4</v>
      </c>
      <c r="E424">
        <v>1</v>
      </c>
      <c r="F424">
        <v>0</v>
      </c>
      <c r="G424">
        <v>0</v>
      </c>
      <c r="H424">
        <v>0</v>
      </c>
      <c r="I424">
        <v>447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5000</v>
      </c>
      <c r="X424">
        <v>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100</v>
      </c>
    </row>
    <row r="425" spans="1:34" ht="18.75">
      <c r="A425" s="79">
        <v>424</v>
      </c>
      <c r="B425" t="s">
        <v>2927</v>
      </c>
      <c r="C425">
        <v>41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1032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5000</v>
      </c>
      <c r="X425">
        <v>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100</v>
      </c>
    </row>
    <row r="426" spans="1:34" ht="18.75">
      <c r="A426" s="79">
        <v>425</v>
      </c>
      <c r="B426" t="s">
        <v>2928</v>
      </c>
      <c r="C426">
        <v>17</v>
      </c>
      <c r="D426">
        <v>21</v>
      </c>
      <c r="E426">
        <v>1</v>
      </c>
      <c r="F426">
        <v>0</v>
      </c>
      <c r="G426">
        <v>0</v>
      </c>
      <c r="H426">
        <v>0</v>
      </c>
      <c r="I426">
        <v>272</v>
      </c>
      <c r="J426">
        <v>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5000</v>
      </c>
      <c r="X426">
        <v>5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100</v>
      </c>
    </row>
    <row r="427" spans="1:34" ht="18.75">
      <c r="A427" s="79">
        <v>426</v>
      </c>
      <c r="B427" t="s">
        <v>2929</v>
      </c>
      <c r="C427">
        <v>41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275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5000</v>
      </c>
      <c r="X427">
        <v>5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100</v>
      </c>
    </row>
    <row r="428" spans="1:34" ht="18.75">
      <c r="A428" s="79">
        <v>427</v>
      </c>
      <c r="B428" t="s">
        <v>2930</v>
      </c>
      <c r="C428">
        <v>41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1083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5000</v>
      </c>
      <c r="X428">
        <v>5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100</v>
      </c>
    </row>
    <row r="429" spans="1:34" ht="18.75">
      <c r="A429" s="79">
        <v>428</v>
      </c>
      <c r="B429" t="s">
        <v>2931</v>
      </c>
      <c r="C429">
        <v>17</v>
      </c>
      <c r="D429">
        <v>22</v>
      </c>
      <c r="E429">
        <v>1</v>
      </c>
      <c r="F429">
        <v>0</v>
      </c>
      <c r="G429">
        <v>0</v>
      </c>
      <c r="H429">
        <v>0</v>
      </c>
      <c r="I429">
        <v>272</v>
      </c>
      <c r="J429">
        <v>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5000</v>
      </c>
      <c r="X429">
        <v>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100</v>
      </c>
    </row>
    <row r="430" spans="1:34" ht="18.75">
      <c r="A430" s="79">
        <v>429</v>
      </c>
      <c r="B430" t="s">
        <v>2932</v>
      </c>
      <c r="C430">
        <v>41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851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5000</v>
      </c>
      <c r="X430">
        <v>5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100</v>
      </c>
    </row>
    <row r="431" spans="1:34" ht="18.75">
      <c r="A431" s="79">
        <v>430</v>
      </c>
      <c r="B431" t="s">
        <v>2933</v>
      </c>
      <c r="C431">
        <v>17</v>
      </c>
      <c r="D431">
        <v>40</v>
      </c>
      <c r="E431">
        <v>0</v>
      </c>
      <c r="F431">
        <v>0</v>
      </c>
      <c r="G431">
        <v>1</v>
      </c>
      <c r="H431">
        <v>0</v>
      </c>
      <c r="I431">
        <v>1145</v>
      </c>
      <c r="J431">
        <v>999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5000</v>
      </c>
      <c r="X431">
        <v>5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100</v>
      </c>
    </row>
    <row r="432" spans="1:34" ht="18.75">
      <c r="A432" s="79">
        <v>431</v>
      </c>
      <c r="B432" t="s">
        <v>2934</v>
      </c>
      <c r="C432">
        <v>17</v>
      </c>
      <c r="D432">
        <v>23</v>
      </c>
      <c r="E432">
        <v>1</v>
      </c>
      <c r="F432">
        <v>0</v>
      </c>
      <c r="G432">
        <v>0</v>
      </c>
      <c r="H432">
        <v>0</v>
      </c>
      <c r="I432">
        <v>1043</v>
      </c>
      <c r="J432">
        <v>999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5000</v>
      </c>
      <c r="X432">
        <v>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100</v>
      </c>
    </row>
    <row r="433" spans="1:34" ht="18.75">
      <c r="A433" s="79">
        <v>432</v>
      </c>
      <c r="B433" t="s">
        <v>2935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1135</v>
      </c>
      <c r="J433">
        <v>1</v>
      </c>
      <c r="K433">
        <v>100</v>
      </c>
      <c r="L433">
        <v>0</v>
      </c>
      <c r="M433">
        <v>160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10000</v>
      </c>
      <c r="X433">
        <v>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100</v>
      </c>
    </row>
    <row r="434" spans="1:34" ht="18.75">
      <c r="A434" s="79">
        <v>433</v>
      </c>
      <c r="B434" t="s">
        <v>2936</v>
      </c>
      <c r="C434">
        <v>42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1079</v>
      </c>
      <c r="J434">
        <v>200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5000</v>
      </c>
      <c r="X434">
        <v>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100</v>
      </c>
    </row>
    <row r="435" spans="1:34" ht="18.75">
      <c r="A435" s="79">
        <v>434</v>
      </c>
      <c r="B435" t="s">
        <v>2937</v>
      </c>
      <c r="C435">
        <v>41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1176</v>
      </c>
      <c r="J435">
        <v>1000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20000</v>
      </c>
      <c r="X435">
        <v>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100</v>
      </c>
    </row>
    <row r="436" spans="1:34" ht="18.75">
      <c r="A436" s="79">
        <v>435</v>
      </c>
      <c r="B436" t="s">
        <v>2938</v>
      </c>
      <c r="C436">
        <v>41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1176</v>
      </c>
      <c r="J436">
        <v>1000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20000</v>
      </c>
      <c r="X436">
        <v>5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100</v>
      </c>
    </row>
    <row r="437" spans="1:34" ht="18.75">
      <c r="A437" s="79">
        <v>436</v>
      </c>
      <c r="B437" t="s">
        <v>2939</v>
      </c>
      <c r="C437">
        <v>25</v>
      </c>
      <c r="D437">
        <v>10</v>
      </c>
      <c r="E437">
        <v>1</v>
      </c>
      <c r="F437">
        <v>0</v>
      </c>
      <c r="G437">
        <v>0</v>
      </c>
      <c r="H437">
        <v>0</v>
      </c>
      <c r="I437">
        <v>1177</v>
      </c>
      <c r="J437">
        <v>3000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20000</v>
      </c>
      <c r="X437">
        <v>5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100</v>
      </c>
    </row>
    <row r="438" spans="1:34" ht="18.75">
      <c r="A438" s="79">
        <v>437</v>
      </c>
      <c r="B438" t="s">
        <v>2940</v>
      </c>
      <c r="C438">
        <v>43</v>
      </c>
      <c r="D438">
        <v>1</v>
      </c>
      <c r="E438">
        <v>1</v>
      </c>
      <c r="F438">
        <v>0</v>
      </c>
      <c r="G438">
        <v>0</v>
      </c>
      <c r="H438">
        <v>0</v>
      </c>
      <c r="I438">
        <v>1112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10000</v>
      </c>
      <c r="X438">
        <v>5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100</v>
      </c>
    </row>
    <row r="439" spans="1:34" ht="18.75">
      <c r="A439" s="79">
        <v>438</v>
      </c>
      <c r="B439" t="s">
        <v>2941</v>
      </c>
      <c r="C439">
        <v>41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1167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5000</v>
      </c>
      <c r="X439">
        <v>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100</v>
      </c>
    </row>
    <row r="440" spans="1:34" ht="18.75">
      <c r="A440" s="79">
        <v>439</v>
      </c>
      <c r="B440" t="s">
        <v>2942</v>
      </c>
      <c r="C440">
        <v>17</v>
      </c>
      <c r="D440">
        <v>24</v>
      </c>
      <c r="E440">
        <v>1</v>
      </c>
      <c r="F440">
        <v>0</v>
      </c>
      <c r="G440">
        <v>0</v>
      </c>
      <c r="H440">
        <v>0</v>
      </c>
      <c r="I440">
        <v>273</v>
      </c>
      <c r="J440">
        <v>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5000</v>
      </c>
      <c r="X440">
        <v>5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100</v>
      </c>
    </row>
    <row r="441" spans="1:34" ht="18.75">
      <c r="A441" s="79">
        <v>440</v>
      </c>
      <c r="B441" t="s">
        <v>2943</v>
      </c>
      <c r="C441">
        <v>41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274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5000</v>
      </c>
      <c r="X441">
        <v>5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100</v>
      </c>
    </row>
    <row r="442" spans="1:34" ht="18.75">
      <c r="A442" s="79">
        <v>441</v>
      </c>
      <c r="B442" t="s">
        <v>2944</v>
      </c>
      <c r="C442">
        <v>50</v>
      </c>
      <c r="D442">
        <v>0</v>
      </c>
      <c r="E442">
        <v>1</v>
      </c>
      <c r="F442">
        <v>1</v>
      </c>
      <c r="G442">
        <v>1</v>
      </c>
      <c r="H442">
        <v>1</v>
      </c>
      <c r="I442">
        <v>2140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100</v>
      </c>
    </row>
    <row r="443" spans="1:34" ht="18.75">
      <c r="A443" s="79">
        <v>442</v>
      </c>
      <c r="B443" t="s">
        <v>2945</v>
      </c>
      <c r="C443">
        <v>50</v>
      </c>
      <c r="D443">
        <v>0</v>
      </c>
      <c r="E443">
        <v>1</v>
      </c>
      <c r="F443">
        <v>1</v>
      </c>
      <c r="G443">
        <v>1</v>
      </c>
      <c r="H443">
        <v>1</v>
      </c>
      <c r="I443">
        <v>2141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100</v>
      </c>
    </row>
    <row r="444" spans="1:34" ht="18.75">
      <c r="A444" s="79">
        <v>443</v>
      </c>
      <c r="B444" t="s">
        <v>2946</v>
      </c>
      <c r="C444">
        <v>0</v>
      </c>
      <c r="D444">
        <v>3</v>
      </c>
      <c r="E444">
        <v>1</v>
      </c>
      <c r="F444">
        <v>0</v>
      </c>
      <c r="G444">
        <v>0</v>
      </c>
      <c r="H444">
        <v>0</v>
      </c>
      <c r="I444">
        <v>1080</v>
      </c>
      <c r="J444">
        <v>1</v>
      </c>
      <c r="K444">
        <v>25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100</v>
      </c>
    </row>
    <row r="445" spans="1:34" ht="18.75">
      <c r="A445" s="79">
        <v>444</v>
      </c>
      <c r="B445" t="s">
        <v>2947</v>
      </c>
      <c r="C445">
        <v>0</v>
      </c>
      <c r="D445">
        <v>3</v>
      </c>
      <c r="E445">
        <v>1</v>
      </c>
      <c r="F445">
        <v>0</v>
      </c>
      <c r="G445">
        <v>0</v>
      </c>
      <c r="H445">
        <v>0</v>
      </c>
      <c r="I445">
        <v>1079</v>
      </c>
      <c r="J445">
        <v>1</v>
      </c>
      <c r="K445">
        <v>50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100</v>
      </c>
    </row>
    <row r="446" spans="1:34" ht="18.75">
      <c r="A446" s="79">
        <v>445</v>
      </c>
      <c r="B446" t="s">
        <v>2948</v>
      </c>
      <c r="C446">
        <v>0</v>
      </c>
      <c r="D446">
        <v>3</v>
      </c>
      <c r="E446">
        <v>1</v>
      </c>
      <c r="F446">
        <v>0</v>
      </c>
      <c r="G446">
        <v>0</v>
      </c>
      <c r="H446">
        <v>0</v>
      </c>
      <c r="I446">
        <v>1586</v>
      </c>
      <c r="J446">
        <v>1</v>
      </c>
      <c r="K446">
        <v>50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100</v>
      </c>
    </row>
    <row r="447" spans="1:34" ht="18.75">
      <c r="A447" s="79">
        <v>446</v>
      </c>
      <c r="B447" t="s">
        <v>2949</v>
      </c>
      <c r="C447">
        <v>0</v>
      </c>
      <c r="D447">
        <v>3</v>
      </c>
      <c r="E447">
        <v>1</v>
      </c>
      <c r="F447">
        <v>0</v>
      </c>
      <c r="G447">
        <v>0</v>
      </c>
      <c r="H447">
        <v>0</v>
      </c>
      <c r="I447">
        <v>1126</v>
      </c>
      <c r="J447">
        <v>1</v>
      </c>
      <c r="K447">
        <v>120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100</v>
      </c>
    </row>
    <row r="448" spans="1:34" ht="18.75">
      <c r="A448" s="79">
        <v>447</v>
      </c>
      <c r="B448" t="s">
        <v>2950</v>
      </c>
      <c r="C448">
        <v>0</v>
      </c>
      <c r="D448">
        <v>3</v>
      </c>
      <c r="E448">
        <v>1</v>
      </c>
      <c r="F448">
        <v>0</v>
      </c>
      <c r="G448">
        <v>0</v>
      </c>
      <c r="H448">
        <v>0</v>
      </c>
      <c r="I448">
        <v>1081</v>
      </c>
      <c r="J448">
        <v>1</v>
      </c>
      <c r="K448">
        <v>150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100</v>
      </c>
    </row>
    <row r="449" spans="1:34" ht="18.75">
      <c r="A449" s="79">
        <v>448</v>
      </c>
      <c r="B449" t="s">
        <v>2951</v>
      </c>
      <c r="C449">
        <v>0</v>
      </c>
      <c r="D449">
        <v>3</v>
      </c>
      <c r="E449">
        <v>1</v>
      </c>
      <c r="F449">
        <v>0</v>
      </c>
      <c r="G449">
        <v>0</v>
      </c>
      <c r="H449">
        <v>0</v>
      </c>
      <c r="I449">
        <v>1585</v>
      </c>
      <c r="J449">
        <v>1</v>
      </c>
      <c r="K449">
        <v>150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100</v>
      </c>
    </row>
    <row r="450" spans="1:34" ht="18.75">
      <c r="A450" s="79">
        <v>449</v>
      </c>
      <c r="B450" t="s">
        <v>2952</v>
      </c>
      <c r="C450">
        <v>51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820</v>
      </c>
      <c r="J450">
        <v>250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100</v>
      </c>
    </row>
    <row r="451" spans="1:34" ht="18.75">
      <c r="A451" s="79">
        <v>450</v>
      </c>
      <c r="B451" t="s">
        <v>806</v>
      </c>
      <c r="C451">
        <v>51</v>
      </c>
      <c r="D451">
        <v>0</v>
      </c>
      <c r="E451">
        <v>0</v>
      </c>
      <c r="F451">
        <v>3</v>
      </c>
      <c r="G451">
        <v>0</v>
      </c>
      <c r="H451">
        <v>0</v>
      </c>
      <c r="I451">
        <v>820</v>
      </c>
      <c r="J451">
        <v>2500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100</v>
      </c>
    </row>
    <row r="452" spans="1:34" ht="18.75">
      <c r="A452" s="79">
        <v>451</v>
      </c>
      <c r="B452" t="s">
        <v>286</v>
      </c>
      <c r="C452">
        <v>31</v>
      </c>
      <c r="D452">
        <v>112</v>
      </c>
      <c r="E452">
        <v>6</v>
      </c>
      <c r="F452">
        <v>0</v>
      </c>
      <c r="G452">
        <v>0</v>
      </c>
      <c r="H452">
        <v>0</v>
      </c>
      <c r="I452">
        <v>1015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5000</v>
      </c>
      <c r="X452">
        <v>5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100</v>
      </c>
    </row>
    <row r="453" spans="1:34" ht="18.75">
      <c r="A453" s="79">
        <v>452</v>
      </c>
      <c r="B453" t="s">
        <v>285</v>
      </c>
      <c r="C453">
        <v>31</v>
      </c>
      <c r="D453">
        <v>113</v>
      </c>
      <c r="E453">
        <v>6</v>
      </c>
      <c r="F453">
        <v>0</v>
      </c>
      <c r="G453">
        <v>0</v>
      </c>
      <c r="H453">
        <v>0</v>
      </c>
      <c r="I453">
        <v>1015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5000</v>
      </c>
      <c r="X453">
        <v>5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100</v>
      </c>
    </row>
    <row r="454" spans="1:34" ht="18.75">
      <c r="A454" s="79">
        <v>453</v>
      </c>
      <c r="B454" t="s">
        <v>284</v>
      </c>
      <c r="C454">
        <v>31</v>
      </c>
      <c r="D454">
        <v>114</v>
      </c>
      <c r="E454">
        <v>6</v>
      </c>
      <c r="F454">
        <v>0</v>
      </c>
      <c r="G454">
        <v>0</v>
      </c>
      <c r="H454">
        <v>0</v>
      </c>
      <c r="I454">
        <v>1015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5000</v>
      </c>
      <c r="X454">
        <v>5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100</v>
      </c>
    </row>
    <row r="455" spans="1:34" ht="18.75">
      <c r="A455" s="79">
        <v>454</v>
      </c>
      <c r="B455" t="s">
        <v>283</v>
      </c>
      <c r="C455">
        <v>31</v>
      </c>
      <c r="D455">
        <v>115</v>
      </c>
      <c r="E455">
        <v>6</v>
      </c>
      <c r="F455">
        <v>0</v>
      </c>
      <c r="G455">
        <v>0</v>
      </c>
      <c r="H455">
        <v>0</v>
      </c>
      <c r="I455">
        <v>1015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5000</v>
      </c>
      <c r="X455">
        <v>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100</v>
      </c>
    </row>
    <row r="456" spans="1:34" ht="18.75">
      <c r="A456" s="79">
        <v>455</v>
      </c>
      <c r="B456" t="s">
        <v>282</v>
      </c>
      <c r="C456">
        <v>31</v>
      </c>
      <c r="D456">
        <v>116</v>
      </c>
      <c r="E456">
        <v>6</v>
      </c>
      <c r="F456">
        <v>0</v>
      </c>
      <c r="G456">
        <v>0</v>
      </c>
      <c r="H456">
        <v>0</v>
      </c>
      <c r="I456">
        <v>1015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5000</v>
      </c>
      <c r="X456">
        <v>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100</v>
      </c>
    </row>
    <row r="457" spans="1:34" ht="18.75">
      <c r="A457" s="79">
        <v>456</v>
      </c>
      <c r="B457" t="s">
        <v>919</v>
      </c>
      <c r="C457">
        <v>31</v>
      </c>
      <c r="D457">
        <v>117</v>
      </c>
      <c r="E457">
        <v>6</v>
      </c>
      <c r="F457">
        <v>0</v>
      </c>
      <c r="G457">
        <v>0</v>
      </c>
      <c r="H457">
        <v>0</v>
      </c>
      <c r="I457">
        <v>1015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5000</v>
      </c>
      <c r="X457">
        <v>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100</v>
      </c>
    </row>
    <row r="458" spans="1:34" ht="18.75">
      <c r="A458" s="79">
        <v>457</v>
      </c>
      <c r="B458" t="s">
        <v>281</v>
      </c>
      <c r="C458">
        <v>31</v>
      </c>
      <c r="D458">
        <v>118</v>
      </c>
      <c r="E458">
        <v>6</v>
      </c>
      <c r="F458">
        <v>0</v>
      </c>
      <c r="G458">
        <v>0</v>
      </c>
      <c r="H458">
        <v>0</v>
      </c>
      <c r="I458">
        <v>1015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5000</v>
      </c>
      <c r="X458">
        <v>5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100</v>
      </c>
    </row>
    <row r="459" spans="1:34" ht="18.75">
      <c r="A459" s="79">
        <v>458</v>
      </c>
      <c r="B459" t="s">
        <v>2953</v>
      </c>
      <c r="C459">
        <v>31</v>
      </c>
      <c r="D459">
        <v>119</v>
      </c>
      <c r="E459">
        <v>20</v>
      </c>
      <c r="F459">
        <v>3</v>
      </c>
      <c r="G459">
        <v>0</v>
      </c>
      <c r="H459">
        <v>0</v>
      </c>
      <c r="I459">
        <v>1007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10908</v>
      </c>
      <c r="X459">
        <v>5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100</v>
      </c>
    </row>
    <row r="460" spans="1:34" ht="18.75">
      <c r="A460" s="79">
        <v>459</v>
      </c>
      <c r="B460" t="s">
        <v>2954</v>
      </c>
      <c r="C460">
        <v>31</v>
      </c>
      <c r="D460">
        <v>120</v>
      </c>
      <c r="E460">
        <v>20</v>
      </c>
      <c r="F460">
        <v>3</v>
      </c>
      <c r="G460">
        <v>0</v>
      </c>
      <c r="H460">
        <v>0</v>
      </c>
      <c r="I460">
        <v>1008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21816</v>
      </c>
      <c r="X460">
        <v>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100</v>
      </c>
    </row>
    <row r="461" spans="1:34" ht="18.75">
      <c r="A461" s="79">
        <v>460</v>
      </c>
      <c r="B461" t="s">
        <v>2955</v>
      </c>
      <c r="C461">
        <v>31</v>
      </c>
      <c r="D461">
        <v>121</v>
      </c>
      <c r="E461">
        <v>20</v>
      </c>
      <c r="F461">
        <v>3</v>
      </c>
      <c r="G461">
        <v>0</v>
      </c>
      <c r="H461">
        <v>0</v>
      </c>
      <c r="I461">
        <v>1009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54540</v>
      </c>
      <c r="X461">
        <v>5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100</v>
      </c>
    </row>
    <row r="462" spans="1:34" ht="18.75">
      <c r="A462" s="79">
        <v>461</v>
      </c>
      <c r="B462" t="s">
        <v>2956</v>
      </c>
      <c r="C462">
        <v>31</v>
      </c>
      <c r="D462">
        <v>122</v>
      </c>
      <c r="E462">
        <v>6</v>
      </c>
      <c r="F462">
        <v>0</v>
      </c>
      <c r="G462">
        <v>0</v>
      </c>
      <c r="H462">
        <v>0</v>
      </c>
      <c r="I462">
        <v>1175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5000</v>
      </c>
      <c r="X462">
        <v>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100</v>
      </c>
    </row>
    <row r="463" spans="1:34" ht="18.75">
      <c r="A463" s="79">
        <v>462</v>
      </c>
      <c r="B463" t="s">
        <v>2957</v>
      </c>
      <c r="C463">
        <v>31</v>
      </c>
      <c r="D463">
        <v>123</v>
      </c>
      <c r="E463">
        <v>6</v>
      </c>
      <c r="F463">
        <v>0</v>
      </c>
      <c r="G463">
        <v>0</v>
      </c>
      <c r="H463">
        <v>0</v>
      </c>
      <c r="I463">
        <v>1175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5000</v>
      </c>
      <c r="X463">
        <v>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100</v>
      </c>
    </row>
    <row r="464" spans="1:34" ht="18.75">
      <c r="A464" s="79">
        <v>463</v>
      </c>
      <c r="B464" t="s">
        <v>2958</v>
      </c>
      <c r="C464">
        <v>31</v>
      </c>
      <c r="D464">
        <v>124</v>
      </c>
      <c r="E464">
        <v>6</v>
      </c>
      <c r="F464">
        <v>0</v>
      </c>
      <c r="G464">
        <v>0</v>
      </c>
      <c r="H464">
        <v>0</v>
      </c>
      <c r="I464">
        <v>1015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5000</v>
      </c>
      <c r="X464">
        <v>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100</v>
      </c>
    </row>
    <row r="465" spans="1:34" ht="18.75">
      <c r="A465" s="79">
        <v>464</v>
      </c>
      <c r="B465" t="s">
        <v>297</v>
      </c>
      <c r="C465">
        <v>7</v>
      </c>
      <c r="D465">
        <v>3</v>
      </c>
      <c r="E465">
        <v>1</v>
      </c>
      <c r="F465">
        <v>3</v>
      </c>
      <c r="G465">
        <v>0</v>
      </c>
      <c r="H465">
        <v>0</v>
      </c>
      <c r="I465">
        <v>1028</v>
      </c>
      <c r="J465">
        <v>40000</v>
      </c>
      <c r="K465">
        <v>10</v>
      </c>
      <c r="L465">
        <v>10</v>
      </c>
      <c r="M465">
        <v>10</v>
      </c>
      <c r="N465">
        <v>10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5000</v>
      </c>
      <c r="X465">
        <v>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99</v>
      </c>
    </row>
    <row r="466" spans="1:34" ht="18.75">
      <c r="A466" s="79">
        <v>465</v>
      </c>
      <c r="B466" t="s">
        <v>296</v>
      </c>
      <c r="C466">
        <v>7</v>
      </c>
      <c r="D466">
        <v>3</v>
      </c>
      <c r="E466">
        <v>1</v>
      </c>
      <c r="F466">
        <v>3</v>
      </c>
      <c r="G466">
        <v>0</v>
      </c>
      <c r="H466">
        <v>0</v>
      </c>
      <c r="I466">
        <v>1027</v>
      </c>
      <c r="J466">
        <v>90000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5000</v>
      </c>
      <c r="X466">
        <v>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99</v>
      </c>
    </row>
    <row r="467" spans="1:34" ht="18.75">
      <c r="A467" s="79">
        <v>466</v>
      </c>
      <c r="B467" t="s">
        <v>295</v>
      </c>
      <c r="C467">
        <v>7</v>
      </c>
      <c r="D467">
        <v>3</v>
      </c>
      <c r="E467">
        <v>1</v>
      </c>
      <c r="F467">
        <v>3</v>
      </c>
      <c r="G467">
        <v>0</v>
      </c>
      <c r="H467">
        <v>0</v>
      </c>
      <c r="I467">
        <v>1027</v>
      </c>
      <c r="J467">
        <v>200000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5000</v>
      </c>
      <c r="X467">
        <v>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99</v>
      </c>
    </row>
    <row r="468" spans="1:34" ht="18.75">
      <c r="A468" s="79">
        <v>467</v>
      </c>
      <c r="B468" t="s">
        <v>2959</v>
      </c>
      <c r="C468">
        <v>7</v>
      </c>
      <c r="D468">
        <v>1</v>
      </c>
      <c r="E468">
        <v>1</v>
      </c>
      <c r="F468">
        <v>1</v>
      </c>
      <c r="G468">
        <v>0</v>
      </c>
      <c r="H468">
        <v>0</v>
      </c>
      <c r="I468">
        <v>990</v>
      </c>
      <c r="J468">
        <v>4000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5000</v>
      </c>
      <c r="X468">
        <v>5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99</v>
      </c>
    </row>
    <row r="469" spans="1:34" ht="18.75">
      <c r="A469" s="79">
        <v>468</v>
      </c>
      <c r="B469" t="s">
        <v>302</v>
      </c>
      <c r="C469">
        <v>7</v>
      </c>
      <c r="D469">
        <v>1</v>
      </c>
      <c r="E469">
        <v>1</v>
      </c>
      <c r="F469">
        <v>1</v>
      </c>
      <c r="G469">
        <v>0</v>
      </c>
      <c r="H469">
        <v>0</v>
      </c>
      <c r="I469">
        <v>991</v>
      </c>
      <c r="J469">
        <v>9000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5000</v>
      </c>
      <c r="X469">
        <v>5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99</v>
      </c>
    </row>
    <row r="470" spans="1:34" ht="18.75">
      <c r="A470" s="79">
        <v>469</v>
      </c>
      <c r="B470" t="s">
        <v>301</v>
      </c>
      <c r="C470">
        <v>7</v>
      </c>
      <c r="D470">
        <v>1</v>
      </c>
      <c r="E470">
        <v>1</v>
      </c>
      <c r="F470">
        <v>1</v>
      </c>
      <c r="G470">
        <v>0</v>
      </c>
      <c r="H470">
        <v>0</v>
      </c>
      <c r="I470">
        <v>992</v>
      </c>
      <c r="J470">
        <v>20000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5000</v>
      </c>
      <c r="X470">
        <v>5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99</v>
      </c>
    </row>
    <row r="471" spans="1:34" ht="18.75">
      <c r="A471" s="79">
        <v>470</v>
      </c>
      <c r="B471" t="s">
        <v>300</v>
      </c>
      <c r="C471">
        <v>7</v>
      </c>
      <c r="D471">
        <v>2</v>
      </c>
      <c r="E471">
        <v>1</v>
      </c>
      <c r="F471">
        <v>2</v>
      </c>
      <c r="G471">
        <v>0</v>
      </c>
      <c r="H471">
        <v>0</v>
      </c>
      <c r="I471">
        <v>994</v>
      </c>
      <c r="J471">
        <v>6000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5000</v>
      </c>
      <c r="X471">
        <v>5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100</v>
      </c>
    </row>
    <row r="472" spans="1:34" ht="18.75">
      <c r="A472" s="79">
        <v>471</v>
      </c>
      <c r="B472" t="s">
        <v>299</v>
      </c>
      <c r="C472">
        <v>7</v>
      </c>
      <c r="D472">
        <v>2</v>
      </c>
      <c r="E472">
        <v>1</v>
      </c>
      <c r="F472">
        <v>2</v>
      </c>
      <c r="G472">
        <v>0</v>
      </c>
      <c r="H472">
        <v>0</v>
      </c>
      <c r="I472">
        <v>995</v>
      </c>
      <c r="J472">
        <v>14000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5000</v>
      </c>
      <c r="X472">
        <v>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100</v>
      </c>
    </row>
    <row r="473" spans="1:34" ht="18.75">
      <c r="A473" s="79">
        <v>472</v>
      </c>
      <c r="B473" t="s">
        <v>298</v>
      </c>
      <c r="C473">
        <v>7</v>
      </c>
      <c r="D473">
        <v>2</v>
      </c>
      <c r="E473">
        <v>1</v>
      </c>
      <c r="F473">
        <v>2</v>
      </c>
      <c r="G473">
        <v>0</v>
      </c>
      <c r="H473">
        <v>0</v>
      </c>
      <c r="I473">
        <v>996</v>
      </c>
      <c r="J473">
        <v>32000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5000</v>
      </c>
      <c r="X473">
        <v>5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100</v>
      </c>
    </row>
    <row r="474" spans="1:34" ht="18.75">
      <c r="A474" s="79">
        <v>473</v>
      </c>
      <c r="B474" t="s">
        <v>2960</v>
      </c>
      <c r="C474">
        <v>2</v>
      </c>
      <c r="D474">
        <v>0</v>
      </c>
      <c r="E474">
        <v>0</v>
      </c>
      <c r="F474">
        <v>50</v>
      </c>
      <c r="G474">
        <v>0</v>
      </c>
      <c r="H474">
        <v>0</v>
      </c>
      <c r="I474">
        <v>1011</v>
      </c>
      <c r="J474">
        <v>3000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5000</v>
      </c>
      <c r="X474">
        <v>5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100</v>
      </c>
    </row>
    <row r="475" spans="1:34" ht="18.75">
      <c r="A475" s="79">
        <v>474</v>
      </c>
      <c r="B475" t="s">
        <v>2961</v>
      </c>
      <c r="C475">
        <v>2</v>
      </c>
      <c r="D475">
        <v>1</v>
      </c>
      <c r="E475">
        <v>0</v>
      </c>
      <c r="F475">
        <v>7</v>
      </c>
      <c r="G475">
        <v>0</v>
      </c>
      <c r="H475">
        <v>0</v>
      </c>
      <c r="I475">
        <v>998</v>
      </c>
      <c r="J475">
        <v>5000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5000</v>
      </c>
      <c r="X475">
        <v>5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100</v>
      </c>
    </row>
    <row r="476" spans="1:34" ht="18.75">
      <c r="A476" s="79">
        <v>475</v>
      </c>
      <c r="B476" t="s">
        <v>2962</v>
      </c>
      <c r="C476">
        <v>2</v>
      </c>
      <c r="D476">
        <v>0</v>
      </c>
      <c r="E476">
        <v>1</v>
      </c>
      <c r="F476">
        <v>51</v>
      </c>
      <c r="G476">
        <v>0</v>
      </c>
      <c r="H476">
        <v>0</v>
      </c>
      <c r="I476">
        <v>1006</v>
      </c>
      <c r="J476">
        <v>20000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5000</v>
      </c>
      <c r="X476">
        <v>5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100</v>
      </c>
    </row>
    <row r="477" spans="1:34" ht="18.75">
      <c r="A477" s="79">
        <v>476</v>
      </c>
      <c r="B477" t="s">
        <v>2963</v>
      </c>
      <c r="C477">
        <v>2</v>
      </c>
      <c r="D477">
        <v>0</v>
      </c>
      <c r="E477">
        <v>1</v>
      </c>
      <c r="F477">
        <v>52</v>
      </c>
      <c r="G477">
        <v>0</v>
      </c>
      <c r="H477">
        <v>0</v>
      </c>
      <c r="I477">
        <v>1006</v>
      </c>
      <c r="J477">
        <v>20000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5000</v>
      </c>
      <c r="X477">
        <v>5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100</v>
      </c>
    </row>
    <row r="478" spans="1:34" ht="18.75">
      <c r="A478" s="79">
        <v>477</v>
      </c>
      <c r="B478" t="s">
        <v>2964</v>
      </c>
      <c r="C478">
        <v>2</v>
      </c>
      <c r="D478">
        <v>0</v>
      </c>
      <c r="E478">
        <v>1</v>
      </c>
      <c r="F478">
        <v>53</v>
      </c>
      <c r="G478">
        <v>0</v>
      </c>
      <c r="H478">
        <v>0</v>
      </c>
      <c r="I478">
        <v>1006</v>
      </c>
      <c r="J478">
        <v>20000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5000</v>
      </c>
      <c r="X478">
        <v>5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100</v>
      </c>
    </row>
    <row r="479" spans="1:34" ht="18.75">
      <c r="A479" s="79">
        <v>478</v>
      </c>
      <c r="B479" t="s">
        <v>2965</v>
      </c>
      <c r="C479">
        <v>2</v>
      </c>
      <c r="D479">
        <v>0</v>
      </c>
      <c r="E479">
        <v>1</v>
      </c>
      <c r="F479">
        <v>54</v>
      </c>
      <c r="G479">
        <v>0</v>
      </c>
      <c r="H479">
        <v>0</v>
      </c>
      <c r="I479">
        <v>999</v>
      </c>
      <c r="J479">
        <v>20000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25000</v>
      </c>
      <c r="X479">
        <v>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100</v>
      </c>
    </row>
    <row r="480" spans="1:34" ht="18.75">
      <c r="A480" s="79">
        <v>479</v>
      </c>
      <c r="B480" t="s">
        <v>2966</v>
      </c>
      <c r="C480">
        <v>2</v>
      </c>
      <c r="D480">
        <v>0</v>
      </c>
      <c r="E480">
        <v>1</v>
      </c>
      <c r="F480">
        <v>55</v>
      </c>
      <c r="G480">
        <v>0</v>
      </c>
      <c r="H480">
        <v>0</v>
      </c>
      <c r="I480">
        <v>1010</v>
      </c>
      <c r="J480">
        <v>20000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5000</v>
      </c>
      <c r="X480">
        <v>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100</v>
      </c>
    </row>
    <row r="481" spans="1:34" ht="18.75">
      <c r="A481" s="79">
        <v>480</v>
      </c>
      <c r="B481" t="s">
        <v>2967</v>
      </c>
      <c r="C481">
        <v>2</v>
      </c>
      <c r="D481">
        <v>2</v>
      </c>
      <c r="E481">
        <v>1</v>
      </c>
      <c r="F481">
        <v>0</v>
      </c>
      <c r="G481">
        <v>0</v>
      </c>
      <c r="H481">
        <v>0</v>
      </c>
      <c r="I481">
        <v>1025</v>
      </c>
      <c r="J481">
        <v>50000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5000</v>
      </c>
      <c r="X481">
        <v>5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100</v>
      </c>
    </row>
    <row r="482" spans="1:34" ht="18.75">
      <c r="A482" s="79">
        <v>481</v>
      </c>
      <c r="B482" t="s">
        <v>2968</v>
      </c>
      <c r="C482">
        <v>2</v>
      </c>
      <c r="D482">
        <v>3</v>
      </c>
      <c r="E482">
        <v>1</v>
      </c>
      <c r="F482">
        <v>21</v>
      </c>
      <c r="G482">
        <v>4</v>
      </c>
      <c r="H482">
        <v>0</v>
      </c>
      <c r="I482">
        <v>1174</v>
      </c>
      <c r="J482">
        <v>50000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5000</v>
      </c>
      <c r="X482">
        <v>5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99</v>
      </c>
    </row>
    <row r="483" spans="1:34" ht="18.75">
      <c r="A483" s="79">
        <v>482</v>
      </c>
      <c r="B483" t="s">
        <v>2969</v>
      </c>
      <c r="C483">
        <v>2</v>
      </c>
      <c r="D483">
        <v>41</v>
      </c>
      <c r="E483">
        <v>1</v>
      </c>
      <c r="F483">
        <v>21</v>
      </c>
      <c r="G483">
        <v>5</v>
      </c>
      <c r="H483">
        <v>0</v>
      </c>
      <c r="I483">
        <v>1175</v>
      </c>
      <c r="J483">
        <v>60000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5000</v>
      </c>
      <c r="X483">
        <v>5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100</v>
      </c>
    </row>
    <row r="484" spans="1:34" ht="18.75">
      <c r="A484" s="79">
        <v>483</v>
      </c>
      <c r="B484" t="s">
        <v>2970</v>
      </c>
      <c r="C484">
        <v>2</v>
      </c>
      <c r="D484">
        <v>9</v>
      </c>
      <c r="E484">
        <v>0</v>
      </c>
      <c r="F484">
        <v>58</v>
      </c>
      <c r="G484">
        <v>0</v>
      </c>
      <c r="H484">
        <v>0</v>
      </c>
      <c r="I484">
        <v>120</v>
      </c>
      <c r="J484">
        <v>5000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5000</v>
      </c>
      <c r="X484">
        <v>5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100</v>
      </c>
    </row>
    <row r="485" spans="1:34" ht="18.75">
      <c r="A485" s="79">
        <v>484</v>
      </c>
      <c r="B485" t="s">
        <v>2971</v>
      </c>
      <c r="C485">
        <v>7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1000</v>
      </c>
      <c r="J485">
        <v>5000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5000</v>
      </c>
      <c r="X485">
        <v>5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99</v>
      </c>
    </row>
    <row r="486" spans="1:34" ht="18.75">
      <c r="A486" s="79">
        <v>485</v>
      </c>
      <c r="B486" t="s">
        <v>294</v>
      </c>
      <c r="C486">
        <v>7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1000</v>
      </c>
      <c r="J486">
        <v>10000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5000</v>
      </c>
      <c r="X486">
        <v>5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99</v>
      </c>
    </row>
    <row r="487" spans="1:34" ht="18.75">
      <c r="A487" s="79">
        <v>486</v>
      </c>
      <c r="B487" t="s">
        <v>2972</v>
      </c>
      <c r="C487">
        <v>31</v>
      </c>
      <c r="D487">
        <v>0</v>
      </c>
      <c r="E487">
        <v>1</v>
      </c>
      <c r="F487">
        <v>22</v>
      </c>
      <c r="G487">
        <v>0</v>
      </c>
      <c r="H487">
        <v>0</v>
      </c>
      <c r="I487">
        <v>1016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5000</v>
      </c>
      <c r="X487">
        <v>5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100</v>
      </c>
    </row>
    <row r="488" spans="1:34" ht="18.75">
      <c r="A488" s="79">
        <v>487</v>
      </c>
      <c r="B488" t="s">
        <v>292</v>
      </c>
      <c r="C488">
        <v>31</v>
      </c>
      <c r="D488">
        <v>0</v>
      </c>
      <c r="E488">
        <v>1</v>
      </c>
      <c r="F488">
        <v>23</v>
      </c>
      <c r="G488">
        <v>0</v>
      </c>
      <c r="H488">
        <v>0</v>
      </c>
      <c r="I488">
        <v>1016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5000</v>
      </c>
      <c r="X488">
        <v>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100</v>
      </c>
    </row>
    <row r="489" spans="1:34" ht="18.75">
      <c r="A489" s="79">
        <v>488</v>
      </c>
      <c r="B489" t="s">
        <v>291</v>
      </c>
      <c r="C489">
        <v>31</v>
      </c>
      <c r="D489">
        <v>0</v>
      </c>
      <c r="E489">
        <v>1</v>
      </c>
      <c r="F489">
        <v>24</v>
      </c>
      <c r="G489">
        <v>0</v>
      </c>
      <c r="H489">
        <v>0</v>
      </c>
      <c r="I489">
        <v>1016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5000</v>
      </c>
      <c r="X489">
        <v>5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100</v>
      </c>
    </row>
    <row r="490" spans="1:34" ht="18.75">
      <c r="A490" s="79">
        <v>489</v>
      </c>
      <c r="B490" t="s">
        <v>290</v>
      </c>
      <c r="C490">
        <v>31</v>
      </c>
      <c r="D490">
        <v>0</v>
      </c>
      <c r="E490">
        <v>1</v>
      </c>
      <c r="F490">
        <v>25</v>
      </c>
      <c r="G490">
        <v>0</v>
      </c>
      <c r="H490">
        <v>0</v>
      </c>
      <c r="I490">
        <v>1016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5000</v>
      </c>
      <c r="X490">
        <v>5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100</v>
      </c>
    </row>
    <row r="491" spans="1:34" ht="18.75">
      <c r="A491" s="79">
        <v>490</v>
      </c>
      <c r="B491" t="s">
        <v>289</v>
      </c>
      <c r="C491">
        <v>31</v>
      </c>
      <c r="D491">
        <v>0</v>
      </c>
      <c r="E491">
        <v>1</v>
      </c>
      <c r="F491">
        <v>26</v>
      </c>
      <c r="G491">
        <v>0</v>
      </c>
      <c r="H491">
        <v>0</v>
      </c>
      <c r="I491">
        <v>1016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5000</v>
      </c>
      <c r="X491">
        <v>5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100</v>
      </c>
    </row>
    <row r="492" spans="1:34" ht="18.75">
      <c r="A492" s="79">
        <v>491</v>
      </c>
      <c r="B492" t="s">
        <v>287</v>
      </c>
      <c r="C492">
        <v>31</v>
      </c>
      <c r="D492">
        <v>0</v>
      </c>
      <c r="E492">
        <v>1</v>
      </c>
      <c r="F492">
        <v>27</v>
      </c>
      <c r="G492">
        <v>0</v>
      </c>
      <c r="H492">
        <v>0</v>
      </c>
      <c r="I492">
        <v>1016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5000</v>
      </c>
      <c r="X492">
        <v>5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100</v>
      </c>
    </row>
    <row r="493" spans="1:34" ht="18.75">
      <c r="A493" s="79">
        <v>492</v>
      </c>
      <c r="B493" t="s">
        <v>288</v>
      </c>
      <c r="C493">
        <v>31</v>
      </c>
      <c r="D493">
        <v>0</v>
      </c>
      <c r="E493">
        <v>1</v>
      </c>
      <c r="F493">
        <v>28</v>
      </c>
      <c r="G493">
        <v>0</v>
      </c>
      <c r="H493">
        <v>0</v>
      </c>
      <c r="I493">
        <v>1016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5000</v>
      </c>
      <c r="X493">
        <v>5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100</v>
      </c>
    </row>
    <row r="494" spans="1:34" ht="18.75">
      <c r="A494" s="79">
        <v>493</v>
      </c>
      <c r="B494" t="s">
        <v>2973</v>
      </c>
      <c r="C494">
        <v>17</v>
      </c>
      <c r="D494">
        <v>99</v>
      </c>
      <c r="E494">
        <v>1</v>
      </c>
      <c r="F494">
        <v>0</v>
      </c>
      <c r="G494">
        <v>0</v>
      </c>
      <c r="H494">
        <v>0</v>
      </c>
      <c r="I494">
        <v>1001</v>
      </c>
      <c r="J494">
        <v>999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5000</v>
      </c>
      <c r="X494">
        <v>5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100</v>
      </c>
    </row>
    <row r="495" spans="1:34" ht="18.75">
      <c r="A495" s="79">
        <v>494</v>
      </c>
      <c r="B495" t="s">
        <v>2974</v>
      </c>
      <c r="C495">
        <v>31</v>
      </c>
      <c r="D495">
        <v>0</v>
      </c>
      <c r="E495">
        <v>1</v>
      </c>
      <c r="F495">
        <v>30</v>
      </c>
      <c r="G495">
        <v>0</v>
      </c>
      <c r="H495">
        <v>0</v>
      </c>
      <c r="I495">
        <v>1090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5000</v>
      </c>
      <c r="X495">
        <v>5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100</v>
      </c>
    </row>
    <row r="496" spans="1:34" ht="18.75">
      <c r="A496" s="79">
        <v>495</v>
      </c>
      <c r="B496" t="s">
        <v>2975</v>
      </c>
      <c r="C496">
        <v>31</v>
      </c>
      <c r="D496">
        <v>0</v>
      </c>
      <c r="E496">
        <v>1</v>
      </c>
      <c r="F496">
        <v>31</v>
      </c>
      <c r="G496">
        <v>0</v>
      </c>
      <c r="H496">
        <v>0</v>
      </c>
      <c r="I496">
        <v>1123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5000</v>
      </c>
      <c r="X496">
        <v>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100</v>
      </c>
    </row>
    <row r="497" spans="1:34" ht="18.75">
      <c r="A497" s="79">
        <v>496</v>
      </c>
      <c r="B497" t="s">
        <v>2976</v>
      </c>
      <c r="C497">
        <v>31</v>
      </c>
      <c r="D497">
        <v>0</v>
      </c>
      <c r="E497">
        <v>1</v>
      </c>
      <c r="F497">
        <v>32</v>
      </c>
      <c r="G497">
        <v>0</v>
      </c>
      <c r="H497">
        <v>0</v>
      </c>
      <c r="I497">
        <v>1013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5000</v>
      </c>
      <c r="X497">
        <v>5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100</v>
      </c>
    </row>
    <row r="498" spans="1:34" ht="18.75">
      <c r="A498" s="79">
        <v>497</v>
      </c>
      <c r="B498" t="s">
        <v>2977</v>
      </c>
      <c r="C498">
        <v>31</v>
      </c>
      <c r="D498">
        <v>0</v>
      </c>
      <c r="E498">
        <v>1</v>
      </c>
      <c r="F498">
        <v>33</v>
      </c>
      <c r="G498">
        <v>0</v>
      </c>
      <c r="H498">
        <v>0</v>
      </c>
      <c r="I498">
        <v>1013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5000</v>
      </c>
      <c r="X498">
        <v>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100</v>
      </c>
    </row>
    <row r="499" spans="1:34" ht="18.75">
      <c r="A499" s="79">
        <v>498</v>
      </c>
      <c r="B499" t="s">
        <v>2978</v>
      </c>
      <c r="C499">
        <v>31</v>
      </c>
      <c r="D499">
        <v>0</v>
      </c>
      <c r="E499">
        <v>1</v>
      </c>
      <c r="F499">
        <v>34</v>
      </c>
      <c r="G499">
        <v>0</v>
      </c>
      <c r="H499">
        <v>0</v>
      </c>
      <c r="I499">
        <v>989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5000</v>
      </c>
      <c r="X499">
        <v>5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100</v>
      </c>
    </row>
    <row r="500" spans="1:34" ht="18.75">
      <c r="A500" s="79">
        <v>499</v>
      </c>
      <c r="B500" t="s">
        <v>2979</v>
      </c>
      <c r="C500">
        <v>31</v>
      </c>
      <c r="D500">
        <v>0</v>
      </c>
      <c r="E500">
        <v>1</v>
      </c>
      <c r="F500">
        <v>35</v>
      </c>
      <c r="G500">
        <v>0</v>
      </c>
      <c r="H500">
        <v>0</v>
      </c>
      <c r="I500">
        <v>989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5000</v>
      </c>
      <c r="X500">
        <v>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100</v>
      </c>
    </row>
    <row r="501" spans="1:34" ht="18.75">
      <c r="A501" s="79">
        <v>500</v>
      </c>
      <c r="B501" t="s">
        <v>2980</v>
      </c>
      <c r="C501">
        <v>31</v>
      </c>
      <c r="D501">
        <v>0</v>
      </c>
      <c r="E501">
        <v>1</v>
      </c>
      <c r="F501">
        <v>36</v>
      </c>
      <c r="G501">
        <v>0</v>
      </c>
      <c r="H501">
        <v>0</v>
      </c>
      <c r="I501">
        <v>989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5000</v>
      </c>
      <c r="X501">
        <v>5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100</v>
      </c>
    </row>
    <row r="502" spans="1:34" ht="18.75">
      <c r="A502" s="79">
        <v>501</v>
      </c>
      <c r="B502" t="s">
        <v>2981</v>
      </c>
      <c r="C502">
        <v>31</v>
      </c>
      <c r="D502">
        <v>0</v>
      </c>
      <c r="E502">
        <v>1</v>
      </c>
      <c r="F502">
        <v>37</v>
      </c>
      <c r="G502">
        <v>0</v>
      </c>
      <c r="H502">
        <v>0</v>
      </c>
      <c r="I502">
        <v>1016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5000</v>
      </c>
      <c r="X502">
        <v>5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100</v>
      </c>
    </row>
    <row r="503" spans="1:34" ht="18.75">
      <c r="A503" s="79">
        <v>502</v>
      </c>
      <c r="B503" t="s">
        <v>2982</v>
      </c>
      <c r="C503">
        <v>31</v>
      </c>
      <c r="D503">
        <v>0</v>
      </c>
      <c r="E503">
        <v>1</v>
      </c>
      <c r="F503">
        <v>38</v>
      </c>
      <c r="G503">
        <v>0</v>
      </c>
      <c r="H503">
        <v>0</v>
      </c>
      <c r="I503">
        <v>1090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5000</v>
      </c>
      <c r="X503">
        <v>5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100</v>
      </c>
    </row>
    <row r="504" spans="1:34" ht="18.75">
      <c r="A504" s="79">
        <v>503</v>
      </c>
      <c r="B504" t="s">
        <v>2983</v>
      </c>
      <c r="C504">
        <v>31</v>
      </c>
      <c r="D504">
        <v>0</v>
      </c>
      <c r="E504">
        <v>1</v>
      </c>
      <c r="F504">
        <v>44</v>
      </c>
      <c r="G504">
        <v>0</v>
      </c>
      <c r="H504">
        <v>0</v>
      </c>
      <c r="I504">
        <v>1224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5000</v>
      </c>
      <c r="X504">
        <v>5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100</v>
      </c>
    </row>
    <row r="505" spans="1:34" ht="18.75">
      <c r="A505" s="79">
        <v>504</v>
      </c>
      <c r="B505" t="s">
        <v>2984</v>
      </c>
      <c r="C505">
        <v>31</v>
      </c>
      <c r="D505">
        <v>0</v>
      </c>
      <c r="E505">
        <v>1</v>
      </c>
      <c r="F505">
        <v>45</v>
      </c>
      <c r="G505">
        <v>0</v>
      </c>
      <c r="H505">
        <v>0</v>
      </c>
      <c r="I505">
        <v>1120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5000</v>
      </c>
      <c r="X505">
        <v>5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100</v>
      </c>
    </row>
    <row r="506" spans="1:34" ht="18.75">
      <c r="A506" s="79">
        <v>505</v>
      </c>
      <c r="B506" t="s">
        <v>2985</v>
      </c>
      <c r="C506">
        <v>31</v>
      </c>
      <c r="D506">
        <v>0</v>
      </c>
      <c r="E506">
        <v>1</v>
      </c>
      <c r="F506">
        <v>47</v>
      </c>
      <c r="G506">
        <v>0</v>
      </c>
      <c r="H506">
        <v>0</v>
      </c>
      <c r="I506">
        <v>1220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50000</v>
      </c>
      <c r="X506">
        <v>5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100</v>
      </c>
    </row>
    <row r="507" spans="1:34" ht="18.75">
      <c r="A507" s="79">
        <v>506</v>
      </c>
      <c r="B507" t="s">
        <v>2986</v>
      </c>
      <c r="C507">
        <v>17</v>
      </c>
      <c r="D507">
        <v>25</v>
      </c>
      <c r="E507">
        <v>1</v>
      </c>
      <c r="F507">
        <v>1</v>
      </c>
      <c r="G507">
        <v>0</v>
      </c>
      <c r="H507">
        <v>0</v>
      </c>
      <c r="I507">
        <v>1020</v>
      </c>
      <c r="J507">
        <v>999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5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100</v>
      </c>
    </row>
    <row r="508" spans="1:34" ht="18.75">
      <c r="A508" s="79">
        <v>507</v>
      </c>
      <c r="B508" t="s">
        <v>2987</v>
      </c>
      <c r="C508">
        <v>31</v>
      </c>
      <c r="D508">
        <v>0</v>
      </c>
      <c r="E508">
        <v>1</v>
      </c>
      <c r="F508">
        <v>39</v>
      </c>
      <c r="G508">
        <v>0</v>
      </c>
      <c r="H508">
        <v>0</v>
      </c>
      <c r="I508">
        <v>1021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5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100</v>
      </c>
    </row>
    <row r="509" spans="1:34" ht="18.75">
      <c r="A509" s="79">
        <v>508</v>
      </c>
      <c r="B509" t="s">
        <v>2988</v>
      </c>
      <c r="C509">
        <v>17</v>
      </c>
      <c r="D509">
        <v>26</v>
      </c>
      <c r="E509">
        <v>1</v>
      </c>
      <c r="F509">
        <v>0</v>
      </c>
      <c r="G509">
        <v>0</v>
      </c>
      <c r="H509">
        <v>0</v>
      </c>
      <c r="I509">
        <v>464</v>
      </c>
      <c r="J509">
        <v>999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5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100</v>
      </c>
    </row>
    <row r="510" spans="1:34" ht="18.75">
      <c r="A510" s="79">
        <v>509</v>
      </c>
      <c r="B510" t="s">
        <v>2989</v>
      </c>
      <c r="C510">
        <v>17</v>
      </c>
      <c r="D510">
        <v>0</v>
      </c>
      <c r="E510">
        <v>1</v>
      </c>
      <c r="F510">
        <v>1</v>
      </c>
      <c r="G510">
        <v>0</v>
      </c>
      <c r="H510">
        <v>0</v>
      </c>
      <c r="I510">
        <v>2182</v>
      </c>
      <c r="J510">
        <v>99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5</v>
      </c>
      <c r="W510">
        <v>5000</v>
      </c>
      <c r="X510">
        <v>5000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100</v>
      </c>
    </row>
    <row r="511" spans="1:34" ht="18.75">
      <c r="A511" s="79">
        <v>510</v>
      </c>
      <c r="B511" t="s">
        <v>2990</v>
      </c>
      <c r="C511">
        <v>41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1100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5000</v>
      </c>
      <c r="X511">
        <v>5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100</v>
      </c>
    </row>
    <row r="512" spans="1:34" ht="18.75">
      <c r="A512" s="79">
        <v>511</v>
      </c>
      <c r="B512" t="s">
        <v>2991</v>
      </c>
      <c r="C512">
        <v>41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1100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5000</v>
      </c>
      <c r="X512">
        <v>5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100</v>
      </c>
    </row>
    <row r="513" spans="1:34" ht="18.75">
      <c r="A513" s="79">
        <v>512</v>
      </c>
      <c r="B513" t="s">
        <v>2992</v>
      </c>
      <c r="C513">
        <v>41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855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5000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100</v>
      </c>
    </row>
    <row r="514" spans="1:34" ht="18.75">
      <c r="A514" s="79">
        <v>513</v>
      </c>
      <c r="B514" t="s">
        <v>2993</v>
      </c>
      <c r="C514">
        <v>41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1058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5000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100</v>
      </c>
    </row>
    <row r="515" spans="1:34" ht="18.75">
      <c r="A515" s="79">
        <v>514</v>
      </c>
      <c r="B515" t="s">
        <v>2994</v>
      </c>
      <c r="C515">
        <v>41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855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5000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100</v>
      </c>
    </row>
    <row r="516" spans="1:34" ht="18.75">
      <c r="A516" s="79">
        <v>515</v>
      </c>
      <c r="B516" t="s">
        <v>2995</v>
      </c>
      <c r="C516">
        <v>41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855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5000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100</v>
      </c>
    </row>
    <row r="517" spans="1:34" ht="18.75">
      <c r="A517" s="79">
        <v>516</v>
      </c>
      <c r="B517" t="s">
        <v>2996</v>
      </c>
      <c r="C517">
        <v>10</v>
      </c>
      <c r="D517">
        <v>3</v>
      </c>
      <c r="E517">
        <v>10</v>
      </c>
      <c r="F517">
        <v>0</v>
      </c>
      <c r="G517">
        <v>0</v>
      </c>
      <c r="H517">
        <v>0</v>
      </c>
      <c r="I517">
        <v>62</v>
      </c>
      <c r="J517">
        <v>30000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10000</v>
      </c>
      <c r="X517">
        <v>20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100</v>
      </c>
    </row>
    <row r="518" spans="1:34" ht="18.75">
      <c r="A518" s="79">
        <v>517</v>
      </c>
      <c r="B518" t="s">
        <v>2997</v>
      </c>
      <c r="C518">
        <v>41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1100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5000</v>
      </c>
      <c r="X518">
        <v>5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100</v>
      </c>
    </row>
    <row r="519" spans="1:34" ht="18.75">
      <c r="A519" s="79">
        <v>518</v>
      </c>
      <c r="B519" t="s">
        <v>2998</v>
      </c>
      <c r="C519">
        <v>41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1047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5000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100</v>
      </c>
    </row>
    <row r="520" spans="1:34" ht="18.75">
      <c r="A520" s="79">
        <v>519</v>
      </c>
      <c r="B520" t="s">
        <v>2999</v>
      </c>
      <c r="C520">
        <v>41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1052</v>
      </c>
      <c r="J520">
        <v>1000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50000</v>
      </c>
      <c r="X520">
        <v>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100</v>
      </c>
    </row>
    <row r="521" spans="1:34" ht="18.75">
      <c r="A521" s="79">
        <v>520</v>
      </c>
      <c r="B521" t="s">
        <v>3000</v>
      </c>
      <c r="C521">
        <v>41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1050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5000</v>
      </c>
      <c r="X521">
        <v>5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100</v>
      </c>
    </row>
    <row r="522" spans="1:34" ht="18.75">
      <c r="A522" s="79">
        <v>521</v>
      </c>
      <c r="B522" t="s">
        <v>3001</v>
      </c>
      <c r="C522">
        <v>41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1051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5000</v>
      </c>
      <c r="X522">
        <v>5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100</v>
      </c>
    </row>
    <row r="523" spans="1:34" ht="18.75">
      <c r="A523" s="79">
        <v>522</v>
      </c>
      <c r="B523" t="s">
        <v>3002</v>
      </c>
      <c r="C523">
        <v>44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1042</v>
      </c>
      <c r="J523">
        <v>999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8</v>
      </c>
      <c r="U523">
        <v>0</v>
      </c>
      <c r="V523">
        <v>40</v>
      </c>
      <c r="W523">
        <v>40</v>
      </c>
      <c r="X523">
        <v>5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100</v>
      </c>
    </row>
    <row r="524" spans="1:34" ht="18.75">
      <c r="A524" s="79">
        <v>523</v>
      </c>
      <c r="B524" t="s">
        <v>3003</v>
      </c>
      <c r="C524">
        <v>41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1057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5000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100</v>
      </c>
    </row>
    <row r="525" spans="1:34" ht="18.75">
      <c r="A525" s="79">
        <v>524</v>
      </c>
      <c r="B525" t="s">
        <v>3004</v>
      </c>
      <c r="C525">
        <v>41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1058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5000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100</v>
      </c>
    </row>
    <row r="526" spans="1:34" ht="18.75">
      <c r="A526" s="79">
        <v>525</v>
      </c>
      <c r="B526" t="s">
        <v>3005</v>
      </c>
      <c r="C526">
        <v>41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447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5000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100</v>
      </c>
    </row>
    <row r="527" spans="1:34" ht="18.75">
      <c r="A527" s="79">
        <v>526</v>
      </c>
      <c r="B527" t="s">
        <v>3006</v>
      </c>
      <c r="C527">
        <v>41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275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5000</v>
      </c>
      <c r="X527">
        <v>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100</v>
      </c>
    </row>
    <row r="528" spans="1:34" ht="18.75">
      <c r="A528" s="79">
        <v>527</v>
      </c>
      <c r="B528" t="s">
        <v>3007</v>
      </c>
      <c r="C528">
        <v>2</v>
      </c>
      <c r="D528">
        <v>0</v>
      </c>
      <c r="E528">
        <v>1</v>
      </c>
      <c r="F528">
        <v>123</v>
      </c>
      <c r="G528">
        <v>0</v>
      </c>
      <c r="H528">
        <v>0</v>
      </c>
      <c r="I528">
        <v>3476</v>
      </c>
      <c r="J528">
        <v>20000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5000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100</v>
      </c>
    </row>
    <row r="529" spans="1:34" ht="18.75">
      <c r="A529" s="79">
        <v>528</v>
      </c>
      <c r="B529" t="s">
        <v>3008</v>
      </c>
      <c r="C529">
        <v>41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796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5000</v>
      </c>
      <c r="X529">
        <v>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100</v>
      </c>
    </row>
    <row r="530" spans="1:34" ht="18.75">
      <c r="A530" s="79">
        <v>529</v>
      </c>
      <c r="B530" t="s">
        <v>3009</v>
      </c>
      <c r="C530">
        <v>31</v>
      </c>
      <c r="D530">
        <v>0</v>
      </c>
      <c r="E530">
        <v>1</v>
      </c>
      <c r="F530">
        <v>150</v>
      </c>
      <c r="G530">
        <v>0</v>
      </c>
      <c r="H530">
        <v>0</v>
      </c>
      <c r="I530">
        <v>407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3000</v>
      </c>
      <c r="X530">
        <v>5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100</v>
      </c>
    </row>
    <row r="531" spans="1:34" ht="18.75">
      <c r="A531" s="79">
        <v>530</v>
      </c>
      <c r="B531" t="s">
        <v>3010</v>
      </c>
      <c r="C531">
        <v>31</v>
      </c>
      <c r="D531">
        <v>0</v>
      </c>
      <c r="E531">
        <v>1</v>
      </c>
      <c r="F531">
        <v>151</v>
      </c>
      <c r="G531">
        <v>0</v>
      </c>
      <c r="H531">
        <v>0</v>
      </c>
      <c r="I531">
        <v>407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3000</v>
      </c>
      <c r="X531">
        <v>5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100</v>
      </c>
    </row>
    <row r="532" spans="1:34" ht="18.75">
      <c r="A532" s="79">
        <v>531</v>
      </c>
      <c r="B532" t="s">
        <v>3011</v>
      </c>
      <c r="C532">
        <v>31</v>
      </c>
      <c r="D532">
        <v>0</v>
      </c>
      <c r="E532">
        <v>1</v>
      </c>
      <c r="F532">
        <v>152</v>
      </c>
      <c r="G532">
        <v>0</v>
      </c>
      <c r="H532">
        <v>0</v>
      </c>
      <c r="I532">
        <v>407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3000</v>
      </c>
      <c r="X532">
        <v>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100</v>
      </c>
    </row>
    <row r="533" spans="1:34" ht="18.75">
      <c r="A533" s="79">
        <v>532</v>
      </c>
      <c r="B533" t="s">
        <v>3012</v>
      </c>
      <c r="C533">
        <v>41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1100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5000</v>
      </c>
      <c r="X533">
        <v>5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100</v>
      </c>
    </row>
    <row r="534" spans="1:34" ht="18.75">
      <c r="A534" s="79">
        <v>533</v>
      </c>
      <c r="B534" t="s">
        <v>3013</v>
      </c>
      <c r="C534">
        <v>31</v>
      </c>
      <c r="D534">
        <v>0</v>
      </c>
      <c r="E534">
        <v>0</v>
      </c>
      <c r="F534">
        <v>59</v>
      </c>
      <c r="G534">
        <v>0</v>
      </c>
      <c r="H534">
        <v>0</v>
      </c>
      <c r="I534">
        <v>1003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25000</v>
      </c>
      <c r="X534">
        <v>5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100</v>
      </c>
    </row>
    <row r="535" spans="1:34" ht="18.75">
      <c r="A535" s="79">
        <v>534</v>
      </c>
      <c r="B535" t="s">
        <v>3014</v>
      </c>
      <c r="C535">
        <v>31</v>
      </c>
      <c r="D535">
        <v>0</v>
      </c>
      <c r="E535">
        <v>0</v>
      </c>
      <c r="F535">
        <v>60</v>
      </c>
      <c r="G535">
        <v>0</v>
      </c>
      <c r="H535">
        <v>0</v>
      </c>
      <c r="I535">
        <v>1004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25000</v>
      </c>
      <c r="X535">
        <v>5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100</v>
      </c>
    </row>
    <row r="536" spans="1:34" ht="18.75">
      <c r="A536" s="79">
        <v>535</v>
      </c>
      <c r="B536" t="s">
        <v>3015</v>
      </c>
      <c r="C536">
        <v>31</v>
      </c>
      <c r="D536">
        <v>0</v>
      </c>
      <c r="E536">
        <v>0</v>
      </c>
      <c r="F536">
        <v>61</v>
      </c>
      <c r="G536">
        <v>0</v>
      </c>
      <c r="H536">
        <v>0</v>
      </c>
      <c r="I536">
        <v>1005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25000</v>
      </c>
      <c r="X536">
        <v>5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100</v>
      </c>
    </row>
    <row r="537" spans="1:34" ht="18.75">
      <c r="A537" s="79">
        <v>536</v>
      </c>
      <c r="B537" t="s">
        <v>3016</v>
      </c>
      <c r="C537">
        <v>41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1666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10000</v>
      </c>
      <c r="X537">
        <v>5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100</v>
      </c>
    </row>
    <row r="538" spans="1:34" ht="18.75">
      <c r="A538" s="79">
        <v>537</v>
      </c>
      <c r="B538" t="s">
        <v>3017</v>
      </c>
      <c r="C538">
        <v>41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1670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5000</v>
      </c>
      <c r="X538">
        <v>5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100</v>
      </c>
    </row>
    <row r="539" spans="1:34" ht="18.75">
      <c r="A539" s="79">
        <v>538</v>
      </c>
      <c r="B539" t="s">
        <v>3018</v>
      </c>
      <c r="C539">
        <v>41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1018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10000</v>
      </c>
      <c r="X539">
        <v>5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100</v>
      </c>
    </row>
    <row r="540" spans="1:34" ht="18.75">
      <c r="A540" s="79">
        <v>539</v>
      </c>
      <c r="B540" t="s">
        <v>3019</v>
      </c>
      <c r="C540">
        <v>41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1652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10000</v>
      </c>
      <c r="X540">
        <v>5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100</v>
      </c>
    </row>
    <row r="541" spans="1:34" ht="18.75">
      <c r="A541" s="79">
        <v>540</v>
      </c>
      <c r="B541" t="s">
        <v>3020</v>
      </c>
      <c r="C541">
        <v>41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1654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10000</v>
      </c>
      <c r="X541">
        <v>5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100</v>
      </c>
    </row>
    <row r="542" spans="1:34" ht="18.75">
      <c r="A542" s="79">
        <v>541</v>
      </c>
      <c r="B542" t="s">
        <v>3021</v>
      </c>
      <c r="C542">
        <v>41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1656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10000</v>
      </c>
      <c r="X542">
        <v>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100</v>
      </c>
    </row>
    <row r="543" spans="1:34" ht="18.75">
      <c r="A543" s="79">
        <v>542</v>
      </c>
      <c r="B543" t="s">
        <v>3022</v>
      </c>
      <c r="C543">
        <v>41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1653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10000</v>
      </c>
      <c r="X543">
        <v>5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100</v>
      </c>
    </row>
    <row r="544" spans="1:34" ht="18.75">
      <c r="A544" s="79">
        <v>543</v>
      </c>
      <c r="B544" t="s">
        <v>3023</v>
      </c>
      <c r="C544">
        <v>41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1655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10000</v>
      </c>
      <c r="X544">
        <v>5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100</v>
      </c>
    </row>
    <row r="545" spans="1:34" ht="18.75">
      <c r="A545" s="79">
        <v>544</v>
      </c>
      <c r="B545" t="s">
        <v>3024</v>
      </c>
      <c r="C545">
        <v>41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1657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10000</v>
      </c>
      <c r="X545">
        <v>5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100</v>
      </c>
    </row>
    <row r="546" spans="1:34" ht="18.75">
      <c r="A546" s="79">
        <v>545</v>
      </c>
      <c r="B546" t="s">
        <v>3025</v>
      </c>
      <c r="C546">
        <v>41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1271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5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100</v>
      </c>
    </row>
    <row r="547" spans="1:34" ht="18.75">
      <c r="A547" s="79">
        <v>546</v>
      </c>
      <c r="B547" t="s">
        <v>3026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119</v>
      </c>
      <c r="J547">
        <v>1</v>
      </c>
      <c r="K547">
        <v>1000</v>
      </c>
      <c r="L547">
        <v>0</v>
      </c>
      <c r="M547">
        <v>1200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10000</v>
      </c>
      <c r="X547">
        <v>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100</v>
      </c>
    </row>
    <row r="548" spans="1:34" ht="18.75">
      <c r="A548" s="79">
        <v>547</v>
      </c>
      <c r="B548" t="s">
        <v>3027</v>
      </c>
      <c r="C548">
        <v>3</v>
      </c>
      <c r="D548">
        <v>12</v>
      </c>
      <c r="E548">
        <v>1</v>
      </c>
      <c r="F548">
        <v>0</v>
      </c>
      <c r="G548">
        <v>0</v>
      </c>
      <c r="H548">
        <v>0</v>
      </c>
      <c r="I548">
        <v>1326</v>
      </c>
      <c r="J548">
        <v>1</v>
      </c>
      <c r="K548">
        <v>100</v>
      </c>
      <c r="L548">
        <v>0</v>
      </c>
      <c r="M548">
        <v>0</v>
      </c>
      <c r="N548">
        <v>1800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5000</v>
      </c>
      <c r="X548">
        <v>5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100</v>
      </c>
    </row>
    <row r="549" spans="1:34" ht="18.75">
      <c r="A549" s="79">
        <v>548</v>
      </c>
      <c r="B549" t="s">
        <v>3028</v>
      </c>
      <c r="C549">
        <v>31</v>
      </c>
      <c r="D549">
        <v>0</v>
      </c>
      <c r="E549">
        <v>1</v>
      </c>
      <c r="F549">
        <v>6</v>
      </c>
      <c r="G549">
        <v>0</v>
      </c>
      <c r="H549">
        <v>0</v>
      </c>
      <c r="I549">
        <v>1674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5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100</v>
      </c>
    </row>
    <row r="550" spans="1:34" ht="18.75">
      <c r="A550" s="79">
        <v>549</v>
      </c>
      <c r="B550" t="s">
        <v>3029</v>
      </c>
      <c r="C550">
        <v>17</v>
      </c>
      <c r="D550">
        <v>27</v>
      </c>
      <c r="E550">
        <v>1</v>
      </c>
      <c r="F550">
        <v>0</v>
      </c>
      <c r="G550">
        <v>0</v>
      </c>
      <c r="H550">
        <v>0</v>
      </c>
      <c r="I550">
        <v>1675</v>
      </c>
      <c r="J550">
        <v>999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5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100</v>
      </c>
    </row>
    <row r="551" spans="1:34" ht="18.75">
      <c r="A551" s="79">
        <v>550</v>
      </c>
      <c r="B551" t="s">
        <v>3030</v>
      </c>
      <c r="C551">
        <v>41</v>
      </c>
      <c r="D551">
        <v>0</v>
      </c>
      <c r="E551">
        <v>1</v>
      </c>
      <c r="F551">
        <v>39</v>
      </c>
      <c r="G551">
        <v>0</v>
      </c>
      <c r="H551">
        <v>0</v>
      </c>
      <c r="I551">
        <v>1665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5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100</v>
      </c>
    </row>
    <row r="552" spans="1:34" ht="18.75">
      <c r="A552" s="79">
        <v>551</v>
      </c>
      <c r="B552" t="s">
        <v>3031</v>
      </c>
      <c r="C552">
        <v>41</v>
      </c>
      <c r="D552">
        <v>0</v>
      </c>
      <c r="E552">
        <v>1</v>
      </c>
      <c r="F552">
        <v>40</v>
      </c>
      <c r="G552">
        <v>0</v>
      </c>
      <c r="H552">
        <v>0</v>
      </c>
      <c r="I552">
        <v>1665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5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100</v>
      </c>
    </row>
    <row r="553" spans="1:34" ht="18.75">
      <c r="A553" s="79">
        <v>552</v>
      </c>
      <c r="B553" t="s">
        <v>3032</v>
      </c>
      <c r="C553">
        <v>41</v>
      </c>
      <c r="D553">
        <v>1</v>
      </c>
      <c r="E553">
        <v>1</v>
      </c>
      <c r="F553">
        <v>1</v>
      </c>
      <c r="G553">
        <v>0</v>
      </c>
      <c r="H553">
        <v>0</v>
      </c>
      <c r="I553">
        <v>1346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5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100</v>
      </c>
    </row>
    <row r="554" spans="1:34" ht="18.75">
      <c r="A554" s="79">
        <v>553</v>
      </c>
      <c r="B554" t="s">
        <v>3033</v>
      </c>
      <c r="C554">
        <v>41</v>
      </c>
      <c r="D554">
        <v>1</v>
      </c>
      <c r="E554">
        <v>1</v>
      </c>
      <c r="F554">
        <v>1</v>
      </c>
      <c r="G554">
        <v>0</v>
      </c>
      <c r="H554">
        <v>0</v>
      </c>
      <c r="I554">
        <v>1347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5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100</v>
      </c>
    </row>
    <row r="555" spans="1:34" ht="18.75">
      <c r="A555" s="79">
        <v>554</v>
      </c>
      <c r="B555" t="s">
        <v>3034</v>
      </c>
      <c r="C555">
        <v>41</v>
      </c>
      <c r="D555">
        <v>1</v>
      </c>
      <c r="E555">
        <v>1</v>
      </c>
      <c r="F555">
        <v>1</v>
      </c>
      <c r="G555">
        <v>0</v>
      </c>
      <c r="H555">
        <v>0</v>
      </c>
      <c r="I555">
        <v>1348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100</v>
      </c>
    </row>
    <row r="556" spans="1:34" ht="18.75">
      <c r="A556" s="79">
        <v>555</v>
      </c>
      <c r="B556" t="s">
        <v>3035</v>
      </c>
      <c r="C556">
        <v>41</v>
      </c>
      <c r="D556">
        <v>1</v>
      </c>
      <c r="E556">
        <v>1</v>
      </c>
      <c r="F556">
        <v>1</v>
      </c>
      <c r="G556">
        <v>0</v>
      </c>
      <c r="H556">
        <v>0</v>
      </c>
      <c r="I556">
        <v>1349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5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100</v>
      </c>
    </row>
    <row r="557" spans="1:34" ht="18.75">
      <c r="A557" s="79">
        <v>556</v>
      </c>
      <c r="B557" t="s">
        <v>3036</v>
      </c>
      <c r="C557">
        <v>41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1350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5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100</v>
      </c>
    </row>
    <row r="558" spans="1:34" ht="18.75">
      <c r="A558" s="79">
        <v>557</v>
      </c>
      <c r="B558" t="s">
        <v>3037</v>
      </c>
      <c r="C558">
        <v>41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1351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100</v>
      </c>
    </row>
    <row r="559" spans="1:34" ht="18.75">
      <c r="A559" s="79">
        <v>558</v>
      </c>
      <c r="B559" t="s">
        <v>3038</v>
      </c>
      <c r="C559">
        <v>41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1352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100</v>
      </c>
    </row>
    <row r="560" spans="1:34" ht="18.75">
      <c r="A560" s="79">
        <v>559</v>
      </c>
      <c r="B560" t="s">
        <v>3039</v>
      </c>
      <c r="C560">
        <v>41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1353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5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100</v>
      </c>
    </row>
    <row r="561" spans="1:34" ht="18.75">
      <c r="A561" s="79">
        <v>560</v>
      </c>
      <c r="B561" t="s">
        <v>3040</v>
      </c>
      <c r="C561">
        <v>41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1354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100</v>
      </c>
    </row>
    <row r="562" spans="1:34" ht="18.75">
      <c r="A562" s="79">
        <v>561</v>
      </c>
      <c r="B562" t="s">
        <v>3041</v>
      </c>
      <c r="C562">
        <v>41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1355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100</v>
      </c>
    </row>
    <row r="563" spans="1:34" ht="18.75">
      <c r="A563" s="79">
        <v>562</v>
      </c>
      <c r="B563" t="s">
        <v>3042</v>
      </c>
      <c r="C563">
        <v>41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1356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5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100</v>
      </c>
    </row>
    <row r="564" spans="1:34" ht="18.75">
      <c r="A564" s="79">
        <v>563</v>
      </c>
      <c r="B564" t="s">
        <v>3043</v>
      </c>
      <c r="C564">
        <v>41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1357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5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100</v>
      </c>
    </row>
    <row r="565" spans="1:34" ht="18.75">
      <c r="A565" s="79">
        <v>564</v>
      </c>
      <c r="B565" t="s">
        <v>3044</v>
      </c>
      <c r="C565">
        <v>41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589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5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100</v>
      </c>
    </row>
    <row r="566" spans="1:34" ht="18.75">
      <c r="A566" s="79">
        <v>565</v>
      </c>
      <c r="B566" t="s">
        <v>3045</v>
      </c>
      <c r="C566">
        <v>2</v>
      </c>
      <c r="D566">
        <v>9</v>
      </c>
      <c r="E566">
        <v>1</v>
      </c>
      <c r="F566">
        <v>9</v>
      </c>
      <c r="G566">
        <v>0</v>
      </c>
      <c r="H566">
        <v>0</v>
      </c>
      <c r="I566">
        <v>120</v>
      </c>
      <c r="J566">
        <v>10000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20000</v>
      </c>
      <c r="X566">
        <v>5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100</v>
      </c>
    </row>
    <row r="567" spans="1:34" ht="18.75">
      <c r="A567" s="79">
        <v>566</v>
      </c>
      <c r="B567" t="s">
        <v>3046</v>
      </c>
      <c r="C567">
        <v>41</v>
      </c>
      <c r="D567">
        <v>1</v>
      </c>
      <c r="E567">
        <v>1</v>
      </c>
      <c r="F567">
        <v>0</v>
      </c>
      <c r="G567">
        <v>0</v>
      </c>
      <c r="H567">
        <v>0</v>
      </c>
      <c r="I567">
        <v>795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5000</v>
      </c>
      <c r="X567">
        <v>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100</v>
      </c>
    </row>
    <row r="568" spans="1:34" ht="18.75">
      <c r="A568" s="79">
        <v>567</v>
      </c>
      <c r="B568" t="s">
        <v>3047</v>
      </c>
      <c r="C568">
        <v>41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1090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5000</v>
      </c>
      <c r="X568">
        <v>5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100</v>
      </c>
    </row>
    <row r="569" spans="1:34" ht="18.75">
      <c r="A569" s="79">
        <v>568</v>
      </c>
      <c r="B569" t="s">
        <v>3048</v>
      </c>
      <c r="C569">
        <v>41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1090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5000</v>
      </c>
      <c r="X569">
        <v>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100</v>
      </c>
    </row>
    <row r="570" spans="1:34" ht="18.75">
      <c r="A570" s="79">
        <v>569</v>
      </c>
      <c r="B570" t="s">
        <v>3049</v>
      </c>
      <c r="C570">
        <v>41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1090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5000</v>
      </c>
      <c r="X570">
        <v>5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100</v>
      </c>
    </row>
    <row r="571" spans="1:34" ht="18.75">
      <c r="A571" s="79">
        <v>570</v>
      </c>
      <c r="B571" t="s">
        <v>3050</v>
      </c>
      <c r="C571">
        <v>41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1090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5000</v>
      </c>
      <c r="X571">
        <v>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100</v>
      </c>
    </row>
    <row r="572" spans="1:34" ht="18.75">
      <c r="A572" s="79">
        <v>571</v>
      </c>
      <c r="B572" t="s">
        <v>3051</v>
      </c>
      <c r="C572">
        <v>41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1090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5000</v>
      </c>
      <c r="X572">
        <v>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100</v>
      </c>
    </row>
    <row r="573" spans="1:34" ht="18.75">
      <c r="A573" s="79">
        <v>572</v>
      </c>
      <c r="B573" t="s">
        <v>3052</v>
      </c>
      <c r="C573">
        <v>41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1090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5000</v>
      </c>
      <c r="X573">
        <v>5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100</v>
      </c>
    </row>
    <row r="574" spans="1:34" ht="18.75">
      <c r="A574" s="79">
        <v>573</v>
      </c>
      <c r="B574" t="s">
        <v>3053</v>
      </c>
      <c r="C574">
        <v>41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1132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5000</v>
      </c>
      <c r="X574">
        <v>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100</v>
      </c>
    </row>
    <row r="575" spans="1:34" ht="18.75">
      <c r="A575" s="79">
        <v>574</v>
      </c>
      <c r="B575" t="s">
        <v>3054</v>
      </c>
      <c r="C575">
        <v>17</v>
      </c>
      <c r="D575">
        <v>28</v>
      </c>
      <c r="E575">
        <v>1</v>
      </c>
      <c r="F575">
        <v>0</v>
      </c>
      <c r="G575">
        <v>0</v>
      </c>
      <c r="H575">
        <v>0</v>
      </c>
      <c r="I575">
        <v>1090</v>
      </c>
      <c r="J575">
        <v>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5000</v>
      </c>
      <c r="X575">
        <v>5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100</v>
      </c>
    </row>
    <row r="576" spans="1:34" ht="18.75">
      <c r="A576" s="79">
        <v>575</v>
      </c>
      <c r="B576" t="s">
        <v>3055</v>
      </c>
      <c r="C576">
        <v>41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1669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100</v>
      </c>
    </row>
    <row r="577" spans="1:34" ht="18.75">
      <c r="A577" s="79">
        <v>576</v>
      </c>
      <c r="B577" t="s">
        <v>3056</v>
      </c>
      <c r="C577">
        <v>41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1671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100</v>
      </c>
    </row>
    <row r="578" spans="1:34" ht="18.75">
      <c r="A578" s="79">
        <v>577</v>
      </c>
      <c r="B578" t="s">
        <v>3057</v>
      </c>
      <c r="C578">
        <v>41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855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100</v>
      </c>
    </row>
    <row r="579" spans="1:34" ht="18.75">
      <c r="A579" s="79">
        <v>578</v>
      </c>
      <c r="B579" t="s">
        <v>3058</v>
      </c>
      <c r="C579">
        <v>31</v>
      </c>
      <c r="D579">
        <v>0</v>
      </c>
      <c r="E579">
        <v>1</v>
      </c>
      <c r="F579">
        <v>8</v>
      </c>
      <c r="G579">
        <v>0</v>
      </c>
      <c r="H579">
        <v>0</v>
      </c>
      <c r="I579">
        <v>1137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5</v>
      </c>
      <c r="X579">
        <v>5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100</v>
      </c>
    </row>
    <row r="580" spans="1:34" ht="18.75">
      <c r="A580" s="79">
        <v>579</v>
      </c>
      <c r="B580" t="s">
        <v>3059</v>
      </c>
      <c r="C580">
        <v>2</v>
      </c>
      <c r="D580">
        <v>10</v>
      </c>
      <c r="E580">
        <v>1</v>
      </c>
      <c r="F580">
        <v>0</v>
      </c>
      <c r="G580">
        <v>0</v>
      </c>
      <c r="H580">
        <v>10</v>
      </c>
      <c r="I580">
        <v>1665</v>
      </c>
      <c r="J580">
        <v>5000</v>
      </c>
      <c r="K580">
        <v>50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5000</v>
      </c>
      <c r="X580">
        <v>5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100</v>
      </c>
    </row>
    <row r="581" spans="1:34" ht="18.75">
      <c r="A581" s="79">
        <v>580</v>
      </c>
      <c r="B581" t="s">
        <v>3060</v>
      </c>
      <c r="C581">
        <v>2</v>
      </c>
      <c r="D581">
        <v>10</v>
      </c>
      <c r="E581">
        <v>1</v>
      </c>
      <c r="F581">
        <v>0</v>
      </c>
      <c r="G581">
        <v>0</v>
      </c>
      <c r="H581">
        <v>10</v>
      </c>
      <c r="I581">
        <v>1665</v>
      </c>
      <c r="J581">
        <v>50000</v>
      </c>
      <c r="K581">
        <v>50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5000</v>
      </c>
      <c r="X581">
        <v>5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100</v>
      </c>
    </row>
    <row r="582" spans="1:34" ht="18.75">
      <c r="A582" s="79">
        <v>581</v>
      </c>
      <c r="B582" t="s">
        <v>3061</v>
      </c>
      <c r="C582">
        <v>2</v>
      </c>
      <c r="D582">
        <v>10</v>
      </c>
      <c r="E582">
        <v>1</v>
      </c>
      <c r="F582">
        <v>0</v>
      </c>
      <c r="G582">
        <v>0</v>
      </c>
      <c r="H582">
        <v>5</v>
      </c>
      <c r="I582">
        <v>1665</v>
      </c>
      <c r="J582">
        <v>5000</v>
      </c>
      <c r="K582">
        <v>500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5000</v>
      </c>
      <c r="X582">
        <v>5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100</v>
      </c>
    </row>
    <row r="583" spans="1:34" ht="18.75">
      <c r="A583" s="79">
        <v>582</v>
      </c>
      <c r="B583" t="s">
        <v>3062</v>
      </c>
      <c r="C583">
        <v>31</v>
      </c>
      <c r="D583">
        <v>0</v>
      </c>
      <c r="E583">
        <v>1</v>
      </c>
      <c r="F583">
        <v>8</v>
      </c>
      <c r="G583">
        <v>0</v>
      </c>
      <c r="H583">
        <v>0</v>
      </c>
      <c r="I583">
        <v>1667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5000</v>
      </c>
      <c r="X583">
        <v>5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100</v>
      </c>
    </row>
    <row r="584" spans="1:34" ht="18.75">
      <c r="A584" s="79">
        <v>583</v>
      </c>
      <c r="B584" t="s">
        <v>3063</v>
      </c>
      <c r="C584">
        <v>31</v>
      </c>
      <c r="D584">
        <v>0</v>
      </c>
      <c r="E584">
        <v>1</v>
      </c>
      <c r="F584">
        <v>9</v>
      </c>
      <c r="G584">
        <v>0</v>
      </c>
      <c r="H584">
        <v>0</v>
      </c>
      <c r="I584">
        <v>1224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5000</v>
      </c>
      <c r="X584">
        <v>5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100</v>
      </c>
    </row>
    <row r="585" spans="1:34" ht="18.75">
      <c r="A585" s="79">
        <v>584</v>
      </c>
      <c r="B585" t="s">
        <v>3064</v>
      </c>
      <c r="C585">
        <v>17</v>
      </c>
      <c r="D585">
        <v>0</v>
      </c>
      <c r="E585">
        <v>1</v>
      </c>
      <c r="F585">
        <v>8</v>
      </c>
      <c r="G585">
        <v>0</v>
      </c>
      <c r="H585">
        <v>0</v>
      </c>
      <c r="I585">
        <v>1730</v>
      </c>
      <c r="J585">
        <v>999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5000</v>
      </c>
      <c r="X585">
        <v>5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100</v>
      </c>
    </row>
    <row r="586" spans="1:34" ht="18.75">
      <c r="A586" s="79">
        <v>585</v>
      </c>
      <c r="B586" t="s">
        <v>3065</v>
      </c>
      <c r="C586">
        <v>17</v>
      </c>
      <c r="D586">
        <v>1</v>
      </c>
      <c r="E586">
        <v>0</v>
      </c>
      <c r="F586">
        <v>8</v>
      </c>
      <c r="G586">
        <v>0</v>
      </c>
      <c r="H586">
        <v>2</v>
      </c>
      <c r="I586">
        <v>1731</v>
      </c>
      <c r="J586">
        <v>999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5000</v>
      </c>
      <c r="X586">
        <v>5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100</v>
      </c>
    </row>
    <row r="587" spans="1:34" ht="18.75">
      <c r="A587" s="79">
        <v>586</v>
      </c>
      <c r="B587" t="s">
        <v>3066</v>
      </c>
      <c r="C587">
        <v>17</v>
      </c>
      <c r="D587">
        <v>2</v>
      </c>
      <c r="E587">
        <v>0</v>
      </c>
      <c r="F587">
        <v>14</v>
      </c>
      <c r="G587">
        <v>3</v>
      </c>
      <c r="H587">
        <v>3</v>
      </c>
      <c r="I587">
        <v>1732</v>
      </c>
      <c r="J587">
        <v>999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5000</v>
      </c>
      <c r="X587">
        <v>5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100</v>
      </c>
    </row>
    <row r="588" spans="1:34" ht="18.75">
      <c r="A588" s="79">
        <v>587</v>
      </c>
      <c r="B588" t="s">
        <v>3067</v>
      </c>
      <c r="C588">
        <v>17</v>
      </c>
      <c r="D588">
        <v>3</v>
      </c>
      <c r="E588">
        <v>0</v>
      </c>
      <c r="F588">
        <v>20</v>
      </c>
      <c r="G588">
        <v>4</v>
      </c>
      <c r="H588">
        <v>4</v>
      </c>
      <c r="I588">
        <v>1733</v>
      </c>
      <c r="J588">
        <v>999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5000</v>
      </c>
      <c r="X588">
        <v>5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100</v>
      </c>
    </row>
    <row r="589" spans="1:34" ht="18.75">
      <c r="A589" s="79">
        <v>588</v>
      </c>
      <c r="B589" t="s">
        <v>3068</v>
      </c>
      <c r="C589">
        <v>17</v>
      </c>
      <c r="D589">
        <v>4</v>
      </c>
      <c r="E589">
        <v>0</v>
      </c>
      <c r="F589">
        <v>20</v>
      </c>
      <c r="G589">
        <v>5</v>
      </c>
      <c r="H589">
        <v>5</v>
      </c>
      <c r="I589">
        <v>1734</v>
      </c>
      <c r="J589">
        <v>999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5000</v>
      </c>
      <c r="X589">
        <v>5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100</v>
      </c>
    </row>
    <row r="590" spans="1:34" ht="18.75">
      <c r="A590" s="79">
        <v>589</v>
      </c>
      <c r="B590" t="s">
        <v>3069</v>
      </c>
      <c r="C590">
        <v>17</v>
      </c>
      <c r="D590">
        <v>5</v>
      </c>
      <c r="E590">
        <v>0</v>
      </c>
      <c r="F590">
        <v>20</v>
      </c>
      <c r="G590">
        <v>6</v>
      </c>
      <c r="H590">
        <v>6</v>
      </c>
      <c r="I590">
        <v>1735</v>
      </c>
      <c r="J590">
        <v>999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5000</v>
      </c>
      <c r="X590">
        <v>5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100</v>
      </c>
    </row>
    <row r="591" spans="1:34" ht="18.75">
      <c r="A591" s="79">
        <v>590</v>
      </c>
      <c r="B591" t="s">
        <v>3070</v>
      </c>
      <c r="C591">
        <v>17</v>
      </c>
      <c r="D591">
        <v>6</v>
      </c>
      <c r="E591">
        <v>0</v>
      </c>
      <c r="F591">
        <v>20</v>
      </c>
      <c r="G591">
        <v>0</v>
      </c>
      <c r="H591">
        <v>1</v>
      </c>
      <c r="I591">
        <v>1736</v>
      </c>
      <c r="J591">
        <v>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5000</v>
      </c>
      <c r="X591">
        <v>5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100</v>
      </c>
    </row>
    <row r="592" spans="1:34" ht="18.75">
      <c r="A592" s="79">
        <v>591</v>
      </c>
      <c r="B592" t="s">
        <v>3071</v>
      </c>
      <c r="C592">
        <v>18</v>
      </c>
      <c r="D592">
        <v>1</v>
      </c>
      <c r="E592">
        <v>0</v>
      </c>
      <c r="F592">
        <v>20</v>
      </c>
      <c r="G592">
        <v>2</v>
      </c>
      <c r="H592">
        <v>1</v>
      </c>
      <c r="I592">
        <v>1720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5000</v>
      </c>
      <c r="X592">
        <v>5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100</v>
      </c>
    </row>
    <row r="593" spans="1:34" ht="18.75">
      <c r="A593" s="79">
        <v>592</v>
      </c>
      <c r="B593" t="s">
        <v>3072</v>
      </c>
      <c r="C593">
        <v>18</v>
      </c>
      <c r="D593">
        <v>2</v>
      </c>
      <c r="E593">
        <v>0</v>
      </c>
      <c r="F593">
        <v>20</v>
      </c>
      <c r="G593">
        <v>3</v>
      </c>
      <c r="H593">
        <v>1</v>
      </c>
      <c r="I593">
        <v>1721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5000</v>
      </c>
      <c r="X593">
        <v>5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100</v>
      </c>
    </row>
    <row r="594" spans="1:34" ht="18.75">
      <c r="A594" s="79">
        <v>593</v>
      </c>
      <c r="B594" t="s">
        <v>3073</v>
      </c>
      <c r="C594">
        <v>18</v>
      </c>
      <c r="D594">
        <v>3</v>
      </c>
      <c r="E594">
        <v>0</v>
      </c>
      <c r="F594">
        <v>20</v>
      </c>
      <c r="G594">
        <v>4</v>
      </c>
      <c r="H594">
        <v>1</v>
      </c>
      <c r="I594">
        <v>1722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5000</v>
      </c>
      <c r="X594">
        <v>5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100</v>
      </c>
    </row>
    <row r="595" spans="1:34" ht="18.75">
      <c r="A595" s="79">
        <v>594</v>
      </c>
      <c r="B595" t="s">
        <v>3074</v>
      </c>
      <c r="C595">
        <v>18</v>
      </c>
      <c r="D595">
        <v>4</v>
      </c>
      <c r="E595">
        <v>0</v>
      </c>
      <c r="F595">
        <v>20</v>
      </c>
      <c r="G595">
        <v>5</v>
      </c>
      <c r="H595">
        <v>1</v>
      </c>
      <c r="I595">
        <v>1723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5000</v>
      </c>
      <c r="X595">
        <v>5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100</v>
      </c>
    </row>
    <row r="596" spans="1:34" ht="18.75">
      <c r="A596" s="79">
        <v>595</v>
      </c>
      <c r="B596" t="s">
        <v>3075</v>
      </c>
      <c r="C596">
        <v>18</v>
      </c>
      <c r="D596">
        <v>5</v>
      </c>
      <c r="E596">
        <v>0</v>
      </c>
      <c r="F596">
        <v>20</v>
      </c>
      <c r="G596">
        <v>6</v>
      </c>
      <c r="H596">
        <v>1</v>
      </c>
      <c r="I596">
        <v>1724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5000</v>
      </c>
      <c r="X596">
        <v>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100</v>
      </c>
    </row>
    <row r="597" spans="1:34" ht="18.75">
      <c r="A597" s="79">
        <v>596</v>
      </c>
      <c r="B597" t="s">
        <v>3076</v>
      </c>
      <c r="C597">
        <v>44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1751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1000</v>
      </c>
      <c r="X597">
        <v>5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100</v>
      </c>
    </row>
    <row r="598" spans="1:34" ht="18.75">
      <c r="A598" s="79">
        <v>597</v>
      </c>
      <c r="B598" t="s">
        <v>3077</v>
      </c>
      <c r="C598">
        <v>51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1588</v>
      </c>
      <c r="J598">
        <v>30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50000</v>
      </c>
      <c r="X598">
        <v>20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100</v>
      </c>
    </row>
    <row r="599" spans="1:34" ht="18.75">
      <c r="A599" s="79">
        <v>598</v>
      </c>
      <c r="B599" t="s">
        <v>3078</v>
      </c>
      <c r="C599">
        <v>51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1588</v>
      </c>
      <c r="J599">
        <v>300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50000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100</v>
      </c>
    </row>
    <row r="600" spans="1:34" ht="18.75">
      <c r="A600" s="79">
        <v>599</v>
      </c>
      <c r="B600" t="s">
        <v>3079</v>
      </c>
      <c r="C600">
        <v>51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1588</v>
      </c>
      <c r="J600">
        <v>1200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50000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100</v>
      </c>
    </row>
    <row r="601" spans="1:34" ht="18.75">
      <c r="A601" s="79">
        <v>600</v>
      </c>
      <c r="B601" t="s">
        <v>3080</v>
      </c>
      <c r="C601">
        <v>51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1588</v>
      </c>
      <c r="J601">
        <v>2500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50000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100</v>
      </c>
    </row>
    <row r="602" spans="1:34" ht="18.75">
      <c r="A602" s="79">
        <v>601</v>
      </c>
      <c r="B602" t="s">
        <v>3081</v>
      </c>
      <c r="C602">
        <v>17</v>
      </c>
      <c r="D602">
        <v>90</v>
      </c>
      <c r="E602">
        <v>1</v>
      </c>
      <c r="F602">
        <v>90</v>
      </c>
      <c r="G602">
        <v>0</v>
      </c>
      <c r="H602">
        <v>1</v>
      </c>
      <c r="I602">
        <v>1032</v>
      </c>
      <c r="J602">
        <v>999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5</v>
      </c>
      <c r="X602">
        <v>5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100</v>
      </c>
    </row>
    <row r="603" spans="1:34" ht="18.75">
      <c r="A603" s="79">
        <v>602</v>
      </c>
      <c r="B603" t="s">
        <v>3082</v>
      </c>
      <c r="C603">
        <v>17</v>
      </c>
      <c r="D603">
        <v>92</v>
      </c>
      <c r="E603">
        <v>1</v>
      </c>
      <c r="F603">
        <v>92</v>
      </c>
      <c r="G603">
        <v>0</v>
      </c>
      <c r="H603">
        <v>0</v>
      </c>
      <c r="I603">
        <v>1032</v>
      </c>
      <c r="J603">
        <v>999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5</v>
      </c>
      <c r="X603">
        <v>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100</v>
      </c>
    </row>
    <row r="604" spans="1:34" ht="18.75">
      <c r="A604" s="79">
        <v>603</v>
      </c>
      <c r="B604" t="s">
        <v>3083</v>
      </c>
      <c r="C604">
        <v>41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1754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100</v>
      </c>
    </row>
    <row r="605" spans="1:34" ht="18.75">
      <c r="A605" s="79">
        <v>604</v>
      </c>
      <c r="B605" t="s">
        <v>3084</v>
      </c>
      <c r="C605">
        <v>13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1760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100</v>
      </c>
    </row>
    <row r="606" spans="1:34" ht="18.75">
      <c r="A606" s="79">
        <v>605</v>
      </c>
      <c r="B606" t="s">
        <v>3085</v>
      </c>
      <c r="C606">
        <v>13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1761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100</v>
      </c>
    </row>
    <row r="607" spans="1:34" ht="18.75">
      <c r="A607" s="79">
        <v>606</v>
      </c>
      <c r="B607" t="s">
        <v>3086</v>
      </c>
      <c r="C607">
        <v>13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1762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100</v>
      </c>
    </row>
    <row r="608" spans="1:34" ht="18.75">
      <c r="A608" s="79">
        <v>607</v>
      </c>
      <c r="B608" t="s">
        <v>3087</v>
      </c>
      <c r="C608">
        <v>13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1763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100</v>
      </c>
    </row>
    <row r="609" spans="1:34" ht="18.75">
      <c r="A609" s="79">
        <v>608</v>
      </c>
      <c r="B609" t="s">
        <v>3088</v>
      </c>
      <c r="C609">
        <v>13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1764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100</v>
      </c>
    </row>
    <row r="610" spans="1:34" ht="18.75">
      <c r="A610" s="79">
        <v>609</v>
      </c>
      <c r="B610" t="s">
        <v>3089</v>
      </c>
      <c r="C610">
        <v>13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1765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100</v>
      </c>
    </row>
    <row r="611" spans="1:34" ht="18.75">
      <c r="A611" s="79">
        <v>610</v>
      </c>
      <c r="B611" t="s">
        <v>3090</v>
      </c>
      <c r="C611">
        <v>13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1766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100</v>
      </c>
    </row>
    <row r="612" spans="1:34" ht="18.75">
      <c r="A612" s="79">
        <v>611</v>
      </c>
      <c r="B612" t="s">
        <v>3091</v>
      </c>
      <c r="C612">
        <v>13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1767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100</v>
      </c>
    </row>
    <row r="613" spans="1:34" ht="18.75">
      <c r="A613" s="79">
        <v>612</v>
      </c>
      <c r="B613" t="s">
        <v>3092</v>
      </c>
      <c r="C613">
        <v>13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1768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100</v>
      </c>
    </row>
    <row r="614" spans="1:34" ht="18.75">
      <c r="A614" s="79">
        <v>613</v>
      </c>
      <c r="B614" t="s">
        <v>3093</v>
      </c>
      <c r="C614">
        <v>13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1769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100</v>
      </c>
    </row>
    <row r="615" spans="1:34" ht="18.75">
      <c r="A615" s="79">
        <v>614</v>
      </c>
      <c r="B615" t="s">
        <v>3094</v>
      </c>
      <c r="C615">
        <v>13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1770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100</v>
      </c>
    </row>
    <row r="616" spans="1:34" ht="18.75">
      <c r="A616" s="79">
        <v>615</v>
      </c>
      <c r="B616" t="s">
        <v>3095</v>
      </c>
      <c r="C616">
        <v>13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1771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100</v>
      </c>
    </row>
    <row r="617" spans="1:34" ht="18.75">
      <c r="A617" s="79">
        <v>616</v>
      </c>
      <c r="B617" t="s">
        <v>3096</v>
      </c>
      <c r="C617">
        <v>41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1820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100</v>
      </c>
    </row>
    <row r="618" spans="1:34" ht="18.75">
      <c r="A618" s="79">
        <v>617</v>
      </c>
      <c r="B618" t="s">
        <v>3097</v>
      </c>
      <c r="C618">
        <v>41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1375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100</v>
      </c>
    </row>
    <row r="619" spans="1:34" ht="18.75">
      <c r="A619" s="79">
        <v>618</v>
      </c>
      <c r="B619" t="s">
        <v>3098</v>
      </c>
      <c r="C619">
        <v>18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1519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5000</v>
      </c>
      <c r="X619">
        <v>5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100</v>
      </c>
    </row>
    <row r="620" spans="1:34" ht="18.75">
      <c r="A620" s="79">
        <v>619</v>
      </c>
      <c r="B620" t="s">
        <v>3099</v>
      </c>
      <c r="C620">
        <v>17</v>
      </c>
      <c r="D620">
        <v>39</v>
      </c>
      <c r="E620">
        <v>1</v>
      </c>
      <c r="F620">
        <v>0</v>
      </c>
      <c r="G620">
        <v>0</v>
      </c>
      <c r="H620">
        <v>0</v>
      </c>
      <c r="I620">
        <v>1032</v>
      </c>
      <c r="J620">
        <v>999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5000</v>
      </c>
      <c r="X620">
        <v>5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100</v>
      </c>
    </row>
    <row r="621" spans="1:34" ht="18.75">
      <c r="A621" s="79">
        <v>620</v>
      </c>
      <c r="B621" t="s">
        <v>3100</v>
      </c>
      <c r="C621">
        <v>17</v>
      </c>
      <c r="D621">
        <v>30</v>
      </c>
      <c r="E621">
        <v>1</v>
      </c>
      <c r="F621">
        <v>0</v>
      </c>
      <c r="G621">
        <v>0</v>
      </c>
      <c r="H621">
        <v>0</v>
      </c>
      <c r="I621">
        <v>262</v>
      </c>
      <c r="J621">
        <v>999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5000</v>
      </c>
      <c r="X621">
        <v>5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100</v>
      </c>
    </row>
    <row r="622" spans="1:34" ht="18.75">
      <c r="A622" s="79">
        <v>621</v>
      </c>
      <c r="B622" t="s">
        <v>3101</v>
      </c>
      <c r="C622">
        <v>7</v>
      </c>
      <c r="D622">
        <v>4</v>
      </c>
      <c r="E622">
        <v>1</v>
      </c>
      <c r="F622">
        <v>0</v>
      </c>
      <c r="G622">
        <v>0</v>
      </c>
      <c r="H622">
        <v>0</v>
      </c>
      <c r="I622">
        <v>1664</v>
      </c>
      <c r="J622">
        <v>10000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5000</v>
      </c>
      <c r="X622">
        <v>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99</v>
      </c>
    </row>
    <row r="623" spans="1:34" ht="18.75">
      <c r="A623" s="79">
        <v>622</v>
      </c>
      <c r="B623" t="s">
        <v>3102</v>
      </c>
      <c r="C623">
        <v>3</v>
      </c>
      <c r="D623">
        <v>13</v>
      </c>
      <c r="E623">
        <v>1</v>
      </c>
      <c r="F623">
        <v>0</v>
      </c>
      <c r="G623">
        <v>0</v>
      </c>
      <c r="H623">
        <v>0</v>
      </c>
      <c r="I623">
        <v>1499</v>
      </c>
      <c r="J623">
        <v>0</v>
      </c>
      <c r="K623">
        <v>10</v>
      </c>
      <c r="L623">
        <v>0</v>
      </c>
      <c r="M623">
        <v>0</v>
      </c>
      <c r="N623">
        <v>3600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2000</v>
      </c>
      <c r="X623">
        <v>5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100</v>
      </c>
    </row>
    <row r="624" spans="1:34" ht="18.75">
      <c r="A624" s="79">
        <v>623</v>
      </c>
      <c r="B624" t="s">
        <v>3103</v>
      </c>
      <c r="C624">
        <v>3</v>
      </c>
      <c r="D624">
        <v>14</v>
      </c>
      <c r="E624">
        <v>1</v>
      </c>
      <c r="F624">
        <v>0</v>
      </c>
      <c r="G624">
        <v>0</v>
      </c>
      <c r="H624">
        <v>0</v>
      </c>
      <c r="I624">
        <v>1498</v>
      </c>
      <c r="J624">
        <v>0</v>
      </c>
      <c r="K624">
        <v>10</v>
      </c>
      <c r="L624">
        <v>0</v>
      </c>
      <c r="M624">
        <v>0</v>
      </c>
      <c r="N624">
        <v>3600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2000</v>
      </c>
      <c r="X624">
        <v>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100</v>
      </c>
    </row>
    <row r="625" spans="1:34" ht="18.75">
      <c r="A625" s="79">
        <v>624</v>
      </c>
      <c r="B625" t="s">
        <v>3104</v>
      </c>
      <c r="C625">
        <v>17</v>
      </c>
      <c r="D625">
        <v>253</v>
      </c>
      <c r="E625">
        <v>0</v>
      </c>
      <c r="F625">
        <v>5</v>
      </c>
      <c r="G625">
        <v>0</v>
      </c>
      <c r="H625">
        <v>0</v>
      </c>
      <c r="I625">
        <v>1741</v>
      </c>
      <c r="J625">
        <v>999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5000</v>
      </c>
      <c r="X625">
        <v>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100</v>
      </c>
    </row>
    <row r="626" spans="1:34" ht="18.75">
      <c r="A626" s="79">
        <v>625</v>
      </c>
      <c r="B626" t="s">
        <v>3105</v>
      </c>
      <c r="C626">
        <v>17</v>
      </c>
      <c r="D626">
        <v>254</v>
      </c>
      <c r="E626">
        <v>0</v>
      </c>
      <c r="F626">
        <v>10</v>
      </c>
      <c r="G626">
        <v>0</v>
      </c>
      <c r="H626">
        <v>0</v>
      </c>
      <c r="I626">
        <v>1742</v>
      </c>
      <c r="J626">
        <v>999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5000</v>
      </c>
      <c r="X626">
        <v>5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100</v>
      </c>
    </row>
    <row r="627" spans="1:34" ht="18.75">
      <c r="A627" s="79">
        <v>626</v>
      </c>
      <c r="B627" t="s">
        <v>3106</v>
      </c>
      <c r="C627">
        <v>17</v>
      </c>
      <c r="D627">
        <v>255</v>
      </c>
      <c r="E627">
        <v>0</v>
      </c>
      <c r="F627">
        <v>50</v>
      </c>
      <c r="G627">
        <v>0</v>
      </c>
      <c r="H627">
        <v>0</v>
      </c>
      <c r="I627">
        <v>1743</v>
      </c>
      <c r="J627">
        <v>999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5000</v>
      </c>
      <c r="X627">
        <v>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100</v>
      </c>
    </row>
    <row r="628" spans="1:34" ht="18.75">
      <c r="A628" s="79">
        <v>627</v>
      </c>
      <c r="B628" t="s">
        <v>3107</v>
      </c>
      <c r="C628">
        <v>51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1785</v>
      </c>
      <c r="J628">
        <v>2500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50000</v>
      </c>
      <c r="X628">
        <v>5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100</v>
      </c>
    </row>
    <row r="629" spans="1:34" ht="18.75">
      <c r="A629" s="79">
        <v>628</v>
      </c>
      <c r="B629" t="s">
        <v>3108</v>
      </c>
      <c r="C629">
        <v>51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1785</v>
      </c>
      <c r="J629">
        <v>4000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50000</v>
      </c>
      <c r="X629">
        <v>5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100</v>
      </c>
    </row>
    <row r="630" spans="1:34" ht="18.75">
      <c r="A630" s="79">
        <v>629</v>
      </c>
      <c r="B630" t="s">
        <v>3109</v>
      </c>
      <c r="C630">
        <v>17</v>
      </c>
      <c r="D630">
        <v>238</v>
      </c>
      <c r="E630">
        <v>0</v>
      </c>
      <c r="F630">
        <v>2</v>
      </c>
      <c r="G630">
        <v>0</v>
      </c>
      <c r="H630">
        <v>0</v>
      </c>
      <c r="I630">
        <v>1740</v>
      </c>
      <c r="J630">
        <v>99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5</v>
      </c>
      <c r="W630">
        <v>50000</v>
      </c>
      <c r="X630">
        <v>5000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100</v>
      </c>
    </row>
    <row r="631" spans="1:34" ht="18.75">
      <c r="A631" s="79">
        <v>630</v>
      </c>
      <c r="B631" t="s">
        <v>3110</v>
      </c>
      <c r="C631">
        <v>17</v>
      </c>
      <c r="D631">
        <v>238</v>
      </c>
      <c r="E631">
        <v>0</v>
      </c>
      <c r="F631">
        <v>200</v>
      </c>
      <c r="G631">
        <v>0</v>
      </c>
      <c r="H631">
        <v>0</v>
      </c>
      <c r="I631">
        <v>1741</v>
      </c>
      <c r="J631">
        <v>99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5</v>
      </c>
      <c r="W631">
        <v>50000</v>
      </c>
      <c r="X631">
        <v>5000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100</v>
      </c>
    </row>
    <row r="632" spans="1:34" ht="18.75">
      <c r="A632" s="79">
        <v>631</v>
      </c>
      <c r="B632" t="s">
        <v>3111</v>
      </c>
      <c r="C632">
        <v>17</v>
      </c>
      <c r="D632">
        <v>33</v>
      </c>
      <c r="E632">
        <v>1</v>
      </c>
      <c r="F632">
        <v>0</v>
      </c>
      <c r="G632">
        <v>0</v>
      </c>
      <c r="H632">
        <v>0</v>
      </c>
      <c r="I632">
        <v>1032</v>
      </c>
      <c r="J632">
        <v>999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5000</v>
      </c>
      <c r="X632">
        <v>5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100</v>
      </c>
    </row>
    <row r="633" spans="1:34" ht="18.75">
      <c r="A633" s="79">
        <v>632</v>
      </c>
      <c r="B633" t="s">
        <v>3112</v>
      </c>
      <c r="C633">
        <v>17</v>
      </c>
      <c r="D633">
        <v>37</v>
      </c>
      <c r="E633">
        <v>1</v>
      </c>
      <c r="F633">
        <v>0</v>
      </c>
      <c r="G633">
        <v>0</v>
      </c>
      <c r="H633">
        <v>0</v>
      </c>
      <c r="I633">
        <v>1020</v>
      </c>
      <c r="J633">
        <v>999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1000</v>
      </c>
      <c r="X633">
        <v>5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100</v>
      </c>
    </row>
    <row r="634" spans="1:34" ht="18.75">
      <c r="A634" s="79">
        <v>633</v>
      </c>
      <c r="B634" t="s">
        <v>3113</v>
      </c>
      <c r="C634">
        <v>17</v>
      </c>
      <c r="D634">
        <v>38</v>
      </c>
      <c r="E634">
        <v>1</v>
      </c>
      <c r="F634">
        <v>0</v>
      </c>
      <c r="G634">
        <v>0</v>
      </c>
      <c r="H634">
        <v>0</v>
      </c>
      <c r="I634">
        <v>1226</v>
      </c>
      <c r="J634">
        <v>999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1000</v>
      </c>
      <c r="X634">
        <v>5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100</v>
      </c>
    </row>
    <row r="635" spans="1:34" ht="18.75">
      <c r="A635" s="79">
        <v>634</v>
      </c>
      <c r="B635" t="s">
        <v>3114</v>
      </c>
      <c r="C635">
        <v>44</v>
      </c>
      <c r="D635">
        <v>1</v>
      </c>
      <c r="E635">
        <v>1</v>
      </c>
      <c r="F635">
        <v>0</v>
      </c>
      <c r="G635">
        <v>1</v>
      </c>
      <c r="H635">
        <v>0</v>
      </c>
      <c r="I635">
        <v>263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1000</v>
      </c>
      <c r="X635">
        <v>5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100</v>
      </c>
    </row>
    <row r="636" spans="1:34" ht="18.75">
      <c r="A636" s="79">
        <v>635</v>
      </c>
      <c r="B636" t="s">
        <v>3115</v>
      </c>
      <c r="C636">
        <v>60</v>
      </c>
      <c r="D636">
        <v>13</v>
      </c>
      <c r="E636">
        <v>1</v>
      </c>
      <c r="F636">
        <v>2</v>
      </c>
      <c r="G636">
        <v>0</v>
      </c>
      <c r="H636">
        <v>0</v>
      </c>
      <c r="I636">
        <v>1291</v>
      </c>
      <c r="J636">
        <v>1000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2500</v>
      </c>
      <c r="V636">
        <v>0</v>
      </c>
      <c r="W636">
        <v>10000</v>
      </c>
      <c r="X636">
        <v>5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100</v>
      </c>
    </row>
    <row r="637" spans="1:34" ht="18.75">
      <c r="A637" s="79">
        <v>636</v>
      </c>
      <c r="B637" t="s">
        <v>3116</v>
      </c>
      <c r="C637">
        <v>60</v>
      </c>
      <c r="D637">
        <v>14</v>
      </c>
      <c r="E637">
        <v>1</v>
      </c>
      <c r="F637">
        <v>2</v>
      </c>
      <c r="G637">
        <v>0</v>
      </c>
      <c r="H637">
        <v>0</v>
      </c>
      <c r="I637">
        <v>1291</v>
      </c>
      <c r="J637">
        <v>1000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2750</v>
      </c>
      <c r="V637">
        <v>0</v>
      </c>
      <c r="W637">
        <v>10000</v>
      </c>
      <c r="X637">
        <v>5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100</v>
      </c>
    </row>
    <row r="638" spans="1:34" ht="18.75">
      <c r="A638" s="79">
        <v>637</v>
      </c>
      <c r="B638" t="s">
        <v>3117</v>
      </c>
      <c r="C638">
        <v>60</v>
      </c>
      <c r="D638">
        <v>15</v>
      </c>
      <c r="E638">
        <v>1</v>
      </c>
      <c r="F638">
        <v>2</v>
      </c>
      <c r="G638">
        <v>0</v>
      </c>
      <c r="H638">
        <v>0</v>
      </c>
      <c r="I638">
        <v>1291</v>
      </c>
      <c r="J638">
        <v>1000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3250</v>
      </c>
      <c r="V638">
        <v>0</v>
      </c>
      <c r="W638">
        <v>10000</v>
      </c>
      <c r="X638">
        <v>5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100</v>
      </c>
    </row>
    <row r="639" spans="1:34" ht="18.75">
      <c r="A639" s="79">
        <v>638</v>
      </c>
      <c r="B639" t="s">
        <v>3118</v>
      </c>
      <c r="C639">
        <v>41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274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5000</v>
      </c>
      <c r="X639">
        <v>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100</v>
      </c>
    </row>
    <row r="640" spans="1:34" ht="18.75">
      <c r="A640" s="79">
        <v>639</v>
      </c>
      <c r="B640" t="s">
        <v>3119</v>
      </c>
      <c r="C640">
        <v>41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1361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5000</v>
      </c>
      <c r="X640">
        <v>5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100</v>
      </c>
    </row>
    <row r="641" spans="1:34" ht="18.75">
      <c r="A641" s="79">
        <v>640</v>
      </c>
      <c r="B641" t="s">
        <v>3120</v>
      </c>
      <c r="C641">
        <v>44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276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5000</v>
      </c>
      <c r="X641">
        <v>5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100</v>
      </c>
    </row>
    <row r="642" spans="1:34" ht="18.75">
      <c r="A642" s="79">
        <v>641</v>
      </c>
      <c r="B642" t="s">
        <v>3121</v>
      </c>
      <c r="C642">
        <v>44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276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5000</v>
      </c>
      <c r="X642">
        <v>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100</v>
      </c>
    </row>
    <row r="643" spans="1:34" ht="18.75">
      <c r="A643" s="79">
        <v>642</v>
      </c>
      <c r="B643" t="s">
        <v>3122</v>
      </c>
      <c r="C643">
        <v>44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276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5000</v>
      </c>
      <c r="X643">
        <v>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100</v>
      </c>
    </row>
    <row r="644" spans="1:34" ht="18.75">
      <c r="A644" s="79">
        <v>643</v>
      </c>
      <c r="B644" t="s">
        <v>3123</v>
      </c>
      <c r="C644">
        <v>44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276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5000</v>
      </c>
      <c r="X644">
        <v>5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100</v>
      </c>
    </row>
    <row r="645" spans="1:34" ht="18.75">
      <c r="A645" s="79">
        <v>644</v>
      </c>
      <c r="B645" t="s">
        <v>3124</v>
      </c>
      <c r="C645">
        <v>44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276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5000</v>
      </c>
      <c r="X645">
        <v>5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100</v>
      </c>
    </row>
    <row r="646" spans="1:34" ht="18.75">
      <c r="A646" s="79">
        <v>645</v>
      </c>
      <c r="B646" t="s">
        <v>3125</v>
      </c>
      <c r="C646">
        <v>44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276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5000</v>
      </c>
      <c r="X646">
        <v>5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100</v>
      </c>
    </row>
    <row r="647" spans="1:34" ht="18.75">
      <c r="A647" s="79">
        <v>646</v>
      </c>
      <c r="B647" t="s">
        <v>3126</v>
      </c>
      <c r="C647">
        <v>44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276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5000</v>
      </c>
      <c r="X647">
        <v>5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100</v>
      </c>
    </row>
    <row r="648" spans="1:34" ht="18.75">
      <c r="A648" s="79">
        <v>647</v>
      </c>
      <c r="B648" t="s">
        <v>3127</v>
      </c>
      <c r="C648">
        <v>44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276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5000</v>
      </c>
      <c r="X648">
        <v>5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100</v>
      </c>
    </row>
    <row r="649" spans="1:34" ht="18.75">
      <c r="A649" s="79">
        <v>648</v>
      </c>
      <c r="B649" t="s">
        <v>3128</v>
      </c>
      <c r="C649">
        <v>41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920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2000</v>
      </c>
      <c r="X649">
        <v>5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100</v>
      </c>
    </row>
    <row r="650" spans="1:34" ht="18.75">
      <c r="A650" s="79">
        <v>649</v>
      </c>
      <c r="B650" t="s">
        <v>3129</v>
      </c>
      <c r="C650">
        <v>41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921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2000</v>
      </c>
      <c r="X650">
        <v>5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100</v>
      </c>
    </row>
    <row r="651" spans="1:34" ht="18.75">
      <c r="A651" s="79">
        <v>650</v>
      </c>
      <c r="B651" t="s">
        <v>3130</v>
      </c>
      <c r="C651">
        <v>41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922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2000</v>
      </c>
      <c r="X651">
        <v>5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100</v>
      </c>
    </row>
    <row r="652" spans="1:34" ht="18.75">
      <c r="A652" s="79">
        <v>651</v>
      </c>
      <c r="B652" t="s">
        <v>3131</v>
      </c>
      <c r="C652">
        <v>41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923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2000</v>
      </c>
      <c r="X652">
        <v>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100</v>
      </c>
    </row>
    <row r="653" spans="1:34" ht="18.75">
      <c r="A653" s="79">
        <v>652</v>
      </c>
      <c r="B653" t="s">
        <v>3132</v>
      </c>
      <c r="C653">
        <v>41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916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2000</v>
      </c>
      <c r="X653">
        <v>5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100</v>
      </c>
    </row>
    <row r="654" spans="1:34" ht="18.75">
      <c r="A654" s="79">
        <v>653</v>
      </c>
      <c r="B654" t="s">
        <v>3133</v>
      </c>
      <c r="C654">
        <v>41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917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2000</v>
      </c>
      <c r="X654">
        <v>5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100</v>
      </c>
    </row>
    <row r="655" spans="1:34" ht="18.75">
      <c r="A655" s="79">
        <v>654</v>
      </c>
      <c r="B655" t="s">
        <v>3134</v>
      </c>
      <c r="C655">
        <v>41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918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2000</v>
      </c>
      <c r="X655">
        <v>5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100</v>
      </c>
    </row>
    <row r="656" spans="1:34" ht="18.75">
      <c r="A656" s="79">
        <v>655</v>
      </c>
      <c r="B656" t="s">
        <v>3135</v>
      </c>
      <c r="C656">
        <v>41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919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2000</v>
      </c>
      <c r="X656">
        <v>5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100</v>
      </c>
    </row>
    <row r="657" spans="1:34" ht="18.75">
      <c r="A657" s="79">
        <v>656</v>
      </c>
      <c r="B657" t="s">
        <v>3136</v>
      </c>
      <c r="C657">
        <v>41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940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2000</v>
      </c>
      <c r="X657">
        <v>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100</v>
      </c>
    </row>
    <row r="658" spans="1:34" ht="18.75">
      <c r="A658" s="79">
        <v>657</v>
      </c>
      <c r="B658" t="s">
        <v>3137</v>
      </c>
      <c r="C658">
        <v>41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941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2000</v>
      </c>
      <c r="X658">
        <v>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100</v>
      </c>
    </row>
    <row r="659" spans="1:34" ht="18.75">
      <c r="A659" s="79">
        <v>658</v>
      </c>
      <c r="B659" t="s">
        <v>3138</v>
      </c>
      <c r="C659">
        <v>41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942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2000</v>
      </c>
      <c r="X659">
        <v>5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100</v>
      </c>
    </row>
    <row r="660" spans="1:34" ht="18.75">
      <c r="A660" s="79">
        <v>659</v>
      </c>
      <c r="B660" t="s">
        <v>3139</v>
      </c>
      <c r="C660">
        <v>41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943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2000</v>
      </c>
      <c r="X660">
        <v>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100</v>
      </c>
    </row>
    <row r="661" spans="1:34" ht="18.75">
      <c r="A661" s="79">
        <v>660</v>
      </c>
      <c r="B661" t="s">
        <v>3140</v>
      </c>
      <c r="C661">
        <v>41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944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2000</v>
      </c>
      <c r="X661">
        <v>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100</v>
      </c>
    </row>
    <row r="662" spans="1:34" ht="18.75">
      <c r="A662" s="79">
        <v>661</v>
      </c>
      <c r="B662" t="s">
        <v>3141</v>
      </c>
      <c r="C662">
        <v>41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945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2000</v>
      </c>
      <c r="X662">
        <v>5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100</v>
      </c>
    </row>
    <row r="663" spans="1:34" ht="18.75">
      <c r="A663" s="79">
        <v>662</v>
      </c>
      <c r="B663" t="s">
        <v>3142</v>
      </c>
      <c r="C663">
        <v>41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946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2000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100</v>
      </c>
    </row>
    <row r="664" spans="1:34" ht="18.75">
      <c r="A664" s="79">
        <v>663</v>
      </c>
      <c r="B664" t="s">
        <v>3143</v>
      </c>
      <c r="C664">
        <v>41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947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2000</v>
      </c>
      <c r="X664">
        <v>5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100</v>
      </c>
    </row>
    <row r="665" spans="1:34" ht="18.75">
      <c r="A665" s="79">
        <v>664</v>
      </c>
      <c r="B665" t="s">
        <v>3144</v>
      </c>
      <c r="C665">
        <v>41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948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2000</v>
      </c>
      <c r="X665">
        <v>5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100</v>
      </c>
    </row>
    <row r="666" spans="1:34" ht="18.75">
      <c r="A666" s="79">
        <v>665</v>
      </c>
      <c r="B666" t="s">
        <v>3145</v>
      </c>
      <c r="C666">
        <v>41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949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2000</v>
      </c>
      <c r="X666">
        <v>5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100</v>
      </c>
    </row>
    <row r="667" spans="1:34" ht="18.75">
      <c r="A667" s="79">
        <v>666</v>
      </c>
      <c r="B667" t="s">
        <v>3146</v>
      </c>
      <c r="C667">
        <v>41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950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2000</v>
      </c>
      <c r="X667">
        <v>5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100</v>
      </c>
    </row>
    <row r="668" spans="1:34" ht="18.75">
      <c r="A668" s="79">
        <v>667</v>
      </c>
      <c r="B668" t="s">
        <v>3147</v>
      </c>
      <c r="C668">
        <v>41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951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2000</v>
      </c>
      <c r="X668">
        <v>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100</v>
      </c>
    </row>
    <row r="669" spans="1:34" ht="18.75">
      <c r="A669" s="79">
        <v>668</v>
      </c>
      <c r="B669" t="s">
        <v>3148</v>
      </c>
      <c r="C669">
        <v>41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956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2000</v>
      </c>
      <c r="X669">
        <v>5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100</v>
      </c>
    </row>
    <row r="670" spans="1:34" ht="18.75">
      <c r="A670" s="79">
        <v>669</v>
      </c>
      <c r="B670" t="s">
        <v>3149</v>
      </c>
      <c r="C670">
        <v>41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957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2000</v>
      </c>
      <c r="X670">
        <v>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100</v>
      </c>
    </row>
    <row r="671" spans="1:34" ht="18.75">
      <c r="A671" s="79">
        <v>670</v>
      </c>
      <c r="B671" t="s">
        <v>3150</v>
      </c>
      <c r="C671">
        <v>41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958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2000</v>
      </c>
      <c r="X671">
        <v>5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100</v>
      </c>
    </row>
    <row r="672" spans="1:34" ht="18.75">
      <c r="A672" s="79">
        <v>671</v>
      </c>
      <c r="B672" t="s">
        <v>3151</v>
      </c>
      <c r="C672">
        <v>41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959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2000</v>
      </c>
      <c r="X672">
        <v>5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100</v>
      </c>
    </row>
    <row r="673" spans="1:34" ht="18.75">
      <c r="A673" s="79">
        <v>672</v>
      </c>
      <c r="B673" t="s">
        <v>3152</v>
      </c>
      <c r="C673">
        <v>41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952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2000</v>
      </c>
      <c r="X673">
        <v>5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100</v>
      </c>
    </row>
    <row r="674" spans="1:34" ht="18.75">
      <c r="A674" s="79">
        <v>673</v>
      </c>
      <c r="B674" t="s">
        <v>3153</v>
      </c>
      <c r="C674">
        <v>41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953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2000</v>
      </c>
      <c r="X674">
        <v>5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100</v>
      </c>
    </row>
    <row r="675" spans="1:34" ht="18.75">
      <c r="A675" s="79">
        <v>674</v>
      </c>
      <c r="B675" t="s">
        <v>3154</v>
      </c>
      <c r="C675">
        <v>41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954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2000</v>
      </c>
      <c r="X675">
        <v>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100</v>
      </c>
    </row>
    <row r="676" spans="1:34" ht="18.75">
      <c r="A676" s="79">
        <v>675</v>
      </c>
      <c r="B676" t="s">
        <v>3155</v>
      </c>
      <c r="C676">
        <v>41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955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2000</v>
      </c>
      <c r="X676">
        <v>5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100</v>
      </c>
    </row>
    <row r="677" spans="1:34" ht="18.75">
      <c r="A677" s="79">
        <v>676</v>
      </c>
      <c r="B677" t="s">
        <v>3156</v>
      </c>
      <c r="C677">
        <v>41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980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2000</v>
      </c>
      <c r="X677">
        <v>5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100</v>
      </c>
    </row>
    <row r="678" spans="1:34" ht="18.75">
      <c r="A678" s="79">
        <v>677</v>
      </c>
      <c r="B678" t="s">
        <v>3157</v>
      </c>
      <c r="C678">
        <v>41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981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2000</v>
      </c>
      <c r="X678">
        <v>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100</v>
      </c>
    </row>
    <row r="679" spans="1:34" ht="18.75">
      <c r="A679" s="79">
        <v>678</v>
      </c>
      <c r="B679" t="s">
        <v>3158</v>
      </c>
      <c r="C679">
        <v>41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982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2000</v>
      </c>
      <c r="X679">
        <v>5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100</v>
      </c>
    </row>
    <row r="680" spans="1:34" ht="18.75">
      <c r="A680" s="79">
        <v>679</v>
      </c>
      <c r="B680" t="s">
        <v>3159</v>
      </c>
      <c r="C680">
        <v>41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983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2000</v>
      </c>
      <c r="X680">
        <v>5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100</v>
      </c>
    </row>
    <row r="681" spans="1:34" ht="18.75">
      <c r="A681" s="79">
        <v>680</v>
      </c>
      <c r="B681" t="s">
        <v>3160</v>
      </c>
      <c r="C681">
        <v>41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960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2000</v>
      </c>
      <c r="X681">
        <v>5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100</v>
      </c>
    </row>
    <row r="682" spans="1:34" ht="18.75">
      <c r="A682" s="79">
        <v>681</v>
      </c>
      <c r="B682" t="s">
        <v>3161</v>
      </c>
      <c r="C682">
        <v>41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961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2000</v>
      </c>
      <c r="X682">
        <v>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100</v>
      </c>
    </row>
    <row r="683" spans="1:34" ht="18.75">
      <c r="A683" s="79">
        <v>682</v>
      </c>
      <c r="B683" t="s">
        <v>3162</v>
      </c>
      <c r="C683">
        <v>41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962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2000</v>
      </c>
      <c r="X683">
        <v>5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100</v>
      </c>
    </row>
    <row r="684" spans="1:34" ht="18.75">
      <c r="A684" s="79">
        <v>683</v>
      </c>
      <c r="B684" t="s">
        <v>3163</v>
      </c>
      <c r="C684">
        <v>41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963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2000</v>
      </c>
      <c r="X684">
        <v>5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100</v>
      </c>
    </row>
    <row r="685" spans="1:34" ht="18.75">
      <c r="A685" s="79">
        <v>684</v>
      </c>
      <c r="B685" t="s">
        <v>3164</v>
      </c>
      <c r="C685">
        <v>41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984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2000</v>
      </c>
      <c r="X685">
        <v>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100</v>
      </c>
    </row>
    <row r="686" spans="1:34" ht="18.75">
      <c r="A686" s="79">
        <v>685</v>
      </c>
      <c r="B686" t="s">
        <v>3165</v>
      </c>
      <c r="C686">
        <v>41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985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2000</v>
      </c>
      <c r="X686">
        <v>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100</v>
      </c>
    </row>
    <row r="687" spans="1:34" ht="18.75">
      <c r="A687" s="79">
        <v>686</v>
      </c>
      <c r="B687" t="s">
        <v>3166</v>
      </c>
      <c r="C687">
        <v>41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986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2000</v>
      </c>
      <c r="X687">
        <v>5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100</v>
      </c>
    </row>
    <row r="688" spans="1:34" ht="18.75">
      <c r="A688" s="79">
        <v>687</v>
      </c>
      <c r="B688" t="s">
        <v>3167</v>
      </c>
      <c r="C688">
        <v>41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987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2000</v>
      </c>
      <c r="X688">
        <v>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100</v>
      </c>
    </row>
    <row r="689" spans="1:34" ht="18.75">
      <c r="A689" s="79">
        <v>688</v>
      </c>
      <c r="B689" t="s">
        <v>3168</v>
      </c>
      <c r="C689">
        <v>41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888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2000</v>
      </c>
      <c r="X689">
        <v>5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100</v>
      </c>
    </row>
    <row r="690" spans="1:34" ht="18.75">
      <c r="A690" s="79">
        <v>689</v>
      </c>
      <c r="B690" t="s">
        <v>3169</v>
      </c>
      <c r="C690">
        <v>41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889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2000</v>
      </c>
      <c r="X690">
        <v>5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100</v>
      </c>
    </row>
    <row r="691" spans="1:34" ht="18.75">
      <c r="A691" s="79">
        <v>690</v>
      </c>
      <c r="B691" t="s">
        <v>3170</v>
      </c>
      <c r="C691">
        <v>41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890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2000</v>
      </c>
      <c r="X691">
        <v>5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100</v>
      </c>
    </row>
    <row r="692" spans="1:34" ht="18.75">
      <c r="A692" s="79">
        <v>691</v>
      </c>
      <c r="B692" t="s">
        <v>3171</v>
      </c>
      <c r="C692">
        <v>41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891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2000</v>
      </c>
      <c r="X692">
        <v>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100</v>
      </c>
    </row>
    <row r="693" spans="1:34" ht="18.75">
      <c r="A693" s="79">
        <v>692</v>
      </c>
      <c r="B693" t="s">
        <v>3172</v>
      </c>
      <c r="C693">
        <v>41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880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2000</v>
      </c>
      <c r="X693">
        <v>5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100</v>
      </c>
    </row>
    <row r="694" spans="1:34" ht="18.75">
      <c r="A694" s="79">
        <v>693</v>
      </c>
      <c r="B694" t="s">
        <v>3173</v>
      </c>
      <c r="C694">
        <v>41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881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2000</v>
      </c>
      <c r="X694">
        <v>5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100</v>
      </c>
    </row>
    <row r="695" spans="1:34" ht="18.75">
      <c r="A695" s="79">
        <v>694</v>
      </c>
      <c r="B695" t="s">
        <v>3174</v>
      </c>
      <c r="C695">
        <v>41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882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2000</v>
      </c>
      <c r="X695">
        <v>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100</v>
      </c>
    </row>
    <row r="696" spans="1:34" ht="18.75">
      <c r="A696" s="79">
        <v>695</v>
      </c>
      <c r="B696" t="s">
        <v>3175</v>
      </c>
      <c r="C696">
        <v>41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883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2000</v>
      </c>
      <c r="X696">
        <v>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100</v>
      </c>
    </row>
    <row r="697" spans="1:34" ht="18.75">
      <c r="A697" s="79">
        <v>696</v>
      </c>
      <c r="B697" t="s">
        <v>3176</v>
      </c>
      <c r="C697">
        <v>41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908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2000</v>
      </c>
      <c r="X697">
        <v>5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100</v>
      </c>
    </row>
    <row r="698" spans="1:34" ht="18.75">
      <c r="A698" s="79">
        <v>697</v>
      </c>
      <c r="B698" t="s">
        <v>3177</v>
      </c>
      <c r="C698">
        <v>41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909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2000</v>
      </c>
      <c r="X698">
        <v>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100</v>
      </c>
    </row>
    <row r="699" spans="1:34" ht="18.75">
      <c r="A699" s="79">
        <v>698</v>
      </c>
      <c r="B699" t="s">
        <v>3178</v>
      </c>
      <c r="C699">
        <v>41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910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2000</v>
      </c>
      <c r="X699">
        <v>5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100</v>
      </c>
    </row>
    <row r="700" spans="1:34" ht="18.75">
      <c r="A700" s="79">
        <v>699</v>
      </c>
      <c r="B700" t="s">
        <v>3179</v>
      </c>
      <c r="C700">
        <v>41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911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2000</v>
      </c>
      <c r="X700">
        <v>5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100</v>
      </c>
    </row>
    <row r="701" spans="1:34" ht="18.75">
      <c r="A701" s="79">
        <v>700</v>
      </c>
      <c r="B701" t="s">
        <v>3180</v>
      </c>
      <c r="C701">
        <v>41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884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2000</v>
      </c>
      <c r="X701">
        <v>5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100</v>
      </c>
    </row>
    <row r="702" spans="1:34" ht="18.75">
      <c r="A702" s="79">
        <v>701</v>
      </c>
      <c r="B702" t="s">
        <v>3181</v>
      </c>
      <c r="C702">
        <v>41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885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2000</v>
      </c>
      <c r="X702">
        <v>5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100</v>
      </c>
    </row>
    <row r="703" spans="1:34" ht="18.75">
      <c r="A703" s="79">
        <v>702</v>
      </c>
      <c r="B703" t="s">
        <v>3182</v>
      </c>
      <c r="C703">
        <v>41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886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2000</v>
      </c>
      <c r="X703">
        <v>5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100</v>
      </c>
    </row>
    <row r="704" spans="1:34" ht="18.75">
      <c r="A704" s="79">
        <v>703</v>
      </c>
      <c r="B704" t="s">
        <v>3183</v>
      </c>
      <c r="C704">
        <v>41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887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2000</v>
      </c>
      <c r="X704">
        <v>5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100</v>
      </c>
    </row>
    <row r="705" spans="1:34" ht="18.75">
      <c r="A705" s="79">
        <v>704</v>
      </c>
      <c r="B705" t="s">
        <v>3184</v>
      </c>
      <c r="C705">
        <v>41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912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2000</v>
      </c>
      <c r="X705">
        <v>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100</v>
      </c>
    </row>
    <row r="706" spans="1:34" ht="18.75">
      <c r="A706" s="79">
        <v>705</v>
      </c>
      <c r="B706" t="s">
        <v>3185</v>
      </c>
      <c r="C706">
        <v>41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913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2000</v>
      </c>
      <c r="X706">
        <v>5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100</v>
      </c>
    </row>
    <row r="707" spans="1:34" ht="18.75">
      <c r="A707" s="79">
        <v>706</v>
      </c>
      <c r="B707" t="s">
        <v>3186</v>
      </c>
      <c r="C707">
        <v>41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914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2000</v>
      </c>
      <c r="X707">
        <v>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100</v>
      </c>
    </row>
    <row r="708" spans="1:34" ht="18.75">
      <c r="A708" s="79">
        <v>707</v>
      </c>
      <c r="B708" t="s">
        <v>3187</v>
      </c>
      <c r="C708">
        <v>41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915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2000</v>
      </c>
      <c r="X708">
        <v>5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100</v>
      </c>
    </row>
    <row r="709" spans="1:34" ht="18.75">
      <c r="A709" s="79">
        <v>708</v>
      </c>
      <c r="B709" t="s">
        <v>3188</v>
      </c>
      <c r="C709">
        <v>41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924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2000</v>
      </c>
      <c r="X709">
        <v>5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100</v>
      </c>
    </row>
    <row r="710" spans="1:34" ht="18.75">
      <c r="A710" s="79">
        <v>709</v>
      </c>
      <c r="B710" t="s">
        <v>3189</v>
      </c>
      <c r="C710">
        <v>41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925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2000</v>
      </c>
      <c r="X710">
        <v>5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100</v>
      </c>
    </row>
    <row r="711" spans="1:34" ht="18.75">
      <c r="A711" s="79">
        <v>710</v>
      </c>
      <c r="B711" t="s">
        <v>3190</v>
      </c>
      <c r="C711">
        <v>41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926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2000</v>
      </c>
      <c r="X711">
        <v>5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100</v>
      </c>
    </row>
    <row r="712" spans="1:34" ht="18.75">
      <c r="A712" s="79">
        <v>711</v>
      </c>
      <c r="B712" t="s">
        <v>3191</v>
      </c>
      <c r="C712">
        <v>41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927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2000</v>
      </c>
      <c r="X712">
        <v>5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100</v>
      </c>
    </row>
    <row r="713" spans="1:34" ht="18.75">
      <c r="A713" s="79">
        <v>712</v>
      </c>
      <c r="B713" t="s">
        <v>3192</v>
      </c>
      <c r="C713">
        <v>41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928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2000</v>
      </c>
      <c r="X713">
        <v>5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100</v>
      </c>
    </row>
    <row r="714" spans="1:34" ht="18.75">
      <c r="A714" s="79">
        <v>713</v>
      </c>
      <c r="B714" t="s">
        <v>3193</v>
      </c>
      <c r="C714">
        <v>41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929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2000</v>
      </c>
      <c r="X714">
        <v>5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100</v>
      </c>
    </row>
    <row r="715" spans="1:34" ht="18.75">
      <c r="A715" s="79">
        <v>714</v>
      </c>
      <c r="B715" t="s">
        <v>3194</v>
      </c>
      <c r="C715">
        <v>41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930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2000</v>
      </c>
      <c r="X715">
        <v>5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100</v>
      </c>
    </row>
    <row r="716" spans="1:34" ht="18.75">
      <c r="A716" s="79">
        <v>715</v>
      </c>
      <c r="B716" t="s">
        <v>3195</v>
      </c>
      <c r="C716">
        <v>41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931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2000</v>
      </c>
      <c r="X716">
        <v>5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100</v>
      </c>
    </row>
    <row r="717" spans="1:34" ht="18.75">
      <c r="A717" s="79">
        <v>716</v>
      </c>
      <c r="B717" t="s">
        <v>3196</v>
      </c>
      <c r="C717">
        <v>41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934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2000</v>
      </c>
      <c r="X717">
        <v>5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100</v>
      </c>
    </row>
    <row r="718" spans="1:34" ht="18.75">
      <c r="A718" s="79">
        <v>717</v>
      </c>
      <c r="B718" t="s">
        <v>3197</v>
      </c>
      <c r="C718">
        <v>41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935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2000</v>
      </c>
      <c r="X718">
        <v>5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100</v>
      </c>
    </row>
    <row r="719" spans="1:34" ht="18.75">
      <c r="A719" s="79">
        <v>718</v>
      </c>
      <c r="B719" t="s">
        <v>3198</v>
      </c>
      <c r="C719">
        <v>41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936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2000</v>
      </c>
      <c r="X719">
        <v>5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100</v>
      </c>
    </row>
    <row r="720" spans="1:34" ht="18.75">
      <c r="A720" s="79">
        <v>719</v>
      </c>
      <c r="B720" t="s">
        <v>3199</v>
      </c>
      <c r="C720">
        <v>41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937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2000</v>
      </c>
      <c r="X720">
        <v>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100</v>
      </c>
    </row>
    <row r="721" spans="1:34" ht="18.75">
      <c r="A721" s="79">
        <v>720</v>
      </c>
      <c r="B721" t="s">
        <v>3200</v>
      </c>
      <c r="C721">
        <v>41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938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2000</v>
      </c>
      <c r="X721">
        <v>5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100</v>
      </c>
    </row>
    <row r="722" spans="1:34" ht="18.75">
      <c r="A722" s="79">
        <v>721</v>
      </c>
      <c r="B722" t="s">
        <v>3201</v>
      </c>
      <c r="C722">
        <v>41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939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2000</v>
      </c>
      <c r="X722">
        <v>5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100</v>
      </c>
    </row>
    <row r="723" spans="1:34" ht="18.75">
      <c r="A723" s="79">
        <v>722</v>
      </c>
      <c r="B723" t="s">
        <v>3202</v>
      </c>
      <c r="C723">
        <v>41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964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2000</v>
      </c>
      <c r="X723">
        <v>5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100</v>
      </c>
    </row>
    <row r="724" spans="1:34" ht="18.75">
      <c r="A724" s="79">
        <v>723</v>
      </c>
      <c r="B724" t="s">
        <v>3203</v>
      </c>
      <c r="C724">
        <v>41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965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2000</v>
      </c>
      <c r="X724">
        <v>5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100</v>
      </c>
    </row>
    <row r="725" spans="1:34" ht="18.75">
      <c r="A725" s="79">
        <v>724</v>
      </c>
      <c r="B725" t="s">
        <v>3204</v>
      </c>
      <c r="C725">
        <v>41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966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2000</v>
      </c>
      <c r="X725">
        <v>5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100</v>
      </c>
    </row>
    <row r="726" spans="1:34" ht="18.75">
      <c r="A726" s="79">
        <v>725</v>
      </c>
      <c r="B726" t="s">
        <v>3205</v>
      </c>
      <c r="C726">
        <v>41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967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2000</v>
      </c>
      <c r="X726">
        <v>5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100</v>
      </c>
    </row>
    <row r="727" spans="1:34" ht="18.75">
      <c r="A727" s="79">
        <v>726</v>
      </c>
      <c r="B727" t="s">
        <v>3206</v>
      </c>
      <c r="C727">
        <v>41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974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2000</v>
      </c>
      <c r="X727">
        <v>5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100</v>
      </c>
    </row>
    <row r="728" spans="1:34" ht="18.75">
      <c r="A728" s="79">
        <v>727</v>
      </c>
      <c r="B728" t="s">
        <v>3207</v>
      </c>
      <c r="C728">
        <v>41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975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2000</v>
      </c>
      <c r="X728">
        <v>5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100</v>
      </c>
    </row>
    <row r="729" spans="1:34" ht="18.75">
      <c r="A729" s="79">
        <v>728</v>
      </c>
      <c r="B729" t="s">
        <v>3208</v>
      </c>
      <c r="C729">
        <v>41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892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2000</v>
      </c>
      <c r="X729">
        <v>5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100</v>
      </c>
    </row>
    <row r="730" spans="1:34" ht="18.75">
      <c r="A730" s="79">
        <v>729</v>
      </c>
      <c r="B730" t="s">
        <v>3209</v>
      </c>
      <c r="C730">
        <v>41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893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2000</v>
      </c>
      <c r="X730">
        <v>5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100</v>
      </c>
    </row>
    <row r="731" spans="1:34" ht="18.75">
      <c r="A731" s="79">
        <v>730</v>
      </c>
      <c r="B731" t="s">
        <v>3210</v>
      </c>
      <c r="C731">
        <v>41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894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2000</v>
      </c>
      <c r="X731">
        <v>5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100</v>
      </c>
    </row>
    <row r="732" spans="1:34" ht="18.75">
      <c r="A732" s="79">
        <v>731</v>
      </c>
      <c r="B732" t="s">
        <v>3211</v>
      </c>
      <c r="C732">
        <v>41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895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2000</v>
      </c>
      <c r="X732">
        <v>5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100</v>
      </c>
    </row>
    <row r="733" spans="1:34" ht="18.75">
      <c r="A733" s="79">
        <v>732</v>
      </c>
      <c r="B733" t="s">
        <v>3212</v>
      </c>
      <c r="C733">
        <v>41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902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2000</v>
      </c>
      <c r="X733">
        <v>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100</v>
      </c>
    </row>
    <row r="734" spans="1:34" ht="18.75">
      <c r="A734" s="79">
        <v>733</v>
      </c>
      <c r="B734" t="s">
        <v>3213</v>
      </c>
      <c r="C734">
        <v>41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903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2000</v>
      </c>
      <c r="X734">
        <v>5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100</v>
      </c>
    </row>
    <row r="735" spans="1:34" ht="18.75">
      <c r="A735" s="79">
        <v>734</v>
      </c>
      <c r="B735" t="s">
        <v>3214</v>
      </c>
      <c r="C735">
        <v>41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1940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5000</v>
      </c>
      <c r="X735">
        <v>5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100</v>
      </c>
    </row>
    <row r="736" spans="1:34" ht="18.75">
      <c r="A736" s="79">
        <v>735</v>
      </c>
      <c r="B736" t="s">
        <v>3215</v>
      </c>
      <c r="C736">
        <v>41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1941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5000</v>
      </c>
      <c r="X736">
        <v>5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100</v>
      </c>
    </row>
    <row r="737" spans="1:34" ht="18.75">
      <c r="A737" s="79">
        <v>736</v>
      </c>
      <c r="B737" t="s">
        <v>3216</v>
      </c>
      <c r="C737">
        <v>41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1942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5000</v>
      </c>
      <c r="X737">
        <v>5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100</v>
      </c>
    </row>
    <row r="738" spans="1:34" ht="18.75">
      <c r="A738" s="79">
        <v>737</v>
      </c>
      <c r="B738" t="s">
        <v>3217</v>
      </c>
      <c r="C738">
        <v>41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1943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5000</v>
      </c>
      <c r="X738">
        <v>5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100</v>
      </c>
    </row>
    <row r="739" spans="1:34" ht="18.75">
      <c r="A739" s="79">
        <v>738</v>
      </c>
      <c r="B739" t="s">
        <v>3218</v>
      </c>
      <c r="C739">
        <v>41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1944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5000</v>
      </c>
      <c r="X739">
        <v>5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100</v>
      </c>
    </row>
    <row r="740" spans="1:34" ht="18.75">
      <c r="A740" s="79">
        <v>739</v>
      </c>
      <c r="B740" t="s">
        <v>3219</v>
      </c>
      <c r="C740">
        <v>41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1945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5000</v>
      </c>
      <c r="X740">
        <v>5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100</v>
      </c>
    </row>
    <row r="741" spans="1:34" ht="18.75">
      <c r="A741" s="79">
        <v>740</v>
      </c>
      <c r="B741" t="s">
        <v>3220</v>
      </c>
      <c r="C741">
        <v>41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1946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5000</v>
      </c>
      <c r="X741">
        <v>5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100</v>
      </c>
    </row>
    <row r="742" spans="1:34" ht="18.75">
      <c r="A742" s="79">
        <v>741</v>
      </c>
      <c r="B742" t="s">
        <v>3221</v>
      </c>
      <c r="C742">
        <v>41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1947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5000</v>
      </c>
      <c r="X742">
        <v>5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100</v>
      </c>
    </row>
    <row r="743" spans="1:34" ht="18.75">
      <c r="A743" s="79">
        <v>742</v>
      </c>
      <c r="B743" t="s">
        <v>3222</v>
      </c>
      <c r="C743">
        <v>41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1948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5000</v>
      </c>
      <c r="X743">
        <v>5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100</v>
      </c>
    </row>
    <row r="744" spans="1:34" ht="18.75">
      <c r="A744" s="79">
        <v>743</v>
      </c>
      <c r="B744" t="s">
        <v>3223</v>
      </c>
      <c r="C744">
        <v>41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1990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5000</v>
      </c>
      <c r="X744">
        <v>5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100</v>
      </c>
    </row>
    <row r="745" spans="1:34" ht="18.75">
      <c r="A745" s="79">
        <v>744</v>
      </c>
      <c r="B745" t="s">
        <v>3224</v>
      </c>
      <c r="C745">
        <v>41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1991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5000</v>
      </c>
      <c r="X745">
        <v>5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100</v>
      </c>
    </row>
    <row r="746" spans="1:34" ht="18.75">
      <c r="A746" s="79">
        <v>745</v>
      </c>
      <c r="B746" t="s">
        <v>3225</v>
      </c>
      <c r="C746">
        <v>41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1992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5000</v>
      </c>
      <c r="X746">
        <v>5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100</v>
      </c>
    </row>
    <row r="747" spans="1:34" ht="18.75">
      <c r="A747" s="79">
        <v>746</v>
      </c>
      <c r="B747" t="s">
        <v>3226</v>
      </c>
      <c r="C747">
        <v>41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1993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5000</v>
      </c>
      <c r="X747">
        <v>5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100</v>
      </c>
    </row>
    <row r="748" spans="1:34" ht="18.75">
      <c r="A748" s="79">
        <v>747</v>
      </c>
      <c r="B748" t="s">
        <v>3227</v>
      </c>
      <c r="C748">
        <v>41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1994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5000</v>
      </c>
      <c r="X748">
        <v>5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100</v>
      </c>
    </row>
    <row r="749" spans="1:34" ht="18.75">
      <c r="A749" s="79">
        <v>748</v>
      </c>
      <c r="B749" t="s">
        <v>3228</v>
      </c>
      <c r="C749">
        <v>41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1995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5000</v>
      </c>
      <c r="X749">
        <v>5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100</v>
      </c>
    </row>
    <row r="750" spans="1:34" ht="18.75">
      <c r="A750" s="79">
        <v>749</v>
      </c>
      <c r="B750" t="s">
        <v>3229</v>
      </c>
      <c r="C750">
        <v>41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1996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5000</v>
      </c>
      <c r="X750">
        <v>5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100</v>
      </c>
    </row>
    <row r="751" spans="1:34" ht="18.75">
      <c r="A751" s="79">
        <v>750</v>
      </c>
      <c r="B751" t="s">
        <v>3230</v>
      </c>
      <c r="C751">
        <v>41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1997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5000</v>
      </c>
      <c r="X751">
        <v>5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100</v>
      </c>
    </row>
    <row r="752" spans="1:34" ht="18.75">
      <c r="A752" s="79">
        <v>751</v>
      </c>
      <c r="B752" t="s">
        <v>3231</v>
      </c>
      <c r="C752">
        <v>41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1998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5000</v>
      </c>
      <c r="X752">
        <v>5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100</v>
      </c>
    </row>
    <row r="753" spans="1:34" ht="18.75">
      <c r="A753" s="79">
        <v>752</v>
      </c>
      <c r="B753" t="s">
        <v>3232</v>
      </c>
      <c r="C753">
        <v>41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2040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5000</v>
      </c>
      <c r="X753">
        <v>5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100</v>
      </c>
    </row>
    <row r="754" spans="1:34" ht="18.75">
      <c r="A754" s="79">
        <v>753</v>
      </c>
      <c r="B754" t="s">
        <v>3233</v>
      </c>
      <c r="C754">
        <v>41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2041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5000</v>
      </c>
      <c r="X754">
        <v>5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100</v>
      </c>
    </row>
    <row r="755" spans="1:34" ht="18.75">
      <c r="A755" s="79">
        <v>754</v>
      </c>
      <c r="B755" t="s">
        <v>3234</v>
      </c>
      <c r="C755">
        <v>41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2042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5000</v>
      </c>
      <c r="X755">
        <v>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100</v>
      </c>
    </row>
    <row r="756" spans="1:34" ht="18.75">
      <c r="A756" s="79">
        <v>755</v>
      </c>
      <c r="B756" t="s">
        <v>3235</v>
      </c>
      <c r="C756">
        <v>41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2043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5000</v>
      </c>
      <c r="X756">
        <v>5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100</v>
      </c>
    </row>
    <row r="757" spans="1:34" ht="18.75">
      <c r="A757" s="79">
        <v>756</v>
      </c>
      <c r="B757" t="s">
        <v>3236</v>
      </c>
      <c r="C757">
        <v>41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2044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5000</v>
      </c>
      <c r="X757">
        <v>5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100</v>
      </c>
    </row>
    <row r="758" spans="1:34" ht="18.75">
      <c r="A758" s="79">
        <v>757</v>
      </c>
      <c r="B758" t="s">
        <v>3237</v>
      </c>
      <c r="C758">
        <v>41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2045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5000</v>
      </c>
      <c r="X758">
        <v>5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100</v>
      </c>
    </row>
    <row r="759" spans="1:34" ht="18.75">
      <c r="A759" s="79">
        <v>758</v>
      </c>
      <c r="B759" t="s">
        <v>3238</v>
      </c>
      <c r="C759">
        <v>41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2046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5000</v>
      </c>
      <c r="X759">
        <v>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100</v>
      </c>
    </row>
    <row r="760" spans="1:34" ht="18.75">
      <c r="A760" s="79">
        <v>759</v>
      </c>
      <c r="B760" t="s">
        <v>3239</v>
      </c>
      <c r="C760">
        <v>41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2047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5000</v>
      </c>
      <c r="X760">
        <v>5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100</v>
      </c>
    </row>
    <row r="761" spans="1:34" ht="18.75">
      <c r="A761" s="79">
        <v>760</v>
      </c>
      <c r="B761" t="s">
        <v>3240</v>
      </c>
      <c r="C761">
        <v>41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2048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5000</v>
      </c>
      <c r="X761">
        <v>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100</v>
      </c>
    </row>
    <row r="762" spans="1:34" ht="18.75">
      <c r="A762" s="79">
        <v>761</v>
      </c>
      <c r="B762" t="s">
        <v>3241</v>
      </c>
      <c r="C762">
        <v>41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1950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5000</v>
      </c>
      <c r="X762">
        <v>5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100</v>
      </c>
    </row>
    <row r="763" spans="1:34" ht="18.75">
      <c r="A763" s="79">
        <v>762</v>
      </c>
      <c r="B763" t="s">
        <v>3242</v>
      </c>
      <c r="C763">
        <v>41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1951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5000</v>
      </c>
      <c r="X763">
        <v>5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100</v>
      </c>
    </row>
    <row r="764" spans="1:34" ht="18.75">
      <c r="A764" s="79">
        <v>763</v>
      </c>
      <c r="B764" t="s">
        <v>3243</v>
      </c>
      <c r="C764">
        <v>41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1952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5000</v>
      </c>
      <c r="X764">
        <v>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100</v>
      </c>
    </row>
    <row r="765" spans="1:34" ht="18.75">
      <c r="A765" s="79">
        <v>764</v>
      </c>
      <c r="B765" t="s">
        <v>3244</v>
      </c>
      <c r="C765">
        <v>41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1953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5000</v>
      </c>
      <c r="X765">
        <v>5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100</v>
      </c>
    </row>
    <row r="766" spans="1:34" ht="18.75">
      <c r="A766" s="79">
        <v>765</v>
      </c>
      <c r="B766" t="s">
        <v>3245</v>
      </c>
      <c r="C766">
        <v>41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1954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5000</v>
      </c>
      <c r="X766">
        <v>5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100</v>
      </c>
    </row>
    <row r="767" spans="1:34" ht="18.75">
      <c r="A767" s="79">
        <v>766</v>
      </c>
      <c r="B767" t="s">
        <v>3246</v>
      </c>
      <c r="C767">
        <v>41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1955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5000</v>
      </c>
      <c r="X767">
        <v>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100</v>
      </c>
    </row>
    <row r="768" spans="1:34" ht="18.75">
      <c r="A768" s="79">
        <v>767</v>
      </c>
      <c r="B768" t="s">
        <v>3247</v>
      </c>
      <c r="C768">
        <v>41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1956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5000</v>
      </c>
      <c r="X768">
        <v>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100</v>
      </c>
    </row>
    <row r="769" spans="1:34" ht="18.75">
      <c r="A769" s="79">
        <v>768</v>
      </c>
      <c r="B769" t="s">
        <v>3248</v>
      </c>
      <c r="C769">
        <v>41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1957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5000</v>
      </c>
      <c r="X769">
        <v>5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100</v>
      </c>
    </row>
    <row r="770" spans="1:34" ht="18.75">
      <c r="A770" s="79">
        <v>769</v>
      </c>
      <c r="B770" t="s">
        <v>3249</v>
      </c>
      <c r="C770">
        <v>41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1958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5000</v>
      </c>
      <c r="X770">
        <v>5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100</v>
      </c>
    </row>
    <row r="771" spans="1:34" ht="18.75">
      <c r="A771" s="79">
        <v>770</v>
      </c>
      <c r="B771" t="s">
        <v>3250</v>
      </c>
      <c r="C771">
        <v>41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2000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5000</v>
      </c>
      <c r="X771">
        <v>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100</v>
      </c>
    </row>
    <row r="772" spans="1:34" ht="18.75">
      <c r="A772" s="79">
        <v>771</v>
      </c>
      <c r="B772" t="s">
        <v>3251</v>
      </c>
      <c r="C772">
        <v>41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2001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5000</v>
      </c>
      <c r="X772">
        <v>5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100</v>
      </c>
    </row>
    <row r="773" spans="1:34" ht="18.75">
      <c r="A773" s="79">
        <v>772</v>
      </c>
      <c r="B773" t="s">
        <v>3252</v>
      </c>
      <c r="C773">
        <v>41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2002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5000</v>
      </c>
      <c r="X773">
        <v>5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100</v>
      </c>
    </row>
    <row r="774" spans="1:34" ht="18.75">
      <c r="A774" s="79">
        <v>773</v>
      </c>
      <c r="B774" t="s">
        <v>3253</v>
      </c>
      <c r="C774">
        <v>41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2003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5000</v>
      </c>
      <c r="X774">
        <v>5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100</v>
      </c>
    </row>
    <row r="775" spans="1:34" ht="18.75">
      <c r="A775" s="79">
        <v>774</v>
      </c>
      <c r="B775" t="s">
        <v>3254</v>
      </c>
      <c r="C775">
        <v>41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2004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5000</v>
      </c>
      <c r="X775">
        <v>5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100</v>
      </c>
    </row>
    <row r="776" spans="1:34" ht="18.75">
      <c r="A776" s="79">
        <v>775</v>
      </c>
      <c r="B776" t="s">
        <v>3255</v>
      </c>
      <c r="C776">
        <v>41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2005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5000</v>
      </c>
      <c r="X776">
        <v>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100</v>
      </c>
    </row>
    <row r="777" spans="1:34" ht="18.75">
      <c r="A777" s="79">
        <v>776</v>
      </c>
      <c r="B777" t="s">
        <v>3256</v>
      </c>
      <c r="C777">
        <v>41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2006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5000</v>
      </c>
      <c r="X777">
        <v>5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100</v>
      </c>
    </row>
    <row r="778" spans="1:34" ht="18.75">
      <c r="A778" s="79">
        <v>777</v>
      </c>
      <c r="B778" t="s">
        <v>3257</v>
      </c>
      <c r="C778">
        <v>41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2007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5000</v>
      </c>
      <c r="X778">
        <v>5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100</v>
      </c>
    </row>
    <row r="779" spans="1:34" ht="18.75">
      <c r="A779" s="79">
        <v>778</v>
      </c>
      <c r="B779" t="s">
        <v>3258</v>
      </c>
      <c r="C779">
        <v>41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2008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5000</v>
      </c>
      <c r="X779">
        <v>5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100</v>
      </c>
    </row>
    <row r="780" spans="1:34" ht="18.75">
      <c r="A780" s="79">
        <v>779</v>
      </c>
      <c r="B780" t="s">
        <v>3259</v>
      </c>
      <c r="C780">
        <v>41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2000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5000</v>
      </c>
      <c r="X780">
        <v>5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100</v>
      </c>
    </row>
    <row r="781" spans="1:34" ht="18.75">
      <c r="A781" s="79">
        <v>780</v>
      </c>
      <c r="B781" t="s">
        <v>3260</v>
      </c>
      <c r="C781">
        <v>41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2001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5000</v>
      </c>
      <c r="X781">
        <v>5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100</v>
      </c>
    </row>
    <row r="782" spans="1:34" ht="18.75">
      <c r="A782" s="79">
        <v>781</v>
      </c>
      <c r="B782" t="s">
        <v>3261</v>
      </c>
      <c r="C782">
        <v>41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2002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5000</v>
      </c>
      <c r="X782">
        <v>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100</v>
      </c>
    </row>
    <row r="783" spans="1:34" ht="18.75">
      <c r="A783" s="79">
        <v>782</v>
      </c>
      <c r="B783" t="s">
        <v>3262</v>
      </c>
      <c r="C783">
        <v>41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2003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5000</v>
      </c>
      <c r="X783">
        <v>5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100</v>
      </c>
    </row>
    <row r="784" spans="1:34" ht="18.75">
      <c r="A784" s="79">
        <v>783</v>
      </c>
      <c r="B784" t="s">
        <v>3263</v>
      </c>
      <c r="C784">
        <v>41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2004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5000</v>
      </c>
      <c r="X784">
        <v>5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100</v>
      </c>
    </row>
    <row r="785" spans="1:34" ht="18.75">
      <c r="A785" s="79">
        <v>784</v>
      </c>
      <c r="B785" t="s">
        <v>3264</v>
      </c>
      <c r="C785">
        <v>41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2005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5000</v>
      </c>
      <c r="X785">
        <v>5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100</v>
      </c>
    </row>
    <row r="786" spans="1:34" ht="18.75">
      <c r="A786" s="79">
        <v>785</v>
      </c>
      <c r="B786" t="s">
        <v>3265</v>
      </c>
      <c r="C786">
        <v>41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2006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5000</v>
      </c>
      <c r="X786">
        <v>5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100</v>
      </c>
    </row>
    <row r="787" spans="1:34" ht="18.75">
      <c r="A787" s="79">
        <v>786</v>
      </c>
      <c r="B787" t="s">
        <v>3266</v>
      </c>
      <c r="C787">
        <v>41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2007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5000</v>
      </c>
      <c r="X787">
        <v>5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100</v>
      </c>
    </row>
    <row r="788" spans="1:34" ht="18.75">
      <c r="A788" s="79">
        <v>787</v>
      </c>
      <c r="B788" t="s">
        <v>3267</v>
      </c>
      <c r="C788">
        <v>41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2008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5000</v>
      </c>
      <c r="X788">
        <v>5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100</v>
      </c>
    </row>
    <row r="789" spans="1:34" ht="18.75">
      <c r="A789" s="79">
        <v>788</v>
      </c>
      <c r="B789" t="s">
        <v>3268</v>
      </c>
      <c r="C789">
        <v>41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1960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5000</v>
      </c>
      <c r="X789">
        <v>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100</v>
      </c>
    </row>
    <row r="790" spans="1:34" ht="18.75">
      <c r="A790" s="79">
        <v>789</v>
      </c>
      <c r="B790" t="s">
        <v>3269</v>
      </c>
      <c r="C790">
        <v>41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1961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5000</v>
      </c>
      <c r="X790">
        <v>5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100</v>
      </c>
    </row>
    <row r="791" spans="1:34" ht="18.75">
      <c r="A791" s="79">
        <v>790</v>
      </c>
      <c r="B791" t="s">
        <v>3270</v>
      </c>
      <c r="C791">
        <v>41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1962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5000</v>
      </c>
      <c r="X791">
        <v>5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100</v>
      </c>
    </row>
    <row r="792" spans="1:34" ht="18.75">
      <c r="A792" s="79">
        <v>791</v>
      </c>
      <c r="B792" t="s">
        <v>3271</v>
      </c>
      <c r="C792">
        <v>41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1963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5000</v>
      </c>
      <c r="X792">
        <v>5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100</v>
      </c>
    </row>
    <row r="793" spans="1:34" ht="18.75">
      <c r="A793" s="79">
        <v>792</v>
      </c>
      <c r="B793" t="s">
        <v>3272</v>
      </c>
      <c r="C793">
        <v>41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1964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5000</v>
      </c>
      <c r="X793">
        <v>5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100</v>
      </c>
    </row>
    <row r="794" spans="1:34" ht="18.75">
      <c r="A794" s="79">
        <v>793</v>
      </c>
      <c r="B794" t="s">
        <v>3273</v>
      </c>
      <c r="C794">
        <v>41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1965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5000</v>
      </c>
      <c r="X794">
        <v>5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100</v>
      </c>
    </row>
    <row r="795" spans="1:34" ht="18.75">
      <c r="A795" s="79">
        <v>794</v>
      </c>
      <c r="B795" t="s">
        <v>3274</v>
      </c>
      <c r="C795">
        <v>41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1966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5000</v>
      </c>
      <c r="X795">
        <v>5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100</v>
      </c>
    </row>
    <row r="796" spans="1:34" ht="18.75">
      <c r="A796" s="79">
        <v>795</v>
      </c>
      <c r="B796" t="s">
        <v>3275</v>
      </c>
      <c r="C796">
        <v>41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1967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5000</v>
      </c>
      <c r="X796">
        <v>5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100</v>
      </c>
    </row>
    <row r="797" spans="1:34" ht="18.75">
      <c r="A797" s="79">
        <v>796</v>
      </c>
      <c r="B797" t="s">
        <v>3276</v>
      </c>
      <c r="C797">
        <v>41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1968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5000</v>
      </c>
      <c r="X797">
        <v>5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100</v>
      </c>
    </row>
    <row r="798" spans="1:34" ht="18.75">
      <c r="A798" s="79">
        <v>797</v>
      </c>
      <c r="B798" t="s">
        <v>3277</v>
      </c>
      <c r="C798">
        <v>17</v>
      </c>
      <c r="D798">
        <v>98</v>
      </c>
      <c r="E798">
        <v>1</v>
      </c>
      <c r="F798">
        <v>0</v>
      </c>
      <c r="G798">
        <v>0</v>
      </c>
      <c r="H798">
        <v>0</v>
      </c>
      <c r="I798">
        <v>1013</v>
      </c>
      <c r="J798">
        <v>999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50000</v>
      </c>
      <c r="X798">
        <v>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100</v>
      </c>
    </row>
    <row r="799" spans="1:34" ht="18.75">
      <c r="A799" s="79">
        <v>798</v>
      </c>
      <c r="B799" t="s">
        <v>3278</v>
      </c>
      <c r="C799">
        <v>17</v>
      </c>
      <c r="D799">
        <v>97</v>
      </c>
      <c r="E799">
        <v>1</v>
      </c>
      <c r="F799">
        <v>0</v>
      </c>
      <c r="G799">
        <v>0</v>
      </c>
      <c r="H799">
        <v>0</v>
      </c>
      <c r="I799">
        <v>267</v>
      </c>
      <c r="J799">
        <v>999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5000</v>
      </c>
      <c r="X799">
        <v>5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100</v>
      </c>
    </row>
    <row r="800" spans="1:34" ht="18.75">
      <c r="A800" s="79">
        <v>799</v>
      </c>
      <c r="B800" t="s">
        <v>3279</v>
      </c>
      <c r="C800">
        <v>41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2230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5000</v>
      </c>
      <c r="X800">
        <v>5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100</v>
      </c>
    </row>
    <row r="801" spans="1:34" ht="18.75">
      <c r="A801" s="79">
        <v>800</v>
      </c>
      <c r="B801" t="s">
        <v>3280</v>
      </c>
      <c r="C801">
        <v>41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2230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5000</v>
      </c>
      <c r="X801">
        <v>5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100</v>
      </c>
    </row>
    <row r="802" spans="1:34" ht="18.75">
      <c r="A802" s="79">
        <v>801</v>
      </c>
      <c r="B802" t="s">
        <v>3281</v>
      </c>
      <c r="C802">
        <v>41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2231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5000</v>
      </c>
      <c r="X802">
        <v>5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100</v>
      </c>
    </row>
    <row r="803" spans="1:34" ht="18.75">
      <c r="A803" s="79">
        <v>802</v>
      </c>
      <c r="B803" t="s">
        <v>3282</v>
      </c>
      <c r="C803">
        <v>41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2231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5000</v>
      </c>
      <c r="X803">
        <v>5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100</v>
      </c>
    </row>
    <row r="804" spans="1:34" ht="18.75">
      <c r="A804" s="79">
        <v>803</v>
      </c>
      <c r="B804" t="s">
        <v>3283</v>
      </c>
      <c r="C804">
        <v>41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2231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5000</v>
      </c>
      <c r="X804">
        <v>5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100</v>
      </c>
    </row>
    <row r="805" spans="1:34" ht="18.75">
      <c r="A805" s="79">
        <v>804</v>
      </c>
      <c r="B805" t="s">
        <v>3284</v>
      </c>
      <c r="C805">
        <v>41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2231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5000</v>
      </c>
      <c r="X805">
        <v>5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100</v>
      </c>
    </row>
    <row r="806" spans="1:34" ht="18.75">
      <c r="A806" s="79">
        <v>805</v>
      </c>
      <c r="B806" t="s">
        <v>3285</v>
      </c>
      <c r="C806">
        <v>41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2231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5000</v>
      </c>
      <c r="X806">
        <v>5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100</v>
      </c>
    </row>
    <row r="807" spans="1:34" ht="18.75">
      <c r="A807" s="79">
        <v>806</v>
      </c>
      <c r="B807" t="s">
        <v>3286</v>
      </c>
      <c r="C807">
        <v>41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2231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5000</v>
      </c>
      <c r="X807">
        <v>5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100</v>
      </c>
    </row>
    <row r="808" spans="1:34" ht="18.75">
      <c r="A808" s="79">
        <v>807</v>
      </c>
      <c r="B808" t="s">
        <v>3287</v>
      </c>
      <c r="C808">
        <v>41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2231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5000</v>
      </c>
      <c r="X808">
        <v>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100</v>
      </c>
    </row>
    <row r="809" spans="1:34" ht="18.75">
      <c r="A809" s="79">
        <v>808</v>
      </c>
      <c r="B809" t="s">
        <v>3288</v>
      </c>
      <c r="C809">
        <v>41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2232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5000</v>
      </c>
      <c r="X809">
        <v>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100</v>
      </c>
    </row>
    <row r="810" spans="1:34" ht="18.75">
      <c r="A810" s="79">
        <v>809</v>
      </c>
      <c r="B810" t="s">
        <v>3289</v>
      </c>
      <c r="C810">
        <v>41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2232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5000</v>
      </c>
      <c r="X810">
        <v>5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100</v>
      </c>
    </row>
    <row r="811" spans="1:34" ht="18.75">
      <c r="A811" s="79">
        <v>810</v>
      </c>
      <c r="B811" t="s">
        <v>3290</v>
      </c>
      <c r="C811">
        <v>41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2231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5000</v>
      </c>
      <c r="X811">
        <v>5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100</v>
      </c>
    </row>
    <row r="812" spans="1:34" ht="18.75">
      <c r="A812" s="79">
        <v>811</v>
      </c>
      <c r="B812" t="s">
        <v>3291</v>
      </c>
      <c r="C812">
        <v>41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2230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5000</v>
      </c>
      <c r="X812">
        <v>5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100</v>
      </c>
    </row>
    <row r="813" spans="1:34" ht="18.75">
      <c r="A813" s="79">
        <v>812</v>
      </c>
      <c r="B813" t="s">
        <v>3292</v>
      </c>
      <c r="C813">
        <v>41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2232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5000</v>
      </c>
      <c r="X813">
        <v>5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100</v>
      </c>
    </row>
    <row r="814" spans="1:34" ht="18.75">
      <c r="A814" s="79">
        <v>813</v>
      </c>
      <c r="B814" t="s">
        <v>3293</v>
      </c>
      <c r="C814">
        <v>41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2232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5000</v>
      </c>
      <c r="X814">
        <v>5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100</v>
      </c>
    </row>
    <row r="815" spans="1:34" ht="18.75">
      <c r="A815" s="79">
        <v>814</v>
      </c>
      <c r="B815" t="s">
        <v>3294</v>
      </c>
      <c r="C815">
        <v>41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2232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5000</v>
      </c>
      <c r="X815">
        <v>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100</v>
      </c>
    </row>
    <row r="816" spans="1:34" ht="18.75">
      <c r="A816" s="79">
        <v>815</v>
      </c>
      <c r="B816" t="s">
        <v>3295</v>
      </c>
      <c r="C816">
        <v>41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2232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5000</v>
      </c>
      <c r="X816">
        <v>5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100</v>
      </c>
    </row>
    <row r="817" spans="1:34" ht="18.75">
      <c r="A817" s="79">
        <v>816</v>
      </c>
      <c r="B817" t="s">
        <v>3296</v>
      </c>
      <c r="C817">
        <v>41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2232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5000</v>
      </c>
      <c r="X817">
        <v>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100</v>
      </c>
    </row>
    <row r="818" spans="1:34" ht="18.75">
      <c r="A818" s="79">
        <v>817</v>
      </c>
      <c r="B818" t="s">
        <v>3297</v>
      </c>
      <c r="C818">
        <v>41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2232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5000</v>
      </c>
      <c r="X818">
        <v>5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100</v>
      </c>
    </row>
    <row r="819" spans="1:34" ht="18.75">
      <c r="A819" s="79">
        <v>818</v>
      </c>
      <c r="B819" t="s">
        <v>3298</v>
      </c>
      <c r="C819">
        <v>41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2232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5000</v>
      </c>
      <c r="X819">
        <v>5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100</v>
      </c>
    </row>
    <row r="820" spans="1:34" ht="18.75">
      <c r="A820" s="79">
        <v>819</v>
      </c>
      <c r="B820" t="s">
        <v>3299</v>
      </c>
      <c r="C820">
        <v>41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2232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5000</v>
      </c>
      <c r="X820">
        <v>5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100</v>
      </c>
    </row>
    <row r="821" spans="1:34" ht="18.75">
      <c r="A821" s="79">
        <v>820</v>
      </c>
      <c r="B821" t="s">
        <v>3300</v>
      </c>
      <c r="C821">
        <v>41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2230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5000</v>
      </c>
      <c r="X821">
        <v>5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100</v>
      </c>
    </row>
    <row r="822" spans="1:34" ht="18.75">
      <c r="A822" s="79">
        <v>821</v>
      </c>
      <c r="B822" t="s">
        <v>3301</v>
      </c>
      <c r="C822">
        <v>41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1132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5000</v>
      </c>
      <c r="X822">
        <v>5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100</v>
      </c>
    </row>
    <row r="823" spans="1:34" ht="18.75">
      <c r="A823" s="79">
        <v>822</v>
      </c>
      <c r="B823" t="s">
        <v>3302</v>
      </c>
      <c r="C823">
        <v>17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1112</v>
      </c>
      <c r="J823">
        <v>99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5000</v>
      </c>
      <c r="X823">
        <v>5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100</v>
      </c>
    </row>
    <row r="824" spans="1:34" ht="18.75">
      <c r="A824" s="79">
        <v>823</v>
      </c>
      <c r="B824" t="s">
        <v>3303</v>
      </c>
      <c r="C824">
        <v>17</v>
      </c>
      <c r="D824">
        <v>238</v>
      </c>
      <c r="E824">
        <v>0</v>
      </c>
      <c r="F824">
        <v>500</v>
      </c>
      <c r="G824">
        <v>0</v>
      </c>
      <c r="H824">
        <v>0</v>
      </c>
      <c r="I824">
        <v>1742</v>
      </c>
      <c r="J824">
        <v>99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5</v>
      </c>
      <c r="W824">
        <v>50000</v>
      </c>
      <c r="X824">
        <v>5000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100</v>
      </c>
    </row>
    <row r="825" spans="1:34" ht="18.75">
      <c r="A825" s="79">
        <v>824</v>
      </c>
      <c r="B825" t="s">
        <v>3304</v>
      </c>
      <c r="C825">
        <v>17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1226</v>
      </c>
      <c r="J825">
        <v>99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5000</v>
      </c>
      <c r="X825">
        <v>5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100</v>
      </c>
    </row>
    <row r="826" spans="1:34" ht="18.75">
      <c r="A826" s="79">
        <v>825</v>
      </c>
      <c r="B826" t="s">
        <v>3305</v>
      </c>
      <c r="C826">
        <v>17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2620</v>
      </c>
      <c r="J826">
        <v>99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5000</v>
      </c>
      <c r="X826">
        <v>5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100</v>
      </c>
    </row>
    <row r="827" spans="1:34" ht="18.75">
      <c r="A827" s="79">
        <v>826</v>
      </c>
      <c r="B827" t="s">
        <v>3306</v>
      </c>
      <c r="C827">
        <v>17</v>
      </c>
      <c r="D827">
        <v>255</v>
      </c>
      <c r="E827">
        <v>0</v>
      </c>
      <c r="F827">
        <v>100</v>
      </c>
      <c r="G827">
        <v>0</v>
      </c>
      <c r="H827">
        <v>0</v>
      </c>
      <c r="I827">
        <v>1744</v>
      </c>
      <c r="J827">
        <v>999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5000</v>
      </c>
      <c r="X827">
        <v>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100</v>
      </c>
    </row>
    <row r="828" spans="1:34" ht="18.75">
      <c r="A828" s="79">
        <v>827</v>
      </c>
      <c r="B828" t="s">
        <v>3307</v>
      </c>
      <c r="C828">
        <v>17</v>
      </c>
      <c r="D828">
        <v>238</v>
      </c>
      <c r="E828">
        <v>0</v>
      </c>
      <c r="F828">
        <v>20</v>
      </c>
      <c r="G828">
        <v>0</v>
      </c>
      <c r="H828">
        <v>0</v>
      </c>
      <c r="I828">
        <v>1745</v>
      </c>
      <c r="J828">
        <v>999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50000</v>
      </c>
      <c r="X828">
        <v>5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100</v>
      </c>
    </row>
    <row r="829" spans="1:34" ht="18.75">
      <c r="A829" s="79">
        <v>828</v>
      </c>
      <c r="B829" t="s">
        <v>3308</v>
      </c>
      <c r="C829">
        <v>44</v>
      </c>
      <c r="D829">
        <v>7</v>
      </c>
      <c r="E829">
        <v>1</v>
      </c>
      <c r="F829">
        <v>0</v>
      </c>
      <c r="G829">
        <v>0</v>
      </c>
      <c r="H829">
        <v>0</v>
      </c>
      <c r="I829">
        <v>1140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5</v>
      </c>
      <c r="W829">
        <v>5000</v>
      </c>
      <c r="X829">
        <v>5000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100</v>
      </c>
    </row>
    <row r="830" spans="1:34" ht="18.75">
      <c r="A830" s="79">
        <v>829</v>
      </c>
      <c r="B830" t="s">
        <v>3309</v>
      </c>
      <c r="C830">
        <v>17</v>
      </c>
      <c r="D830">
        <v>90</v>
      </c>
      <c r="E830">
        <v>1</v>
      </c>
      <c r="F830">
        <v>90</v>
      </c>
      <c r="G830">
        <v>0</v>
      </c>
      <c r="H830">
        <v>1</v>
      </c>
      <c r="I830">
        <v>1032</v>
      </c>
      <c r="J830">
        <v>999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</v>
      </c>
      <c r="X830">
        <v>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100</v>
      </c>
    </row>
    <row r="831" spans="1:34" ht="18.75">
      <c r="A831" s="79">
        <v>830</v>
      </c>
      <c r="B831" t="s">
        <v>3310</v>
      </c>
      <c r="C831">
        <v>17</v>
      </c>
      <c r="D831">
        <v>0</v>
      </c>
      <c r="E831">
        <v>1</v>
      </c>
      <c r="F831">
        <v>29</v>
      </c>
      <c r="G831">
        <v>0</v>
      </c>
      <c r="H831">
        <v>0</v>
      </c>
      <c r="I831">
        <v>1001</v>
      </c>
      <c r="J831">
        <v>999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5000</v>
      </c>
      <c r="X831">
        <v>5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100</v>
      </c>
    </row>
    <row r="832" spans="1:34" ht="18.75">
      <c r="A832" s="79">
        <v>831</v>
      </c>
      <c r="B832" t="s">
        <v>3311</v>
      </c>
      <c r="C832">
        <v>17</v>
      </c>
      <c r="D832">
        <v>0</v>
      </c>
      <c r="E832">
        <v>1</v>
      </c>
      <c r="F832">
        <v>29</v>
      </c>
      <c r="G832">
        <v>0</v>
      </c>
      <c r="H832">
        <v>0</v>
      </c>
      <c r="I832">
        <v>1274</v>
      </c>
      <c r="J832">
        <v>999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5000</v>
      </c>
      <c r="X832">
        <v>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100</v>
      </c>
    </row>
    <row r="833" spans="1:34" ht="18.75">
      <c r="A833" s="79">
        <v>832</v>
      </c>
      <c r="B833" t="s">
        <v>3312</v>
      </c>
      <c r="C833">
        <v>17</v>
      </c>
      <c r="D833">
        <v>0</v>
      </c>
      <c r="E833">
        <v>1</v>
      </c>
      <c r="F833">
        <v>29</v>
      </c>
      <c r="G833">
        <v>0</v>
      </c>
      <c r="H833">
        <v>0</v>
      </c>
      <c r="I833">
        <v>1274</v>
      </c>
      <c r="J833">
        <v>999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5000</v>
      </c>
      <c r="X833">
        <v>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100</v>
      </c>
    </row>
    <row r="834" spans="1:34" ht="18.75">
      <c r="A834" s="79">
        <v>833</v>
      </c>
      <c r="B834" t="s">
        <v>3313</v>
      </c>
      <c r="C834">
        <v>17</v>
      </c>
      <c r="D834">
        <v>0</v>
      </c>
      <c r="E834">
        <v>1</v>
      </c>
      <c r="F834">
        <v>29</v>
      </c>
      <c r="G834">
        <v>0</v>
      </c>
      <c r="H834">
        <v>0</v>
      </c>
      <c r="I834">
        <v>1274</v>
      </c>
      <c r="J834">
        <v>999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5000</v>
      </c>
      <c r="X834">
        <v>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100</v>
      </c>
    </row>
    <row r="835" spans="1:34" ht="18.75">
      <c r="A835" s="79">
        <v>834</v>
      </c>
      <c r="B835" t="s">
        <v>3314</v>
      </c>
      <c r="C835">
        <v>41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845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5000</v>
      </c>
      <c r="X835">
        <v>5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100</v>
      </c>
    </row>
    <row r="836" spans="1:34" ht="18.75">
      <c r="A836" s="79">
        <v>835</v>
      </c>
      <c r="B836" t="s">
        <v>3315</v>
      </c>
      <c r="C836">
        <v>17</v>
      </c>
      <c r="D836">
        <v>0</v>
      </c>
      <c r="E836">
        <v>1</v>
      </c>
      <c r="F836">
        <v>29</v>
      </c>
      <c r="G836">
        <v>0</v>
      </c>
      <c r="H836">
        <v>0</v>
      </c>
      <c r="I836">
        <v>275</v>
      </c>
      <c r="J836">
        <v>100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10000</v>
      </c>
      <c r="X836">
        <v>5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100</v>
      </c>
    </row>
    <row r="837" spans="1:34" ht="18.75">
      <c r="A837" s="79">
        <v>836</v>
      </c>
      <c r="B837" t="s">
        <v>3316</v>
      </c>
      <c r="C837">
        <v>31</v>
      </c>
      <c r="D837">
        <v>0</v>
      </c>
      <c r="E837">
        <v>8</v>
      </c>
      <c r="F837">
        <v>19</v>
      </c>
      <c r="G837">
        <v>0</v>
      </c>
      <c r="H837">
        <v>0</v>
      </c>
      <c r="I837">
        <v>406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3000</v>
      </c>
      <c r="X837">
        <v>5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100</v>
      </c>
    </row>
    <row r="838" spans="1:34" ht="18.75">
      <c r="A838" s="79">
        <v>837</v>
      </c>
      <c r="B838" t="s">
        <v>3317</v>
      </c>
      <c r="C838">
        <v>20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222</v>
      </c>
      <c r="J838">
        <v>8000</v>
      </c>
      <c r="K838">
        <v>0</v>
      </c>
      <c r="L838">
        <v>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5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100</v>
      </c>
    </row>
    <row r="839" spans="1:34" ht="18.75">
      <c r="A839" s="79">
        <v>838</v>
      </c>
      <c r="B839" t="s">
        <v>3318</v>
      </c>
      <c r="C839">
        <v>24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207</v>
      </c>
      <c r="J839">
        <v>4000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5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100</v>
      </c>
    </row>
    <row r="840" spans="1:34" ht="18.75">
      <c r="A840" s="79">
        <v>839</v>
      </c>
      <c r="B840" t="s">
        <v>3319</v>
      </c>
      <c r="C840">
        <v>23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148</v>
      </c>
      <c r="J840">
        <v>5000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5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100</v>
      </c>
    </row>
    <row r="841" spans="1:34" ht="18.75">
      <c r="A841" s="79">
        <v>840</v>
      </c>
      <c r="B841" t="s">
        <v>3320</v>
      </c>
      <c r="C841">
        <v>15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100</v>
      </c>
      <c r="J841">
        <v>8000</v>
      </c>
      <c r="K841">
        <v>0</v>
      </c>
      <c r="L841">
        <v>2</v>
      </c>
      <c r="M841">
        <v>0</v>
      </c>
      <c r="N841">
        <v>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5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100</v>
      </c>
    </row>
    <row r="842" spans="1:34" ht="18.75">
      <c r="A842" s="79">
        <v>841</v>
      </c>
      <c r="B842" t="s">
        <v>3321</v>
      </c>
      <c r="C842">
        <v>10</v>
      </c>
      <c r="D842">
        <v>2</v>
      </c>
      <c r="E842">
        <v>1</v>
      </c>
      <c r="F842">
        <v>0</v>
      </c>
      <c r="G842">
        <v>0</v>
      </c>
      <c r="H842">
        <v>0</v>
      </c>
      <c r="I842">
        <v>61</v>
      </c>
      <c r="J842">
        <v>5000</v>
      </c>
      <c r="K842">
        <v>3</v>
      </c>
      <c r="L842">
        <v>5</v>
      </c>
      <c r="M842">
        <v>3</v>
      </c>
      <c r="N842">
        <v>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5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100</v>
      </c>
    </row>
    <row r="843" spans="1:34" ht="18.75">
      <c r="A843" s="79">
        <v>842</v>
      </c>
      <c r="B843" t="s">
        <v>3322</v>
      </c>
      <c r="C843">
        <v>11</v>
      </c>
      <c r="D843">
        <v>2</v>
      </c>
      <c r="E843">
        <v>1</v>
      </c>
      <c r="F843">
        <v>0</v>
      </c>
      <c r="G843">
        <v>0</v>
      </c>
      <c r="H843">
        <v>0</v>
      </c>
      <c r="I843">
        <v>81</v>
      </c>
      <c r="J843">
        <v>5000</v>
      </c>
      <c r="K843">
        <v>3</v>
      </c>
      <c r="L843">
        <v>5</v>
      </c>
      <c r="M843">
        <v>3</v>
      </c>
      <c r="N843">
        <v>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5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100</v>
      </c>
    </row>
    <row r="844" spans="1:34" ht="18.75">
      <c r="A844" s="79">
        <v>843</v>
      </c>
      <c r="B844" t="s">
        <v>3323</v>
      </c>
      <c r="C844">
        <v>5</v>
      </c>
      <c r="D844">
        <v>2</v>
      </c>
      <c r="E844">
        <v>1</v>
      </c>
      <c r="F844">
        <v>0</v>
      </c>
      <c r="G844">
        <v>0</v>
      </c>
      <c r="H844">
        <v>0</v>
      </c>
      <c r="I844">
        <v>36</v>
      </c>
      <c r="J844">
        <v>10000</v>
      </c>
      <c r="K844">
        <v>0</v>
      </c>
      <c r="L844">
        <v>0</v>
      </c>
      <c r="M844">
        <v>0</v>
      </c>
      <c r="N844">
        <v>0</v>
      </c>
      <c r="O844">
        <v>9</v>
      </c>
      <c r="P844">
        <v>9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5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100</v>
      </c>
    </row>
    <row r="845" spans="1:34" ht="18.75">
      <c r="A845" s="79">
        <v>844</v>
      </c>
      <c r="B845" t="s">
        <v>3324</v>
      </c>
      <c r="C845">
        <v>6</v>
      </c>
      <c r="D845">
        <v>8</v>
      </c>
      <c r="E845">
        <v>1</v>
      </c>
      <c r="F845">
        <v>0</v>
      </c>
      <c r="G845">
        <v>0</v>
      </c>
      <c r="H845">
        <v>0</v>
      </c>
      <c r="I845">
        <v>39</v>
      </c>
      <c r="J845">
        <v>12000</v>
      </c>
      <c r="K845">
        <v>0</v>
      </c>
      <c r="L845">
        <v>0</v>
      </c>
      <c r="M845">
        <v>0</v>
      </c>
      <c r="N845">
        <v>0</v>
      </c>
      <c r="O845">
        <v>3</v>
      </c>
      <c r="P845">
        <v>10</v>
      </c>
      <c r="Q845">
        <v>2</v>
      </c>
      <c r="R845">
        <v>2</v>
      </c>
      <c r="S845">
        <v>0</v>
      </c>
      <c r="T845">
        <v>0</v>
      </c>
      <c r="U845">
        <v>0</v>
      </c>
      <c r="V845">
        <v>1</v>
      </c>
      <c r="W845">
        <v>5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100</v>
      </c>
    </row>
    <row r="846" spans="1:34" ht="18.75">
      <c r="A846" s="79">
        <v>845</v>
      </c>
      <c r="B846" t="s">
        <v>3325</v>
      </c>
      <c r="C846">
        <v>5</v>
      </c>
      <c r="D846">
        <v>16</v>
      </c>
      <c r="E846">
        <v>1</v>
      </c>
      <c r="F846">
        <v>0</v>
      </c>
      <c r="G846">
        <v>0</v>
      </c>
      <c r="H846">
        <v>0</v>
      </c>
      <c r="I846">
        <v>46</v>
      </c>
      <c r="J846">
        <v>14000</v>
      </c>
      <c r="K846">
        <v>0</v>
      </c>
      <c r="L846">
        <v>0</v>
      </c>
      <c r="M846">
        <v>0</v>
      </c>
      <c r="N846">
        <v>0</v>
      </c>
      <c r="O846">
        <v>5</v>
      </c>
      <c r="P846">
        <v>10</v>
      </c>
      <c r="Q846">
        <v>0</v>
      </c>
      <c r="R846">
        <v>0</v>
      </c>
      <c r="S846">
        <v>3</v>
      </c>
      <c r="T846">
        <v>3</v>
      </c>
      <c r="U846">
        <v>0</v>
      </c>
      <c r="V846">
        <v>1</v>
      </c>
      <c r="W846">
        <v>5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100</v>
      </c>
    </row>
    <row r="847" spans="1:34" ht="18.75">
      <c r="A847" s="79">
        <v>846</v>
      </c>
      <c r="B847" t="s">
        <v>3326</v>
      </c>
      <c r="C847">
        <v>10</v>
      </c>
      <c r="D847">
        <v>1</v>
      </c>
      <c r="E847">
        <v>5</v>
      </c>
      <c r="F847">
        <v>0</v>
      </c>
      <c r="G847">
        <v>0</v>
      </c>
      <c r="H847">
        <v>0</v>
      </c>
      <c r="I847">
        <v>60</v>
      </c>
      <c r="J847">
        <v>5000</v>
      </c>
      <c r="K847">
        <v>0</v>
      </c>
      <c r="L847">
        <v>2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400</v>
      </c>
      <c r="X847">
        <v>100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100</v>
      </c>
    </row>
    <row r="848" spans="1:34" ht="18.75">
      <c r="A848" s="79">
        <v>847</v>
      </c>
      <c r="B848" t="s">
        <v>3327</v>
      </c>
      <c r="C848">
        <v>11</v>
      </c>
      <c r="D848">
        <v>1</v>
      </c>
      <c r="E848">
        <v>5</v>
      </c>
      <c r="F848">
        <v>0</v>
      </c>
      <c r="G848">
        <v>0</v>
      </c>
      <c r="H848">
        <v>0</v>
      </c>
      <c r="I848">
        <v>80</v>
      </c>
      <c r="J848">
        <v>5000</v>
      </c>
      <c r="K848">
        <v>0</v>
      </c>
      <c r="L848">
        <v>2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400</v>
      </c>
      <c r="X848">
        <v>100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100</v>
      </c>
    </row>
    <row r="849" spans="1:34" ht="18.75">
      <c r="A849" s="79">
        <v>848</v>
      </c>
      <c r="B849" t="s">
        <v>437</v>
      </c>
      <c r="C849">
        <v>10</v>
      </c>
      <c r="D849">
        <v>2</v>
      </c>
      <c r="E849">
        <v>8</v>
      </c>
      <c r="F849">
        <v>0</v>
      </c>
      <c r="G849">
        <v>0</v>
      </c>
      <c r="H849">
        <v>0</v>
      </c>
      <c r="I849">
        <v>61</v>
      </c>
      <c r="J849">
        <v>8000</v>
      </c>
      <c r="K849">
        <v>3</v>
      </c>
      <c r="L849">
        <v>3</v>
      </c>
      <c r="M849">
        <v>1</v>
      </c>
      <c r="N849">
        <v>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11</v>
      </c>
      <c r="W849">
        <v>3000</v>
      </c>
      <c r="X849">
        <v>100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100</v>
      </c>
    </row>
    <row r="850" spans="1:34" ht="18.75">
      <c r="A850" s="79">
        <v>849</v>
      </c>
      <c r="B850" t="s">
        <v>3328</v>
      </c>
      <c r="C850">
        <v>11</v>
      </c>
      <c r="D850">
        <v>2</v>
      </c>
      <c r="E850">
        <v>8</v>
      </c>
      <c r="F850">
        <v>0</v>
      </c>
      <c r="G850">
        <v>0</v>
      </c>
      <c r="H850">
        <v>0</v>
      </c>
      <c r="I850">
        <v>81</v>
      </c>
      <c r="J850">
        <v>8000</v>
      </c>
      <c r="K850">
        <v>3</v>
      </c>
      <c r="L850">
        <v>3</v>
      </c>
      <c r="M850">
        <v>1</v>
      </c>
      <c r="N850">
        <v>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11</v>
      </c>
      <c r="W850">
        <v>3000</v>
      </c>
      <c r="X850">
        <v>100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100</v>
      </c>
    </row>
    <row r="851" spans="1:34" ht="18.75">
      <c r="A851" s="79">
        <v>850</v>
      </c>
      <c r="B851" t="s">
        <v>357</v>
      </c>
      <c r="C851">
        <v>10</v>
      </c>
      <c r="D851">
        <v>2</v>
      </c>
      <c r="E851">
        <v>18</v>
      </c>
      <c r="F851">
        <v>0</v>
      </c>
      <c r="G851">
        <v>0</v>
      </c>
      <c r="H851">
        <v>0</v>
      </c>
      <c r="I851">
        <v>61</v>
      </c>
      <c r="J851">
        <v>12000</v>
      </c>
      <c r="K851">
        <v>3</v>
      </c>
      <c r="L851">
        <v>5</v>
      </c>
      <c r="M851">
        <v>1</v>
      </c>
      <c r="N851">
        <v>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16</v>
      </c>
      <c r="W851">
        <v>5500</v>
      </c>
      <c r="X851">
        <v>100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100</v>
      </c>
    </row>
    <row r="852" spans="1:34" ht="18.75">
      <c r="A852" s="79">
        <v>851</v>
      </c>
      <c r="B852" t="s">
        <v>356</v>
      </c>
      <c r="C852">
        <v>11</v>
      </c>
      <c r="D852">
        <v>2</v>
      </c>
      <c r="E852">
        <v>18</v>
      </c>
      <c r="F852">
        <v>0</v>
      </c>
      <c r="G852">
        <v>0</v>
      </c>
      <c r="H852">
        <v>0</v>
      </c>
      <c r="I852">
        <v>81</v>
      </c>
      <c r="J852">
        <v>12000</v>
      </c>
      <c r="K852">
        <v>3</v>
      </c>
      <c r="L852">
        <v>5</v>
      </c>
      <c r="M852">
        <v>1</v>
      </c>
      <c r="N852">
        <v>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16</v>
      </c>
      <c r="W852">
        <v>5500</v>
      </c>
      <c r="X852">
        <v>100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100</v>
      </c>
    </row>
    <row r="853" spans="1:34" ht="18.75">
      <c r="A853" s="79">
        <v>852</v>
      </c>
      <c r="B853" t="s">
        <v>429</v>
      </c>
      <c r="C853">
        <v>10</v>
      </c>
      <c r="D853">
        <v>3</v>
      </c>
      <c r="E853">
        <v>23</v>
      </c>
      <c r="F853">
        <v>0</v>
      </c>
      <c r="G853">
        <v>0</v>
      </c>
      <c r="H853">
        <v>0</v>
      </c>
      <c r="I853">
        <v>62</v>
      </c>
      <c r="J853">
        <v>25000</v>
      </c>
      <c r="K853">
        <v>4</v>
      </c>
      <c r="L853">
        <v>7</v>
      </c>
      <c r="M853">
        <v>2</v>
      </c>
      <c r="N853">
        <v>3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22</v>
      </c>
      <c r="W853">
        <v>10000</v>
      </c>
      <c r="X853">
        <v>20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100</v>
      </c>
    </row>
    <row r="854" spans="1:34" ht="18.75">
      <c r="A854" s="79">
        <v>853</v>
      </c>
      <c r="B854" t="s">
        <v>432</v>
      </c>
      <c r="C854">
        <v>11</v>
      </c>
      <c r="D854">
        <v>3</v>
      </c>
      <c r="E854">
        <v>23</v>
      </c>
      <c r="F854">
        <v>0</v>
      </c>
      <c r="G854">
        <v>0</v>
      </c>
      <c r="H854">
        <v>0</v>
      </c>
      <c r="I854">
        <v>82</v>
      </c>
      <c r="J854">
        <v>25000</v>
      </c>
      <c r="K854">
        <v>4</v>
      </c>
      <c r="L854">
        <v>7</v>
      </c>
      <c r="M854">
        <v>2</v>
      </c>
      <c r="N854">
        <v>3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22</v>
      </c>
      <c r="W854">
        <v>10000</v>
      </c>
      <c r="X854">
        <v>20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100</v>
      </c>
    </row>
    <row r="855" spans="1:34" ht="18.75">
      <c r="A855" s="79">
        <v>854</v>
      </c>
      <c r="B855" t="s">
        <v>428</v>
      </c>
      <c r="C855">
        <v>10</v>
      </c>
      <c r="D855">
        <v>4</v>
      </c>
      <c r="E855">
        <v>12</v>
      </c>
      <c r="F855">
        <v>0</v>
      </c>
      <c r="G855">
        <v>0</v>
      </c>
      <c r="H855">
        <v>0</v>
      </c>
      <c r="I855">
        <v>63</v>
      </c>
      <c r="J855">
        <v>20000</v>
      </c>
      <c r="K855">
        <v>3</v>
      </c>
      <c r="L855">
        <v>5</v>
      </c>
      <c r="M855">
        <v>3</v>
      </c>
      <c r="N855">
        <v>4</v>
      </c>
      <c r="O855">
        <v>0</v>
      </c>
      <c r="P855">
        <v>0</v>
      </c>
      <c r="Q855">
        <v>0</v>
      </c>
      <c r="R855">
        <v>2</v>
      </c>
      <c r="S855">
        <v>0</v>
      </c>
      <c r="T855">
        <v>0</v>
      </c>
      <c r="U855">
        <v>0</v>
      </c>
      <c r="V855">
        <v>22</v>
      </c>
      <c r="W855">
        <v>9091</v>
      </c>
      <c r="X855">
        <v>20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100</v>
      </c>
    </row>
    <row r="856" spans="1:34" ht="18.75">
      <c r="A856" s="79">
        <v>855</v>
      </c>
      <c r="B856" t="s">
        <v>431</v>
      </c>
      <c r="C856">
        <v>11</v>
      </c>
      <c r="D856">
        <v>4</v>
      </c>
      <c r="E856">
        <v>12</v>
      </c>
      <c r="F856">
        <v>0</v>
      </c>
      <c r="G856">
        <v>0</v>
      </c>
      <c r="H856">
        <v>0</v>
      </c>
      <c r="I856">
        <v>83</v>
      </c>
      <c r="J856">
        <v>20000</v>
      </c>
      <c r="K856">
        <v>3</v>
      </c>
      <c r="L856">
        <v>5</v>
      </c>
      <c r="M856">
        <v>3</v>
      </c>
      <c r="N856">
        <v>4</v>
      </c>
      <c r="O856">
        <v>0</v>
      </c>
      <c r="P856">
        <v>0</v>
      </c>
      <c r="Q856">
        <v>0</v>
      </c>
      <c r="R856">
        <v>2</v>
      </c>
      <c r="S856">
        <v>0</v>
      </c>
      <c r="T856">
        <v>0</v>
      </c>
      <c r="U856">
        <v>0</v>
      </c>
      <c r="V856">
        <v>22</v>
      </c>
      <c r="W856">
        <v>9091</v>
      </c>
      <c r="X856">
        <v>20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100</v>
      </c>
    </row>
    <row r="857" spans="1:34" ht="18.75">
      <c r="A857" s="79">
        <v>856</v>
      </c>
      <c r="B857" t="s">
        <v>3329</v>
      </c>
      <c r="C857">
        <v>10</v>
      </c>
      <c r="D857">
        <v>5</v>
      </c>
      <c r="E857">
        <v>15</v>
      </c>
      <c r="F857">
        <v>0</v>
      </c>
      <c r="G857">
        <v>0</v>
      </c>
      <c r="H857">
        <v>0</v>
      </c>
      <c r="I857">
        <v>64</v>
      </c>
      <c r="J857">
        <v>20000</v>
      </c>
      <c r="K857">
        <v>3</v>
      </c>
      <c r="L857">
        <v>6</v>
      </c>
      <c r="M857">
        <v>3</v>
      </c>
      <c r="N857">
        <v>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</v>
      </c>
      <c r="U857">
        <v>0</v>
      </c>
      <c r="V857">
        <v>22</v>
      </c>
      <c r="W857">
        <v>9091</v>
      </c>
      <c r="X857">
        <v>20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100</v>
      </c>
    </row>
    <row r="858" spans="1:34" ht="18.75">
      <c r="A858" s="79">
        <v>857</v>
      </c>
      <c r="B858" t="s">
        <v>430</v>
      </c>
      <c r="C858">
        <v>11</v>
      </c>
      <c r="D858">
        <v>5</v>
      </c>
      <c r="E858">
        <v>15</v>
      </c>
      <c r="F858">
        <v>0</v>
      </c>
      <c r="G858">
        <v>0</v>
      </c>
      <c r="H858">
        <v>0</v>
      </c>
      <c r="I858">
        <v>84</v>
      </c>
      <c r="J858">
        <v>20000</v>
      </c>
      <c r="K858">
        <v>3</v>
      </c>
      <c r="L858">
        <v>6</v>
      </c>
      <c r="M858">
        <v>3</v>
      </c>
      <c r="N858">
        <v>3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</v>
      </c>
      <c r="U858">
        <v>0</v>
      </c>
      <c r="V858">
        <v>22</v>
      </c>
      <c r="W858">
        <v>9091</v>
      </c>
      <c r="X858">
        <v>20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100</v>
      </c>
    </row>
    <row r="859" spans="1:34" ht="18.75">
      <c r="A859" s="79">
        <v>858</v>
      </c>
      <c r="B859" t="s">
        <v>3330</v>
      </c>
      <c r="C859">
        <v>10</v>
      </c>
      <c r="D859">
        <v>3</v>
      </c>
      <c r="E859">
        <v>45</v>
      </c>
      <c r="F859">
        <v>0</v>
      </c>
      <c r="G859">
        <v>0</v>
      </c>
      <c r="H859">
        <v>0</v>
      </c>
      <c r="I859">
        <v>62</v>
      </c>
      <c r="J859">
        <v>30000</v>
      </c>
      <c r="K859">
        <v>5</v>
      </c>
      <c r="L859">
        <v>9</v>
      </c>
      <c r="M859">
        <v>3</v>
      </c>
      <c r="N859">
        <v>5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46</v>
      </c>
      <c r="W859">
        <v>35000</v>
      </c>
      <c r="X859">
        <v>5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100</v>
      </c>
    </row>
    <row r="860" spans="1:34" ht="18.75">
      <c r="A860" s="79">
        <v>859</v>
      </c>
      <c r="B860" t="s">
        <v>341</v>
      </c>
      <c r="C860">
        <v>11</v>
      </c>
      <c r="D860">
        <v>3</v>
      </c>
      <c r="E860">
        <v>45</v>
      </c>
      <c r="F860">
        <v>0</v>
      </c>
      <c r="G860">
        <v>0</v>
      </c>
      <c r="H860">
        <v>0</v>
      </c>
      <c r="I860">
        <v>82</v>
      </c>
      <c r="J860">
        <v>30000</v>
      </c>
      <c r="K860">
        <v>5</v>
      </c>
      <c r="L860">
        <v>9</v>
      </c>
      <c r="M860">
        <v>3</v>
      </c>
      <c r="N860">
        <v>5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46</v>
      </c>
      <c r="W860">
        <v>35000</v>
      </c>
      <c r="X860">
        <v>5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100</v>
      </c>
    </row>
    <row r="861" spans="1:34" ht="18.75">
      <c r="A861" s="79">
        <v>860</v>
      </c>
      <c r="B861" t="s">
        <v>344</v>
      </c>
      <c r="C861">
        <v>10</v>
      </c>
      <c r="D861">
        <v>4</v>
      </c>
      <c r="E861">
        <v>19</v>
      </c>
      <c r="F861">
        <v>0</v>
      </c>
      <c r="G861">
        <v>0</v>
      </c>
      <c r="H861">
        <v>0</v>
      </c>
      <c r="I861">
        <v>63</v>
      </c>
      <c r="J861">
        <v>28000</v>
      </c>
      <c r="K861">
        <v>4</v>
      </c>
      <c r="L861">
        <v>7</v>
      </c>
      <c r="M861">
        <v>3</v>
      </c>
      <c r="N861">
        <v>4</v>
      </c>
      <c r="O861">
        <v>0</v>
      </c>
      <c r="P861">
        <v>0</v>
      </c>
      <c r="Q861">
        <v>1</v>
      </c>
      <c r="R861">
        <v>4</v>
      </c>
      <c r="S861">
        <v>0</v>
      </c>
      <c r="T861">
        <v>0</v>
      </c>
      <c r="U861">
        <v>2</v>
      </c>
      <c r="V861">
        <v>28</v>
      </c>
      <c r="W861">
        <v>35000</v>
      </c>
      <c r="X861">
        <v>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100</v>
      </c>
    </row>
    <row r="862" spans="1:34" ht="18.75">
      <c r="A862" s="79">
        <v>861</v>
      </c>
      <c r="B862" t="s">
        <v>345</v>
      </c>
      <c r="C862">
        <v>11</v>
      </c>
      <c r="D862">
        <v>4</v>
      </c>
      <c r="E862">
        <v>19</v>
      </c>
      <c r="F862">
        <v>0</v>
      </c>
      <c r="G862">
        <v>0</v>
      </c>
      <c r="H862">
        <v>0</v>
      </c>
      <c r="I862">
        <v>83</v>
      </c>
      <c r="J862">
        <v>28000</v>
      </c>
      <c r="K862">
        <v>4</v>
      </c>
      <c r="L862">
        <v>7</v>
      </c>
      <c r="M862">
        <v>3</v>
      </c>
      <c r="N862">
        <v>4</v>
      </c>
      <c r="O862">
        <v>0</v>
      </c>
      <c r="P862">
        <v>0</v>
      </c>
      <c r="Q862">
        <v>1</v>
      </c>
      <c r="R862">
        <v>4</v>
      </c>
      <c r="S862">
        <v>0</v>
      </c>
      <c r="T862">
        <v>0</v>
      </c>
      <c r="U862">
        <v>2</v>
      </c>
      <c r="V862">
        <v>28</v>
      </c>
      <c r="W862">
        <v>35000</v>
      </c>
      <c r="X862">
        <v>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100</v>
      </c>
    </row>
    <row r="863" spans="1:34" ht="18.75">
      <c r="A863" s="79">
        <v>862</v>
      </c>
      <c r="B863" t="s">
        <v>342</v>
      </c>
      <c r="C863">
        <v>10</v>
      </c>
      <c r="D863">
        <v>5</v>
      </c>
      <c r="E863">
        <v>26</v>
      </c>
      <c r="F863">
        <v>0</v>
      </c>
      <c r="G863">
        <v>0</v>
      </c>
      <c r="H863">
        <v>0</v>
      </c>
      <c r="I863">
        <v>64</v>
      </c>
      <c r="J863">
        <v>28000</v>
      </c>
      <c r="K863">
        <v>4</v>
      </c>
      <c r="L863">
        <v>7</v>
      </c>
      <c r="M863">
        <v>3</v>
      </c>
      <c r="N863">
        <v>3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4</v>
      </c>
      <c r="U863">
        <v>3</v>
      </c>
      <c r="V863">
        <v>27</v>
      </c>
      <c r="W863">
        <v>35000</v>
      </c>
      <c r="X863">
        <v>5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100</v>
      </c>
    </row>
    <row r="864" spans="1:34" ht="18.75">
      <c r="A864" s="79">
        <v>863</v>
      </c>
      <c r="B864" t="s">
        <v>343</v>
      </c>
      <c r="C864">
        <v>11</v>
      </c>
      <c r="D864">
        <v>5</v>
      </c>
      <c r="E864">
        <v>26</v>
      </c>
      <c r="F864">
        <v>0</v>
      </c>
      <c r="G864">
        <v>0</v>
      </c>
      <c r="H864">
        <v>0</v>
      </c>
      <c r="I864">
        <v>84</v>
      </c>
      <c r="J864">
        <v>28000</v>
      </c>
      <c r="K864">
        <v>4</v>
      </c>
      <c r="L864">
        <v>7</v>
      </c>
      <c r="M864">
        <v>3</v>
      </c>
      <c r="N864">
        <v>3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4</v>
      </c>
      <c r="U864">
        <v>3</v>
      </c>
      <c r="V864">
        <v>27</v>
      </c>
      <c r="W864">
        <v>35000</v>
      </c>
      <c r="X864">
        <v>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100</v>
      </c>
    </row>
    <row r="865" spans="1:34" ht="18.75">
      <c r="A865" s="79">
        <v>864</v>
      </c>
      <c r="B865" t="s">
        <v>3331</v>
      </c>
      <c r="C865">
        <v>15</v>
      </c>
      <c r="D865">
        <v>0</v>
      </c>
      <c r="E865">
        <v>4</v>
      </c>
      <c r="F865">
        <v>0</v>
      </c>
      <c r="G865">
        <v>0</v>
      </c>
      <c r="H865">
        <v>0</v>
      </c>
      <c r="I865">
        <v>100</v>
      </c>
      <c r="J865">
        <v>8000</v>
      </c>
      <c r="K865">
        <v>0</v>
      </c>
      <c r="L865">
        <v>1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14</v>
      </c>
      <c r="W865">
        <v>1800</v>
      </c>
      <c r="X865">
        <v>50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100</v>
      </c>
    </row>
    <row r="866" spans="1:34" ht="18.75">
      <c r="A866" s="79">
        <v>865</v>
      </c>
      <c r="B866" t="s">
        <v>3332</v>
      </c>
      <c r="C866">
        <v>15</v>
      </c>
      <c r="D866">
        <v>0</v>
      </c>
      <c r="E866">
        <v>4</v>
      </c>
      <c r="F866">
        <v>0</v>
      </c>
      <c r="G866">
        <v>0</v>
      </c>
      <c r="H866">
        <v>0</v>
      </c>
      <c r="I866">
        <v>100</v>
      </c>
      <c r="J866">
        <v>8000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10</v>
      </c>
      <c r="W866">
        <v>909</v>
      </c>
      <c r="X866">
        <v>50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100</v>
      </c>
    </row>
    <row r="867" spans="1:34" ht="18.75">
      <c r="A867" s="79">
        <v>866</v>
      </c>
      <c r="B867" t="s">
        <v>3333</v>
      </c>
      <c r="C867">
        <v>15</v>
      </c>
      <c r="D867">
        <v>0</v>
      </c>
      <c r="E867">
        <v>5</v>
      </c>
      <c r="F867">
        <v>0</v>
      </c>
      <c r="G867">
        <v>0</v>
      </c>
      <c r="H867">
        <v>0</v>
      </c>
      <c r="I867">
        <v>103</v>
      </c>
      <c r="J867">
        <v>8000</v>
      </c>
      <c r="K867">
        <v>2</v>
      </c>
      <c r="L867">
        <v>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30</v>
      </c>
      <c r="W867">
        <v>7273</v>
      </c>
      <c r="X867">
        <v>5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100</v>
      </c>
    </row>
    <row r="868" spans="1:34" ht="18.75">
      <c r="A868" s="79">
        <v>867</v>
      </c>
      <c r="B868" t="s">
        <v>385</v>
      </c>
      <c r="C868">
        <v>15</v>
      </c>
      <c r="D868">
        <v>0</v>
      </c>
      <c r="E868">
        <v>3</v>
      </c>
      <c r="F868">
        <v>0</v>
      </c>
      <c r="G868">
        <v>0</v>
      </c>
      <c r="H868">
        <v>0</v>
      </c>
      <c r="I868">
        <v>106</v>
      </c>
      <c r="J868">
        <v>8000</v>
      </c>
      <c r="K868">
        <v>1</v>
      </c>
      <c r="L868">
        <v>2</v>
      </c>
      <c r="M868">
        <v>2</v>
      </c>
      <c r="N868">
        <v>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24</v>
      </c>
      <c r="W868">
        <v>5000</v>
      </c>
      <c r="X868">
        <v>5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100</v>
      </c>
    </row>
    <row r="869" spans="1:34" ht="18.75">
      <c r="A869" s="79">
        <v>868</v>
      </c>
      <c r="B869" t="s">
        <v>3334</v>
      </c>
      <c r="C869">
        <v>5</v>
      </c>
      <c r="D869">
        <v>1</v>
      </c>
      <c r="E869">
        <v>7</v>
      </c>
      <c r="F869">
        <v>0</v>
      </c>
      <c r="G869">
        <v>0</v>
      </c>
      <c r="H869">
        <v>0</v>
      </c>
      <c r="I869">
        <v>30</v>
      </c>
      <c r="J869">
        <v>4000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50</v>
      </c>
      <c r="X869">
        <v>100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100</v>
      </c>
    </row>
    <row r="870" spans="1:34" ht="18.75">
      <c r="A870" s="79">
        <v>869</v>
      </c>
      <c r="B870" t="s">
        <v>427</v>
      </c>
      <c r="C870">
        <v>5</v>
      </c>
      <c r="D870">
        <v>6</v>
      </c>
      <c r="E870">
        <v>5</v>
      </c>
      <c r="F870">
        <v>0</v>
      </c>
      <c r="G870">
        <v>0</v>
      </c>
      <c r="H870">
        <v>0</v>
      </c>
      <c r="I870">
        <v>35</v>
      </c>
      <c r="J870">
        <v>10000</v>
      </c>
      <c r="K870">
        <v>0</v>
      </c>
      <c r="L870">
        <v>0</v>
      </c>
      <c r="M870">
        <v>0</v>
      </c>
      <c r="N870">
        <v>0</v>
      </c>
      <c r="O870">
        <v>4</v>
      </c>
      <c r="P870">
        <v>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500</v>
      </c>
      <c r="X870">
        <v>100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100</v>
      </c>
    </row>
    <row r="871" spans="1:34" ht="18.75">
      <c r="A871" s="79">
        <v>870</v>
      </c>
      <c r="B871" t="s">
        <v>410</v>
      </c>
      <c r="C871">
        <v>5</v>
      </c>
      <c r="D871">
        <v>1</v>
      </c>
      <c r="E871">
        <v>8</v>
      </c>
      <c r="F871">
        <v>0</v>
      </c>
      <c r="G871">
        <v>0</v>
      </c>
      <c r="H871">
        <v>0</v>
      </c>
      <c r="I871">
        <v>43</v>
      </c>
      <c r="J871">
        <v>7000</v>
      </c>
      <c r="K871">
        <v>0</v>
      </c>
      <c r="L871">
        <v>0</v>
      </c>
      <c r="M871">
        <v>0</v>
      </c>
      <c r="N871">
        <v>0</v>
      </c>
      <c r="O871">
        <v>4</v>
      </c>
      <c r="P871">
        <v>8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1</v>
      </c>
      <c r="W871">
        <v>3636</v>
      </c>
      <c r="X871">
        <v>50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100</v>
      </c>
    </row>
    <row r="872" spans="1:34" ht="18.75">
      <c r="A872" s="79">
        <v>871</v>
      </c>
      <c r="B872" t="s">
        <v>438</v>
      </c>
      <c r="C872">
        <v>5</v>
      </c>
      <c r="D872">
        <v>2</v>
      </c>
      <c r="E872">
        <v>9</v>
      </c>
      <c r="F872">
        <v>0</v>
      </c>
      <c r="G872">
        <v>0</v>
      </c>
      <c r="H872">
        <v>0</v>
      </c>
      <c r="I872">
        <v>31</v>
      </c>
      <c r="J872">
        <v>6000</v>
      </c>
      <c r="K872">
        <v>0</v>
      </c>
      <c r="L872">
        <v>0</v>
      </c>
      <c r="M872">
        <v>0</v>
      </c>
      <c r="N872">
        <v>0</v>
      </c>
      <c r="O872">
        <v>3</v>
      </c>
      <c r="P872">
        <v>7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5</v>
      </c>
      <c r="W872">
        <v>900</v>
      </c>
      <c r="X872">
        <v>100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100</v>
      </c>
    </row>
    <row r="873" spans="1:34" ht="18.75">
      <c r="A873" s="79">
        <v>872</v>
      </c>
      <c r="B873" t="s">
        <v>439</v>
      </c>
      <c r="C873">
        <v>5</v>
      </c>
      <c r="D873">
        <v>2</v>
      </c>
      <c r="E873">
        <v>10</v>
      </c>
      <c r="F873">
        <v>0</v>
      </c>
      <c r="G873">
        <v>0</v>
      </c>
      <c r="H873">
        <v>0</v>
      </c>
      <c r="I873">
        <v>36</v>
      </c>
      <c r="J873">
        <v>10000</v>
      </c>
      <c r="K873">
        <v>0</v>
      </c>
      <c r="L873">
        <v>0</v>
      </c>
      <c r="M873">
        <v>0</v>
      </c>
      <c r="N873">
        <v>0</v>
      </c>
      <c r="O873">
        <v>5</v>
      </c>
      <c r="P873">
        <v>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10</v>
      </c>
      <c r="W873">
        <v>1000</v>
      </c>
      <c r="X873">
        <v>100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100</v>
      </c>
    </row>
    <row r="874" spans="1:34" ht="18.75">
      <c r="A874" s="79">
        <v>873</v>
      </c>
      <c r="B874" t="s">
        <v>434</v>
      </c>
      <c r="C874">
        <v>5</v>
      </c>
      <c r="D874">
        <v>4</v>
      </c>
      <c r="E874">
        <v>9</v>
      </c>
      <c r="F874">
        <v>0</v>
      </c>
      <c r="G874">
        <v>0</v>
      </c>
      <c r="H874">
        <v>0</v>
      </c>
      <c r="I874">
        <v>33</v>
      </c>
      <c r="J874">
        <v>8000</v>
      </c>
      <c r="K874">
        <v>0</v>
      </c>
      <c r="L874">
        <v>0</v>
      </c>
      <c r="M874">
        <v>0</v>
      </c>
      <c r="N874">
        <v>0</v>
      </c>
      <c r="O874">
        <v>3</v>
      </c>
      <c r="P874">
        <v>11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10</v>
      </c>
      <c r="W874">
        <v>1000</v>
      </c>
      <c r="X874">
        <v>100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100</v>
      </c>
    </row>
    <row r="875" spans="1:34" ht="18.75">
      <c r="A875" s="79">
        <v>874</v>
      </c>
      <c r="B875" t="s">
        <v>433</v>
      </c>
      <c r="C875">
        <v>5</v>
      </c>
      <c r="D875">
        <v>3</v>
      </c>
      <c r="E875">
        <v>10</v>
      </c>
      <c r="F875">
        <v>0</v>
      </c>
      <c r="G875">
        <v>0</v>
      </c>
      <c r="H875">
        <v>0</v>
      </c>
      <c r="I875">
        <v>32</v>
      </c>
      <c r="J875">
        <v>10000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13</v>
      </c>
      <c r="W875">
        <v>1500</v>
      </c>
      <c r="X875">
        <v>50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100</v>
      </c>
    </row>
    <row r="876" spans="1:34" ht="18.75">
      <c r="A876" s="79">
        <v>875</v>
      </c>
      <c r="B876" t="s">
        <v>3335</v>
      </c>
      <c r="C876">
        <v>5</v>
      </c>
      <c r="D876">
        <v>15</v>
      </c>
      <c r="E876">
        <v>25</v>
      </c>
      <c r="F876">
        <v>27</v>
      </c>
      <c r="G876">
        <v>0</v>
      </c>
      <c r="H876">
        <v>0</v>
      </c>
      <c r="I876">
        <v>44</v>
      </c>
      <c r="J876">
        <v>18000</v>
      </c>
      <c r="K876">
        <v>0</v>
      </c>
      <c r="L876">
        <v>0</v>
      </c>
      <c r="M876">
        <v>0</v>
      </c>
      <c r="N876">
        <v>0</v>
      </c>
      <c r="O876">
        <v>4</v>
      </c>
      <c r="P876">
        <v>12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15</v>
      </c>
      <c r="W876">
        <v>4545</v>
      </c>
      <c r="X876">
        <v>50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100</v>
      </c>
    </row>
    <row r="877" spans="1:34" ht="18.75">
      <c r="A877" s="79">
        <v>876</v>
      </c>
      <c r="B877" t="s">
        <v>425</v>
      </c>
      <c r="C877">
        <v>6</v>
      </c>
      <c r="D877">
        <v>8</v>
      </c>
      <c r="E877">
        <v>12</v>
      </c>
      <c r="F877">
        <v>0</v>
      </c>
      <c r="G877">
        <v>0</v>
      </c>
      <c r="H877">
        <v>0</v>
      </c>
      <c r="I877">
        <v>39</v>
      </c>
      <c r="J877">
        <v>12000</v>
      </c>
      <c r="K877">
        <v>0</v>
      </c>
      <c r="L877">
        <v>0</v>
      </c>
      <c r="M877">
        <v>0</v>
      </c>
      <c r="N877">
        <v>0</v>
      </c>
      <c r="O877">
        <v>3</v>
      </c>
      <c r="P877">
        <v>10</v>
      </c>
      <c r="Q877">
        <v>1</v>
      </c>
      <c r="R877">
        <v>2</v>
      </c>
      <c r="S877">
        <v>0</v>
      </c>
      <c r="T877">
        <v>0</v>
      </c>
      <c r="U877">
        <v>0</v>
      </c>
      <c r="V877">
        <v>15</v>
      </c>
      <c r="W877">
        <v>3000</v>
      </c>
      <c r="X877">
        <v>50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100</v>
      </c>
    </row>
    <row r="878" spans="1:34" ht="18.75">
      <c r="A878" s="79">
        <v>877</v>
      </c>
      <c r="B878" t="s">
        <v>403</v>
      </c>
      <c r="C878">
        <v>5</v>
      </c>
      <c r="D878">
        <v>16</v>
      </c>
      <c r="E878">
        <v>16</v>
      </c>
      <c r="F878">
        <v>0</v>
      </c>
      <c r="G878">
        <v>0</v>
      </c>
      <c r="H878">
        <v>0</v>
      </c>
      <c r="I878">
        <v>46</v>
      </c>
      <c r="J878">
        <v>14000</v>
      </c>
      <c r="K878">
        <v>0</v>
      </c>
      <c r="L878">
        <v>0</v>
      </c>
      <c r="M878">
        <v>0</v>
      </c>
      <c r="N878">
        <v>0</v>
      </c>
      <c r="O878">
        <v>5</v>
      </c>
      <c r="P878">
        <v>10</v>
      </c>
      <c r="Q878">
        <v>0</v>
      </c>
      <c r="R878">
        <v>1</v>
      </c>
      <c r="S878">
        <v>1</v>
      </c>
      <c r="T878">
        <v>1</v>
      </c>
      <c r="U878">
        <v>0</v>
      </c>
      <c r="V878">
        <v>15</v>
      </c>
      <c r="W878">
        <v>3000</v>
      </c>
      <c r="X878">
        <v>50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100</v>
      </c>
    </row>
    <row r="879" spans="1:34" ht="18.75">
      <c r="A879" s="79">
        <v>878</v>
      </c>
      <c r="B879" t="s">
        <v>421</v>
      </c>
      <c r="C879">
        <v>5</v>
      </c>
      <c r="D879">
        <v>10</v>
      </c>
      <c r="E879">
        <v>27</v>
      </c>
      <c r="F879">
        <v>0</v>
      </c>
      <c r="G879">
        <v>0</v>
      </c>
      <c r="H879">
        <v>0</v>
      </c>
      <c r="I879">
        <v>37</v>
      </c>
      <c r="J879">
        <v>19000</v>
      </c>
      <c r="K879">
        <v>0</v>
      </c>
      <c r="L879">
        <v>0</v>
      </c>
      <c r="M879">
        <v>0</v>
      </c>
      <c r="N879">
        <v>0</v>
      </c>
      <c r="O879">
        <v>5</v>
      </c>
      <c r="P879">
        <v>15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20</v>
      </c>
      <c r="W879">
        <v>6000</v>
      </c>
      <c r="X879">
        <v>50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100</v>
      </c>
    </row>
    <row r="880" spans="1:34" ht="18.75">
      <c r="A880" s="79">
        <v>879</v>
      </c>
      <c r="B880" t="s">
        <v>423</v>
      </c>
      <c r="C880">
        <v>5</v>
      </c>
      <c r="D880">
        <v>5</v>
      </c>
      <c r="E880">
        <v>20</v>
      </c>
      <c r="F880">
        <v>0</v>
      </c>
      <c r="G880">
        <v>0</v>
      </c>
      <c r="H880">
        <v>0</v>
      </c>
      <c r="I880">
        <v>34</v>
      </c>
      <c r="J880">
        <v>18000</v>
      </c>
      <c r="K880">
        <v>0</v>
      </c>
      <c r="L880">
        <v>0</v>
      </c>
      <c r="M880">
        <v>0</v>
      </c>
      <c r="N880">
        <v>0</v>
      </c>
      <c r="O880">
        <v>6</v>
      </c>
      <c r="P880">
        <v>12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19</v>
      </c>
      <c r="W880">
        <v>4545</v>
      </c>
      <c r="X880">
        <v>50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100</v>
      </c>
    </row>
    <row r="881" spans="1:34" ht="18.75">
      <c r="A881" s="79">
        <v>880</v>
      </c>
      <c r="B881" t="s">
        <v>422</v>
      </c>
      <c r="C881">
        <v>5</v>
      </c>
      <c r="D881">
        <v>6</v>
      </c>
      <c r="E881">
        <v>8</v>
      </c>
      <c r="F881">
        <v>0</v>
      </c>
      <c r="G881">
        <v>0</v>
      </c>
      <c r="H881">
        <v>0</v>
      </c>
      <c r="I881">
        <v>51</v>
      </c>
      <c r="J881">
        <v>11000</v>
      </c>
      <c r="K881">
        <v>0</v>
      </c>
      <c r="L881">
        <v>2</v>
      </c>
      <c r="M881">
        <v>0</v>
      </c>
      <c r="N881">
        <v>0</v>
      </c>
      <c r="O881">
        <v>8</v>
      </c>
      <c r="P881">
        <v>10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20</v>
      </c>
      <c r="W881">
        <v>5000</v>
      </c>
      <c r="X881">
        <v>50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100</v>
      </c>
    </row>
    <row r="882" spans="1:34" ht="18.75">
      <c r="A882" s="79">
        <v>881</v>
      </c>
      <c r="B882" t="s">
        <v>395</v>
      </c>
      <c r="C882">
        <v>6</v>
      </c>
      <c r="D882">
        <v>18</v>
      </c>
      <c r="E882">
        <v>13</v>
      </c>
      <c r="F882">
        <v>0</v>
      </c>
      <c r="G882">
        <v>0</v>
      </c>
      <c r="H882">
        <v>0</v>
      </c>
      <c r="I882">
        <v>49</v>
      </c>
      <c r="J882">
        <v>12000</v>
      </c>
      <c r="K882">
        <v>0</v>
      </c>
      <c r="L882">
        <v>0</v>
      </c>
      <c r="M882">
        <v>0</v>
      </c>
      <c r="N882">
        <v>0</v>
      </c>
      <c r="O882">
        <v>4</v>
      </c>
      <c r="P882">
        <v>10</v>
      </c>
      <c r="Q882">
        <v>1</v>
      </c>
      <c r="R882">
        <v>3</v>
      </c>
      <c r="S882">
        <v>0</v>
      </c>
      <c r="T882">
        <v>0</v>
      </c>
      <c r="U882">
        <v>0</v>
      </c>
      <c r="V882">
        <v>20</v>
      </c>
      <c r="W882">
        <v>9091</v>
      </c>
      <c r="X882">
        <v>5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100</v>
      </c>
    </row>
    <row r="883" spans="1:34" ht="18.75">
      <c r="A883" s="79">
        <v>882</v>
      </c>
      <c r="B883" t="s">
        <v>394</v>
      </c>
      <c r="C883">
        <v>5</v>
      </c>
      <c r="D883">
        <v>14</v>
      </c>
      <c r="E883">
        <v>20</v>
      </c>
      <c r="F883">
        <v>0</v>
      </c>
      <c r="G883">
        <v>0</v>
      </c>
      <c r="H883">
        <v>0</v>
      </c>
      <c r="I883">
        <v>47</v>
      </c>
      <c r="J883">
        <v>17000</v>
      </c>
      <c r="K883">
        <v>0</v>
      </c>
      <c r="L883">
        <v>1</v>
      </c>
      <c r="M883">
        <v>0</v>
      </c>
      <c r="N883">
        <v>0</v>
      </c>
      <c r="O883">
        <v>6</v>
      </c>
      <c r="P883">
        <v>11</v>
      </c>
      <c r="Q883">
        <v>0</v>
      </c>
      <c r="R883">
        <v>0</v>
      </c>
      <c r="S883">
        <v>1</v>
      </c>
      <c r="T883">
        <v>2</v>
      </c>
      <c r="U883">
        <v>0</v>
      </c>
      <c r="V883">
        <v>20</v>
      </c>
      <c r="W883">
        <v>9091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100</v>
      </c>
    </row>
    <row r="884" spans="1:34" ht="18.75">
      <c r="A884" s="79">
        <v>883</v>
      </c>
      <c r="B884" t="s">
        <v>3336</v>
      </c>
      <c r="C884">
        <v>5</v>
      </c>
      <c r="D884">
        <v>7</v>
      </c>
      <c r="E884">
        <v>40</v>
      </c>
      <c r="F884">
        <v>0</v>
      </c>
      <c r="G884">
        <v>0</v>
      </c>
      <c r="H884">
        <v>0</v>
      </c>
      <c r="I884">
        <v>40</v>
      </c>
      <c r="J884">
        <v>25000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20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22</v>
      </c>
      <c r="W884">
        <v>10000</v>
      </c>
      <c r="X884">
        <v>50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100</v>
      </c>
    </row>
    <row r="885" spans="1:34" ht="18.75">
      <c r="A885" s="79">
        <v>884</v>
      </c>
      <c r="B885" t="s">
        <v>3337</v>
      </c>
      <c r="C885">
        <v>5</v>
      </c>
      <c r="D885">
        <v>13</v>
      </c>
      <c r="E885">
        <v>20</v>
      </c>
      <c r="F885">
        <v>0</v>
      </c>
      <c r="G885">
        <v>0</v>
      </c>
      <c r="H885">
        <v>0</v>
      </c>
      <c r="I885">
        <v>45</v>
      </c>
      <c r="J885">
        <v>20000</v>
      </c>
      <c r="K885">
        <v>0</v>
      </c>
      <c r="L885">
        <v>0</v>
      </c>
      <c r="M885">
        <v>0</v>
      </c>
      <c r="N885">
        <v>0</v>
      </c>
      <c r="O885">
        <v>10</v>
      </c>
      <c r="P885">
        <v>13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25</v>
      </c>
      <c r="W885">
        <v>8000</v>
      </c>
      <c r="X885">
        <v>50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100</v>
      </c>
    </row>
    <row r="886" spans="1:34" ht="18.75">
      <c r="A886" s="79">
        <v>885</v>
      </c>
      <c r="B886" t="s">
        <v>391</v>
      </c>
      <c r="C886">
        <v>6</v>
      </c>
      <c r="D886">
        <v>19</v>
      </c>
      <c r="E886">
        <v>10</v>
      </c>
      <c r="F886">
        <v>0</v>
      </c>
      <c r="G886">
        <v>0</v>
      </c>
      <c r="H886">
        <v>0</v>
      </c>
      <c r="I886">
        <v>50</v>
      </c>
      <c r="J886">
        <v>10000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8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700</v>
      </c>
      <c r="X886">
        <v>5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100</v>
      </c>
    </row>
    <row r="887" spans="1:34" ht="18.75">
      <c r="A887" s="79">
        <v>886</v>
      </c>
      <c r="B887" t="s">
        <v>3338</v>
      </c>
      <c r="C887">
        <v>31</v>
      </c>
      <c r="D887">
        <v>0</v>
      </c>
      <c r="E887">
        <v>1</v>
      </c>
      <c r="F887">
        <v>92</v>
      </c>
      <c r="G887">
        <v>0</v>
      </c>
      <c r="H887">
        <v>0</v>
      </c>
      <c r="I887">
        <v>2155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5000</v>
      </c>
      <c r="X887">
        <v>5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100</v>
      </c>
    </row>
    <row r="888" spans="1:34" ht="18.75">
      <c r="A888" s="79">
        <v>887</v>
      </c>
      <c r="B888" t="s">
        <v>3339</v>
      </c>
      <c r="C888">
        <v>31</v>
      </c>
      <c r="D888">
        <v>0</v>
      </c>
      <c r="E888">
        <v>1</v>
      </c>
      <c r="F888">
        <v>93</v>
      </c>
      <c r="G888">
        <v>0</v>
      </c>
      <c r="H888">
        <v>0</v>
      </c>
      <c r="I888">
        <v>2155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5000</v>
      </c>
      <c r="X888">
        <v>5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100</v>
      </c>
    </row>
    <row r="889" spans="1:34" ht="18.75">
      <c r="A889" s="79">
        <v>888</v>
      </c>
      <c r="B889" t="s">
        <v>3340</v>
      </c>
      <c r="C889">
        <v>31</v>
      </c>
      <c r="D889">
        <v>0</v>
      </c>
      <c r="E889">
        <v>1</v>
      </c>
      <c r="F889">
        <v>94</v>
      </c>
      <c r="G889">
        <v>0</v>
      </c>
      <c r="H889">
        <v>0</v>
      </c>
      <c r="I889">
        <v>2155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5000</v>
      </c>
      <c r="X889">
        <v>5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100</v>
      </c>
    </row>
    <row r="890" spans="1:34" ht="18.75">
      <c r="A890" s="79">
        <v>889</v>
      </c>
      <c r="B890" t="s">
        <v>3341</v>
      </c>
      <c r="C890">
        <v>31</v>
      </c>
      <c r="D890">
        <v>0</v>
      </c>
      <c r="E890">
        <v>1</v>
      </c>
      <c r="F890">
        <v>95</v>
      </c>
      <c r="G890">
        <v>0</v>
      </c>
      <c r="H890">
        <v>0</v>
      </c>
      <c r="I890">
        <v>2155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5000</v>
      </c>
      <c r="X890">
        <v>5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100</v>
      </c>
    </row>
    <row r="891" spans="1:34" ht="18.75">
      <c r="A891" s="79">
        <v>890</v>
      </c>
      <c r="B891" t="s">
        <v>3342</v>
      </c>
      <c r="C891">
        <v>31</v>
      </c>
      <c r="D891">
        <v>0</v>
      </c>
      <c r="E891">
        <v>1</v>
      </c>
      <c r="F891">
        <v>96</v>
      </c>
      <c r="G891">
        <v>0</v>
      </c>
      <c r="H891">
        <v>0</v>
      </c>
      <c r="I891">
        <v>2155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5000</v>
      </c>
      <c r="X891">
        <v>5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100</v>
      </c>
    </row>
    <row r="892" spans="1:34" ht="18.75">
      <c r="A892" s="79">
        <v>891</v>
      </c>
      <c r="B892" t="s">
        <v>3343</v>
      </c>
      <c r="C892">
        <v>31</v>
      </c>
      <c r="D892">
        <v>0</v>
      </c>
      <c r="E892">
        <v>0</v>
      </c>
      <c r="F892">
        <v>14</v>
      </c>
      <c r="G892">
        <v>0</v>
      </c>
      <c r="H892">
        <v>0</v>
      </c>
      <c r="I892">
        <v>2155</v>
      </c>
      <c r="J892">
        <v>15000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10000</v>
      </c>
      <c r="W892">
        <v>5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100</v>
      </c>
    </row>
    <row r="893" spans="1:34" ht="18.75">
      <c r="A893" s="79">
        <v>892</v>
      </c>
      <c r="B893" t="s">
        <v>3344</v>
      </c>
      <c r="C893">
        <v>31</v>
      </c>
      <c r="D893">
        <v>0</v>
      </c>
      <c r="E893">
        <v>0</v>
      </c>
      <c r="F893">
        <v>15</v>
      </c>
      <c r="G893">
        <v>0</v>
      </c>
      <c r="H893">
        <v>0</v>
      </c>
      <c r="I893">
        <v>2155</v>
      </c>
      <c r="J893">
        <v>15000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10000</v>
      </c>
      <c r="W893">
        <v>5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100</v>
      </c>
    </row>
    <row r="894" spans="1:34" ht="18.75">
      <c r="A894" s="79">
        <v>893</v>
      </c>
      <c r="B894" t="s">
        <v>3345</v>
      </c>
      <c r="C894">
        <v>31</v>
      </c>
      <c r="D894">
        <v>0</v>
      </c>
      <c r="E894">
        <v>0</v>
      </c>
      <c r="F894">
        <v>16</v>
      </c>
      <c r="G894">
        <v>0</v>
      </c>
      <c r="H894">
        <v>0</v>
      </c>
      <c r="I894">
        <v>2155</v>
      </c>
      <c r="J894">
        <v>15000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10000</v>
      </c>
      <c r="W894">
        <v>5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100</v>
      </c>
    </row>
    <row r="895" spans="1:34" ht="18.75">
      <c r="A895" s="79">
        <v>894</v>
      </c>
      <c r="B895" t="s">
        <v>3346</v>
      </c>
      <c r="C895">
        <v>31</v>
      </c>
      <c r="D895">
        <v>0</v>
      </c>
      <c r="E895">
        <v>0</v>
      </c>
      <c r="F895">
        <v>17</v>
      </c>
      <c r="G895">
        <v>0</v>
      </c>
      <c r="H895">
        <v>0</v>
      </c>
      <c r="I895">
        <v>2155</v>
      </c>
      <c r="J895">
        <v>15000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10000</v>
      </c>
      <c r="W895">
        <v>5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100</v>
      </c>
    </row>
    <row r="896" spans="1:34" ht="18.75">
      <c r="A896" s="79">
        <v>895</v>
      </c>
      <c r="B896" t="s">
        <v>3347</v>
      </c>
      <c r="C896">
        <v>31</v>
      </c>
      <c r="D896">
        <v>0</v>
      </c>
      <c r="E896">
        <v>1</v>
      </c>
      <c r="F896">
        <v>62</v>
      </c>
      <c r="G896">
        <v>0</v>
      </c>
      <c r="H896">
        <v>0</v>
      </c>
      <c r="I896">
        <v>2156</v>
      </c>
      <c r="J896">
        <v>1000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50000</v>
      </c>
      <c r="X896">
        <v>5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100</v>
      </c>
    </row>
    <row r="897" spans="1:34" ht="18.75">
      <c r="A897" s="79">
        <v>896</v>
      </c>
      <c r="B897" t="s">
        <v>3348</v>
      </c>
      <c r="C897">
        <v>31</v>
      </c>
      <c r="D897">
        <v>0</v>
      </c>
      <c r="E897">
        <v>1</v>
      </c>
      <c r="F897">
        <v>63</v>
      </c>
      <c r="G897">
        <v>0</v>
      </c>
      <c r="H897">
        <v>0</v>
      </c>
      <c r="I897">
        <v>2155</v>
      </c>
      <c r="J897">
        <v>1000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50000</v>
      </c>
      <c r="X897">
        <v>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100</v>
      </c>
    </row>
    <row r="898" spans="1:34" ht="18.75">
      <c r="A898" s="79">
        <v>897</v>
      </c>
      <c r="B898" t="s">
        <v>3349</v>
      </c>
      <c r="C898">
        <v>41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1034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80010</v>
      </c>
      <c r="X898">
        <v>5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100</v>
      </c>
    </row>
    <row r="899" spans="1:34" ht="18.75">
      <c r="A899" s="79">
        <v>898</v>
      </c>
      <c r="B899" t="s">
        <v>3350</v>
      </c>
      <c r="C899">
        <v>41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1034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95010</v>
      </c>
      <c r="X899">
        <v>5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100</v>
      </c>
    </row>
    <row r="900" spans="1:34" ht="18.75">
      <c r="A900" s="79">
        <v>899</v>
      </c>
      <c r="B900" t="s">
        <v>3351</v>
      </c>
      <c r="C900">
        <v>41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1034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100010</v>
      </c>
      <c r="X900">
        <v>5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100</v>
      </c>
    </row>
    <row r="901" spans="1:34" ht="18.75">
      <c r="A901" s="79">
        <v>900</v>
      </c>
      <c r="B901" t="s">
        <v>3352</v>
      </c>
      <c r="C901">
        <v>41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1034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350010</v>
      </c>
      <c r="X901">
        <v>5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100</v>
      </c>
    </row>
    <row r="902" spans="1:34" ht="18.75">
      <c r="A902" s="79">
        <v>901</v>
      </c>
      <c r="B902" t="s">
        <v>3353</v>
      </c>
      <c r="C902">
        <v>20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222</v>
      </c>
      <c r="J902">
        <v>8000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</v>
      </c>
      <c r="W902">
        <v>500</v>
      </c>
      <c r="X902">
        <v>50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100</v>
      </c>
    </row>
    <row r="903" spans="1:34" ht="18.75">
      <c r="A903" s="79">
        <v>902</v>
      </c>
      <c r="B903" t="s">
        <v>393</v>
      </c>
      <c r="C903">
        <v>20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237</v>
      </c>
      <c r="J903">
        <v>8000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3</v>
      </c>
      <c r="W903">
        <v>1000</v>
      </c>
      <c r="X903">
        <v>5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100</v>
      </c>
    </row>
    <row r="904" spans="1:34" ht="18.75">
      <c r="A904" s="79">
        <v>903</v>
      </c>
      <c r="B904" t="s">
        <v>3354</v>
      </c>
      <c r="C904">
        <v>20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220</v>
      </c>
      <c r="J904">
        <v>8000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13</v>
      </c>
      <c r="W904">
        <v>1200</v>
      </c>
      <c r="X904">
        <v>50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100</v>
      </c>
    </row>
    <row r="905" spans="1:34" ht="18.75">
      <c r="A905" s="79">
        <v>904</v>
      </c>
      <c r="B905" t="s">
        <v>3355</v>
      </c>
      <c r="C905">
        <v>20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221</v>
      </c>
      <c r="J905">
        <v>8000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13</v>
      </c>
      <c r="W905">
        <v>1200</v>
      </c>
      <c r="X905">
        <v>50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100</v>
      </c>
    </row>
    <row r="906" spans="1:34" ht="18.75">
      <c r="A906" s="79">
        <v>905</v>
      </c>
      <c r="B906" t="s">
        <v>405</v>
      </c>
      <c r="C906">
        <v>20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225</v>
      </c>
      <c r="J906">
        <v>8000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13</v>
      </c>
      <c r="W906">
        <v>1500</v>
      </c>
      <c r="X906">
        <v>50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100</v>
      </c>
    </row>
    <row r="907" spans="1:34" ht="18.75">
      <c r="A907" s="79">
        <v>906</v>
      </c>
      <c r="B907" t="s">
        <v>3356</v>
      </c>
      <c r="C907">
        <v>20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235</v>
      </c>
      <c r="J907">
        <v>8000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17</v>
      </c>
      <c r="W907">
        <v>2500</v>
      </c>
      <c r="X907">
        <v>5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100</v>
      </c>
    </row>
    <row r="908" spans="1:34" ht="18.75">
      <c r="A908" s="79">
        <v>907</v>
      </c>
      <c r="B908" t="s">
        <v>3357</v>
      </c>
      <c r="C908">
        <v>20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236</v>
      </c>
      <c r="J908">
        <v>6000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2</v>
      </c>
      <c r="R908">
        <v>0</v>
      </c>
      <c r="S908">
        <v>0</v>
      </c>
      <c r="T908">
        <v>0</v>
      </c>
      <c r="U908">
        <v>0</v>
      </c>
      <c r="V908">
        <v>17</v>
      </c>
      <c r="W908">
        <v>1818</v>
      </c>
      <c r="X908">
        <v>5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100</v>
      </c>
    </row>
    <row r="909" spans="1:34" ht="18.75">
      <c r="A909" s="79">
        <v>908</v>
      </c>
      <c r="B909" t="s">
        <v>3358</v>
      </c>
      <c r="C909">
        <v>20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243</v>
      </c>
      <c r="J909">
        <v>7000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2</v>
      </c>
      <c r="U909">
        <v>0</v>
      </c>
      <c r="V909">
        <v>17</v>
      </c>
      <c r="W909">
        <v>1818</v>
      </c>
      <c r="X909">
        <v>5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100</v>
      </c>
    </row>
    <row r="910" spans="1:34" ht="18.75">
      <c r="A910" s="79">
        <v>909</v>
      </c>
      <c r="B910" t="s">
        <v>398</v>
      </c>
      <c r="C910">
        <v>20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231</v>
      </c>
      <c r="J910">
        <v>6000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0</v>
      </c>
      <c r="T910">
        <v>0</v>
      </c>
      <c r="U910">
        <v>2</v>
      </c>
      <c r="V910">
        <v>10</v>
      </c>
      <c r="W910">
        <v>1818</v>
      </c>
      <c r="X910">
        <v>50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100</v>
      </c>
    </row>
    <row r="911" spans="1:34" ht="18.75">
      <c r="A911" s="79">
        <v>910</v>
      </c>
      <c r="B911" t="s">
        <v>3359</v>
      </c>
      <c r="C911">
        <v>19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233</v>
      </c>
      <c r="J911">
        <v>8000</v>
      </c>
      <c r="K911">
        <v>0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18</v>
      </c>
      <c r="W911">
        <v>2727</v>
      </c>
      <c r="X911">
        <v>50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100</v>
      </c>
    </row>
    <row r="912" spans="1:34" ht="18.75">
      <c r="A912" s="79">
        <v>911</v>
      </c>
      <c r="B912" t="s">
        <v>3360</v>
      </c>
      <c r="C912">
        <v>19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230</v>
      </c>
      <c r="J912">
        <v>7000</v>
      </c>
      <c r="K912">
        <v>0</v>
      </c>
      <c r="L912">
        <v>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3</v>
      </c>
      <c r="V912">
        <v>11</v>
      </c>
      <c r="W912">
        <v>3636</v>
      </c>
      <c r="X912">
        <v>50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100</v>
      </c>
    </row>
    <row r="913" spans="1:34" ht="18.75">
      <c r="A913" s="79">
        <v>912</v>
      </c>
      <c r="B913" t="s">
        <v>3361</v>
      </c>
      <c r="C913">
        <v>20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246</v>
      </c>
      <c r="J913">
        <v>8000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2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23</v>
      </c>
      <c r="W913">
        <v>9091</v>
      </c>
      <c r="X913">
        <v>5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100</v>
      </c>
    </row>
    <row r="914" spans="1:34" ht="18.75">
      <c r="A914" s="79">
        <v>913</v>
      </c>
      <c r="B914" t="s">
        <v>3362</v>
      </c>
      <c r="C914">
        <v>20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245</v>
      </c>
      <c r="J914">
        <v>6000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3</v>
      </c>
      <c r="S914">
        <v>0</v>
      </c>
      <c r="T914">
        <v>0</v>
      </c>
      <c r="U914">
        <v>0</v>
      </c>
      <c r="V914">
        <v>24</v>
      </c>
      <c r="W914">
        <v>6000</v>
      </c>
      <c r="X914">
        <v>5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100</v>
      </c>
    </row>
    <row r="915" spans="1:34" ht="18.75">
      <c r="A915" s="79">
        <v>914</v>
      </c>
      <c r="B915" t="s">
        <v>3363</v>
      </c>
      <c r="C915">
        <v>20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242</v>
      </c>
      <c r="J915">
        <v>7000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3</v>
      </c>
      <c r="U915">
        <v>0</v>
      </c>
      <c r="V915">
        <v>24</v>
      </c>
      <c r="W915">
        <v>6000</v>
      </c>
      <c r="X915">
        <v>5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100</v>
      </c>
    </row>
    <row r="916" spans="1:34" ht="18.75">
      <c r="A916" s="79">
        <v>915</v>
      </c>
      <c r="B916" t="s">
        <v>3364</v>
      </c>
      <c r="C916">
        <v>24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180</v>
      </c>
      <c r="J916">
        <v>4000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</v>
      </c>
      <c r="W916">
        <v>800</v>
      </c>
      <c r="X916">
        <v>50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100</v>
      </c>
    </row>
    <row r="917" spans="1:34" ht="18.75">
      <c r="A917" s="79">
        <v>916</v>
      </c>
      <c r="B917" t="s">
        <v>3365</v>
      </c>
      <c r="C917">
        <v>26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192</v>
      </c>
      <c r="J917">
        <v>5000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5</v>
      </c>
      <c r="W917">
        <v>1000</v>
      </c>
      <c r="X917">
        <v>5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100</v>
      </c>
    </row>
    <row r="918" spans="1:34" ht="18.75">
      <c r="A918" s="79">
        <v>917</v>
      </c>
      <c r="B918" t="s">
        <v>3366</v>
      </c>
      <c r="C918">
        <v>24</v>
      </c>
      <c r="D918">
        <v>0</v>
      </c>
      <c r="E918">
        <v>2</v>
      </c>
      <c r="F918">
        <v>0</v>
      </c>
      <c r="G918">
        <v>0</v>
      </c>
      <c r="H918">
        <v>0</v>
      </c>
      <c r="I918">
        <v>202</v>
      </c>
      <c r="J918">
        <v>7000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7</v>
      </c>
      <c r="W918">
        <v>1500</v>
      </c>
      <c r="X918">
        <v>5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100</v>
      </c>
    </row>
    <row r="919" spans="1:34" ht="18.75">
      <c r="A919" s="79">
        <v>918</v>
      </c>
      <c r="B919" t="s">
        <v>3367</v>
      </c>
      <c r="C919">
        <v>26</v>
      </c>
      <c r="D919">
        <v>0</v>
      </c>
      <c r="E919">
        <v>2</v>
      </c>
      <c r="F919">
        <v>0</v>
      </c>
      <c r="G919">
        <v>0</v>
      </c>
      <c r="H919">
        <v>0</v>
      </c>
      <c r="I919">
        <v>190</v>
      </c>
      <c r="J919">
        <v>6000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7</v>
      </c>
      <c r="W919">
        <v>1500</v>
      </c>
      <c r="X919">
        <v>50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100</v>
      </c>
    </row>
    <row r="920" spans="1:34" ht="18.75">
      <c r="A920" s="79">
        <v>919</v>
      </c>
      <c r="B920" t="s">
        <v>3368</v>
      </c>
      <c r="C920">
        <v>26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180</v>
      </c>
      <c r="J920">
        <v>5000</v>
      </c>
      <c r="K920">
        <v>0</v>
      </c>
      <c r="L920">
        <v>1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8</v>
      </c>
      <c r="W920">
        <v>1818</v>
      </c>
      <c r="X920">
        <v>50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100</v>
      </c>
    </row>
    <row r="921" spans="1:34" ht="18.75">
      <c r="A921" s="79">
        <v>920</v>
      </c>
      <c r="B921" t="s">
        <v>392</v>
      </c>
      <c r="C921">
        <v>26</v>
      </c>
      <c r="D921">
        <v>0</v>
      </c>
      <c r="E921">
        <v>2</v>
      </c>
      <c r="F921">
        <v>0</v>
      </c>
      <c r="G921">
        <v>0</v>
      </c>
      <c r="H921">
        <v>0</v>
      </c>
      <c r="I921">
        <v>203</v>
      </c>
      <c r="J921">
        <v>10000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9</v>
      </c>
      <c r="W921">
        <v>4545</v>
      </c>
      <c r="X921">
        <v>5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100</v>
      </c>
    </row>
    <row r="922" spans="1:34" ht="18.75">
      <c r="A922" s="79">
        <v>921</v>
      </c>
      <c r="B922" t="s">
        <v>3369</v>
      </c>
      <c r="C922">
        <v>26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205</v>
      </c>
      <c r="J922">
        <v>7000</v>
      </c>
      <c r="K922">
        <v>0</v>
      </c>
      <c r="L922">
        <v>1</v>
      </c>
      <c r="M922">
        <v>1</v>
      </c>
      <c r="N922">
        <v>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18</v>
      </c>
      <c r="W922">
        <v>4000</v>
      </c>
      <c r="X922">
        <v>5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100</v>
      </c>
    </row>
    <row r="923" spans="1:34" ht="18.75">
      <c r="A923" s="79">
        <v>922</v>
      </c>
      <c r="B923" t="s">
        <v>3370</v>
      </c>
      <c r="C923">
        <v>26</v>
      </c>
      <c r="D923">
        <v>0</v>
      </c>
      <c r="E923">
        <v>3</v>
      </c>
      <c r="F923">
        <v>0</v>
      </c>
      <c r="G923">
        <v>0</v>
      </c>
      <c r="H923">
        <v>0</v>
      </c>
      <c r="I923">
        <v>191</v>
      </c>
      <c r="J923">
        <v>8000</v>
      </c>
      <c r="K923">
        <v>0</v>
      </c>
      <c r="L923">
        <v>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18</v>
      </c>
      <c r="W923">
        <v>6364</v>
      </c>
      <c r="X923">
        <v>50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100</v>
      </c>
    </row>
    <row r="924" spans="1:34" ht="18.75">
      <c r="A924" s="79">
        <v>923</v>
      </c>
      <c r="B924" t="s">
        <v>3371</v>
      </c>
      <c r="C924">
        <v>26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211</v>
      </c>
      <c r="J924">
        <v>6000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19</v>
      </c>
      <c r="W924">
        <v>3636</v>
      </c>
      <c r="X924">
        <v>5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100</v>
      </c>
    </row>
    <row r="925" spans="1:34" ht="18.75">
      <c r="A925" s="79">
        <v>924</v>
      </c>
      <c r="B925" t="s">
        <v>3372</v>
      </c>
      <c r="C925">
        <v>26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198</v>
      </c>
      <c r="J925">
        <v>7000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19</v>
      </c>
      <c r="W925">
        <v>3636</v>
      </c>
      <c r="X925">
        <v>5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100</v>
      </c>
    </row>
    <row r="926" spans="1:34" ht="18.75">
      <c r="A926" s="79">
        <v>925</v>
      </c>
      <c r="B926" t="s">
        <v>3373</v>
      </c>
      <c r="C926">
        <v>26</v>
      </c>
      <c r="D926">
        <v>0</v>
      </c>
      <c r="E926">
        <v>2</v>
      </c>
      <c r="F926">
        <v>0</v>
      </c>
      <c r="G926">
        <v>0</v>
      </c>
      <c r="H926">
        <v>0</v>
      </c>
      <c r="I926">
        <v>290</v>
      </c>
      <c r="J926">
        <v>4000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20</v>
      </c>
      <c r="W926">
        <v>7273</v>
      </c>
      <c r="X926">
        <v>5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100</v>
      </c>
    </row>
    <row r="927" spans="1:34" ht="18.75">
      <c r="A927" s="79">
        <v>926</v>
      </c>
      <c r="B927" t="s">
        <v>3374</v>
      </c>
      <c r="C927">
        <v>26</v>
      </c>
      <c r="D927">
        <v>0</v>
      </c>
      <c r="E927">
        <v>2</v>
      </c>
      <c r="F927">
        <v>0</v>
      </c>
      <c r="G927">
        <v>0</v>
      </c>
      <c r="H927">
        <v>0</v>
      </c>
      <c r="I927">
        <v>188</v>
      </c>
      <c r="J927">
        <v>8000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22</v>
      </c>
      <c r="W927">
        <v>8000</v>
      </c>
      <c r="X927">
        <v>5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100</v>
      </c>
    </row>
    <row r="928" spans="1:34" ht="18.75">
      <c r="A928" s="79">
        <v>927</v>
      </c>
      <c r="B928" t="s">
        <v>3375</v>
      </c>
      <c r="C928">
        <v>26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207</v>
      </c>
      <c r="J928">
        <v>7000</v>
      </c>
      <c r="K928">
        <v>0</v>
      </c>
      <c r="L928">
        <v>0</v>
      </c>
      <c r="M928">
        <v>2</v>
      </c>
      <c r="N928">
        <v>3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23</v>
      </c>
      <c r="W928">
        <v>6364</v>
      </c>
      <c r="X928">
        <v>5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100</v>
      </c>
    </row>
    <row r="929" spans="1:34" ht="18.75">
      <c r="A929" s="79">
        <v>928</v>
      </c>
      <c r="B929" t="s">
        <v>415</v>
      </c>
      <c r="C929">
        <v>22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145</v>
      </c>
      <c r="J929">
        <v>5000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3</v>
      </c>
      <c r="W929">
        <v>500</v>
      </c>
      <c r="X929">
        <v>50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100</v>
      </c>
    </row>
    <row r="930" spans="1:34" ht="18.75">
      <c r="A930" s="79">
        <v>929</v>
      </c>
      <c r="B930" t="s">
        <v>406</v>
      </c>
      <c r="C930">
        <v>22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144</v>
      </c>
      <c r="J930">
        <v>6000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7</v>
      </c>
      <c r="W930">
        <v>800</v>
      </c>
      <c r="X930">
        <v>50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100</v>
      </c>
    </row>
    <row r="931" spans="1:34" ht="18.75">
      <c r="A931" s="79">
        <v>930</v>
      </c>
      <c r="B931" t="s">
        <v>3376</v>
      </c>
      <c r="C931">
        <v>22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143</v>
      </c>
      <c r="J931">
        <v>3000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7</v>
      </c>
      <c r="W931">
        <v>800</v>
      </c>
      <c r="X931">
        <v>50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100</v>
      </c>
    </row>
    <row r="932" spans="1:34" ht="18.75">
      <c r="A932" s="79">
        <v>931</v>
      </c>
      <c r="B932" t="s">
        <v>408</v>
      </c>
      <c r="C932">
        <v>22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140</v>
      </c>
      <c r="J932">
        <v>6000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9</v>
      </c>
      <c r="W932">
        <v>1000</v>
      </c>
      <c r="X932">
        <v>50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100</v>
      </c>
    </row>
    <row r="933" spans="1:34" ht="18.75">
      <c r="A933" s="79">
        <v>932</v>
      </c>
      <c r="B933" t="s">
        <v>407</v>
      </c>
      <c r="C933">
        <v>22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142</v>
      </c>
      <c r="J933">
        <v>10000</v>
      </c>
      <c r="K933">
        <v>0</v>
      </c>
      <c r="L933">
        <v>0</v>
      </c>
      <c r="M933">
        <v>0</v>
      </c>
      <c r="N933">
        <v>2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16</v>
      </c>
      <c r="W933">
        <v>1500</v>
      </c>
      <c r="X933">
        <v>50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100</v>
      </c>
    </row>
    <row r="934" spans="1:34" ht="18.75">
      <c r="A934" s="79">
        <v>933</v>
      </c>
      <c r="B934" t="s">
        <v>402</v>
      </c>
      <c r="C934">
        <v>22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141</v>
      </c>
      <c r="J934">
        <v>5000</v>
      </c>
      <c r="K934">
        <v>0</v>
      </c>
      <c r="L934">
        <v>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2</v>
      </c>
      <c r="V934">
        <v>9</v>
      </c>
      <c r="W934">
        <v>2727</v>
      </c>
      <c r="X934">
        <v>50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100</v>
      </c>
    </row>
    <row r="935" spans="1:34" ht="18.75">
      <c r="A935" s="79">
        <v>934</v>
      </c>
      <c r="B935" t="s">
        <v>3377</v>
      </c>
      <c r="C935">
        <v>22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163</v>
      </c>
      <c r="J935">
        <v>5000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20</v>
      </c>
      <c r="W935">
        <v>1818</v>
      </c>
      <c r="X935">
        <v>5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100</v>
      </c>
    </row>
    <row r="936" spans="1:34" ht="18.75">
      <c r="A936" s="79">
        <v>935</v>
      </c>
      <c r="B936" t="s">
        <v>389</v>
      </c>
      <c r="C936">
        <v>22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165</v>
      </c>
      <c r="J936">
        <v>5000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0</v>
      </c>
      <c r="T936">
        <v>0</v>
      </c>
      <c r="U936">
        <v>0</v>
      </c>
      <c r="V936">
        <v>20</v>
      </c>
      <c r="W936">
        <v>1818</v>
      </c>
      <c r="X936">
        <v>5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100</v>
      </c>
    </row>
    <row r="937" spans="1:34" ht="18.75">
      <c r="A937" s="79">
        <v>936</v>
      </c>
      <c r="B937" t="s">
        <v>387</v>
      </c>
      <c r="C937">
        <v>22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161</v>
      </c>
      <c r="J937">
        <v>5000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20</v>
      </c>
      <c r="W937">
        <v>1818</v>
      </c>
      <c r="X937">
        <v>5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100</v>
      </c>
    </row>
    <row r="938" spans="1:34" ht="18.75">
      <c r="A938" s="79">
        <v>937</v>
      </c>
      <c r="B938" t="s">
        <v>401</v>
      </c>
      <c r="C938">
        <v>22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148</v>
      </c>
      <c r="J938">
        <v>5000</v>
      </c>
      <c r="K938">
        <v>0</v>
      </c>
      <c r="L938">
        <v>0</v>
      </c>
      <c r="M938">
        <v>0</v>
      </c>
      <c r="N938">
        <v>3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0</v>
      </c>
      <c r="V938">
        <v>20</v>
      </c>
      <c r="W938">
        <v>7273</v>
      </c>
      <c r="X938">
        <v>50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100</v>
      </c>
    </row>
    <row r="939" spans="1:34" ht="18.75">
      <c r="A939" s="79">
        <v>938</v>
      </c>
      <c r="B939" t="s">
        <v>400</v>
      </c>
      <c r="C939">
        <v>23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159</v>
      </c>
      <c r="J939">
        <v>5000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2</v>
      </c>
      <c r="S939">
        <v>0</v>
      </c>
      <c r="T939">
        <v>0</v>
      </c>
      <c r="U939">
        <v>0</v>
      </c>
      <c r="V939">
        <v>23</v>
      </c>
      <c r="W939">
        <v>3636</v>
      </c>
      <c r="X939">
        <v>50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100</v>
      </c>
    </row>
    <row r="940" spans="1:34" ht="18.75">
      <c r="A940" s="79">
        <v>939</v>
      </c>
      <c r="B940" t="s">
        <v>399</v>
      </c>
      <c r="C940">
        <v>23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153</v>
      </c>
      <c r="J940">
        <v>5000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2</v>
      </c>
      <c r="U940">
        <v>0</v>
      </c>
      <c r="V940">
        <v>23</v>
      </c>
      <c r="W940">
        <v>3636</v>
      </c>
      <c r="X940">
        <v>50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100</v>
      </c>
    </row>
    <row r="941" spans="1:34" ht="18.75">
      <c r="A941" s="79">
        <v>940</v>
      </c>
      <c r="B941" t="s">
        <v>3378</v>
      </c>
      <c r="C941">
        <v>22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177</v>
      </c>
      <c r="J941">
        <v>5000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3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30</v>
      </c>
      <c r="W941">
        <v>4545</v>
      </c>
      <c r="X941">
        <v>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100</v>
      </c>
    </row>
    <row r="942" spans="1:34" ht="18.75">
      <c r="A942" s="79">
        <v>941</v>
      </c>
      <c r="B942" t="s">
        <v>3379</v>
      </c>
      <c r="C942">
        <v>22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164</v>
      </c>
      <c r="J942">
        <v>5000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4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25</v>
      </c>
      <c r="W942">
        <v>10000</v>
      </c>
      <c r="X942">
        <v>5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100</v>
      </c>
    </row>
    <row r="943" spans="1:34" ht="18.75">
      <c r="A943" s="79">
        <v>942</v>
      </c>
      <c r="B943" t="s">
        <v>397</v>
      </c>
      <c r="C943">
        <v>22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152</v>
      </c>
      <c r="J943">
        <v>5000</v>
      </c>
      <c r="K943">
        <v>0</v>
      </c>
      <c r="L943">
        <v>0</v>
      </c>
      <c r="M943">
        <v>0</v>
      </c>
      <c r="N943">
        <v>4</v>
      </c>
      <c r="O943">
        <v>1</v>
      </c>
      <c r="P943">
        <v>2</v>
      </c>
      <c r="Q943">
        <v>1</v>
      </c>
      <c r="R943">
        <v>2</v>
      </c>
      <c r="S943">
        <v>1</v>
      </c>
      <c r="T943">
        <v>2</v>
      </c>
      <c r="U943">
        <v>0</v>
      </c>
      <c r="V943">
        <v>25</v>
      </c>
      <c r="W943">
        <v>8000</v>
      </c>
      <c r="X943">
        <v>50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100</v>
      </c>
    </row>
    <row r="944" spans="1:34" ht="18.75">
      <c r="A944" s="79">
        <v>943</v>
      </c>
      <c r="B944" t="s">
        <v>3380</v>
      </c>
      <c r="C944">
        <v>15</v>
      </c>
      <c r="D944">
        <v>0</v>
      </c>
      <c r="E944">
        <v>20</v>
      </c>
      <c r="F944">
        <v>0</v>
      </c>
      <c r="G944">
        <v>0</v>
      </c>
      <c r="H944">
        <v>0</v>
      </c>
      <c r="I944">
        <v>344</v>
      </c>
      <c r="J944">
        <v>10000</v>
      </c>
      <c r="K944">
        <v>4</v>
      </c>
      <c r="L944">
        <v>5</v>
      </c>
      <c r="M944">
        <v>2</v>
      </c>
      <c r="N944">
        <v>3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46</v>
      </c>
      <c r="W944">
        <v>40000</v>
      </c>
      <c r="X944">
        <v>5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100</v>
      </c>
    </row>
    <row r="945" spans="1:34" ht="18.75">
      <c r="A945" s="79">
        <v>944</v>
      </c>
      <c r="B945" t="s">
        <v>424</v>
      </c>
      <c r="C945">
        <v>6</v>
      </c>
      <c r="D945">
        <v>11</v>
      </c>
      <c r="E945">
        <v>60</v>
      </c>
      <c r="F945">
        <v>0</v>
      </c>
      <c r="G945">
        <v>0</v>
      </c>
      <c r="H945">
        <v>0</v>
      </c>
      <c r="I945">
        <v>41</v>
      </c>
      <c r="J945">
        <v>28000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25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26</v>
      </c>
      <c r="W945">
        <v>20000</v>
      </c>
      <c r="X945">
        <v>50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100</v>
      </c>
    </row>
    <row r="946" spans="1:34" ht="18.75">
      <c r="A946" s="79">
        <v>945</v>
      </c>
      <c r="B946" t="s">
        <v>3381</v>
      </c>
      <c r="C946">
        <v>6</v>
      </c>
      <c r="D946">
        <v>12</v>
      </c>
      <c r="E946">
        <v>10</v>
      </c>
      <c r="F946">
        <v>0</v>
      </c>
      <c r="G946">
        <v>0</v>
      </c>
      <c r="H946">
        <v>0</v>
      </c>
      <c r="I946">
        <v>42</v>
      </c>
      <c r="J946">
        <v>15000</v>
      </c>
      <c r="K946">
        <v>0</v>
      </c>
      <c r="L946">
        <v>0</v>
      </c>
      <c r="M946">
        <v>0</v>
      </c>
      <c r="N946">
        <v>0</v>
      </c>
      <c r="O946">
        <v>5</v>
      </c>
      <c r="P946">
        <v>9</v>
      </c>
      <c r="Q946">
        <v>2</v>
      </c>
      <c r="R946">
        <v>5</v>
      </c>
      <c r="S946">
        <v>0</v>
      </c>
      <c r="T946">
        <v>0</v>
      </c>
      <c r="U946">
        <v>0</v>
      </c>
      <c r="V946">
        <v>26</v>
      </c>
      <c r="W946">
        <v>15000</v>
      </c>
      <c r="X946">
        <v>50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100</v>
      </c>
    </row>
    <row r="947" spans="1:34" ht="18.75">
      <c r="A947" s="79">
        <v>946</v>
      </c>
      <c r="B947" t="s">
        <v>3382</v>
      </c>
      <c r="C947">
        <v>5</v>
      </c>
      <c r="D947">
        <v>9</v>
      </c>
      <c r="E947">
        <v>26</v>
      </c>
      <c r="F947">
        <v>0</v>
      </c>
      <c r="G947">
        <v>0</v>
      </c>
      <c r="H947">
        <v>0</v>
      </c>
      <c r="I947">
        <v>38</v>
      </c>
      <c r="J947">
        <v>24000</v>
      </c>
      <c r="K947">
        <v>0</v>
      </c>
      <c r="L947">
        <v>1</v>
      </c>
      <c r="M947">
        <v>0</v>
      </c>
      <c r="N947">
        <v>0</v>
      </c>
      <c r="O947">
        <v>7</v>
      </c>
      <c r="P947">
        <v>14</v>
      </c>
      <c r="Q947">
        <v>0</v>
      </c>
      <c r="R947">
        <v>0</v>
      </c>
      <c r="S947">
        <v>1</v>
      </c>
      <c r="T947">
        <v>3</v>
      </c>
      <c r="U947">
        <v>0</v>
      </c>
      <c r="V947">
        <v>26</v>
      </c>
      <c r="W947">
        <v>15000</v>
      </c>
      <c r="X947">
        <v>50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100</v>
      </c>
    </row>
    <row r="948" spans="1:34" ht="18.75">
      <c r="A948" s="79">
        <v>947</v>
      </c>
      <c r="B948" t="s">
        <v>426</v>
      </c>
      <c r="C948">
        <v>5</v>
      </c>
      <c r="D948">
        <v>17</v>
      </c>
      <c r="E948">
        <v>58</v>
      </c>
      <c r="F948">
        <v>0</v>
      </c>
      <c r="G948">
        <v>0</v>
      </c>
      <c r="H948">
        <v>0</v>
      </c>
      <c r="I948">
        <v>48</v>
      </c>
      <c r="J948">
        <v>30000</v>
      </c>
      <c r="K948">
        <v>0</v>
      </c>
      <c r="L948">
        <v>0</v>
      </c>
      <c r="M948">
        <v>0</v>
      </c>
      <c r="N948">
        <v>0</v>
      </c>
      <c r="O948">
        <v>7</v>
      </c>
      <c r="P948">
        <v>22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28</v>
      </c>
      <c r="W948">
        <v>30000</v>
      </c>
      <c r="X948">
        <v>50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100</v>
      </c>
    </row>
    <row r="949" spans="1:34" ht="18.75">
      <c r="A949" s="79">
        <v>948</v>
      </c>
      <c r="B949" t="s">
        <v>3383</v>
      </c>
      <c r="C949">
        <v>5</v>
      </c>
      <c r="D949">
        <v>21</v>
      </c>
      <c r="E949">
        <v>15</v>
      </c>
      <c r="F949">
        <v>0</v>
      </c>
      <c r="G949">
        <v>0</v>
      </c>
      <c r="H949">
        <v>0</v>
      </c>
      <c r="I949">
        <v>52</v>
      </c>
      <c r="J949">
        <v>25000</v>
      </c>
      <c r="K949">
        <v>0</v>
      </c>
      <c r="L949">
        <v>0</v>
      </c>
      <c r="M949">
        <v>0</v>
      </c>
      <c r="N949">
        <v>0</v>
      </c>
      <c r="O949">
        <v>8</v>
      </c>
      <c r="P949">
        <v>16</v>
      </c>
      <c r="Q949">
        <v>0</v>
      </c>
      <c r="R949">
        <v>0</v>
      </c>
      <c r="S949">
        <v>3</v>
      </c>
      <c r="T949">
        <v>5</v>
      </c>
      <c r="U949">
        <v>3</v>
      </c>
      <c r="V949">
        <v>25</v>
      </c>
      <c r="W949">
        <v>40000</v>
      </c>
      <c r="X949">
        <v>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100</v>
      </c>
    </row>
    <row r="950" spans="1:34" ht="18.75">
      <c r="A950" s="79">
        <v>949</v>
      </c>
      <c r="B950" t="s">
        <v>3384</v>
      </c>
      <c r="C950">
        <v>5</v>
      </c>
      <c r="D950">
        <v>22</v>
      </c>
      <c r="E950">
        <v>12</v>
      </c>
      <c r="F950">
        <v>0</v>
      </c>
      <c r="G950">
        <v>0</v>
      </c>
      <c r="H950">
        <v>0</v>
      </c>
      <c r="I950">
        <v>53</v>
      </c>
      <c r="J950">
        <v>20000</v>
      </c>
      <c r="K950">
        <v>0</v>
      </c>
      <c r="L950">
        <v>5</v>
      </c>
      <c r="M950">
        <v>0</v>
      </c>
      <c r="N950">
        <v>0</v>
      </c>
      <c r="O950">
        <v>6</v>
      </c>
      <c r="P950">
        <v>16</v>
      </c>
      <c r="Q950">
        <v>3</v>
      </c>
      <c r="R950">
        <v>5</v>
      </c>
      <c r="S950">
        <v>0</v>
      </c>
      <c r="T950">
        <v>0</v>
      </c>
      <c r="U950">
        <v>2</v>
      </c>
      <c r="V950">
        <v>27</v>
      </c>
      <c r="W950">
        <v>40000</v>
      </c>
      <c r="X950">
        <v>5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100</v>
      </c>
    </row>
    <row r="951" spans="1:34" ht="18.75">
      <c r="A951" s="79">
        <v>950</v>
      </c>
      <c r="B951" t="s">
        <v>3385</v>
      </c>
      <c r="C951">
        <v>6</v>
      </c>
      <c r="D951">
        <v>24</v>
      </c>
      <c r="E951">
        <v>80</v>
      </c>
      <c r="F951">
        <v>0</v>
      </c>
      <c r="G951">
        <v>0</v>
      </c>
      <c r="H951">
        <v>0</v>
      </c>
      <c r="I951">
        <v>55</v>
      </c>
      <c r="J951">
        <v>32000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30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30</v>
      </c>
      <c r="W951">
        <v>50000</v>
      </c>
      <c r="X951">
        <v>5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100</v>
      </c>
    </row>
    <row r="952" spans="1:34" ht="18.75">
      <c r="A952" s="79">
        <v>951</v>
      </c>
      <c r="B952" t="s">
        <v>3386</v>
      </c>
      <c r="C952">
        <v>5</v>
      </c>
      <c r="D952">
        <v>29</v>
      </c>
      <c r="E952">
        <v>48</v>
      </c>
      <c r="F952">
        <v>0</v>
      </c>
      <c r="G952">
        <v>0</v>
      </c>
      <c r="H952">
        <v>0</v>
      </c>
      <c r="I952">
        <v>65</v>
      </c>
      <c r="J952">
        <v>20000</v>
      </c>
      <c r="K952">
        <v>0</v>
      </c>
      <c r="L952">
        <v>0</v>
      </c>
      <c r="M952">
        <v>0</v>
      </c>
      <c r="N952">
        <v>0</v>
      </c>
      <c r="O952">
        <v>12</v>
      </c>
      <c r="P952">
        <v>16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35</v>
      </c>
      <c r="W952">
        <v>23000</v>
      </c>
      <c r="X952">
        <v>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100</v>
      </c>
    </row>
    <row r="953" spans="1:34" ht="18.75">
      <c r="A953" s="79">
        <v>952</v>
      </c>
      <c r="B953" t="s">
        <v>3387</v>
      </c>
      <c r="C953">
        <v>5</v>
      </c>
      <c r="D953">
        <v>26</v>
      </c>
      <c r="E953">
        <v>99</v>
      </c>
      <c r="F953">
        <v>0</v>
      </c>
      <c r="G953">
        <v>0</v>
      </c>
      <c r="H953">
        <v>0</v>
      </c>
      <c r="I953">
        <v>57</v>
      </c>
      <c r="J953">
        <v>33000</v>
      </c>
      <c r="K953">
        <v>0</v>
      </c>
      <c r="L953">
        <v>0</v>
      </c>
      <c r="M953">
        <v>0</v>
      </c>
      <c r="N953">
        <v>0</v>
      </c>
      <c r="O953">
        <v>5</v>
      </c>
      <c r="P953">
        <v>35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34</v>
      </c>
      <c r="W953">
        <v>60000</v>
      </c>
      <c r="X953">
        <v>5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100</v>
      </c>
    </row>
    <row r="954" spans="1:34" ht="18.75">
      <c r="A954" s="79">
        <v>953</v>
      </c>
      <c r="B954" t="s">
        <v>3388</v>
      </c>
      <c r="C954">
        <v>6</v>
      </c>
      <c r="D954">
        <v>28</v>
      </c>
      <c r="E954">
        <v>20</v>
      </c>
      <c r="F954">
        <v>0</v>
      </c>
      <c r="G954">
        <v>0</v>
      </c>
      <c r="H954">
        <v>0</v>
      </c>
      <c r="I954">
        <v>59</v>
      </c>
      <c r="J954">
        <v>18000</v>
      </c>
      <c r="K954">
        <v>0</v>
      </c>
      <c r="L954">
        <v>0</v>
      </c>
      <c r="M954">
        <v>0</v>
      </c>
      <c r="N954">
        <v>0</v>
      </c>
      <c r="O954">
        <v>6</v>
      </c>
      <c r="P954">
        <v>12</v>
      </c>
      <c r="Q954">
        <v>2</v>
      </c>
      <c r="R954">
        <v>6</v>
      </c>
      <c r="S954">
        <v>0</v>
      </c>
      <c r="T954">
        <v>0</v>
      </c>
      <c r="U954">
        <v>0</v>
      </c>
      <c r="V954">
        <v>35</v>
      </c>
      <c r="W954">
        <v>50000</v>
      </c>
      <c r="X954">
        <v>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100</v>
      </c>
    </row>
    <row r="955" spans="1:34" ht="18.75">
      <c r="A955" s="79">
        <v>954</v>
      </c>
      <c r="B955" t="s">
        <v>3389</v>
      </c>
      <c r="C955">
        <v>5</v>
      </c>
      <c r="D955">
        <v>25</v>
      </c>
      <c r="E955">
        <v>40</v>
      </c>
      <c r="F955">
        <v>0</v>
      </c>
      <c r="G955">
        <v>0</v>
      </c>
      <c r="H955">
        <v>0</v>
      </c>
      <c r="I955">
        <v>56</v>
      </c>
      <c r="J955">
        <v>22000</v>
      </c>
      <c r="K955">
        <v>0</v>
      </c>
      <c r="L955">
        <v>0</v>
      </c>
      <c r="M955">
        <v>0</v>
      </c>
      <c r="N955">
        <v>0</v>
      </c>
      <c r="O955">
        <v>8</v>
      </c>
      <c r="P955">
        <v>20</v>
      </c>
      <c r="Q955">
        <v>0</v>
      </c>
      <c r="R955">
        <v>0</v>
      </c>
      <c r="S955">
        <v>3</v>
      </c>
      <c r="T955">
        <v>6</v>
      </c>
      <c r="U955">
        <v>0</v>
      </c>
      <c r="V955">
        <v>35</v>
      </c>
      <c r="W955">
        <v>50000</v>
      </c>
      <c r="X955">
        <v>5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100</v>
      </c>
    </row>
    <row r="956" spans="1:34" ht="18.75">
      <c r="A956" s="79">
        <v>955</v>
      </c>
      <c r="B956" t="s">
        <v>3390</v>
      </c>
      <c r="C956">
        <v>6</v>
      </c>
      <c r="D956">
        <v>27</v>
      </c>
      <c r="E956">
        <v>26</v>
      </c>
      <c r="F956">
        <v>0</v>
      </c>
      <c r="G956">
        <v>0</v>
      </c>
      <c r="H956">
        <v>0</v>
      </c>
      <c r="I956">
        <v>58</v>
      </c>
      <c r="J956">
        <v>10000</v>
      </c>
      <c r="K956">
        <v>0</v>
      </c>
      <c r="L956">
        <v>0</v>
      </c>
      <c r="M956">
        <v>0</v>
      </c>
      <c r="N956">
        <v>0</v>
      </c>
      <c r="O956">
        <v>6</v>
      </c>
      <c r="P956">
        <v>13</v>
      </c>
      <c r="Q956">
        <v>2</v>
      </c>
      <c r="R956">
        <v>8</v>
      </c>
      <c r="S956">
        <v>0</v>
      </c>
      <c r="T956">
        <v>0</v>
      </c>
      <c r="U956">
        <v>0</v>
      </c>
      <c r="V956">
        <v>35</v>
      </c>
      <c r="W956">
        <v>50000</v>
      </c>
      <c r="X956">
        <v>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100</v>
      </c>
    </row>
    <row r="957" spans="1:34" ht="18.75">
      <c r="A957" s="79">
        <v>956</v>
      </c>
      <c r="B957" t="s">
        <v>3391</v>
      </c>
      <c r="C957">
        <v>20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219</v>
      </c>
      <c r="J957">
        <v>8000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24</v>
      </c>
      <c r="W957">
        <v>10000</v>
      </c>
      <c r="X957">
        <v>5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100</v>
      </c>
    </row>
    <row r="958" spans="1:34" ht="18.75">
      <c r="A958" s="79">
        <v>957</v>
      </c>
      <c r="B958" t="s">
        <v>3392</v>
      </c>
      <c r="C958">
        <v>20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320</v>
      </c>
      <c r="J958">
        <v>6000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5</v>
      </c>
      <c r="S958">
        <v>0</v>
      </c>
      <c r="T958">
        <v>0</v>
      </c>
      <c r="U958">
        <v>2</v>
      </c>
      <c r="V958">
        <v>25</v>
      </c>
      <c r="W958">
        <v>10000</v>
      </c>
      <c r="X958">
        <v>5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100</v>
      </c>
    </row>
    <row r="959" spans="1:34" ht="18.75">
      <c r="A959" s="79">
        <v>958</v>
      </c>
      <c r="B959" t="s">
        <v>3393</v>
      </c>
      <c r="C959">
        <v>20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218</v>
      </c>
      <c r="J959">
        <v>7000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5</v>
      </c>
      <c r="U959">
        <v>3</v>
      </c>
      <c r="V959">
        <v>22</v>
      </c>
      <c r="W959">
        <v>10000</v>
      </c>
      <c r="X959">
        <v>5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100</v>
      </c>
    </row>
    <row r="960" spans="1:34" ht="18.75">
      <c r="A960" s="79">
        <v>959</v>
      </c>
      <c r="B960" t="s">
        <v>3394</v>
      </c>
      <c r="C960">
        <v>26</v>
      </c>
      <c r="D960">
        <v>0</v>
      </c>
      <c r="E960">
        <v>5</v>
      </c>
      <c r="F960">
        <v>0</v>
      </c>
      <c r="G960">
        <v>0</v>
      </c>
      <c r="H960">
        <v>0</v>
      </c>
      <c r="I960">
        <v>186</v>
      </c>
      <c r="J960">
        <v>8000</v>
      </c>
      <c r="K960">
        <v>0</v>
      </c>
      <c r="L960">
        <v>3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25</v>
      </c>
      <c r="W960">
        <v>8000</v>
      </c>
      <c r="X960">
        <v>5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100</v>
      </c>
    </row>
    <row r="961" spans="1:34" ht="18.75">
      <c r="A961" s="79">
        <v>960</v>
      </c>
      <c r="B961" t="s">
        <v>3395</v>
      </c>
      <c r="C961">
        <v>26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210</v>
      </c>
      <c r="J961">
        <v>6000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</v>
      </c>
      <c r="S961">
        <v>0</v>
      </c>
      <c r="T961">
        <v>0</v>
      </c>
      <c r="U961">
        <v>0</v>
      </c>
      <c r="V961">
        <v>26</v>
      </c>
      <c r="W961">
        <v>10000</v>
      </c>
      <c r="X961">
        <v>5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100</v>
      </c>
    </row>
    <row r="962" spans="1:34" ht="18.75">
      <c r="A962" s="79">
        <v>961</v>
      </c>
      <c r="B962" t="s">
        <v>3396</v>
      </c>
      <c r="C962">
        <v>26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328</v>
      </c>
      <c r="J962">
        <v>7000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2</v>
      </c>
      <c r="U962">
        <v>3</v>
      </c>
      <c r="V962">
        <v>24</v>
      </c>
      <c r="W962">
        <v>13000</v>
      </c>
      <c r="X962">
        <v>5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100</v>
      </c>
    </row>
    <row r="963" spans="1:34" ht="18.75">
      <c r="A963" s="79">
        <v>962</v>
      </c>
      <c r="B963" t="s">
        <v>3397</v>
      </c>
      <c r="C963">
        <v>22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169</v>
      </c>
      <c r="J963">
        <v>5000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37</v>
      </c>
      <c r="W963">
        <v>15000</v>
      </c>
      <c r="X963">
        <v>5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100</v>
      </c>
    </row>
    <row r="964" spans="1:34" ht="18.75">
      <c r="A964" s="79">
        <v>963</v>
      </c>
      <c r="B964" t="s">
        <v>3398</v>
      </c>
      <c r="C964">
        <v>22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166</v>
      </c>
      <c r="J964">
        <v>5000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4</v>
      </c>
      <c r="S964">
        <v>0</v>
      </c>
      <c r="T964">
        <v>0</v>
      </c>
      <c r="U964">
        <v>2</v>
      </c>
      <c r="V964">
        <v>17</v>
      </c>
      <c r="W964">
        <v>10000</v>
      </c>
      <c r="X964">
        <v>5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100</v>
      </c>
    </row>
    <row r="965" spans="1:34" ht="18.75">
      <c r="A965" s="79">
        <v>964</v>
      </c>
      <c r="B965" t="s">
        <v>386</v>
      </c>
      <c r="C965">
        <v>22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173</v>
      </c>
      <c r="J965">
        <v>5000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</v>
      </c>
      <c r="U965">
        <v>3</v>
      </c>
      <c r="V965">
        <v>17</v>
      </c>
      <c r="W965">
        <v>10000</v>
      </c>
      <c r="X965">
        <v>5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100</v>
      </c>
    </row>
    <row r="966" spans="1:34" ht="18.75">
      <c r="A966" s="79">
        <v>965</v>
      </c>
      <c r="B966" t="s">
        <v>3399</v>
      </c>
      <c r="C966">
        <v>20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240</v>
      </c>
      <c r="J966">
        <v>8000</v>
      </c>
      <c r="K966">
        <v>0</v>
      </c>
      <c r="L966">
        <v>0</v>
      </c>
      <c r="M966">
        <v>0</v>
      </c>
      <c r="N966">
        <v>0</v>
      </c>
      <c r="O966">
        <v>2</v>
      </c>
      <c r="P966">
        <v>5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37</v>
      </c>
      <c r="W966">
        <v>20000</v>
      </c>
      <c r="X966">
        <v>5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100</v>
      </c>
    </row>
    <row r="967" spans="1:34" ht="18.75">
      <c r="A967" s="79">
        <v>966</v>
      </c>
      <c r="B967" t="s">
        <v>3400</v>
      </c>
      <c r="C967">
        <v>20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244</v>
      </c>
      <c r="J967">
        <v>6000</v>
      </c>
      <c r="K967">
        <v>0</v>
      </c>
      <c r="L967">
        <v>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7</v>
      </c>
      <c r="S967">
        <v>0</v>
      </c>
      <c r="T967">
        <v>0</v>
      </c>
      <c r="U967">
        <v>2</v>
      </c>
      <c r="V967">
        <v>27</v>
      </c>
      <c r="W967">
        <v>18000</v>
      </c>
      <c r="X967">
        <v>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100</v>
      </c>
    </row>
    <row r="968" spans="1:34" ht="18.75">
      <c r="A968" s="79">
        <v>967</v>
      </c>
      <c r="B968" t="s">
        <v>3401</v>
      </c>
      <c r="C968">
        <v>20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239</v>
      </c>
      <c r="J968">
        <v>7000</v>
      </c>
      <c r="K968">
        <v>0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6</v>
      </c>
      <c r="U968">
        <v>3</v>
      </c>
      <c r="V968">
        <v>23</v>
      </c>
      <c r="W968">
        <v>18000</v>
      </c>
      <c r="X968">
        <v>5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100</v>
      </c>
    </row>
    <row r="969" spans="1:34" ht="18.75">
      <c r="A969" s="79">
        <v>968</v>
      </c>
      <c r="B969" t="s">
        <v>3402</v>
      </c>
      <c r="C969">
        <v>26</v>
      </c>
      <c r="D969">
        <v>0</v>
      </c>
      <c r="E969">
        <v>10</v>
      </c>
      <c r="F969">
        <v>0</v>
      </c>
      <c r="G969">
        <v>0</v>
      </c>
      <c r="H969">
        <v>0</v>
      </c>
      <c r="I969">
        <v>187</v>
      </c>
      <c r="J969">
        <v>8000</v>
      </c>
      <c r="K969">
        <v>0</v>
      </c>
      <c r="L969">
        <v>4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30</v>
      </c>
      <c r="W969">
        <v>10000</v>
      </c>
      <c r="X969">
        <v>5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100</v>
      </c>
    </row>
    <row r="970" spans="1:34" ht="18.75">
      <c r="A970" s="79">
        <v>969</v>
      </c>
      <c r="B970" t="s">
        <v>3403</v>
      </c>
      <c r="C970">
        <v>26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209</v>
      </c>
      <c r="J970">
        <v>8000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2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39</v>
      </c>
      <c r="W970">
        <v>15000</v>
      </c>
      <c r="X970">
        <v>5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100</v>
      </c>
    </row>
    <row r="971" spans="1:34" ht="18.75">
      <c r="A971" s="79">
        <v>970</v>
      </c>
      <c r="B971" t="s">
        <v>3404</v>
      </c>
      <c r="C971">
        <v>26</v>
      </c>
      <c r="D971">
        <v>0</v>
      </c>
      <c r="E971">
        <v>3</v>
      </c>
      <c r="F971">
        <v>0</v>
      </c>
      <c r="G971">
        <v>0</v>
      </c>
      <c r="H971">
        <v>0</v>
      </c>
      <c r="I971">
        <v>214</v>
      </c>
      <c r="J971">
        <v>6000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3</v>
      </c>
      <c r="S971">
        <v>0</v>
      </c>
      <c r="T971">
        <v>0</v>
      </c>
      <c r="U971">
        <v>2</v>
      </c>
      <c r="V971">
        <v>28</v>
      </c>
      <c r="W971">
        <v>12000</v>
      </c>
      <c r="X971">
        <v>5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100</v>
      </c>
    </row>
    <row r="972" spans="1:34" ht="18.75">
      <c r="A972" s="79">
        <v>971</v>
      </c>
      <c r="B972" t="s">
        <v>3405</v>
      </c>
      <c r="C972">
        <v>26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208</v>
      </c>
      <c r="J972">
        <v>7000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3</v>
      </c>
      <c r="U972">
        <v>3</v>
      </c>
      <c r="V972">
        <v>22</v>
      </c>
      <c r="W972">
        <v>10000</v>
      </c>
      <c r="X972">
        <v>5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100</v>
      </c>
    </row>
    <row r="973" spans="1:34" ht="18.75">
      <c r="A973" s="79">
        <v>972</v>
      </c>
      <c r="B973" t="s">
        <v>3406</v>
      </c>
      <c r="C973">
        <v>22</v>
      </c>
      <c r="D973">
        <v>0</v>
      </c>
      <c r="E973">
        <v>3</v>
      </c>
      <c r="F973">
        <v>0</v>
      </c>
      <c r="G973">
        <v>0</v>
      </c>
      <c r="H973">
        <v>0</v>
      </c>
      <c r="I973">
        <v>336</v>
      </c>
      <c r="J973">
        <v>6000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6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46</v>
      </c>
      <c r="W973">
        <v>20000</v>
      </c>
      <c r="X973">
        <v>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100</v>
      </c>
    </row>
    <row r="974" spans="1:34" ht="18.75">
      <c r="A974" s="79">
        <v>973</v>
      </c>
      <c r="B974" t="s">
        <v>3407</v>
      </c>
      <c r="C974">
        <v>22</v>
      </c>
      <c r="D974">
        <v>0</v>
      </c>
      <c r="E974">
        <v>2</v>
      </c>
      <c r="F974">
        <v>0</v>
      </c>
      <c r="G974">
        <v>0</v>
      </c>
      <c r="H974">
        <v>0</v>
      </c>
      <c r="I974">
        <v>183</v>
      </c>
      <c r="J974">
        <v>5000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5</v>
      </c>
      <c r="S974">
        <v>0</v>
      </c>
      <c r="T974">
        <v>0</v>
      </c>
      <c r="U974">
        <v>2</v>
      </c>
      <c r="V974">
        <v>24</v>
      </c>
      <c r="W974">
        <v>15000</v>
      </c>
      <c r="X974">
        <v>5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100</v>
      </c>
    </row>
    <row r="975" spans="1:34" ht="18.75">
      <c r="A975" s="79">
        <v>974</v>
      </c>
      <c r="B975" t="s">
        <v>3408</v>
      </c>
      <c r="C975">
        <v>22</v>
      </c>
      <c r="D975">
        <v>0</v>
      </c>
      <c r="E975">
        <v>3</v>
      </c>
      <c r="F975">
        <v>0</v>
      </c>
      <c r="G975">
        <v>0</v>
      </c>
      <c r="H975">
        <v>0</v>
      </c>
      <c r="I975">
        <v>182</v>
      </c>
      <c r="J975">
        <v>5000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</v>
      </c>
      <c r="T975">
        <v>6</v>
      </c>
      <c r="U975">
        <v>3</v>
      </c>
      <c r="V975">
        <v>24</v>
      </c>
      <c r="W975">
        <v>15000</v>
      </c>
      <c r="X975">
        <v>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100</v>
      </c>
    </row>
    <row r="976" spans="1:34" ht="18.75">
      <c r="A976" s="79">
        <v>975</v>
      </c>
      <c r="B976" t="s">
        <v>390</v>
      </c>
      <c r="C976">
        <v>22</v>
      </c>
      <c r="D976">
        <v>111</v>
      </c>
      <c r="E976">
        <v>1</v>
      </c>
      <c r="F976">
        <v>0</v>
      </c>
      <c r="G976">
        <v>0</v>
      </c>
      <c r="H976">
        <v>0</v>
      </c>
      <c r="I976">
        <v>174</v>
      </c>
      <c r="J976">
        <v>4000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12</v>
      </c>
      <c r="W976">
        <v>20000</v>
      </c>
      <c r="X976">
        <v>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99</v>
      </c>
    </row>
    <row r="977" spans="1:34" ht="18.75">
      <c r="A977" s="79">
        <v>976</v>
      </c>
      <c r="B977" t="s">
        <v>384</v>
      </c>
      <c r="C977">
        <v>22</v>
      </c>
      <c r="D977">
        <v>112</v>
      </c>
      <c r="E977">
        <v>1</v>
      </c>
      <c r="F977">
        <v>0</v>
      </c>
      <c r="G977">
        <v>0</v>
      </c>
      <c r="H977">
        <v>0</v>
      </c>
      <c r="I977">
        <v>172</v>
      </c>
      <c r="J977">
        <v>5000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12</v>
      </c>
      <c r="W977">
        <v>20000</v>
      </c>
      <c r="X977">
        <v>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99</v>
      </c>
    </row>
    <row r="978" spans="1:34" ht="18.75">
      <c r="A978" s="79">
        <v>977</v>
      </c>
      <c r="B978" t="s">
        <v>376</v>
      </c>
      <c r="C978">
        <v>22</v>
      </c>
      <c r="D978">
        <v>113</v>
      </c>
      <c r="E978">
        <v>1</v>
      </c>
      <c r="F978">
        <v>0</v>
      </c>
      <c r="G978">
        <v>0</v>
      </c>
      <c r="H978">
        <v>0</v>
      </c>
      <c r="I978">
        <v>168</v>
      </c>
      <c r="J978">
        <v>5000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16</v>
      </c>
      <c r="W978">
        <v>20000</v>
      </c>
      <c r="X978">
        <v>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99</v>
      </c>
    </row>
    <row r="979" spans="1:34" ht="18.75">
      <c r="A979" s="79">
        <v>978</v>
      </c>
      <c r="B979" t="s">
        <v>375</v>
      </c>
      <c r="C979">
        <v>22</v>
      </c>
      <c r="D979">
        <v>114</v>
      </c>
      <c r="E979">
        <v>1</v>
      </c>
      <c r="F979">
        <v>0</v>
      </c>
      <c r="G979">
        <v>0</v>
      </c>
      <c r="H979">
        <v>0</v>
      </c>
      <c r="I979">
        <v>175</v>
      </c>
      <c r="J979">
        <v>5000</v>
      </c>
      <c r="K979">
        <v>0</v>
      </c>
      <c r="L979">
        <v>1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16</v>
      </c>
      <c r="W979">
        <v>20000</v>
      </c>
      <c r="X979">
        <v>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99</v>
      </c>
    </row>
    <row r="980" spans="1:34" ht="18.75">
      <c r="A980" s="79">
        <v>979</v>
      </c>
      <c r="B980" t="s">
        <v>3409</v>
      </c>
      <c r="C980">
        <v>22</v>
      </c>
      <c r="D980">
        <v>115</v>
      </c>
      <c r="E980">
        <v>1</v>
      </c>
      <c r="F980">
        <v>0</v>
      </c>
      <c r="G980">
        <v>0</v>
      </c>
      <c r="H980">
        <v>0</v>
      </c>
      <c r="I980">
        <v>171</v>
      </c>
      <c r="J980">
        <v>5000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2</v>
      </c>
      <c r="S980">
        <v>0</v>
      </c>
      <c r="T980">
        <v>0</v>
      </c>
      <c r="U980">
        <v>0</v>
      </c>
      <c r="V980">
        <v>16</v>
      </c>
      <c r="W980">
        <v>20000</v>
      </c>
      <c r="X980">
        <v>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99</v>
      </c>
    </row>
    <row r="981" spans="1:34" ht="18.75">
      <c r="A981" s="79">
        <v>980</v>
      </c>
      <c r="B981" t="s">
        <v>3410</v>
      </c>
      <c r="C981">
        <v>22</v>
      </c>
      <c r="D981">
        <v>116</v>
      </c>
      <c r="E981">
        <v>1</v>
      </c>
      <c r="F981">
        <v>0</v>
      </c>
      <c r="G981">
        <v>0</v>
      </c>
      <c r="H981">
        <v>0</v>
      </c>
      <c r="I981">
        <v>167</v>
      </c>
      <c r="J981">
        <v>5000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2</v>
      </c>
      <c r="U981">
        <v>0</v>
      </c>
      <c r="V981">
        <v>16</v>
      </c>
      <c r="W981">
        <v>20000</v>
      </c>
      <c r="X981">
        <v>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99</v>
      </c>
    </row>
    <row r="982" spans="1:34" ht="18.75">
      <c r="A982" s="79">
        <v>981</v>
      </c>
      <c r="B982" t="s">
        <v>3411</v>
      </c>
      <c r="C982">
        <v>22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170</v>
      </c>
      <c r="J982">
        <v>5000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16</v>
      </c>
      <c r="W982">
        <v>20000</v>
      </c>
      <c r="X982">
        <v>5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99</v>
      </c>
    </row>
    <row r="983" spans="1:34" ht="18.75">
      <c r="A983" s="79">
        <v>982</v>
      </c>
      <c r="B983" t="s">
        <v>374</v>
      </c>
      <c r="C983">
        <v>22</v>
      </c>
      <c r="D983">
        <v>118</v>
      </c>
      <c r="E983">
        <v>1</v>
      </c>
      <c r="F983">
        <v>0</v>
      </c>
      <c r="G983">
        <v>0</v>
      </c>
      <c r="H983">
        <v>0</v>
      </c>
      <c r="I983">
        <v>176</v>
      </c>
      <c r="J983">
        <v>5000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16</v>
      </c>
      <c r="W983">
        <v>20000</v>
      </c>
      <c r="X983">
        <v>5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99</v>
      </c>
    </row>
    <row r="984" spans="1:34" ht="18.75">
      <c r="A984" s="79">
        <v>983</v>
      </c>
      <c r="B984" t="s">
        <v>373</v>
      </c>
      <c r="C984">
        <v>22</v>
      </c>
      <c r="D984">
        <v>119</v>
      </c>
      <c r="E984">
        <v>1</v>
      </c>
      <c r="F984">
        <v>0</v>
      </c>
      <c r="G984">
        <v>0</v>
      </c>
      <c r="H984">
        <v>0</v>
      </c>
      <c r="I984">
        <v>170</v>
      </c>
      <c r="J984">
        <v>5000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16</v>
      </c>
      <c r="W984">
        <v>20000</v>
      </c>
      <c r="X984">
        <v>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99</v>
      </c>
    </row>
    <row r="985" spans="1:34" ht="18.75">
      <c r="A985" s="79">
        <v>984</v>
      </c>
      <c r="B985" t="s">
        <v>3412</v>
      </c>
      <c r="C985">
        <v>20</v>
      </c>
      <c r="D985">
        <v>120</v>
      </c>
      <c r="E985">
        <v>1</v>
      </c>
      <c r="F985">
        <v>0</v>
      </c>
      <c r="G985">
        <v>0</v>
      </c>
      <c r="H985">
        <v>0</v>
      </c>
      <c r="I985">
        <v>241</v>
      </c>
      <c r="J985">
        <v>8000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16</v>
      </c>
      <c r="W985">
        <v>20000</v>
      </c>
      <c r="X985">
        <v>5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99</v>
      </c>
    </row>
    <row r="986" spans="1:34" ht="18.75">
      <c r="A986" s="79">
        <v>985</v>
      </c>
      <c r="B986" t="s">
        <v>3413</v>
      </c>
      <c r="C986">
        <v>20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238</v>
      </c>
      <c r="J986">
        <v>8000</v>
      </c>
      <c r="K986">
        <v>0</v>
      </c>
      <c r="L986">
        <v>0</v>
      </c>
      <c r="M986">
        <v>0</v>
      </c>
      <c r="N986">
        <v>3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3</v>
      </c>
      <c r="V986">
        <v>12</v>
      </c>
      <c r="W986">
        <v>20000</v>
      </c>
      <c r="X986">
        <v>50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99</v>
      </c>
    </row>
    <row r="987" spans="1:34" ht="18.75">
      <c r="A987" s="79">
        <v>986</v>
      </c>
      <c r="B987" t="s">
        <v>3414</v>
      </c>
      <c r="C987">
        <v>23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162</v>
      </c>
      <c r="J987">
        <v>5000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16</v>
      </c>
      <c r="W987">
        <v>20000</v>
      </c>
      <c r="X987">
        <v>5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100</v>
      </c>
    </row>
    <row r="988" spans="1:34" ht="18.75">
      <c r="A988" s="79">
        <v>987</v>
      </c>
      <c r="B988" t="s">
        <v>3415</v>
      </c>
      <c r="C988">
        <v>24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204</v>
      </c>
      <c r="J988">
        <v>7000</v>
      </c>
      <c r="K988">
        <v>0</v>
      </c>
      <c r="L988">
        <v>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16</v>
      </c>
      <c r="W988">
        <v>20000</v>
      </c>
      <c r="X988">
        <v>5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100</v>
      </c>
    </row>
    <row r="989" spans="1:34" ht="18.75">
      <c r="A989" s="79">
        <v>988</v>
      </c>
      <c r="B989" t="s">
        <v>372</v>
      </c>
      <c r="C989">
        <v>21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228</v>
      </c>
      <c r="J989">
        <v>8000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19</v>
      </c>
      <c r="W989">
        <v>20000</v>
      </c>
      <c r="X989">
        <v>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100</v>
      </c>
    </row>
    <row r="990" spans="1:34" ht="18.75">
      <c r="A990" s="79">
        <v>989</v>
      </c>
      <c r="B990" t="s">
        <v>3416</v>
      </c>
      <c r="C990">
        <v>24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200</v>
      </c>
      <c r="J990">
        <v>7000</v>
      </c>
      <c r="K990">
        <v>0</v>
      </c>
      <c r="L990">
        <v>0</v>
      </c>
      <c r="M990">
        <v>0</v>
      </c>
      <c r="N990">
        <v>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19</v>
      </c>
      <c r="W990">
        <v>20000</v>
      </c>
      <c r="X990">
        <v>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100</v>
      </c>
    </row>
    <row r="991" spans="1:34" ht="18.75">
      <c r="A991" s="79">
        <v>990</v>
      </c>
      <c r="B991" t="s">
        <v>3417</v>
      </c>
      <c r="C991">
        <v>20</v>
      </c>
      <c r="D991">
        <v>121</v>
      </c>
      <c r="E991">
        <v>1</v>
      </c>
      <c r="F991">
        <v>0</v>
      </c>
      <c r="G991">
        <v>0</v>
      </c>
      <c r="H991">
        <v>0</v>
      </c>
      <c r="I991">
        <v>248</v>
      </c>
      <c r="J991">
        <v>8000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20000</v>
      </c>
      <c r="X991">
        <v>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100</v>
      </c>
    </row>
    <row r="992" spans="1:34" ht="18.75">
      <c r="A992" s="79">
        <v>991</v>
      </c>
      <c r="B992" t="s">
        <v>3418</v>
      </c>
      <c r="C992">
        <v>22</v>
      </c>
      <c r="D992">
        <v>122</v>
      </c>
      <c r="E992">
        <v>1</v>
      </c>
      <c r="F992">
        <v>0</v>
      </c>
      <c r="G992">
        <v>0</v>
      </c>
      <c r="H992">
        <v>0</v>
      </c>
      <c r="I992">
        <v>178</v>
      </c>
      <c r="J992">
        <v>7000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3</v>
      </c>
      <c r="U992">
        <v>0</v>
      </c>
      <c r="V992">
        <v>26</v>
      </c>
      <c r="W992">
        <v>10000</v>
      </c>
      <c r="X992">
        <v>5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100</v>
      </c>
    </row>
    <row r="993" spans="1:34" ht="18.75">
      <c r="A993" s="79">
        <v>992</v>
      </c>
      <c r="B993" t="s">
        <v>369</v>
      </c>
      <c r="C993">
        <v>19</v>
      </c>
      <c r="D993">
        <v>123</v>
      </c>
      <c r="E993">
        <v>1</v>
      </c>
      <c r="F993">
        <v>0</v>
      </c>
      <c r="G993">
        <v>0</v>
      </c>
      <c r="H993">
        <v>0</v>
      </c>
      <c r="I993">
        <v>247</v>
      </c>
      <c r="J993">
        <v>8000</v>
      </c>
      <c r="K993">
        <v>0</v>
      </c>
      <c r="L993">
        <v>0</v>
      </c>
      <c r="M993">
        <v>0</v>
      </c>
      <c r="N993">
        <v>0</v>
      </c>
      <c r="O993">
        <v>2</v>
      </c>
      <c r="P993">
        <v>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26</v>
      </c>
      <c r="W993">
        <v>10000</v>
      </c>
      <c r="X993">
        <v>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100</v>
      </c>
    </row>
    <row r="994" spans="1:34" ht="18.75">
      <c r="A994" s="79">
        <v>993</v>
      </c>
      <c r="B994" t="s">
        <v>368</v>
      </c>
      <c r="C994">
        <v>24</v>
      </c>
      <c r="D994">
        <v>124</v>
      </c>
      <c r="E994">
        <v>1</v>
      </c>
      <c r="F994">
        <v>0</v>
      </c>
      <c r="G994">
        <v>0</v>
      </c>
      <c r="H994">
        <v>0</v>
      </c>
      <c r="I994">
        <v>212</v>
      </c>
      <c r="J994">
        <v>6000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1</v>
      </c>
      <c r="S994">
        <v>0</v>
      </c>
      <c r="T994">
        <v>0</v>
      </c>
      <c r="U994">
        <v>0</v>
      </c>
      <c r="V994">
        <v>26</v>
      </c>
      <c r="W994">
        <v>10000</v>
      </c>
      <c r="X994">
        <v>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100</v>
      </c>
    </row>
    <row r="995" spans="1:34" ht="18.75">
      <c r="A995" s="79">
        <v>994</v>
      </c>
      <c r="B995" t="s">
        <v>367</v>
      </c>
      <c r="C995">
        <v>15</v>
      </c>
      <c r="D995">
        <v>125</v>
      </c>
      <c r="E995">
        <v>7</v>
      </c>
      <c r="F995">
        <v>0</v>
      </c>
      <c r="G995">
        <v>0</v>
      </c>
      <c r="H995">
        <v>0</v>
      </c>
      <c r="I995">
        <v>109</v>
      </c>
      <c r="J995">
        <v>8000</v>
      </c>
      <c r="K995">
        <v>3</v>
      </c>
      <c r="L995">
        <v>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26</v>
      </c>
      <c r="W995">
        <v>10000</v>
      </c>
      <c r="X995">
        <v>5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100</v>
      </c>
    </row>
    <row r="996" spans="1:34" ht="18.75">
      <c r="A996" s="79">
        <v>995</v>
      </c>
      <c r="B996" t="s">
        <v>3419</v>
      </c>
      <c r="C996">
        <v>5</v>
      </c>
      <c r="D996">
        <v>23</v>
      </c>
      <c r="E996">
        <v>10</v>
      </c>
      <c r="F996">
        <v>0</v>
      </c>
      <c r="G996">
        <v>0</v>
      </c>
      <c r="H996">
        <v>8</v>
      </c>
      <c r="I996">
        <v>54</v>
      </c>
      <c r="J996">
        <v>20000</v>
      </c>
      <c r="K996">
        <v>0</v>
      </c>
      <c r="L996">
        <v>3</v>
      </c>
      <c r="M996">
        <v>0</v>
      </c>
      <c r="N996">
        <v>1</v>
      </c>
      <c r="O996">
        <v>8</v>
      </c>
      <c r="P996">
        <v>20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20</v>
      </c>
      <c r="W996">
        <v>30000</v>
      </c>
      <c r="X996">
        <v>5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100</v>
      </c>
    </row>
    <row r="997" spans="1:34" ht="18.75">
      <c r="A997" s="79">
        <v>996</v>
      </c>
      <c r="B997" t="s">
        <v>366</v>
      </c>
      <c r="C997">
        <v>26</v>
      </c>
      <c r="D997">
        <v>126</v>
      </c>
      <c r="E997">
        <v>1</v>
      </c>
      <c r="F997">
        <v>0</v>
      </c>
      <c r="G997">
        <v>0</v>
      </c>
      <c r="H997">
        <v>8</v>
      </c>
      <c r="I997">
        <v>213</v>
      </c>
      <c r="J997">
        <v>5000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15</v>
      </c>
      <c r="W997">
        <v>10000</v>
      </c>
      <c r="X997">
        <v>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100</v>
      </c>
    </row>
    <row r="998" spans="1:34" ht="18.75">
      <c r="A998" s="79">
        <v>997</v>
      </c>
      <c r="B998" t="s">
        <v>365</v>
      </c>
      <c r="C998">
        <v>21</v>
      </c>
      <c r="D998">
        <v>127</v>
      </c>
      <c r="E998">
        <v>1</v>
      </c>
      <c r="F998">
        <v>0</v>
      </c>
      <c r="G998">
        <v>0</v>
      </c>
      <c r="H998">
        <v>8</v>
      </c>
      <c r="I998">
        <v>249</v>
      </c>
      <c r="J998">
        <v>5000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</v>
      </c>
      <c r="U998">
        <v>0</v>
      </c>
      <c r="V998">
        <v>15</v>
      </c>
      <c r="W998">
        <v>10000</v>
      </c>
      <c r="X998">
        <v>5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100</v>
      </c>
    </row>
    <row r="999" spans="1:34" ht="18.75">
      <c r="A999" s="79">
        <v>998</v>
      </c>
      <c r="B999" t="s">
        <v>364</v>
      </c>
      <c r="C999">
        <v>23</v>
      </c>
      <c r="D999">
        <v>128</v>
      </c>
      <c r="E999">
        <v>1</v>
      </c>
      <c r="F999">
        <v>0</v>
      </c>
      <c r="G999">
        <v>0</v>
      </c>
      <c r="H999">
        <v>8</v>
      </c>
      <c r="I999">
        <v>179</v>
      </c>
      <c r="J999">
        <v>5000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5</v>
      </c>
      <c r="S999">
        <v>0</v>
      </c>
      <c r="T999">
        <v>0</v>
      </c>
      <c r="U999">
        <v>0</v>
      </c>
      <c r="V999">
        <v>15</v>
      </c>
      <c r="W999">
        <v>10000</v>
      </c>
      <c r="X999">
        <v>5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100</v>
      </c>
    </row>
    <row r="1000" spans="1:34" ht="18.75">
      <c r="A1000" s="79">
        <v>999</v>
      </c>
      <c r="B1000" t="s">
        <v>3420</v>
      </c>
      <c r="C1000">
        <v>15</v>
      </c>
      <c r="D1000">
        <v>129</v>
      </c>
      <c r="E1000">
        <v>2</v>
      </c>
      <c r="F1000">
        <v>0</v>
      </c>
      <c r="G1000">
        <v>0</v>
      </c>
      <c r="H1000">
        <v>8</v>
      </c>
      <c r="I1000">
        <v>110</v>
      </c>
      <c r="J1000">
        <v>5000</v>
      </c>
      <c r="K1000">
        <v>3</v>
      </c>
      <c r="L1000">
        <v>4</v>
      </c>
      <c r="M1000">
        <v>1</v>
      </c>
      <c r="N1000">
        <v>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18</v>
      </c>
      <c r="W1000">
        <v>20000</v>
      </c>
      <c r="X1000">
        <v>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100</v>
      </c>
    </row>
    <row r="1001" spans="1:34" ht="18.75">
      <c r="A1001" s="79">
        <v>1000</v>
      </c>
      <c r="B1001" t="s">
        <v>3421</v>
      </c>
      <c r="C1001">
        <v>22</v>
      </c>
      <c r="D1001">
        <v>130</v>
      </c>
      <c r="E1001">
        <v>1</v>
      </c>
      <c r="F1001">
        <v>0</v>
      </c>
      <c r="G1001">
        <v>0</v>
      </c>
      <c r="H1001">
        <v>0</v>
      </c>
      <c r="I1001">
        <v>181</v>
      </c>
      <c r="J1001">
        <v>5000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18</v>
      </c>
      <c r="W1001">
        <v>27</v>
      </c>
      <c r="X1001">
        <v>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100</v>
      </c>
    </row>
    <row r="1002" spans="1:34" ht="18.75">
      <c r="A1002" s="79">
        <v>1001</v>
      </c>
      <c r="B1002" t="s">
        <v>351</v>
      </c>
      <c r="C1002">
        <v>26</v>
      </c>
      <c r="D1002">
        <v>131</v>
      </c>
      <c r="E1002">
        <v>1</v>
      </c>
      <c r="F1002">
        <v>0</v>
      </c>
      <c r="G1002">
        <v>0</v>
      </c>
      <c r="H1002">
        <v>0</v>
      </c>
      <c r="I1002">
        <v>215</v>
      </c>
      <c r="J1002">
        <v>8000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18</v>
      </c>
      <c r="W1002">
        <v>27</v>
      </c>
      <c r="X1002">
        <v>5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100</v>
      </c>
    </row>
    <row r="1003" spans="1:34" ht="18.75">
      <c r="A1003" s="79">
        <v>1002</v>
      </c>
      <c r="B1003" t="s">
        <v>350</v>
      </c>
      <c r="C1003">
        <v>15</v>
      </c>
      <c r="D1003">
        <v>132</v>
      </c>
      <c r="E1003">
        <v>10</v>
      </c>
      <c r="F1003">
        <v>0</v>
      </c>
      <c r="G1003">
        <v>0</v>
      </c>
      <c r="H1003">
        <v>0</v>
      </c>
      <c r="I1003">
        <v>111</v>
      </c>
      <c r="J1003">
        <v>10000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18</v>
      </c>
      <c r="W1003">
        <v>27</v>
      </c>
      <c r="X1003">
        <v>5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100</v>
      </c>
    </row>
    <row r="1004" spans="1:34" ht="18.75">
      <c r="A1004" s="79">
        <v>1003</v>
      </c>
      <c r="B1004" t="s">
        <v>3422</v>
      </c>
      <c r="C1004">
        <v>0</v>
      </c>
      <c r="D1004">
        <v>2</v>
      </c>
      <c r="E1004">
        <v>1</v>
      </c>
      <c r="F1004">
        <v>0</v>
      </c>
      <c r="G1004">
        <v>0</v>
      </c>
      <c r="H1004">
        <v>0</v>
      </c>
      <c r="I1004">
        <v>119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100</v>
      </c>
      <c r="X1004">
        <v>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100</v>
      </c>
    </row>
    <row r="1005" spans="1:34" ht="18.75">
      <c r="A1005" s="79">
        <v>1004</v>
      </c>
      <c r="B1005" t="s">
        <v>3423</v>
      </c>
      <c r="C1005">
        <v>5</v>
      </c>
      <c r="D1005">
        <v>30</v>
      </c>
      <c r="E1005">
        <v>22</v>
      </c>
      <c r="F1005">
        <v>0</v>
      </c>
      <c r="G1005">
        <v>0</v>
      </c>
      <c r="H1005">
        <v>0</v>
      </c>
      <c r="I1005">
        <v>66</v>
      </c>
      <c r="J1005">
        <v>22000</v>
      </c>
      <c r="K1005">
        <v>0</v>
      </c>
      <c r="L1005">
        <v>1</v>
      </c>
      <c r="M1005">
        <v>0</v>
      </c>
      <c r="N1005">
        <v>0</v>
      </c>
      <c r="O1005">
        <v>15</v>
      </c>
      <c r="P1005">
        <v>10</v>
      </c>
      <c r="Q1005">
        <v>4</v>
      </c>
      <c r="R1005">
        <v>3</v>
      </c>
      <c r="S1005">
        <v>4</v>
      </c>
      <c r="T1005">
        <v>2</v>
      </c>
      <c r="U1005">
        <v>0</v>
      </c>
      <c r="V1005">
        <v>35</v>
      </c>
      <c r="W1005">
        <v>100000</v>
      </c>
      <c r="X1005">
        <v>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100</v>
      </c>
    </row>
    <row r="1006" spans="1:34" ht="18.75">
      <c r="A1006" s="79">
        <v>1005</v>
      </c>
      <c r="B1006" t="s">
        <v>3424</v>
      </c>
      <c r="C1006">
        <v>5</v>
      </c>
      <c r="D1006">
        <v>7</v>
      </c>
      <c r="E1006">
        <v>3</v>
      </c>
      <c r="F1006">
        <v>0</v>
      </c>
      <c r="G1006">
        <v>0</v>
      </c>
      <c r="H1006">
        <v>0</v>
      </c>
      <c r="I1006">
        <v>40</v>
      </c>
      <c r="J1006">
        <v>27000</v>
      </c>
      <c r="K1006">
        <v>0</v>
      </c>
      <c r="L1006">
        <v>0</v>
      </c>
      <c r="M1006">
        <v>0</v>
      </c>
      <c r="N1006">
        <v>0</v>
      </c>
      <c r="O1006">
        <v>15</v>
      </c>
      <c r="P1006">
        <v>0</v>
      </c>
      <c r="Q1006">
        <v>2</v>
      </c>
      <c r="R1006">
        <v>0</v>
      </c>
      <c r="S1006">
        <v>2</v>
      </c>
      <c r="T1006">
        <v>0</v>
      </c>
      <c r="U1006">
        <v>0</v>
      </c>
      <c r="V1006">
        <v>15</v>
      </c>
      <c r="W1006">
        <v>10000</v>
      </c>
      <c r="X1006">
        <v>5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100</v>
      </c>
    </row>
    <row r="1007" spans="1:34" ht="18.75">
      <c r="A1007" s="79">
        <v>1006</v>
      </c>
      <c r="B1007" t="s">
        <v>3425</v>
      </c>
      <c r="C1007">
        <v>22</v>
      </c>
      <c r="D1007">
        <v>133</v>
      </c>
      <c r="E1007">
        <v>2</v>
      </c>
      <c r="F1007">
        <v>25</v>
      </c>
      <c r="G1007">
        <v>0</v>
      </c>
      <c r="H1007">
        <v>0</v>
      </c>
      <c r="I1007">
        <v>430</v>
      </c>
      <c r="J1007">
        <v>4000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3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33</v>
      </c>
      <c r="W1007">
        <v>10000</v>
      </c>
      <c r="X1007">
        <v>5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100</v>
      </c>
    </row>
    <row r="1008" spans="1:34" ht="18.75">
      <c r="A1008" s="79">
        <v>1007</v>
      </c>
      <c r="B1008" t="s">
        <v>313</v>
      </c>
      <c r="C1008">
        <v>26</v>
      </c>
      <c r="D1008">
        <v>134</v>
      </c>
      <c r="E1008">
        <v>2</v>
      </c>
      <c r="F1008">
        <v>25</v>
      </c>
      <c r="G1008">
        <v>0</v>
      </c>
      <c r="H1008">
        <v>0</v>
      </c>
      <c r="I1008">
        <v>429</v>
      </c>
      <c r="J1008">
        <v>4000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33</v>
      </c>
      <c r="W1008">
        <v>10000</v>
      </c>
      <c r="X1008">
        <v>5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100</v>
      </c>
    </row>
    <row r="1009" spans="1:34" ht="18.75">
      <c r="A1009" s="79">
        <v>1008</v>
      </c>
      <c r="B1009" t="s">
        <v>312</v>
      </c>
      <c r="C1009">
        <v>20</v>
      </c>
      <c r="D1009">
        <v>135</v>
      </c>
      <c r="E1009">
        <v>2</v>
      </c>
      <c r="F1009">
        <v>25</v>
      </c>
      <c r="G1009">
        <v>0</v>
      </c>
      <c r="H1009">
        <v>0</v>
      </c>
      <c r="I1009">
        <v>428</v>
      </c>
      <c r="J1009">
        <v>4000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2</v>
      </c>
      <c r="Q1009">
        <v>1</v>
      </c>
      <c r="R1009">
        <v>3</v>
      </c>
      <c r="S1009">
        <v>0</v>
      </c>
      <c r="T1009">
        <v>0</v>
      </c>
      <c r="U1009">
        <v>0</v>
      </c>
      <c r="V1009">
        <v>33</v>
      </c>
      <c r="W1009">
        <v>10000</v>
      </c>
      <c r="X1009">
        <v>5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100</v>
      </c>
    </row>
    <row r="1010" spans="1:34" ht="18.75">
      <c r="A1010" s="79">
        <v>1009</v>
      </c>
      <c r="B1010" t="s">
        <v>3426</v>
      </c>
      <c r="C1010">
        <v>22</v>
      </c>
      <c r="D1010">
        <v>136</v>
      </c>
      <c r="E1010">
        <v>2</v>
      </c>
      <c r="F1010">
        <v>5</v>
      </c>
      <c r="G1010">
        <v>0</v>
      </c>
      <c r="H1010">
        <v>0</v>
      </c>
      <c r="I1010">
        <v>433</v>
      </c>
      <c r="J1010">
        <v>4000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4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33</v>
      </c>
      <c r="W1010">
        <v>10000</v>
      </c>
      <c r="X1010">
        <v>5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100</v>
      </c>
    </row>
    <row r="1011" spans="1:34" ht="18.75">
      <c r="A1011" s="79">
        <v>1010</v>
      </c>
      <c r="B1011" t="s">
        <v>3427</v>
      </c>
      <c r="C1011">
        <v>26</v>
      </c>
      <c r="D1011">
        <v>137</v>
      </c>
      <c r="E1011">
        <v>2</v>
      </c>
      <c r="F1011">
        <v>5</v>
      </c>
      <c r="G1011">
        <v>0</v>
      </c>
      <c r="H1011">
        <v>0</v>
      </c>
      <c r="I1011">
        <v>434</v>
      </c>
      <c r="J1011">
        <v>4000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2</v>
      </c>
      <c r="U1011">
        <v>0</v>
      </c>
      <c r="V1011">
        <v>33</v>
      </c>
      <c r="W1011">
        <v>10000</v>
      </c>
      <c r="X1011">
        <v>5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100</v>
      </c>
    </row>
    <row r="1012" spans="1:34" ht="18.75">
      <c r="A1012" s="79">
        <v>1011</v>
      </c>
      <c r="B1012" t="s">
        <v>311</v>
      </c>
      <c r="C1012">
        <v>20</v>
      </c>
      <c r="D1012">
        <v>138</v>
      </c>
      <c r="E1012">
        <v>2</v>
      </c>
      <c r="F1012">
        <v>5</v>
      </c>
      <c r="G1012">
        <v>0</v>
      </c>
      <c r="H1012">
        <v>0</v>
      </c>
      <c r="I1012">
        <v>432</v>
      </c>
      <c r="J1012">
        <v>4000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4</v>
      </c>
      <c r="S1012">
        <v>0</v>
      </c>
      <c r="T1012">
        <v>0</v>
      </c>
      <c r="U1012">
        <v>0</v>
      </c>
      <c r="V1012">
        <v>33</v>
      </c>
      <c r="W1012">
        <v>10000</v>
      </c>
      <c r="X1012">
        <v>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100</v>
      </c>
    </row>
    <row r="1013" spans="1:34" ht="18.75">
      <c r="A1013" s="79">
        <v>1012</v>
      </c>
      <c r="B1013" t="s">
        <v>3428</v>
      </c>
      <c r="C1013">
        <v>5</v>
      </c>
      <c r="D1013">
        <v>10</v>
      </c>
      <c r="E1013">
        <v>12</v>
      </c>
      <c r="F1013">
        <v>0</v>
      </c>
      <c r="G1013">
        <v>0</v>
      </c>
      <c r="H1013">
        <v>0</v>
      </c>
      <c r="I1013">
        <v>742</v>
      </c>
      <c r="J1013">
        <v>28000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28</v>
      </c>
      <c r="Q1013">
        <v>0</v>
      </c>
      <c r="R1013">
        <v>6</v>
      </c>
      <c r="S1013">
        <v>0</v>
      </c>
      <c r="T1013">
        <v>5</v>
      </c>
      <c r="U1013">
        <v>0</v>
      </c>
      <c r="V1013">
        <v>35</v>
      </c>
      <c r="W1013">
        <v>35000</v>
      </c>
      <c r="X1013">
        <v>5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100</v>
      </c>
    </row>
    <row r="1014" spans="1:34" ht="18.75">
      <c r="A1014" s="79">
        <v>1013</v>
      </c>
      <c r="B1014" t="s">
        <v>3429</v>
      </c>
      <c r="C1014">
        <v>10</v>
      </c>
      <c r="D1014">
        <v>2</v>
      </c>
      <c r="E1014">
        <v>20</v>
      </c>
      <c r="F1014">
        <v>0</v>
      </c>
      <c r="G1014">
        <v>0</v>
      </c>
      <c r="H1014">
        <v>0</v>
      </c>
      <c r="I1014">
        <v>740</v>
      </c>
      <c r="J1014">
        <v>30000</v>
      </c>
      <c r="K1014">
        <v>5</v>
      </c>
      <c r="L1014">
        <v>9</v>
      </c>
      <c r="M1014">
        <v>3</v>
      </c>
      <c r="N1014">
        <v>5</v>
      </c>
      <c r="O1014">
        <v>1</v>
      </c>
      <c r="P1014">
        <v>1</v>
      </c>
      <c r="Q1014">
        <v>1</v>
      </c>
      <c r="R1014">
        <v>4</v>
      </c>
      <c r="S1014">
        <v>1</v>
      </c>
      <c r="T1014">
        <v>4</v>
      </c>
      <c r="U1014">
        <v>0</v>
      </c>
      <c r="V1014">
        <v>35</v>
      </c>
      <c r="W1014">
        <v>25000</v>
      </c>
      <c r="X1014">
        <v>5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100</v>
      </c>
    </row>
    <row r="1015" spans="1:34" ht="18.75">
      <c r="A1015" s="79">
        <v>1014</v>
      </c>
      <c r="B1015" t="s">
        <v>3430</v>
      </c>
      <c r="C1015">
        <v>11</v>
      </c>
      <c r="D1015">
        <v>2</v>
      </c>
      <c r="E1015">
        <v>20</v>
      </c>
      <c r="F1015">
        <v>0</v>
      </c>
      <c r="G1015">
        <v>0</v>
      </c>
      <c r="H1015">
        <v>0</v>
      </c>
      <c r="I1015">
        <v>741</v>
      </c>
      <c r="J1015">
        <v>30000</v>
      </c>
      <c r="K1015">
        <v>5</v>
      </c>
      <c r="L1015">
        <v>9</v>
      </c>
      <c r="M1015">
        <v>3</v>
      </c>
      <c r="N1015">
        <v>5</v>
      </c>
      <c r="O1015">
        <v>1</v>
      </c>
      <c r="P1015">
        <v>1</v>
      </c>
      <c r="Q1015">
        <v>1</v>
      </c>
      <c r="R1015">
        <v>4</v>
      </c>
      <c r="S1015">
        <v>1</v>
      </c>
      <c r="T1015">
        <v>4</v>
      </c>
      <c r="U1015">
        <v>0</v>
      </c>
      <c r="V1015">
        <v>35</v>
      </c>
      <c r="W1015">
        <v>25000</v>
      </c>
      <c r="X1015">
        <v>5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100</v>
      </c>
    </row>
    <row r="1016" spans="1:34" ht="18.75">
      <c r="A1016" s="79">
        <v>1015</v>
      </c>
      <c r="B1016" t="s">
        <v>3431</v>
      </c>
      <c r="C1016">
        <v>22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160</v>
      </c>
      <c r="J1016">
        <v>6000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5</v>
      </c>
      <c r="Q1016">
        <v>1</v>
      </c>
      <c r="R1016">
        <v>4</v>
      </c>
      <c r="S1016">
        <v>1</v>
      </c>
      <c r="T1016">
        <v>5</v>
      </c>
      <c r="U1016">
        <v>0</v>
      </c>
      <c r="V1016">
        <v>35</v>
      </c>
      <c r="W1016">
        <v>18000</v>
      </c>
      <c r="X1016">
        <v>5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100</v>
      </c>
    </row>
    <row r="1017" spans="1:34" ht="18.75">
      <c r="A1017" s="79">
        <v>1016</v>
      </c>
      <c r="B1017" t="s">
        <v>3432</v>
      </c>
      <c r="C1017">
        <v>26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201</v>
      </c>
      <c r="J1017">
        <v>8000</v>
      </c>
      <c r="K1017">
        <v>0</v>
      </c>
      <c r="L1017">
        <v>4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1</v>
      </c>
      <c r="S1017">
        <v>0</v>
      </c>
      <c r="T1017">
        <v>1</v>
      </c>
      <c r="U1017">
        <v>0</v>
      </c>
      <c r="V1017">
        <v>35</v>
      </c>
      <c r="W1017">
        <v>18000</v>
      </c>
      <c r="X1017">
        <v>5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100</v>
      </c>
    </row>
    <row r="1018" spans="1:34" ht="18.75">
      <c r="A1018" s="79">
        <v>1017</v>
      </c>
      <c r="B1018" t="s">
        <v>3433</v>
      </c>
      <c r="C1018">
        <v>20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227</v>
      </c>
      <c r="J1018">
        <v>8000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5</v>
      </c>
      <c r="Q1018">
        <v>0</v>
      </c>
      <c r="R1018">
        <v>6</v>
      </c>
      <c r="S1018">
        <v>0</v>
      </c>
      <c r="T1018">
        <v>6</v>
      </c>
      <c r="U1018">
        <v>0</v>
      </c>
      <c r="V1018">
        <v>35</v>
      </c>
      <c r="W1018">
        <v>18000</v>
      </c>
      <c r="X1018">
        <v>5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100</v>
      </c>
    </row>
    <row r="1019" spans="1:34" ht="18.75">
      <c r="A1019" s="79">
        <v>1018</v>
      </c>
      <c r="B1019" t="s">
        <v>3434</v>
      </c>
      <c r="C1019">
        <v>15</v>
      </c>
      <c r="D1019">
        <v>0</v>
      </c>
      <c r="E1019">
        <v>3</v>
      </c>
      <c r="F1019">
        <v>0</v>
      </c>
      <c r="G1019">
        <v>0</v>
      </c>
      <c r="H1019">
        <v>0</v>
      </c>
      <c r="I1019">
        <v>743</v>
      </c>
      <c r="J1019">
        <v>10000</v>
      </c>
      <c r="K1019">
        <v>5</v>
      </c>
      <c r="L1019">
        <v>6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35</v>
      </c>
      <c r="W1019">
        <v>20000</v>
      </c>
      <c r="X1019">
        <v>5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100</v>
      </c>
    </row>
    <row r="1020" spans="1:34" ht="18.75">
      <c r="A1020" s="79">
        <v>1019</v>
      </c>
      <c r="B1020" t="s">
        <v>3435</v>
      </c>
      <c r="C1020">
        <v>5</v>
      </c>
      <c r="D1020">
        <v>29</v>
      </c>
      <c r="E1020">
        <v>35</v>
      </c>
      <c r="F1020">
        <v>0</v>
      </c>
      <c r="G1020">
        <v>0</v>
      </c>
      <c r="H1020">
        <v>0</v>
      </c>
      <c r="I1020">
        <v>65</v>
      </c>
      <c r="J1020">
        <v>35000</v>
      </c>
      <c r="K1020">
        <v>0</v>
      </c>
      <c r="L1020">
        <v>2</v>
      </c>
      <c r="M1020">
        <v>0</v>
      </c>
      <c r="N1020">
        <v>0</v>
      </c>
      <c r="O1020">
        <v>6</v>
      </c>
      <c r="P1020">
        <v>32</v>
      </c>
      <c r="Q1020">
        <v>2</v>
      </c>
      <c r="R1020">
        <v>7</v>
      </c>
      <c r="S1020">
        <v>3</v>
      </c>
      <c r="T1020">
        <v>8</v>
      </c>
      <c r="U1020">
        <v>0</v>
      </c>
      <c r="V1020">
        <v>46</v>
      </c>
      <c r="W1020">
        <v>2300000</v>
      </c>
      <c r="X1020">
        <v>5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100</v>
      </c>
    </row>
    <row r="1021" spans="1:34" ht="18.75">
      <c r="A1021" s="79">
        <v>1020</v>
      </c>
      <c r="B1021" t="s">
        <v>329</v>
      </c>
      <c r="C1021">
        <v>15</v>
      </c>
      <c r="D1021">
        <v>0</v>
      </c>
      <c r="E1021">
        <v>20</v>
      </c>
      <c r="F1021">
        <v>0</v>
      </c>
      <c r="G1021">
        <v>0</v>
      </c>
      <c r="H1021">
        <v>0</v>
      </c>
      <c r="I1021">
        <v>104</v>
      </c>
      <c r="J1021">
        <v>7000</v>
      </c>
      <c r="K1021">
        <v>4</v>
      </c>
      <c r="L1021">
        <v>5</v>
      </c>
      <c r="M1021">
        <v>2</v>
      </c>
      <c r="N1021">
        <v>3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40</v>
      </c>
      <c r="W1021">
        <v>20000</v>
      </c>
      <c r="X1021">
        <v>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100</v>
      </c>
    </row>
    <row r="1022" spans="1:34" ht="18.75">
      <c r="A1022" s="79">
        <v>1021</v>
      </c>
      <c r="B1022" t="s">
        <v>320</v>
      </c>
      <c r="C1022">
        <v>20</v>
      </c>
      <c r="D1022">
        <v>0</v>
      </c>
      <c r="E1022">
        <v>2</v>
      </c>
      <c r="F1022">
        <v>0</v>
      </c>
      <c r="G1022">
        <v>0</v>
      </c>
      <c r="H1022">
        <v>0</v>
      </c>
      <c r="I1022">
        <v>229</v>
      </c>
      <c r="J1022">
        <v>7000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6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40</v>
      </c>
      <c r="W1022">
        <v>20000</v>
      </c>
      <c r="X1022">
        <v>5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100</v>
      </c>
    </row>
    <row r="1023" spans="1:34" ht="18.75">
      <c r="A1023" s="79">
        <v>1022</v>
      </c>
      <c r="B1023" t="s">
        <v>326</v>
      </c>
      <c r="C1023">
        <v>26</v>
      </c>
      <c r="D1023">
        <v>0</v>
      </c>
      <c r="E1023">
        <v>2</v>
      </c>
      <c r="F1023">
        <v>0</v>
      </c>
      <c r="G1023">
        <v>0</v>
      </c>
      <c r="H1023">
        <v>0</v>
      </c>
      <c r="I1023">
        <v>196</v>
      </c>
      <c r="J1023">
        <v>7000</v>
      </c>
      <c r="K1023">
        <v>0</v>
      </c>
      <c r="L1023">
        <v>1</v>
      </c>
      <c r="M1023">
        <v>0</v>
      </c>
      <c r="N1023">
        <v>0</v>
      </c>
      <c r="O1023">
        <v>2</v>
      </c>
      <c r="P1023">
        <v>3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40</v>
      </c>
      <c r="W1023">
        <v>20000</v>
      </c>
      <c r="X1023">
        <v>5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100</v>
      </c>
    </row>
    <row r="1024" spans="1:34" ht="18.75">
      <c r="A1024" s="79">
        <v>1023</v>
      </c>
      <c r="B1024" t="s">
        <v>323</v>
      </c>
      <c r="C1024">
        <v>22</v>
      </c>
      <c r="D1024">
        <v>0</v>
      </c>
      <c r="E1024">
        <v>2</v>
      </c>
      <c r="F1024">
        <v>0</v>
      </c>
      <c r="G1024">
        <v>0</v>
      </c>
      <c r="H1024">
        <v>0</v>
      </c>
      <c r="I1024">
        <v>147</v>
      </c>
      <c r="J1024">
        <v>7000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7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40</v>
      </c>
      <c r="W1024">
        <v>20000</v>
      </c>
      <c r="X1024">
        <v>5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100</v>
      </c>
    </row>
    <row r="1025" spans="1:34" ht="18.75">
      <c r="A1025" s="79">
        <v>1024</v>
      </c>
      <c r="B1025" t="s">
        <v>328</v>
      </c>
      <c r="C1025">
        <v>15</v>
      </c>
      <c r="D1025">
        <v>0</v>
      </c>
      <c r="E1025">
        <v>2</v>
      </c>
      <c r="F1025">
        <v>0</v>
      </c>
      <c r="G1025">
        <v>0</v>
      </c>
      <c r="H1025">
        <v>0</v>
      </c>
      <c r="I1025">
        <v>101</v>
      </c>
      <c r="J1025">
        <v>7000</v>
      </c>
      <c r="K1025">
        <v>4</v>
      </c>
      <c r="L1025">
        <v>4</v>
      </c>
      <c r="M1025">
        <v>1</v>
      </c>
      <c r="N1025">
        <v>2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2</v>
      </c>
      <c r="V1025">
        <v>28</v>
      </c>
      <c r="W1025">
        <v>20000</v>
      </c>
      <c r="X1025">
        <v>5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100</v>
      </c>
    </row>
    <row r="1026" spans="1:34" ht="18.75">
      <c r="A1026" s="79">
        <v>1025</v>
      </c>
      <c r="B1026" t="s">
        <v>319</v>
      </c>
      <c r="C1026">
        <v>20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226</v>
      </c>
      <c r="J1026">
        <v>7000</v>
      </c>
      <c r="K1026">
        <v>1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8</v>
      </c>
      <c r="S1026">
        <v>0</v>
      </c>
      <c r="T1026">
        <v>0</v>
      </c>
      <c r="U1026">
        <v>2</v>
      </c>
      <c r="V1026">
        <v>28</v>
      </c>
      <c r="W1026">
        <v>20000</v>
      </c>
      <c r="X1026">
        <v>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100</v>
      </c>
    </row>
    <row r="1027" spans="1:34" ht="18.75">
      <c r="A1027" s="79">
        <v>1026</v>
      </c>
      <c r="B1027" t="s">
        <v>325</v>
      </c>
      <c r="C1027">
        <v>26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197</v>
      </c>
      <c r="J1027">
        <v>7000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4</v>
      </c>
      <c r="S1027">
        <v>0</v>
      </c>
      <c r="T1027">
        <v>0</v>
      </c>
      <c r="U1027">
        <v>2</v>
      </c>
      <c r="V1027">
        <v>28</v>
      </c>
      <c r="W1027">
        <v>20000</v>
      </c>
      <c r="X1027">
        <v>5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100</v>
      </c>
    </row>
    <row r="1028" spans="1:34" ht="18.75">
      <c r="A1028" s="79">
        <v>1027</v>
      </c>
      <c r="B1028" t="s">
        <v>322</v>
      </c>
      <c r="C1028">
        <v>22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158</v>
      </c>
      <c r="J1028">
        <v>7000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1</v>
      </c>
      <c r="R1028">
        <v>6</v>
      </c>
      <c r="S1028">
        <v>0</v>
      </c>
      <c r="T1028">
        <v>0</v>
      </c>
      <c r="U1028">
        <v>2</v>
      </c>
      <c r="V1028">
        <v>28</v>
      </c>
      <c r="W1028">
        <v>20000</v>
      </c>
      <c r="X1028">
        <v>5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100</v>
      </c>
    </row>
    <row r="1029" spans="1:34" ht="18.75">
      <c r="A1029" s="79">
        <v>1028</v>
      </c>
      <c r="B1029" t="s">
        <v>327</v>
      </c>
      <c r="C1029">
        <v>15</v>
      </c>
      <c r="D1029">
        <v>0</v>
      </c>
      <c r="E1029">
        <v>3</v>
      </c>
      <c r="F1029">
        <v>0</v>
      </c>
      <c r="G1029">
        <v>0</v>
      </c>
      <c r="H1029">
        <v>0</v>
      </c>
      <c r="I1029">
        <v>102</v>
      </c>
      <c r="J1029">
        <v>7000</v>
      </c>
      <c r="K1029">
        <v>4</v>
      </c>
      <c r="L1029">
        <v>4</v>
      </c>
      <c r="M1029">
        <v>1</v>
      </c>
      <c r="N1029">
        <v>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3</v>
      </c>
      <c r="V1029">
        <v>25</v>
      </c>
      <c r="W1029">
        <v>20000</v>
      </c>
      <c r="X1029">
        <v>5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100</v>
      </c>
    </row>
    <row r="1030" spans="1:34" ht="18.75">
      <c r="A1030" s="79">
        <v>1029</v>
      </c>
      <c r="B1030" t="s">
        <v>3436</v>
      </c>
      <c r="C1030">
        <v>20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234</v>
      </c>
      <c r="J1030">
        <v>7000</v>
      </c>
      <c r="K1030">
        <v>1</v>
      </c>
      <c r="L1030">
        <v>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2</v>
      </c>
      <c r="T1030">
        <v>7</v>
      </c>
      <c r="U1030">
        <v>3</v>
      </c>
      <c r="V1030">
        <v>25</v>
      </c>
      <c r="W1030">
        <v>20000</v>
      </c>
      <c r="X1030">
        <v>5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100</v>
      </c>
    </row>
    <row r="1031" spans="1:34" ht="18.75">
      <c r="A1031" s="79">
        <v>1030</v>
      </c>
      <c r="B1031" t="s">
        <v>324</v>
      </c>
      <c r="C1031">
        <v>26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195</v>
      </c>
      <c r="J1031">
        <v>7000</v>
      </c>
      <c r="K1031">
        <v>1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4</v>
      </c>
      <c r="U1031">
        <v>3</v>
      </c>
      <c r="V1031">
        <v>25</v>
      </c>
      <c r="W1031">
        <v>20000</v>
      </c>
      <c r="X1031">
        <v>5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100</v>
      </c>
    </row>
    <row r="1032" spans="1:34" ht="18.75">
      <c r="A1032" s="79">
        <v>1031</v>
      </c>
      <c r="B1032" t="s">
        <v>321</v>
      </c>
      <c r="C1032">
        <v>22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157</v>
      </c>
      <c r="J1032">
        <v>7000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2</v>
      </c>
      <c r="T1032">
        <v>7</v>
      </c>
      <c r="U1032">
        <v>3</v>
      </c>
      <c r="V1032">
        <v>25</v>
      </c>
      <c r="W1032">
        <v>20000</v>
      </c>
      <c r="X1032">
        <v>5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100</v>
      </c>
    </row>
    <row r="1033" spans="1:34" ht="18.75">
      <c r="A1033" s="79">
        <v>1032</v>
      </c>
      <c r="B1033" t="s">
        <v>3437</v>
      </c>
      <c r="C1033">
        <v>30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393</v>
      </c>
      <c r="J1033">
        <v>50000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5000</v>
      </c>
      <c r="X1033">
        <v>5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100</v>
      </c>
    </row>
    <row r="1034" spans="1:34" ht="18.75">
      <c r="A1034" s="79">
        <v>1033</v>
      </c>
      <c r="B1034" t="s">
        <v>3438</v>
      </c>
      <c r="C1034">
        <v>30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393</v>
      </c>
      <c r="J1034">
        <v>50000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5000</v>
      </c>
      <c r="X1034">
        <v>5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100</v>
      </c>
    </row>
    <row r="1035" spans="1:34" ht="18.75">
      <c r="A1035" s="79">
        <v>1034</v>
      </c>
      <c r="B1035" t="s">
        <v>3439</v>
      </c>
      <c r="C1035">
        <v>30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393</v>
      </c>
      <c r="J1035">
        <v>50000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5000</v>
      </c>
      <c r="X1035">
        <v>5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100</v>
      </c>
    </row>
    <row r="1036" spans="1:34" ht="18.75">
      <c r="A1036" s="79">
        <v>1035</v>
      </c>
      <c r="B1036" t="s">
        <v>3440</v>
      </c>
      <c r="C1036">
        <v>30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393</v>
      </c>
      <c r="J1036">
        <v>50000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5000</v>
      </c>
      <c r="X1036">
        <v>5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100</v>
      </c>
    </row>
    <row r="1037" spans="1:34" ht="18.75">
      <c r="A1037" s="79">
        <v>1036</v>
      </c>
      <c r="B1037" t="s">
        <v>3441</v>
      </c>
      <c r="C1037">
        <v>30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393</v>
      </c>
      <c r="J1037">
        <v>50000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5000</v>
      </c>
      <c r="X1037">
        <v>5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100</v>
      </c>
    </row>
    <row r="1038" spans="1:34" ht="18.75">
      <c r="A1038" s="79">
        <v>1037</v>
      </c>
      <c r="B1038" t="s">
        <v>3442</v>
      </c>
      <c r="C1038">
        <v>30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393</v>
      </c>
      <c r="J1038">
        <v>50000</v>
      </c>
      <c r="K1038">
        <v>0</v>
      </c>
      <c r="L1038">
        <v>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5000</v>
      </c>
      <c r="X1038">
        <v>5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100</v>
      </c>
    </row>
    <row r="1039" spans="1:34" ht="18.75">
      <c r="A1039" s="79">
        <v>1038</v>
      </c>
      <c r="B1039" t="s">
        <v>3443</v>
      </c>
      <c r="C1039">
        <v>30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393</v>
      </c>
      <c r="J1039">
        <v>50000</v>
      </c>
      <c r="K1039">
        <v>0</v>
      </c>
      <c r="L1039">
        <v>0</v>
      </c>
      <c r="M1039">
        <v>0</v>
      </c>
      <c r="N1039">
        <v>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5000</v>
      </c>
      <c r="X1039">
        <v>5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100</v>
      </c>
    </row>
    <row r="1040" spans="1:34" ht="18.75">
      <c r="A1040" s="79">
        <v>1039</v>
      </c>
      <c r="B1040" t="s">
        <v>3444</v>
      </c>
      <c r="C1040">
        <v>30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393</v>
      </c>
      <c r="J1040">
        <v>50000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5000</v>
      </c>
      <c r="X1040">
        <v>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100</v>
      </c>
    </row>
    <row r="1041" spans="1:34" ht="18.75">
      <c r="A1041" s="79">
        <v>1040</v>
      </c>
      <c r="B1041" t="s">
        <v>3445</v>
      </c>
      <c r="C1041">
        <v>30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393</v>
      </c>
      <c r="J1041">
        <v>50000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0</v>
      </c>
      <c r="T1041">
        <v>0</v>
      </c>
      <c r="U1041">
        <v>0</v>
      </c>
      <c r="V1041">
        <v>0</v>
      </c>
      <c r="W1041">
        <v>5000</v>
      </c>
      <c r="X1041">
        <v>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100</v>
      </c>
    </row>
    <row r="1042" spans="1:34" ht="18.75">
      <c r="A1042" s="79">
        <v>1041</v>
      </c>
      <c r="B1042" t="s">
        <v>3446</v>
      </c>
      <c r="C1042">
        <v>30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393</v>
      </c>
      <c r="J1042">
        <v>50000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>
        <v>0</v>
      </c>
      <c r="V1042">
        <v>0</v>
      </c>
      <c r="W1042">
        <v>5000</v>
      </c>
      <c r="X1042">
        <v>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100</v>
      </c>
    </row>
    <row r="1043" spans="1:34" ht="18.75">
      <c r="A1043" s="79">
        <v>1042</v>
      </c>
      <c r="B1043" t="s">
        <v>3447</v>
      </c>
      <c r="C1043">
        <v>30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393</v>
      </c>
      <c r="J1043">
        <v>50000</v>
      </c>
      <c r="K1043">
        <v>1</v>
      </c>
      <c r="L1043">
        <v>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5000</v>
      </c>
      <c r="X1043">
        <v>5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100</v>
      </c>
    </row>
    <row r="1044" spans="1:34" ht="18.75">
      <c r="A1044" s="79">
        <v>1043</v>
      </c>
      <c r="B1044" t="s">
        <v>3448</v>
      </c>
      <c r="C1044">
        <v>30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393</v>
      </c>
      <c r="J1044">
        <v>50000</v>
      </c>
      <c r="K1044">
        <v>0</v>
      </c>
      <c r="L1044">
        <v>0</v>
      </c>
      <c r="M1044">
        <v>1</v>
      </c>
      <c r="N1044">
        <v>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5000</v>
      </c>
      <c r="X1044">
        <v>5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100</v>
      </c>
    </row>
    <row r="1045" spans="1:34" ht="18.75">
      <c r="A1045" s="79">
        <v>1044</v>
      </c>
      <c r="B1045" t="s">
        <v>3449</v>
      </c>
      <c r="C1045">
        <v>30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393</v>
      </c>
      <c r="J1045">
        <v>50000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2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5000</v>
      </c>
      <c r="X1045">
        <v>5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100</v>
      </c>
    </row>
    <row r="1046" spans="1:34" ht="18.75">
      <c r="A1046" s="79">
        <v>1045</v>
      </c>
      <c r="B1046" t="s">
        <v>3450</v>
      </c>
      <c r="C1046">
        <v>30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393</v>
      </c>
      <c r="J1046">
        <v>50000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2</v>
      </c>
      <c r="S1046">
        <v>0</v>
      </c>
      <c r="T1046">
        <v>0</v>
      </c>
      <c r="U1046">
        <v>0</v>
      </c>
      <c r="V1046">
        <v>0</v>
      </c>
      <c r="W1046">
        <v>5000</v>
      </c>
      <c r="X1046">
        <v>5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100</v>
      </c>
    </row>
    <row r="1047" spans="1:34" ht="18.75">
      <c r="A1047" s="79">
        <v>1046</v>
      </c>
      <c r="B1047" t="s">
        <v>3451</v>
      </c>
      <c r="C1047">
        <v>30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393</v>
      </c>
      <c r="J1047">
        <v>50000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2</v>
      </c>
      <c r="U1047">
        <v>0</v>
      </c>
      <c r="V1047">
        <v>0</v>
      </c>
      <c r="W1047">
        <v>5000</v>
      </c>
      <c r="X1047">
        <v>5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100</v>
      </c>
    </row>
    <row r="1048" spans="1:34" ht="18.75">
      <c r="A1048" s="79">
        <v>1047</v>
      </c>
      <c r="B1048" t="s">
        <v>3452</v>
      </c>
      <c r="C1048">
        <v>30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393</v>
      </c>
      <c r="J1048">
        <v>50000</v>
      </c>
      <c r="K1048">
        <v>1</v>
      </c>
      <c r="L1048">
        <v>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5000</v>
      </c>
      <c r="X1048">
        <v>5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100</v>
      </c>
    </row>
    <row r="1049" spans="1:34" ht="18.75">
      <c r="A1049" s="79">
        <v>1048</v>
      </c>
      <c r="B1049" t="s">
        <v>3453</v>
      </c>
      <c r="C1049">
        <v>30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393</v>
      </c>
      <c r="J1049">
        <v>50000</v>
      </c>
      <c r="K1049">
        <v>0</v>
      </c>
      <c r="L1049">
        <v>0</v>
      </c>
      <c r="M1049">
        <v>1</v>
      </c>
      <c r="N1049">
        <v>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5000</v>
      </c>
      <c r="X1049">
        <v>5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100</v>
      </c>
    </row>
    <row r="1050" spans="1:34" ht="18.75">
      <c r="A1050" s="79">
        <v>1049</v>
      </c>
      <c r="B1050" t="s">
        <v>3454</v>
      </c>
      <c r="C1050">
        <v>30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393</v>
      </c>
      <c r="J1050">
        <v>50000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5000</v>
      </c>
      <c r="X1050">
        <v>5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100</v>
      </c>
    </row>
    <row r="1051" spans="1:34" ht="18.75">
      <c r="A1051" s="79">
        <v>1050</v>
      </c>
      <c r="B1051" t="s">
        <v>3455</v>
      </c>
      <c r="C1051">
        <v>30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393</v>
      </c>
      <c r="J1051">
        <v>50000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3</v>
      </c>
      <c r="S1051">
        <v>0</v>
      </c>
      <c r="T1051">
        <v>0</v>
      </c>
      <c r="U1051">
        <v>0</v>
      </c>
      <c r="V1051">
        <v>0</v>
      </c>
      <c r="W1051">
        <v>5000</v>
      </c>
      <c r="X1051">
        <v>5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100</v>
      </c>
    </row>
    <row r="1052" spans="1:34" ht="18.75">
      <c r="A1052" s="79">
        <v>1051</v>
      </c>
      <c r="B1052" t="s">
        <v>3456</v>
      </c>
      <c r="C1052">
        <v>30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393</v>
      </c>
      <c r="J1052">
        <v>50000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3</v>
      </c>
      <c r="U1052">
        <v>0</v>
      </c>
      <c r="V1052">
        <v>0</v>
      </c>
      <c r="W1052">
        <v>5000</v>
      </c>
      <c r="X1052">
        <v>5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100</v>
      </c>
    </row>
    <row r="1053" spans="1:34" ht="18.75">
      <c r="A1053" s="79">
        <v>1052</v>
      </c>
      <c r="B1053" t="s">
        <v>3457</v>
      </c>
      <c r="C1053">
        <v>30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393</v>
      </c>
      <c r="J1053">
        <v>50000</v>
      </c>
      <c r="K1053">
        <v>2</v>
      </c>
      <c r="L1053">
        <v>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5000</v>
      </c>
      <c r="X1053">
        <v>5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100</v>
      </c>
    </row>
    <row r="1054" spans="1:34" ht="18.75">
      <c r="A1054" s="79">
        <v>1053</v>
      </c>
      <c r="B1054" t="s">
        <v>3458</v>
      </c>
      <c r="C1054">
        <v>30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393</v>
      </c>
      <c r="J1054">
        <v>50000</v>
      </c>
      <c r="K1054">
        <v>0</v>
      </c>
      <c r="L1054">
        <v>0</v>
      </c>
      <c r="M1054">
        <v>2</v>
      </c>
      <c r="N1054">
        <v>4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5000</v>
      </c>
      <c r="X1054">
        <v>5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100</v>
      </c>
    </row>
    <row r="1055" spans="1:34" ht="18.75">
      <c r="A1055" s="79">
        <v>1054</v>
      </c>
      <c r="B1055" t="s">
        <v>3459</v>
      </c>
      <c r="C1055">
        <v>30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393</v>
      </c>
      <c r="J1055">
        <v>50000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5000</v>
      </c>
      <c r="X1055">
        <v>5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100</v>
      </c>
    </row>
    <row r="1056" spans="1:34" ht="18.75">
      <c r="A1056" s="79">
        <v>1055</v>
      </c>
      <c r="B1056" t="s">
        <v>3460</v>
      </c>
      <c r="C1056">
        <v>30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393</v>
      </c>
      <c r="J1056">
        <v>50000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</v>
      </c>
      <c r="R1056">
        <v>4</v>
      </c>
      <c r="S1056">
        <v>0</v>
      </c>
      <c r="T1056">
        <v>0</v>
      </c>
      <c r="U1056">
        <v>0</v>
      </c>
      <c r="V1056">
        <v>0</v>
      </c>
      <c r="W1056">
        <v>5000</v>
      </c>
      <c r="X1056">
        <v>5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100</v>
      </c>
    </row>
    <row r="1057" spans="1:34" ht="18.75">
      <c r="A1057" s="79">
        <v>1056</v>
      </c>
      <c r="B1057" t="s">
        <v>3461</v>
      </c>
      <c r="C1057">
        <v>30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393</v>
      </c>
      <c r="J1057">
        <v>50000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2</v>
      </c>
      <c r="T1057">
        <v>4</v>
      </c>
      <c r="U1057">
        <v>0</v>
      </c>
      <c r="V1057">
        <v>0</v>
      </c>
      <c r="W1057">
        <v>5000</v>
      </c>
      <c r="X1057">
        <v>5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100</v>
      </c>
    </row>
    <row r="1058" spans="1:34" ht="18.75">
      <c r="A1058" s="79">
        <v>1057</v>
      </c>
      <c r="B1058" t="s">
        <v>3462</v>
      </c>
      <c r="C1058">
        <v>30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862</v>
      </c>
      <c r="J1058">
        <v>50000</v>
      </c>
      <c r="K1058">
        <v>0</v>
      </c>
      <c r="L1058">
        <v>0</v>
      </c>
      <c r="M1058">
        <v>0</v>
      </c>
      <c r="N1058">
        <v>0</v>
      </c>
      <c r="O1058">
        <v>2</v>
      </c>
      <c r="P1058">
        <v>3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28</v>
      </c>
      <c r="W1058">
        <v>5000</v>
      </c>
      <c r="X1058">
        <v>5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100</v>
      </c>
    </row>
    <row r="1059" spans="1:34" ht="18.75">
      <c r="A1059" s="79">
        <v>1058</v>
      </c>
      <c r="B1059" t="s">
        <v>3463</v>
      </c>
      <c r="C1059">
        <v>30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862</v>
      </c>
      <c r="J1059">
        <v>50000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2</v>
      </c>
      <c r="R1059">
        <v>3</v>
      </c>
      <c r="S1059">
        <v>0</v>
      </c>
      <c r="T1059">
        <v>0</v>
      </c>
      <c r="U1059">
        <v>0</v>
      </c>
      <c r="V1059">
        <v>28</v>
      </c>
      <c r="W1059">
        <v>5000</v>
      </c>
      <c r="X1059">
        <v>5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100</v>
      </c>
    </row>
    <row r="1060" spans="1:34" ht="18.75">
      <c r="A1060" s="79">
        <v>1059</v>
      </c>
      <c r="B1060" t="s">
        <v>3464</v>
      </c>
      <c r="C1060">
        <v>30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862</v>
      </c>
      <c r="J1060">
        <v>50000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2</v>
      </c>
      <c r="T1060">
        <v>3</v>
      </c>
      <c r="U1060">
        <v>0</v>
      </c>
      <c r="V1060">
        <v>28</v>
      </c>
      <c r="W1060">
        <v>5000</v>
      </c>
      <c r="X1060">
        <v>5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100</v>
      </c>
    </row>
    <row r="1061" spans="1:34" ht="18.75">
      <c r="A1061" s="79">
        <v>1060</v>
      </c>
      <c r="B1061" t="s">
        <v>3465</v>
      </c>
      <c r="C1061">
        <v>30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861</v>
      </c>
      <c r="J1061">
        <v>50000</v>
      </c>
      <c r="K1061">
        <v>0</v>
      </c>
      <c r="L1061">
        <v>0</v>
      </c>
      <c r="M1061">
        <v>0</v>
      </c>
      <c r="N1061">
        <v>0</v>
      </c>
      <c r="O1061">
        <v>2</v>
      </c>
      <c r="P1061">
        <v>5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47</v>
      </c>
      <c r="W1061">
        <v>5000</v>
      </c>
      <c r="X1061">
        <v>5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100</v>
      </c>
    </row>
    <row r="1062" spans="1:34" ht="18.75">
      <c r="A1062" s="79">
        <v>1061</v>
      </c>
      <c r="B1062" t="s">
        <v>3466</v>
      </c>
      <c r="C1062">
        <v>30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861</v>
      </c>
      <c r="J1062">
        <v>50000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5</v>
      </c>
      <c r="S1062">
        <v>0</v>
      </c>
      <c r="T1062">
        <v>0</v>
      </c>
      <c r="U1062">
        <v>0</v>
      </c>
      <c r="V1062">
        <v>47</v>
      </c>
      <c r="W1062">
        <v>5000</v>
      </c>
      <c r="X1062">
        <v>5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100</v>
      </c>
    </row>
    <row r="1063" spans="1:34" ht="18.75">
      <c r="A1063" s="79">
        <v>1062</v>
      </c>
      <c r="B1063" t="s">
        <v>3467</v>
      </c>
      <c r="C1063">
        <v>30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861</v>
      </c>
      <c r="J1063">
        <v>50000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2</v>
      </c>
      <c r="T1063">
        <v>5</v>
      </c>
      <c r="U1063">
        <v>0</v>
      </c>
      <c r="V1063">
        <v>47</v>
      </c>
      <c r="W1063">
        <v>5000</v>
      </c>
      <c r="X1063">
        <v>5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100</v>
      </c>
    </row>
    <row r="1064" spans="1:34" ht="18.75">
      <c r="A1064" s="79">
        <v>1063</v>
      </c>
      <c r="B1064" t="s">
        <v>3468</v>
      </c>
      <c r="C1064">
        <v>30</v>
      </c>
      <c r="D1064">
        <v>0</v>
      </c>
      <c r="E1064">
        <v>1</v>
      </c>
      <c r="F1064">
        <v>0</v>
      </c>
      <c r="G1064">
        <v>1</v>
      </c>
      <c r="H1064">
        <v>0</v>
      </c>
      <c r="I1064">
        <v>1567</v>
      </c>
      <c r="J1064">
        <v>50000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10</v>
      </c>
      <c r="Q1064">
        <v>1</v>
      </c>
      <c r="R1064">
        <v>10</v>
      </c>
      <c r="S1064">
        <v>1</v>
      </c>
      <c r="T1064">
        <v>10</v>
      </c>
      <c r="U1064">
        <v>0</v>
      </c>
      <c r="V1064">
        <v>45</v>
      </c>
      <c r="W1064">
        <v>50000</v>
      </c>
      <c r="X1064">
        <v>5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100</v>
      </c>
    </row>
    <row r="1065" spans="1:34" ht="18.75">
      <c r="A1065" s="79">
        <v>1064</v>
      </c>
      <c r="B1065" t="s">
        <v>3469</v>
      </c>
      <c r="C1065">
        <v>30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1568</v>
      </c>
      <c r="J1065">
        <v>50000</v>
      </c>
      <c r="K1065">
        <v>0</v>
      </c>
      <c r="L1065">
        <v>0</v>
      </c>
      <c r="M1065">
        <v>0</v>
      </c>
      <c r="N1065">
        <v>1</v>
      </c>
      <c r="O1065">
        <v>1</v>
      </c>
      <c r="P1065">
        <v>9</v>
      </c>
      <c r="Q1065">
        <v>1</v>
      </c>
      <c r="R1065">
        <v>9</v>
      </c>
      <c r="S1065">
        <v>1</v>
      </c>
      <c r="T1065">
        <v>9</v>
      </c>
      <c r="U1065">
        <v>0</v>
      </c>
      <c r="V1065">
        <v>45</v>
      </c>
      <c r="W1065">
        <v>50000</v>
      </c>
      <c r="X1065">
        <v>5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100</v>
      </c>
    </row>
    <row r="1066" spans="1:34" ht="18.75">
      <c r="A1066" s="79">
        <v>1065</v>
      </c>
      <c r="B1066" t="s">
        <v>3470</v>
      </c>
      <c r="C1066">
        <v>30</v>
      </c>
      <c r="D1066">
        <v>0</v>
      </c>
      <c r="E1066">
        <v>1</v>
      </c>
      <c r="F1066">
        <v>0</v>
      </c>
      <c r="G1066">
        <v>1</v>
      </c>
      <c r="H1066">
        <v>0</v>
      </c>
      <c r="I1066">
        <v>1569</v>
      </c>
      <c r="J1066">
        <v>50000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9</v>
      </c>
      <c r="Q1066">
        <v>0</v>
      </c>
      <c r="R1066">
        <v>9</v>
      </c>
      <c r="S1066">
        <v>0</v>
      </c>
      <c r="T1066">
        <v>9</v>
      </c>
      <c r="U1066">
        <v>0</v>
      </c>
      <c r="V1066">
        <v>45</v>
      </c>
      <c r="W1066">
        <v>50000</v>
      </c>
      <c r="X1066">
        <v>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100</v>
      </c>
    </row>
    <row r="1067" spans="1:34" ht="18.75">
      <c r="A1067" s="79">
        <v>1066</v>
      </c>
      <c r="B1067" t="s">
        <v>3471</v>
      </c>
      <c r="C1067">
        <v>30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1570</v>
      </c>
      <c r="J1067">
        <v>50000</v>
      </c>
      <c r="K1067">
        <v>0</v>
      </c>
      <c r="L1067">
        <v>0</v>
      </c>
      <c r="M1067">
        <v>0</v>
      </c>
      <c r="N1067">
        <v>0</v>
      </c>
      <c r="O1067">
        <v>2</v>
      </c>
      <c r="P1067">
        <v>7</v>
      </c>
      <c r="Q1067">
        <v>2</v>
      </c>
      <c r="R1067">
        <v>7</v>
      </c>
      <c r="S1067">
        <v>2</v>
      </c>
      <c r="T1067">
        <v>7</v>
      </c>
      <c r="U1067">
        <v>0</v>
      </c>
      <c r="V1067">
        <v>45</v>
      </c>
      <c r="W1067">
        <v>50000</v>
      </c>
      <c r="X1067">
        <v>5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100</v>
      </c>
    </row>
    <row r="1068" spans="1:34" ht="18.75">
      <c r="A1068" s="79">
        <v>1067</v>
      </c>
      <c r="B1068" t="s">
        <v>3472</v>
      </c>
      <c r="C1068">
        <v>30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1571</v>
      </c>
      <c r="J1068">
        <v>50000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7</v>
      </c>
      <c r="Q1068">
        <v>1</v>
      </c>
      <c r="R1068">
        <v>7</v>
      </c>
      <c r="S1068">
        <v>1</v>
      </c>
      <c r="T1068">
        <v>7</v>
      </c>
      <c r="U1068">
        <v>0</v>
      </c>
      <c r="V1068">
        <v>45</v>
      </c>
      <c r="W1068">
        <v>50000</v>
      </c>
      <c r="X1068">
        <v>5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100</v>
      </c>
    </row>
    <row r="1069" spans="1:34" ht="18.75">
      <c r="A1069" s="79">
        <v>1068</v>
      </c>
      <c r="B1069" t="s">
        <v>3473</v>
      </c>
      <c r="C1069">
        <v>30</v>
      </c>
      <c r="D1069">
        <v>0</v>
      </c>
      <c r="E1069">
        <v>1</v>
      </c>
      <c r="F1069">
        <v>0</v>
      </c>
      <c r="G1069">
        <v>1</v>
      </c>
      <c r="H1069">
        <v>0</v>
      </c>
      <c r="I1069">
        <v>1572</v>
      </c>
      <c r="J1069">
        <v>50000</v>
      </c>
      <c r="K1069">
        <v>0</v>
      </c>
      <c r="L1069">
        <v>2</v>
      </c>
      <c r="M1069">
        <v>0</v>
      </c>
      <c r="N1069">
        <v>0</v>
      </c>
      <c r="O1069">
        <v>0</v>
      </c>
      <c r="P1069">
        <v>7</v>
      </c>
      <c r="Q1069">
        <v>0</v>
      </c>
      <c r="R1069">
        <v>7</v>
      </c>
      <c r="S1069">
        <v>0</v>
      </c>
      <c r="T1069">
        <v>7</v>
      </c>
      <c r="U1069">
        <v>0</v>
      </c>
      <c r="V1069">
        <v>45</v>
      </c>
      <c r="W1069">
        <v>50000</v>
      </c>
      <c r="X1069">
        <v>5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100</v>
      </c>
    </row>
    <row r="1070" spans="1:34" ht="18.75">
      <c r="A1070" s="79">
        <v>1069</v>
      </c>
      <c r="B1070" t="s">
        <v>3474</v>
      </c>
      <c r="C1070">
        <v>16</v>
      </c>
      <c r="D1070">
        <v>0</v>
      </c>
      <c r="E1070">
        <v>1</v>
      </c>
      <c r="F1070">
        <v>2</v>
      </c>
      <c r="G1070">
        <v>0</v>
      </c>
      <c r="H1070">
        <v>0</v>
      </c>
      <c r="I1070">
        <v>1188</v>
      </c>
      <c r="J1070">
        <v>6000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44</v>
      </c>
      <c r="W1070">
        <v>5000</v>
      </c>
      <c r="X1070">
        <v>5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100</v>
      </c>
    </row>
    <row r="1071" spans="1:34" ht="18.75">
      <c r="A1071" s="79">
        <v>1070</v>
      </c>
      <c r="B1071" t="s">
        <v>3475</v>
      </c>
      <c r="C1071">
        <v>16</v>
      </c>
      <c r="D1071">
        <v>0</v>
      </c>
      <c r="E1071">
        <v>1</v>
      </c>
      <c r="F1071">
        <v>2</v>
      </c>
      <c r="G1071">
        <v>0</v>
      </c>
      <c r="H1071">
        <v>0</v>
      </c>
      <c r="I1071">
        <v>1188</v>
      </c>
      <c r="J1071">
        <v>6000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44</v>
      </c>
      <c r="W1071">
        <v>5000</v>
      </c>
      <c r="X1071">
        <v>5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100</v>
      </c>
    </row>
    <row r="1072" spans="1:34" ht="18.75">
      <c r="A1072" s="79">
        <v>1071</v>
      </c>
      <c r="B1072" t="s">
        <v>3476</v>
      </c>
      <c r="C1072">
        <v>16</v>
      </c>
      <c r="D1072">
        <v>0</v>
      </c>
      <c r="E1072">
        <v>1</v>
      </c>
      <c r="F1072">
        <v>2</v>
      </c>
      <c r="G1072">
        <v>0</v>
      </c>
      <c r="H1072">
        <v>0</v>
      </c>
      <c r="I1072">
        <v>1188</v>
      </c>
      <c r="J1072">
        <v>6000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44</v>
      </c>
      <c r="W1072">
        <v>5000</v>
      </c>
      <c r="X1072">
        <v>5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100</v>
      </c>
    </row>
    <row r="1073" spans="1:34" ht="18.75">
      <c r="A1073" s="79">
        <v>1072</v>
      </c>
      <c r="B1073" t="s">
        <v>3477</v>
      </c>
      <c r="C1073">
        <v>16</v>
      </c>
      <c r="D1073">
        <v>0</v>
      </c>
      <c r="E1073">
        <v>1</v>
      </c>
      <c r="F1073">
        <v>2</v>
      </c>
      <c r="G1073">
        <v>0</v>
      </c>
      <c r="H1073">
        <v>0</v>
      </c>
      <c r="I1073">
        <v>1188</v>
      </c>
      <c r="J1073">
        <v>6000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44</v>
      </c>
      <c r="W1073">
        <v>5000</v>
      </c>
      <c r="X1073">
        <v>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100</v>
      </c>
    </row>
    <row r="1074" spans="1:34" ht="18.75">
      <c r="A1074" s="79">
        <v>1073</v>
      </c>
      <c r="B1074" t="s">
        <v>3478</v>
      </c>
      <c r="C1074">
        <v>16</v>
      </c>
      <c r="D1074">
        <v>0</v>
      </c>
      <c r="E1074">
        <v>1</v>
      </c>
      <c r="F1074">
        <v>2</v>
      </c>
      <c r="G1074">
        <v>0</v>
      </c>
      <c r="H1074">
        <v>0</v>
      </c>
      <c r="I1074">
        <v>1188</v>
      </c>
      <c r="J1074">
        <v>6000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44</v>
      </c>
      <c r="W1074">
        <v>5000</v>
      </c>
      <c r="X1074">
        <v>5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100</v>
      </c>
    </row>
    <row r="1075" spans="1:34" ht="18.75">
      <c r="A1075" s="79">
        <v>1074</v>
      </c>
      <c r="B1075" t="s">
        <v>3479</v>
      </c>
      <c r="C1075">
        <v>16</v>
      </c>
      <c r="D1075">
        <v>0</v>
      </c>
      <c r="E1075">
        <v>1</v>
      </c>
      <c r="F1075">
        <v>2</v>
      </c>
      <c r="G1075">
        <v>0</v>
      </c>
      <c r="H1075">
        <v>0</v>
      </c>
      <c r="I1075">
        <v>1188</v>
      </c>
      <c r="J1075">
        <v>6000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44</v>
      </c>
      <c r="W1075">
        <v>10000</v>
      </c>
      <c r="X1075">
        <v>5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100</v>
      </c>
    </row>
    <row r="1076" spans="1:34" ht="18.75">
      <c r="A1076" s="79">
        <v>1075</v>
      </c>
      <c r="B1076" t="s">
        <v>3480</v>
      </c>
      <c r="C1076">
        <v>16</v>
      </c>
      <c r="D1076">
        <v>0</v>
      </c>
      <c r="E1076">
        <v>1</v>
      </c>
      <c r="F1076">
        <v>2</v>
      </c>
      <c r="G1076">
        <v>0</v>
      </c>
      <c r="H1076">
        <v>0</v>
      </c>
      <c r="I1076">
        <v>1188</v>
      </c>
      <c r="J1076">
        <v>6000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44</v>
      </c>
      <c r="W1076">
        <v>10000</v>
      </c>
      <c r="X1076">
        <v>5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100</v>
      </c>
    </row>
    <row r="1077" spans="1:34" ht="18.75">
      <c r="A1077" s="79">
        <v>1076</v>
      </c>
      <c r="B1077" t="s">
        <v>3481</v>
      </c>
      <c r="C1077">
        <v>16</v>
      </c>
      <c r="D1077">
        <v>0</v>
      </c>
      <c r="E1077">
        <v>1</v>
      </c>
      <c r="F1077">
        <v>2</v>
      </c>
      <c r="G1077">
        <v>0</v>
      </c>
      <c r="H1077">
        <v>0</v>
      </c>
      <c r="I1077">
        <v>1188</v>
      </c>
      <c r="J1077">
        <v>6000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44</v>
      </c>
      <c r="W1077">
        <v>10000</v>
      </c>
      <c r="X1077">
        <v>5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100</v>
      </c>
    </row>
    <row r="1078" spans="1:34" ht="18.75">
      <c r="A1078" s="79">
        <v>1077</v>
      </c>
      <c r="B1078" t="s">
        <v>3482</v>
      </c>
      <c r="C1078">
        <v>16</v>
      </c>
      <c r="D1078">
        <v>0</v>
      </c>
      <c r="E1078">
        <v>1</v>
      </c>
      <c r="F1078">
        <v>2</v>
      </c>
      <c r="G1078">
        <v>0</v>
      </c>
      <c r="H1078">
        <v>0</v>
      </c>
      <c r="I1078">
        <v>1188</v>
      </c>
      <c r="J1078">
        <v>6000</v>
      </c>
      <c r="K1078">
        <v>0</v>
      </c>
      <c r="L1078">
        <v>1</v>
      </c>
      <c r="M1078">
        <v>0</v>
      </c>
      <c r="N1078">
        <v>1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44</v>
      </c>
      <c r="W1078">
        <v>15000</v>
      </c>
      <c r="X1078">
        <v>5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100</v>
      </c>
    </row>
    <row r="1079" spans="1:34" ht="18.75">
      <c r="A1079" s="79">
        <v>1078</v>
      </c>
      <c r="B1079" t="s">
        <v>3483</v>
      </c>
      <c r="C1079">
        <v>16</v>
      </c>
      <c r="D1079">
        <v>0</v>
      </c>
      <c r="E1079">
        <v>1</v>
      </c>
      <c r="F1079">
        <v>2</v>
      </c>
      <c r="G1079">
        <v>0</v>
      </c>
      <c r="H1079">
        <v>0</v>
      </c>
      <c r="I1079">
        <v>1188</v>
      </c>
      <c r="J1079">
        <v>6000</v>
      </c>
      <c r="K1079">
        <v>0</v>
      </c>
      <c r="L1079">
        <v>1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44</v>
      </c>
      <c r="W1079">
        <v>15000</v>
      </c>
      <c r="X1079">
        <v>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100</v>
      </c>
    </row>
    <row r="1080" spans="1:34" ht="18.75">
      <c r="A1080" s="79">
        <v>1079</v>
      </c>
      <c r="B1080" t="s">
        <v>3484</v>
      </c>
      <c r="C1080">
        <v>16</v>
      </c>
      <c r="D1080">
        <v>0</v>
      </c>
      <c r="E1080">
        <v>1</v>
      </c>
      <c r="F1080">
        <v>2</v>
      </c>
      <c r="G1080">
        <v>0</v>
      </c>
      <c r="H1080">
        <v>0</v>
      </c>
      <c r="I1080">
        <v>1188</v>
      </c>
      <c r="J1080">
        <v>6000</v>
      </c>
      <c r="K1080">
        <v>0</v>
      </c>
      <c r="L1080">
        <v>1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44</v>
      </c>
      <c r="W1080">
        <v>15000</v>
      </c>
      <c r="X1080">
        <v>5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100</v>
      </c>
    </row>
    <row r="1081" spans="1:34" ht="18.75">
      <c r="A1081" s="79">
        <v>1080</v>
      </c>
      <c r="B1081" t="s">
        <v>3485</v>
      </c>
      <c r="C1081">
        <v>16</v>
      </c>
      <c r="D1081">
        <v>0</v>
      </c>
      <c r="E1081">
        <v>1</v>
      </c>
      <c r="F1081">
        <v>2</v>
      </c>
      <c r="G1081">
        <v>0</v>
      </c>
      <c r="H1081">
        <v>0</v>
      </c>
      <c r="I1081">
        <v>1188</v>
      </c>
      <c r="J1081">
        <v>6000</v>
      </c>
      <c r="K1081">
        <v>0</v>
      </c>
      <c r="L1081">
        <v>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44</v>
      </c>
      <c r="W1081">
        <v>20000</v>
      </c>
      <c r="X1081">
        <v>5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100</v>
      </c>
    </row>
    <row r="1082" spans="1:34" ht="18.75">
      <c r="A1082" s="79">
        <v>1081</v>
      </c>
      <c r="B1082" t="s">
        <v>3486</v>
      </c>
      <c r="C1082">
        <v>16</v>
      </c>
      <c r="D1082">
        <v>0</v>
      </c>
      <c r="E1082">
        <v>1</v>
      </c>
      <c r="F1082">
        <v>2</v>
      </c>
      <c r="G1082">
        <v>0</v>
      </c>
      <c r="H1082">
        <v>0</v>
      </c>
      <c r="I1082">
        <v>1188</v>
      </c>
      <c r="J1082">
        <v>6000</v>
      </c>
      <c r="K1082">
        <v>0</v>
      </c>
      <c r="L1082">
        <v>0</v>
      </c>
      <c r="M1082">
        <v>0</v>
      </c>
      <c r="N1082">
        <v>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44</v>
      </c>
      <c r="W1082">
        <v>20000</v>
      </c>
      <c r="X1082">
        <v>5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100</v>
      </c>
    </row>
    <row r="1083" spans="1:34" ht="18.75">
      <c r="A1083" s="79">
        <v>1082</v>
      </c>
      <c r="B1083" t="s">
        <v>3487</v>
      </c>
      <c r="C1083">
        <v>16</v>
      </c>
      <c r="D1083">
        <v>0</v>
      </c>
      <c r="E1083">
        <v>1</v>
      </c>
      <c r="F1083">
        <v>2</v>
      </c>
      <c r="G1083">
        <v>0</v>
      </c>
      <c r="H1083">
        <v>0</v>
      </c>
      <c r="I1083">
        <v>1188</v>
      </c>
      <c r="J1083">
        <v>6000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2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44</v>
      </c>
      <c r="W1083">
        <v>20000</v>
      </c>
      <c r="X1083">
        <v>5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100</v>
      </c>
    </row>
    <row r="1084" spans="1:34" ht="18.75">
      <c r="A1084" s="79">
        <v>1083</v>
      </c>
      <c r="B1084" t="s">
        <v>3488</v>
      </c>
      <c r="C1084">
        <v>16</v>
      </c>
      <c r="D1084">
        <v>0</v>
      </c>
      <c r="E1084">
        <v>1</v>
      </c>
      <c r="F1084">
        <v>2</v>
      </c>
      <c r="G1084">
        <v>0</v>
      </c>
      <c r="H1084">
        <v>0</v>
      </c>
      <c r="I1084">
        <v>1188</v>
      </c>
      <c r="J1084">
        <v>6000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</v>
      </c>
      <c r="S1084">
        <v>0</v>
      </c>
      <c r="T1084">
        <v>0</v>
      </c>
      <c r="U1084">
        <v>0</v>
      </c>
      <c r="V1084">
        <v>44</v>
      </c>
      <c r="W1084">
        <v>20000</v>
      </c>
      <c r="X1084">
        <v>5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100</v>
      </c>
    </row>
    <row r="1085" spans="1:34" ht="18.75">
      <c r="A1085" s="79">
        <v>1084</v>
      </c>
      <c r="B1085" t="s">
        <v>3489</v>
      </c>
      <c r="C1085">
        <v>16</v>
      </c>
      <c r="D1085">
        <v>0</v>
      </c>
      <c r="E1085">
        <v>1</v>
      </c>
      <c r="F1085">
        <v>2</v>
      </c>
      <c r="G1085">
        <v>0</v>
      </c>
      <c r="H1085">
        <v>0</v>
      </c>
      <c r="I1085">
        <v>1188</v>
      </c>
      <c r="J1085">
        <v>6000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</v>
      </c>
      <c r="U1085">
        <v>0</v>
      </c>
      <c r="V1085">
        <v>44</v>
      </c>
      <c r="W1085">
        <v>20000</v>
      </c>
      <c r="X1085">
        <v>5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100</v>
      </c>
    </row>
    <row r="1086" spans="1:34" ht="18.75">
      <c r="A1086" s="79">
        <v>1085</v>
      </c>
      <c r="B1086" t="s">
        <v>3490</v>
      </c>
      <c r="C1086">
        <v>16</v>
      </c>
      <c r="D1086">
        <v>0</v>
      </c>
      <c r="E1086">
        <v>1</v>
      </c>
      <c r="F1086">
        <v>2</v>
      </c>
      <c r="G1086">
        <v>0</v>
      </c>
      <c r="H1086">
        <v>0</v>
      </c>
      <c r="I1086">
        <v>1188</v>
      </c>
      <c r="J1086">
        <v>6000</v>
      </c>
      <c r="K1086">
        <v>0</v>
      </c>
      <c r="L1086">
        <v>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44</v>
      </c>
      <c r="W1086">
        <v>20000</v>
      </c>
      <c r="X1086">
        <v>5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100</v>
      </c>
    </row>
    <row r="1087" spans="1:34" ht="18.75">
      <c r="A1087" s="79">
        <v>1086</v>
      </c>
      <c r="B1087" t="s">
        <v>3491</v>
      </c>
      <c r="C1087">
        <v>16</v>
      </c>
      <c r="D1087">
        <v>0</v>
      </c>
      <c r="E1087">
        <v>1</v>
      </c>
      <c r="F1087">
        <v>2</v>
      </c>
      <c r="G1087">
        <v>0</v>
      </c>
      <c r="H1087">
        <v>0</v>
      </c>
      <c r="I1087">
        <v>1188</v>
      </c>
      <c r="J1087">
        <v>6000</v>
      </c>
      <c r="K1087">
        <v>0</v>
      </c>
      <c r="L1087">
        <v>0</v>
      </c>
      <c r="M1087">
        <v>0</v>
      </c>
      <c r="N1087">
        <v>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44</v>
      </c>
      <c r="W1087">
        <v>20000</v>
      </c>
      <c r="X1087">
        <v>5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100</v>
      </c>
    </row>
    <row r="1088" spans="1:34" ht="18.75">
      <c r="A1088" s="79">
        <v>1087</v>
      </c>
      <c r="B1088" t="s">
        <v>3492</v>
      </c>
      <c r="C1088">
        <v>16</v>
      </c>
      <c r="D1088">
        <v>0</v>
      </c>
      <c r="E1088">
        <v>1</v>
      </c>
      <c r="F1088">
        <v>2</v>
      </c>
      <c r="G1088">
        <v>0</v>
      </c>
      <c r="H1088">
        <v>0</v>
      </c>
      <c r="I1088">
        <v>1188</v>
      </c>
      <c r="J1088">
        <v>6000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3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44</v>
      </c>
      <c r="W1088">
        <v>20000</v>
      </c>
      <c r="X1088">
        <v>5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100</v>
      </c>
    </row>
    <row r="1089" spans="1:34" ht="18.75">
      <c r="A1089" s="79">
        <v>1088</v>
      </c>
      <c r="B1089" t="s">
        <v>3493</v>
      </c>
      <c r="C1089">
        <v>16</v>
      </c>
      <c r="D1089">
        <v>0</v>
      </c>
      <c r="E1089">
        <v>1</v>
      </c>
      <c r="F1089">
        <v>2</v>
      </c>
      <c r="G1089">
        <v>0</v>
      </c>
      <c r="H1089">
        <v>0</v>
      </c>
      <c r="I1089">
        <v>1188</v>
      </c>
      <c r="J1089">
        <v>6000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3</v>
      </c>
      <c r="S1089">
        <v>0</v>
      </c>
      <c r="T1089">
        <v>0</v>
      </c>
      <c r="U1089">
        <v>0</v>
      </c>
      <c r="V1089">
        <v>44</v>
      </c>
      <c r="W1089">
        <v>20000</v>
      </c>
      <c r="X1089">
        <v>5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100</v>
      </c>
    </row>
    <row r="1090" spans="1:34" ht="18.75">
      <c r="A1090" s="79">
        <v>1089</v>
      </c>
      <c r="B1090" t="s">
        <v>3494</v>
      </c>
      <c r="C1090">
        <v>16</v>
      </c>
      <c r="D1090">
        <v>0</v>
      </c>
      <c r="E1090">
        <v>1</v>
      </c>
      <c r="F1090">
        <v>2</v>
      </c>
      <c r="G1090">
        <v>0</v>
      </c>
      <c r="H1090">
        <v>0</v>
      </c>
      <c r="I1090">
        <v>1188</v>
      </c>
      <c r="J1090">
        <v>6000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</v>
      </c>
      <c r="U1090">
        <v>0</v>
      </c>
      <c r="V1090">
        <v>44</v>
      </c>
      <c r="W1090">
        <v>20000</v>
      </c>
      <c r="X1090">
        <v>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100</v>
      </c>
    </row>
    <row r="1091" spans="1:34" ht="18.75">
      <c r="A1091" s="79">
        <v>1090</v>
      </c>
      <c r="B1091" t="s">
        <v>3495</v>
      </c>
      <c r="C1091">
        <v>16</v>
      </c>
      <c r="D1091">
        <v>2</v>
      </c>
      <c r="E1091">
        <v>1</v>
      </c>
      <c r="F1091">
        <v>1</v>
      </c>
      <c r="G1091">
        <v>0</v>
      </c>
      <c r="H1091">
        <v>0</v>
      </c>
      <c r="I1091">
        <v>1710</v>
      </c>
      <c r="J1091">
        <v>8000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55</v>
      </c>
      <c r="W1091">
        <v>5</v>
      </c>
      <c r="X1091">
        <v>55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100</v>
      </c>
    </row>
    <row r="1092" spans="1:34" ht="18.75">
      <c r="A1092" s="79">
        <v>1091</v>
      </c>
      <c r="B1092" t="s">
        <v>3496</v>
      </c>
      <c r="C1092">
        <v>16</v>
      </c>
      <c r="D1092">
        <v>2</v>
      </c>
      <c r="E1092">
        <v>1</v>
      </c>
      <c r="F1092">
        <v>1</v>
      </c>
      <c r="G1092">
        <v>0</v>
      </c>
      <c r="H1092">
        <v>0</v>
      </c>
      <c r="I1092">
        <v>1710</v>
      </c>
      <c r="J1092">
        <v>8000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55</v>
      </c>
      <c r="W1092">
        <v>5</v>
      </c>
      <c r="X1092">
        <v>55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100</v>
      </c>
    </row>
    <row r="1093" spans="1:34" ht="18.75">
      <c r="A1093" s="79">
        <v>1092</v>
      </c>
      <c r="B1093" t="s">
        <v>3497</v>
      </c>
      <c r="C1093">
        <v>16</v>
      </c>
      <c r="D1093">
        <v>2</v>
      </c>
      <c r="E1093">
        <v>1</v>
      </c>
      <c r="F1093">
        <v>1</v>
      </c>
      <c r="G1093">
        <v>0</v>
      </c>
      <c r="H1093">
        <v>0</v>
      </c>
      <c r="I1093">
        <v>1710</v>
      </c>
      <c r="J1093">
        <v>8000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55</v>
      </c>
      <c r="W1093">
        <v>5</v>
      </c>
      <c r="X1093">
        <v>55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100</v>
      </c>
    </row>
    <row r="1094" spans="1:34" ht="18.75">
      <c r="A1094" s="79">
        <v>1093</v>
      </c>
      <c r="B1094" t="s">
        <v>3498</v>
      </c>
      <c r="C1094">
        <v>16</v>
      </c>
      <c r="D1094">
        <v>2</v>
      </c>
      <c r="E1094">
        <v>1</v>
      </c>
      <c r="F1094">
        <v>1</v>
      </c>
      <c r="G1094">
        <v>0</v>
      </c>
      <c r="H1094">
        <v>0</v>
      </c>
      <c r="I1094">
        <v>1678</v>
      </c>
      <c r="J1094">
        <v>8000</v>
      </c>
      <c r="K1094">
        <v>0</v>
      </c>
      <c r="L1094">
        <v>2</v>
      </c>
      <c r="M1094">
        <v>0</v>
      </c>
      <c r="N1094">
        <v>2</v>
      </c>
      <c r="O1094">
        <v>0</v>
      </c>
      <c r="P1094">
        <v>2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55</v>
      </c>
      <c r="W1094">
        <v>20000</v>
      </c>
      <c r="X1094">
        <v>5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100</v>
      </c>
    </row>
    <row r="1095" spans="1:34" ht="18.75">
      <c r="A1095" s="79">
        <v>1094</v>
      </c>
      <c r="B1095" t="s">
        <v>3499</v>
      </c>
      <c r="C1095">
        <v>16</v>
      </c>
      <c r="D1095">
        <v>2</v>
      </c>
      <c r="E1095">
        <v>1</v>
      </c>
      <c r="F1095">
        <v>1</v>
      </c>
      <c r="G1095">
        <v>0</v>
      </c>
      <c r="H1095">
        <v>0</v>
      </c>
      <c r="I1095">
        <v>1678</v>
      </c>
      <c r="J1095">
        <v>8000</v>
      </c>
      <c r="K1095">
        <v>0</v>
      </c>
      <c r="L1095">
        <v>2</v>
      </c>
      <c r="M1095">
        <v>0</v>
      </c>
      <c r="N1095">
        <v>2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55</v>
      </c>
      <c r="W1095">
        <v>20000</v>
      </c>
      <c r="X1095">
        <v>5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100</v>
      </c>
    </row>
    <row r="1096" spans="1:34" ht="18.75">
      <c r="A1096" s="79">
        <v>1095</v>
      </c>
      <c r="B1096" t="s">
        <v>3500</v>
      </c>
      <c r="C1096">
        <v>16</v>
      </c>
      <c r="D1096">
        <v>2</v>
      </c>
      <c r="E1096">
        <v>1</v>
      </c>
      <c r="F1096">
        <v>1</v>
      </c>
      <c r="G1096">
        <v>0</v>
      </c>
      <c r="H1096">
        <v>0</v>
      </c>
      <c r="I1096">
        <v>1678</v>
      </c>
      <c r="J1096">
        <v>8000</v>
      </c>
      <c r="K1096">
        <v>0</v>
      </c>
      <c r="L1096">
        <v>2</v>
      </c>
      <c r="M1096">
        <v>0</v>
      </c>
      <c r="N1096">
        <v>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</v>
      </c>
      <c r="U1096">
        <v>0</v>
      </c>
      <c r="V1096">
        <v>55</v>
      </c>
      <c r="W1096">
        <v>20000</v>
      </c>
      <c r="X1096">
        <v>5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100</v>
      </c>
    </row>
    <row r="1097" spans="1:34" ht="18.75">
      <c r="A1097" s="79">
        <v>1096</v>
      </c>
      <c r="B1097" t="s">
        <v>3501</v>
      </c>
      <c r="C1097">
        <v>16</v>
      </c>
      <c r="D1097">
        <v>2</v>
      </c>
      <c r="E1097">
        <v>1</v>
      </c>
      <c r="F1097">
        <v>1</v>
      </c>
      <c r="G1097">
        <v>0</v>
      </c>
      <c r="H1097">
        <v>0</v>
      </c>
      <c r="I1097">
        <v>1713</v>
      </c>
      <c r="J1097">
        <v>8000</v>
      </c>
      <c r="K1097">
        <v>0</v>
      </c>
      <c r="L1097">
        <v>2</v>
      </c>
      <c r="M1097">
        <v>0</v>
      </c>
      <c r="N1097">
        <v>2</v>
      </c>
      <c r="O1097">
        <v>0</v>
      </c>
      <c r="P1097">
        <v>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55</v>
      </c>
      <c r="W1097">
        <v>5</v>
      </c>
      <c r="X1097">
        <v>55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100</v>
      </c>
    </row>
    <row r="1098" spans="1:34" ht="18.75">
      <c r="A1098" s="79">
        <v>1097</v>
      </c>
      <c r="B1098" t="s">
        <v>3502</v>
      </c>
      <c r="C1098">
        <v>16</v>
      </c>
      <c r="D1098">
        <v>2</v>
      </c>
      <c r="E1098">
        <v>1</v>
      </c>
      <c r="F1098">
        <v>1</v>
      </c>
      <c r="G1098">
        <v>0</v>
      </c>
      <c r="H1098">
        <v>0</v>
      </c>
      <c r="I1098">
        <v>1713</v>
      </c>
      <c r="J1098">
        <v>8000</v>
      </c>
      <c r="K1098">
        <v>0</v>
      </c>
      <c r="L1098">
        <v>2</v>
      </c>
      <c r="M1098">
        <v>0</v>
      </c>
      <c r="N1098">
        <v>2</v>
      </c>
      <c r="O1098">
        <v>0</v>
      </c>
      <c r="P1098">
        <v>0</v>
      </c>
      <c r="Q1098">
        <v>0</v>
      </c>
      <c r="R1098">
        <v>3</v>
      </c>
      <c r="S1098">
        <v>0</v>
      </c>
      <c r="T1098">
        <v>0</v>
      </c>
      <c r="U1098">
        <v>0</v>
      </c>
      <c r="V1098">
        <v>55</v>
      </c>
      <c r="W1098">
        <v>5</v>
      </c>
      <c r="X1098">
        <v>55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100</v>
      </c>
    </row>
    <row r="1099" spans="1:34" ht="18.75">
      <c r="A1099" s="79">
        <v>1098</v>
      </c>
      <c r="B1099" t="s">
        <v>3503</v>
      </c>
      <c r="C1099">
        <v>16</v>
      </c>
      <c r="D1099">
        <v>2</v>
      </c>
      <c r="E1099">
        <v>1</v>
      </c>
      <c r="F1099">
        <v>1</v>
      </c>
      <c r="G1099">
        <v>0</v>
      </c>
      <c r="H1099">
        <v>0</v>
      </c>
      <c r="I1099">
        <v>1713</v>
      </c>
      <c r="J1099">
        <v>8000</v>
      </c>
      <c r="K1099">
        <v>0</v>
      </c>
      <c r="L1099">
        <v>2</v>
      </c>
      <c r="M1099">
        <v>0</v>
      </c>
      <c r="N1099">
        <v>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>
        <v>0</v>
      </c>
      <c r="V1099">
        <v>55</v>
      </c>
      <c r="W1099">
        <v>5</v>
      </c>
      <c r="X1099">
        <v>55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100</v>
      </c>
    </row>
    <row r="1100" spans="1:34" ht="18.75">
      <c r="A1100" s="79">
        <v>1099</v>
      </c>
      <c r="B1100" t="s">
        <v>3504</v>
      </c>
      <c r="C1100">
        <v>16</v>
      </c>
      <c r="D1100">
        <v>2</v>
      </c>
      <c r="E1100">
        <v>1</v>
      </c>
      <c r="F1100">
        <v>1</v>
      </c>
      <c r="G1100">
        <v>0</v>
      </c>
      <c r="H1100">
        <v>0</v>
      </c>
      <c r="I1100">
        <v>1711</v>
      </c>
      <c r="J1100">
        <v>8000</v>
      </c>
      <c r="K1100">
        <v>0</v>
      </c>
      <c r="L1100">
        <v>3</v>
      </c>
      <c r="M1100">
        <v>0</v>
      </c>
      <c r="N1100">
        <v>3</v>
      </c>
      <c r="O1100">
        <v>1</v>
      </c>
      <c r="P1100">
        <v>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55</v>
      </c>
      <c r="W1100">
        <v>5</v>
      </c>
      <c r="X1100">
        <v>55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100</v>
      </c>
    </row>
    <row r="1101" spans="1:34" ht="18.75">
      <c r="A1101" s="79">
        <v>1100</v>
      </c>
      <c r="B1101" t="s">
        <v>3505</v>
      </c>
      <c r="C1101">
        <v>16</v>
      </c>
      <c r="D1101">
        <v>2</v>
      </c>
      <c r="E1101">
        <v>1</v>
      </c>
      <c r="F1101">
        <v>1</v>
      </c>
      <c r="G1101">
        <v>0</v>
      </c>
      <c r="H1101">
        <v>0</v>
      </c>
      <c r="I1101">
        <v>1711</v>
      </c>
      <c r="J1101">
        <v>8000</v>
      </c>
      <c r="K1101">
        <v>0</v>
      </c>
      <c r="L1101">
        <v>3</v>
      </c>
      <c r="M1101">
        <v>0</v>
      </c>
      <c r="N1101">
        <v>3</v>
      </c>
      <c r="O1101">
        <v>0</v>
      </c>
      <c r="P1101">
        <v>0</v>
      </c>
      <c r="Q1101">
        <v>1</v>
      </c>
      <c r="R1101">
        <v>3</v>
      </c>
      <c r="S1101">
        <v>0</v>
      </c>
      <c r="T1101">
        <v>0</v>
      </c>
      <c r="U1101">
        <v>0</v>
      </c>
      <c r="V1101">
        <v>55</v>
      </c>
      <c r="W1101">
        <v>5</v>
      </c>
      <c r="X1101">
        <v>55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100</v>
      </c>
    </row>
    <row r="1102" spans="1:34" ht="18.75">
      <c r="A1102" s="79">
        <v>1101</v>
      </c>
      <c r="B1102" t="s">
        <v>3506</v>
      </c>
      <c r="C1102">
        <v>16</v>
      </c>
      <c r="D1102">
        <v>2</v>
      </c>
      <c r="E1102">
        <v>1</v>
      </c>
      <c r="F1102">
        <v>1</v>
      </c>
      <c r="G1102">
        <v>0</v>
      </c>
      <c r="H1102">
        <v>0</v>
      </c>
      <c r="I1102">
        <v>1711</v>
      </c>
      <c r="J1102">
        <v>8000</v>
      </c>
      <c r="K1102">
        <v>0</v>
      </c>
      <c r="L1102">
        <v>3</v>
      </c>
      <c r="M1102">
        <v>0</v>
      </c>
      <c r="N1102">
        <v>3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3</v>
      </c>
      <c r="U1102">
        <v>0</v>
      </c>
      <c r="V1102">
        <v>55</v>
      </c>
      <c r="W1102">
        <v>5</v>
      </c>
      <c r="X1102">
        <v>55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100</v>
      </c>
    </row>
    <row r="1103" spans="1:34" ht="18.75">
      <c r="A1103" s="79">
        <v>1102</v>
      </c>
      <c r="B1103" t="s">
        <v>3507</v>
      </c>
      <c r="C1103">
        <v>5</v>
      </c>
      <c r="D1103">
        <v>32</v>
      </c>
      <c r="E1103">
        <v>85</v>
      </c>
      <c r="F1103">
        <v>0</v>
      </c>
      <c r="G1103">
        <v>0</v>
      </c>
      <c r="H1103">
        <v>0</v>
      </c>
      <c r="I1103">
        <v>70</v>
      </c>
      <c r="J1103">
        <v>35000</v>
      </c>
      <c r="K1103">
        <v>0</v>
      </c>
      <c r="L1103">
        <v>3</v>
      </c>
      <c r="M1103">
        <v>0</v>
      </c>
      <c r="N1103">
        <v>0</v>
      </c>
      <c r="O1103">
        <v>12</v>
      </c>
      <c r="P1103">
        <v>26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46</v>
      </c>
      <c r="W1103">
        <v>85000</v>
      </c>
      <c r="X1103">
        <v>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100</v>
      </c>
    </row>
    <row r="1104" spans="1:34" ht="18.75">
      <c r="A1104" s="79">
        <v>1103</v>
      </c>
      <c r="B1104" t="s">
        <v>310</v>
      </c>
      <c r="C1104">
        <v>5</v>
      </c>
      <c r="D1104">
        <v>31</v>
      </c>
      <c r="E1104">
        <v>25</v>
      </c>
      <c r="F1104">
        <v>0</v>
      </c>
      <c r="G1104">
        <v>0</v>
      </c>
      <c r="H1104">
        <v>0</v>
      </c>
      <c r="I1104">
        <v>69</v>
      </c>
      <c r="J1104">
        <v>28000</v>
      </c>
      <c r="K1104">
        <v>0</v>
      </c>
      <c r="L1104">
        <v>5</v>
      </c>
      <c r="M1104">
        <v>0</v>
      </c>
      <c r="N1104">
        <v>0</v>
      </c>
      <c r="O1104">
        <v>10</v>
      </c>
      <c r="P1104">
        <v>18</v>
      </c>
      <c r="Q1104">
        <v>3</v>
      </c>
      <c r="R1104">
        <v>6</v>
      </c>
      <c r="S1104">
        <v>0</v>
      </c>
      <c r="T1104">
        <v>0</v>
      </c>
      <c r="U1104">
        <v>2</v>
      </c>
      <c r="V1104">
        <v>28</v>
      </c>
      <c r="W1104">
        <v>85000</v>
      </c>
      <c r="X1104">
        <v>5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100</v>
      </c>
    </row>
    <row r="1105" spans="1:34" ht="18.75">
      <c r="A1105" s="79">
        <v>1104</v>
      </c>
      <c r="B1105" t="s">
        <v>3508</v>
      </c>
      <c r="C1105">
        <v>5</v>
      </c>
      <c r="D1105">
        <v>33</v>
      </c>
      <c r="E1105">
        <v>45</v>
      </c>
      <c r="F1105">
        <v>0</v>
      </c>
      <c r="G1105">
        <v>0</v>
      </c>
      <c r="H1105">
        <v>0</v>
      </c>
      <c r="I1105">
        <v>71</v>
      </c>
      <c r="J1105">
        <v>30000</v>
      </c>
      <c r="K1105">
        <v>1</v>
      </c>
      <c r="L1105">
        <v>0</v>
      </c>
      <c r="M1105">
        <v>0</v>
      </c>
      <c r="N1105">
        <v>0</v>
      </c>
      <c r="O1105">
        <v>5</v>
      </c>
      <c r="P1105">
        <v>13</v>
      </c>
      <c r="Q1105">
        <v>0</v>
      </c>
      <c r="R1105">
        <v>0</v>
      </c>
      <c r="S1105">
        <v>4</v>
      </c>
      <c r="T1105">
        <v>10</v>
      </c>
      <c r="U1105">
        <v>0</v>
      </c>
      <c r="V1105">
        <v>35</v>
      </c>
      <c r="W1105">
        <v>85000</v>
      </c>
      <c r="X1105">
        <v>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100</v>
      </c>
    </row>
    <row r="1106" spans="1:34" ht="18.75">
      <c r="A1106" s="79">
        <v>1105</v>
      </c>
      <c r="B1106" t="s">
        <v>309</v>
      </c>
      <c r="C1106">
        <v>10</v>
      </c>
      <c r="D1106">
        <v>6</v>
      </c>
      <c r="E1106">
        <v>62</v>
      </c>
      <c r="F1106">
        <v>0</v>
      </c>
      <c r="G1106">
        <v>0</v>
      </c>
      <c r="H1106">
        <v>0</v>
      </c>
      <c r="I1106">
        <v>85</v>
      </c>
      <c r="J1106">
        <v>35000</v>
      </c>
      <c r="K1106">
        <v>5</v>
      </c>
      <c r="L1106">
        <v>12</v>
      </c>
      <c r="M1106">
        <v>4</v>
      </c>
      <c r="N1106">
        <v>7</v>
      </c>
      <c r="O1106">
        <v>1</v>
      </c>
      <c r="P1106">
        <v>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40</v>
      </c>
      <c r="W1106">
        <v>35000</v>
      </c>
      <c r="X1106">
        <v>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100</v>
      </c>
    </row>
    <row r="1107" spans="1:34" ht="18.75">
      <c r="A1107" s="79">
        <v>1106</v>
      </c>
      <c r="B1107" t="s">
        <v>306</v>
      </c>
      <c r="C1107">
        <v>11</v>
      </c>
      <c r="D1107">
        <v>6</v>
      </c>
      <c r="E1107">
        <v>62</v>
      </c>
      <c r="F1107">
        <v>0</v>
      </c>
      <c r="G1107">
        <v>0</v>
      </c>
      <c r="H1107">
        <v>0</v>
      </c>
      <c r="I1107">
        <v>88</v>
      </c>
      <c r="J1107">
        <v>35000</v>
      </c>
      <c r="K1107">
        <v>5</v>
      </c>
      <c r="L1107">
        <v>12</v>
      </c>
      <c r="M1107">
        <v>4</v>
      </c>
      <c r="N1107">
        <v>7</v>
      </c>
      <c r="O1107">
        <v>1</v>
      </c>
      <c r="P1107">
        <v>2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40</v>
      </c>
      <c r="W1107">
        <v>35000</v>
      </c>
      <c r="X1107">
        <v>5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100</v>
      </c>
    </row>
    <row r="1108" spans="1:34" ht="18.75">
      <c r="A1108" s="79">
        <v>1107</v>
      </c>
      <c r="B1108" t="s">
        <v>308</v>
      </c>
      <c r="C1108">
        <v>10</v>
      </c>
      <c r="D1108">
        <v>7</v>
      </c>
      <c r="E1108">
        <v>21</v>
      </c>
      <c r="F1108">
        <v>0</v>
      </c>
      <c r="G1108">
        <v>0</v>
      </c>
      <c r="H1108">
        <v>0</v>
      </c>
      <c r="I1108">
        <v>86</v>
      </c>
      <c r="J1108">
        <v>26000</v>
      </c>
      <c r="K1108">
        <v>4</v>
      </c>
      <c r="L1108">
        <v>9</v>
      </c>
      <c r="M1108">
        <v>4</v>
      </c>
      <c r="N1108">
        <v>6</v>
      </c>
      <c r="O1108">
        <v>0</v>
      </c>
      <c r="P1108">
        <v>0</v>
      </c>
      <c r="Q1108">
        <v>2</v>
      </c>
      <c r="R1108">
        <v>5</v>
      </c>
      <c r="S1108">
        <v>0</v>
      </c>
      <c r="T1108">
        <v>0</v>
      </c>
      <c r="U1108">
        <v>0</v>
      </c>
      <c r="V1108">
        <v>40</v>
      </c>
      <c r="W1108">
        <v>35000</v>
      </c>
      <c r="X1108">
        <v>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100</v>
      </c>
    </row>
    <row r="1109" spans="1:34" ht="18.75">
      <c r="A1109" s="79">
        <v>1108</v>
      </c>
      <c r="B1109" t="s">
        <v>305</v>
      </c>
      <c r="C1109">
        <v>11</v>
      </c>
      <c r="D1109">
        <v>7</v>
      </c>
      <c r="E1109">
        <v>21</v>
      </c>
      <c r="F1109">
        <v>0</v>
      </c>
      <c r="G1109">
        <v>0</v>
      </c>
      <c r="H1109">
        <v>0</v>
      </c>
      <c r="I1109">
        <v>89</v>
      </c>
      <c r="J1109">
        <v>26000</v>
      </c>
      <c r="K1109">
        <v>4</v>
      </c>
      <c r="L1109">
        <v>9</v>
      </c>
      <c r="M1109">
        <v>4</v>
      </c>
      <c r="N1109">
        <v>6</v>
      </c>
      <c r="O1109">
        <v>0</v>
      </c>
      <c r="P1109">
        <v>0</v>
      </c>
      <c r="Q1109">
        <v>2</v>
      </c>
      <c r="R1109">
        <v>5</v>
      </c>
      <c r="S1109">
        <v>0</v>
      </c>
      <c r="T1109">
        <v>0</v>
      </c>
      <c r="U1109">
        <v>0</v>
      </c>
      <c r="V1109">
        <v>40</v>
      </c>
      <c r="W1109">
        <v>35000</v>
      </c>
      <c r="X1109">
        <v>5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100</v>
      </c>
    </row>
    <row r="1110" spans="1:34" ht="18.75">
      <c r="A1110" s="79">
        <v>1109</v>
      </c>
      <c r="B1110" t="s">
        <v>307</v>
      </c>
      <c r="C1110">
        <v>10</v>
      </c>
      <c r="D1110">
        <v>8</v>
      </c>
      <c r="E1110">
        <v>37</v>
      </c>
      <c r="F1110">
        <v>0</v>
      </c>
      <c r="G1110">
        <v>0</v>
      </c>
      <c r="H1110">
        <v>0</v>
      </c>
      <c r="I1110">
        <v>87</v>
      </c>
      <c r="J1110">
        <v>30000</v>
      </c>
      <c r="K1110">
        <v>4</v>
      </c>
      <c r="L1110">
        <v>9</v>
      </c>
      <c r="M1110">
        <v>4</v>
      </c>
      <c r="N1110">
        <v>6</v>
      </c>
      <c r="O1110">
        <v>0</v>
      </c>
      <c r="P1110">
        <v>0</v>
      </c>
      <c r="Q1110">
        <v>0</v>
      </c>
      <c r="R1110">
        <v>0</v>
      </c>
      <c r="S1110">
        <v>2</v>
      </c>
      <c r="T1110">
        <v>5</v>
      </c>
      <c r="U1110">
        <v>0</v>
      </c>
      <c r="V1110">
        <v>40</v>
      </c>
      <c r="W1110">
        <v>35000</v>
      </c>
      <c r="X1110">
        <v>5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100</v>
      </c>
    </row>
    <row r="1111" spans="1:34" ht="18.75">
      <c r="A1111" s="79">
        <v>1110</v>
      </c>
      <c r="B1111" t="s">
        <v>304</v>
      </c>
      <c r="C1111">
        <v>11</v>
      </c>
      <c r="D1111">
        <v>8</v>
      </c>
      <c r="E1111">
        <v>37</v>
      </c>
      <c r="F1111">
        <v>0</v>
      </c>
      <c r="G1111">
        <v>0</v>
      </c>
      <c r="H1111">
        <v>0</v>
      </c>
      <c r="I1111">
        <v>90</v>
      </c>
      <c r="J1111">
        <v>30000</v>
      </c>
      <c r="K1111">
        <v>4</v>
      </c>
      <c r="L1111">
        <v>9</v>
      </c>
      <c r="M1111">
        <v>4</v>
      </c>
      <c r="N1111">
        <v>6</v>
      </c>
      <c r="O1111">
        <v>0</v>
      </c>
      <c r="P1111">
        <v>0</v>
      </c>
      <c r="Q1111">
        <v>0</v>
      </c>
      <c r="R1111">
        <v>0</v>
      </c>
      <c r="S1111">
        <v>2</v>
      </c>
      <c r="T1111">
        <v>5</v>
      </c>
      <c r="U1111">
        <v>0</v>
      </c>
      <c r="V1111">
        <v>40</v>
      </c>
      <c r="W1111">
        <v>35000</v>
      </c>
      <c r="X1111">
        <v>5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100</v>
      </c>
    </row>
    <row r="1112" spans="1:34" ht="18.75">
      <c r="A1112" s="79">
        <v>1111</v>
      </c>
      <c r="B1112" t="s">
        <v>3509</v>
      </c>
      <c r="C1112">
        <v>20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781</v>
      </c>
      <c r="J1112">
        <v>7000</v>
      </c>
      <c r="K1112">
        <v>0</v>
      </c>
      <c r="L1112">
        <v>0</v>
      </c>
      <c r="M1112">
        <v>0</v>
      </c>
      <c r="N1112">
        <v>0</v>
      </c>
      <c r="O1112">
        <v>3</v>
      </c>
      <c r="P1112">
        <v>7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45</v>
      </c>
      <c r="W1112">
        <v>20000</v>
      </c>
      <c r="X1112">
        <v>5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100</v>
      </c>
    </row>
    <row r="1113" spans="1:34" ht="18.75">
      <c r="A1113" s="79">
        <v>1112</v>
      </c>
      <c r="B1113" t="s">
        <v>3510</v>
      </c>
      <c r="C1113">
        <v>26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766</v>
      </c>
      <c r="J1113">
        <v>7000</v>
      </c>
      <c r="K1113">
        <v>0</v>
      </c>
      <c r="L1113">
        <v>3</v>
      </c>
      <c r="M1113">
        <v>0</v>
      </c>
      <c r="N1113">
        <v>2</v>
      </c>
      <c r="O1113">
        <v>1</v>
      </c>
      <c r="P1113">
        <v>4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45</v>
      </c>
      <c r="W1113">
        <v>20000</v>
      </c>
      <c r="X1113">
        <v>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100</v>
      </c>
    </row>
    <row r="1114" spans="1:34" ht="18.75">
      <c r="A1114" s="79">
        <v>1113</v>
      </c>
      <c r="B1114" t="s">
        <v>3511</v>
      </c>
      <c r="C1114">
        <v>22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773</v>
      </c>
      <c r="J1114">
        <v>7000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8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45</v>
      </c>
      <c r="W1114">
        <v>20000</v>
      </c>
      <c r="X1114">
        <v>5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100</v>
      </c>
    </row>
    <row r="1115" spans="1:34" ht="18.75">
      <c r="A1115" s="79">
        <v>1114</v>
      </c>
      <c r="B1115" t="s">
        <v>3512</v>
      </c>
      <c r="C1115">
        <v>52</v>
      </c>
      <c r="D1115">
        <v>0</v>
      </c>
      <c r="E1115">
        <v>2</v>
      </c>
      <c r="F1115">
        <v>3</v>
      </c>
      <c r="G1115">
        <v>0</v>
      </c>
      <c r="H1115">
        <v>0</v>
      </c>
      <c r="I1115">
        <v>752</v>
      </c>
      <c r="J1115">
        <v>7000</v>
      </c>
      <c r="K1115">
        <v>0</v>
      </c>
      <c r="L1115">
        <v>3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45</v>
      </c>
      <c r="W1115">
        <v>20000</v>
      </c>
      <c r="X1115">
        <v>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100</v>
      </c>
    </row>
    <row r="1116" spans="1:34" ht="18.75">
      <c r="A1116" s="79">
        <v>1115</v>
      </c>
      <c r="B1116" t="s">
        <v>3513</v>
      </c>
      <c r="C1116">
        <v>54</v>
      </c>
      <c r="D1116">
        <v>0</v>
      </c>
      <c r="E1116">
        <v>2</v>
      </c>
      <c r="F1116">
        <v>0</v>
      </c>
      <c r="G1116">
        <v>0</v>
      </c>
      <c r="H1116">
        <v>0</v>
      </c>
      <c r="I1116">
        <v>761</v>
      </c>
      <c r="J1116">
        <v>7000</v>
      </c>
      <c r="K1116">
        <v>2</v>
      </c>
      <c r="L1116">
        <v>3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45</v>
      </c>
      <c r="W1116">
        <v>20000</v>
      </c>
      <c r="X1116">
        <v>5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100</v>
      </c>
    </row>
    <row r="1117" spans="1:34" ht="18.75">
      <c r="A1117" s="79">
        <v>1116</v>
      </c>
      <c r="B1117" t="s">
        <v>3514</v>
      </c>
      <c r="C1117">
        <v>20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775</v>
      </c>
      <c r="J1117">
        <v>5000</v>
      </c>
      <c r="K1117">
        <v>0</v>
      </c>
      <c r="L1117">
        <v>3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9</v>
      </c>
      <c r="S1117">
        <v>0</v>
      </c>
      <c r="T1117">
        <v>0</v>
      </c>
      <c r="U1117">
        <v>2</v>
      </c>
      <c r="V1117">
        <v>30</v>
      </c>
      <c r="W1117">
        <v>20000</v>
      </c>
      <c r="X1117">
        <v>5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100</v>
      </c>
    </row>
    <row r="1118" spans="1:34" ht="18.75">
      <c r="A1118" s="79">
        <v>1117</v>
      </c>
      <c r="B1118" t="s">
        <v>3515</v>
      </c>
      <c r="C1118">
        <v>26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762</v>
      </c>
      <c r="J1118">
        <v>5000</v>
      </c>
      <c r="K1118">
        <v>0</v>
      </c>
      <c r="L1118">
        <v>2</v>
      </c>
      <c r="M1118">
        <v>0</v>
      </c>
      <c r="N1118">
        <v>0</v>
      </c>
      <c r="O1118">
        <v>0</v>
      </c>
      <c r="P1118">
        <v>0</v>
      </c>
      <c r="Q1118">
        <v>2</v>
      </c>
      <c r="R1118">
        <v>4</v>
      </c>
      <c r="S1118">
        <v>0</v>
      </c>
      <c r="T1118">
        <v>0</v>
      </c>
      <c r="U1118">
        <v>2</v>
      </c>
      <c r="V1118">
        <v>30</v>
      </c>
      <c r="W1118">
        <v>20000</v>
      </c>
      <c r="X1118">
        <v>5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100</v>
      </c>
    </row>
    <row r="1119" spans="1:34" ht="18.75">
      <c r="A1119" s="79">
        <v>1118</v>
      </c>
      <c r="B1119" t="s">
        <v>3516</v>
      </c>
      <c r="C1119">
        <v>22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771</v>
      </c>
      <c r="J1119">
        <v>5000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7</v>
      </c>
      <c r="S1119">
        <v>0</v>
      </c>
      <c r="T1119">
        <v>0</v>
      </c>
      <c r="U1119">
        <v>2</v>
      </c>
      <c r="V1119">
        <v>30</v>
      </c>
      <c r="W1119">
        <v>20000</v>
      </c>
      <c r="X1119">
        <v>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100</v>
      </c>
    </row>
    <row r="1120" spans="1:34" ht="18.75">
      <c r="A1120" s="79">
        <v>1119</v>
      </c>
      <c r="B1120" t="s">
        <v>3517</v>
      </c>
      <c r="C1120">
        <v>52</v>
      </c>
      <c r="D1120">
        <v>0</v>
      </c>
      <c r="E1120">
        <v>1</v>
      </c>
      <c r="F1120">
        <v>3</v>
      </c>
      <c r="G1120">
        <v>0</v>
      </c>
      <c r="H1120">
        <v>0</v>
      </c>
      <c r="I1120">
        <v>750</v>
      </c>
      <c r="J1120">
        <v>5000</v>
      </c>
      <c r="K1120">
        <v>0</v>
      </c>
      <c r="L1120">
        <v>3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2</v>
      </c>
      <c r="V1120">
        <v>30</v>
      </c>
      <c r="W1120">
        <v>20000</v>
      </c>
      <c r="X1120">
        <v>5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100</v>
      </c>
    </row>
    <row r="1121" spans="1:34" ht="18.75">
      <c r="A1121" s="79">
        <v>1120</v>
      </c>
      <c r="B1121" t="s">
        <v>3518</v>
      </c>
      <c r="C1121">
        <v>54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759</v>
      </c>
      <c r="J1121">
        <v>5000</v>
      </c>
      <c r="K1121">
        <v>2</v>
      </c>
      <c r="L1121">
        <v>2</v>
      </c>
      <c r="M1121">
        <v>0</v>
      </c>
      <c r="N1121">
        <v>1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2</v>
      </c>
      <c r="V1121">
        <v>30</v>
      </c>
      <c r="W1121">
        <v>20000</v>
      </c>
      <c r="X1121">
        <v>5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100</v>
      </c>
    </row>
    <row r="1122" spans="1:34" ht="18.75">
      <c r="A1122" s="79">
        <v>1121</v>
      </c>
      <c r="B1122" t="s">
        <v>3519</v>
      </c>
      <c r="C1122">
        <v>20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779</v>
      </c>
      <c r="J1122">
        <v>6000</v>
      </c>
      <c r="K1122">
        <v>0</v>
      </c>
      <c r="L1122">
        <v>3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2</v>
      </c>
      <c r="T1122">
        <v>8</v>
      </c>
      <c r="U1122">
        <v>3</v>
      </c>
      <c r="V1122">
        <v>28</v>
      </c>
      <c r="W1122">
        <v>20000</v>
      </c>
      <c r="X1122">
        <v>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100</v>
      </c>
    </row>
    <row r="1123" spans="1:34" ht="18.75">
      <c r="A1123" s="79">
        <v>1122</v>
      </c>
      <c r="B1123" t="s">
        <v>3520</v>
      </c>
      <c r="C1123">
        <v>26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764</v>
      </c>
      <c r="J1123">
        <v>6000</v>
      </c>
      <c r="K1123">
        <v>1</v>
      </c>
      <c r="L1123">
        <v>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2</v>
      </c>
      <c r="T1123">
        <v>4</v>
      </c>
      <c r="U1123">
        <v>3</v>
      </c>
      <c r="V1123">
        <v>28</v>
      </c>
      <c r="W1123">
        <v>20000</v>
      </c>
      <c r="X1123">
        <v>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100</v>
      </c>
    </row>
    <row r="1124" spans="1:34" ht="18.75">
      <c r="A1124" s="79">
        <v>1123</v>
      </c>
      <c r="B1124" t="s">
        <v>3521</v>
      </c>
      <c r="C1124">
        <v>22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772</v>
      </c>
      <c r="J1124">
        <v>6000</v>
      </c>
      <c r="K1124">
        <v>0</v>
      </c>
      <c r="L1124">
        <v>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8</v>
      </c>
      <c r="U1124">
        <v>3</v>
      </c>
      <c r="V1124">
        <v>28</v>
      </c>
      <c r="W1124">
        <v>20000</v>
      </c>
      <c r="X1124">
        <v>5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100</v>
      </c>
    </row>
    <row r="1125" spans="1:34" ht="18.75">
      <c r="A1125" s="79">
        <v>1124</v>
      </c>
      <c r="B1125" t="s">
        <v>3522</v>
      </c>
      <c r="C1125">
        <v>52</v>
      </c>
      <c r="D1125">
        <v>0</v>
      </c>
      <c r="E1125">
        <v>1</v>
      </c>
      <c r="F1125">
        <v>3</v>
      </c>
      <c r="G1125">
        <v>0</v>
      </c>
      <c r="H1125">
        <v>0</v>
      </c>
      <c r="I1125">
        <v>751</v>
      </c>
      <c r="J1125">
        <v>6000</v>
      </c>
      <c r="K1125">
        <v>1</v>
      </c>
      <c r="L1125">
        <v>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3</v>
      </c>
      <c r="V1125">
        <v>28</v>
      </c>
      <c r="W1125">
        <v>20000</v>
      </c>
      <c r="X1125">
        <v>5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100</v>
      </c>
    </row>
    <row r="1126" spans="1:34" ht="18.75">
      <c r="A1126" s="79">
        <v>1125</v>
      </c>
      <c r="B1126" t="s">
        <v>3523</v>
      </c>
      <c r="C1126">
        <v>54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760</v>
      </c>
      <c r="J1126">
        <v>6000</v>
      </c>
      <c r="K1126">
        <v>2</v>
      </c>
      <c r="L1126">
        <v>2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3</v>
      </c>
      <c r="V1126">
        <v>28</v>
      </c>
      <c r="W1126">
        <v>20000</v>
      </c>
      <c r="X1126">
        <v>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100</v>
      </c>
    </row>
    <row r="1127" spans="1:34" ht="18.75">
      <c r="A1127" s="79">
        <v>1126</v>
      </c>
      <c r="B1127" t="s">
        <v>3524</v>
      </c>
      <c r="C1127">
        <v>52</v>
      </c>
      <c r="D1127">
        <v>0</v>
      </c>
      <c r="E1127">
        <v>1</v>
      </c>
      <c r="F1127">
        <v>3</v>
      </c>
      <c r="G1127">
        <v>0</v>
      </c>
      <c r="H1127">
        <v>0</v>
      </c>
      <c r="I1127">
        <v>560</v>
      </c>
      <c r="J1127">
        <v>6000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15</v>
      </c>
      <c r="W1127">
        <v>20000</v>
      </c>
      <c r="X1127">
        <v>5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100</v>
      </c>
    </row>
    <row r="1128" spans="1:34" ht="18.75">
      <c r="A1128" s="79">
        <v>1127</v>
      </c>
      <c r="B1128" t="s">
        <v>971</v>
      </c>
      <c r="C1128">
        <v>52</v>
      </c>
      <c r="D1128">
        <v>0</v>
      </c>
      <c r="E1128">
        <v>1</v>
      </c>
      <c r="F1128">
        <v>4</v>
      </c>
      <c r="G1128">
        <v>0</v>
      </c>
      <c r="H1128">
        <v>0</v>
      </c>
      <c r="I1128">
        <v>561</v>
      </c>
      <c r="J1128">
        <v>6000</v>
      </c>
      <c r="K1128">
        <v>0</v>
      </c>
      <c r="L1128">
        <v>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22</v>
      </c>
      <c r="W1128">
        <v>20000</v>
      </c>
      <c r="X1128">
        <v>5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100</v>
      </c>
    </row>
    <row r="1129" spans="1:34" ht="18.75">
      <c r="A1129" s="79">
        <v>1128</v>
      </c>
      <c r="B1129" t="s">
        <v>972</v>
      </c>
      <c r="C1129">
        <v>52</v>
      </c>
      <c r="D1129">
        <v>0</v>
      </c>
      <c r="E1129">
        <v>1</v>
      </c>
      <c r="F1129">
        <v>5</v>
      </c>
      <c r="G1129">
        <v>0</v>
      </c>
      <c r="H1129">
        <v>0</v>
      </c>
      <c r="I1129">
        <v>562</v>
      </c>
      <c r="J1129">
        <v>8000</v>
      </c>
      <c r="K1129">
        <v>0</v>
      </c>
      <c r="L1129">
        <v>3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30</v>
      </c>
      <c r="W1129">
        <v>20000</v>
      </c>
      <c r="X1129">
        <v>5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100</v>
      </c>
    </row>
    <row r="1130" spans="1:34" ht="18.75">
      <c r="A1130" s="79">
        <v>1129</v>
      </c>
      <c r="B1130" t="s">
        <v>973</v>
      </c>
      <c r="C1130">
        <v>52</v>
      </c>
      <c r="D1130">
        <v>0</v>
      </c>
      <c r="E1130">
        <v>2</v>
      </c>
      <c r="F1130">
        <v>6</v>
      </c>
      <c r="G1130">
        <v>0</v>
      </c>
      <c r="H1130">
        <v>0</v>
      </c>
      <c r="I1130">
        <v>563</v>
      </c>
      <c r="J1130">
        <v>8000</v>
      </c>
      <c r="K1130">
        <v>1</v>
      </c>
      <c r="L1130">
        <v>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35</v>
      </c>
      <c r="W1130">
        <v>20000</v>
      </c>
      <c r="X1130">
        <v>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100</v>
      </c>
    </row>
    <row r="1131" spans="1:34" ht="18.75">
      <c r="A1131" s="79">
        <v>1130</v>
      </c>
      <c r="B1131" t="s">
        <v>974</v>
      </c>
      <c r="C1131">
        <v>54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550</v>
      </c>
      <c r="J1131">
        <v>6000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15</v>
      </c>
      <c r="W1131">
        <v>20000</v>
      </c>
      <c r="X1131">
        <v>5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100</v>
      </c>
    </row>
    <row r="1132" spans="1:34" ht="18.75">
      <c r="A1132" s="79">
        <v>1131</v>
      </c>
      <c r="B1132" t="s">
        <v>975</v>
      </c>
      <c r="C1132">
        <v>54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551</v>
      </c>
      <c r="J1132">
        <v>8000</v>
      </c>
      <c r="K1132">
        <v>0</v>
      </c>
      <c r="L1132">
        <v>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22</v>
      </c>
      <c r="W1132">
        <v>20000</v>
      </c>
      <c r="X1132">
        <v>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100</v>
      </c>
    </row>
    <row r="1133" spans="1:34" ht="18.75">
      <c r="A1133" s="79">
        <v>1132</v>
      </c>
      <c r="B1133" t="s">
        <v>3525</v>
      </c>
      <c r="C1133">
        <v>54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552</v>
      </c>
      <c r="J1133">
        <v>8000</v>
      </c>
      <c r="K1133">
        <v>1</v>
      </c>
      <c r="L1133">
        <v>2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30</v>
      </c>
      <c r="W1133">
        <v>20000</v>
      </c>
      <c r="X1133">
        <v>5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100</v>
      </c>
    </row>
    <row r="1134" spans="1:34" ht="18.75">
      <c r="A1134" s="79">
        <v>1133</v>
      </c>
      <c r="B1134" t="s">
        <v>3526</v>
      </c>
      <c r="C1134">
        <v>54</v>
      </c>
      <c r="D1134">
        <v>0</v>
      </c>
      <c r="E1134">
        <v>2</v>
      </c>
      <c r="F1134">
        <v>0</v>
      </c>
      <c r="G1134">
        <v>0</v>
      </c>
      <c r="H1134">
        <v>0</v>
      </c>
      <c r="I1134">
        <v>553</v>
      </c>
      <c r="J1134">
        <v>10000</v>
      </c>
      <c r="K1134">
        <v>0</v>
      </c>
      <c r="L1134">
        <v>3</v>
      </c>
      <c r="M1134">
        <v>0</v>
      </c>
      <c r="N1134">
        <v>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35</v>
      </c>
      <c r="W1134">
        <v>20000</v>
      </c>
      <c r="X1134">
        <v>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100</v>
      </c>
    </row>
    <row r="1135" spans="1:34" ht="18.75">
      <c r="A1135" s="79">
        <v>1134</v>
      </c>
      <c r="B1135" t="s">
        <v>1020</v>
      </c>
      <c r="C1135">
        <v>19</v>
      </c>
      <c r="D1135">
        <v>0</v>
      </c>
      <c r="E1135">
        <v>3</v>
      </c>
      <c r="F1135">
        <v>0</v>
      </c>
      <c r="G1135">
        <v>0</v>
      </c>
      <c r="H1135">
        <v>0</v>
      </c>
      <c r="I1135">
        <v>682</v>
      </c>
      <c r="J1135">
        <v>8000</v>
      </c>
      <c r="K1135">
        <v>0</v>
      </c>
      <c r="L1135">
        <v>0</v>
      </c>
      <c r="M1135">
        <v>0</v>
      </c>
      <c r="N1135">
        <v>1</v>
      </c>
      <c r="O1135">
        <v>3</v>
      </c>
      <c r="P1135">
        <v>8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54</v>
      </c>
      <c r="W1135">
        <v>20000</v>
      </c>
      <c r="X1135">
        <v>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100</v>
      </c>
    </row>
    <row r="1136" spans="1:34" ht="18.75">
      <c r="A1136" s="79">
        <v>1135</v>
      </c>
      <c r="B1136" t="s">
        <v>1021</v>
      </c>
      <c r="C1136">
        <v>26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676</v>
      </c>
      <c r="J1136">
        <v>8000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5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54</v>
      </c>
      <c r="W1136">
        <v>20000</v>
      </c>
      <c r="X1136">
        <v>5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100</v>
      </c>
    </row>
    <row r="1137" spans="1:34" ht="18.75">
      <c r="A1137" s="79">
        <v>1136</v>
      </c>
      <c r="B1137" t="s">
        <v>3527</v>
      </c>
      <c r="C1137">
        <v>22</v>
      </c>
      <c r="D1137">
        <v>0</v>
      </c>
      <c r="E1137">
        <v>2</v>
      </c>
      <c r="F1137">
        <v>0</v>
      </c>
      <c r="G1137">
        <v>0</v>
      </c>
      <c r="H1137">
        <v>0</v>
      </c>
      <c r="I1137">
        <v>670</v>
      </c>
      <c r="J1137">
        <v>8000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9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54</v>
      </c>
      <c r="W1137">
        <v>20000</v>
      </c>
      <c r="X1137">
        <v>5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100</v>
      </c>
    </row>
    <row r="1138" spans="1:34" ht="18.75">
      <c r="A1138" s="79">
        <v>1137</v>
      </c>
      <c r="B1138" t="s">
        <v>1023</v>
      </c>
      <c r="C1138">
        <v>20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683</v>
      </c>
      <c r="J1138">
        <v>6000</v>
      </c>
      <c r="K1138">
        <v>0</v>
      </c>
      <c r="L1138">
        <v>0</v>
      </c>
      <c r="M1138">
        <v>0</v>
      </c>
      <c r="N1138">
        <v>3</v>
      </c>
      <c r="O1138">
        <v>0</v>
      </c>
      <c r="P1138">
        <v>0</v>
      </c>
      <c r="Q1138">
        <v>0</v>
      </c>
      <c r="R1138">
        <v>9</v>
      </c>
      <c r="S1138">
        <v>0</v>
      </c>
      <c r="T1138">
        <v>0</v>
      </c>
      <c r="U1138">
        <v>2</v>
      </c>
      <c r="V1138">
        <v>32</v>
      </c>
      <c r="W1138">
        <v>20000</v>
      </c>
      <c r="X1138">
        <v>5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100</v>
      </c>
    </row>
    <row r="1139" spans="1:34" ht="18.75">
      <c r="A1139" s="79">
        <v>1138</v>
      </c>
      <c r="B1139" t="s">
        <v>3528</v>
      </c>
      <c r="C1139">
        <v>26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678</v>
      </c>
      <c r="J1139">
        <v>6000</v>
      </c>
      <c r="K1139">
        <v>0</v>
      </c>
      <c r="L1139">
        <v>2</v>
      </c>
      <c r="M1139">
        <v>0</v>
      </c>
      <c r="N1139">
        <v>2</v>
      </c>
      <c r="O1139">
        <v>0</v>
      </c>
      <c r="P1139">
        <v>0</v>
      </c>
      <c r="Q1139">
        <v>1</v>
      </c>
      <c r="R1139">
        <v>5</v>
      </c>
      <c r="S1139">
        <v>0</v>
      </c>
      <c r="T1139">
        <v>0</v>
      </c>
      <c r="U1139">
        <v>2</v>
      </c>
      <c r="V1139">
        <v>32</v>
      </c>
      <c r="W1139">
        <v>20000</v>
      </c>
      <c r="X1139">
        <v>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100</v>
      </c>
    </row>
    <row r="1140" spans="1:34" ht="18.75">
      <c r="A1140" s="79">
        <v>1139</v>
      </c>
      <c r="B1140" t="s">
        <v>3529</v>
      </c>
      <c r="C1140">
        <v>22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672</v>
      </c>
      <c r="J1140">
        <v>6000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2</v>
      </c>
      <c r="R1140">
        <v>8</v>
      </c>
      <c r="S1140">
        <v>0</v>
      </c>
      <c r="T1140">
        <v>0</v>
      </c>
      <c r="U1140">
        <v>2</v>
      </c>
      <c r="V1140">
        <v>32</v>
      </c>
      <c r="W1140">
        <v>20000</v>
      </c>
      <c r="X1140">
        <v>5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100</v>
      </c>
    </row>
    <row r="1141" spans="1:34" ht="18.75">
      <c r="A1141" s="79">
        <v>1140</v>
      </c>
      <c r="B1141" t="s">
        <v>3530</v>
      </c>
      <c r="C1141">
        <v>19</v>
      </c>
      <c r="D1141">
        <v>0</v>
      </c>
      <c r="E1141">
        <v>2</v>
      </c>
      <c r="F1141">
        <v>0</v>
      </c>
      <c r="G1141">
        <v>0</v>
      </c>
      <c r="H1141">
        <v>0</v>
      </c>
      <c r="I1141">
        <v>684</v>
      </c>
      <c r="J1141">
        <v>7000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8</v>
      </c>
      <c r="U1141">
        <v>3</v>
      </c>
      <c r="V1141">
        <v>30</v>
      </c>
      <c r="W1141">
        <v>20000</v>
      </c>
      <c r="X1141">
        <v>5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100</v>
      </c>
    </row>
    <row r="1142" spans="1:34" ht="18.75">
      <c r="A1142" s="79">
        <v>1141</v>
      </c>
      <c r="B1142" t="s">
        <v>3531</v>
      </c>
      <c r="C1142">
        <v>24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680</v>
      </c>
      <c r="J1142">
        <v>7000</v>
      </c>
      <c r="K1142">
        <v>0</v>
      </c>
      <c r="L1142">
        <v>0</v>
      </c>
      <c r="M1142">
        <v>0</v>
      </c>
      <c r="N1142">
        <v>2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5</v>
      </c>
      <c r="U1142">
        <v>3</v>
      </c>
      <c r="V1142">
        <v>30</v>
      </c>
      <c r="W1142">
        <v>20000</v>
      </c>
      <c r="X1142">
        <v>5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100</v>
      </c>
    </row>
    <row r="1143" spans="1:34" ht="18.75">
      <c r="A1143" s="79">
        <v>1142</v>
      </c>
      <c r="B1143" t="s">
        <v>3532</v>
      </c>
      <c r="C1143">
        <v>22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674</v>
      </c>
      <c r="J1143">
        <v>7000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2</v>
      </c>
      <c r="T1143">
        <v>9</v>
      </c>
      <c r="U1143">
        <v>3</v>
      </c>
      <c r="V1143">
        <v>30</v>
      </c>
      <c r="W1143">
        <v>20000</v>
      </c>
      <c r="X1143">
        <v>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100</v>
      </c>
    </row>
    <row r="1144" spans="1:34" ht="18.75">
      <c r="A1144" s="79">
        <v>1143</v>
      </c>
      <c r="B1144" t="s">
        <v>3533</v>
      </c>
      <c r="C1144">
        <v>5</v>
      </c>
      <c r="D1144">
        <v>35</v>
      </c>
      <c r="E1144">
        <v>36</v>
      </c>
      <c r="F1144">
        <v>0</v>
      </c>
      <c r="G1144">
        <v>0</v>
      </c>
      <c r="H1144">
        <v>0</v>
      </c>
      <c r="I1144">
        <v>73</v>
      </c>
      <c r="J1144">
        <v>20000</v>
      </c>
      <c r="K1144">
        <v>0</v>
      </c>
      <c r="L1144">
        <v>0</v>
      </c>
      <c r="M1144">
        <v>0</v>
      </c>
      <c r="N1144">
        <v>0</v>
      </c>
      <c r="O1144">
        <v>7</v>
      </c>
      <c r="P1144">
        <v>25</v>
      </c>
      <c r="Q1144">
        <v>5</v>
      </c>
      <c r="R1144">
        <v>12</v>
      </c>
      <c r="S1144">
        <v>0</v>
      </c>
      <c r="T1144">
        <v>0</v>
      </c>
      <c r="U1144">
        <v>0</v>
      </c>
      <c r="V1144">
        <v>43</v>
      </c>
      <c r="W1144">
        <v>85000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100</v>
      </c>
    </row>
    <row r="1145" spans="1:34" ht="18.75">
      <c r="A1145" s="79">
        <v>1144</v>
      </c>
      <c r="B1145" t="s">
        <v>1029</v>
      </c>
      <c r="C1145">
        <v>5</v>
      </c>
      <c r="D1145">
        <v>34</v>
      </c>
      <c r="E1145">
        <v>73</v>
      </c>
      <c r="F1145">
        <v>0</v>
      </c>
      <c r="G1145">
        <v>0</v>
      </c>
      <c r="H1145">
        <v>0</v>
      </c>
      <c r="I1145">
        <v>72</v>
      </c>
      <c r="J1145">
        <v>35000</v>
      </c>
      <c r="K1145">
        <v>0</v>
      </c>
      <c r="L1145">
        <v>0</v>
      </c>
      <c r="M1145">
        <v>0</v>
      </c>
      <c r="N1145">
        <v>0</v>
      </c>
      <c r="O1145">
        <v>6</v>
      </c>
      <c r="P1145">
        <v>40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43</v>
      </c>
      <c r="W1145">
        <v>85000</v>
      </c>
      <c r="X1145">
        <v>5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100</v>
      </c>
    </row>
    <row r="1146" spans="1:34" ht="18.75">
      <c r="A1146" s="79">
        <v>1145</v>
      </c>
      <c r="B1146" t="s">
        <v>3534</v>
      </c>
      <c r="C1146">
        <v>5</v>
      </c>
      <c r="D1146">
        <v>36</v>
      </c>
      <c r="E1146">
        <v>44</v>
      </c>
      <c r="F1146">
        <v>0</v>
      </c>
      <c r="G1146">
        <v>-4</v>
      </c>
      <c r="H1146">
        <v>0</v>
      </c>
      <c r="I1146">
        <v>74</v>
      </c>
      <c r="J1146">
        <v>25000</v>
      </c>
      <c r="K1146">
        <v>0</v>
      </c>
      <c r="L1146">
        <v>1</v>
      </c>
      <c r="M1146">
        <v>0</v>
      </c>
      <c r="N1146">
        <v>0</v>
      </c>
      <c r="O1146">
        <v>8</v>
      </c>
      <c r="P1146">
        <v>31</v>
      </c>
      <c r="Q1146">
        <v>0</v>
      </c>
      <c r="R1146">
        <v>0</v>
      </c>
      <c r="S1146">
        <v>5</v>
      </c>
      <c r="T1146">
        <v>12</v>
      </c>
      <c r="U1146">
        <v>0</v>
      </c>
      <c r="V1146">
        <v>43</v>
      </c>
      <c r="W1146">
        <v>85000</v>
      </c>
      <c r="X1146">
        <v>5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100</v>
      </c>
    </row>
    <row r="1147" spans="1:34" ht="18.75">
      <c r="A1147" s="79">
        <v>1146</v>
      </c>
      <c r="B1147" t="s">
        <v>3535</v>
      </c>
      <c r="C1147">
        <v>10</v>
      </c>
      <c r="D1147">
        <v>9</v>
      </c>
      <c r="E1147">
        <v>60</v>
      </c>
      <c r="F1147">
        <v>15</v>
      </c>
      <c r="G1147">
        <v>0</v>
      </c>
      <c r="H1147">
        <v>0</v>
      </c>
      <c r="I1147">
        <v>869</v>
      </c>
      <c r="J1147">
        <v>60000</v>
      </c>
      <c r="K1147">
        <v>5</v>
      </c>
      <c r="L1147">
        <v>12</v>
      </c>
      <c r="M1147">
        <v>4</v>
      </c>
      <c r="N1147">
        <v>8</v>
      </c>
      <c r="O1147">
        <v>1</v>
      </c>
      <c r="P1147">
        <v>3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42</v>
      </c>
      <c r="W1147">
        <v>35000</v>
      </c>
      <c r="X1147">
        <v>5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100</v>
      </c>
    </row>
    <row r="1148" spans="1:34" ht="18.75">
      <c r="A1148" s="79">
        <v>1147</v>
      </c>
      <c r="B1148" t="s">
        <v>3536</v>
      </c>
      <c r="C1148">
        <v>11</v>
      </c>
      <c r="D1148">
        <v>9</v>
      </c>
      <c r="E1148">
        <v>60</v>
      </c>
      <c r="F1148">
        <v>16</v>
      </c>
      <c r="G1148">
        <v>0</v>
      </c>
      <c r="H1148">
        <v>0</v>
      </c>
      <c r="I1148">
        <v>870</v>
      </c>
      <c r="J1148">
        <v>60000</v>
      </c>
      <c r="K1148">
        <v>5</v>
      </c>
      <c r="L1148">
        <v>12</v>
      </c>
      <c r="M1148">
        <v>4</v>
      </c>
      <c r="N1148">
        <v>8</v>
      </c>
      <c r="O1148">
        <v>1</v>
      </c>
      <c r="P1148">
        <v>3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42</v>
      </c>
      <c r="W1148">
        <v>35000</v>
      </c>
      <c r="X1148">
        <v>5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100</v>
      </c>
    </row>
    <row r="1149" spans="1:34" ht="18.75">
      <c r="A1149" s="79">
        <v>1148</v>
      </c>
      <c r="B1149" t="s">
        <v>3537</v>
      </c>
      <c r="C1149">
        <v>10</v>
      </c>
      <c r="D1149">
        <v>9</v>
      </c>
      <c r="E1149">
        <v>20</v>
      </c>
      <c r="F1149">
        <v>5</v>
      </c>
      <c r="G1149">
        <v>0</v>
      </c>
      <c r="H1149">
        <v>0</v>
      </c>
      <c r="I1149">
        <v>871</v>
      </c>
      <c r="J1149">
        <v>40000</v>
      </c>
      <c r="K1149">
        <v>5</v>
      </c>
      <c r="L1149">
        <v>12</v>
      </c>
      <c r="M1149">
        <v>4</v>
      </c>
      <c r="N1149">
        <v>8</v>
      </c>
      <c r="O1149">
        <v>0</v>
      </c>
      <c r="P1149">
        <v>0</v>
      </c>
      <c r="Q1149">
        <v>3</v>
      </c>
      <c r="R1149">
        <v>5</v>
      </c>
      <c r="S1149">
        <v>0</v>
      </c>
      <c r="T1149">
        <v>0</v>
      </c>
      <c r="U1149">
        <v>0</v>
      </c>
      <c r="V1149">
        <v>42</v>
      </c>
      <c r="W1149">
        <v>35000</v>
      </c>
      <c r="X1149">
        <v>5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100</v>
      </c>
    </row>
    <row r="1150" spans="1:34" ht="18.75">
      <c r="A1150" s="79">
        <v>1149</v>
      </c>
      <c r="B1150" t="s">
        <v>3538</v>
      </c>
      <c r="C1150">
        <v>11</v>
      </c>
      <c r="D1150">
        <v>9</v>
      </c>
      <c r="E1150">
        <v>20</v>
      </c>
      <c r="F1150">
        <v>6</v>
      </c>
      <c r="G1150">
        <v>0</v>
      </c>
      <c r="H1150">
        <v>0</v>
      </c>
      <c r="I1150">
        <v>872</v>
      </c>
      <c r="J1150">
        <v>40000</v>
      </c>
      <c r="K1150">
        <v>5</v>
      </c>
      <c r="L1150">
        <v>12</v>
      </c>
      <c r="M1150">
        <v>4</v>
      </c>
      <c r="N1150">
        <v>8</v>
      </c>
      <c r="O1150">
        <v>0</v>
      </c>
      <c r="P1150">
        <v>0</v>
      </c>
      <c r="Q1150">
        <v>3</v>
      </c>
      <c r="R1150">
        <v>5</v>
      </c>
      <c r="S1150">
        <v>0</v>
      </c>
      <c r="T1150">
        <v>0</v>
      </c>
      <c r="U1150">
        <v>0</v>
      </c>
      <c r="V1150">
        <v>42</v>
      </c>
      <c r="W1150">
        <v>35000</v>
      </c>
      <c r="X1150">
        <v>5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100</v>
      </c>
    </row>
    <row r="1151" spans="1:34" ht="18.75">
      <c r="A1151" s="79">
        <v>1150</v>
      </c>
      <c r="B1151" t="s">
        <v>3539</v>
      </c>
      <c r="C1151">
        <v>10</v>
      </c>
      <c r="D1151">
        <v>9</v>
      </c>
      <c r="E1151">
        <v>35</v>
      </c>
      <c r="F1151">
        <v>1</v>
      </c>
      <c r="G1151">
        <v>0</v>
      </c>
      <c r="H1151">
        <v>0</v>
      </c>
      <c r="I1151">
        <v>590</v>
      </c>
      <c r="J1151">
        <v>50000</v>
      </c>
      <c r="K1151">
        <v>5</v>
      </c>
      <c r="L1151">
        <v>12</v>
      </c>
      <c r="M1151">
        <v>4</v>
      </c>
      <c r="N1151">
        <v>8</v>
      </c>
      <c r="O1151">
        <v>0</v>
      </c>
      <c r="P1151">
        <v>0</v>
      </c>
      <c r="Q1151">
        <v>0</v>
      </c>
      <c r="R1151">
        <v>0</v>
      </c>
      <c r="S1151">
        <v>3</v>
      </c>
      <c r="T1151">
        <v>5</v>
      </c>
      <c r="U1151">
        <v>0</v>
      </c>
      <c r="V1151">
        <v>42</v>
      </c>
      <c r="W1151">
        <v>35000</v>
      </c>
      <c r="X1151">
        <v>5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100</v>
      </c>
    </row>
    <row r="1152" spans="1:34" ht="18.75">
      <c r="A1152" s="79">
        <v>1151</v>
      </c>
      <c r="B1152" t="s">
        <v>1037</v>
      </c>
      <c r="C1152">
        <v>11</v>
      </c>
      <c r="D1152">
        <v>9</v>
      </c>
      <c r="E1152">
        <v>35</v>
      </c>
      <c r="F1152">
        <v>2</v>
      </c>
      <c r="G1152">
        <v>0</v>
      </c>
      <c r="H1152">
        <v>0</v>
      </c>
      <c r="I1152">
        <v>591</v>
      </c>
      <c r="J1152">
        <v>50000</v>
      </c>
      <c r="K1152">
        <v>5</v>
      </c>
      <c r="L1152">
        <v>12</v>
      </c>
      <c r="M1152">
        <v>4</v>
      </c>
      <c r="N1152">
        <v>8</v>
      </c>
      <c r="O1152">
        <v>0</v>
      </c>
      <c r="P1152">
        <v>0</v>
      </c>
      <c r="Q1152">
        <v>0</v>
      </c>
      <c r="R1152">
        <v>0</v>
      </c>
      <c r="S1152">
        <v>3</v>
      </c>
      <c r="T1152">
        <v>5</v>
      </c>
      <c r="U1152">
        <v>0</v>
      </c>
      <c r="V1152">
        <v>42</v>
      </c>
      <c r="W1152">
        <v>35000</v>
      </c>
      <c r="X1152">
        <v>5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100</v>
      </c>
    </row>
    <row r="1153" spans="1:34" ht="18.75">
      <c r="A1153" s="79">
        <v>1152</v>
      </c>
      <c r="B1153" t="s">
        <v>3540</v>
      </c>
      <c r="C1153">
        <v>10</v>
      </c>
      <c r="D1153">
        <v>11</v>
      </c>
      <c r="E1153">
        <v>23</v>
      </c>
      <c r="F1153">
        <v>50</v>
      </c>
      <c r="G1153">
        <v>0</v>
      </c>
      <c r="H1153">
        <v>0</v>
      </c>
      <c r="I1153">
        <v>596</v>
      </c>
      <c r="J1153">
        <v>50000</v>
      </c>
      <c r="K1153">
        <v>8</v>
      </c>
      <c r="L1153">
        <v>12</v>
      </c>
      <c r="M1153">
        <v>8</v>
      </c>
      <c r="N1153">
        <v>8</v>
      </c>
      <c r="O1153">
        <v>2</v>
      </c>
      <c r="P1153">
        <v>2</v>
      </c>
      <c r="Q1153">
        <v>3</v>
      </c>
      <c r="R1153">
        <v>5</v>
      </c>
      <c r="S1153">
        <v>3</v>
      </c>
      <c r="T1153">
        <v>5</v>
      </c>
      <c r="U1153">
        <v>0</v>
      </c>
      <c r="V1153">
        <v>45</v>
      </c>
      <c r="W1153">
        <v>50000</v>
      </c>
      <c r="X1153">
        <v>5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100</v>
      </c>
    </row>
    <row r="1154" spans="1:34" ht="18.75">
      <c r="A1154" s="79">
        <v>1153</v>
      </c>
      <c r="B1154" t="s">
        <v>3541</v>
      </c>
      <c r="C1154">
        <v>11</v>
      </c>
      <c r="D1154">
        <v>11</v>
      </c>
      <c r="E1154">
        <v>23</v>
      </c>
      <c r="F1154">
        <v>50</v>
      </c>
      <c r="G1154">
        <v>0</v>
      </c>
      <c r="H1154">
        <v>0</v>
      </c>
      <c r="I1154">
        <v>606</v>
      </c>
      <c r="J1154">
        <v>50000</v>
      </c>
      <c r="K1154">
        <v>8</v>
      </c>
      <c r="L1154">
        <v>12</v>
      </c>
      <c r="M1154">
        <v>8</v>
      </c>
      <c r="N1154">
        <v>8</v>
      </c>
      <c r="O1154">
        <v>2</v>
      </c>
      <c r="P1154">
        <v>2</v>
      </c>
      <c r="Q1154">
        <v>3</v>
      </c>
      <c r="R1154">
        <v>5</v>
      </c>
      <c r="S1154">
        <v>3</v>
      </c>
      <c r="T1154">
        <v>5</v>
      </c>
      <c r="U1154">
        <v>0</v>
      </c>
      <c r="V1154">
        <v>45</v>
      </c>
      <c r="W1154">
        <v>50000</v>
      </c>
      <c r="X1154">
        <v>5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100</v>
      </c>
    </row>
    <row r="1155" spans="1:34" ht="18.75">
      <c r="A1155" s="79">
        <v>1154</v>
      </c>
      <c r="B1155" t="s">
        <v>3542</v>
      </c>
      <c r="C1155">
        <v>15</v>
      </c>
      <c r="D1155">
        <v>0</v>
      </c>
      <c r="E1155">
        <v>3</v>
      </c>
      <c r="F1155">
        <v>0</v>
      </c>
      <c r="G1155">
        <v>0</v>
      </c>
      <c r="H1155">
        <v>0</v>
      </c>
      <c r="I1155">
        <v>743</v>
      </c>
      <c r="J1155">
        <v>10000</v>
      </c>
      <c r="K1155">
        <v>5</v>
      </c>
      <c r="L1155">
        <v>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</v>
      </c>
      <c r="U1155">
        <v>0</v>
      </c>
      <c r="V1155">
        <v>42</v>
      </c>
      <c r="W1155">
        <v>10000</v>
      </c>
      <c r="X1155">
        <v>5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100</v>
      </c>
    </row>
    <row r="1156" spans="1:34" ht="18.75">
      <c r="A1156" s="79">
        <v>1155</v>
      </c>
      <c r="B1156" t="s">
        <v>3543</v>
      </c>
      <c r="C1156">
        <v>15</v>
      </c>
      <c r="D1156">
        <v>0</v>
      </c>
      <c r="E1156">
        <v>3</v>
      </c>
      <c r="F1156">
        <v>0</v>
      </c>
      <c r="G1156">
        <v>0</v>
      </c>
      <c r="H1156">
        <v>0</v>
      </c>
      <c r="I1156">
        <v>743</v>
      </c>
      <c r="J1156">
        <v>10000</v>
      </c>
      <c r="K1156">
        <v>5</v>
      </c>
      <c r="L1156">
        <v>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0</v>
      </c>
      <c r="U1156">
        <v>0</v>
      </c>
      <c r="V1156">
        <v>42</v>
      </c>
      <c r="W1156">
        <v>10000</v>
      </c>
      <c r="X1156">
        <v>5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100</v>
      </c>
    </row>
    <row r="1157" spans="1:34" ht="18.75">
      <c r="A1157" s="79">
        <v>1156</v>
      </c>
      <c r="B1157" t="s">
        <v>3544</v>
      </c>
      <c r="C1157">
        <v>15</v>
      </c>
      <c r="D1157">
        <v>0</v>
      </c>
      <c r="E1157">
        <v>3</v>
      </c>
      <c r="F1157">
        <v>0</v>
      </c>
      <c r="G1157">
        <v>0</v>
      </c>
      <c r="H1157">
        <v>0</v>
      </c>
      <c r="I1157">
        <v>743</v>
      </c>
      <c r="J1157">
        <v>10000</v>
      </c>
      <c r="K1157">
        <v>5</v>
      </c>
      <c r="L1157">
        <v>6</v>
      </c>
      <c r="M1157">
        <v>0</v>
      </c>
      <c r="N1157">
        <v>0</v>
      </c>
      <c r="O1157">
        <v>0</v>
      </c>
      <c r="P1157">
        <v>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42</v>
      </c>
      <c r="W1157">
        <v>10000</v>
      </c>
      <c r="X1157">
        <v>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100</v>
      </c>
    </row>
    <row r="1158" spans="1:34" ht="18.75">
      <c r="A1158" s="79">
        <v>1157</v>
      </c>
      <c r="B1158" t="s">
        <v>3545</v>
      </c>
      <c r="C1158">
        <v>41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274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5000</v>
      </c>
      <c r="X1158">
        <v>5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100</v>
      </c>
    </row>
    <row r="1159" spans="1:34" ht="18.75">
      <c r="A1159" s="79">
        <v>1158</v>
      </c>
      <c r="B1159" t="s">
        <v>3546</v>
      </c>
      <c r="C1159">
        <v>20</v>
      </c>
      <c r="D1159">
        <v>0</v>
      </c>
      <c r="E1159">
        <v>2</v>
      </c>
      <c r="F1159">
        <v>0</v>
      </c>
      <c r="G1159">
        <v>0</v>
      </c>
      <c r="H1159">
        <v>0</v>
      </c>
      <c r="I1159">
        <v>229</v>
      </c>
      <c r="J1159">
        <v>7000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15</v>
      </c>
      <c r="V1159">
        <v>40</v>
      </c>
      <c r="W1159">
        <v>20000</v>
      </c>
      <c r="X1159">
        <v>5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100</v>
      </c>
    </row>
    <row r="1160" spans="1:34" ht="18.75">
      <c r="A1160" s="79">
        <v>1159</v>
      </c>
      <c r="B1160" t="s">
        <v>3547</v>
      </c>
      <c r="C1160">
        <v>26</v>
      </c>
      <c r="D1160">
        <v>0</v>
      </c>
      <c r="E1160">
        <v>2</v>
      </c>
      <c r="F1160">
        <v>0</v>
      </c>
      <c r="G1160">
        <v>0</v>
      </c>
      <c r="H1160">
        <v>0</v>
      </c>
      <c r="I1160">
        <v>196</v>
      </c>
      <c r="J1160">
        <v>7000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15</v>
      </c>
      <c r="V1160">
        <v>40</v>
      </c>
      <c r="W1160">
        <v>20000</v>
      </c>
      <c r="X1160">
        <v>5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100</v>
      </c>
    </row>
    <row r="1161" spans="1:34" ht="18.75">
      <c r="A1161" s="79">
        <v>1160</v>
      </c>
      <c r="B1161" t="s">
        <v>3548</v>
      </c>
      <c r="C1161">
        <v>22</v>
      </c>
      <c r="D1161">
        <v>0</v>
      </c>
      <c r="E1161">
        <v>2</v>
      </c>
      <c r="F1161">
        <v>0</v>
      </c>
      <c r="G1161">
        <v>0</v>
      </c>
      <c r="H1161">
        <v>0</v>
      </c>
      <c r="I1161">
        <v>147</v>
      </c>
      <c r="J1161">
        <v>7000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15</v>
      </c>
      <c r="V1161">
        <v>40</v>
      </c>
      <c r="W1161">
        <v>20000</v>
      </c>
      <c r="X1161">
        <v>5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100</v>
      </c>
    </row>
    <row r="1162" spans="1:34" ht="18.75">
      <c r="A1162" s="79">
        <v>1161</v>
      </c>
      <c r="B1162" t="s">
        <v>3549</v>
      </c>
      <c r="C1162">
        <v>15</v>
      </c>
      <c r="D1162">
        <v>0</v>
      </c>
      <c r="E1162">
        <v>2</v>
      </c>
      <c r="F1162">
        <v>0</v>
      </c>
      <c r="G1162">
        <v>0</v>
      </c>
      <c r="H1162">
        <v>0</v>
      </c>
      <c r="I1162">
        <v>101</v>
      </c>
      <c r="J1162">
        <v>7000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16</v>
      </c>
      <c r="V1162">
        <v>28</v>
      </c>
      <c r="W1162">
        <v>20000</v>
      </c>
      <c r="X1162">
        <v>5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100</v>
      </c>
    </row>
    <row r="1163" spans="1:34" ht="18.75">
      <c r="A1163" s="79">
        <v>1162</v>
      </c>
      <c r="B1163" t="s">
        <v>3550</v>
      </c>
      <c r="C1163">
        <v>20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226</v>
      </c>
      <c r="J1163">
        <v>7000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16</v>
      </c>
      <c r="V1163">
        <v>28</v>
      </c>
      <c r="W1163">
        <v>20000</v>
      </c>
      <c r="X1163">
        <v>5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100</v>
      </c>
    </row>
    <row r="1164" spans="1:34" ht="18.75">
      <c r="A1164" s="79">
        <v>1163</v>
      </c>
      <c r="B1164" t="s">
        <v>3551</v>
      </c>
      <c r="C1164">
        <v>26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197</v>
      </c>
      <c r="J1164">
        <v>7000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16</v>
      </c>
      <c r="V1164">
        <v>28</v>
      </c>
      <c r="W1164">
        <v>20000</v>
      </c>
      <c r="X1164">
        <v>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100</v>
      </c>
    </row>
    <row r="1165" spans="1:34" ht="18.75">
      <c r="A1165" s="79">
        <v>1164</v>
      </c>
      <c r="B1165" t="s">
        <v>3552</v>
      </c>
      <c r="C1165">
        <v>22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158</v>
      </c>
      <c r="J1165">
        <v>7000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16</v>
      </c>
      <c r="V1165">
        <v>28</v>
      </c>
      <c r="W1165">
        <v>20000</v>
      </c>
      <c r="X1165">
        <v>5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100</v>
      </c>
    </row>
    <row r="1166" spans="1:34" ht="18.75">
      <c r="A1166" s="79">
        <v>1165</v>
      </c>
      <c r="B1166" t="s">
        <v>3553</v>
      </c>
      <c r="C1166">
        <v>15</v>
      </c>
      <c r="D1166">
        <v>0</v>
      </c>
      <c r="E1166">
        <v>3</v>
      </c>
      <c r="F1166">
        <v>0</v>
      </c>
      <c r="G1166">
        <v>0</v>
      </c>
      <c r="H1166">
        <v>0</v>
      </c>
      <c r="I1166">
        <v>102</v>
      </c>
      <c r="J1166">
        <v>7000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17</v>
      </c>
      <c r="V1166">
        <v>25</v>
      </c>
      <c r="W1166">
        <v>20000</v>
      </c>
      <c r="X1166">
        <v>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100</v>
      </c>
    </row>
    <row r="1167" spans="1:34" ht="18.75">
      <c r="A1167" s="79">
        <v>1166</v>
      </c>
      <c r="B1167" t="s">
        <v>3554</v>
      </c>
      <c r="C1167">
        <v>20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234</v>
      </c>
      <c r="J1167">
        <v>7000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17</v>
      </c>
      <c r="V1167">
        <v>25</v>
      </c>
      <c r="W1167">
        <v>20000</v>
      </c>
      <c r="X1167">
        <v>5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100</v>
      </c>
    </row>
    <row r="1168" spans="1:34" ht="18.75">
      <c r="A1168" s="79">
        <v>1167</v>
      </c>
      <c r="B1168" t="s">
        <v>3555</v>
      </c>
      <c r="C1168">
        <v>26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195</v>
      </c>
      <c r="J1168">
        <v>7000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17</v>
      </c>
      <c r="V1168">
        <v>25</v>
      </c>
      <c r="W1168">
        <v>20000</v>
      </c>
      <c r="X1168">
        <v>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100</v>
      </c>
    </row>
    <row r="1169" spans="1:34" ht="18.75">
      <c r="A1169" s="79">
        <v>1168</v>
      </c>
      <c r="B1169" t="s">
        <v>3556</v>
      </c>
      <c r="C1169">
        <v>22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157</v>
      </c>
      <c r="J1169">
        <v>7000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17</v>
      </c>
      <c r="V1169">
        <v>25</v>
      </c>
      <c r="W1169">
        <v>20000</v>
      </c>
      <c r="X1169">
        <v>5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100</v>
      </c>
    </row>
    <row r="1170" spans="1:34" ht="18.75">
      <c r="A1170" s="79">
        <v>1169</v>
      </c>
      <c r="B1170" t="s">
        <v>3557</v>
      </c>
      <c r="C1170">
        <v>10</v>
      </c>
      <c r="D1170">
        <v>6</v>
      </c>
      <c r="E1170">
        <v>62</v>
      </c>
      <c r="F1170">
        <v>0</v>
      </c>
      <c r="G1170">
        <v>0</v>
      </c>
      <c r="H1170">
        <v>0</v>
      </c>
      <c r="I1170">
        <v>85</v>
      </c>
      <c r="J1170">
        <v>35000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40</v>
      </c>
      <c r="W1170">
        <v>35000</v>
      </c>
      <c r="X1170">
        <v>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100</v>
      </c>
    </row>
    <row r="1171" spans="1:34" ht="18.75">
      <c r="A1171" s="79">
        <v>1170</v>
      </c>
      <c r="B1171" t="s">
        <v>3558</v>
      </c>
      <c r="C1171">
        <v>10</v>
      </c>
      <c r="D1171">
        <v>7</v>
      </c>
      <c r="E1171">
        <v>21</v>
      </c>
      <c r="F1171">
        <v>0</v>
      </c>
      <c r="G1171">
        <v>0</v>
      </c>
      <c r="H1171">
        <v>0</v>
      </c>
      <c r="I1171">
        <v>86</v>
      </c>
      <c r="J1171">
        <v>26000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40</v>
      </c>
      <c r="W1171">
        <v>35000</v>
      </c>
      <c r="X1171">
        <v>5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100</v>
      </c>
    </row>
    <row r="1172" spans="1:34" ht="18.75">
      <c r="A1172" s="79">
        <v>1171</v>
      </c>
      <c r="B1172" t="s">
        <v>3559</v>
      </c>
      <c r="C1172">
        <v>10</v>
      </c>
      <c r="D1172">
        <v>8</v>
      </c>
      <c r="E1172">
        <v>37</v>
      </c>
      <c r="F1172">
        <v>0</v>
      </c>
      <c r="G1172">
        <v>0</v>
      </c>
      <c r="H1172">
        <v>0</v>
      </c>
      <c r="I1172">
        <v>87</v>
      </c>
      <c r="J1172">
        <v>30000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40</v>
      </c>
      <c r="W1172">
        <v>35000</v>
      </c>
      <c r="X1172">
        <v>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100</v>
      </c>
    </row>
    <row r="1173" spans="1:34" ht="18.75">
      <c r="A1173" s="79">
        <v>1172</v>
      </c>
      <c r="B1173" t="s">
        <v>3560</v>
      </c>
      <c r="C1173">
        <v>11</v>
      </c>
      <c r="D1173">
        <v>6</v>
      </c>
      <c r="E1173">
        <v>62</v>
      </c>
      <c r="F1173">
        <v>0</v>
      </c>
      <c r="G1173">
        <v>0</v>
      </c>
      <c r="H1173">
        <v>0</v>
      </c>
      <c r="I1173">
        <v>88</v>
      </c>
      <c r="J1173">
        <v>35000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40</v>
      </c>
      <c r="W1173">
        <v>35000</v>
      </c>
      <c r="X1173">
        <v>5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100</v>
      </c>
    </row>
    <row r="1174" spans="1:34" ht="18.75">
      <c r="A1174" s="79">
        <v>1173</v>
      </c>
      <c r="B1174" t="s">
        <v>3561</v>
      </c>
      <c r="C1174">
        <v>11</v>
      </c>
      <c r="D1174">
        <v>7</v>
      </c>
      <c r="E1174">
        <v>21</v>
      </c>
      <c r="F1174">
        <v>0</v>
      </c>
      <c r="G1174">
        <v>0</v>
      </c>
      <c r="H1174">
        <v>0</v>
      </c>
      <c r="I1174">
        <v>89</v>
      </c>
      <c r="J1174">
        <v>26000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40</v>
      </c>
      <c r="W1174">
        <v>35000</v>
      </c>
      <c r="X1174">
        <v>5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100</v>
      </c>
    </row>
    <row r="1175" spans="1:34" ht="18.75">
      <c r="A1175" s="79">
        <v>1174</v>
      </c>
      <c r="B1175" t="s">
        <v>3562</v>
      </c>
      <c r="C1175">
        <v>11</v>
      </c>
      <c r="D1175">
        <v>8</v>
      </c>
      <c r="E1175">
        <v>37</v>
      </c>
      <c r="F1175">
        <v>0</v>
      </c>
      <c r="G1175">
        <v>0</v>
      </c>
      <c r="H1175">
        <v>0</v>
      </c>
      <c r="I1175">
        <v>90</v>
      </c>
      <c r="J1175">
        <v>30000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40</v>
      </c>
      <c r="W1175">
        <v>35000</v>
      </c>
      <c r="X1175">
        <v>5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100</v>
      </c>
    </row>
    <row r="1176" spans="1:34" ht="18.75">
      <c r="A1176" s="79">
        <v>1175</v>
      </c>
      <c r="B1176" t="s">
        <v>3563</v>
      </c>
      <c r="C1176">
        <v>20</v>
      </c>
      <c r="D1176">
        <v>135</v>
      </c>
      <c r="E1176">
        <v>2</v>
      </c>
      <c r="F1176">
        <v>0</v>
      </c>
      <c r="G1176">
        <v>0</v>
      </c>
      <c r="H1176">
        <v>0</v>
      </c>
      <c r="I1176">
        <v>296</v>
      </c>
      <c r="J1176">
        <v>5000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33</v>
      </c>
      <c r="W1176">
        <v>100000</v>
      </c>
      <c r="X1176">
        <v>5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100</v>
      </c>
    </row>
    <row r="1177" spans="1:34" ht="18.75">
      <c r="A1177" s="79">
        <v>1176</v>
      </c>
      <c r="B1177" t="s">
        <v>3564</v>
      </c>
      <c r="C1177">
        <v>26</v>
      </c>
      <c r="D1177">
        <v>134</v>
      </c>
      <c r="E1177">
        <v>2</v>
      </c>
      <c r="F1177">
        <v>0</v>
      </c>
      <c r="G1177">
        <v>0</v>
      </c>
      <c r="H1177">
        <v>0</v>
      </c>
      <c r="I1177">
        <v>298</v>
      </c>
      <c r="J1177">
        <v>5000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33</v>
      </c>
      <c r="W1177">
        <v>100000</v>
      </c>
      <c r="X1177">
        <v>5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100</v>
      </c>
    </row>
    <row r="1178" spans="1:34" ht="18.75">
      <c r="A1178" s="79">
        <v>1177</v>
      </c>
      <c r="B1178" t="s">
        <v>3565</v>
      </c>
      <c r="C1178">
        <v>22</v>
      </c>
      <c r="D1178">
        <v>133</v>
      </c>
      <c r="E1178">
        <v>2</v>
      </c>
      <c r="F1178">
        <v>0</v>
      </c>
      <c r="G1178">
        <v>0</v>
      </c>
      <c r="H1178">
        <v>0</v>
      </c>
      <c r="I1178">
        <v>297</v>
      </c>
      <c r="J1178">
        <v>5000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33</v>
      </c>
      <c r="W1178">
        <v>100000</v>
      </c>
      <c r="X1178">
        <v>5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100</v>
      </c>
    </row>
    <row r="1179" spans="1:34" ht="18.75">
      <c r="A1179" s="79">
        <v>1178</v>
      </c>
      <c r="B1179" t="s">
        <v>3566</v>
      </c>
      <c r="C1179">
        <v>20</v>
      </c>
      <c r="D1179">
        <v>135</v>
      </c>
      <c r="E1179">
        <v>2</v>
      </c>
      <c r="F1179">
        <v>15</v>
      </c>
      <c r="G1179">
        <v>0</v>
      </c>
      <c r="H1179">
        <v>0</v>
      </c>
      <c r="I1179">
        <v>296</v>
      </c>
      <c r="J1179">
        <v>5000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30</v>
      </c>
      <c r="W1179">
        <v>100000</v>
      </c>
      <c r="X1179">
        <v>5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100</v>
      </c>
    </row>
    <row r="1180" spans="1:34" ht="18.75">
      <c r="A1180" s="79">
        <v>1179</v>
      </c>
      <c r="B1180" t="s">
        <v>3567</v>
      </c>
      <c r="C1180">
        <v>26</v>
      </c>
      <c r="D1180">
        <v>134</v>
      </c>
      <c r="E1180">
        <v>2</v>
      </c>
      <c r="F1180">
        <v>15</v>
      </c>
      <c r="G1180">
        <v>0</v>
      </c>
      <c r="H1180">
        <v>0</v>
      </c>
      <c r="I1180">
        <v>298</v>
      </c>
      <c r="J1180">
        <v>5000</v>
      </c>
      <c r="K1180">
        <v>0</v>
      </c>
      <c r="L1180">
        <v>0</v>
      </c>
      <c r="M1180">
        <v>0</v>
      </c>
      <c r="N1180">
        <v>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30</v>
      </c>
      <c r="W1180">
        <v>100000</v>
      </c>
      <c r="X1180">
        <v>5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100</v>
      </c>
    </row>
    <row r="1181" spans="1:34" ht="18.75">
      <c r="A1181" s="79">
        <v>1180</v>
      </c>
      <c r="B1181" t="s">
        <v>3568</v>
      </c>
      <c r="C1181">
        <v>22</v>
      </c>
      <c r="D1181">
        <v>133</v>
      </c>
      <c r="E1181">
        <v>2</v>
      </c>
      <c r="F1181">
        <v>15</v>
      </c>
      <c r="G1181">
        <v>0</v>
      </c>
      <c r="H1181">
        <v>0</v>
      </c>
      <c r="I1181">
        <v>297</v>
      </c>
      <c r="J1181">
        <v>5000</v>
      </c>
      <c r="K1181">
        <v>0</v>
      </c>
      <c r="L1181">
        <v>2</v>
      </c>
      <c r="M1181">
        <v>0</v>
      </c>
      <c r="N1181">
        <v>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30</v>
      </c>
      <c r="W1181">
        <v>100000</v>
      </c>
      <c r="X1181">
        <v>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100</v>
      </c>
    </row>
    <row r="1182" spans="1:34" ht="18.75">
      <c r="A1182" s="79">
        <v>1181</v>
      </c>
      <c r="B1182" t="s">
        <v>3569</v>
      </c>
      <c r="C1182">
        <v>20</v>
      </c>
      <c r="D1182">
        <v>135</v>
      </c>
      <c r="E1182">
        <v>2</v>
      </c>
      <c r="F1182">
        <v>15</v>
      </c>
      <c r="G1182">
        <v>0</v>
      </c>
      <c r="H1182">
        <v>0</v>
      </c>
      <c r="I1182">
        <v>296</v>
      </c>
      <c r="J1182">
        <v>5000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0</v>
      </c>
      <c r="T1182">
        <v>0</v>
      </c>
      <c r="U1182">
        <v>0</v>
      </c>
      <c r="V1182">
        <v>35</v>
      </c>
      <c r="W1182">
        <v>100000</v>
      </c>
      <c r="X1182">
        <v>5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100</v>
      </c>
    </row>
    <row r="1183" spans="1:34" ht="18.75">
      <c r="A1183" s="79">
        <v>1182</v>
      </c>
      <c r="B1183" t="s">
        <v>3570</v>
      </c>
      <c r="C1183">
        <v>26</v>
      </c>
      <c r="D1183">
        <v>134</v>
      </c>
      <c r="E1183">
        <v>2</v>
      </c>
      <c r="F1183">
        <v>15</v>
      </c>
      <c r="G1183">
        <v>0</v>
      </c>
      <c r="H1183">
        <v>0</v>
      </c>
      <c r="I1183">
        <v>298</v>
      </c>
      <c r="J1183">
        <v>5000</v>
      </c>
      <c r="K1183">
        <v>0</v>
      </c>
      <c r="L1183">
        <v>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35</v>
      </c>
      <c r="W1183">
        <v>100000</v>
      </c>
      <c r="X1183">
        <v>5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100</v>
      </c>
    </row>
    <row r="1184" spans="1:34" ht="18.75">
      <c r="A1184" s="79">
        <v>1183</v>
      </c>
      <c r="B1184" t="s">
        <v>3571</v>
      </c>
      <c r="C1184">
        <v>22</v>
      </c>
      <c r="D1184">
        <v>133</v>
      </c>
      <c r="E1184">
        <v>2</v>
      </c>
      <c r="F1184">
        <v>15</v>
      </c>
      <c r="G1184">
        <v>0</v>
      </c>
      <c r="H1184">
        <v>0</v>
      </c>
      <c r="I1184">
        <v>297</v>
      </c>
      <c r="J1184">
        <v>5000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35</v>
      </c>
      <c r="W1184">
        <v>100000</v>
      </c>
      <c r="X1184">
        <v>5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100</v>
      </c>
    </row>
    <row r="1185" spans="1:34" ht="18.75">
      <c r="A1185" s="79">
        <v>1184</v>
      </c>
      <c r="B1185" t="s">
        <v>3572</v>
      </c>
      <c r="C1185">
        <v>20</v>
      </c>
      <c r="D1185">
        <v>135</v>
      </c>
      <c r="E1185">
        <v>2</v>
      </c>
      <c r="F1185">
        <v>15</v>
      </c>
      <c r="G1185">
        <v>0</v>
      </c>
      <c r="H1185">
        <v>0</v>
      </c>
      <c r="I1185">
        <v>296</v>
      </c>
      <c r="J1185">
        <v>5000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3</v>
      </c>
      <c r="S1185">
        <v>0</v>
      </c>
      <c r="T1185">
        <v>0</v>
      </c>
      <c r="U1185">
        <v>0</v>
      </c>
      <c r="V1185">
        <v>40</v>
      </c>
      <c r="W1185">
        <v>100000</v>
      </c>
      <c r="X1185">
        <v>5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100</v>
      </c>
    </row>
    <row r="1186" spans="1:34" ht="18.75">
      <c r="A1186" s="79">
        <v>1185</v>
      </c>
      <c r="B1186" t="s">
        <v>3573</v>
      </c>
      <c r="C1186">
        <v>26</v>
      </c>
      <c r="D1186">
        <v>134</v>
      </c>
      <c r="E1186">
        <v>2</v>
      </c>
      <c r="F1186">
        <v>15</v>
      </c>
      <c r="G1186">
        <v>0</v>
      </c>
      <c r="H1186">
        <v>0</v>
      </c>
      <c r="I1186">
        <v>298</v>
      </c>
      <c r="J1186">
        <v>5000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40</v>
      </c>
      <c r="W1186">
        <v>100000</v>
      </c>
      <c r="X1186">
        <v>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100</v>
      </c>
    </row>
    <row r="1187" spans="1:34" ht="18.75">
      <c r="A1187" s="79">
        <v>1186</v>
      </c>
      <c r="B1187" t="s">
        <v>3574</v>
      </c>
      <c r="C1187">
        <v>22</v>
      </c>
      <c r="D1187">
        <v>133</v>
      </c>
      <c r="E1187">
        <v>2</v>
      </c>
      <c r="F1187">
        <v>15</v>
      </c>
      <c r="G1187">
        <v>0</v>
      </c>
      <c r="H1187">
        <v>0</v>
      </c>
      <c r="I1187">
        <v>297</v>
      </c>
      <c r="J1187">
        <v>5000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2</v>
      </c>
      <c r="S1187">
        <v>0</v>
      </c>
      <c r="T1187">
        <v>0</v>
      </c>
      <c r="U1187">
        <v>0</v>
      </c>
      <c r="V1187">
        <v>40</v>
      </c>
      <c r="W1187">
        <v>100000</v>
      </c>
      <c r="X1187">
        <v>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100</v>
      </c>
    </row>
    <row r="1188" spans="1:34" ht="18.75">
      <c r="A1188" s="79">
        <v>1187</v>
      </c>
      <c r="B1188" t="s">
        <v>3575</v>
      </c>
      <c r="C1188">
        <v>20</v>
      </c>
      <c r="D1188">
        <v>135</v>
      </c>
      <c r="E1188">
        <v>2</v>
      </c>
      <c r="F1188">
        <v>15</v>
      </c>
      <c r="G1188">
        <v>0</v>
      </c>
      <c r="H1188">
        <v>0</v>
      </c>
      <c r="I1188">
        <v>296</v>
      </c>
      <c r="J1188">
        <v>5000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4</v>
      </c>
      <c r="S1188">
        <v>0</v>
      </c>
      <c r="T1188">
        <v>0</v>
      </c>
      <c r="U1188">
        <v>0</v>
      </c>
      <c r="V1188">
        <v>44</v>
      </c>
      <c r="W1188">
        <v>100000</v>
      </c>
      <c r="X1188">
        <v>5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100</v>
      </c>
    </row>
    <row r="1189" spans="1:34" ht="18.75">
      <c r="A1189" s="79">
        <v>1188</v>
      </c>
      <c r="B1189" t="s">
        <v>3576</v>
      </c>
      <c r="C1189">
        <v>26</v>
      </c>
      <c r="D1189">
        <v>134</v>
      </c>
      <c r="E1189">
        <v>2</v>
      </c>
      <c r="F1189">
        <v>15</v>
      </c>
      <c r="G1189">
        <v>0</v>
      </c>
      <c r="H1189">
        <v>0</v>
      </c>
      <c r="I1189">
        <v>298</v>
      </c>
      <c r="J1189">
        <v>5000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0</v>
      </c>
      <c r="T1189">
        <v>0</v>
      </c>
      <c r="U1189">
        <v>0</v>
      </c>
      <c r="V1189">
        <v>44</v>
      </c>
      <c r="W1189">
        <v>100000</v>
      </c>
      <c r="X1189">
        <v>5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100</v>
      </c>
    </row>
    <row r="1190" spans="1:34" ht="18.75">
      <c r="A1190" s="79">
        <v>1189</v>
      </c>
      <c r="B1190" t="s">
        <v>3577</v>
      </c>
      <c r="C1190">
        <v>22</v>
      </c>
      <c r="D1190">
        <v>133</v>
      </c>
      <c r="E1190">
        <v>2</v>
      </c>
      <c r="F1190">
        <v>15</v>
      </c>
      <c r="G1190">
        <v>0</v>
      </c>
      <c r="H1190">
        <v>0</v>
      </c>
      <c r="I1190">
        <v>297</v>
      </c>
      <c r="J1190">
        <v>5000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2</v>
      </c>
      <c r="S1190">
        <v>0</v>
      </c>
      <c r="T1190">
        <v>0</v>
      </c>
      <c r="U1190">
        <v>0</v>
      </c>
      <c r="V1190">
        <v>44</v>
      </c>
      <c r="W1190">
        <v>100000</v>
      </c>
      <c r="X1190">
        <v>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100</v>
      </c>
    </row>
    <row r="1191" spans="1:34" ht="18.75">
      <c r="A1191" s="79">
        <v>1190</v>
      </c>
      <c r="B1191" t="s">
        <v>3578</v>
      </c>
      <c r="C1191">
        <v>20</v>
      </c>
      <c r="D1191">
        <v>135</v>
      </c>
      <c r="E1191">
        <v>2</v>
      </c>
      <c r="F1191">
        <v>15</v>
      </c>
      <c r="G1191">
        <v>0</v>
      </c>
      <c r="H1191">
        <v>0</v>
      </c>
      <c r="I1191">
        <v>296</v>
      </c>
      <c r="J1191">
        <v>5000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5</v>
      </c>
      <c r="S1191">
        <v>0</v>
      </c>
      <c r="T1191">
        <v>0</v>
      </c>
      <c r="U1191">
        <v>0</v>
      </c>
      <c r="V1191">
        <v>46</v>
      </c>
      <c r="W1191">
        <v>100000</v>
      </c>
      <c r="X1191">
        <v>5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100</v>
      </c>
    </row>
    <row r="1192" spans="1:34" ht="18.75">
      <c r="A1192" s="79">
        <v>1191</v>
      </c>
      <c r="B1192" t="s">
        <v>3579</v>
      </c>
      <c r="C1192">
        <v>26</v>
      </c>
      <c r="D1192">
        <v>134</v>
      </c>
      <c r="E1192">
        <v>2</v>
      </c>
      <c r="F1192">
        <v>15</v>
      </c>
      <c r="G1192">
        <v>0</v>
      </c>
      <c r="H1192">
        <v>0</v>
      </c>
      <c r="I1192">
        <v>298</v>
      </c>
      <c r="J1192">
        <v>5000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</v>
      </c>
      <c r="S1192">
        <v>0</v>
      </c>
      <c r="T1192">
        <v>0</v>
      </c>
      <c r="U1192">
        <v>0</v>
      </c>
      <c r="V1192">
        <v>46</v>
      </c>
      <c r="W1192">
        <v>100000</v>
      </c>
      <c r="X1192">
        <v>5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100</v>
      </c>
    </row>
    <row r="1193" spans="1:34" ht="18.75">
      <c r="A1193" s="79">
        <v>1192</v>
      </c>
      <c r="B1193" t="s">
        <v>3580</v>
      </c>
      <c r="C1193">
        <v>22</v>
      </c>
      <c r="D1193">
        <v>133</v>
      </c>
      <c r="E1193">
        <v>2</v>
      </c>
      <c r="F1193">
        <v>15</v>
      </c>
      <c r="G1193">
        <v>0</v>
      </c>
      <c r="H1193">
        <v>0</v>
      </c>
      <c r="I1193">
        <v>297</v>
      </c>
      <c r="J1193">
        <v>5000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</v>
      </c>
      <c r="S1193">
        <v>0</v>
      </c>
      <c r="T1193">
        <v>0</v>
      </c>
      <c r="U1193">
        <v>0</v>
      </c>
      <c r="V1193">
        <v>46</v>
      </c>
      <c r="W1193">
        <v>100000</v>
      </c>
      <c r="X1193">
        <v>5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100</v>
      </c>
    </row>
    <row r="1194" spans="1:34" ht="18.75">
      <c r="A1194" s="79">
        <v>1193</v>
      </c>
      <c r="B1194" t="s">
        <v>3581</v>
      </c>
      <c r="C1194">
        <v>20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540</v>
      </c>
      <c r="J1194">
        <v>5000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33</v>
      </c>
      <c r="W1194">
        <v>1000</v>
      </c>
      <c r="X1194">
        <v>5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100</v>
      </c>
    </row>
    <row r="1195" spans="1:34" ht="18.75">
      <c r="A1195" s="79">
        <v>1194</v>
      </c>
      <c r="B1195" t="s">
        <v>3582</v>
      </c>
      <c r="C1195">
        <v>24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541</v>
      </c>
      <c r="J1195">
        <v>5000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33</v>
      </c>
      <c r="W1195">
        <v>1000</v>
      </c>
      <c r="X1195">
        <v>5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100</v>
      </c>
    </row>
    <row r="1196" spans="1:34" ht="18.75">
      <c r="A1196" s="79">
        <v>1195</v>
      </c>
      <c r="B1196" t="s">
        <v>3583</v>
      </c>
      <c r="C1196">
        <v>22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542</v>
      </c>
      <c r="J1196">
        <v>5000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33</v>
      </c>
      <c r="W1196">
        <v>1000</v>
      </c>
      <c r="X1196">
        <v>5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100</v>
      </c>
    </row>
    <row r="1197" spans="1:34" ht="18.75">
      <c r="A1197" s="79">
        <v>1196</v>
      </c>
      <c r="B1197" t="s">
        <v>3584</v>
      </c>
      <c r="C1197">
        <v>20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540</v>
      </c>
      <c r="J1197">
        <v>8000</v>
      </c>
      <c r="K1197">
        <v>0</v>
      </c>
      <c r="L1197">
        <v>2</v>
      </c>
      <c r="M1197">
        <v>0</v>
      </c>
      <c r="N1197">
        <v>0</v>
      </c>
      <c r="O1197">
        <v>2</v>
      </c>
      <c r="P1197">
        <v>4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30</v>
      </c>
      <c r="W1197">
        <v>15000</v>
      </c>
      <c r="X1197">
        <v>5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100</v>
      </c>
    </row>
    <row r="1198" spans="1:34" ht="18.75">
      <c r="A1198" s="79">
        <v>1197</v>
      </c>
      <c r="B1198" t="s">
        <v>3585</v>
      </c>
      <c r="C1198">
        <v>24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541</v>
      </c>
      <c r="J1198">
        <v>8000</v>
      </c>
      <c r="K1198">
        <v>0</v>
      </c>
      <c r="L1198">
        <v>2</v>
      </c>
      <c r="M1198">
        <v>0</v>
      </c>
      <c r="N1198">
        <v>0</v>
      </c>
      <c r="O1198">
        <v>0</v>
      </c>
      <c r="P1198">
        <v>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30</v>
      </c>
      <c r="W1198">
        <v>15000</v>
      </c>
      <c r="X1198">
        <v>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100</v>
      </c>
    </row>
    <row r="1199" spans="1:34" ht="18.75">
      <c r="A1199" s="79">
        <v>1198</v>
      </c>
      <c r="B1199" t="s">
        <v>3586</v>
      </c>
      <c r="C1199">
        <v>22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542</v>
      </c>
      <c r="J1199">
        <v>8000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5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30</v>
      </c>
      <c r="W1199">
        <v>15000</v>
      </c>
      <c r="X1199">
        <v>5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100</v>
      </c>
    </row>
    <row r="1200" spans="1:34" ht="18.75">
      <c r="A1200" s="79">
        <v>1199</v>
      </c>
      <c r="B1200" t="s">
        <v>3587</v>
      </c>
      <c r="C1200">
        <v>20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540</v>
      </c>
      <c r="J1200">
        <v>8000</v>
      </c>
      <c r="K1200">
        <v>0</v>
      </c>
      <c r="L1200">
        <v>2</v>
      </c>
      <c r="M1200">
        <v>0</v>
      </c>
      <c r="N1200">
        <v>0</v>
      </c>
      <c r="O1200">
        <v>0</v>
      </c>
      <c r="P1200">
        <v>5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35</v>
      </c>
      <c r="W1200">
        <v>8000</v>
      </c>
      <c r="X1200">
        <v>5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100</v>
      </c>
    </row>
    <row r="1201" spans="1:34" ht="18.75">
      <c r="A1201" s="79">
        <v>1200</v>
      </c>
      <c r="B1201" t="s">
        <v>3588</v>
      </c>
      <c r="C1201">
        <v>24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541</v>
      </c>
      <c r="J1201">
        <v>8000</v>
      </c>
      <c r="K1201">
        <v>0</v>
      </c>
      <c r="L1201">
        <v>2</v>
      </c>
      <c r="M1201">
        <v>0</v>
      </c>
      <c r="N1201">
        <v>0</v>
      </c>
      <c r="O1201">
        <v>1</v>
      </c>
      <c r="P1201">
        <v>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35</v>
      </c>
      <c r="W1201">
        <v>8000</v>
      </c>
      <c r="X1201">
        <v>5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100</v>
      </c>
    </row>
    <row r="1202" spans="1:34" ht="18.75">
      <c r="A1202" s="79">
        <v>1201</v>
      </c>
      <c r="B1202" t="s">
        <v>3589</v>
      </c>
      <c r="C1202">
        <v>22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542</v>
      </c>
      <c r="J1202">
        <v>8000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35</v>
      </c>
      <c r="W1202">
        <v>8000</v>
      </c>
      <c r="X1202">
        <v>5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100</v>
      </c>
    </row>
    <row r="1203" spans="1:34" ht="18.75">
      <c r="A1203" s="79">
        <v>1202</v>
      </c>
      <c r="B1203" t="s">
        <v>3590</v>
      </c>
      <c r="C1203">
        <v>20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540</v>
      </c>
      <c r="J1203">
        <v>8000</v>
      </c>
      <c r="K1203">
        <v>0</v>
      </c>
      <c r="L1203">
        <v>2</v>
      </c>
      <c r="M1203">
        <v>0</v>
      </c>
      <c r="N1203">
        <v>0</v>
      </c>
      <c r="O1203">
        <v>2</v>
      </c>
      <c r="P1203">
        <v>5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40</v>
      </c>
      <c r="W1203">
        <v>12000</v>
      </c>
      <c r="X1203">
        <v>5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100</v>
      </c>
    </row>
    <row r="1204" spans="1:34" ht="18.75">
      <c r="A1204" s="79">
        <v>1203</v>
      </c>
      <c r="B1204" t="s">
        <v>3591</v>
      </c>
      <c r="C1204">
        <v>24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541</v>
      </c>
      <c r="J1204">
        <v>8000</v>
      </c>
      <c r="K1204">
        <v>0</v>
      </c>
      <c r="L1204">
        <v>2</v>
      </c>
      <c r="M1204">
        <v>0</v>
      </c>
      <c r="N1204">
        <v>0</v>
      </c>
      <c r="O1204">
        <v>0</v>
      </c>
      <c r="P1204">
        <v>3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40</v>
      </c>
      <c r="W1204">
        <v>12000</v>
      </c>
      <c r="X1204">
        <v>5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100</v>
      </c>
    </row>
    <row r="1205" spans="1:34" ht="18.75">
      <c r="A1205" s="79">
        <v>1204</v>
      </c>
      <c r="B1205" t="s">
        <v>3592</v>
      </c>
      <c r="C1205">
        <v>22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542</v>
      </c>
      <c r="J1205">
        <v>8000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40</v>
      </c>
      <c r="W1205">
        <v>12000</v>
      </c>
      <c r="X1205">
        <v>5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100</v>
      </c>
    </row>
    <row r="1206" spans="1:34" ht="18.75">
      <c r="A1206" s="79">
        <v>1205</v>
      </c>
      <c r="B1206" t="s">
        <v>3593</v>
      </c>
      <c r="C1206">
        <v>20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540</v>
      </c>
      <c r="J1206">
        <v>8000</v>
      </c>
      <c r="K1206">
        <v>0</v>
      </c>
      <c r="L1206">
        <v>2</v>
      </c>
      <c r="M1206">
        <v>0</v>
      </c>
      <c r="N1206">
        <v>0</v>
      </c>
      <c r="O1206">
        <v>0</v>
      </c>
      <c r="P1206">
        <v>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44</v>
      </c>
      <c r="W1206">
        <v>15000</v>
      </c>
      <c r="X1206">
        <v>5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100</v>
      </c>
    </row>
    <row r="1207" spans="1:34" ht="18.75">
      <c r="A1207" s="79">
        <v>1206</v>
      </c>
      <c r="B1207" t="s">
        <v>3594</v>
      </c>
      <c r="C1207">
        <v>24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541</v>
      </c>
      <c r="J1207">
        <v>8000</v>
      </c>
      <c r="K1207">
        <v>0</v>
      </c>
      <c r="L1207">
        <v>2</v>
      </c>
      <c r="M1207">
        <v>0</v>
      </c>
      <c r="N1207">
        <v>0</v>
      </c>
      <c r="O1207">
        <v>1</v>
      </c>
      <c r="P1207">
        <v>3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44</v>
      </c>
      <c r="W1207">
        <v>15000</v>
      </c>
      <c r="X1207">
        <v>5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100</v>
      </c>
    </row>
    <row r="1208" spans="1:34" ht="18.75">
      <c r="A1208" s="79">
        <v>1207</v>
      </c>
      <c r="B1208" t="s">
        <v>3595</v>
      </c>
      <c r="C1208">
        <v>22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542</v>
      </c>
      <c r="J1208">
        <v>8000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44</v>
      </c>
      <c r="W1208">
        <v>15000</v>
      </c>
      <c r="X1208">
        <v>5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100</v>
      </c>
    </row>
    <row r="1209" spans="1:34" ht="18.75">
      <c r="A1209" s="79">
        <v>1208</v>
      </c>
      <c r="B1209" t="s">
        <v>3596</v>
      </c>
      <c r="C1209">
        <v>20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540</v>
      </c>
      <c r="J1209">
        <v>8000</v>
      </c>
      <c r="K1209">
        <v>0</v>
      </c>
      <c r="L1209">
        <v>2</v>
      </c>
      <c r="M1209">
        <v>0</v>
      </c>
      <c r="N1209">
        <v>0</v>
      </c>
      <c r="O1209">
        <v>3</v>
      </c>
      <c r="P1209">
        <v>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46</v>
      </c>
      <c r="W1209">
        <v>20000</v>
      </c>
      <c r="X1209">
        <v>5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100</v>
      </c>
    </row>
    <row r="1210" spans="1:34" ht="18.75">
      <c r="A1210" s="79">
        <v>1209</v>
      </c>
      <c r="B1210" t="s">
        <v>3597</v>
      </c>
      <c r="C1210">
        <v>24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541</v>
      </c>
      <c r="J1210">
        <v>8000</v>
      </c>
      <c r="K1210">
        <v>0</v>
      </c>
      <c r="L1210">
        <v>2</v>
      </c>
      <c r="M1210">
        <v>0</v>
      </c>
      <c r="N1210">
        <v>0</v>
      </c>
      <c r="O1210">
        <v>0</v>
      </c>
      <c r="P1210">
        <v>4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46</v>
      </c>
      <c r="W1210">
        <v>20000</v>
      </c>
      <c r="X1210">
        <v>5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100</v>
      </c>
    </row>
    <row r="1211" spans="1:34" ht="18.75">
      <c r="A1211" s="79">
        <v>1210</v>
      </c>
      <c r="B1211" t="s">
        <v>3598</v>
      </c>
      <c r="C1211">
        <v>22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542</v>
      </c>
      <c r="J1211">
        <v>8000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46</v>
      </c>
      <c r="W1211">
        <v>20000</v>
      </c>
      <c r="X1211">
        <v>5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100</v>
      </c>
    </row>
    <row r="1212" spans="1:34" ht="18.75">
      <c r="A1212" s="79">
        <v>1211</v>
      </c>
      <c r="B1212" t="s">
        <v>3599</v>
      </c>
      <c r="C1212">
        <v>20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440</v>
      </c>
      <c r="J1212">
        <v>5000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33</v>
      </c>
      <c r="W1212">
        <v>1000</v>
      </c>
      <c r="X1212">
        <v>5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100</v>
      </c>
    </row>
    <row r="1213" spans="1:34" ht="18.75">
      <c r="A1213" s="79">
        <v>1212</v>
      </c>
      <c r="B1213" t="s">
        <v>3600</v>
      </c>
      <c r="C1213">
        <v>24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442</v>
      </c>
      <c r="J1213">
        <v>5000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33</v>
      </c>
      <c r="W1213">
        <v>1000</v>
      </c>
      <c r="X1213">
        <v>5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100</v>
      </c>
    </row>
    <row r="1214" spans="1:34" ht="18.75">
      <c r="A1214" s="79">
        <v>1213</v>
      </c>
      <c r="B1214" t="s">
        <v>3601</v>
      </c>
      <c r="C1214">
        <v>22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441</v>
      </c>
      <c r="J1214">
        <v>5000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33</v>
      </c>
      <c r="W1214">
        <v>1000</v>
      </c>
      <c r="X1214">
        <v>5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100</v>
      </c>
    </row>
    <row r="1215" spans="1:34" ht="18.75">
      <c r="A1215" s="79">
        <v>1214</v>
      </c>
      <c r="B1215" t="s">
        <v>3602</v>
      </c>
      <c r="C1215">
        <v>20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440</v>
      </c>
      <c r="J1215">
        <v>7000</v>
      </c>
      <c r="K1215">
        <v>0</v>
      </c>
      <c r="L1215">
        <v>0</v>
      </c>
      <c r="M1215">
        <v>0</v>
      </c>
      <c r="N1215">
        <v>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</v>
      </c>
      <c r="U1215">
        <v>0</v>
      </c>
      <c r="V1215">
        <v>30</v>
      </c>
      <c r="W1215">
        <v>5000</v>
      </c>
      <c r="X1215">
        <v>5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100</v>
      </c>
    </row>
    <row r="1216" spans="1:34" ht="18.75">
      <c r="A1216" s="79">
        <v>1215</v>
      </c>
      <c r="B1216" t="s">
        <v>3603</v>
      </c>
      <c r="C1216">
        <v>24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442</v>
      </c>
      <c r="J1216">
        <v>7000</v>
      </c>
      <c r="K1216">
        <v>0</v>
      </c>
      <c r="L1216">
        <v>0</v>
      </c>
      <c r="M1216">
        <v>0</v>
      </c>
      <c r="N1216">
        <v>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</v>
      </c>
      <c r="U1216">
        <v>0</v>
      </c>
      <c r="V1216">
        <v>30</v>
      </c>
      <c r="W1216">
        <v>5000</v>
      </c>
      <c r="X1216">
        <v>5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100</v>
      </c>
    </row>
    <row r="1217" spans="1:34" ht="18.75">
      <c r="A1217" s="79">
        <v>1216</v>
      </c>
      <c r="B1217" t="s">
        <v>3604</v>
      </c>
      <c r="C1217">
        <v>22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441</v>
      </c>
      <c r="J1217">
        <v>7000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5</v>
      </c>
      <c r="U1217">
        <v>0</v>
      </c>
      <c r="V1217">
        <v>30</v>
      </c>
      <c r="W1217">
        <v>5000</v>
      </c>
      <c r="X1217">
        <v>5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100</v>
      </c>
    </row>
    <row r="1218" spans="1:34" ht="18.75">
      <c r="A1218" s="79">
        <v>1217</v>
      </c>
      <c r="B1218" t="s">
        <v>3605</v>
      </c>
      <c r="C1218">
        <v>20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440</v>
      </c>
      <c r="J1218">
        <v>7000</v>
      </c>
      <c r="K1218">
        <v>0</v>
      </c>
      <c r="L1218">
        <v>0</v>
      </c>
      <c r="M1218">
        <v>0</v>
      </c>
      <c r="N1218">
        <v>2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2</v>
      </c>
      <c r="U1218">
        <v>0</v>
      </c>
      <c r="V1218">
        <v>35</v>
      </c>
      <c r="W1218">
        <v>8000</v>
      </c>
      <c r="X1218">
        <v>5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100</v>
      </c>
    </row>
    <row r="1219" spans="1:34" ht="18.75">
      <c r="A1219" s="79">
        <v>1218</v>
      </c>
      <c r="B1219" t="s">
        <v>3606</v>
      </c>
      <c r="C1219">
        <v>24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442</v>
      </c>
      <c r="J1219">
        <v>7000</v>
      </c>
      <c r="K1219">
        <v>0</v>
      </c>
      <c r="L1219">
        <v>0</v>
      </c>
      <c r="M1219">
        <v>0</v>
      </c>
      <c r="N1219">
        <v>2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2</v>
      </c>
      <c r="U1219">
        <v>0</v>
      </c>
      <c r="V1219">
        <v>35</v>
      </c>
      <c r="W1219">
        <v>8000</v>
      </c>
      <c r="X1219">
        <v>5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100</v>
      </c>
    </row>
    <row r="1220" spans="1:34" ht="18.75">
      <c r="A1220" s="79">
        <v>1219</v>
      </c>
      <c r="B1220" t="s">
        <v>3607</v>
      </c>
      <c r="C1220">
        <v>22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441</v>
      </c>
      <c r="J1220">
        <v>7000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6</v>
      </c>
      <c r="U1220">
        <v>0</v>
      </c>
      <c r="V1220">
        <v>35</v>
      </c>
      <c r="W1220">
        <v>8000</v>
      </c>
      <c r="X1220">
        <v>5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100</v>
      </c>
    </row>
    <row r="1221" spans="1:34" ht="18.75">
      <c r="A1221" s="79">
        <v>1220</v>
      </c>
      <c r="B1221" t="s">
        <v>3608</v>
      </c>
      <c r="C1221">
        <v>20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440</v>
      </c>
      <c r="J1221">
        <v>7000</v>
      </c>
      <c r="K1221">
        <v>0</v>
      </c>
      <c r="L1221">
        <v>0</v>
      </c>
      <c r="M1221">
        <v>0</v>
      </c>
      <c r="N1221">
        <v>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</v>
      </c>
      <c r="U1221">
        <v>0</v>
      </c>
      <c r="V1221">
        <v>40</v>
      </c>
      <c r="W1221">
        <v>12000</v>
      </c>
      <c r="X1221">
        <v>5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100</v>
      </c>
    </row>
    <row r="1222" spans="1:34" ht="18.75">
      <c r="A1222" s="79">
        <v>1221</v>
      </c>
      <c r="B1222" t="s">
        <v>3609</v>
      </c>
      <c r="C1222">
        <v>24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442</v>
      </c>
      <c r="J1222">
        <v>7000</v>
      </c>
      <c r="K1222">
        <v>0</v>
      </c>
      <c r="L1222">
        <v>0</v>
      </c>
      <c r="M1222">
        <v>0</v>
      </c>
      <c r="N1222">
        <v>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3</v>
      </c>
      <c r="U1222">
        <v>0</v>
      </c>
      <c r="V1222">
        <v>40</v>
      </c>
      <c r="W1222">
        <v>12000</v>
      </c>
      <c r="X1222">
        <v>5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100</v>
      </c>
    </row>
    <row r="1223" spans="1:34" ht="18.75">
      <c r="A1223" s="79">
        <v>1222</v>
      </c>
      <c r="B1223" t="s">
        <v>3610</v>
      </c>
      <c r="C1223">
        <v>22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441</v>
      </c>
      <c r="J1223">
        <v>7000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6</v>
      </c>
      <c r="U1223">
        <v>0</v>
      </c>
      <c r="V1223">
        <v>40</v>
      </c>
      <c r="W1223">
        <v>12000</v>
      </c>
      <c r="X1223">
        <v>5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100</v>
      </c>
    </row>
    <row r="1224" spans="1:34" ht="18.75">
      <c r="A1224" s="79">
        <v>1223</v>
      </c>
      <c r="B1224" t="s">
        <v>3611</v>
      </c>
      <c r="C1224">
        <v>20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440</v>
      </c>
      <c r="J1224">
        <v>7000</v>
      </c>
      <c r="K1224">
        <v>0</v>
      </c>
      <c r="L1224">
        <v>0</v>
      </c>
      <c r="M1224">
        <v>0</v>
      </c>
      <c r="N1224">
        <v>2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3</v>
      </c>
      <c r="U1224">
        <v>0</v>
      </c>
      <c r="V1224">
        <v>44</v>
      </c>
      <c r="W1224">
        <v>15000</v>
      </c>
      <c r="X1224">
        <v>5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100</v>
      </c>
    </row>
    <row r="1225" spans="1:34" ht="18.75">
      <c r="A1225" s="79">
        <v>1224</v>
      </c>
      <c r="B1225" t="s">
        <v>3612</v>
      </c>
      <c r="C1225">
        <v>24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442</v>
      </c>
      <c r="J1225">
        <v>7000</v>
      </c>
      <c r="K1225">
        <v>0</v>
      </c>
      <c r="L1225">
        <v>0</v>
      </c>
      <c r="M1225">
        <v>0</v>
      </c>
      <c r="N1225">
        <v>2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3</v>
      </c>
      <c r="U1225">
        <v>0</v>
      </c>
      <c r="V1225">
        <v>44</v>
      </c>
      <c r="W1225">
        <v>15000</v>
      </c>
      <c r="X1225">
        <v>5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100</v>
      </c>
    </row>
    <row r="1226" spans="1:34" ht="18.75">
      <c r="A1226" s="79">
        <v>1225</v>
      </c>
      <c r="B1226" t="s">
        <v>3613</v>
      </c>
      <c r="C1226">
        <v>22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441</v>
      </c>
      <c r="J1226">
        <v>7000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7</v>
      </c>
      <c r="U1226">
        <v>0</v>
      </c>
      <c r="V1226">
        <v>44</v>
      </c>
      <c r="W1226">
        <v>15000</v>
      </c>
      <c r="X1226">
        <v>5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100</v>
      </c>
    </row>
    <row r="1227" spans="1:34" ht="18.75">
      <c r="A1227" s="79">
        <v>1226</v>
      </c>
      <c r="B1227" t="s">
        <v>3614</v>
      </c>
      <c r="C1227">
        <v>20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440</v>
      </c>
      <c r="J1227">
        <v>7000</v>
      </c>
      <c r="K1227">
        <v>0</v>
      </c>
      <c r="L1227">
        <v>0</v>
      </c>
      <c r="M1227">
        <v>0</v>
      </c>
      <c r="N1227">
        <v>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4</v>
      </c>
      <c r="U1227">
        <v>0</v>
      </c>
      <c r="V1227">
        <v>46</v>
      </c>
      <c r="W1227">
        <v>20000</v>
      </c>
      <c r="X1227">
        <v>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100</v>
      </c>
    </row>
    <row r="1228" spans="1:34" ht="18.75">
      <c r="A1228" s="79">
        <v>1227</v>
      </c>
      <c r="B1228" t="s">
        <v>3615</v>
      </c>
      <c r="C1228">
        <v>24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442</v>
      </c>
      <c r="J1228">
        <v>7000</v>
      </c>
      <c r="K1228">
        <v>0</v>
      </c>
      <c r="L1228">
        <v>0</v>
      </c>
      <c r="M1228">
        <v>0</v>
      </c>
      <c r="N1228">
        <v>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</v>
      </c>
      <c r="U1228">
        <v>0</v>
      </c>
      <c r="V1228">
        <v>46</v>
      </c>
      <c r="W1228">
        <v>20000</v>
      </c>
      <c r="X1228">
        <v>5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100</v>
      </c>
    </row>
    <row r="1229" spans="1:34" ht="18.75">
      <c r="A1229" s="79">
        <v>1228</v>
      </c>
      <c r="B1229" t="s">
        <v>3616</v>
      </c>
      <c r="C1229">
        <v>22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441</v>
      </c>
      <c r="J1229">
        <v>7000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</v>
      </c>
      <c r="T1229">
        <v>7</v>
      </c>
      <c r="U1229">
        <v>0</v>
      </c>
      <c r="V1229">
        <v>46</v>
      </c>
      <c r="W1229">
        <v>20000</v>
      </c>
      <c r="X1229">
        <v>5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100</v>
      </c>
    </row>
    <row r="1230" spans="1:34" ht="18.75">
      <c r="A1230" s="79">
        <v>1229</v>
      </c>
      <c r="B1230" t="s">
        <v>3617</v>
      </c>
      <c r="C1230">
        <v>41</v>
      </c>
      <c r="D1230">
        <v>0</v>
      </c>
      <c r="E1230">
        <v>2</v>
      </c>
      <c r="F1230">
        <v>0</v>
      </c>
      <c r="G1230">
        <v>0</v>
      </c>
      <c r="H1230">
        <v>0</v>
      </c>
      <c r="I1230">
        <v>676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5000</v>
      </c>
      <c r="X1230">
        <v>5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100</v>
      </c>
    </row>
    <row r="1231" spans="1:34" ht="18.75">
      <c r="A1231" s="79">
        <v>1230</v>
      </c>
      <c r="B1231" t="s">
        <v>3618</v>
      </c>
      <c r="C1231">
        <v>41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678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5000</v>
      </c>
      <c r="X1231">
        <v>5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100</v>
      </c>
    </row>
    <row r="1232" spans="1:34" ht="18.75">
      <c r="A1232" s="79">
        <v>1231</v>
      </c>
      <c r="B1232" t="s">
        <v>3619</v>
      </c>
      <c r="C1232">
        <v>41</v>
      </c>
      <c r="D1232">
        <v>0</v>
      </c>
      <c r="E1232">
        <v>2</v>
      </c>
      <c r="F1232">
        <v>0</v>
      </c>
      <c r="G1232">
        <v>0</v>
      </c>
      <c r="H1232">
        <v>0</v>
      </c>
      <c r="I1232">
        <v>670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5000</v>
      </c>
      <c r="X1232">
        <v>5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100</v>
      </c>
    </row>
    <row r="1233" spans="1:34" ht="18.75">
      <c r="A1233" s="79">
        <v>1232</v>
      </c>
      <c r="B1233" t="s">
        <v>3620</v>
      </c>
      <c r="C1233">
        <v>41</v>
      </c>
      <c r="D1233">
        <v>0</v>
      </c>
      <c r="E1233">
        <v>3</v>
      </c>
      <c r="F1233">
        <v>0</v>
      </c>
      <c r="G1233">
        <v>0</v>
      </c>
      <c r="H1233">
        <v>0</v>
      </c>
      <c r="I1233">
        <v>682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5000</v>
      </c>
      <c r="X1233">
        <v>5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100</v>
      </c>
    </row>
    <row r="1234" spans="1:34" ht="18.75">
      <c r="A1234" s="79">
        <v>1233</v>
      </c>
      <c r="B1234" t="s">
        <v>3621</v>
      </c>
      <c r="C1234">
        <v>41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672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5000</v>
      </c>
      <c r="X1234">
        <v>5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100</v>
      </c>
    </row>
    <row r="1235" spans="1:34" ht="18.75">
      <c r="A1235" s="79">
        <v>1234</v>
      </c>
      <c r="B1235" t="s">
        <v>3622</v>
      </c>
      <c r="C1235">
        <v>41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683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5000</v>
      </c>
      <c r="X1235">
        <v>5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100</v>
      </c>
    </row>
    <row r="1236" spans="1:34" ht="18.75">
      <c r="A1236" s="79">
        <v>1235</v>
      </c>
      <c r="B1236" t="s">
        <v>3623</v>
      </c>
      <c r="C1236">
        <v>41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674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5000</v>
      </c>
      <c r="X1236">
        <v>5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100</v>
      </c>
    </row>
    <row r="1237" spans="1:34" ht="18.75">
      <c r="A1237" s="79">
        <v>1236</v>
      </c>
      <c r="B1237" t="s">
        <v>3624</v>
      </c>
      <c r="C1237">
        <v>41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680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5000</v>
      </c>
      <c r="X1237">
        <v>5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100</v>
      </c>
    </row>
    <row r="1238" spans="1:34" ht="18.75">
      <c r="A1238" s="79">
        <v>1237</v>
      </c>
      <c r="B1238" t="s">
        <v>3625</v>
      </c>
      <c r="C1238">
        <v>41</v>
      </c>
      <c r="D1238">
        <v>0</v>
      </c>
      <c r="E1238">
        <v>2</v>
      </c>
      <c r="F1238">
        <v>0</v>
      </c>
      <c r="G1238">
        <v>0</v>
      </c>
      <c r="H1238">
        <v>0</v>
      </c>
      <c r="I1238">
        <v>684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5000</v>
      </c>
      <c r="X1238">
        <v>5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100</v>
      </c>
    </row>
    <row r="1239" spans="1:34" ht="18.75">
      <c r="A1239" s="79">
        <v>1238</v>
      </c>
      <c r="B1239" t="s">
        <v>3626</v>
      </c>
      <c r="C1239">
        <v>41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781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5000</v>
      </c>
      <c r="X1239">
        <v>5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100</v>
      </c>
    </row>
    <row r="1240" spans="1:34" ht="18.75">
      <c r="A1240" s="79">
        <v>1239</v>
      </c>
      <c r="B1240" t="s">
        <v>3627</v>
      </c>
      <c r="C1240">
        <v>41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766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5000</v>
      </c>
      <c r="X1240">
        <v>5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100</v>
      </c>
    </row>
    <row r="1241" spans="1:34" ht="18.75">
      <c r="A1241" s="79">
        <v>1240</v>
      </c>
      <c r="B1241" t="s">
        <v>3628</v>
      </c>
      <c r="C1241">
        <v>41</v>
      </c>
      <c r="D1241">
        <v>0</v>
      </c>
      <c r="E1241">
        <v>2</v>
      </c>
      <c r="F1241">
        <v>0</v>
      </c>
      <c r="G1241">
        <v>0</v>
      </c>
      <c r="H1241">
        <v>0</v>
      </c>
      <c r="I1241">
        <v>752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5000</v>
      </c>
      <c r="X1241">
        <v>5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100</v>
      </c>
    </row>
    <row r="1242" spans="1:34" ht="18.75">
      <c r="A1242" s="79">
        <v>1241</v>
      </c>
      <c r="B1242" t="s">
        <v>3629</v>
      </c>
      <c r="C1242">
        <v>41</v>
      </c>
      <c r="D1242">
        <v>0</v>
      </c>
      <c r="E1242">
        <v>2</v>
      </c>
      <c r="F1242">
        <v>0</v>
      </c>
      <c r="G1242">
        <v>0</v>
      </c>
      <c r="H1242">
        <v>0</v>
      </c>
      <c r="I1242">
        <v>761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5000</v>
      </c>
      <c r="X1242">
        <v>5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100</v>
      </c>
    </row>
    <row r="1243" spans="1:34" ht="18.75">
      <c r="A1243" s="79">
        <v>1242</v>
      </c>
      <c r="B1243" t="s">
        <v>3630</v>
      </c>
      <c r="C1243">
        <v>41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775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5000</v>
      </c>
      <c r="X1243">
        <v>5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100</v>
      </c>
    </row>
    <row r="1244" spans="1:34" ht="18.75">
      <c r="A1244" s="79">
        <v>1243</v>
      </c>
      <c r="B1244" t="s">
        <v>3631</v>
      </c>
      <c r="C1244">
        <v>41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762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5000</v>
      </c>
      <c r="X1244">
        <v>5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100</v>
      </c>
    </row>
    <row r="1245" spans="1:34" ht="18.75">
      <c r="A1245" s="79">
        <v>1244</v>
      </c>
      <c r="B1245" t="s">
        <v>3632</v>
      </c>
      <c r="C1245">
        <v>41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771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5000</v>
      </c>
      <c r="X1245">
        <v>5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100</v>
      </c>
    </row>
    <row r="1246" spans="1:34" ht="18.75">
      <c r="A1246" s="79">
        <v>1245</v>
      </c>
      <c r="B1246" t="s">
        <v>3633</v>
      </c>
      <c r="C1246">
        <v>41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773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5000</v>
      </c>
      <c r="X1246">
        <v>5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100</v>
      </c>
    </row>
    <row r="1247" spans="1:34" ht="18.75">
      <c r="A1247" s="79">
        <v>1246</v>
      </c>
      <c r="B1247" t="s">
        <v>3634</v>
      </c>
      <c r="C1247">
        <v>41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750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5000</v>
      </c>
      <c r="X1247">
        <v>5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100</v>
      </c>
    </row>
    <row r="1248" spans="1:34" ht="18.75">
      <c r="A1248" s="79">
        <v>1247</v>
      </c>
      <c r="B1248" t="s">
        <v>3635</v>
      </c>
      <c r="C1248">
        <v>41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759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5000</v>
      </c>
      <c r="X1248">
        <v>5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100</v>
      </c>
    </row>
    <row r="1249" spans="1:34" ht="18.75">
      <c r="A1249" s="79">
        <v>1248</v>
      </c>
      <c r="B1249" t="s">
        <v>3636</v>
      </c>
      <c r="C1249">
        <v>41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777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5000</v>
      </c>
      <c r="X1249">
        <v>5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100</v>
      </c>
    </row>
    <row r="1250" spans="1:34" ht="18.75">
      <c r="A1250" s="79">
        <v>1249</v>
      </c>
      <c r="B1250" t="s">
        <v>3637</v>
      </c>
      <c r="C1250">
        <v>41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764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5000</v>
      </c>
      <c r="X1250">
        <v>5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100</v>
      </c>
    </row>
    <row r="1251" spans="1:34" ht="18.75">
      <c r="A1251" s="79">
        <v>1250</v>
      </c>
      <c r="B1251" t="s">
        <v>3638</v>
      </c>
      <c r="C1251">
        <v>41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772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5000</v>
      </c>
      <c r="X1251">
        <v>5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100</v>
      </c>
    </row>
    <row r="1252" spans="1:34" ht="18.75">
      <c r="A1252" s="79">
        <v>1251</v>
      </c>
      <c r="B1252" t="s">
        <v>3639</v>
      </c>
      <c r="C1252">
        <v>41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751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5000</v>
      </c>
      <c r="X1252">
        <v>5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100</v>
      </c>
    </row>
    <row r="1253" spans="1:34" ht="18.75">
      <c r="A1253" s="79">
        <v>1252</v>
      </c>
      <c r="B1253" t="s">
        <v>3640</v>
      </c>
      <c r="C1253">
        <v>41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760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5000</v>
      </c>
      <c r="X1253">
        <v>5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100</v>
      </c>
    </row>
    <row r="1254" spans="1:34" ht="18.75">
      <c r="A1254" s="79">
        <v>1253</v>
      </c>
      <c r="B1254" t="s">
        <v>3641</v>
      </c>
      <c r="C1254">
        <v>41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862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5000</v>
      </c>
      <c r="X1254">
        <v>5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100</v>
      </c>
    </row>
    <row r="1255" spans="1:34" ht="18.75">
      <c r="A1255" s="79">
        <v>1254</v>
      </c>
      <c r="B1255" t="s">
        <v>3642</v>
      </c>
      <c r="C1255">
        <v>41</v>
      </c>
      <c r="D1255">
        <v>0</v>
      </c>
      <c r="E1255">
        <v>3</v>
      </c>
      <c r="F1255">
        <v>0</v>
      </c>
      <c r="G1255">
        <v>0</v>
      </c>
      <c r="H1255">
        <v>0</v>
      </c>
      <c r="I1255">
        <v>105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5000</v>
      </c>
      <c r="X1255">
        <v>5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100</v>
      </c>
    </row>
    <row r="1256" spans="1:34" ht="18.75">
      <c r="A1256" s="79">
        <v>1255</v>
      </c>
      <c r="B1256" t="s">
        <v>3643</v>
      </c>
      <c r="C1256">
        <v>41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1223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5000</v>
      </c>
      <c r="X1256">
        <v>5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100</v>
      </c>
    </row>
    <row r="1257" spans="1:34" ht="18.75">
      <c r="A1257" s="79">
        <v>1256</v>
      </c>
      <c r="B1257" t="s">
        <v>3644</v>
      </c>
      <c r="C1257">
        <v>41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1222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5000</v>
      </c>
      <c r="X1257">
        <v>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100</v>
      </c>
    </row>
    <row r="1258" spans="1:34" ht="18.75">
      <c r="A1258" s="79">
        <v>1257</v>
      </c>
      <c r="B1258" t="s">
        <v>3645</v>
      </c>
      <c r="C1258">
        <v>41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1221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5000</v>
      </c>
      <c r="X1258">
        <v>5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100</v>
      </c>
    </row>
    <row r="1259" spans="1:34" ht="18.75">
      <c r="A1259" s="79">
        <v>1258</v>
      </c>
      <c r="B1259" t="s">
        <v>3646</v>
      </c>
      <c r="C1259">
        <v>41</v>
      </c>
      <c r="D1259">
        <v>0</v>
      </c>
      <c r="E1259">
        <v>2</v>
      </c>
      <c r="F1259">
        <v>0</v>
      </c>
      <c r="G1259">
        <v>0</v>
      </c>
      <c r="H1259">
        <v>0</v>
      </c>
      <c r="I1259">
        <v>555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5000</v>
      </c>
      <c r="X1259">
        <v>5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100</v>
      </c>
    </row>
    <row r="1260" spans="1:34" ht="18.75">
      <c r="A1260" s="79">
        <v>1259</v>
      </c>
      <c r="B1260" t="s">
        <v>3647</v>
      </c>
      <c r="C1260">
        <v>41</v>
      </c>
      <c r="D1260">
        <v>0</v>
      </c>
      <c r="E1260">
        <v>2</v>
      </c>
      <c r="F1260">
        <v>0</v>
      </c>
      <c r="G1260">
        <v>0</v>
      </c>
      <c r="H1260">
        <v>0</v>
      </c>
      <c r="I1260">
        <v>565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5000</v>
      </c>
      <c r="X1260">
        <v>5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100</v>
      </c>
    </row>
    <row r="1261" spans="1:34" ht="18.75">
      <c r="A1261" s="79">
        <v>1260</v>
      </c>
      <c r="B1261" t="s">
        <v>3648</v>
      </c>
      <c r="C1261">
        <v>41</v>
      </c>
      <c r="D1261">
        <v>0</v>
      </c>
      <c r="E1261">
        <v>3</v>
      </c>
      <c r="F1261">
        <v>0</v>
      </c>
      <c r="G1261">
        <v>0</v>
      </c>
      <c r="H1261">
        <v>0</v>
      </c>
      <c r="I1261">
        <v>206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5000</v>
      </c>
      <c r="X1261">
        <v>5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100</v>
      </c>
    </row>
    <row r="1262" spans="1:34" ht="18.75">
      <c r="A1262" s="79">
        <v>1261</v>
      </c>
      <c r="B1262" t="s">
        <v>3649</v>
      </c>
      <c r="C1262">
        <v>41</v>
      </c>
      <c r="D1262">
        <v>0</v>
      </c>
      <c r="E1262">
        <v>3</v>
      </c>
      <c r="F1262">
        <v>0</v>
      </c>
      <c r="G1262">
        <v>0</v>
      </c>
      <c r="H1262">
        <v>0</v>
      </c>
      <c r="I1262">
        <v>679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5000</v>
      </c>
      <c r="X1262">
        <v>5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100</v>
      </c>
    </row>
    <row r="1263" spans="1:34" ht="18.75">
      <c r="A1263" s="79">
        <v>1262</v>
      </c>
      <c r="B1263" t="s">
        <v>3650</v>
      </c>
      <c r="C1263">
        <v>41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673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5000</v>
      </c>
      <c r="X1263">
        <v>5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100</v>
      </c>
    </row>
    <row r="1264" spans="1:34" ht="18.75">
      <c r="A1264" s="79">
        <v>1263</v>
      </c>
      <c r="B1264" t="s">
        <v>3651</v>
      </c>
      <c r="C1264">
        <v>41</v>
      </c>
      <c r="D1264">
        <v>0</v>
      </c>
      <c r="E1264">
        <v>3</v>
      </c>
      <c r="F1264">
        <v>0</v>
      </c>
      <c r="G1264">
        <v>0</v>
      </c>
      <c r="H1264">
        <v>0</v>
      </c>
      <c r="I1264">
        <v>681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5000</v>
      </c>
      <c r="X1264">
        <v>5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100</v>
      </c>
    </row>
    <row r="1265" spans="1:34" ht="18.75">
      <c r="A1265" s="79">
        <v>1264</v>
      </c>
      <c r="B1265" t="s">
        <v>3652</v>
      </c>
      <c r="C1265">
        <v>41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675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5000</v>
      </c>
      <c r="X1265">
        <v>5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100</v>
      </c>
    </row>
    <row r="1266" spans="1:34" ht="18.75">
      <c r="A1266" s="79">
        <v>1265</v>
      </c>
      <c r="B1266" t="s">
        <v>3653</v>
      </c>
      <c r="C1266">
        <v>41</v>
      </c>
      <c r="D1266">
        <v>0</v>
      </c>
      <c r="E1266">
        <v>3</v>
      </c>
      <c r="F1266">
        <v>0</v>
      </c>
      <c r="G1266">
        <v>0</v>
      </c>
      <c r="H1266">
        <v>0</v>
      </c>
      <c r="I1266">
        <v>677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5000</v>
      </c>
      <c r="X1266">
        <v>5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100</v>
      </c>
    </row>
    <row r="1267" spans="1:34" ht="18.75">
      <c r="A1267" s="79">
        <v>1266</v>
      </c>
      <c r="B1267" t="s">
        <v>3654</v>
      </c>
      <c r="C1267">
        <v>41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671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5000</v>
      </c>
      <c r="X1267">
        <v>5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100</v>
      </c>
    </row>
    <row r="1268" spans="1:34" ht="18.75">
      <c r="A1268" s="79">
        <v>1267</v>
      </c>
      <c r="B1268" t="s">
        <v>3655</v>
      </c>
      <c r="C1268">
        <v>41</v>
      </c>
      <c r="D1268">
        <v>0</v>
      </c>
      <c r="E1268">
        <v>2</v>
      </c>
      <c r="F1268">
        <v>0</v>
      </c>
      <c r="G1268">
        <v>0</v>
      </c>
      <c r="H1268">
        <v>0</v>
      </c>
      <c r="I1268">
        <v>564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5000</v>
      </c>
      <c r="X1268">
        <v>5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100</v>
      </c>
    </row>
    <row r="1269" spans="1:34" ht="18.75">
      <c r="A1269" s="79">
        <v>1268</v>
      </c>
      <c r="B1269" t="s">
        <v>3656</v>
      </c>
      <c r="C1269">
        <v>41</v>
      </c>
      <c r="D1269">
        <v>0</v>
      </c>
      <c r="E1269">
        <v>2</v>
      </c>
      <c r="F1269">
        <v>0</v>
      </c>
      <c r="G1269">
        <v>0</v>
      </c>
      <c r="H1269">
        <v>0</v>
      </c>
      <c r="I1269">
        <v>107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5000</v>
      </c>
      <c r="X1269">
        <v>5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100</v>
      </c>
    </row>
    <row r="1270" spans="1:34" ht="18.75">
      <c r="A1270" s="79">
        <v>1269</v>
      </c>
      <c r="B1270" t="s">
        <v>3657</v>
      </c>
      <c r="C1270">
        <v>41</v>
      </c>
      <c r="D1270">
        <v>0</v>
      </c>
      <c r="E1270">
        <v>2</v>
      </c>
      <c r="F1270">
        <v>0</v>
      </c>
      <c r="G1270">
        <v>0</v>
      </c>
      <c r="H1270">
        <v>0</v>
      </c>
      <c r="I1270">
        <v>556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5000</v>
      </c>
      <c r="X1270">
        <v>5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100</v>
      </c>
    </row>
    <row r="1271" spans="1:34" ht="18.75">
      <c r="A1271" s="79">
        <v>1270</v>
      </c>
      <c r="B1271" t="s">
        <v>3658</v>
      </c>
      <c r="C1271">
        <v>26</v>
      </c>
      <c r="D1271">
        <v>0</v>
      </c>
      <c r="E1271">
        <v>3</v>
      </c>
      <c r="F1271">
        <v>0</v>
      </c>
      <c r="G1271">
        <v>0</v>
      </c>
      <c r="H1271">
        <v>0</v>
      </c>
      <c r="I1271">
        <v>206</v>
      </c>
      <c r="J1271">
        <v>10000</v>
      </c>
      <c r="K1271">
        <v>0</v>
      </c>
      <c r="L1271">
        <v>0</v>
      </c>
      <c r="M1271">
        <v>0</v>
      </c>
      <c r="N1271">
        <v>0</v>
      </c>
      <c r="O1271">
        <v>5</v>
      </c>
      <c r="P1271">
        <v>5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47</v>
      </c>
      <c r="W1271">
        <v>20000</v>
      </c>
      <c r="X1271">
        <v>5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100</v>
      </c>
    </row>
    <row r="1272" spans="1:34" ht="18.75">
      <c r="A1272" s="79">
        <v>1271</v>
      </c>
      <c r="B1272" t="s">
        <v>3659</v>
      </c>
      <c r="C1272">
        <v>26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206</v>
      </c>
      <c r="J1272">
        <v>10000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5</v>
      </c>
      <c r="R1272">
        <v>5</v>
      </c>
      <c r="S1272">
        <v>0</v>
      </c>
      <c r="T1272">
        <v>0</v>
      </c>
      <c r="U1272">
        <v>0</v>
      </c>
      <c r="V1272">
        <v>47</v>
      </c>
      <c r="W1272">
        <v>20000</v>
      </c>
      <c r="X1272">
        <v>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100</v>
      </c>
    </row>
    <row r="1273" spans="1:34" ht="18.75">
      <c r="A1273" s="79">
        <v>1272</v>
      </c>
      <c r="B1273" t="s">
        <v>3660</v>
      </c>
      <c r="C1273">
        <v>26</v>
      </c>
      <c r="D1273">
        <v>0</v>
      </c>
      <c r="E1273">
        <v>2</v>
      </c>
      <c r="F1273">
        <v>0</v>
      </c>
      <c r="G1273">
        <v>0</v>
      </c>
      <c r="H1273">
        <v>0</v>
      </c>
      <c r="I1273">
        <v>206</v>
      </c>
      <c r="J1273">
        <v>10000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5</v>
      </c>
      <c r="T1273">
        <v>5</v>
      </c>
      <c r="U1273">
        <v>0</v>
      </c>
      <c r="V1273">
        <v>47</v>
      </c>
      <c r="W1273">
        <v>20000</v>
      </c>
      <c r="X1273">
        <v>5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100</v>
      </c>
    </row>
    <row r="1274" spans="1:34" ht="18.75">
      <c r="A1274" s="79">
        <v>1273</v>
      </c>
      <c r="B1274" t="s">
        <v>3661</v>
      </c>
      <c r="C1274">
        <v>26</v>
      </c>
      <c r="D1274">
        <v>0</v>
      </c>
      <c r="E1274">
        <v>3</v>
      </c>
      <c r="F1274">
        <v>0</v>
      </c>
      <c r="G1274">
        <v>0</v>
      </c>
      <c r="H1274">
        <v>0</v>
      </c>
      <c r="I1274">
        <v>679</v>
      </c>
      <c r="J1274">
        <v>10000</v>
      </c>
      <c r="K1274">
        <v>0</v>
      </c>
      <c r="L1274">
        <v>2</v>
      </c>
      <c r="M1274">
        <v>0</v>
      </c>
      <c r="N1274">
        <v>0</v>
      </c>
      <c r="O1274">
        <v>0</v>
      </c>
      <c r="P1274">
        <v>0</v>
      </c>
      <c r="Q1274">
        <v>5</v>
      </c>
      <c r="R1274">
        <v>0</v>
      </c>
      <c r="S1274">
        <v>0</v>
      </c>
      <c r="T1274">
        <v>0</v>
      </c>
      <c r="U1274">
        <v>0</v>
      </c>
      <c r="V1274">
        <v>46</v>
      </c>
      <c r="W1274">
        <v>20000</v>
      </c>
      <c r="X1274">
        <v>5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100</v>
      </c>
    </row>
    <row r="1275" spans="1:34" ht="18.75">
      <c r="A1275" s="79">
        <v>1274</v>
      </c>
      <c r="B1275" t="s">
        <v>3662</v>
      </c>
      <c r="C1275">
        <v>22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673</v>
      </c>
      <c r="J1275">
        <v>10000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8</v>
      </c>
      <c r="S1275">
        <v>0</v>
      </c>
      <c r="T1275">
        <v>0</v>
      </c>
      <c r="U1275">
        <v>0</v>
      </c>
      <c r="V1275">
        <v>46</v>
      </c>
      <c r="W1275">
        <v>20000</v>
      </c>
      <c r="X1275">
        <v>5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100</v>
      </c>
    </row>
    <row r="1276" spans="1:34" ht="18.75">
      <c r="A1276" s="79">
        <v>1275</v>
      </c>
      <c r="B1276" t="s">
        <v>3663</v>
      </c>
      <c r="C1276">
        <v>24</v>
      </c>
      <c r="D1276">
        <v>0</v>
      </c>
      <c r="E1276">
        <v>3</v>
      </c>
      <c r="F1276">
        <v>0</v>
      </c>
      <c r="G1276">
        <v>0</v>
      </c>
      <c r="H1276">
        <v>0</v>
      </c>
      <c r="I1276">
        <v>681</v>
      </c>
      <c r="J1276">
        <v>10000</v>
      </c>
      <c r="K1276">
        <v>0</v>
      </c>
      <c r="L1276">
        <v>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5</v>
      </c>
      <c r="U1276">
        <v>0</v>
      </c>
      <c r="V1276">
        <v>46</v>
      </c>
      <c r="W1276">
        <v>20000</v>
      </c>
      <c r="X1276">
        <v>5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100</v>
      </c>
    </row>
    <row r="1277" spans="1:34" ht="18.75">
      <c r="A1277" s="79">
        <v>1276</v>
      </c>
      <c r="B1277" t="s">
        <v>3664</v>
      </c>
      <c r="C1277">
        <v>22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675</v>
      </c>
      <c r="J1277">
        <v>10000</v>
      </c>
      <c r="K1277">
        <v>0</v>
      </c>
      <c r="L1277">
        <v>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9</v>
      </c>
      <c r="U1277">
        <v>0</v>
      </c>
      <c r="V1277">
        <v>46</v>
      </c>
      <c r="W1277">
        <v>20000</v>
      </c>
      <c r="X1277">
        <v>5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100</v>
      </c>
    </row>
    <row r="1278" spans="1:34" ht="18.75">
      <c r="A1278" s="79">
        <v>1277</v>
      </c>
      <c r="B1278" t="s">
        <v>3665</v>
      </c>
      <c r="C1278">
        <v>26</v>
      </c>
      <c r="D1278">
        <v>0</v>
      </c>
      <c r="E1278">
        <v>3</v>
      </c>
      <c r="F1278">
        <v>0</v>
      </c>
      <c r="G1278">
        <v>0</v>
      </c>
      <c r="H1278">
        <v>0</v>
      </c>
      <c r="I1278">
        <v>677</v>
      </c>
      <c r="J1278">
        <v>10000</v>
      </c>
      <c r="K1278">
        <v>0</v>
      </c>
      <c r="L1278">
        <v>2</v>
      </c>
      <c r="M1278">
        <v>0</v>
      </c>
      <c r="N1278">
        <v>0</v>
      </c>
      <c r="O1278">
        <v>0</v>
      </c>
      <c r="P1278">
        <v>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46</v>
      </c>
      <c r="W1278">
        <v>20000</v>
      </c>
      <c r="X1278">
        <v>5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100</v>
      </c>
    </row>
    <row r="1279" spans="1:34" ht="18.75">
      <c r="A1279" s="79">
        <v>1278</v>
      </c>
      <c r="B1279" t="s">
        <v>3666</v>
      </c>
      <c r="C1279">
        <v>22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671</v>
      </c>
      <c r="J1279">
        <v>10000</v>
      </c>
      <c r="K1279">
        <v>0</v>
      </c>
      <c r="L1279">
        <v>1</v>
      </c>
      <c r="M1279">
        <v>0</v>
      </c>
      <c r="N1279">
        <v>1</v>
      </c>
      <c r="O1279">
        <v>1</v>
      </c>
      <c r="P1279">
        <v>8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46</v>
      </c>
      <c r="W1279">
        <v>20000</v>
      </c>
      <c r="X1279">
        <v>5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100</v>
      </c>
    </row>
    <row r="1280" spans="1:34" ht="18.75">
      <c r="A1280" s="79">
        <v>1279</v>
      </c>
      <c r="B1280" t="s">
        <v>3667</v>
      </c>
      <c r="C1280">
        <v>52</v>
      </c>
      <c r="D1280">
        <v>0</v>
      </c>
      <c r="E1280">
        <v>2</v>
      </c>
      <c r="F1280">
        <v>6</v>
      </c>
      <c r="G1280">
        <v>0</v>
      </c>
      <c r="H1280">
        <v>0</v>
      </c>
      <c r="I1280">
        <v>564</v>
      </c>
      <c r="J1280">
        <v>10000</v>
      </c>
      <c r="K1280">
        <v>2</v>
      </c>
      <c r="L1280">
        <v>3</v>
      </c>
      <c r="M1280">
        <v>2</v>
      </c>
      <c r="N1280">
        <v>3</v>
      </c>
      <c r="O1280">
        <v>0</v>
      </c>
      <c r="P1280">
        <v>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45</v>
      </c>
      <c r="W1280">
        <v>20000</v>
      </c>
      <c r="X1280">
        <v>5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100</v>
      </c>
    </row>
    <row r="1281" spans="1:34" ht="18.75">
      <c r="A1281" s="79">
        <v>1280</v>
      </c>
      <c r="B1281" t="s">
        <v>3668</v>
      </c>
      <c r="C1281">
        <v>52</v>
      </c>
      <c r="D1281">
        <v>0</v>
      </c>
      <c r="E1281">
        <v>2</v>
      </c>
      <c r="F1281">
        <v>6</v>
      </c>
      <c r="G1281">
        <v>0</v>
      </c>
      <c r="H1281">
        <v>0</v>
      </c>
      <c r="I1281">
        <v>564</v>
      </c>
      <c r="J1281">
        <v>10000</v>
      </c>
      <c r="K1281">
        <v>2</v>
      </c>
      <c r="L1281">
        <v>3</v>
      </c>
      <c r="M1281">
        <v>2</v>
      </c>
      <c r="N1281">
        <v>3</v>
      </c>
      <c r="O1281">
        <v>0</v>
      </c>
      <c r="P1281">
        <v>0</v>
      </c>
      <c r="Q1281">
        <v>0</v>
      </c>
      <c r="R1281">
        <v>2</v>
      </c>
      <c r="S1281">
        <v>0</v>
      </c>
      <c r="T1281">
        <v>0</v>
      </c>
      <c r="U1281">
        <v>0</v>
      </c>
      <c r="V1281">
        <v>45</v>
      </c>
      <c r="W1281">
        <v>20000</v>
      </c>
      <c r="X1281">
        <v>5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100</v>
      </c>
    </row>
    <row r="1282" spans="1:34" ht="18.75">
      <c r="A1282" s="79">
        <v>1281</v>
      </c>
      <c r="B1282" t="s">
        <v>3669</v>
      </c>
      <c r="C1282">
        <v>52</v>
      </c>
      <c r="D1282">
        <v>0</v>
      </c>
      <c r="E1282">
        <v>2</v>
      </c>
      <c r="F1282">
        <v>6</v>
      </c>
      <c r="G1282">
        <v>0</v>
      </c>
      <c r="H1282">
        <v>0</v>
      </c>
      <c r="I1282">
        <v>564</v>
      </c>
      <c r="J1282">
        <v>10000</v>
      </c>
      <c r="K1282">
        <v>2</v>
      </c>
      <c r="L1282">
        <v>3</v>
      </c>
      <c r="M1282">
        <v>2</v>
      </c>
      <c r="N1282">
        <v>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</v>
      </c>
      <c r="U1282">
        <v>0</v>
      </c>
      <c r="V1282">
        <v>45</v>
      </c>
      <c r="W1282">
        <v>20000</v>
      </c>
      <c r="X1282">
        <v>5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100</v>
      </c>
    </row>
    <row r="1283" spans="1:34" ht="18.75">
      <c r="A1283" s="79">
        <v>1282</v>
      </c>
      <c r="B1283" t="s">
        <v>3670</v>
      </c>
      <c r="C1283">
        <v>15</v>
      </c>
      <c r="D1283">
        <v>0</v>
      </c>
      <c r="E1283">
        <v>2</v>
      </c>
      <c r="F1283">
        <v>0</v>
      </c>
      <c r="G1283">
        <v>0</v>
      </c>
      <c r="H1283">
        <v>0</v>
      </c>
      <c r="I1283">
        <v>107</v>
      </c>
      <c r="J1283">
        <v>8000</v>
      </c>
      <c r="K1283">
        <v>5</v>
      </c>
      <c r="L1283">
        <v>5</v>
      </c>
      <c r="M1283">
        <v>5</v>
      </c>
      <c r="N1283">
        <v>5</v>
      </c>
      <c r="O1283">
        <v>0</v>
      </c>
      <c r="P1283">
        <v>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45</v>
      </c>
      <c r="W1283">
        <v>20000</v>
      </c>
      <c r="X1283">
        <v>5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100</v>
      </c>
    </row>
    <row r="1284" spans="1:34" ht="18.75">
      <c r="A1284" s="79">
        <v>1283</v>
      </c>
      <c r="B1284" t="s">
        <v>3671</v>
      </c>
      <c r="C1284">
        <v>15</v>
      </c>
      <c r="D1284">
        <v>0</v>
      </c>
      <c r="E1284">
        <v>2</v>
      </c>
      <c r="F1284">
        <v>0</v>
      </c>
      <c r="G1284">
        <v>0</v>
      </c>
      <c r="H1284">
        <v>0</v>
      </c>
      <c r="I1284">
        <v>107</v>
      </c>
      <c r="J1284">
        <v>8000</v>
      </c>
      <c r="K1284">
        <v>5</v>
      </c>
      <c r="L1284">
        <v>5</v>
      </c>
      <c r="M1284">
        <v>5</v>
      </c>
      <c r="N1284">
        <v>5</v>
      </c>
      <c r="O1284">
        <v>0</v>
      </c>
      <c r="P1284">
        <v>0</v>
      </c>
      <c r="Q1284">
        <v>0</v>
      </c>
      <c r="R1284">
        <v>2</v>
      </c>
      <c r="S1284">
        <v>0</v>
      </c>
      <c r="T1284">
        <v>0</v>
      </c>
      <c r="U1284">
        <v>0</v>
      </c>
      <c r="V1284">
        <v>45</v>
      </c>
      <c r="W1284">
        <v>20000</v>
      </c>
      <c r="X1284">
        <v>5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100</v>
      </c>
    </row>
    <row r="1285" spans="1:34" ht="18.75">
      <c r="A1285" s="79">
        <v>1284</v>
      </c>
      <c r="B1285" t="s">
        <v>3672</v>
      </c>
      <c r="C1285">
        <v>15</v>
      </c>
      <c r="D1285">
        <v>0</v>
      </c>
      <c r="E1285">
        <v>2</v>
      </c>
      <c r="F1285">
        <v>0</v>
      </c>
      <c r="G1285">
        <v>0</v>
      </c>
      <c r="H1285">
        <v>0</v>
      </c>
      <c r="I1285">
        <v>107</v>
      </c>
      <c r="J1285">
        <v>8000</v>
      </c>
      <c r="K1285">
        <v>5</v>
      </c>
      <c r="L1285">
        <v>5</v>
      </c>
      <c r="M1285">
        <v>5</v>
      </c>
      <c r="N1285">
        <v>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2</v>
      </c>
      <c r="U1285">
        <v>0</v>
      </c>
      <c r="V1285">
        <v>45</v>
      </c>
      <c r="W1285">
        <v>20000</v>
      </c>
      <c r="X1285">
        <v>5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100</v>
      </c>
    </row>
    <row r="1286" spans="1:34" ht="18.75">
      <c r="A1286" s="79">
        <v>1285</v>
      </c>
      <c r="B1286" t="s">
        <v>3673</v>
      </c>
      <c r="C1286">
        <v>54</v>
      </c>
      <c r="D1286">
        <v>0</v>
      </c>
      <c r="E1286">
        <v>2</v>
      </c>
      <c r="F1286">
        <v>0</v>
      </c>
      <c r="G1286">
        <v>0</v>
      </c>
      <c r="H1286">
        <v>0</v>
      </c>
      <c r="I1286">
        <v>556</v>
      </c>
      <c r="J1286">
        <v>10000</v>
      </c>
      <c r="K1286">
        <v>2</v>
      </c>
      <c r="L1286">
        <v>3</v>
      </c>
      <c r="M1286">
        <v>2</v>
      </c>
      <c r="N1286">
        <v>3</v>
      </c>
      <c r="O1286">
        <v>0</v>
      </c>
      <c r="P1286">
        <v>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45</v>
      </c>
      <c r="W1286">
        <v>20000</v>
      </c>
      <c r="X1286">
        <v>5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100</v>
      </c>
    </row>
    <row r="1287" spans="1:34" ht="18.75">
      <c r="A1287" s="79">
        <v>1286</v>
      </c>
      <c r="B1287" t="s">
        <v>3674</v>
      </c>
      <c r="C1287">
        <v>54</v>
      </c>
      <c r="D1287">
        <v>0</v>
      </c>
      <c r="E1287">
        <v>2</v>
      </c>
      <c r="F1287">
        <v>0</v>
      </c>
      <c r="G1287">
        <v>0</v>
      </c>
      <c r="H1287">
        <v>0</v>
      </c>
      <c r="I1287">
        <v>556</v>
      </c>
      <c r="J1287">
        <v>10000</v>
      </c>
      <c r="K1287">
        <v>2</v>
      </c>
      <c r="L1287">
        <v>3</v>
      </c>
      <c r="M1287">
        <v>2</v>
      </c>
      <c r="N1287">
        <v>3</v>
      </c>
      <c r="O1287">
        <v>0</v>
      </c>
      <c r="P1287">
        <v>0</v>
      </c>
      <c r="Q1287">
        <v>0</v>
      </c>
      <c r="R1287">
        <v>2</v>
      </c>
      <c r="S1287">
        <v>0</v>
      </c>
      <c r="T1287">
        <v>0</v>
      </c>
      <c r="U1287">
        <v>0</v>
      </c>
      <c r="V1287">
        <v>45</v>
      </c>
      <c r="W1287">
        <v>20000</v>
      </c>
      <c r="X1287">
        <v>5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100</v>
      </c>
    </row>
    <row r="1288" spans="1:34" ht="18.75">
      <c r="A1288" s="79">
        <v>1287</v>
      </c>
      <c r="B1288" t="s">
        <v>3675</v>
      </c>
      <c r="C1288">
        <v>54</v>
      </c>
      <c r="D1288">
        <v>0</v>
      </c>
      <c r="E1288">
        <v>2</v>
      </c>
      <c r="F1288">
        <v>0</v>
      </c>
      <c r="G1288">
        <v>0</v>
      </c>
      <c r="H1288">
        <v>0</v>
      </c>
      <c r="I1288">
        <v>556</v>
      </c>
      <c r="J1288">
        <v>10000</v>
      </c>
      <c r="K1288">
        <v>2</v>
      </c>
      <c r="L1288">
        <v>3</v>
      </c>
      <c r="M1288">
        <v>2</v>
      </c>
      <c r="N1288">
        <v>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</v>
      </c>
      <c r="U1288">
        <v>0</v>
      </c>
      <c r="V1288">
        <v>45</v>
      </c>
      <c r="W1288">
        <v>20000</v>
      </c>
      <c r="X1288">
        <v>5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100</v>
      </c>
    </row>
    <row r="1289" spans="1:34" ht="18.75">
      <c r="A1289" s="79">
        <v>1288</v>
      </c>
      <c r="B1289" t="s">
        <v>3676</v>
      </c>
      <c r="C1289">
        <v>54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554</v>
      </c>
      <c r="J1289">
        <v>10000</v>
      </c>
      <c r="K1289">
        <v>3</v>
      </c>
      <c r="L1289">
        <v>4</v>
      </c>
      <c r="M1289">
        <v>3</v>
      </c>
      <c r="N1289">
        <v>4</v>
      </c>
      <c r="O1289">
        <v>0</v>
      </c>
      <c r="P1289">
        <v>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47</v>
      </c>
      <c r="W1289">
        <v>10000</v>
      </c>
      <c r="X1289">
        <v>5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100</v>
      </c>
    </row>
    <row r="1290" spans="1:34" ht="18.75">
      <c r="A1290" s="79">
        <v>1289</v>
      </c>
      <c r="B1290" t="s">
        <v>3677</v>
      </c>
      <c r="C1290">
        <v>54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554</v>
      </c>
      <c r="J1290">
        <v>10000</v>
      </c>
      <c r="K1290">
        <v>3</v>
      </c>
      <c r="L1290">
        <v>4</v>
      </c>
      <c r="M1290">
        <v>3</v>
      </c>
      <c r="N1290">
        <v>4</v>
      </c>
      <c r="O1290">
        <v>0</v>
      </c>
      <c r="P1290">
        <v>0</v>
      </c>
      <c r="Q1290">
        <v>0</v>
      </c>
      <c r="R1290">
        <v>3</v>
      </c>
      <c r="S1290">
        <v>0</v>
      </c>
      <c r="T1290">
        <v>0</v>
      </c>
      <c r="U1290">
        <v>0</v>
      </c>
      <c r="V1290">
        <v>47</v>
      </c>
      <c r="W1290">
        <v>10000</v>
      </c>
      <c r="X1290">
        <v>5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100</v>
      </c>
    </row>
    <row r="1291" spans="1:34" ht="18.75">
      <c r="A1291" s="79">
        <v>1290</v>
      </c>
      <c r="B1291" t="s">
        <v>3678</v>
      </c>
      <c r="C1291">
        <v>54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554</v>
      </c>
      <c r="J1291">
        <v>10000</v>
      </c>
      <c r="K1291">
        <v>3</v>
      </c>
      <c r="L1291">
        <v>4</v>
      </c>
      <c r="M1291">
        <v>3</v>
      </c>
      <c r="N1291">
        <v>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3</v>
      </c>
      <c r="U1291">
        <v>0</v>
      </c>
      <c r="V1291">
        <v>47</v>
      </c>
      <c r="W1291">
        <v>10000</v>
      </c>
      <c r="X1291">
        <v>5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100</v>
      </c>
    </row>
    <row r="1292" spans="1:34" ht="18.75">
      <c r="A1292" s="79">
        <v>1291</v>
      </c>
      <c r="B1292" t="s">
        <v>3679</v>
      </c>
      <c r="C1292">
        <v>52</v>
      </c>
      <c r="D1292">
        <v>0</v>
      </c>
      <c r="E1292">
        <v>1</v>
      </c>
      <c r="F1292">
        <v>6</v>
      </c>
      <c r="G1292">
        <v>0</v>
      </c>
      <c r="H1292">
        <v>0</v>
      </c>
      <c r="I1292">
        <v>566</v>
      </c>
      <c r="J1292">
        <v>10000</v>
      </c>
      <c r="K1292">
        <v>3</v>
      </c>
      <c r="L1292">
        <v>4</v>
      </c>
      <c r="M1292">
        <v>3</v>
      </c>
      <c r="N1292">
        <v>4</v>
      </c>
      <c r="O1292">
        <v>0</v>
      </c>
      <c r="P1292">
        <v>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47</v>
      </c>
      <c r="W1292">
        <v>10000</v>
      </c>
      <c r="X1292">
        <v>5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100</v>
      </c>
    </row>
    <row r="1293" spans="1:34" ht="18.75">
      <c r="A1293" s="79">
        <v>1292</v>
      </c>
      <c r="B1293" t="s">
        <v>3680</v>
      </c>
      <c r="C1293">
        <v>52</v>
      </c>
      <c r="D1293">
        <v>0</v>
      </c>
      <c r="E1293">
        <v>1</v>
      </c>
      <c r="F1293">
        <v>6</v>
      </c>
      <c r="G1293">
        <v>0</v>
      </c>
      <c r="H1293">
        <v>0</v>
      </c>
      <c r="I1293">
        <v>566</v>
      </c>
      <c r="J1293">
        <v>10000</v>
      </c>
      <c r="K1293">
        <v>3</v>
      </c>
      <c r="L1293">
        <v>4</v>
      </c>
      <c r="M1293">
        <v>3</v>
      </c>
      <c r="N1293">
        <v>4</v>
      </c>
      <c r="O1293">
        <v>0</v>
      </c>
      <c r="P1293">
        <v>0</v>
      </c>
      <c r="Q1293">
        <v>0</v>
      </c>
      <c r="R1293">
        <v>3</v>
      </c>
      <c r="S1293">
        <v>0</v>
      </c>
      <c r="T1293">
        <v>0</v>
      </c>
      <c r="U1293">
        <v>0</v>
      </c>
      <c r="V1293">
        <v>47</v>
      </c>
      <c r="W1293">
        <v>10000</v>
      </c>
      <c r="X1293">
        <v>5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100</v>
      </c>
    </row>
    <row r="1294" spans="1:34" ht="18.75">
      <c r="A1294" s="79">
        <v>1293</v>
      </c>
      <c r="B1294" t="s">
        <v>3681</v>
      </c>
      <c r="C1294">
        <v>52</v>
      </c>
      <c r="D1294">
        <v>0</v>
      </c>
      <c r="E1294">
        <v>1</v>
      </c>
      <c r="F1294">
        <v>6</v>
      </c>
      <c r="G1294">
        <v>0</v>
      </c>
      <c r="H1294">
        <v>0</v>
      </c>
      <c r="I1294">
        <v>566</v>
      </c>
      <c r="J1294">
        <v>10000</v>
      </c>
      <c r="K1294">
        <v>3</v>
      </c>
      <c r="L1294">
        <v>4</v>
      </c>
      <c r="M1294">
        <v>3</v>
      </c>
      <c r="N1294">
        <v>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>
        <v>0</v>
      </c>
      <c r="V1294">
        <v>47</v>
      </c>
      <c r="W1294">
        <v>10000</v>
      </c>
      <c r="X1294">
        <v>5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100</v>
      </c>
    </row>
    <row r="1295" spans="1:34" ht="18.75">
      <c r="A1295" s="79">
        <v>1294</v>
      </c>
      <c r="B1295" t="s">
        <v>3682</v>
      </c>
      <c r="C1295">
        <v>15</v>
      </c>
      <c r="D1295">
        <v>0</v>
      </c>
      <c r="E1295">
        <v>20</v>
      </c>
      <c r="F1295">
        <v>0</v>
      </c>
      <c r="G1295">
        <v>0</v>
      </c>
      <c r="H1295">
        <v>0</v>
      </c>
      <c r="I1295">
        <v>344</v>
      </c>
      <c r="J1295">
        <v>10000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46</v>
      </c>
      <c r="W1295">
        <v>25000</v>
      </c>
      <c r="X1295">
        <v>5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100</v>
      </c>
    </row>
    <row r="1296" spans="1:34" ht="18.75">
      <c r="A1296" s="79">
        <v>1295</v>
      </c>
      <c r="B1296" t="s">
        <v>3683</v>
      </c>
      <c r="C1296">
        <v>15</v>
      </c>
      <c r="D1296">
        <v>0</v>
      </c>
      <c r="E1296">
        <v>20</v>
      </c>
      <c r="F1296">
        <v>0</v>
      </c>
      <c r="G1296">
        <v>0</v>
      </c>
      <c r="H1296">
        <v>0</v>
      </c>
      <c r="I1296">
        <v>344</v>
      </c>
      <c r="J1296">
        <v>10000</v>
      </c>
      <c r="K1296">
        <v>4</v>
      </c>
      <c r="L1296">
        <v>5</v>
      </c>
      <c r="M1296">
        <v>2</v>
      </c>
      <c r="N1296">
        <v>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46</v>
      </c>
      <c r="W1296">
        <v>25000</v>
      </c>
      <c r="X1296">
        <v>5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100</v>
      </c>
    </row>
    <row r="1297" spans="1:34" ht="18.75">
      <c r="A1297" s="79">
        <v>1296</v>
      </c>
      <c r="B1297" t="s">
        <v>3684</v>
      </c>
      <c r="C1297">
        <v>15</v>
      </c>
      <c r="D1297">
        <v>0</v>
      </c>
      <c r="E1297">
        <v>25</v>
      </c>
      <c r="F1297">
        <v>0</v>
      </c>
      <c r="G1297">
        <v>0</v>
      </c>
      <c r="H1297">
        <v>0</v>
      </c>
      <c r="I1297">
        <v>1113</v>
      </c>
      <c r="J1297">
        <v>10000</v>
      </c>
      <c r="K1297">
        <v>5</v>
      </c>
      <c r="L1297">
        <v>5</v>
      </c>
      <c r="M1297">
        <v>2</v>
      </c>
      <c r="N1297">
        <v>3</v>
      </c>
      <c r="O1297">
        <v>0</v>
      </c>
      <c r="P1297">
        <v>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40</v>
      </c>
      <c r="W1297">
        <v>40000</v>
      </c>
      <c r="X1297">
        <v>5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100</v>
      </c>
    </row>
    <row r="1298" spans="1:34" ht="18.75">
      <c r="A1298" s="79">
        <v>1297</v>
      </c>
      <c r="B1298" t="s">
        <v>3685</v>
      </c>
      <c r="C1298">
        <v>10</v>
      </c>
      <c r="D1298">
        <v>6</v>
      </c>
      <c r="E1298">
        <v>1</v>
      </c>
      <c r="F1298">
        <v>0</v>
      </c>
      <c r="G1298">
        <v>0</v>
      </c>
      <c r="H1298">
        <v>0</v>
      </c>
      <c r="I1298">
        <v>85</v>
      </c>
      <c r="J1298">
        <v>35000</v>
      </c>
      <c r="K1298">
        <v>5</v>
      </c>
      <c r="L1298">
        <v>13</v>
      </c>
      <c r="M1298">
        <v>4</v>
      </c>
      <c r="N1298">
        <v>7</v>
      </c>
      <c r="O1298">
        <v>1</v>
      </c>
      <c r="P1298">
        <v>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35000</v>
      </c>
      <c r="X1298">
        <v>5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100</v>
      </c>
    </row>
    <row r="1299" spans="1:34" ht="18.75">
      <c r="A1299" s="79">
        <v>1298</v>
      </c>
      <c r="B1299" t="s">
        <v>3686</v>
      </c>
      <c r="C1299">
        <v>11</v>
      </c>
      <c r="D1299">
        <v>6</v>
      </c>
      <c r="E1299">
        <v>1</v>
      </c>
      <c r="F1299">
        <v>0</v>
      </c>
      <c r="G1299">
        <v>0</v>
      </c>
      <c r="H1299">
        <v>0</v>
      </c>
      <c r="I1299">
        <v>88</v>
      </c>
      <c r="J1299">
        <v>35000</v>
      </c>
      <c r="K1299">
        <v>5</v>
      </c>
      <c r="L1299">
        <v>13</v>
      </c>
      <c r="M1299">
        <v>4</v>
      </c>
      <c r="N1299">
        <v>7</v>
      </c>
      <c r="O1299">
        <v>1</v>
      </c>
      <c r="P1299">
        <v>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35000</v>
      </c>
      <c r="X1299">
        <v>5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100</v>
      </c>
    </row>
    <row r="1300" spans="1:34" ht="18.75">
      <c r="A1300" s="79">
        <v>1299</v>
      </c>
      <c r="B1300" t="s">
        <v>3687</v>
      </c>
      <c r="C1300">
        <v>10</v>
      </c>
      <c r="D1300">
        <v>7</v>
      </c>
      <c r="E1300">
        <v>1</v>
      </c>
      <c r="F1300">
        <v>0</v>
      </c>
      <c r="G1300">
        <v>0</v>
      </c>
      <c r="H1300">
        <v>0</v>
      </c>
      <c r="I1300">
        <v>86</v>
      </c>
      <c r="J1300">
        <v>26000</v>
      </c>
      <c r="K1300">
        <v>4</v>
      </c>
      <c r="L1300">
        <v>10</v>
      </c>
      <c r="M1300">
        <v>4</v>
      </c>
      <c r="N1300">
        <v>6</v>
      </c>
      <c r="O1300">
        <v>0</v>
      </c>
      <c r="P1300">
        <v>0</v>
      </c>
      <c r="Q1300">
        <v>2</v>
      </c>
      <c r="R1300">
        <v>5</v>
      </c>
      <c r="S1300">
        <v>0</v>
      </c>
      <c r="T1300">
        <v>0</v>
      </c>
      <c r="U1300">
        <v>0</v>
      </c>
      <c r="V1300">
        <v>1</v>
      </c>
      <c r="W1300">
        <v>35000</v>
      </c>
      <c r="X1300">
        <v>5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100</v>
      </c>
    </row>
    <row r="1301" spans="1:34" ht="18.75">
      <c r="A1301" s="79">
        <v>1300</v>
      </c>
      <c r="B1301" t="s">
        <v>3688</v>
      </c>
      <c r="C1301">
        <v>11</v>
      </c>
      <c r="D1301">
        <v>7</v>
      </c>
      <c r="E1301">
        <v>1</v>
      </c>
      <c r="F1301">
        <v>0</v>
      </c>
      <c r="G1301">
        <v>0</v>
      </c>
      <c r="H1301">
        <v>0</v>
      </c>
      <c r="I1301">
        <v>89</v>
      </c>
      <c r="J1301">
        <v>26000</v>
      </c>
      <c r="K1301">
        <v>4</v>
      </c>
      <c r="L1301">
        <v>10</v>
      </c>
      <c r="M1301">
        <v>4</v>
      </c>
      <c r="N1301">
        <v>6</v>
      </c>
      <c r="O1301">
        <v>0</v>
      </c>
      <c r="P1301">
        <v>0</v>
      </c>
      <c r="Q1301">
        <v>2</v>
      </c>
      <c r="R1301">
        <v>5</v>
      </c>
      <c r="S1301">
        <v>0</v>
      </c>
      <c r="T1301">
        <v>0</v>
      </c>
      <c r="U1301">
        <v>0</v>
      </c>
      <c r="V1301">
        <v>1</v>
      </c>
      <c r="W1301">
        <v>35000</v>
      </c>
      <c r="X1301">
        <v>5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100</v>
      </c>
    </row>
    <row r="1302" spans="1:34" ht="18.75">
      <c r="A1302" s="79">
        <v>1301</v>
      </c>
      <c r="B1302" t="s">
        <v>3689</v>
      </c>
      <c r="C1302">
        <v>10</v>
      </c>
      <c r="D1302">
        <v>8</v>
      </c>
      <c r="E1302">
        <v>1</v>
      </c>
      <c r="F1302">
        <v>0</v>
      </c>
      <c r="G1302">
        <v>0</v>
      </c>
      <c r="H1302">
        <v>0</v>
      </c>
      <c r="I1302">
        <v>87</v>
      </c>
      <c r="J1302">
        <v>30000</v>
      </c>
      <c r="K1302">
        <v>4</v>
      </c>
      <c r="L1302">
        <v>10</v>
      </c>
      <c r="M1302">
        <v>4</v>
      </c>
      <c r="N1302">
        <v>6</v>
      </c>
      <c r="O1302">
        <v>0</v>
      </c>
      <c r="P1302">
        <v>0</v>
      </c>
      <c r="Q1302">
        <v>0</v>
      </c>
      <c r="R1302">
        <v>0</v>
      </c>
      <c r="S1302">
        <v>2</v>
      </c>
      <c r="T1302">
        <v>5</v>
      </c>
      <c r="U1302">
        <v>0</v>
      </c>
      <c r="V1302">
        <v>1</v>
      </c>
      <c r="W1302">
        <v>35000</v>
      </c>
      <c r="X1302">
        <v>5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100</v>
      </c>
    </row>
    <row r="1303" spans="1:34" ht="18.75">
      <c r="A1303" s="79">
        <v>1302</v>
      </c>
      <c r="B1303" t="s">
        <v>3690</v>
      </c>
      <c r="C1303">
        <v>11</v>
      </c>
      <c r="D1303">
        <v>8</v>
      </c>
      <c r="E1303">
        <v>1</v>
      </c>
      <c r="F1303">
        <v>0</v>
      </c>
      <c r="G1303">
        <v>0</v>
      </c>
      <c r="H1303">
        <v>0</v>
      </c>
      <c r="I1303">
        <v>90</v>
      </c>
      <c r="J1303">
        <v>30000</v>
      </c>
      <c r="K1303">
        <v>4</v>
      </c>
      <c r="L1303">
        <v>10</v>
      </c>
      <c r="M1303">
        <v>4</v>
      </c>
      <c r="N1303">
        <v>6</v>
      </c>
      <c r="O1303">
        <v>0</v>
      </c>
      <c r="P1303">
        <v>0</v>
      </c>
      <c r="Q1303">
        <v>0</v>
      </c>
      <c r="R1303">
        <v>0</v>
      </c>
      <c r="S1303">
        <v>2</v>
      </c>
      <c r="T1303">
        <v>5</v>
      </c>
      <c r="U1303">
        <v>0</v>
      </c>
      <c r="V1303">
        <v>1</v>
      </c>
      <c r="W1303">
        <v>35000</v>
      </c>
      <c r="X1303">
        <v>5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100</v>
      </c>
    </row>
    <row r="1304" spans="1:34" ht="18.75">
      <c r="A1304" s="79">
        <v>1303</v>
      </c>
      <c r="B1304" t="s">
        <v>3691</v>
      </c>
      <c r="C1304">
        <v>10</v>
      </c>
      <c r="D1304">
        <v>9</v>
      </c>
      <c r="E1304">
        <v>60</v>
      </c>
      <c r="F1304">
        <v>15</v>
      </c>
      <c r="G1304">
        <v>0</v>
      </c>
      <c r="H1304">
        <v>0</v>
      </c>
      <c r="I1304">
        <v>869</v>
      </c>
      <c r="J1304">
        <v>60000</v>
      </c>
      <c r="K1304">
        <v>6</v>
      </c>
      <c r="L1304">
        <v>13</v>
      </c>
      <c r="M1304">
        <v>5</v>
      </c>
      <c r="N1304">
        <v>9</v>
      </c>
      <c r="O1304">
        <v>1</v>
      </c>
      <c r="P1304">
        <v>3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42</v>
      </c>
      <c r="W1304">
        <v>800</v>
      </c>
      <c r="X1304">
        <v>5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100</v>
      </c>
    </row>
    <row r="1305" spans="1:34" ht="18.75">
      <c r="A1305" s="79">
        <v>1304</v>
      </c>
      <c r="B1305" t="s">
        <v>3692</v>
      </c>
      <c r="C1305">
        <v>11</v>
      </c>
      <c r="D1305">
        <v>9</v>
      </c>
      <c r="E1305">
        <v>60</v>
      </c>
      <c r="F1305">
        <v>16</v>
      </c>
      <c r="G1305">
        <v>0</v>
      </c>
      <c r="H1305">
        <v>0</v>
      </c>
      <c r="I1305">
        <v>870</v>
      </c>
      <c r="J1305">
        <v>60000</v>
      </c>
      <c r="K1305">
        <v>6</v>
      </c>
      <c r="L1305">
        <v>13</v>
      </c>
      <c r="M1305">
        <v>5</v>
      </c>
      <c r="N1305">
        <v>9</v>
      </c>
      <c r="O1305">
        <v>1</v>
      </c>
      <c r="P1305">
        <v>3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42</v>
      </c>
      <c r="W1305">
        <v>800</v>
      </c>
      <c r="X1305">
        <v>5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100</v>
      </c>
    </row>
    <row r="1306" spans="1:34" ht="18.75">
      <c r="A1306" s="79">
        <v>1305</v>
      </c>
      <c r="B1306" t="s">
        <v>3693</v>
      </c>
      <c r="C1306">
        <v>10</v>
      </c>
      <c r="D1306">
        <v>9</v>
      </c>
      <c r="E1306">
        <v>20</v>
      </c>
      <c r="F1306">
        <v>5</v>
      </c>
      <c r="G1306">
        <v>0</v>
      </c>
      <c r="H1306">
        <v>0</v>
      </c>
      <c r="I1306">
        <v>871</v>
      </c>
      <c r="J1306">
        <v>40000</v>
      </c>
      <c r="K1306">
        <v>6</v>
      </c>
      <c r="L1306">
        <v>13</v>
      </c>
      <c r="M1306">
        <v>5</v>
      </c>
      <c r="N1306">
        <v>9</v>
      </c>
      <c r="O1306">
        <v>0</v>
      </c>
      <c r="P1306">
        <v>0</v>
      </c>
      <c r="Q1306">
        <v>3</v>
      </c>
      <c r="R1306">
        <v>5</v>
      </c>
      <c r="S1306">
        <v>0</v>
      </c>
      <c r="T1306">
        <v>0</v>
      </c>
      <c r="U1306">
        <v>0</v>
      </c>
      <c r="V1306">
        <v>42</v>
      </c>
      <c r="W1306">
        <v>800</v>
      </c>
      <c r="X1306">
        <v>5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100</v>
      </c>
    </row>
    <row r="1307" spans="1:34" ht="18.75">
      <c r="A1307" s="79">
        <v>1306</v>
      </c>
      <c r="B1307" t="s">
        <v>3694</v>
      </c>
      <c r="C1307">
        <v>11</v>
      </c>
      <c r="D1307">
        <v>9</v>
      </c>
      <c r="E1307">
        <v>20</v>
      </c>
      <c r="F1307">
        <v>6</v>
      </c>
      <c r="G1307">
        <v>0</v>
      </c>
      <c r="H1307">
        <v>0</v>
      </c>
      <c r="I1307">
        <v>872</v>
      </c>
      <c r="J1307">
        <v>40000</v>
      </c>
      <c r="K1307">
        <v>6</v>
      </c>
      <c r="L1307">
        <v>13</v>
      </c>
      <c r="M1307">
        <v>5</v>
      </c>
      <c r="N1307">
        <v>9</v>
      </c>
      <c r="O1307">
        <v>0</v>
      </c>
      <c r="P1307">
        <v>0</v>
      </c>
      <c r="Q1307">
        <v>3</v>
      </c>
      <c r="R1307">
        <v>5</v>
      </c>
      <c r="S1307">
        <v>0</v>
      </c>
      <c r="T1307">
        <v>0</v>
      </c>
      <c r="U1307">
        <v>0</v>
      </c>
      <c r="V1307">
        <v>42</v>
      </c>
      <c r="W1307">
        <v>800</v>
      </c>
      <c r="X1307">
        <v>5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100</v>
      </c>
    </row>
    <row r="1308" spans="1:34" ht="18.75">
      <c r="A1308" s="79">
        <v>1307</v>
      </c>
      <c r="B1308" t="s">
        <v>3695</v>
      </c>
      <c r="C1308">
        <v>10</v>
      </c>
      <c r="D1308">
        <v>9</v>
      </c>
      <c r="E1308">
        <v>35</v>
      </c>
      <c r="F1308">
        <v>1</v>
      </c>
      <c r="G1308">
        <v>0</v>
      </c>
      <c r="H1308">
        <v>0</v>
      </c>
      <c r="I1308">
        <v>590</v>
      </c>
      <c r="J1308">
        <v>50000</v>
      </c>
      <c r="K1308">
        <v>6</v>
      </c>
      <c r="L1308">
        <v>13</v>
      </c>
      <c r="M1308">
        <v>5</v>
      </c>
      <c r="N1308">
        <v>9</v>
      </c>
      <c r="O1308">
        <v>0</v>
      </c>
      <c r="P1308">
        <v>0</v>
      </c>
      <c r="Q1308">
        <v>0</v>
      </c>
      <c r="R1308">
        <v>0</v>
      </c>
      <c r="S1308">
        <v>3</v>
      </c>
      <c r="T1308">
        <v>5</v>
      </c>
      <c r="U1308">
        <v>0</v>
      </c>
      <c r="V1308">
        <v>42</v>
      </c>
      <c r="W1308">
        <v>800</v>
      </c>
      <c r="X1308">
        <v>5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100</v>
      </c>
    </row>
    <row r="1309" spans="1:34" ht="18.75">
      <c r="A1309" s="79">
        <v>1308</v>
      </c>
      <c r="B1309" t="s">
        <v>3696</v>
      </c>
      <c r="C1309">
        <v>11</v>
      </c>
      <c r="D1309">
        <v>9</v>
      </c>
      <c r="E1309">
        <v>35</v>
      </c>
      <c r="F1309">
        <v>2</v>
      </c>
      <c r="G1309">
        <v>0</v>
      </c>
      <c r="H1309">
        <v>0</v>
      </c>
      <c r="I1309">
        <v>591</v>
      </c>
      <c r="J1309">
        <v>50000</v>
      </c>
      <c r="K1309">
        <v>6</v>
      </c>
      <c r="L1309">
        <v>13</v>
      </c>
      <c r="M1309">
        <v>5</v>
      </c>
      <c r="N1309">
        <v>9</v>
      </c>
      <c r="O1309">
        <v>0</v>
      </c>
      <c r="P1309">
        <v>0</v>
      </c>
      <c r="Q1309">
        <v>0</v>
      </c>
      <c r="R1309">
        <v>0</v>
      </c>
      <c r="S1309">
        <v>3</v>
      </c>
      <c r="T1309">
        <v>5</v>
      </c>
      <c r="U1309">
        <v>0</v>
      </c>
      <c r="V1309">
        <v>42</v>
      </c>
      <c r="W1309">
        <v>800</v>
      </c>
      <c r="X1309">
        <v>5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100</v>
      </c>
    </row>
    <row r="1310" spans="1:34" ht="18.75">
      <c r="A1310" s="79">
        <v>1309</v>
      </c>
      <c r="B1310" t="s">
        <v>3697</v>
      </c>
      <c r="C1310">
        <v>6</v>
      </c>
      <c r="D1310">
        <v>24</v>
      </c>
      <c r="E1310">
        <v>1</v>
      </c>
      <c r="F1310">
        <v>0</v>
      </c>
      <c r="G1310">
        <v>0</v>
      </c>
      <c r="H1310">
        <v>0</v>
      </c>
      <c r="I1310">
        <v>55</v>
      </c>
      <c r="J1310">
        <v>32000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31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30</v>
      </c>
      <c r="W1310">
        <v>20000</v>
      </c>
      <c r="X1310">
        <v>5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100</v>
      </c>
    </row>
    <row r="1311" spans="1:34" ht="18.75">
      <c r="A1311" s="79">
        <v>1310</v>
      </c>
      <c r="B1311" t="s">
        <v>3698</v>
      </c>
      <c r="C1311">
        <v>6</v>
      </c>
      <c r="D1311">
        <v>28</v>
      </c>
      <c r="E1311">
        <v>1</v>
      </c>
      <c r="F1311">
        <v>0</v>
      </c>
      <c r="G1311">
        <v>0</v>
      </c>
      <c r="H1311">
        <v>0</v>
      </c>
      <c r="I1311">
        <v>59</v>
      </c>
      <c r="J1311">
        <v>18000</v>
      </c>
      <c r="K1311">
        <v>0</v>
      </c>
      <c r="L1311">
        <v>0</v>
      </c>
      <c r="M1311">
        <v>0</v>
      </c>
      <c r="N1311">
        <v>0</v>
      </c>
      <c r="O1311">
        <v>6</v>
      </c>
      <c r="P1311">
        <v>12</v>
      </c>
      <c r="Q1311">
        <v>2</v>
      </c>
      <c r="R1311">
        <v>7</v>
      </c>
      <c r="S1311">
        <v>0</v>
      </c>
      <c r="T1311">
        <v>0</v>
      </c>
      <c r="U1311">
        <v>0</v>
      </c>
      <c r="V1311">
        <v>30</v>
      </c>
      <c r="W1311">
        <v>28000</v>
      </c>
      <c r="X1311">
        <v>5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100</v>
      </c>
    </row>
    <row r="1312" spans="1:34" ht="18.75">
      <c r="A1312" s="79">
        <v>1311</v>
      </c>
      <c r="B1312" t="s">
        <v>3699</v>
      </c>
      <c r="C1312">
        <v>5</v>
      </c>
      <c r="D1312">
        <v>25</v>
      </c>
      <c r="E1312">
        <v>1</v>
      </c>
      <c r="F1312">
        <v>0</v>
      </c>
      <c r="G1312">
        <v>0</v>
      </c>
      <c r="H1312">
        <v>0</v>
      </c>
      <c r="I1312">
        <v>56</v>
      </c>
      <c r="J1312">
        <v>22000</v>
      </c>
      <c r="K1312">
        <v>0</v>
      </c>
      <c r="L1312">
        <v>0</v>
      </c>
      <c r="M1312">
        <v>0</v>
      </c>
      <c r="N1312">
        <v>0</v>
      </c>
      <c r="O1312">
        <v>8</v>
      </c>
      <c r="P1312">
        <v>20</v>
      </c>
      <c r="Q1312">
        <v>0</v>
      </c>
      <c r="R1312">
        <v>0</v>
      </c>
      <c r="S1312">
        <v>3</v>
      </c>
      <c r="T1312">
        <v>7</v>
      </c>
      <c r="U1312">
        <v>0</v>
      </c>
      <c r="V1312">
        <v>30</v>
      </c>
      <c r="W1312">
        <v>35000</v>
      </c>
      <c r="X1312">
        <v>5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100</v>
      </c>
    </row>
    <row r="1313" spans="1:34" ht="18.75">
      <c r="A1313" s="79">
        <v>1312</v>
      </c>
      <c r="B1313" t="s">
        <v>3700</v>
      </c>
      <c r="C1313">
        <v>5</v>
      </c>
      <c r="D1313">
        <v>26</v>
      </c>
      <c r="E1313">
        <v>1</v>
      </c>
      <c r="F1313">
        <v>0</v>
      </c>
      <c r="G1313">
        <v>0</v>
      </c>
      <c r="H1313">
        <v>0</v>
      </c>
      <c r="I1313">
        <v>57</v>
      </c>
      <c r="J1313">
        <v>33000</v>
      </c>
      <c r="K1313">
        <v>0</v>
      </c>
      <c r="L1313">
        <v>0</v>
      </c>
      <c r="M1313">
        <v>0</v>
      </c>
      <c r="N1313">
        <v>0</v>
      </c>
      <c r="O1313">
        <v>5</v>
      </c>
      <c r="P1313">
        <v>36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35</v>
      </c>
      <c r="W1313">
        <v>20000</v>
      </c>
      <c r="X1313">
        <v>5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100</v>
      </c>
    </row>
    <row r="1314" spans="1:34" ht="18.75">
      <c r="A1314" s="79">
        <v>1313</v>
      </c>
      <c r="B1314" t="s">
        <v>3701</v>
      </c>
      <c r="C1314">
        <v>6</v>
      </c>
      <c r="D1314">
        <v>27</v>
      </c>
      <c r="E1314">
        <v>1</v>
      </c>
      <c r="F1314">
        <v>0</v>
      </c>
      <c r="G1314">
        <v>0</v>
      </c>
      <c r="H1314">
        <v>0</v>
      </c>
      <c r="I1314">
        <v>58</v>
      </c>
      <c r="J1314">
        <v>10000</v>
      </c>
      <c r="K1314">
        <v>0</v>
      </c>
      <c r="L1314">
        <v>0</v>
      </c>
      <c r="M1314">
        <v>0</v>
      </c>
      <c r="N1314">
        <v>0</v>
      </c>
      <c r="O1314">
        <v>6</v>
      </c>
      <c r="P1314">
        <v>13</v>
      </c>
      <c r="Q1314">
        <v>2</v>
      </c>
      <c r="R1314">
        <v>9</v>
      </c>
      <c r="S1314">
        <v>0</v>
      </c>
      <c r="T1314">
        <v>0</v>
      </c>
      <c r="U1314">
        <v>0</v>
      </c>
      <c r="V1314">
        <v>35</v>
      </c>
      <c r="W1314">
        <v>20000</v>
      </c>
      <c r="X1314">
        <v>5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100</v>
      </c>
    </row>
    <row r="1315" spans="1:34" ht="18.75">
      <c r="A1315" s="79">
        <v>1314</v>
      </c>
      <c r="B1315" t="s">
        <v>3702</v>
      </c>
      <c r="C1315">
        <v>5</v>
      </c>
      <c r="D1315">
        <v>33</v>
      </c>
      <c r="E1315">
        <v>1</v>
      </c>
      <c r="F1315">
        <v>0</v>
      </c>
      <c r="G1315">
        <v>0</v>
      </c>
      <c r="H1315">
        <v>0</v>
      </c>
      <c r="I1315">
        <v>71</v>
      </c>
      <c r="J1315">
        <v>30000</v>
      </c>
      <c r="K1315">
        <v>1</v>
      </c>
      <c r="L1315">
        <v>0</v>
      </c>
      <c r="M1315">
        <v>0</v>
      </c>
      <c r="N1315">
        <v>0</v>
      </c>
      <c r="O1315">
        <v>5</v>
      </c>
      <c r="P1315">
        <v>13</v>
      </c>
      <c r="Q1315">
        <v>0</v>
      </c>
      <c r="R1315">
        <v>0</v>
      </c>
      <c r="S1315">
        <v>4</v>
      </c>
      <c r="T1315">
        <v>11</v>
      </c>
      <c r="U1315">
        <v>0</v>
      </c>
      <c r="V1315">
        <v>35</v>
      </c>
      <c r="W1315">
        <v>20000</v>
      </c>
      <c r="X1315">
        <v>5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100</v>
      </c>
    </row>
    <row r="1316" spans="1:34" ht="18.75">
      <c r="A1316" s="79">
        <v>1315</v>
      </c>
      <c r="B1316" t="s">
        <v>3703</v>
      </c>
      <c r="C1316">
        <v>5</v>
      </c>
      <c r="D1316">
        <v>31</v>
      </c>
      <c r="E1316">
        <v>1</v>
      </c>
      <c r="F1316">
        <v>0</v>
      </c>
      <c r="G1316">
        <v>0</v>
      </c>
      <c r="H1316">
        <v>0</v>
      </c>
      <c r="I1316">
        <v>69</v>
      </c>
      <c r="J1316">
        <v>28000</v>
      </c>
      <c r="K1316">
        <v>0</v>
      </c>
      <c r="L1316">
        <v>5</v>
      </c>
      <c r="M1316">
        <v>0</v>
      </c>
      <c r="N1316">
        <v>0</v>
      </c>
      <c r="O1316">
        <v>10</v>
      </c>
      <c r="P1316">
        <v>18</v>
      </c>
      <c r="Q1316">
        <v>3</v>
      </c>
      <c r="R1316">
        <v>7</v>
      </c>
      <c r="S1316">
        <v>0</v>
      </c>
      <c r="T1316">
        <v>0</v>
      </c>
      <c r="U1316">
        <v>0</v>
      </c>
      <c r="V1316">
        <v>1</v>
      </c>
      <c r="W1316">
        <v>20000</v>
      </c>
      <c r="X1316">
        <v>5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100</v>
      </c>
    </row>
    <row r="1317" spans="1:34" ht="18.75">
      <c r="A1317" s="79">
        <v>1316</v>
      </c>
      <c r="B1317" t="s">
        <v>3704</v>
      </c>
      <c r="C1317">
        <v>5</v>
      </c>
      <c r="D1317">
        <v>32</v>
      </c>
      <c r="E1317">
        <v>1</v>
      </c>
      <c r="F1317">
        <v>0</v>
      </c>
      <c r="G1317">
        <v>0</v>
      </c>
      <c r="H1317">
        <v>0</v>
      </c>
      <c r="I1317">
        <v>70</v>
      </c>
      <c r="J1317">
        <v>35000</v>
      </c>
      <c r="K1317">
        <v>0</v>
      </c>
      <c r="L1317">
        <v>3</v>
      </c>
      <c r="M1317">
        <v>0</v>
      </c>
      <c r="N1317">
        <v>0</v>
      </c>
      <c r="O1317">
        <v>12</v>
      </c>
      <c r="P1317">
        <v>27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20000</v>
      </c>
      <c r="X1317">
        <v>5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100</v>
      </c>
    </row>
    <row r="1318" spans="1:34" ht="18.75">
      <c r="A1318" s="79">
        <v>1317</v>
      </c>
      <c r="B1318" t="s">
        <v>3705</v>
      </c>
      <c r="C1318">
        <v>5</v>
      </c>
      <c r="D1318">
        <v>22</v>
      </c>
      <c r="E1318">
        <v>1</v>
      </c>
      <c r="F1318">
        <v>0</v>
      </c>
      <c r="G1318">
        <v>0</v>
      </c>
      <c r="H1318">
        <v>0</v>
      </c>
      <c r="I1318">
        <v>53</v>
      </c>
      <c r="J1318">
        <v>20000</v>
      </c>
      <c r="K1318">
        <v>0</v>
      </c>
      <c r="L1318">
        <v>5</v>
      </c>
      <c r="M1318">
        <v>0</v>
      </c>
      <c r="N1318">
        <v>0</v>
      </c>
      <c r="O1318">
        <v>6</v>
      </c>
      <c r="P1318">
        <v>16</v>
      </c>
      <c r="Q1318">
        <v>3</v>
      </c>
      <c r="R1318">
        <v>6</v>
      </c>
      <c r="S1318">
        <v>0</v>
      </c>
      <c r="T1318">
        <v>0</v>
      </c>
      <c r="U1318">
        <v>0</v>
      </c>
      <c r="V1318">
        <v>1</v>
      </c>
      <c r="W1318">
        <v>20000</v>
      </c>
      <c r="X1318">
        <v>5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100</v>
      </c>
    </row>
    <row r="1319" spans="1:34" ht="18.75">
      <c r="A1319" s="79">
        <v>1318</v>
      </c>
      <c r="B1319" t="s">
        <v>3706</v>
      </c>
      <c r="C1319">
        <v>15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344</v>
      </c>
      <c r="J1319">
        <v>10000</v>
      </c>
      <c r="K1319">
        <v>4</v>
      </c>
      <c r="L1319">
        <v>5</v>
      </c>
      <c r="M1319">
        <v>2</v>
      </c>
      <c r="N1319">
        <v>3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1</v>
      </c>
      <c r="W1319">
        <v>15000</v>
      </c>
      <c r="X1319">
        <v>5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100</v>
      </c>
    </row>
    <row r="1320" spans="1:34" ht="18.75">
      <c r="A1320" s="79">
        <v>1319</v>
      </c>
      <c r="B1320" t="s">
        <v>3707</v>
      </c>
      <c r="C1320">
        <v>15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104</v>
      </c>
      <c r="J1320">
        <v>7000</v>
      </c>
      <c r="K1320">
        <v>5</v>
      </c>
      <c r="L1320">
        <v>5</v>
      </c>
      <c r="M1320">
        <v>2</v>
      </c>
      <c r="N1320">
        <v>3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20000</v>
      </c>
      <c r="X1320">
        <v>5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100</v>
      </c>
    </row>
    <row r="1321" spans="1:34" ht="18.75">
      <c r="A1321" s="79">
        <v>1320</v>
      </c>
      <c r="B1321" t="s">
        <v>3708</v>
      </c>
      <c r="C1321">
        <v>20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229</v>
      </c>
      <c r="J1321">
        <v>7000</v>
      </c>
      <c r="K1321">
        <v>0</v>
      </c>
      <c r="L1321">
        <v>0</v>
      </c>
      <c r="M1321">
        <v>0</v>
      </c>
      <c r="N1321">
        <v>0</v>
      </c>
      <c r="O1321">
        <v>4</v>
      </c>
      <c r="P1321">
        <v>6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1</v>
      </c>
      <c r="W1321">
        <v>20000</v>
      </c>
      <c r="X1321">
        <v>5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100</v>
      </c>
    </row>
    <row r="1322" spans="1:34" ht="18.75">
      <c r="A1322" s="79">
        <v>1321</v>
      </c>
      <c r="B1322" t="s">
        <v>3709</v>
      </c>
      <c r="C1322">
        <v>26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196</v>
      </c>
      <c r="J1322">
        <v>7000</v>
      </c>
      <c r="K1322">
        <v>0</v>
      </c>
      <c r="L1322">
        <v>2</v>
      </c>
      <c r="M1322">
        <v>0</v>
      </c>
      <c r="N1322">
        <v>0</v>
      </c>
      <c r="O1322">
        <v>2</v>
      </c>
      <c r="P1322">
        <v>3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1</v>
      </c>
      <c r="W1322">
        <v>20000</v>
      </c>
      <c r="X1322">
        <v>5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100</v>
      </c>
    </row>
    <row r="1323" spans="1:34" ht="18.75">
      <c r="A1323" s="79">
        <v>1322</v>
      </c>
      <c r="B1323" t="s">
        <v>3710</v>
      </c>
      <c r="C1323">
        <v>22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147</v>
      </c>
      <c r="J1323">
        <v>7000</v>
      </c>
      <c r="K1323">
        <v>0</v>
      </c>
      <c r="L1323">
        <v>0</v>
      </c>
      <c r="M1323">
        <v>0</v>
      </c>
      <c r="N1323">
        <v>2</v>
      </c>
      <c r="O1323">
        <v>0</v>
      </c>
      <c r="P1323">
        <v>7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1</v>
      </c>
      <c r="W1323">
        <v>20000</v>
      </c>
      <c r="X1323">
        <v>5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100</v>
      </c>
    </row>
    <row r="1324" spans="1:34" ht="18.75">
      <c r="A1324" s="79">
        <v>1323</v>
      </c>
      <c r="B1324" t="s">
        <v>3711</v>
      </c>
      <c r="C1324">
        <v>15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101</v>
      </c>
      <c r="J1324">
        <v>7000</v>
      </c>
      <c r="K1324">
        <v>4</v>
      </c>
      <c r="L1324">
        <v>5</v>
      </c>
      <c r="M1324">
        <v>1</v>
      </c>
      <c r="N1324">
        <v>2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2</v>
      </c>
      <c r="V1324">
        <v>1</v>
      </c>
      <c r="W1324">
        <v>20000</v>
      </c>
      <c r="X1324">
        <v>5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100</v>
      </c>
    </row>
    <row r="1325" spans="1:34" ht="18.75">
      <c r="A1325" s="79">
        <v>1324</v>
      </c>
      <c r="B1325" t="s">
        <v>3712</v>
      </c>
      <c r="C1325">
        <v>20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226</v>
      </c>
      <c r="J1325">
        <v>7000</v>
      </c>
      <c r="K1325">
        <v>1</v>
      </c>
      <c r="L1325">
        <v>2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9</v>
      </c>
      <c r="S1325">
        <v>0</v>
      </c>
      <c r="T1325">
        <v>0</v>
      </c>
      <c r="U1325">
        <v>2</v>
      </c>
      <c r="V1325">
        <v>1</v>
      </c>
      <c r="W1325">
        <v>20000</v>
      </c>
      <c r="X1325">
        <v>5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100</v>
      </c>
    </row>
    <row r="1326" spans="1:34" ht="18.75">
      <c r="A1326" s="79">
        <v>1325</v>
      </c>
      <c r="B1326" t="s">
        <v>3713</v>
      </c>
      <c r="C1326">
        <v>26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197</v>
      </c>
      <c r="J1326">
        <v>7000</v>
      </c>
      <c r="K1326">
        <v>0</v>
      </c>
      <c r="L1326">
        <v>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4</v>
      </c>
      <c r="S1326">
        <v>0</v>
      </c>
      <c r="T1326">
        <v>0</v>
      </c>
      <c r="U1326">
        <v>2</v>
      </c>
      <c r="V1326">
        <v>1</v>
      </c>
      <c r="W1326">
        <v>20000</v>
      </c>
      <c r="X1326">
        <v>5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100</v>
      </c>
    </row>
    <row r="1327" spans="1:34" ht="18.75">
      <c r="A1327" s="79">
        <v>1326</v>
      </c>
      <c r="B1327" t="s">
        <v>3714</v>
      </c>
      <c r="C1327">
        <v>22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158</v>
      </c>
      <c r="J1327">
        <v>7000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1</v>
      </c>
      <c r="R1327">
        <v>7</v>
      </c>
      <c r="S1327">
        <v>0</v>
      </c>
      <c r="T1327">
        <v>0</v>
      </c>
      <c r="U1327">
        <v>2</v>
      </c>
      <c r="V1327">
        <v>1</v>
      </c>
      <c r="W1327">
        <v>20000</v>
      </c>
      <c r="X1327">
        <v>5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100</v>
      </c>
    </row>
    <row r="1328" spans="1:34" ht="18.75">
      <c r="A1328" s="79">
        <v>1327</v>
      </c>
      <c r="B1328" t="s">
        <v>3715</v>
      </c>
      <c r="C1328">
        <v>15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102</v>
      </c>
      <c r="J1328">
        <v>7000</v>
      </c>
      <c r="K1328">
        <v>4</v>
      </c>
      <c r="L1328">
        <v>5</v>
      </c>
      <c r="M1328">
        <v>1</v>
      </c>
      <c r="N1328">
        <v>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3</v>
      </c>
      <c r="V1328">
        <v>1</v>
      </c>
      <c r="W1328">
        <v>20000</v>
      </c>
      <c r="X1328">
        <v>5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100</v>
      </c>
    </row>
    <row r="1329" spans="1:34" ht="18.75">
      <c r="A1329" s="79">
        <v>1328</v>
      </c>
      <c r="B1329" t="s">
        <v>3716</v>
      </c>
      <c r="C1329">
        <v>20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234</v>
      </c>
      <c r="J1329">
        <v>7000</v>
      </c>
      <c r="K1329">
        <v>1</v>
      </c>
      <c r="L1329">
        <v>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2</v>
      </c>
      <c r="T1329">
        <v>8</v>
      </c>
      <c r="U1329">
        <v>3</v>
      </c>
      <c r="V1329">
        <v>1</v>
      </c>
      <c r="W1329">
        <v>20000</v>
      </c>
      <c r="X1329">
        <v>5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100</v>
      </c>
    </row>
    <row r="1330" spans="1:34" ht="18.75">
      <c r="A1330" s="79">
        <v>1329</v>
      </c>
      <c r="B1330" t="s">
        <v>3717</v>
      </c>
      <c r="C1330">
        <v>26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195</v>
      </c>
      <c r="J1330">
        <v>7000</v>
      </c>
      <c r="K1330">
        <v>1</v>
      </c>
      <c r="L1330">
        <v>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4</v>
      </c>
      <c r="U1330">
        <v>3</v>
      </c>
      <c r="V1330">
        <v>1</v>
      </c>
      <c r="W1330">
        <v>20000</v>
      </c>
      <c r="X1330">
        <v>5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100</v>
      </c>
    </row>
    <row r="1331" spans="1:34" ht="18.75">
      <c r="A1331" s="79">
        <v>1330</v>
      </c>
      <c r="B1331" t="s">
        <v>3718</v>
      </c>
      <c r="C1331">
        <v>22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157</v>
      </c>
      <c r="J1331">
        <v>7000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2</v>
      </c>
      <c r="T1331">
        <v>8</v>
      </c>
      <c r="U1331">
        <v>3</v>
      </c>
      <c r="V1331">
        <v>1</v>
      </c>
      <c r="W1331">
        <v>20000</v>
      </c>
      <c r="X1331">
        <v>5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100</v>
      </c>
    </row>
    <row r="1332" spans="1:34" ht="18.75">
      <c r="A1332" s="79">
        <v>1331</v>
      </c>
      <c r="B1332" t="s">
        <v>1000</v>
      </c>
      <c r="C1332">
        <v>20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776</v>
      </c>
      <c r="J1332">
        <v>7000</v>
      </c>
      <c r="K1332">
        <v>0</v>
      </c>
      <c r="L1332">
        <v>0</v>
      </c>
      <c r="M1332">
        <v>0</v>
      </c>
      <c r="N1332">
        <v>0</v>
      </c>
      <c r="O1332">
        <v>3</v>
      </c>
      <c r="P1332">
        <v>8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45</v>
      </c>
      <c r="W1332">
        <v>25000</v>
      </c>
      <c r="X1332">
        <v>5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100</v>
      </c>
    </row>
    <row r="1333" spans="1:34" ht="18.75">
      <c r="A1333" s="79">
        <v>1332</v>
      </c>
      <c r="B1333" t="s">
        <v>1002</v>
      </c>
      <c r="C1333">
        <v>26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767</v>
      </c>
      <c r="J1333">
        <v>7000</v>
      </c>
      <c r="K1333">
        <v>0</v>
      </c>
      <c r="L1333">
        <v>2</v>
      </c>
      <c r="M1333">
        <v>0</v>
      </c>
      <c r="N1333">
        <v>2</v>
      </c>
      <c r="O1333">
        <v>1</v>
      </c>
      <c r="P1333">
        <v>5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45</v>
      </c>
      <c r="W1333">
        <v>25000</v>
      </c>
      <c r="X1333">
        <v>5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100</v>
      </c>
    </row>
    <row r="1334" spans="1:34" ht="18.75">
      <c r="A1334" s="79">
        <v>1333</v>
      </c>
      <c r="B1334" t="s">
        <v>1003</v>
      </c>
      <c r="C1334">
        <v>22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769</v>
      </c>
      <c r="J1334">
        <v>7000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9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45</v>
      </c>
      <c r="W1334">
        <v>25000</v>
      </c>
      <c r="X1334">
        <v>5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100</v>
      </c>
    </row>
    <row r="1335" spans="1:34" ht="18.75">
      <c r="A1335" s="79">
        <v>1334</v>
      </c>
      <c r="B1335" t="s">
        <v>1005</v>
      </c>
      <c r="C1335">
        <v>52</v>
      </c>
      <c r="D1335">
        <v>0</v>
      </c>
      <c r="E1335">
        <v>2</v>
      </c>
      <c r="F1335">
        <v>3</v>
      </c>
      <c r="G1335">
        <v>0</v>
      </c>
      <c r="H1335">
        <v>0</v>
      </c>
      <c r="I1335">
        <v>755</v>
      </c>
      <c r="J1335">
        <v>7000</v>
      </c>
      <c r="K1335">
        <v>0</v>
      </c>
      <c r="L1335">
        <v>3</v>
      </c>
      <c r="M1335">
        <v>0</v>
      </c>
      <c r="N1335">
        <v>0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45</v>
      </c>
      <c r="W1335">
        <v>25000</v>
      </c>
      <c r="X1335">
        <v>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100</v>
      </c>
    </row>
    <row r="1336" spans="1:34" ht="18.75">
      <c r="A1336" s="79">
        <v>1335</v>
      </c>
      <c r="B1336" t="s">
        <v>1004</v>
      </c>
      <c r="C1336">
        <v>54</v>
      </c>
      <c r="D1336">
        <v>0</v>
      </c>
      <c r="E1336">
        <v>2</v>
      </c>
      <c r="F1336">
        <v>0</v>
      </c>
      <c r="G1336">
        <v>0</v>
      </c>
      <c r="H1336">
        <v>0</v>
      </c>
      <c r="I1336">
        <v>758</v>
      </c>
      <c r="J1336">
        <v>7000</v>
      </c>
      <c r="K1336">
        <v>2</v>
      </c>
      <c r="L1336">
        <v>3</v>
      </c>
      <c r="M1336">
        <v>0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45</v>
      </c>
      <c r="W1336">
        <v>25000</v>
      </c>
      <c r="X1336">
        <v>5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100</v>
      </c>
    </row>
    <row r="1337" spans="1:34" ht="18.75">
      <c r="A1337" s="79">
        <v>1336</v>
      </c>
      <c r="B1337" t="s">
        <v>1007</v>
      </c>
      <c r="C1337">
        <v>20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778</v>
      </c>
      <c r="J1337">
        <v>5000</v>
      </c>
      <c r="K1337">
        <v>0</v>
      </c>
      <c r="L1337">
        <v>3</v>
      </c>
      <c r="M1337">
        <v>0</v>
      </c>
      <c r="N1337">
        <v>0</v>
      </c>
      <c r="O1337">
        <v>0</v>
      </c>
      <c r="P1337">
        <v>0</v>
      </c>
      <c r="Q1337">
        <v>3</v>
      </c>
      <c r="R1337">
        <v>9</v>
      </c>
      <c r="S1337">
        <v>0</v>
      </c>
      <c r="T1337">
        <v>0</v>
      </c>
      <c r="U1337">
        <v>2</v>
      </c>
      <c r="V1337">
        <v>30</v>
      </c>
      <c r="W1337">
        <v>25000</v>
      </c>
      <c r="X1337">
        <v>5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100</v>
      </c>
    </row>
    <row r="1338" spans="1:34" ht="18.75">
      <c r="A1338" s="79">
        <v>1337</v>
      </c>
      <c r="B1338" t="s">
        <v>1009</v>
      </c>
      <c r="C1338">
        <v>26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763</v>
      </c>
      <c r="J1338">
        <v>5000</v>
      </c>
      <c r="K1338">
        <v>0</v>
      </c>
      <c r="L1338">
        <v>2</v>
      </c>
      <c r="M1338">
        <v>0</v>
      </c>
      <c r="N1338">
        <v>0</v>
      </c>
      <c r="O1338">
        <v>0</v>
      </c>
      <c r="P1338">
        <v>0</v>
      </c>
      <c r="Q1338">
        <v>2</v>
      </c>
      <c r="R1338">
        <v>5</v>
      </c>
      <c r="S1338">
        <v>0</v>
      </c>
      <c r="T1338">
        <v>0</v>
      </c>
      <c r="U1338">
        <v>2</v>
      </c>
      <c r="V1338">
        <v>30</v>
      </c>
      <c r="W1338">
        <v>25000</v>
      </c>
      <c r="X1338">
        <v>5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100</v>
      </c>
    </row>
    <row r="1339" spans="1:34" ht="18.75">
      <c r="A1339" s="79">
        <v>1338</v>
      </c>
      <c r="B1339" t="s">
        <v>1010</v>
      </c>
      <c r="C1339">
        <v>22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770</v>
      </c>
      <c r="J1339">
        <v>5000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8</v>
      </c>
      <c r="S1339">
        <v>0</v>
      </c>
      <c r="T1339">
        <v>0</v>
      </c>
      <c r="U1339">
        <v>2</v>
      </c>
      <c r="V1339">
        <v>30</v>
      </c>
      <c r="W1339">
        <v>25000</v>
      </c>
      <c r="X1339">
        <v>5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100</v>
      </c>
    </row>
    <row r="1340" spans="1:34" ht="18.75">
      <c r="A1340" s="79">
        <v>1339</v>
      </c>
      <c r="B1340" t="s">
        <v>1012</v>
      </c>
      <c r="C1340">
        <v>52</v>
      </c>
      <c r="D1340">
        <v>0</v>
      </c>
      <c r="E1340">
        <v>1</v>
      </c>
      <c r="F1340">
        <v>5</v>
      </c>
      <c r="G1340">
        <v>0</v>
      </c>
      <c r="H1340">
        <v>0</v>
      </c>
      <c r="I1340">
        <v>753</v>
      </c>
      <c r="J1340">
        <v>5000</v>
      </c>
      <c r="K1340">
        <v>0</v>
      </c>
      <c r="L1340">
        <v>3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2</v>
      </c>
      <c r="V1340">
        <v>30</v>
      </c>
      <c r="W1340">
        <v>25000</v>
      </c>
      <c r="X1340">
        <v>5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100</v>
      </c>
    </row>
    <row r="1341" spans="1:34" ht="18.75">
      <c r="A1341" s="79">
        <v>1340</v>
      </c>
      <c r="B1341" t="s">
        <v>1011</v>
      </c>
      <c r="C1341">
        <v>54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756</v>
      </c>
      <c r="J1341">
        <v>5000</v>
      </c>
      <c r="K1341">
        <v>2</v>
      </c>
      <c r="L1341">
        <v>2</v>
      </c>
      <c r="M1341">
        <v>0</v>
      </c>
      <c r="N1341">
        <v>1</v>
      </c>
      <c r="O1341">
        <v>0</v>
      </c>
      <c r="P1341">
        <v>0</v>
      </c>
      <c r="Q1341">
        <v>1</v>
      </c>
      <c r="R1341">
        <v>1</v>
      </c>
      <c r="S1341">
        <v>0</v>
      </c>
      <c r="T1341">
        <v>0</v>
      </c>
      <c r="U1341">
        <v>2</v>
      </c>
      <c r="V1341">
        <v>30</v>
      </c>
      <c r="W1341">
        <v>25000</v>
      </c>
      <c r="X1341">
        <v>5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100</v>
      </c>
    </row>
    <row r="1342" spans="1:34" ht="18.75">
      <c r="A1342" s="79">
        <v>1341</v>
      </c>
      <c r="B1342" t="s">
        <v>1014</v>
      </c>
      <c r="C1342">
        <v>20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777</v>
      </c>
      <c r="J1342">
        <v>6000</v>
      </c>
      <c r="K1342">
        <v>0</v>
      </c>
      <c r="L1342">
        <v>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4</v>
      </c>
      <c r="T1342">
        <v>8</v>
      </c>
      <c r="U1342">
        <v>3</v>
      </c>
      <c r="V1342">
        <v>28</v>
      </c>
      <c r="W1342">
        <v>25000</v>
      </c>
      <c r="X1342">
        <v>5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100</v>
      </c>
    </row>
    <row r="1343" spans="1:34" ht="18.75">
      <c r="A1343" s="79">
        <v>1342</v>
      </c>
      <c r="B1343" t="s">
        <v>1016</v>
      </c>
      <c r="C1343">
        <v>26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765</v>
      </c>
      <c r="J1343">
        <v>6000</v>
      </c>
      <c r="K1343">
        <v>1</v>
      </c>
      <c r="L1343">
        <v>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2</v>
      </c>
      <c r="T1343">
        <v>5</v>
      </c>
      <c r="U1343">
        <v>3</v>
      </c>
      <c r="V1343">
        <v>28</v>
      </c>
      <c r="W1343">
        <v>25000</v>
      </c>
      <c r="X1343">
        <v>5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100</v>
      </c>
    </row>
    <row r="1344" spans="1:34" ht="18.75">
      <c r="A1344" s="79">
        <v>1343</v>
      </c>
      <c r="B1344" t="s">
        <v>1017</v>
      </c>
      <c r="C1344">
        <v>22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768</v>
      </c>
      <c r="J1344">
        <v>6000</v>
      </c>
      <c r="K1344">
        <v>0</v>
      </c>
      <c r="L1344">
        <v>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9</v>
      </c>
      <c r="U1344">
        <v>3</v>
      </c>
      <c r="V1344">
        <v>28</v>
      </c>
      <c r="W1344">
        <v>25000</v>
      </c>
      <c r="X1344">
        <v>5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100</v>
      </c>
    </row>
    <row r="1345" spans="1:34" ht="18.75">
      <c r="A1345" s="79">
        <v>1344</v>
      </c>
      <c r="B1345" t="s">
        <v>1019</v>
      </c>
      <c r="C1345">
        <v>52</v>
      </c>
      <c r="D1345">
        <v>0</v>
      </c>
      <c r="E1345">
        <v>1</v>
      </c>
      <c r="F1345">
        <v>4</v>
      </c>
      <c r="G1345">
        <v>0</v>
      </c>
      <c r="H1345">
        <v>0</v>
      </c>
      <c r="I1345">
        <v>754</v>
      </c>
      <c r="J1345">
        <v>6000</v>
      </c>
      <c r="K1345">
        <v>1</v>
      </c>
      <c r="L1345">
        <v>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</v>
      </c>
      <c r="U1345">
        <v>3</v>
      </c>
      <c r="V1345">
        <v>28</v>
      </c>
      <c r="W1345">
        <v>25000</v>
      </c>
      <c r="X1345">
        <v>5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100</v>
      </c>
    </row>
    <row r="1346" spans="1:34" ht="18.75">
      <c r="A1346" s="79">
        <v>1345</v>
      </c>
      <c r="B1346" t="s">
        <v>1018</v>
      </c>
      <c r="C1346">
        <v>54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757</v>
      </c>
      <c r="J1346">
        <v>6000</v>
      </c>
      <c r="K1346">
        <v>2</v>
      </c>
      <c r="L1346">
        <v>2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</v>
      </c>
      <c r="U1346">
        <v>3</v>
      </c>
      <c r="V1346">
        <v>28</v>
      </c>
      <c r="W1346">
        <v>25000</v>
      </c>
      <c r="X1346">
        <v>5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100</v>
      </c>
    </row>
    <row r="1347" spans="1:34" ht="18.75">
      <c r="A1347" s="79">
        <v>1346</v>
      </c>
      <c r="B1347" t="s">
        <v>3719</v>
      </c>
      <c r="C1347">
        <v>15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105</v>
      </c>
      <c r="J1347">
        <v>10000</v>
      </c>
      <c r="K1347">
        <v>4</v>
      </c>
      <c r="L1347">
        <v>6</v>
      </c>
      <c r="M1347">
        <v>4</v>
      </c>
      <c r="N1347">
        <v>5</v>
      </c>
      <c r="O1347">
        <v>0</v>
      </c>
      <c r="P1347">
        <v>4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47</v>
      </c>
      <c r="W1347">
        <v>50000</v>
      </c>
      <c r="X1347">
        <v>5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100</v>
      </c>
    </row>
    <row r="1348" spans="1:34" ht="18.75">
      <c r="A1348" s="79">
        <v>1347</v>
      </c>
      <c r="B1348" t="s">
        <v>3720</v>
      </c>
      <c r="C1348">
        <v>15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105</v>
      </c>
      <c r="J1348">
        <v>10000</v>
      </c>
      <c r="K1348">
        <v>4</v>
      </c>
      <c r="L1348">
        <v>6</v>
      </c>
      <c r="M1348">
        <v>4</v>
      </c>
      <c r="N1348">
        <v>5</v>
      </c>
      <c r="O1348">
        <v>0</v>
      </c>
      <c r="P1348">
        <v>0</v>
      </c>
      <c r="Q1348">
        <v>0</v>
      </c>
      <c r="R1348">
        <v>4</v>
      </c>
      <c r="S1348">
        <v>0</v>
      </c>
      <c r="T1348">
        <v>0</v>
      </c>
      <c r="U1348">
        <v>0</v>
      </c>
      <c r="V1348">
        <v>47</v>
      </c>
      <c r="W1348">
        <v>50000</v>
      </c>
      <c r="X1348">
        <v>5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100</v>
      </c>
    </row>
    <row r="1349" spans="1:34" ht="18.75">
      <c r="A1349" s="79">
        <v>1348</v>
      </c>
      <c r="B1349" t="s">
        <v>3721</v>
      </c>
      <c r="C1349">
        <v>15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105</v>
      </c>
      <c r="J1349">
        <v>10000</v>
      </c>
      <c r="K1349">
        <v>4</v>
      </c>
      <c r="L1349">
        <v>6</v>
      </c>
      <c r="M1349">
        <v>4</v>
      </c>
      <c r="N1349">
        <v>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</v>
      </c>
      <c r="U1349">
        <v>0</v>
      </c>
      <c r="V1349">
        <v>47</v>
      </c>
      <c r="W1349">
        <v>50000</v>
      </c>
      <c r="X1349">
        <v>5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100</v>
      </c>
    </row>
    <row r="1350" spans="1:34" ht="18.75">
      <c r="A1350" s="79">
        <v>1349</v>
      </c>
      <c r="B1350" t="s">
        <v>3722</v>
      </c>
      <c r="C1350">
        <v>54</v>
      </c>
      <c r="D1350">
        <v>0</v>
      </c>
      <c r="E1350">
        <v>2</v>
      </c>
      <c r="F1350">
        <v>0</v>
      </c>
      <c r="G1350">
        <v>0</v>
      </c>
      <c r="H1350">
        <v>0</v>
      </c>
      <c r="I1350">
        <v>555</v>
      </c>
      <c r="J1350">
        <v>10000</v>
      </c>
      <c r="K1350">
        <v>3</v>
      </c>
      <c r="L1350">
        <v>4</v>
      </c>
      <c r="M1350">
        <v>3</v>
      </c>
      <c r="N1350">
        <v>4</v>
      </c>
      <c r="O1350">
        <v>0</v>
      </c>
      <c r="P1350">
        <v>4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47</v>
      </c>
      <c r="W1350">
        <v>50000</v>
      </c>
      <c r="X1350">
        <v>5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100</v>
      </c>
    </row>
    <row r="1351" spans="1:34" ht="18.75">
      <c r="A1351" s="79">
        <v>1350</v>
      </c>
      <c r="B1351" t="s">
        <v>3723</v>
      </c>
      <c r="C1351">
        <v>54</v>
      </c>
      <c r="D1351">
        <v>0</v>
      </c>
      <c r="E1351">
        <v>2</v>
      </c>
      <c r="F1351">
        <v>0</v>
      </c>
      <c r="G1351">
        <v>0</v>
      </c>
      <c r="H1351">
        <v>0</v>
      </c>
      <c r="I1351">
        <v>555</v>
      </c>
      <c r="J1351">
        <v>10000</v>
      </c>
      <c r="K1351">
        <v>3</v>
      </c>
      <c r="L1351">
        <v>4</v>
      </c>
      <c r="M1351">
        <v>3</v>
      </c>
      <c r="N1351">
        <v>4</v>
      </c>
      <c r="O1351">
        <v>0</v>
      </c>
      <c r="P1351">
        <v>0</v>
      </c>
      <c r="Q1351">
        <v>0</v>
      </c>
      <c r="R1351">
        <v>4</v>
      </c>
      <c r="S1351">
        <v>0</v>
      </c>
      <c r="T1351">
        <v>0</v>
      </c>
      <c r="U1351">
        <v>0</v>
      </c>
      <c r="V1351">
        <v>47</v>
      </c>
      <c r="W1351">
        <v>50000</v>
      </c>
      <c r="X1351">
        <v>5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100</v>
      </c>
    </row>
    <row r="1352" spans="1:34" ht="18.75">
      <c r="A1352" s="79">
        <v>1351</v>
      </c>
      <c r="B1352" t="s">
        <v>3724</v>
      </c>
      <c r="C1352">
        <v>54</v>
      </c>
      <c r="D1352">
        <v>0</v>
      </c>
      <c r="E1352">
        <v>2</v>
      </c>
      <c r="F1352">
        <v>0</v>
      </c>
      <c r="G1352">
        <v>0</v>
      </c>
      <c r="H1352">
        <v>0</v>
      </c>
      <c r="I1352">
        <v>555</v>
      </c>
      <c r="J1352">
        <v>10000</v>
      </c>
      <c r="K1352">
        <v>3</v>
      </c>
      <c r="L1352">
        <v>4</v>
      </c>
      <c r="M1352">
        <v>3</v>
      </c>
      <c r="N1352">
        <v>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4</v>
      </c>
      <c r="U1352">
        <v>0</v>
      </c>
      <c r="V1352">
        <v>47</v>
      </c>
      <c r="W1352">
        <v>50000</v>
      </c>
      <c r="X1352">
        <v>5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100</v>
      </c>
    </row>
    <row r="1353" spans="1:34" ht="18.75">
      <c r="A1353" s="79">
        <v>1352</v>
      </c>
      <c r="B1353" t="s">
        <v>3725</v>
      </c>
      <c r="C1353">
        <v>52</v>
      </c>
      <c r="D1353">
        <v>0</v>
      </c>
      <c r="E1353">
        <v>2</v>
      </c>
      <c r="F1353">
        <v>6</v>
      </c>
      <c r="G1353">
        <v>0</v>
      </c>
      <c r="H1353">
        <v>0</v>
      </c>
      <c r="I1353">
        <v>565</v>
      </c>
      <c r="J1353">
        <v>8000</v>
      </c>
      <c r="K1353">
        <v>3</v>
      </c>
      <c r="L1353">
        <v>4</v>
      </c>
      <c r="M1353">
        <v>3</v>
      </c>
      <c r="N1353">
        <v>4</v>
      </c>
      <c r="O1353">
        <v>0</v>
      </c>
      <c r="P1353">
        <v>4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47</v>
      </c>
      <c r="W1353">
        <v>50000</v>
      </c>
      <c r="X1353">
        <v>5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100</v>
      </c>
    </row>
    <row r="1354" spans="1:34" ht="18.75">
      <c r="A1354" s="79">
        <v>1353</v>
      </c>
      <c r="B1354" t="s">
        <v>3726</v>
      </c>
      <c r="C1354">
        <v>52</v>
      </c>
      <c r="D1354">
        <v>0</v>
      </c>
      <c r="E1354">
        <v>2</v>
      </c>
      <c r="F1354">
        <v>6</v>
      </c>
      <c r="G1354">
        <v>0</v>
      </c>
      <c r="H1354">
        <v>0</v>
      </c>
      <c r="I1354">
        <v>565</v>
      </c>
      <c r="J1354">
        <v>5000</v>
      </c>
      <c r="K1354">
        <v>3</v>
      </c>
      <c r="L1354">
        <v>4</v>
      </c>
      <c r="M1354">
        <v>3</v>
      </c>
      <c r="N1354">
        <v>4</v>
      </c>
      <c r="O1354">
        <v>0</v>
      </c>
      <c r="P1354">
        <v>0</v>
      </c>
      <c r="Q1354">
        <v>0</v>
      </c>
      <c r="R1354">
        <v>4</v>
      </c>
      <c r="S1354">
        <v>0</v>
      </c>
      <c r="T1354">
        <v>0</v>
      </c>
      <c r="U1354">
        <v>0</v>
      </c>
      <c r="V1354">
        <v>47</v>
      </c>
      <c r="W1354">
        <v>50000</v>
      </c>
      <c r="X1354">
        <v>5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100</v>
      </c>
    </row>
    <row r="1355" spans="1:34" ht="18.75">
      <c r="A1355" s="79">
        <v>1354</v>
      </c>
      <c r="B1355" t="s">
        <v>3727</v>
      </c>
      <c r="C1355">
        <v>52</v>
      </c>
      <c r="D1355">
        <v>0</v>
      </c>
      <c r="E1355">
        <v>2</v>
      </c>
      <c r="F1355">
        <v>6</v>
      </c>
      <c r="G1355">
        <v>0</v>
      </c>
      <c r="H1355">
        <v>0</v>
      </c>
      <c r="I1355">
        <v>565</v>
      </c>
      <c r="J1355">
        <v>6000</v>
      </c>
      <c r="K1355">
        <v>3</v>
      </c>
      <c r="L1355">
        <v>4</v>
      </c>
      <c r="M1355">
        <v>3</v>
      </c>
      <c r="N1355">
        <v>4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</v>
      </c>
      <c r="U1355">
        <v>0</v>
      </c>
      <c r="V1355">
        <v>47</v>
      </c>
      <c r="W1355">
        <v>50000</v>
      </c>
      <c r="X1355">
        <v>5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100</v>
      </c>
    </row>
    <row r="1356" spans="1:34" ht="18.75">
      <c r="A1356" s="79">
        <v>1355</v>
      </c>
      <c r="B1356" t="s">
        <v>3728</v>
      </c>
      <c r="C1356">
        <v>19</v>
      </c>
      <c r="D1356">
        <v>0</v>
      </c>
      <c r="E1356">
        <v>3</v>
      </c>
      <c r="F1356">
        <v>0</v>
      </c>
      <c r="G1356">
        <v>0</v>
      </c>
      <c r="H1356">
        <v>0</v>
      </c>
      <c r="I1356">
        <v>1223</v>
      </c>
      <c r="J1356">
        <v>8000</v>
      </c>
      <c r="K1356">
        <v>0</v>
      </c>
      <c r="L1356">
        <v>0</v>
      </c>
      <c r="M1356">
        <v>0</v>
      </c>
      <c r="N1356">
        <v>1</v>
      </c>
      <c r="O1356">
        <v>3</v>
      </c>
      <c r="P1356">
        <v>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47</v>
      </c>
      <c r="W1356">
        <v>40000</v>
      </c>
      <c r="X1356">
        <v>5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100</v>
      </c>
    </row>
    <row r="1357" spans="1:34" ht="18.75">
      <c r="A1357" s="79">
        <v>1356</v>
      </c>
      <c r="B1357" t="s">
        <v>3729</v>
      </c>
      <c r="C1357">
        <v>26</v>
      </c>
      <c r="D1357">
        <v>0</v>
      </c>
      <c r="E1357">
        <v>2</v>
      </c>
      <c r="F1357">
        <v>0</v>
      </c>
      <c r="G1357">
        <v>0</v>
      </c>
      <c r="H1357">
        <v>0</v>
      </c>
      <c r="I1357">
        <v>1222</v>
      </c>
      <c r="J1357">
        <v>8000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6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47</v>
      </c>
      <c r="W1357">
        <v>40000</v>
      </c>
      <c r="X1357">
        <v>5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100</v>
      </c>
    </row>
    <row r="1358" spans="1:34" ht="18.75">
      <c r="A1358" s="79">
        <v>1357</v>
      </c>
      <c r="B1358" t="s">
        <v>3730</v>
      </c>
      <c r="C1358">
        <v>22</v>
      </c>
      <c r="D1358">
        <v>0</v>
      </c>
      <c r="E1358">
        <v>2</v>
      </c>
      <c r="F1358">
        <v>0</v>
      </c>
      <c r="G1358">
        <v>0</v>
      </c>
      <c r="H1358">
        <v>0</v>
      </c>
      <c r="I1358">
        <v>1221</v>
      </c>
      <c r="J1358">
        <v>8000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10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47</v>
      </c>
      <c r="W1358">
        <v>40000</v>
      </c>
      <c r="X1358">
        <v>5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100</v>
      </c>
    </row>
    <row r="1359" spans="1:34" ht="18.75">
      <c r="A1359" s="79">
        <v>1358</v>
      </c>
      <c r="B1359" t="s">
        <v>3731</v>
      </c>
      <c r="C1359">
        <v>20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1223</v>
      </c>
      <c r="J1359">
        <v>6000</v>
      </c>
      <c r="K1359">
        <v>0</v>
      </c>
      <c r="L1359">
        <v>0</v>
      </c>
      <c r="M1359">
        <v>0</v>
      </c>
      <c r="N1359">
        <v>3</v>
      </c>
      <c r="O1359">
        <v>0</v>
      </c>
      <c r="P1359">
        <v>0</v>
      </c>
      <c r="Q1359">
        <v>0</v>
      </c>
      <c r="R1359">
        <v>10</v>
      </c>
      <c r="S1359">
        <v>0</v>
      </c>
      <c r="T1359">
        <v>0</v>
      </c>
      <c r="U1359">
        <v>0</v>
      </c>
      <c r="V1359">
        <v>47</v>
      </c>
      <c r="W1359">
        <v>40000</v>
      </c>
      <c r="X1359">
        <v>5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100</v>
      </c>
    </row>
    <row r="1360" spans="1:34" ht="18.75">
      <c r="A1360" s="79">
        <v>1359</v>
      </c>
      <c r="B1360" t="s">
        <v>3732</v>
      </c>
      <c r="C1360">
        <v>26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1222</v>
      </c>
      <c r="J1360">
        <v>6000</v>
      </c>
      <c r="K1360">
        <v>0</v>
      </c>
      <c r="L1360">
        <v>2</v>
      </c>
      <c r="M1360">
        <v>0</v>
      </c>
      <c r="N1360">
        <v>2</v>
      </c>
      <c r="O1360">
        <v>0</v>
      </c>
      <c r="P1360">
        <v>0</v>
      </c>
      <c r="Q1360">
        <v>1</v>
      </c>
      <c r="R1360">
        <v>6</v>
      </c>
      <c r="S1360">
        <v>0</v>
      </c>
      <c r="T1360">
        <v>0</v>
      </c>
      <c r="U1360">
        <v>0</v>
      </c>
      <c r="V1360">
        <v>47</v>
      </c>
      <c r="W1360">
        <v>40000</v>
      </c>
      <c r="X1360">
        <v>5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100</v>
      </c>
    </row>
    <row r="1361" spans="1:34" ht="18.75">
      <c r="A1361" s="79">
        <v>1360</v>
      </c>
      <c r="B1361" t="s">
        <v>3733</v>
      </c>
      <c r="C1361">
        <v>22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1221</v>
      </c>
      <c r="J1361">
        <v>6000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2</v>
      </c>
      <c r="R1361">
        <v>9</v>
      </c>
      <c r="S1361">
        <v>0</v>
      </c>
      <c r="T1361">
        <v>0</v>
      </c>
      <c r="U1361">
        <v>0</v>
      </c>
      <c r="V1361">
        <v>47</v>
      </c>
      <c r="W1361">
        <v>40000</v>
      </c>
      <c r="X1361">
        <v>5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100</v>
      </c>
    </row>
    <row r="1362" spans="1:34" ht="18.75">
      <c r="A1362" s="79">
        <v>1361</v>
      </c>
      <c r="B1362" t="s">
        <v>3734</v>
      </c>
      <c r="C1362">
        <v>19</v>
      </c>
      <c r="D1362">
        <v>0</v>
      </c>
      <c r="E1362">
        <v>2</v>
      </c>
      <c r="F1362">
        <v>0</v>
      </c>
      <c r="G1362">
        <v>0</v>
      </c>
      <c r="H1362">
        <v>0</v>
      </c>
      <c r="I1362">
        <v>1223</v>
      </c>
      <c r="J1362">
        <v>7000</v>
      </c>
      <c r="K1362">
        <v>0</v>
      </c>
      <c r="L1362">
        <v>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9</v>
      </c>
      <c r="U1362">
        <v>0</v>
      </c>
      <c r="V1362">
        <v>47</v>
      </c>
      <c r="W1362">
        <v>40000</v>
      </c>
      <c r="X1362">
        <v>5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100</v>
      </c>
    </row>
    <row r="1363" spans="1:34" ht="18.75">
      <c r="A1363" s="79">
        <v>1362</v>
      </c>
      <c r="B1363" t="s">
        <v>3735</v>
      </c>
      <c r="C1363">
        <v>22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1221</v>
      </c>
      <c r="J1363">
        <v>7000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2</v>
      </c>
      <c r="T1363">
        <v>10</v>
      </c>
      <c r="U1363">
        <v>0</v>
      </c>
      <c r="V1363">
        <v>47</v>
      </c>
      <c r="W1363">
        <v>40000</v>
      </c>
      <c r="X1363">
        <v>5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100</v>
      </c>
    </row>
    <row r="1364" spans="1:34" ht="18.75">
      <c r="A1364" s="79">
        <v>1363</v>
      </c>
      <c r="B1364" t="s">
        <v>3736</v>
      </c>
      <c r="C1364">
        <v>26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1222</v>
      </c>
      <c r="J1364">
        <v>7000</v>
      </c>
      <c r="K1364">
        <v>0</v>
      </c>
      <c r="L1364">
        <v>0</v>
      </c>
      <c r="M1364">
        <v>0</v>
      </c>
      <c r="N1364">
        <v>2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6</v>
      </c>
      <c r="U1364">
        <v>0</v>
      </c>
      <c r="V1364">
        <v>47</v>
      </c>
      <c r="W1364">
        <v>40000</v>
      </c>
      <c r="X1364">
        <v>5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100</v>
      </c>
    </row>
    <row r="1365" spans="1:34" ht="18.75">
      <c r="A1365" s="79">
        <v>1364</v>
      </c>
      <c r="B1365" t="s">
        <v>3737</v>
      </c>
      <c r="C1365">
        <v>15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1576</v>
      </c>
      <c r="J1365">
        <v>10000</v>
      </c>
      <c r="K1365">
        <v>2</v>
      </c>
      <c r="L1365">
        <v>0</v>
      </c>
      <c r="M1365">
        <v>0</v>
      </c>
      <c r="N1365">
        <v>8</v>
      </c>
      <c r="O1365">
        <v>8</v>
      </c>
      <c r="P1365">
        <v>8</v>
      </c>
      <c r="Q1365">
        <v>8</v>
      </c>
      <c r="R1365">
        <v>8</v>
      </c>
      <c r="S1365">
        <v>8</v>
      </c>
      <c r="T1365">
        <v>8</v>
      </c>
      <c r="U1365">
        <v>0</v>
      </c>
      <c r="V1365">
        <v>54</v>
      </c>
      <c r="W1365">
        <v>5</v>
      </c>
      <c r="X1365">
        <v>20000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100</v>
      </c>
    </row>
    <row r="1366" spans="1:34" ht="18.75">
      <c r="A1366" s="79">
        <v>1365</v>
      </c>
      <c r="B1366" t="s">
        <v>3738</v>
      </c>
      <c r="C1366">
        <v>54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1574</v>
      </c>
      <c r="J1366">
        <v>8000</v>
      </c>
      <c r="K1366">
        <v>2</v>
      </c>
      <c r="L1366">
        <v>0</v>
      </c>
      <c r="M1366">
        <v>0</v>
      </c>
      <c r="N1366">
        <v>8</v>
      </c>
      <c r="O1366">
        <v>8</v>
      </c>
      <c r="P1366">
        <v>8</v>
      </c>
      <c r="Q1366">
        <v>8</v>
      </c>
      <c r="R1366">
        <v>8</v>
      </c>
      <c r="S1366">
        <v>8</v>
      </c>
      <c r="T1366">
        <v>8</v>
      </c>
      <c r="U1366">
        <v>0</v>
      </c>
      <c r="V1366">
        <v>54</v>
      </c>
      <c r="W1366">
        <v>5</v>
      </c>
      <c r="X1366">
        <v>20000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100</v>
      </c>
    </row>
    <row r="1367" spans="1:34" ht="18.75">
      <c r="A1367" s="79">
        <v>1366</v>
      </c>
      <c r="B1367" t="s">
        <v>3739</v>
      </c>
      <c r="C1367">
        <v>52</v>
      </c>
      <c r="D1367">
        <v>0</v>
      </c>
      <c r="E1367">
        <v>1</v>
      </c>
      <c r="F1367">
        <v>7</v>
      </c>
      <c r="G1367">
        <v>0</v>
      </c>
      <c r="H1367">
        <v>0</v>
      </c>
      <c r="I1367">
        <v>1575</v>
      </c>
      <c r="J1367">
        <v>10000</v>
      </c>
      <c r="K1367">
        <v>2</v>
      </c>
      <c r="L1367">
        <v>0</v>
      </c>
      <c r="M1367">
        <v>0</v>
      </c>
      <c r="N1367">
        <v>8</v>
      </c>
      <c r="O1367">
        <v>8</v>
      </c>
      <c r="P1367">
        <v>8</v>
      </c>
      <c r="Q1367">
        <v>8</v>
      </c>
      <c r="R1367">
        <v>8</v>
      </c>
      <c r="S1367">
        <v>8</v>
      </c>
      <c r="T1367">
        <v>8</v>
      </c>
      <c r="U1367">
        <v>0</v>
      </c>
      <c r="V1367">
        <v>54</v>
      </c>
      <c r="W1367">
        <v>5</v>
      </c>
      <c r="X1367">
        <v>20000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100</v>
      </c>
    </row>
    <row r="1368" spans="1:34" ht="18.75">
      <c r="A1368" s="79">
        <v>1367</v>
      </c>
      <c r="B1368" t="s">
        <v>3740</v>
      </c>
      <c r="C1368">
        <v>19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1152</v>
      </c>
      <c r="J1368">
        <v>8000</v>
      </c>
      <c r="K1368">
        <v>0</v>
      </c>
      <c r="L1368">
        <v>0</v>
      </c>
      <c r="M1368">
        <v>0</v>
      </c>
      <c r="N1368">
        <v>0</v>
      </c>
      <c r="O1368">
        <v>3</v>
      </c>
      <c r="P1368">
        <v>3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45</v>
      </c>
      <c r="W1368">
        <v>35000</v>
      </c>
      <c r="X1368">
        <v>5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100</v>
      </c>
    </row>
    <row r="1369" spans="1:34" ht="18.75">
      <c r="A1369" s="79">
        <v>1368</v>
      </c>
      <c r="B1369" t="s">
        <v>3741</v>
      </c>
      <c r="C1369">
        <v>26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1151</v>
      </c>
      <c r="J1369">
        <v>7000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2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45</v>
      </c>
      <c r="W1369">
        <v>35000</v>
      </c>
      <c r="X1369">
        <v>5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100</v>
      </c>
    </row>
    <row r="1370" spans="1:34" ht="18.75">
      <c r="A1370" s="79">
        <v>1369</v>
      </c>
      <c r="B1370" t="s">
        <v>3742</v>
      </c>
      <c r="C1370">
        <v>22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1150</v>
      </c>
      <c r="J1370">
        <v>7000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4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45</v>
      </c>
      <c r="W1370">
        <v>35000</v>
      </c>
      <c r="X1370">
        <v>5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100</v>
      </c>
    </row>
    <row r="1371" spans="1:34" ht="18.75">
      <c r="A1371" s="79">
        <v>1370</v>
      </c>
      <c r="B1371" t="s">
        <v>3743</v>
      </c>
      <c r="C1371">
        <v>20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1155</v>
      </c>
      <c r="J1371">
        <v>5000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3</v>
      </c>
      <c r="S1371">
        <v>0</v>
      </c>
      <c r="T1371">
        <v>0</v>
      </c>
      <c r="U1371">
        <v>2</v>
      </c>
      <c r="V1371">
        <v>30</v>
      </c>
      <c r="W1371">
        <v>35000</v>
      </c>
      <c r="X1371">
        <v>5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100</v>
      </c>
    </row>
    <row r="1372" spans="1:34" ht="18.75">
      <c r="A1372" s="79">
        <v>1371</v>
      </c>
      <c r="B1372" t="s">
        <v>3744</v>
      </c>
      <c r="C1372">
        <v>26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1154</v>
      </c>
      <c r="J1372">
        <v>5000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</v>
      </c>
      <c r="R1372">
        <v>2</v>
      </c>
      <c r="S1372">
        <v>0</v>
      </c>
      <c r="T1372">
        <v>0</v>
      </c>
      <c r="U1372">
        <v>2</v>
      </c>
      <c r="V1372">
        <v>30</v>
      </c>
      <c r="W1372">
        <v>35000</v>
      </c>
      <c r="X1372">
        <v>5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100</v>
      </c>
    </row>
    <row r="1373" spans="1:34" ht="18.75">
      <c r="A1373" s="79">
        <v>1372</v>
      </c>
      <c r="B1373" t="s">
        <v>3745</v>
      </c>
      <c r="C1373">
        <v>22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1153</v>
      </c>
      <c r="J1373">
        <v>5000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4</v>
      </c>
      <c r="S1373">
        <v>0</v>
      </c>
      <c r="T1373">
        <v>0</v>
      </c>
      <c r="U1373">
        <v>2</v>
      </c>
      <c r="V1373">
        <v>30</v>
      </c>
      <c r="W1373">
        <v>35000</v>
      </c>
      <c r="X1373">
        <v>5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100</v>
      </c>
    </row>
    <row r="1374" spans="1:34" ht="18.75">
      <c r="A1374" s="79">
        <v>1373</v>
      </c>
      <c r="B1374" t="s">
        <v>3746</v>
      </c>
      <c r="C1374">
        <v>20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1158</v>
      </c>
      <c r="J1374">
        <v>6000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2</v>
      </c>
      <c r="T1374">
        <v>2</v>
      </c>
      <c r="U1374">
        <v>3</v>
      </c>
      <c r="V1374">
        <v>28</v>
      </c>
      <c r="W1374">
        <v>35000</v>
      </c>
      <c r="X1374">
        <v>5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100</v>
      </c>
    </row>
    <row r="1375" spans="1:34" ht="18.75">
      <c r="A1375" s="79">
        <v>1374</v>
      </c>
      <c r="B1375" t="s">
        <v>3747</v>
      </c>
      <c r="C1375">
        <v>26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1157</v>
      </c>
      <c r="J1375">
        <v>6000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2</v>
      </c>
      <c r="U1375">
        <v>3</v>
      </c>
      <c r="V1375">
        <v>28</v>
      </c>
      <c r="W1375">
        <v>35000</v>
      </c>
      <c r="X1375">
        <v>5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100</v>
      </c>
    </row>
    <row r="1376" spans="1:34" ht="18.75">
      <c r="A1376" s="79">
        <v>1375</v>
      </c>
      <c r="B1376" t="s">
        <v>3748</v>
      </c>
      <c r="C1376">
        <v>22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1156</v>
      </c>
      <c r="J1376">
        <v>6000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4</v>
      </c>
      <c r="U1376">
        <v>3</v>
      </c>
      <c r="V1376">
        <v>28</v>
      </c>
      <c r="W1376">
        <v>35000</v>
      </c>
      <c r="X1376">
        <v>5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100</v>
      </c>
    </row>
    <row r="1377" spans="1:34" ht="18.75">
      <c r="A1377" s="79">
        <v>1376</v>
      </c>
      <c r="B1377" t="s">
        <v>3749</v>
      </c>
      <c r="C1377">
        <v>44</v>
      </c>
      <c r="D1377">
        <v>0</v>
      </c>
      <c r="E1377">
        <v>2</v>
      </c>
      <c r="F1377">
        <v>0</v>
      </c>
      <c r="G1377">
        <v>0</v>
      </c>
      <c r="H1377">
        <v>0</v>
      </c>
      <c r="I1377">
        <v>1265</v>
      </c>
      <c r="J1377">
        <v>8000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50</v>
      </c>
      <c r="W1377">
        <v>35000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100</v>
      </c>
    </row>
    <row r="1378" spans="1:34" ht="18.75">
      <c r="A1378" s="79">
        <v>1377</v>
      </c>
      <c r="B1378" t="s">
        <v>3750</v>
      </c>
      <c r="C1378">
        <v>44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1262</v>
      </c>
      <c r="J1378">
        <v>8000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50</v>
      </c>
      <c r="W1378">
        <v>35000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100</v>
      </c>
    </row>
    <row r="1379" spans="1:34" ht="18.75">
      <c r="A1379" s="79">
        <v>1378</v>
      </c>
      <c r="B1379" t="s">
        <v>3751</v>
      </c>
      <c r="C1379">
        <v>44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1260</v>
      </c>
      <c r="J1379">
        <v>8000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50</v>
      </c>
      <c r="W1379">
        <v>35000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100</v>
      </c>
    </row>
    <row r="1380" spans="1:34" ht="18.75">
      <c r="A1380" s="79">
        <v>1379</v>
      </c>
      <c r="B1380" t="s">
        <v>3752</v>
      </c>
      <c r="C1380">
        <v>44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1261</v>
      </c>
      <c r="J1380">
        <v>8000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50</v>
      </c>
      <c r="W1380">
        <v>35000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100</v>
      </c>
    </row>
    <row r="1381" spans="1:34" ht="18.75">
      <c r="A1381" s="79">
        <v>1380</v>
      </c>
      <c r="B1381" t="s">
        <v>3753</v>
      </c>
      <c r="C1381">
        <v>44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1264</v>
      </c>
      <c r="J1381">
        <v>8000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50</v>
      </c>
      <c r="W1381">
        <v>35000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100</v>
      </c>
    </row>
    <row r="1382" spans="1:34" ht="18.75">
      <c r="A1382" s="79">
        <v>1381</v>
      </c>
      <c r="B1382" t="s">
        <v>3754</v>
      </c>
      <c r="C1382">
        <v>44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1263</v>
      </c>
      <c r="J1382">
        <v>8000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50</v>
      </c>
      <c r="W1382">
        <v>35000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100</v>
      </c>
    </row>
    <row r="1383" spans="1:34" ht="18.75">
      <c r="A1383" s="79">
        <v>1382</v>
      </c>
      <c r="B1383" t="s">
        <v>3755</v>
      </c>
      <c r="C1383">
        <v>44</v>
      </c>
      <c r="D1383">
        <v>0</v>
      </c>
      <c r="E1383">
        <v>2</v>
      </c>
      <c r="F1383">
        <v>0</v>
      </c>
      <c r="G1383">
        <v>0</v>
      </c>
      <c r="H1383">
        <v>0</v>
      </c>
      <c r="I1383">
        <v>1245</v>
      </c>
      <c r="J1383">
        <v>8000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50</v>
      </c>
      <c r="W1383">
        <v>35000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100</v>
      </c>
    </row>
    <row r="1384" spans="1:34" ht="18.75">
      <c r="A1384" s="79">
        <v>1383</v>
      </c>
      <c r="B1384" t="s">
        <v>3756</v>
      </c>
      <c r="C1384">
        <v>44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1242</v>
      </c>
      <c r="J1384">
        <v>8000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50</v>
      </c>
      <c r="W1384">
        <v>35000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100</v>
      </c>
    </row>
    <row r="1385" spans="1:34" ht="18.75">
      <c r="A1385" s="79">
        <v>1384</v>
      </c>
      <c r="B1385" t="s">
        <v>3757</v>
      </c>
      <c r="C1385">
        <v>44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1240</v>
      </c>
      <c r="J1385">
        <v>8000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50</v>
      </c>
      <c r="W1385">
        <v>35000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100</v>
      </c>
    </row>
    <row r="1386" spans="1:34" ht="18.75">
      <c r="A1386" s="79">
        <v>1385</v>
      </c>
      <c r="B1386" t="s">
        <v>3758</v>
      </c>
      <c r="C1386">
        <v>44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1241</v>
      </c>
      <c r="J1386">
        <v>8000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50</v>
      </c>
      <c r="W1386">
        <v>35000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100</v>
      </c>
    </row>
    <row r="1387" spans="1:34" ht="18.75">
      <c r="A1387" s="79">
        <v>1386</v>
      </c>
      <c r="B1387" t="s">
        <v>3759</v>
      </c>
      <c r="C1387">
        <v>44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1244</v>
      </c>
      <c r="J1387">
        <v>8000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50</v>
      </c>
      <c r="W1387">
        <v>35000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100</v>
      </c>
    </row>
    <row r="1388" spans="1:34" ht="18.75">
      <c r="A1388" s="79">
        <v>1387</v>
      </c>
      <c r="B1388" t="s">
        <v>3760</v>
      </c>
      <c r="C1388">
        <v>44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1243</v>
      </c>
      <c r="J1388">
        <v>8000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50</v>
      </c>
      <c r="W1388">
        <v>35000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100</v>
      </c>
    </row>
    <row r="1389" spans="1:34" ht="18.75">
      <c r="A1389" s="79">
        <v>1388</v>
      </c>
      <c r="B1389" t="s">
        <v>3761</v>
      </c>
      <c r="C1389">
        <v>44</v>
      </c>
      <c r="D1389">
        <v>0</v>
      </c>
      <c r="E1389">
        <v>2</v>
      </c>
      <c r="F1389">
        <v>0</v>
      </c>
      <c r="G1389">
        <v>0</v>
      </c>
      <c r="H1389">
        <v>0</v>
      </c>
      <c r="I1389">
        <v>1255</v>
      </c>
      <c r="J1389">
        <v>8000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50</v>
      </c>
      <c r="W1389">
        <v>35000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100</v>
      </c>
    </row>
    <row r="1390" spans="1:34" ht="18.75">
      <c r="A1390" s="79">
        <v>1389</v>
      </c>
      <c r="B1390" t="s">
        <v>3762</v>
      </c>
      <c r="C1390">
        <v>44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1252</v>
      </c>
      <c r="J1390">
        <v>8000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50</v>
      </c>
      <c r="W1390">
        <v>35000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100</v>
      </c>
    </row>
    <row r="1391" spans="1:34" ht="18.75">
      <c r="A1391" s="79">
        <v>1390</v>
      </c>
      <c r="B1391" t="s">
        <v>3763</v>
      </c>
      <c r="C1391">
        <v>44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1250</v>
      </c>
      <c r="J1391">
        <v>8000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50</v>
      </c>
      <c r="W1391">
        <v>35000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100</v>
      </c>
    </row>
    <row r="1392" spans="1:34" ht="18.75">
      <c r="A1392" s="79">
        <v>1391</v>
      </c>
      <c r="B1392" t="s">
        <v>3764</v>
      </c>
      <c r="C1392">
        <v>44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1251</v>
      </c>
      <c r="J1392">
        <v>8000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50</v>
      </c>
      <c r="W1392">
        <v>35000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100</v>
      </c>
    </row>
    <row r="1393" spans="1:34" ht="18.75">
      <c r="A1393" s="79">
        <v>1392</v>
      </c>
      <c r="B1393" t="s">
        <v>3765</v>
      </c>
      <c r="C1393">
        <v>44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1254</v>
      </c>
      <c r="J1393">
        <v>8000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50</v>
      </c>
      <c r="W1393">
        <v>35000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100</v>
      </c>
    </row>
    <row r="1394" spans="1:34" ht="18.75">
      <c r="A1394" s="79">
        <v>1393</v>
      </c>
      <c r="B1394" t="s">
        <v>3766</v>
      </c>
      <c r="C1394">
        <v>44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1253</v>
      </c>
      <c r="J1394">
        <v>8000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50</v>
      </c>
      <c r="W1394">
        <v>35000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100</v>
      </c>
    </row>
    <row r="1395" spans="1:34" ht="18.75">
      <c r="A1395" s="79">
        <v>1394</v>
      </c>
      <c r="B1395" t="s">
        <v>3767</v>
      </c>
      <c r="C1395">
        <v>15</v>
      </c>
      <c r="D1395">
        <v>188</v>
      </c>
      <c r="E1395">
        <v>20</v>
      </c>
      <c r="F1395">
        <v>0</v>
      </c>
      <c r="G1395">
        <v>2</v>
      </c>
      <c r="H1395">
        <v>0</v>
      </c>
      <c r="I1395">
        <v>1265</v>
      </c>
      <c r="J1395">
        <v>8000</v>
      </c>
      <c r="K1395">
        <v>4</v>
      </c>
      <c r="L1395">
        <v>6</v>
      </c>
      <c r="M1395">
        <v>4</v>
      </c>
      <c r="N1395">
        <v>5</v>
      </c>
      <c r="O1395">
        <v>1</v>
      </c>
      <c r="P1395">
        <v>5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50</v>
      </c>
      <c r="W1395">
        <v>35000</v>
      </c>
      <c r="X1395">
        <v>50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100</v>
      </c>
    </row>
    <row r="1396" spans="1:34" ht="18.75">
      <c r="A1396" s="79">
        <v>1395</v>
      </c>
      <c r="B1396" t="s">
        <v>3768</v>
      </c>
      <c r="C1396">
        <v>19</v>
      </c>
      <c r="D1396">
        <v>188</v>
      </c>
      <c r="E1396">
        <v>1</v>
      </c>
      <c r="F1396">
        <v>0</v>
      </c>
      <c r="G1396">
        <v>5</v>
      </c>
      <c r="H1396">
        <v>0</v>
      </c>
      <c r="I1396">
        <v>1262</v>
      </c>
      <c r="J1396">
        <v>8000</v>
      </c>
      <c r="K1396">
        <v>0</v>
      </c>
      <c r="L1396">
        <v>0</v>
      </c>
      <c r="M1396">
        <v>0</v>
      </c>
      <c r="N1396">
        <v>1</v>
      </c>
      <c r="O1396">
        <v>3</v>
      </c>
      <c r="P1396">
        <v>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50</v>
      </c>
      <c r="W1396">
        <v>35000</v>
      </c>
      <c r="X1396">
        <v>50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100</v>
      </c>
    </row>
    <row r="1397" spans="1:34" ht="18.75">
      <c r="A1397" s="79">
        <v>1396</v>
      </c>
      <c r="B1397" t="s">
        <v>3769</v>
      </c>
      <c r="C1397">
        <v>22</v>
      </c>
      <c r="D1397">
        <v>188</v>
      </c>
      <c r="E1397">
        <v>1</v>
      </c>
      <c r="F1397">
        <v>0</v>
      </c>
      <c r="G1397">
        <v>3</v>
      </c>
      <c r="H1397">
        <v>0</v>
      </c>
      <c r="I1397">
        <v>1260</v>
      </c>
      <c r="J1397">
        <v>8000</v>
      </c>
      <c r="K1397">
        <v>0</v>
      </c>
      <c r="L1397">
        <v>0</v>
      </c>
      <c r="M1397">
        <v>0</v>
      </c>
      <c r="N1397">
        <v>1</v>
      </c>
      <c r="O1397">
        <v>2</v>
      </c>
      <c r="P1397">
        <v>11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50</v>
      </c>
      <c r="W1397">
        <v>35000</v>
      </c>
      <c r="X1397">
        <v>50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100</v>
      </c>
    </row>
    <row r="1398" spans="1:34" ht="18.75">
      <c r="A1398" s="79">
        <v>1397</v>
      </c>
      <c r="B1398" t="s">
        <v>3770</v>
      </c>
      <c r="C1398">
        <v>26</v>
      </c>
      <c r="D1398">
        <v>188</v>
      </c>
      <c r="E1398">
        <v>1</v>
      </c>
      <c r="F1398">
        <v>0</v>
      </c>
      <c r="G1398">
        <v>2</v>
      </c>
      <c r="H1398">
        <v>0</v>
      </c>
      <c r="I1398">
        <v>1261</v>
      </c>
      <c r="J1398">
        <v>8000</v>
      </c>
      <c r="K1398">
        <v>0</v>
      </c>
      <c r="L1398">
        <v>1</v>
      </c>
      <c r="M1398">
        <v>0</v>
      </c>
      <c r="N1398">
        <v>0</v>
      </c>
      <c r="O1398">
        <v>1</v>
      </c>
      <c r="P1398">
        <v>6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50</v>
      </c>
      <c r="W1398">
        <v>35000</v>
      </c>
      <c r="X1398">
        <v>50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100</v>
      </c>
    </row>
    <row r="1399" spans="1:34" ht="18.75">
      <c r="A1399" s="79">
        <v>1398</v>
      </c>
      <c r="B1399" t="s">
        <v>3771</v>
      </c>
      <c r="C1399">
        <v>54</v>
      </c>
      <c r="D1399">
        <v>188</v>
      </c>
      <c r="E1399">
        <v>2</v>
      </c>
      <c r="F1399">
        <v>0</v>
      </c>
      <c r="G1399">
        <v>2</v>
      </c>
      <c r="H1399">
        <v>0</v>
      </c>
      <c r="I1399">
        <v>1264</v>
      </c>
      <c r="J1399">
        <v>8000</v>
      </c>
      <c r="K1399">
        <v>3</v>
      </c>
      <c r="L1399">
        <v>4</v>
      </c>
      <c r="M1399">
        <v>3</v>
      </c>
      <c r="N1399">
        <v>4</v>
      </c>
      <c r="O1399">
        <v>1</v>
      </c>
      <c r="P1399">
        <v>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50</v>
      </c>
      <c r="W1399">
        <v>35000</v>
      </c>
      <c r="X1399">
        <v>50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100</v>
      </c>
    </row>
    <row r="1400" spans="1:34" ht="18.75">
      <c r="A1400" s="79">
        <v>1399</v>
      </c>
      <c r="B1400" t="s">
        <v>3772</v>
      </c>
      <c r="C1400">
        <v>52</v>
      </c>
      <c r="D1400">
        <v>188</v>
      </c>
      <c r="E1400">
        <v>3</v>
      </c>
      <c r="F1400">
        <v>6</v>
      </c>
      <c r="G1400">
        <v>2</v>
      </c>
      <c r="H1400">
        <v>0</v>
      </c>
      <c r="I1400">
        <v>1263</v>
      </c>
      <c r="J1400">
        <v>8000</v>
      </c>
      <c r="K1400">
        <v>3</v>
      </c>
      <c r="L1400">
        <v>4</v>
      </c>
      <c r="M1400">
        <v>3</v>
      </c>
      <c r="N1400">
        <v>4</v>
      </c>
      <c r="O1400">
        <v>1</v>
      </c>
      <c r="P1400">
        <v>4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50</v>
      </c>
      <c r="W1400">
        <v>35000</v>
      </c>
      <c r="X1400">
        <v>50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100</v>
      </c>
    </row>
    <row r="1401" spans="1:34" ht="18.75">
      <c r="A1401" s="79">
        <v>1400</v>
      </c>
      <c r="B1401" t="s">
        <v>3773</v>
      </c>
      <c r="C1401">
        <v>15</v>
      </c>
      <c r="D1401">
        <v>188</v>
      </c>
      <c r="E1401">
        <v>2</v>
      </c>
      <c r="F1401">
        <v>0</v>
      </c>
      <c r="G1401">
        <v>3</v>
      </c>
      <c r="H1401">
        <v>0</v>
      </c>
      <c r="I1401">
        <v>1245</v>
      </c>
      <c r="J1401">
        <v>8000</v>
      </c>
      <c r="K1401">
        <v>4</v>
      </c>
      <c r="L1401">
        <v>6</v>
      </c>
      <c r="M1401">
        <v>4</v>
      </c>
      <c r="N1401">
        <v>5</v>
      </c>
      <c r="O1401">
        <v>0</v>
      </c>
      <c r="P1401">
        <v>0</v>
      </c>
      <c r="Q1401">
        <v>1</v>
      </c>
      <c r="R1401">
        <v>5</v>
      </c>
      <c r="S1401">
        <v>0</v>
      </c>
      <c r="T1401">
        <v>0</v>
      </c>
      <c r="U1401">
        <v>0</v>
      </c>
      <c r="V1401">
        <v>50</v>
      </c>
      <c r="W1401">
        <v>35000</v>
      </c>
      <c r="X1401">
        <v>50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100</v>
      </c>
    </row>
    <row r="1402" spans="1:34" ht="18.75">
      <c r="A1402" s="79">
        <v>1401</v>
      </c>
      <c r="B1402" t="s">
        <v>3774</v>
      </c>
      <c r="C1402">
        <v>20</v>
      </c>
      <c r="D1402">
        <v>188</v>
      </c>
      <c r="E1402">
        <v>1</v>
      </c>
      <c r="F1402">
        <v>0</v>
      </c>
      <c r="G1402">
        <v>6</v>
      </c>
      <c r="H1402">
        <v>0</v>
      </c>
      <c r="I1402">
        <v>1242</v>
      </c>
      <c r="J1402">
        <v>8000</v>
      </c>
      <c r="K1402">
        <v>0</v>
      </c>
      <c r="L1402">
        <v>0</v>
      </c>
      <c r="M1402">
        <v>0</v>
      </c>
      <c r="N1402">
        <v>3</v>
      </c>
      <c r="O1402">
        <v>0</v>
      </c>
      <c r="P1402">
        <v>0</v>
      </c>
      <c r="Q1402">
        <v>3</v>
      </c>
      <c r="R1402">
        <v>9</v>
      </c>
      <c r="S1402">
        <v>0</v>
      </c>
      <c r="T1402">
        <v>0</v>
      </c>
      <c r="U1402">
        <v>0</v>
      </c>
      <c r="V1402">
        <v>50</v>
      </c>
      <c r="W1402">
        <v>35000</v>
      </c>
      <c r="X1402">
        <v>50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100</v>
      </c>
    </row>
    <row r="1403" spans="1:34" ht="18.75">
      <c r="A1403" s="79">
        <v>1402</v>
      </c>
      <c r="B1403" t="s">
        <v>3775</v>
      </c>
      <c r="C1403">
        <v>22</v>
      </c>
      <c r="D1403">
        <v>188</v>
      </c>
      <c r="E1403">
        <v>1</v>
      </c>
      <c r="F1403">
        <v>0</v>
      </c>
      <c r="G1403">
        <v>4</v>
      </c>
      <c r="H1403">
        <v>0</v>
      </c>
      <c r="I1403">
        <v>1240</v>
      </c>
      <c r="J1403">
        <v>8000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2</v>
      </c>
      <c r="R1403">
        <v>11</v>
      </c>
      <c r="S1403">
        <v>0</v>
      </c>
      <c r="T1403">
        <v>0</v>
      </c>
      <c r="U1403">
        <v>0</v>
      </c>
      <c r="V1403">
        <v>50</v>
      </c>
      <c r="W1403">
        <v>35000</v>
      </c>
      <c r="X1403">
        <v>50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100</v>
      </c>
    </row>
    <row r="1404" spans="1:34" ht="18.75">
      <c r="A1404" s="79">
        <v>1403</v>
      </c>
      <c r="B1404" t="s">
        <v>3776</v>
      </c>
      <c r="C1404">
        <v>26</v>
      </c>
      <c r="D1404">
        <v>188</v>
      </c>
      <c r="E1404">
        <v>1</v>
      </c>
      <c r="F1404">
        <v>0</v>
      </c>
      <c r="G1404">
        <v>3</v>
      </c>
      <c r="H1404">
        <v>0</v>
      </c>
      <c r="I1404">
        <v>1241</v>
      </c>
      <c r="J1404">
        <v>8000</v>
      </c>
      <c r="K1404">
        <v>0</v>
      </c>
      <c r="L1404">
        <v>2</v>
      </c>
      <c r="M1404">
        <v>0</v>
      </c>
      <c r="N1404">
        <v>2</v>
      </c>
      <c r="O1404">
        <v>0</v>
      </c>
      <c r="P1404">
        <v>0</v>
      </c>
      <c r="Q1404">
        <v>1</v>
      </c>
      <c r="R1404">
        <v>5</v>
      </c>
      <c r="S1404">
        <v>0</v>
      </c>
      <c r="T1404">
        <v>0</v>
      </c>
      <c r="U1404">
        <v>0</v>
      </c>
      <c r="V1404">
        <v>50</v>
      </c>
      <c r="W1404">
        <v>35000</v>
      </c>
      <c r="X1404">
        <v>50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100</v>
      </c>
    </row>
    <row r="1405" spans="1:34" ht="18.75">
      <c r="A1405" s="79">
        <v>1404</v>
      </c>
      <c r="B1405" t="s">
        <v>2272</v>
      </c>
      <c r="C1405">
        <v>54</v>
      </c>
      <c r="D1405">
        <v>188</v>
      </c>
      <c r="E1405">
        <v>1</v>
      </c>
      <c r="F1405">
        <v>0</v>
      </c>
      <c r="G1405">
        <v>3</v>
      </c>
      <c r="H1405">
        <v>0</v>
      </c>
      <c r="I1405">
        <v>1244</v>
      </c>
      <c r="J1405">
        <v>8000</v>
      </c>
      <c r="K1405">
        <v>3</v>
      </c>
      <c r="L1405">
        <v>4</v>
      </c>
      <c r="M1405">
        <v>3</v>
      </c>
      <c r="N1405">
        <v>4</v>
      </c>
      <c r="O1405">
        <v>0</v>
      </c>
      <c r="P1405">
        <v>0</v>
      </c>
      <c r="Q1405">
        <v>1</v>
      </c>
      <c r="R1405">
        <v>4</v>
      </c>
      <c r="S1405">
        <v>0</v>
      </c>
      <c r="T1405">
        <v>0</v>
      </c>
      <c r="U1405">
        <v>0</v>
      </c>
      <c r="V1405">
        <v>50</v>
      </c>
      <c r="W1405">
        <v>35000</v>
      </c>
      <c r="X1405">
        <v>50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100</v>
      </c>
    </row>
    <row r="1406" spans="1:34" ht="18.75">
      <c r="A1406" s="79">
        <v>1405</v>
      </c>
      <c r="B1406" t="s">
        <v>3777</v>
      </c>
      <c r="C1406">
        <v>52</v>
      </c>
      <c r="D1406">
        <v>188</v>
      </c>
      <c r="E1406">
        <v>1</v>
      </c>
      <c r="F1406">
        <v>6</v>
      </c>
      <c r="G1406">
        <v>3</v>
      </c>
      <c r="H1406">
        <v>0</v>
      </c>
      <c r="I1406">
        <v>1243</v>
      </c>
      <c r="J1406">
        <v>8000</v>
      </c>
      <c r="K1406">
        <v>3</v>
      </c>
      <c r="L1406">
        <v>4</v>
      </c>
      <c r="M1406">
        <v>3</v>
      </c>
      <c r="N1406">
        <v>4</v>
      </c>
      <c r="O1406">
        <v>0</v>
      </c>
      <c r="P1406">
        <v>0</v>
      </c>
      <c r="Q1406">
        <v>1</v>
      </c>
      <c r="R1406">
        <v>4</v>
      </c>
      <c r="S1406">
        <v>0</v>
      </c>
      <c r="T1406">
        <v>0</v>
      </c>
      <c r="U1406">
        <v>0</v>
      </c>
      <c r="V1406">
        <v>50</v>
      </c>
      <c r="W1406">
        <v>35000</v>
      </c>
      <c r="X1406">
        <v>50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100</v>
      </c>
    </row>
    <row r="1407" spans="1:34" ht="18.75">
      <c r="A1407" s="79">
        <v>1406</v>
      </c>
      <c r="B1407" t="s">
        <v>3778</v>
      </c>
      <c r="C1407">
        <v>15</v>
      </c>
      <c r="D1407">
        <v>188</v>
      </c>
      <c r="E1407">
        <v>3</v>
      </c>
      <c r="F1407">
        <v>0</v>
      </c>
      <c r="G1407">
        <v>3</v>
      </c>
      <c r="H1407">
        <v>0</v>
      </c>
      <c r="I1407">
        <v>1255</v>
      </c>
      <c r="J1407">
        <v>8000</v>
      </c>
      <c r="K1407">
        <v>4</v>
      </c>
      <c r="L1407">
        <v>6</v>
      </c>
      <c r="M1407">
        <v>4</v>
      </c>
      <c r="N1407">
        <v>5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5</v>
      </c>
      <c r="U1407">
        <v>0</v>
      </c>
      <c r="V1407">
        <v>50</v>
      </c>
      <c r="W1407">
        <v>35000</v>
      </c>
      <c r="X1407">
        <v>50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100</v>
      </c>
    </row>
    <row r="1408" spans="1:34" ht="18.75">
      <c r="A1408" s="79">
        <v>1407</v>
      </c>
      <c r="B1408" t="s">
        <v>3779</v>
      </c>
      <c r="C1408">
        <v>19</v>
      </c>
      <c r="D1408">
        <v>188</v>
      </c>
      <c r="E1408">
        <v>1</v>
      </c>
      <c r="F1408">
        <v>0</v>
      </c>
      <c r="G1408">
        <v>6</v>
      </c>
      <c r="H1408">
        <v>0</v>
      </c>
      <c r="I1408">
        <v>1252</v>
      </c>
      <c r="J1408">
        <v>8000</v>
      </c>
      <c r="K1408">
        <v>0</v>
      </c>
      <c r="L1408">
        <v>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2</v>
      </c>
      <c r="T1408">
        <v>11</v>
      </c>
      <c r="U1408">
        <v>0</v>
      </c>
      <c r="V1408">
        <v>50</v>
      </c>
      <c r="W1408">
        <v>35000</v>
      </c>
      <c r="X1408">
        <v>50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100</v>
      </c>
    </row>
    <row r="1409" spans="1:34" ht="18.75">
      <c r="A1409" s="79">
        <v>1408</v>
      </c>
      <c r="B1409" t="s">
        <v>3780</v>
      </c>
      <c r="C1409">
        <v>22</v>
      </c>
      <c r="D1409">
        <v>188</v>
      </c>
      <c r="E1409">
        <v>1</v>
      </c>
      <c r="F1409">
        <v>0</v>
      </c>
      <c r="G1409">
        <v>3</v>
      </c>
      <c r="H1409">
        <v>0</v>
      </c>
      <c r="I1409">
        <v>1250</v>
      </c>
      <c r="J1409">
        <v>8000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2</v>
      </c>
      <c r="T1409">
        <v>9</v>
      </c>
      <c r="U1409">
        <v>0</v>
      </c>
      <c r="V1409">
        <v>50</v>
      </c>
      <c r="W1409">
        <v>35000</v>
      </c>
      <c r="X1409">
        <v>50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100</v>
      </c>
    </row>
    <row r="1410" spans="1:34" ht="18.75">
      <c r="A1410" s="79">
        <v>1409</v>
      </c>
      <c r="B1410" t="s">
        <v>3781</v>
      </c>
      <c r="C1410">
        <v>24</v>
      </c>
      <c r="D1410">
        <v>188</v>
      </c>
      <c r="E1410">
        <v>1</v>
      </c>
      <c r="F1410">
        <v>0</v>
      </c>
      <c r="G1410">
        <v>2</v>
      </c>
      <c r="H1410">
        <v>0</v>
      </c>
      <c r="I1410">
        <v>1251</v>
      </c>
      <c r="J1410">
        <v>8000</v>
      </c>
      <c r="K1410">
        <v>0</v>
      </c>
      <c r="L1410">
        <v>0</v>
      </c>
      <c r="M1410">
        <v>0</v>
      </c>
      <c r="N1410">
        <v>2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5</v>
      </c>
      <c r="U1410">
        <v>0</v>
      </c>
      <c r="V1410">
        <v>50</v>
      </c>
      <c r="W1410">
        <v>35000</v>
      </c>
      <c r="X1410">
        <v>50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100</v>
      </c>
    </row>
    <row r="1411" spans="1:34" ht="18.75">
      <c r="A1411" s="79">
        <v>1410</v>
      </c>
      <c r="B1411" t="s">
        <v>3782</v>
      </c>
      <c r="C1411">
        <v>54</v>
      </c>
      <c r="D1411">
        <v>188</v>
      </c>
      <c r="E1411">
        <v>1</v>
      </c>
      <c r="F1411">
        <v>0</v>
      </c>
      <c r="G1411">
        <v>3</v>
      </c>
      <c r="H1411">
        <v>0</v>
      </c>
      <c r="I1411">
        <v>1254</v>
      </c>
      <c r="J1411">
        <v>8000</v>
      </c>
      <c r="K1411">
        <v>3</v>
      </c>
      <c r="L1411">
        <v>4</v>
      </c>
      <c r="M1411">
        <v>3</v>
      </c>
      <c r="N1411">
        <v>4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4</v>
      </c>
      <c r="U1411">
        <v>0</v>
      </c>
      <c r="V1411">
        <v>50</v>
      </c>
      <c r="W1411">
        <v>35000</v>
      </c>
      <c r="X1411">
        <v>50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100</v>
      </c>
    </row>
    <row r="1412" spans="1:34" ht="18.75">
      <c r="A1412" s="79">
        <v>1411</v>
      </c>
      <c r="B1412" t="s">
        <v>3783</v>
      </c>
      <c r="C1412">
        <v>52</v>
      </c>
      <c r="D1412">
        <v>188</v>
      </c>
      <c r="E1412">
        <v>2</v>
      </c>
      <c r="F1412">
        <v>6</v>
      </c>
      <c r="G1412">
        <v>3</v>
      </c>
      <c r="H1412">
        <v>0</v>
      </c>
      <c r="I1412">
        <v>1253</v>
      </c>
      <c r="J1412">
        <v>8000</v>
      </c>
      <c r="K1412">
        <v>3</v>
      </c>
      <c r="L1412">
        <v>4</v>
      </c>
      <c r="M1412">
        <v>3</v>
      </c>
      <c r="N1412">
        <v>4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4</v>
      </c>
      <c r="U1412">
        <v>0</v>
      </c>
      <c r="V1412">
        <v>50</v>
      </c>
      <c r="W1412">
        <v>35000</v>
      </c>
      <c r="X1412">
        <v>50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100</v>
      </c>
    </row>
    <row r="1413" spans="1:34" ht="18.75">
      <c r="A1413" s="79">
        <v>1412</v>
      </c>
      <c r="B1413" t="s">
        <v>3784</v>
      </c>
      <c r="C1413">
        <v>10</v>
      </c>
      <c r="D1413">
        <v>52</v>
      </c>
      <c r="E1413">
        <v>20</v>
      </c>
      <c r="F1413">
        <v>0</v>
      </c>
      <c r="G1413">
        <v>0</v>
      </c>
      <c r="H1413">
        <v>0</v>
      </c>
      <c r="I1413">
        <v>1381</v>
      </c>
      <c r="J1413">
        <v>40000</v>
      </c>
      <c r="K1413">
        <v>6</v>
      </c>
      <c r="L1413">
        <v>12</v>
      </c>
      <c r="M1413">
        <v>5</v>
      </c>
      <c r="N1413">
        <v>8</v>
      </c>
      <c r="O1413">
        <v>0</v>
      </c>
      <c r="P1413">
        <v>0</v>
      </c>
      <c r="Q1413">
        <v>2</v>
      </c>
      <c r="R1413">
        <v>6</v>
      </c>
      <c r="S1413">
        <v>0</v>
      </c>
      <c r="T1413">
        <v>0</v>
      </c>
      <c r="U1413">
        <v>0</v>
      </c>
      <c r="V1413">
        <v>47</v>
      </c>
      <c r="W1413">
        <v>50000</v>
      </c>
      <c r="X1413">
        <v>5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100</v>
      </c>
    </row>
    <row r="1414" spans="1:34" ht="18.75">
      <c r="A1414" s="79">
        <v>1413</v>
      </c>
      <c r="B1414" t="s">
        <v>3785</v>
      </c>
      <c r="C1414">
        <v>11</v>
      </c>
      <c r="D1414">
        <v>52</v>
      </c>
      <c r="E1414">
        <v>20</v>
      </c>
      <c r="F1414">
        <v>0</v>
      </c>
      <c r="G1414">
        <v>0</v>
      </c>
      <c r="H1414">
        <v>0</v>
      </c>
      <c r="I1414">
        <v>1391</v>
      </c>
      <c r="J1414">
        <v>40000</v>
      </c>
      <c r="K1414">
        <v>6</v>
      </c>
      <c r="L1414">
        <v>12</v>
      </c>
      <c r="M1414">
        <v>5</v>
      </c>
      <c r="N1414">
        <v>8</v>
      </c>
      <c r="O1414">
        <v>0</v>
      </c>
      <c r="P1414">
        <v>0</v>
      </c>
      <c r="Q1414">
        <v>2</v>
      </c>
      <c r="R1414">
        <v>6</v>
      </c>
      <c r="S1414">
        <v>0</v>
      </c>
      <c r="T1414">
        <v>0</v>
      </c>
      <c r="U1414">
        <v>0</v>
      </c>
      <c r="V1414">
        <v>47</v>
      </c>
      <c r="W1414">
        <v>50000</v>
      </c>
      <c r="X1414">
        <v>5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100</v>
      </c>
    </row>
    <row r="1415" spans="1:34" ht="18.75">
      <c r="A1415" s="79">
        <v>1414</v>
      </c>
      <c r="B1415" t="s">
        <v>3786</v>
      </c>
      <c r="C1415">
        <v>10</v>
      </c>
      <c r="D1415">
        <v>51</v>
      </c>
      <c r="E1415">
        <v>35</v>
      </c>
      <c r="F1415">
        <v>0</v>
      </c>
      <c r="G1415">
        <v>0</v>
      </c>
      <c r="H1415">
        <v>0</v>
      </c>
      <c r="I1415">
        <v>1382</v>
      </c>
      <c r="J1415">
        <v>50000</v>
      </c>
      <c r="K1415">
        <v>6</v>
      </c>
      <c r="L1415">
        <v>12</v>
      </c>
      <c r="M1415">
        <v>5</v>
      </c>
      <c r="N1415">
        <v>8</v>
      </c>
      <c r="O1415">
        <v>0</v>
      </c>
      <c r="P1415">
        <v>0</v>
      </c>
      <c r="Q1415">
        <v>0</v>
      </c>
      <c r="R1415">
        <v>0</v>
      </c>
      <c r="S1415">
        <v>2</v>
      </c>
      <c r="T1415">
        <v>6</v>
      </c>
      <c r="U1415">
        <v>0</v>
      </c>
      <c r="V1415">
        <v>47</v>
      </c>
      <c r="W1415">
        <v>50000</v>
      </c>
      <c r="X1415">
        <v>5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100</v>
      </c>
    </row>
    <row r="1416" spans="1:34" ht="18.75">
      <c r="A1416" s="79">
        <v>1415</v>
      </c>
      <c r="B1416" t="s">
        <v>3787</v>
      </c>
      <c r="C1416">
        <v>11</v>
      </c>
      <c r="D1416">
        <v>51</v>
      </c>
      <c r="E1416">
        <v>35</v>
      </c>
      <c r="F1416">
        <v>0</v>
      </c>
      <c r="G1416">
        <v>0</v>
      </c>
      <c r="H1416">
        <v>0</v>
      </c>
      <c r="I1416">
        <v>1392</v>
      </c>
      <c r="J1416">
        <v>50000</v>
      </c>
      <c r="K1416">
        <v>6</v>
      </c>
      <c r="L1416">
        <v>12</v>
      </c>
      <c r="M1416">
        <v>5</v>
      </c>
      <c r="N1416">
        <v>8</v>
      </c>
      <c r="O1416">
        <v>0</v>
      </c>
      <c r="P1416">
        <v>0</v>
      </c>
      <c r="Q1416">
        <v>0</v>
      </c>
      <c r="R1416">
        <v>0</v>
      </c>
      <c r="S1416">
        <v>2</v>
      </c>
      <c r="T1416">
        <v>6</v>
      </c>
      <c r="U1416">
        <v>0</v>
      </c>
      <c r="V1416">
        <v>47</v>
      </c>
      <c r="W1416">
        <v>50000</v>
      </c>
      <c r="X1416">
        <v>5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100</v>
      </c>
    </row>
    <row r="1417" spans="1:34" ht="18.75">
      <c r="A1417" s="79">
        <v>1416</v>
      </c>
      <c r="B1417" t="s">
        <v>3788</v>
      </c>
      <c r="C1417">
        <v>10</v>
      </c>
      <c r="D1417">
        <v>50</v>
      </c>
      <c r="E1417">
        <v>60</v>
      </c>
      <c r="F1417">
        <v>0</v>
      </c>
      <c r="G1417">
        <v>0</v>
      </c>
      <c r="H1417">
        <v>0</v>
      </c>
      <c r="I1417">
        <v>1380</v>
      </c>
      <c r="J1417">
        <v>60000</v>
      </c>
      <c r="K1417">
        <v>6</v>
      </c>
      <c r="L1417">
        <v>12</v>
      </c>
      <c r="M1417">
        <v>5</v>
      </c>
      <c r="N1417">
        <v>8</v>
      </c>
      <c r="O1417">
        <v>2</v>
      </c>
      <c r="P1417">
        <v>3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47</v>
      </c>
      <c r="W1417">
        <v>50000</v>
      </c>
      <c r="X1417">
        <v>5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100</v>
      </c>
    </row>
    <row r="1418" spans="1:34" ht="18.75">
      <c r="A1418" s="79">
        <v>1417</v>
      </c>
      <c r="B1418" t="s">
        <v>3789</v>
      </c>
      <c r="C1418">
        <v>11</v>
      </c>
      <c r="D1418">
        <v>50</v>
      </c>
      <c r="E1418">
        <v>60</v>
      </c>
      <c r="F1418">
        <v>0</v>
      </c>
      <c r="G1418">
        <v>0</v>
      </c>
      <c r="H1418">
        <v>0</v>
      </c>
      <c r="I1418">
        <v>1390</v>
      </c>
      <c r="J1418">
        <v>60000</v>
      </c>
      <c r="K1418">
        <v>6</v>
      </c>
      <c r="L1418">
        <v>12</v>
      </c>
      <c r="M1418">
        <v>5</v>
      </c>
      <c r="N1418">
        <v>8</v>
      </c>
      <c r="O1418">
        <v>2</v>
      </c>
      <c r="P1418">
        <v>3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47</v>
      </c>
      <c r="W1418">
        <v>50000</v>
      </c>
      <c r="X1418">
        <v>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100</v>
      </c>
    </row>
    <row r="1419" spans="1:34" ht="18.75">
      <c r="A1419" s="79">
        <v>1418</v>
      </c>
      <c r="B1419" t="s">
        <v>3790</v>
      </c>
      <c r="C1419">
        <v>10</v>
      </c>
      <c r="D1419">
        <v>53</v>
      </c>
      <c r="E1419">
        <v>60</v>
      </c>
      <c r="F1419">
        <v>0</v>
      </c>
      <c r="G1419">
        <v>0</v>
      </c>
      <c r="H1419">
        <v>0</v>
      </c>
      <c r="I1419">
        <v>1396</v>
      </c>
      <c r="J1419">
        <v>50000</v>
      </c>
      <c r="K1419">
        <v>10</v>
      </c>
      <c r="L1419">
        <v>15</v>
      </c>
      <c r="M1419">
        <v>10</v>
      </c>
      <c r="N1419">
        <v>12</v>
      </c>
      <c r="O1419">
        <v>2</v>
      </c>
      <c r="P1419">
        <v>4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52</v>
      </c>
      <c r="W1419">
        <v>500000</v>
      </c>
      <c r="X1419">
        <v>5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100</v>
      </c>
    </row>
    <row r="1420" spans="1:34" ht="18.75">
      <c r="A1420" s="79">
        <v>1419</v>
      </c>
      <c r="B1420" t="s">
        <v>3791</v>
      </c>
      <c r="C1420">
        <v>11</v>
      </c>
      <c r="D1420">
        <v>53</v>
      </c>
      <c r="E1420">
        <v>60</v>
      </c>
      <c r="F1420">
        <v>0</v>
      </c>
      <c r="G1420">
        <v>0</v>
      </c>
      <c r="H1420">
        <v>0</v>
      </c>
      <c r="I1420">
        <v>1397</v>
      </c>
      <c r="J1420">
        <v>50000</v>
      </c>
      <c r="K1420">
        <v>10</v>
      </c>
      <c r="L1420">
        <v>15</v>
      </c>
      <c r="M1420">
        <v>10</v>
      </c>
      <c r="N1420">
        <v>12</v>
      </c>
      <c r="O1420">
        <v>2</v>
      </c>
      <c r="P1420">
        <v>4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52</v>
      </c>
      <c r="W1420">
        <v>500000</v>
      </c>
      <c r="X1420">
        <v>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100</v>
      </c>
    </row>
    <row r="1421" spans="1:34" ht="18.75">
      <c r="A1421" s="79">
        <v>1420</v>
      </c>
      <c r="B1421" t="s">
        <v>3792</v>
      </c>
      <c r="C1421">
        <v>10</v>
      </c>
      <c r="D1421">
        <v>54</v>
      </c>
      <c r="E1421">
        <v>20</v>
      </c>
      <c r="F1421">
        <v>0</v>
      </c>
      <c r="G1421">
        <v>0</v>
      </c>
      <c r="H1421">
        <v>0</v>
      </c>
      <c r="I1421">
        <v>1394</v>
      </c>
      <c r="J1421">
        <v>50000</v>
      </c>
      <c r="K1421">
        <v>10</v>
      </c>
      <c r="L1421">
        <v>15</v>
      </c>
      <c r="M1421">
        <v>10</v>
      </c>
      <c r="N1421">
        <v>12</v>
      </c>
      <c r="O1421">
        <v>0</v>
      </c>
      <c r="P1421">
        <v>0</v>
      </c>
      <c r="Q1421">
        <v>3</v>
      </c>
      <c r="R1421">
        <v>7</v>
      </c>
      <c r="S1421">
        <v>0</v>
      </c>
      <c r="T1421">
        <v>0</v>
      </c>
      <c r="U1421">
        <v>0</v>
      </c>
      <c r="V1421">
        <v>52</v>
      </c>
      <c r="W1421">
        <v>500000</v>
      </c>
      <c r="X1421">
        <v>5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100</v>
      </c>
    </row>
    <row r="1422" spans="1:34" ht="18.75">
      <c r="A1422" s="79">
        <v>1421</v>
      </c>
      <c r="B1422" t="s">
        <v>3793</v>
      </c>
      <c r="C1422">
        <v>11</v>
      </c>
      <c r="D1422">
        <v>54</v>
      </c>
      <c r="E1422">
        <v>20</v>
      </c>
      <c r="F1422">
        <v>0</v>
      </c>
      <c r="G1422">
        <v>0</v>
      </c>
      <c r="H1422">
        <v>0</v>
      </c>
      <c r="I1422">
        <v>1395</v>
      </c>
      <c r="J1422">
        <v>50000</v>
      </c>
      <c r="K1422">
        <v>10</v>
      </c>
      <c r="L1422">
        <v>15</v>
      </c>
      <c r="M1422">
        <v>10</v>
      </c>
      <c r="N1422">
        <v>12</v>
      </c>
      <c r="O1422">
        <v>0</v>
      </c>
      <c r="P1422">
        <v>0</v>
      </c>
      <c r="Q1422">
        <v>3</v>
      </c>
      <c r="R1422">
        <v>7</v>
      </c>
      <c r="S1422">
        <v>0</v>
      </c>
      <c r="T1422">
        <v>0</v>
      </c>
      <c r="U1422">
        <v>0</v>
      </c>
      <c r="V1422">
        <v>52</v>
      </c>
      <c r="W1422">
        <v>500000</v>
      </c>
      <c r="X1422">
        <v>5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100</v>
      </c>
    </row>
    <row r="1423" spans="1:34" ht="18.75">
      <c r="A1423" s="79">
        <v>1422</v>
      </c>
      <c r="B1423" t="s">
        <v>3794</v>
      </c>
      <c r="C1423">
        <v>10</v>
      </c>
      <c r="D1423">
        <v>55</v>
      </c>
      <c r="E1423">
        <v>35</v>
      </c>
      <c r="F1423">
        <v>0</v>
      </c>
      <c r="G1423">
        <v>0</v>
      </c>
      <c r="H1423">
        <v>0</v>
      </c>
      <c r="I1423">
        <v>1398</v>
      </c>
      <c r="J1423">
        <v>50000</v>
      </c>
      <c r="K1423">
        <v>10</v>
      </c>
      <c r="L1423">
        <v>15</v>
      </c>
      <c r="M1423">
        <v>10</v>
      </c>
      <c r="N1423">
        <v>12</v>
      </c>
      <c r="O1423">
        <v>0</v>
      </c>
      <c r="P1423">
        <v>0</v>
      </c>
      <c r="Q1423">
        <v>0</v>
      </c>
      <c r="R1423">
        <v>0</v>
      </c>
      <c r="S1423">
        <v>3</v>
      </c>
      <c r="T1423">
        <v>7</v>
      </c>
      <c r="U1423">
        <v>0</v>
      </c>
      <c r="V1423">
        <v>52</v>
      </c>
      <c r="W1423">
        <v>500000</v>
      </c>
      <c r="X1423">
        <v>5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100</v>
      </c>
    </row>
    <row r="1424" spans="1:34" ht="18.75">
      <c r="A1424" s="79">
        <v>1423</v>
      </c>
      <c r="B1424" t="s">
        <v>3795</v>
      </c>
      <c r="C1424">
        <v>11</v>
      </c>
      <c r="D1424">
        <v>55</v>
      </c>
      <c r="E1424">
        <v>35</v>
      </c>
      <c r="F1424">
        <v>0</v>
      </c>
      <c r="G1424">
        <v>0</v>
      </c>
      <c r="H1424">
        <v>0</v>
      </c>
      <c r="I1424">
        <v>1399</v>
      </c>
      <c r="J1424">
        <v>50000</v>
      </c>
      <c r="K1424">
        <v>10</v>
      </c>
      <c r="L1424">
        <v>15</v>
      </c>
      <c r="M1424">
        <v>10</v>
      </c>
      <c r="N1424">
        <v>12</v>
      </c>
      <c r="O1424">
        <v>0</v>
      </c>
      <c r="P1424">
        <v>0</v>
      </c>
      <c r="Q1424">
        <v>0</v>
      </c>
      <c r="R1424">
        <v>0</v>
      </c>
      <c r="S1424">
        <v>3</v>
      </c>
      <c r="T1424">
        <v>7</v>
      </c>
      <c r="U1424">
        <v>0</v>
      </c>
      <c r="V1424">
        <v>52</v>
      </c>
      <c r="W1424">
        <v>500000</v>
      </c>
      <c r="X1424">
        <v>5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100</v>
      </c>
    </row>
    <row r="1425" spans="1:34" ht="18.75">
      <c r="A1425" s="79">
        <v>1424</v>
      </c>
      <c r="B1425" t="s">
        <v>3796</v>
      </c>
      <c r="C1425">
        <v>5</v>
      </c>
      <c r="D1425">
        <v>61</v>
      </c>
      <c r="E1425">
        <v>73</v>
      </c>
      <c r="F1425">
        <v>0</v>
      </c>
      <c r="G1425">
        <v>0</v>
      </c>
      <c r="H1425">
        <v>0</v>
      </c>
      <c r="I1425">
        <v>1420</v>
      </c>
      <c r="J1425">
        <v>35000</v>
      </c>
      <c r="K1425">
        <v>0</v>
      </c>
      <c r="L1425">
        <v>0</v>
      </c>
      <c r="M1425">
        <v>0</v>
      </c>
      <c r="N1425">
        <v>0</v>
      </c>
      <c r="O1425">
        <v>8</v>
      </c>
      <c r="P1425">
        <v>42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52</v>
      </c>
      <c r="W1425">
        <v>500000</v>
      </c>
      <c r="X1425">
        <v>5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100</v>
      </c>
    </row>
    <row r="1426" spans="1:34" ht="18.75">
      <c r="A1426" s="79">
        <v>1425</v>
      </c>
      <c r="B1426" t="s">
        <v>3797</v>
      </c>
      <c r="C1426">
        <v>5</v>
      </c>
      <c r="D1426">
        <v>56</v>
      </c>
      <c r="E1426">
        <v>26</v>
      </c>
      <c r="F1426">
        <v>0</v>
      </c>
      <c r="G1426">
        <v>0</v>
      </c>
      <c r="H1426">
        <v>0</v>
      </c>
      <c r="I1426">
        <v>1410</v>
      </c>
      <c r="J1426">
        <v>20000</v>
      </c>
      <c r="K1426">
        <v>0</v>
      </c>
      <c r="L1426">
        <v>0</v>
      </c>
      <c r="M1426">
        <v>0</v>
      </c>
      <c r="N1426">
        <v>0</v>
      </c>
      <c r="O1426">
        <v>7</v>
      </c>
      <c r="P1426">
        <v>26</v>
      </c>
      <c r="Q1426">
        <v>8</v>
      </c>
      <c r="R1426">
        <v>18</v>
      </c>
      <c r="S1426">
        <v>0</v>
      </c>
      <c r="T1426">
        <v>0</v>
      </c>
      <c r="U1426">
        <v>0</v>
      </c>
      <c r="V1426">
        <v>52</v>
      </c>
      <c r="W1426">
        <v>500000</v>
      </c>
      <c r="X1426">
        <v>5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100</v>
      </c>
    </row>
    <row r="1427" spans="1:34" ht="18.75">
      <c r="A1427" s="79">
        <v>1426</v>
      </c>
      <c r="B1427" t="s">
        <v>3798</v>
      </c>
      <c r="C1427">
        <v>5</v>
      </c>
      <c r="D1427">
        <v>62</v>
      </c>
      <c r="E1427">
        <v>44</v>
      </c>
      <c r="F1427">
        <v>0</v>
      </c>
      <c r="G1427">
        <v>-5</v>
      </c>
      <c r="H1427">
        <v>0</v>
      </c>
      <c r="I1427">
        <v>1421</v>
      </c>
      <c r="J1427">
        <v>25000</v>
      </c>
      <c r="K1427">
        <v>0</v>
      </c>
      <c r="L1427">
        <v>1</v>
      </c>
      <c r="M1427">
        <v>0</v>
      </c>
      <c r="N1427">
        <v>0</v>
      </c>
      <c r="O1427">
        <v>8</v>
      </c>
      <c r="P1427">
        <v>32</v>
      </c>
      <c r="Q1427">
        <v>0</v>
      </c>
      <c r="R1427">
        <v>0</v>
      </c>
      <c r="S1427">
        <v>6</v>
      </c>
      <c r="T1427">
        <v>17</v>
      </c>
      <c r="U1427">
        <v>0</v>
      </c>
      <c r="V1427">
        <v>52</v>
      </c>
      <c r="W1427">
        <v>500000</v>
      </c>
      <c r="X1427">
        <v>5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100</v>
      </c>
    </row>
    <row r="1428" spans="1:34" ht="18.75">
      <c r="A1428" s="79">
        <v>1427</v>
      </c>
      <c r="B1428" t="s">
        <v>3799</v>
      </c>
      <c r="C1428">
        <v>15</v>
      </c>
      <c r="D1428">
        <v>0</v>
      </c>
      <c r="E1428">
        <v>10</v>
      </c>
      <c r="F1428">
        <v>0</v>
      </c>
      <c r="G1428">
        <v>0</v>
      </c>
      <c r="H1428">
        <v>0</v>
      </c>
      <c r="I1428">
        <v>1369</v>
      </c>
      <c r="J1428">
        <v>10000</v>
      </c>
      <c r="K1428">
        <v>5</v>
      </c>
      <c r="L1428">
        <v>6</v>
      </c>
      <c r="M1428">
        <v>4</v>
      </c>
      <c r="N1428">
        <v>5</v>
      </c>
      <c r="O1428">
        <v>1</v>
      </c>
      <c r="P1428">
        <v>6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50</v>
      </c>
      <c r="W1428">
        <v>20000</v>
      </c>
      <c r="X1428">
        <v>5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100</v>
      </c>
    </row>
    <row r="1429" spans="1:34" ht="18.75">
      <c r="A1429" s="79">
        <v>1428</v>
      </c>
      <c r="B1429" t="s">
        <v>3800</v>
      </c>
      <c r="C1429">
        <v>15</v>
      </c>
      <c r="D1429">
        <v>0</v>
      </c>
      <c r="E1429">
        <v>3</v>
      </c>
      <c r="F1429">
        <v>0</v>
      </c>
      <c r="G1429">
        <v>0</v>
      </c>
      <c r="H1429">
        <v>0</v>
      </c>
      <c r="I1429">
        <v>1369</v>
      </c>
      <c r="J1429">
        <v>10000</v>
      </c>
      <c r="K1429">
        <v>5</v>
      </c>
      <c r="L1429">
        <v>6</v>
      </c>
      <c r="M1429">
        <v>4</v>
      </c>
      <c r="N1429">
        <v>5</v>
      </c>
      <c r="O1429">
        <v>0</v>
      </c>
      <c r="P1429">
        <v>0</v>
      </c>
      <c r="Q1429">
        <v>1</v>
      </c>
      <c r="R1429">
        <v>6</v>
      </c>
      <c r="S1429">
        <v>0</v>
      </c>
      <c r="T1429">
        <v>0</v>
      </c>
      <c r="U1429">
        <v>0</v>
      </c>
      <c r="V1429">
        <v>50</v>
      </c>
      <c r="W1429">
        <v>20000</v>
      </c>
      <c r="X1429">
        <v>5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100</v>
      </c>
    </row>
    <row r="1430" spans="1:34" ht="18.75">
      <c r="A1430" s="79">
        <v>1429</v>
      </c>
      <c r="B1430" t="s">
        <v>3801</v>
      </c>
      <c r="C1430">
        <v>15</v>
      </c>
      <c r="D1430">
        <v>0</v>
      </c>
      <c r="E1430">
        <v>5</v>
      </c>
      <c r="F1430">
        <v>0</v>
      </c>
      <c r="G1430">
        <v>0</v>
      </c>
      <c r="H1430">
        <v>0</v>
      </c>
      <c r="I1430">
        <v>1369</v>
      </c>
      <c r="J1430">
        <v>10000</v>
      </c>
      <c r="K1430">
        <v>5</v>
      </c>
      <c r="L1430">
        <v>6</v>
      </c>
      <c r="M1430">
        <v>4</v>
      </c>
      <c r="N1430">
        <v>5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6</v>
      </c>
      <c r="U1430">
        <v>0</v>
      </c>
      <c r="V1430">
        <v>50</v>
      </c>
      <c r="W1430">
        <v>20000</v>
      </c>
      <c r="X1430">
        <v>5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100</v>
      </c>
    </row>
    <row r="1431" spans="1:34" ht="18.75">
      <c r="A1431" s="79">
        <v>1430</v>
      </c>
      <c r="B1431" t="s">
        <v>3802</v>
      </c>
      <c r="C1431">
        <v>16</v>
      </c>
      <c r="D1431">
        <v>1</v>
      </c>
      <c r="E1431">
        <v>2</v>
      </c>
      <c r="F1431">
        <v>2</v>
      </c>
      <c r="G1431">
        <v>0</v>
      </c>
      <c r="H1431">
        <v>0</v>
      </c>
      <c r="I1431">
        <v>1587</v>
      </c>
      <c r="J1431">
        <v>6000</v>
      </c>
      <c r="K1431">
        <v>0</v>
      </c>
      <c r="L1431">
        <v>2</v>
      </c>
      <c r="M1431">
        <v>0</v>
      </c>
      <c r="N1431">
        <v>2</v>
      </c>
      <c r="O1431">
        <v>0</v>
      </c>
      <c r="P1431">
        <v>3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45</v>
      </c>
      <c r="W1431">
        <v>15000</v>
      </c>
      <c r="X1431">
        <v>5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100</v>
      </c>
    </row>
    <row r="1432" spans="1:34" ht="18.75">
      <c r="A1432" s="79">
        <v>1431</v>
      </c>
      <c r="B1432" t="s">
        <v>3803</v>
      </c>
      <c r="C1432">
        <v>16</v>
      </c>
      <c r="D1432">
        <v>1</v>
      </c>
      <c r="E1432">
        <v>2</v>
      </c>
      <c r="F1432">
        <v>2</v>
      </c>
      <c r="G1432">
        <v>0</v>
      </c>
      <c r="H1432">
        <v>0</v>
      </c>
      <c r="I1432">
        <v>1587</v>
      </c>
      <c r="J1432">
        <v>6000</v>
      </c>
      <c r="K1432">
        <v>0</v>
      </c>
      <c r="L1432">
        <v>2</v>
      </c>
      <c r="M1432">
        <v>0</v>
      </c>
      <c r="N1432">
        <v>2</v>
      </c>
      <c r="O1432">
        <v>0</v>
      </c>
      <c r="P1432">
        <v>0</v>
      </c>
      <c r="Q1432">
        <v>0</v>
      </c>
      <c r="R1432">
        <v>3</v>
      </c>
      <c r="S1432">
        <v>0</v>
      </c>
      <c r="T1432">
        <v>0</v>
      </c>
      <c r="U1432">
        <v>0</v>
      </c>
      <c r="V1432">
        <v>45</v>
      </c>
      <c r="W1432">
        <v>15000</v>
      </c>
      <c r="X1432">
        <v>5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100</v>
      </c>
    </row>
    <row r="1433" spans="1:34" ht="18.75">
      <c r="A1433" s="79">
        <v>1432</v>
      </c>
      <c r="B1433" t="s">
        <v>3804</v>
      </c>
      <c r="C1433">
        <v>16</v>
      </c>
      <c r="D1433">
        <v>1</v>
      </c>
      <c r="E1433">
        <v>2</v>
      </c>
      <c r="F1433">
        <v>2</v>
      </c>
      <c r="G1433">
        <v>0</v>
      </c>
      <c r="H1433">
        <v>0</v>
      </c>
      <c r="I1433">
        <v>1587</v>
      </c>
      <c r="J1433">
        <v>6000</v>
      </c>
      <c r="K1433">
        <v>0</v>
      </c>
      <c r="L1433">
        <v>2</v>
      </c>
      <c r="M1433">
        <v>0</v>
      </c>
      <c r="N1433">
        <v>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3</v>
      </c>
      <c r="U1433">
        <v>0</v>
      </c>
      <c r="V1433">
        <v>45</v>
      </c>
      <c r="W1433">
        <v>15000</v>
      </c>
      <c r="X1433">
        <v>5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100</v>
      </c>
    </row>
    <row r="1434" spans="1:34" ht="18.75">
      <c r="A1434" s="79">
        <v>1433</v>
      </c>
      <c r="B1434" t="s">
        <v>3805</v>
      </c>
      <c r="C1434">
        <v>19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1366</v>
      </c>
      <c r="J1434">
        <v>8000</v>
      </c>
      <c r="K1434">
        <v>0</v>
      </c>
      <c r="L1434">
        <v>0</v>
      </c>
      <c r="M1434">
        <v>0</v>
      </c>
      <c r="N1434">
        <v>2</v>
      </c>
      <c r="O1434">
        <v>2</v>
      </c>
      <c r="P1434">
        <v>6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50</v>
      </c>
      <c r="W1434">
        <v>50000</v>
      </c>
      <c r="X1434">
        <v>5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100</v>
      </c>
    </row>
    <row r="1435" spans="1:34" ht="18.75">
      <c r="A1435" s="79">
        <v>1434</v>
      </c>
      <c r="B1435" t="s">
        <v>3806</v>
      </c>
      <c r="C1435">
        <v>19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1366</v>
      </c>
      <c r="J1435">
        <v>8000</v>
      </c>
      <c r="K1435">
        <v>0</v>
      </c>
      <c r="L1435">
        <v>0</v>
      </c>
      <c r="M1435">
        <v>0</v>
      </c>
      <c r="N1435">
        <v>2</v>
      </c>
      <c r="O1435">
        <v>0</v>
      </c>
      <c r="P1435">
        <v>0</v>
      </c>
      <c r="Q1435">
        <v>2</v>
      </c>
      <c r="R1435">
        <v>6</v>
      </c>
      <c r="S1435">
        <v>0</v>
      </c>
      <c r="T1435">
        <v>0</v>
      </c>
      <c r="U1435">
        <v>0</v>
      </c>
      <c r="V1435">
        <v>50</v>
      </c>
      <c r="W1435">
        <v>50000</v>
      </c>
      <c r="X1435">
        <v>5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100</v>
      </c>
    </row>
    <row r="1436" spans="1:34" ht="18.75">
      <c r="A1436" s="79">
        <v>1435</v>
      </c>
      <c r="B1436" t="s">
        <v>3807</v>
      </c>
      <c r="C1436">
        <v>19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1366</v>
      </c>
      <c r="J1436">
        <v>8000</v>
      </c>
      <c r="K1436">
        <v>0</v>
      </c>
      <c r="L1436">
        <v>0</v>
      </c>
      <c r="M1436">
        <v>0</v>
      </c>
      <c r="N1436">
        <v>2</v>
      </c>
      <c r="O1436">
        <v>0</v>
      </c>
      <c r="P1436">
        <v>0</v>
      </c>
      <c r="Q1436">
        <v>0</v>
      </c>
      <c r="R1436">
        <v>0</v>
      </c>
      <c r="S1436">
        <v>2</v>
      </c>
      <c r="T1436">
        <v>6</v>
      </c>
      <c r="U1436">
        <v>0</v>
      </c>
      <c r="V1436">
        <v>50</v>
      </c>
      <c r="W1436">
        <v>50000</v>
      </c>
      <c r="X1436">
        <v>5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100</v>
      </c>
    </row>
    <row r="1437" spans="1:34" ht="18.75">
      <c r="A1437" s="79">
        <v>1436</v>
      </c>
      <c r="B1437" t="s">
        <v>3808</v>
      </c>
      <c r="C1437">
        <v>22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1364</v>
      </c>
      <c r="J1437">
        <v>8000</v>
      </c>
      <c r="K1437">
        <v>0</v>
      </c>
      <c r="L1437">
        <v>0</v>
      </c>
      <c r="M1437">
        <v>0</v>
      </c>
      <c r="N1437">
        <v>2</v>
      </c>
      <c r="O1437">
        <v>0</v>
      </c>
      <c r="P1437">
        <v>12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52</v>
      </c>
      <c r="W1437">
        <v>22000</v>
      </c>
      <c r="X1437">
        <v>5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100</v>
      </c>
    </row>
    <row r="1438" spans="1:34" ht="18.75">
      <c r="A1438" s="79">
        <v>1437</v>
      </c>
      <c r="B1438" t="s">
        <v>3809</v>
      </c>
      <c r="C1438">
        <v>22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1364</v>
      </c>
      <c r="J1438">
        <v>8000</v>
      </c>
      <c r="K1438">
        <v>0</v>
      </c>
      <c r="L1438">
        <v>0</v>
      </c>
      <c r="M1438">
        <v>0</v>
      </c>
      <c r="N1438">
        <v>2</v>
      </c>
      <c r="O1438">
        <v>0</v>
      </c>
      <c r="P1438">
        <v>0</v>
      </c>
      <c r="Q1438">
        <v>2</v>
      </c>
      <c r="R1438">
        <v>11</v>
      </c>
      <c r="S1438">
        <v>0</v>
      </c>
      <c r="T1438">
        <v>0</v>
      </c>
      <c r="U1438">
        <v>0</v>
      </c>
      <c r="V1438">
        <v>52</v>
      </c>
      <c r="W1438">
        <v>22000</v>
      </c>
      <c r="X1438">
        <v>5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100</v>
      </c>
    </row>
    <row r="1439" spans="1:34" ht="18.75">
      <c r="A1439" s="79">
        <v>1438</v>
      </c>
      <c r="B1439" t="s">
        <v>3810</v>
      </c>
      <c r="C1439">
        <v>22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1364</v>
      </c>
      <c r="J1439">
        <v>8000</v>
      </c>
      <c r="K1439">
        <v>0</v>
      </c>
      <c r="L1439">
        <v>0</v>
      </c>
      <c r="M1439">
        <v>0</v>
      </c>
      <c r="N1439">
        <v>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12</v>
      </c>
      <c r="U1439">
        <v>0</v>
      </c>
      <c r="V1439">
        <v>52</v>
      </c>
      <c r="W1439">
        <v>22000</v>
      </c>
      <c r="X1439">
        <v>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100</v>
      </c>
    </row>
    <row r="1440" spans="1:34" ht="18.75">
      <c r="A1440" s="79">
        <v>1439</v>
      </c>
      <c r="B1440" t="s">
        <v>3811</v>
      </c>
      <c r="C1440">
        <v>26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1365</v>
      </c>
      <c r="J1440">
        <v>8000</v>
      </c>
      <c r="K1440">
        <v>0</v>
      </c>
      <c r="L1440">
        <v>2</v>
      </c>
      <c r="M1440">
        <v>0</v>
      </c>
      <c r="N1440">
        <v>0</v>
      </c>
      <c r="O1440">
        <v>1</v>
      </c>
      <c r="P1440">
        <v>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50</v>
      </c>
      <c r="W1440">
        <v>20000</v>
      </c>
      <c r="X1440">
        <v>5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100</v>
      </c>
    </row>
    <row r="1441" spans="1:34" ht="18.75">
      <c r="A1441" s="79">
        <v>1440</v>
      </c>
      <c r="B1441" t="s">
        <v>3812</v>
      </c>
      <c r="C1441">
        <v>26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1365</v>
      </c>
      <c r="J1441">
        <v>8000</v>
      </c>
      <c r="K1441">
        <v>0</v>
      </c>
      <c r="L1441">
        <v>2</v>
      </c>
      <c r="M1441">
        <v>0</v>
      </c>
      <c r="N1441">
        <v>2</v>
      </c>
      <c r="O1441">
        <v>0</v>
      </c>
      <c r="P1441">
        <v>0</v>
      </c>
      <c r="Q1441">
        <v>1</v>
      </c>
      <c r="R1441">
        <v>8</v>
      </c>
      <c r="S1441">
        <v>0</v>
      </c>
      <c r="T1441">
        <v>0</v>
      </c>
      <c r="U1441">
        <v>0</v>
      </c>
      <c r="V1441">
        <v>50</v>
      </c>
      <c r="W1441">
        <v>20000</v>
      </c>
      <c r="X1441">
        <v>5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100</v>
      </c>
    </row>
    <row r="1442" spans="1:34" ht="18.75">
      <c r="A1442" s="79">
        <v>1441</v>
      </c>
      <c r="B1442" t="s">
        <v>3813</v>
      </c>
      <c r="C1442">
        <v>24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1365</v>
      </c>
      <c r="J1442">
        <v>8000</v>
      </c>
      <c r="K1442">
        <v>0</v>
      </c>
      <c r="L1442">
        <v>0</v>
      </c>
      <c r="M1442">
        <v>0</v>
      </c>
      <c r="N1442">
        <v>2</v>
      </c>
      <c r="O1442">
        <v>0</v>
      </c>
      <c r="P1442">
        <v>0</v>
      </c>
      <c r="Q1442">
        <v>0</v>
      </c>
      <c r="R1442">
        <v>0</v>
      </c>
      <c r="S1442">
        <v>2</v>
      </c>
      <c r="T1442">
        <v>8</v>
      </c>
      <c r="U1442">
        <v>0</v>
      </c>
      <c r="V1442">
        <v>50</v>
      </c>
      <c r="W1442">
        <v>20000</v>
      </c>
      <c r="X1442">
        <v>5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100</v>
      </c>
    </row>
    <row r="1443" spans="1:34" ht="18.75">
      <c r="A1443" s="79">
        <v>1442</v>
      </c>
      <c r="B1443" t="s">
        <v>3814</v>
      </c>
      <c r="C1443">
        <v>54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1368</v>
      </c>
      <c r="J1443">
        <v>8000</v>
      </c>
      <c r="K1443">
        <v>3</v>
      </c>
      <c r="L1443">
        <v>4</v>
      </c>
      <c r="M1443">
        <v>3</v>
      </c>
      <c r="N1443">
        <v>4</v>
      </c>
      <c r="O1443">
        <v>1</v>
      </c>
      <c r="P1443">
        <v>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50</v>
      </c>
      <c r="W1443">
        <v>20000</v>
      </c>
      <c r="X1443">
        <v>5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100</v>
      </c>
    </row>
    <row r="1444" spans="1:34" ht="18.75">
      <c r="A1444" s="79">
        <v>1443</v>
      </c>
      <c r="B1444" t="s">
        <v>3815</v>
      </c>
      <c r="C1444">
        <v>54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1368</v>
      </c>
      <c r="J1444">
        <v>8000</v>
      </c>
      <c r="K1444">
        <v>3</v>
      </c>
      <c r="L1444">
        <v>4</v>
      </c>
      <c r="M1444">
        <v>3</v>
      </c>
      <c r="N1444">
        <v>4</v>
      </c>
      <c r="O1444">
        <v>0</v>
      </c>
      <c r="P1444">
        <v>0</v>
      </c>
      <c r="Q1444">
        <v>1</v>
      </c>
      <c r="R1444">
        <v>6</v>
      </c>
      <c r="S1444">
        <v>0</v>
      </c>
      <c r="T1444">
        <v>0</v>
      </c>
      <c r="U1444">
        <v>0</v>
      </c>
      <c r="V1444">
        <v>50</v>
      </c>
      <c r="W1444">
        <v>20000</v>
      </c>
      <c r="X1444">
        <v>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100</v>
      </c>
    </row>
    <row r="1445" spans="1:34" ht="18.75">
      <c r="A1445" s="79">
        <v>1444</v>
      </c>
      <c r="B1445" t="s">
        <v>3816</v>
      </c>
      <c r="C1445">
        <v>54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1368</v>
      </c>
      <c r="J1445">
        <v>8000</v>
      </c>
      <c r="K1445">
        <v>3</v>
      </c>
      <c r="L1445">
        <v>4</v>
      </c>
      <c r="M1445">
        <v>3</v>
      </c>
      <c r="N1445">
        <v>4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6</v>
      </c>
      <c r="U1445">
        <v>0</v>
      </c>
      <c r="V1445">
        <v>50</v>
      </c>
      <c r="W1445">
        <v>20000</v>
      </c>
      <c r="X1445">
        <v>5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100</v>
      </c>
    </row>
    <row r="1446" spans="1:34" ht="18.75">
      <c r="A1446" s="79">
        <v>1445</v>
      </c>
      <c r="B1446" t="s">
        <v>3817</v>
      </c>
      <c r="C1446">
        <v>52</v>
      </c>
      <c r="D1446">
        <v>0</v>
      </c>
      <c r="E1446">
        <v>1</v>
      </c>
      <c r="F1446">
        <v>7</v>
      </c>
      <c r="G1446">
        <v>0</v>
      </c>
      <c r="H1446">
        <v>0</v>
      </c>
      <c r="I1446">
        <v>1367</v>
      </c>
      <c r="J1446">
        <v>8000</v>
      </c>
      <c r="K1446">
        <v>3</v>
      </c>
      <c r="L1446">
        <v>4</v>
      </c>
      <c r="M1446">
        <v>3</v>
      </c>
      <c r="N1446">
        <v>4</v>
      </c>
      <c r="O1446">
        <v>1</v>
      </c>
      <c r="P1446">
        <v>6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50</v>
      </c>
      <c r="W1446">
        <v>20000</v>
      </c>
      <c r="X1446">
        <v>5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100</v>
      </c>
    </row>
    <row r="1447" spans="1:34" ht="18.75">
      <c r="A1447" s="79">
        <v>1446</v>
      </c>
      <c r="B1447" t="s">
        <v>3818</v>
      </c>
      <c r="C1447">
        <v>52</v>
      </c>
      <c r="D1447">
        <v>0</v>
      </c>
      <c r="E1447">
        <v>1</v>
      </c>
      <c r="F1447">
        <v>7</v>
      </c>
      <c r="G1447">
        <v>0</v>
      </c>
      <c r="H1447">
        <v>0</v>
      </c>
      <c r="I1447">
        <v>1367</v>
      </c>
      <c r="J1447">
        <v>8000</v>
      </c>
      <c r="K1447">
        <v>3</v>
      </c>
      <c r="L1447">
        <v>4</v>
      </c>
      <c r="M1447">
        <v>3</v>
      </c>
      <c r="N1447">
        <v>4</v>
      </c>
      <c r="O1447">
        <v>0</v>
      </c>
      <c r="P1447">
        <v>0</v>
      </c>
      <c r="Q1447">
        <v>1</v>
      </c>
      <c r="R1447">
        <v>6</v>
      </c>
      <c r="S1447">
        <v>0</v>
      </c>
      <c r="T1447">
        <v>0</v>
      </c>
      <c r="U1447">
        <v>0</v>
      </c>
      <c r="V1447">
        <v>50</v>
      </c>
      <c r="W1447">
        <v>20000</v>
      </c>
      <c r="X1447">
        <v>5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100</v>
      </c>
    </row>
    <row r="1448" spans="1:34" ht="18.75">
      <c r="A1448" s="79">
        <v>1447</v>
      </c>
      <c r="B1448" t="s">
        <v>3819</v>
      </c>
      <c r="C1448">
        <v>52</v>
      </c>
      <c r="D1448">
        <v>0</v>
      </c>
      <c r="E1448">
        <v>1</v>
      </c>
      <c r="F1448">
        <v>7</v>
      </c>
      <c r="G1448">
        <v>0</v>
      </c>
      <c r="H1448">
        <v>0</v>
      </c>
      <c r="I1448">
        <v>1367</v>
      </c>
      <c r="J1448">
        <v>8000</v>
      </c>
      <c r="K1448">
        <v>3</v>
      </c>
      <c r="L1448">
        <v>4</v>
      </c>
      <c r="M1448">
        <v>3</v>
      </c>
      <c r="N1448">
        <v>4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6</v>
      </c>
      <c r="U1448">
        <v>0</v>
      </c>
      <c r="V1448">
        <v>50</v>
      </c>
      <c r="W1448">
        <v>20000</v>
      </c>
      <c r="X1448">
        <v>5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100</v>
      </c>
    </row>
    <row r="1449" spans="1:34" ht="18.75">
      <c r="A1449" s="79">
        <v>1448</v>
      </c>
      <c r="B1449" t="s">
        <v>3820</v>
      </c>
      <c r="C1449">
        <v>30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1362</v>
      </c>
      <c r="J1449">
        <v>50000</v>
      </c>
      <c r="K1449">
        <v>0</v>
      </c>
      <c r="L1449">
        <v>0</v>
      </c>
      <c r="M1449">
        <v>0</v>
      </c>
      <c r="N1449">
        <v>0</v>
      </c>
      <c r="O1449">
        <v>2</v>
      </c>
      <c r="P1449">
        <v>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45</v>
      </c>
      <c r="W1449">
        <v>500000</v>
      </c>
      <c r="X1449">
        <v>5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100</v>
      </c>
    </row>
    <row r="1450" spans="1:34" ht="18.75">
      <c r="A1450" s="79">
        <v>1449</v>
      </c>
      <c r="B1450" t="s">
        <v>3821</v>
      </c>
      <c r="C1450">
        <v>30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1362</v>
      </c>
      <c r="J1450">
        <v>50000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</v>
      </c>
      <c r="R1450">
        <v>8</v>
      </c>
      <c r="S1450">
        <v>0</v>
      </c>
      <c r="T1450">
        <v>0</v>
      </c>
      <c r="U1450">
        <v>0</v>
      </c>
      <c r="V1450">
        <v>45</v>
      </c>
      <c r="W1450">
        <v>500000</v>
      </c>
      <c r="X1450">
        <v>5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100</v>
      </c>
    </row>
    <row r="1451" spans="1:34" ht="18.75">
      <c r="A1451" s="79">
        <v>1450</v>
      </c>
      <c r="B1451" t="s">
        <v>3822</v>
      </c>
      <c r="C1451">
        <v>30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1362</v>
      </c>
      <c r="J1451">
        <v>50000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2</v>
      </c>
      <c r="T1451">
        <v>8</v>
      </c>
      <c r="U1451">
        <v>0</v>
      </c>
      <c r="V1451">
        <v>45</v>
      </c>
      <c r="W1451">
        <v>500000</v>
      </c>
      <c r="X1451">
        <v>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100</v>
      </c>
    </row>
    <row r="1452" spans="1:34" ht="18.75">
      <c r="A1452" s="79">
        <v>1451</v>
      </c>
      <c r="B1452" t="s">
        <v>3823</v>
      </c>
      <c r="C1452">
        <v>30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1363</v>
      </c>
      <c r="J1452">
        <v>50000</v>
      </c>
      <c r="K1452">
        <v>0</v>
      </c>
      <c r="L1452">
        <v>0</v>
      </c>
      <c r="M1452">
        <v>0</v>
      </c>
      <c r="N1452">
        <v>0</v>
      </c>
      <c r="O1452">
        <v>2</v>
      </c>
      <c r="P1452">
        <v>7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45</v>
      </c>
      <c r="W1452">
        <v>500000</v>
      </c>
      <c r="X1452">
        <v>5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100</v>
      </c>
    </row>
    <row r="1453" spans="1:34" ht="18.75">
      <c r="A1453" s="79">
        <v>1452</v>
      </c>
      <c r="B1453" t="s">
        <v>3824</v>
      </c>
      <c r="C1453">
        <v>30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1363</v>
      </c>
      <c r="J1453">
        <v>50000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2</v>
      </c>
      <c r="R1453">
        <v>7</v>
      </c>
      <c r="S1453">
        <v>0</v>
      </c>
      <c r="T1453">
        <v>0</v>
      </c>
      <c r="U1453">
        <v>0</v>
      </c>
      <c r="V1453">
        <v>45</v>
      </c>
      <c r="W1453">
        <v>500000</v>
      </c>
      <c r="X1453">
        <v>5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100</v>
      </c>
    </row>
    <row r="1454" spans="1:34" ht="18.75">
      <c r="A1454" s="79">
        <v>1453</v>
      </c>
      <c r="B1454" t="s">
        <v>3825</v>
      </c>
      <c r="C1454">
        <v>30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1363</v>
      </c>
      <c r="J1454">
        <v>50000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2</v>
      </c>
      <c r="T1454">
        <v>7</v>
      </c>
      <c r="U1454">
        <v>0</v>
      </c>
      <c r="V1454">
        <v>45</v>
      </c>
      <c r="W1454">
        <v>500000</v>
      </c>
      <c r="X1454">
        <v>5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100</v>
      </c>
    </row>
    <row r="1455" spans="1:34" ht="18.75">
      <c r="A1455" s="79">
        <v>1454</v>
      </c>
      <c r="B1455" t="s">
        <v>3826</v>
      </c>
      <c r="C1455">
        <v>19</v>
      </c>
      <c r="D1455">
        <v>0</v>
      </c>
      <c r="E1455">
        <v>3</v>
      </c>
      <c r="F1455">
        <v>0</v>
      </c>
      <c r="G1455">
        <v>10</v>
      </c>
      <c r="H1455">
        <v>0</v>
      </c>
      <c r="I1455">
        <v>1440</v>
      </c>
      <c r="J1455">
        <v>8000</v>
      </c>
      <c r="K1455">
        <v>0</v>
      </c>
      <c r="L1455">
        <v>0</v>
      </c>
      <c r="M1455">
        <v>0</v>
      </c>
      <c r="N1455">
        <v>4</v>
      </c>
      <c r="O1455">
        <v>2</v>
      </c>
      <c r="P1455">
        <v>5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50</v>
      </c>
      <c r="W1455">
        <v>20000</v>
      </c>
      <c r="X1455">
        <v>5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100</v>
      </c>
    </row>
    <row r="1456" spans="1:34" ht="18.75">
      <c r="A1456" s="79">
        <v>1455</v>
      </c>
      <c r="B1456" t="s">
        <v>3827</v>
      </c>
      <c r="C1456">
        <v>19</v>
      </c>
      <c r="D1456">
        <v>0</v>
      </c>
      <c r="E1456">
        <v>1</v>
      </c>
      <c r="F1456">
        <v>0</v>
      </c>
      <c r="G1456">
        <v>10</v>
      </c>
      <c r="H1456">
        <v>0</v>
      </c>
      <c r="I1456">
        <v>1441</v>
      </c>
      <c r="J1456">
        <v>6000</v>
      </c>
      <c r="K1456">
        <v>0</v>
      </c>
      <c r="L1456">
        <v>0</v>
      </c>
      <c r="M1456">
        <v>0</v>
      </c>
      <c r="N1456">
        <v>4</v>
      </c>
      <c r="O1456">
        <v>0</v>
      </c>
      <c r="P1456">
        <v>0</v>
      </c>
      <c r="Q1456">
        <v>2</v>
      </c>
      <c r="R1456">
        <v>5</v>
      </c>
      <c r="S1456">
        <v>0</v>
      </c>
      <c r="T1456">
        <v>0</v>
      </c>
      <c r="U1456">
        <v>0</v>
      </c>
      <c r="V1456">
        <v>50</v>
      </c>
      <c r="W1456">
        <v>20000</v>
      </c>
      <c r="X1456">
        <v>5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100</v>
      </c>
    </row>
    <row r="1457" spans="1:34" ht="18.75">
      <c r="A1457" s="79">
        <v>1456</v>
      </c>
      <c r="B1457" t="s">
        <v>3828</v>
      </c>
      <c r="C1457">
        <v>19</v>
      </c>
      <c r="D1457">
        <v>0</v>
      </c>
      <c r="E1457">
        <v>2</v>
      </c>
      <c r="F1457">
        <v>0</v>
      </c>
      <c r="G1457">
        <v>10</v>
      </c>
      <c r="H1457">
        <v>0</v>
      </c>
      <c r="I1457">
        <v>1442</v>
      </c>
      <c r="J1457">
        <v>7000</v>
      </c>
      <c r="K1457">
        <v>0</v>
      </c>
      <c r="L1457">
        <v>0</v>
      </c>
      <c r="M1457">
        <v>0</v>
      </c>
      <c r="N1457">
        <v>4</v>
      </c>
      <c r="O1457">
        <v>0</v>
      </c>
      <c r="P1457">
        <v>0</v>
      </c>
      <c r="Q1457">
        <v>0</v>
      </c>
      <c r="R1457">
        <v>0</v>
      </c>
      <c r="S1457">
        <v>2</v>
      </c>
      <c r="T1457">
        <v>5</v>
      </c>
      <c r="U1457">
        <v>0</v>
      </c>
      <c r="V1457">
        <v>50</v>
      </c>
      <c r="W1457">
        <v>20000</v>
      </c>
      <c r="X1457">
        <v>5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100</v>
      </c>
    </row>
    <row r="1458" spans="1:34" ht="18.75">
      <c r="A1458" s="79">
        <v>1457</v>
      </c>
      <c r="B1458" t="s">
        <v>3829</v>
      </c>
      <c r="C1458">
        <v>5</v>
      </c>
      <c r="D1458">
        <v>54</v>
      </c>
      <c r="E1458">
        <v>52</v>
      </c>
      <c r="F1458">
        <v>0</v>
      </c>
      <c r="G1458">
        <v>-5</v>
      </c>
      <c r="H1458">
        <v>0</v>
      </c>
      <c r="I1458">
        <v>1408</v>
      </c>
      <c r="J1458">
        <v>55000</v>
      </c>
      <c r="K1458">
        <v>0</v>
      </c>
      <c r="L1458">
        <v>2</v>
      </c>
      <c r="M1458">
        <v>0</v>
      </c>
      <c r="N1458">
        <v>0</v>
      </c>
      <c r="O1458">
        <v>8</v>
      </c>
      <c r="P1458">
        <v>45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53</v>
      </c>
      <c r="W1458">
        <v>25000</v>
      </c>
      <c r="X1458">
        <v>5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100</v>
      </c>
    </row>
    <row r="1459" spans="1:34" ht="18.75">
      <c r="A1459" s="79">
        <v>1458</v>
      </c>
      <c r="B1459" t="s">
        <v>3830</v>
      </c>
      <c r="C1459">
        <v>5</v>
      </c>
      <c r="D1459">
        <v>53</v>
      </c>
      <c r="E1459">
        <v>28</v>
      </c>
      <c r="F1459">
        <v>0</v>
      </c>
      <c r="G1459">
        <v>-5</v>
      </c>
      <c r="H1459">
        <v>0</v>
      </c>
      <c r="I1459">
        <v>1407</v>
      </c>
      <c r="J1459">
        <v>20000</v>
      </c>
      <c r="K1459">
        <v>0</v>
      </c>
      <c r="L1459">
        <v>2</v>
      </c>
      <c r="M1459">
        <v>0</v>
      </c>
      <c r="N1459">
        <v>0</v>
      </c>
      <c r="O1459">
        <v>7</v>
      </c>
      <c r="P1459">
        <v>27</v>
      </c>
      <c r="Q1459">
        <v>8</v>
      </c>
      <c r="R1459">
        <v>21</v>
      </c>
      <c r="S1459">
        <v>0</v>
      </c>
      <c r="T1459">
        <v>0</v>
      </c>
      <c r="U1459">
        <v>0</v>
      </c>
      <c r="V1459">
        <v>53</v>
      </c>
      <c r="W1459">
        <v>25000</v>
      </c>
      <c r="X1459">
        <v>5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100</v>
      </c>
    </row>
    <row r="1460" spans="1:34" ht="18.75">
      <c r="A1460" s="79">
        <v>1459</v>
      </c>
      <c r="B1460" t="s">
        <v>3831</v>
      </c>
      <c r="C1460">
        <v>5</v>
      </c>
      <c r="D1460">
        <v>52</v>
      </c>
      <c r="E1460">
        <v>32</v>
      </c>
      <c r="F1460">
        <v>0</v>
      </c>
      <c r="G1460">
        <v>-5</v>
      </c>
      <c r="H1460">
        <v>0</v>
      </c>
      <c r="I1460">
        <v>1406</v>
      </c>
      <c r="J1460">
        <v>25000</v>
      </c>
      <c r="K1460">
        <v>0</v>
      </c>
      <c r="L1460">
        <v>2</v>
      </c>
      <c r="M1460">
        <v>0</v>
      </c>
      <c r="N1460">
        <v>0</v>
      </c>
      <c r="O1460">
        <v>8</v>
      </c>
      <c r="P1460">
        <v>33</v>
      </c>
      <c r="Q1460">
        <v>0</v>
      </c>
      <c r="R1460">
        <v>0</v>
      </c>
      <c r="S1460">
        <v>6</v>
      </c>
      <c r="T1460">
        <v>20</v>
      </c>
      <c r="U1460">
        <v>0</v>
      </c>
      <c r="V1460">
        <v>53</v>
      </c>
      <c r="W1460">
        <v>25000</v>
      </c>
      <c r="X1460">
        <v>5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100</v>
      </c>
    </row>
    <row r="1461" spans="1:34" ht="18.75">
      <c r="A1461" s="79">
        <v>1460</v>
      </c>
      <c r="B1461" t="s">
        <v>3832</v>
      </c>
      <c r="C1461">
        <v>5</v>
      </c>
      <c r="D1461">
        <v>59</v>
      </c>
      <c r="E1461">
        <v>26</v>
      </c>
      <c r="F1461">
        <v>0</v>
      </c>
      <c r="G1461">
        <v>0</v>
      </c>
      <c r="H1461">
        <v>0</v>
      </c>
      <c r="I1461">
        <v>1413</v>
      </c>
      <c r="J1461">
        <v>35000</v>
      </c>
      <c r="K1461">
        <v>0</v>
      </c>
      <c r="L1461">
        <v>2</v>
      </c>
      <c r="M1461">
        <v>0</v>
      </c>
      <c r="N1461">
        <v>0</v>
      </c>
      <c r="O1461">
        <v>5</v>
      </c>
      <c r="P1461">
        <v>37</v>
      </c>
      <c r="Q1461">
        <v>3</v>
      </c>
      <c r="R1461">
        <v>10</v>
      </c>
      <c r="S1461">
        <v>4</v>
      </c>
      <c r="T1461">
        <v>12</v>
      </c>
      <c r="U1461">
        <v>0</v>
      </c>
      <c r="V1461">
        <v>50</v>
      </c>
      <c r="W1461">
        <v>22000</v>
      </c>
      <c r="X1461">
        <v>5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100</v>
      </c>
    </row>
    <row r="1462" spans="1:34" ht="18.75">
      <c r="A1462" s="79">
        <v>1461</v>
      </c>
      <c r="B1462" t="s">
        <v>3833</v>
      </c>
      <c r="C1462">
        <v>5</v>
      </c>
      <c r="D1462">
        <v>51</v>
      </c>
      <c r="E1462">
        <v>26</v>
      </c>
      <c r="F1462">
        <v>0</v>
      </c>
      <c r="G1462">
        <v>0</v>
      </c>
      <c r="H1462">
        <v>0</v>
      </c>
      <c r="I1462">
        <v>1405</v>
      </c>
      <c r="J1462">
        <v>35000</v>
      </c>
      <c r="K1462">
        <v>0</v>
      </c>
      <c r="L1462">
        <v>0</v>
      </c>
      <c r="M1462">
        <v>0</v>
      </c>
      <c r="N1462">
        <v>0</v>
      </c>
      <c r="O1462">
        <v>15</v>
      </c>
      <c r="P1462">
        <v>55</v>
      </c>
      <c r="Q1462">
        <v>10</v>
      </c>
      <c r="R1462">
        <v>24</v>
      </c>
      <c r="S1462">
        <v>10</v>
      </c>
      <c r="T1462">
        <v>23</v>
      </c>
      <c r="U1462">
        <v>0</v>
      </c>
      <c r="V1462">
        <v>100</v>
      </c>
      <c r="W1462">
        <v>20000</v>
      </c>
      <c r="X1462">
        <v>5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100</v>
      </c>
    </row>
    <row r="1463" spans="1:34" ht="18.75">
      <c r="A1463" s="79">
        <v>1462</v>
      </c>
      <c r="B1463" t="s">
        <v>3834</v>
      </c>
      <c r="C1463">
        <v>15</v>
      </c>
      <c r="D1463">
        <v>0</v>
      </c>
      <c r="E1463">
        <v>3</v>
      </c>
      <c r="F1463">
        <v>0</v>
      </c>
      <c r="G1463">
        <v>0</v>
      </c>
      <c r="H1463">
        <v>0</v>
      </c>
      <c r="I1463">
        <v>1795</v>
      </c>
      <c r="J1463">
        <v>8000</v>
      </c>
      <c r="K1463">
        <v>6</v>
      </c>
      <c r="L1463">
        <v>6</v>
      </c>
      <c r="M1463">
        <v>5</v>
      </c>
      <c r="N1463">
        <v>5</v>
      </c>
      <c r="O1463">
        <v>2</v>
      </c>
      <c r="P1463">
        <v>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53</v>
      </c>
      <c r="W1463">
        <v>50000</v>
      </c>
      <c r="X1463">
        <v>5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100</v>
      </c>
    </row>
    <row r="1464" spans="1:34" ht="18.75">
      <c r="A1464" s="79">
        <v>1463</v>
      </c>
      <c r="B1464" t="s">
        <v>3835</v>
      </c>
      <c r="C1464">
        <v>15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1815</v>
      </c>
      <c r="J1464">
        <v>8000</v>
      </c>
      <c r="K1464">
        <v>6</v>
      </c>
      <c r="L1464">
        <v>6</v>
      </c>
      <c r="M1464">
        <v>5</v>
      </c>
      <c r="N1464">
        <v>5</v>
      </c>
      <c r="O1464">
        <v>0</v>
      </c>
      <c r="P1464">
        <v>0</v>
      </c>
      <c r="Q1464">
        <v>2</v>
      </c>
      <c r="R1464">
        <v>8</v>
      </c>
      <c r="S1464">
        <v>0</v>
      </c>
      <c r="T1464">
        <v>0</v>
      </c>
      <c r="U1464">
        <v>0</v>
      </c>
      <c r="V1464">
        <v>53</v>
      </c>
      <c r="W1464">
        <v>50000</v>
      </c>
      <c r="X1464">
        <v>5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100</v>
      </c>
    </row>
    <row r="1465" spans="1:34" ht="18.75">
      <c r="A1465" s="79">
        <v>1464</v>
      </c>
      <c r="B1465" t="s">
        <v>3836</v>
      </c>
      <c r="C1465">
        <v>15</v>
      </c>
      <c r="D1465">
        <v>0</v>
      </c>
      <c r="E1465">
        <v>2</v>
      </c>
      <c r="F1465">
        <v>0</v>
      </c>
      <c r="G1465">
        <v>0</v>
      </c>
      <c r="H1465">
        <v>0</v>
      </c>
      <c r="I1465">
        <v>1805</v>
      </c>
      <c r="J1465">
        <v>8000</v>
      </c>
      <c r="K1465">
        <v>6</v>
      </c>
      <c r="L1465">
        <v>6</v>
      </c>
      <c r="M1465">
        <v>5</v>
      </c>
      <c r="N1465">
        <v>5</v>
      </c>
      <c r="O1465">
        <v>0</v>
      </c>
      <c r="P1465">
        <v>0</v>
      </c>
      <c r="Q1465">
        <v>0</v>
      </c>
      <c r="R1465">
        <v>0</v>
      </c>
      <c r="S1465">
        <v>2</v>
      </c>
      <c r="T1465">
        <v>8</v>
      </c>
      <c r="U1465">
        <v>0</v>
      </c>
      <c r="V1465">
        <v>53</v>
      </c>
      <c r="W1465">
        <v>50000</v>
      </c>
      <c r="X1465">
        <v>5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100</v>
      </c>
    </row>
    <row r="1466" spans="1:34" ht="18.75">
      <c r="A1466" s="79">
        <v>1465</v>
      </c>
      <c r="B1466" t="s">
        <v>3837</v>
      </c>
      <c r="C1466">
        <v>19</v>
      </c>
      <c r="D1466">
        <v>0</v>
      </c>
      <c r="E1466">
        <v>3</v>
      </c>
      <c r="F1466">
        <v>0</v>
      </c>
      <c r="G1466">
        <v>0</v>
      </c>
      <c r="H1466">
        <v>0</v>
      </c>
      <c r="I1466">
        <v>1794</v>
      </c>
      <c r="J1466">
        <v>8000</v>
      </c>
      <c r="K1466">
        <v>0</v>
      </c>
      <c r="L1466">
        <v>0</v>
      </c>
      <c r="M1466">
        <v>0</v>
      </c>
      <c r="N1466">
        <v>2</v>
      </c>
      <c r="O1466">
        <v>3</v>
      </c>
      <c r="P1466">
        <v>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53</v>
      </c>
      <c r="W1466">
        <v>50000</v>
      </c>
      <c r="X1466">
        <v>5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100</v>
      </c>
    </row>
    <row r="1467" spans="1:34" ht="18.75">
      <c r="A1467" s="79">
        <v>1466</v>
      </c>
      <c r="B1467" t="s">
        <v>3838</v>
      </c>
      <c r="C1467">
        <v>19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1814</v>
      </c>
      <c r="J1467">
        <v>8000</v>
      </c>
      <c r="K1467">
        <v>0</v>
      </c>
      <c r="L1467">
        <v>0</v>
      </c>
      <c r="M1467">
        <v>0</v>
      </c>
      <c r="N1467">
        <v>2</v>
      </c>
      <c r="O1467">
        <v>0</v>
      </c>
      <c r="P1467">
        <v>0</v>
      </c>
      <c r="Q1467">
        <v>3</v>
      </c>
      <c r="R1467">
        <v>8</v>
      </c>
      <c r="S1467">
        <v>0</v>
      </c>
      <c r="T1467">
        <v>0</v>
      </c>
      <c r="U1467">
        <v>0</v>
      </c>
      <c r="V1467">
        <v>53</v>
      </c>
      <c r="W1467">
        <v>50000</v>
      </c>
      <c r="X1467">
        <v>5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100</v>
      </c>
    </row>
    <row r="1468" spans="1:34" ht="18.75">
      <c r="A1468" s="79">
        <v>1467</v>
      </c>
      <c r="B1468" t="s">
        <v>3839</v>
      </c>
      <c r="C1468">
        <v>19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1804</v>
      </c>
      <c r="J1468">
        <v>8000</v>
      </c>
      <c r="K1468">
        <v>0</v>
      </c>
      <c r="L1468">
        <v>0</v>
      </c>
      <c r="M1468">
        <v>0</v>
      </c>
      <c r="N1468">
        <v>2</v>
      </c>
      <c r="O1468">
        <v>0</v>
      </c>
      <c r="P1468">
        <v>0</v>
      </c>
      <c r="Q1468">
        <v>0</v>
      </c>
      <c r="R1468">
        <v>0</v>
      </c>
      <c r="S1468">
        <v>3</v>
      </c>
      <c r="T1468">
        <v>8</v>
      </c>
      <c r="U1468">
        <v>0</v>
      </c>
      <c r="V1468">
        <v>53</v>
      </c>
      <c r="W1468">
        <v>50000</v>
      </c>
      <c r="X1468">
        <v>5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100</v>
      </c>
    </row>
    <row r="1469" spans="1:34" ht="18.75">
      <c r="A1469" s="79">
        <v>1468</v>
      </c>
      <c r="B1469" t="s">
        <v>3840</v>
      </c>
      <c r="C1469">
        <v>26</v>
      </c>
      <c r="D1469">
        <v>0</v>
      </c>
      <c r="E1469">
        <v>3</v>
      </c>
      <c r="F1469">
        <v>0</v>
      </c>
      <c r="G1469">
        <v>0</v>
      </c>
      <c r="H1469">
        <v>0</v>
      </c>
      <c r="I1469">
        <v>1791</v>
      </c>
      <c r="J1469">
        <v>8000</v>
      </c>
      <c r="K1469">
        <v>0</v>
      </c>
      <c r="L1469">
        <v>3</v>
      </c>
      <c r="M1469">
        <v>0</v>
      </c>
      <c r="N1469">
        <v>0</v>
      </c>
      <c r="O1469">
        <v>2</v>
      </c>
      <c r="P1469">
        <v>10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53</v>
      </c>
      <c r="W1469">
        <v>50000</v>
      </c>
      <c r="X1469">
        <v>5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100</v>
      </c>
    </row>
    <row r="1470" spans="1:34" ht="18.75">
      <c r="A1470" s="79">
        <v>1469</v>
      </c>
      <c r="B1470" t="s">
        <v>3841</v>
      </c>
      <c r="C1470">
        <v>26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1811</v>
      </c>
      <c r="J1470">
        <v>8000</v>
      </c>
      <c r="K1470">
        <v>0</v>
      </c>
      <c r="L1470">
        <v>3</v>
      </c>
      <c r="M1470">
        <v>0</v>
      </c>
      <c r="N1470">
        <v>3</v>
      </c>
      <c r="O1470">
        <v>0</v>
      </c>
      <c r="P1470">
        <v>0</v>
      </c>
      <c r="Q1470">
        <v>2</v>
      </c>
      <c r="R1470">
        <v>10</v>
      </c>
      <c r="S1470">
        <v>0</v>
      </c>
      <c r="T1470">
        <v>0</v>
      </c>
      <c r="U1470">
        <v>0</v>
      </c>
      <c r="V1470">
        <v>53</v>
      </c>
      <c r="W1470">
        <v>50000</v>
      </c>
      <c r="X1470">
        <v>5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100</v>
      </c>
    </row>
    <row r="1471" spans="1:34" ht="18.75">
      <c r="A1471" s="79">
        <v>1470</v>
      </c>
      <c r="B1471" t="s">
        <v>3842</v>
      </c>
      <c r="C1471">
        <v>24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1801</v>
      </c>
      <c r="J1471">
        <v>8000</v>
      </c>
      <c r="K1471">
        <v>0</v>
      </c>
      <c r="L1471">
        <v>0</v>
      </c>
      <c r="M1471">
        <v>0</v>
      </c>
      <c r="N1471">
        <v>2</v>
      </c>
      <c r="O1471">
        <v>0</v>
      </c>
      <c r="P1471">
        <v>0</v>
      </c>
      <c r="Q1471">
        <v>0</v>
      </c>
      <c r="R1471">
        <v>0</v>
      </c>
      <c r="S1471">
        <v>4</v>
      </c>
      <c r="T1471">
        <v>10</v>
      </c>
      <c r="U1471">
        <v>0</v>
      </c>
      <c r="V1471">
        <v>53</v>
      </c>
      <c r="W1471">
        <v>50000</v>
      </c>
      <c r="X1471">
        <v>5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100</v>
      </c>
    </row>
    <row r="1472" spans="1:34" ht="18.75">
      <c r="A1472" s="79">
        <v>1471</v>
      </c>
      <c r="B1472" t="s">
        <v>3843</v>
      </c>
      <c r="C1472">
        <v>22</v>
      </c>
      <c r="D1472">
        <v>0</v>
      </c>
      <c r="E1472">
        <v>2</v>
      </c>
      <c r="F1472">
        <v>0</v>
      </c>
      <c r="G1472">
        <v>0</v>
      </c>
      <c r="H1472">
        <v>0</v>
      </c>
      <c r="I1472">
        <v>1790</v>
      </c>
      <c r="J1472">
        <v>8000</v>
      </c>
      <c r="K1472">
        <v>0</v>
      </c>
      <c r="L1472">
        <v>0</v>
      </c>
      <c r="M1472">
        <v>0</v>
      </c>
      <c r="N1472">
        <v>3</v>
      </c>
      <c r="O1472">
        <v>1</v>
      </c>
      <c r="P1472">
        <v>14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53</v>
      </c>
      <c r="W1472">
        <v>50000</v>
      </c>
      <c r="X1472">
        <v>5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100</v>
      </c>
    </row>
    <row r="1473" spans="1:34" ht="18.75">
      <c r="A1473" s="79">
        <v>1472</v>
      </c>
      <c r="B1473" t="s">
        <v>3844</v>
      </c>
      <c r="C1473">
        <v>22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1810</v>
      </c>
      <c r="J1473">
        <v>8000</v>
      </c>
      <c r="K1473">
        <v>0</v>
      </c>
      <c r="L1473">
        <v>0</v>
      </c>
      <c r="M1473">
        <v>0</v>
      </c>
      <c r="N1473">
        <v>3</v>
      </c>
      <c r="O1473">
        <v>0</v>
      </c>
      <c r="P1473">
        <v>0</v>
      </c>
      <c r="Q1473">
        <v>3</v>
      </c>
      <c r="R1473">
        <v>13</v>
      </c>
      <c r="S1473">
        <v>0</v>
      </c>
      <c r="T1473">
        <v>0</v>
      </c>
      <c r="U1473">
        <v>0</v>
      </c>
      <c r="V1473">
        <v>53</v>
      </c>
      <c r="W1473">
        <v>50000</v>
      </c>
      <c r="X1473">
        <v>5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100</v>
      </c>
    </row>
    <row r="1474" spans="1:34" ht="18.75">
      <c r="A1474" s="79">
        <v>1473</v>
      </c>
      <c r="B1474" t="s">
        <v>3845</v>
      </c>
      <c r="C1474">
        <v>22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1800</v>
      </c>
      <c r="J1474">
        <v>8000</v>
      </c>
      <c r="K1474">
        <v>0</v>
      </c>
      <c r="L1474">
        <v>0</v>
      </c>
      <c r="M1474">
        <v>0</v>
      </c>
      <c r="N1474">
        <v>3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13</v>
      </c>
      <c r="U1474">
        <v>0</v>
      </c>
      <c r="V1474">
        <v>53</v>
      </c>
      <c r="W1474">
        <v>50000</v>
      </c>
      <c r="X1474">
        <v>5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100</v>
      </c>
    </row>
    <row r="1475" spans="1:34" ht="18.75">
      <c r="A1475" s="79">
        <v>1474</v>
      </c>
      <c r="B1475" t="s">
        <v>3846</v>
      </c>
      <c r="C1475">
        <v>54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1792</v>
      </c>
      <c r="J1475">
        <v>8000</v>
      </c>
      <c r="K1475">
        <v>6</v>
      </c>
      <c r="L1475">
        <v>6</v>
      </c>
      <c r="M1475">
        <v>6</v>
      </c>
      <c r="N1475">
        <v>6</v>
      </c>
      <c r="O1475">
        <v>2</v>
      </c>
      <c r="P1475">
        <v>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53</v>
      </c>
      <c r="W1475">
        <v>50000</v>
      </c>
      <c r="X1475">
        <v>5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100</v>
      </c>
    </row>
    <row r="1476" spans="1:34" ht="18.75">
      <c r="A1476" s="79">
        <v>1475</v>
      </c>
      <c r="B1476" t="s">
        <v>3847</v>
      </c>
      <c r="C1476">
        <v>54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1812</v>
      </c>
      <c r="J1476">
        <v>8000</v>
      </c>
      <c r="K1476">
        <v>6</v>
      </c>
      <c r="L1476">
        <v>6</v>
      </c>
      <c r="M1476">
        <v>6</v>
      </c>
      <c r="N1476">
        <v>6</v>
      </c>
      <c r="O1476">
        <v>0</v>
      </c>
      <c r="P1476">
        <v>0</v>
      </c>
      <c r="Q1476">
        <v>2</v>
      </c>
      <c r="R1476">
        <v>8</v>
      </c>
      <c r="S1476">
        <v>0</v>
      </c>
      <c r="T1476">
        <v>0</v>
      </c>
      <c r="U1476">
        <v>0</v>
      </c>
      <c r="V1476">
        <v>53</v>
      </c>
      <c r="W1476">
        <v>50000</v>
      </c>
      <c r="X1476">
        <v>5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100</v>
      </c>
    </row>
    <row r="1477" spans="1:34" ht="18.75">
      <c r="A1477" s="79">
        <v>1476</v>
      </c>
      <c r="B1477" t="s">
        <v>3848</v>
      </c>
      <c r="C1477">
        <v>54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1802</v>
      </c>
      <c r="J1477">
        <v>8000</v>
      </c>
      <c r="K1477">
        <v>6</v>
      </c>
      <c r="L1477">
        <v>6</v>
      </c>
      <c r="M1477">
        <v>6</v>
      </c>
      <c r="N1477">
        <v>6</v>
      </c>
      <c r="O1477">
        <v>0</v>
      </c>
      <c r="P1477">
        <v>0</v>
      </c>
      <c r="Q1477">
        <v>0</v>
      </c>
      <c r="R1477">
        <v>0</v>
      </c>
      <c r="S1477">
        <v>2</v>
      </c>
      <c r="T1477">
        <v>8</v>
      </c>
      <c r="U1477">
        <v>0</v>
      </c>
      <c r="V1477">
        <v>53</v>
      </c>
      <c r="W1477">
        <v>50000</v>
      </c>
      <c r="X1477">
        <v>5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100</v>
      </c>
    </row>
    <row r="1478" spans="1:34" ht="18.75">
      <c r="A1478" s="79">
        <v>1477</v>
      </c>
      <c r="B1478" t="s">
        <v>3849</v>
      </c>
      <c r="C1478">
        <v>52</v>
      </c>
      <c r="D1478">
        <v>0</v>
      </c>
      <c r="E1478">
        <v>1</v>
      </c>
      <c r="F1478">
        <v>6</v>
      </c>
      <c r="G1478">
        <v>0</v>
      </c>
      <c r="H1478">
        <v>0</v>
      </c>
      <c r="I1478">
        <v>1793</v>
      </c>
      <c r="J1478">
        <v>8000</v>
      </c>
      <c r="K1478">
        <v>6</v>
      </c>
      <c r="L1478">
        <v>6</v>
      </c>
      <c r="M1478">
        <v>6</v>
      </c>
      <c r="N1478">
        <v>6</v>
      </c>
      <c r="O1478">
        <v>2</v>
      </c>
      <c r="P1478">
        <v>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53</v>
      </c>
      <c r="W1478">
        <v>50000</v>
      </c>
      <c r="X1478">
        <v>5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100</v>
      </c>
    </row>
    <row r="1479" spans="1:34" ht="18.75">
      <c r="A1479" s="79">
        <v>1478</v>
      </c>
      <c r="B1479" t="s">
        <v>3850</v>
      </c>
      <c r="C1479">
        <v>52</v>
      </c>
      <c r="D1479">
        <v>0</v>
      </c>
      <c r="E1479">
        <v>1</v>
      </c>
      <c r="F1479">
        <v>6</v>
      </c>
      <c r="G1479">
        <v>0</v>
      </c>
      <c r="H1479">
        <v>0</v>
      </c>
      <c r="I1479">
        <v>1813</v>
      </c>
      <c r="J1479">
        <v>8000</v>
      </c>
      <c r="K1479">
        <v>6</v>
      </c>
      <c r="L1479">
        <v>6</v>
      </c>
      <c r="M1479">
        <v>6</v>
      </c>
      <c r="N1479">
        <v>6</v>
      </c>
      <c r="O1479">
        <v>0</v>
      </c>
      <c r="P1479">
        <v>0</v>
      </c>
      <c r="Q1479">
        <v>2</v>
      </c>
      <c r="R1479">
        <v>8</v>
      </c>
      <c r="S1479">
        <v>0</v>
      </c>
      <c r="T1479">
        <v>0</v>
      </c>
      <c r="U1479">
        <v>0</v>
      </c>
      <c r="V1479">
        <v>53</v>
      </c>
      <c r="W1479">
        <v>50000</v>
      </c>
      <c r="X1479">
        <v>5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100</v>
      </c>
    </row>
    <row r="1480" spans="1:34" ht="18.75">
      <c r="A1480" s="79">
        <v>1479</v>
      </c>
      <c r="B1480" t="s">
        <v>3851</v>
      </c>
      <c r="C1480">
        <v>52</v>
      </c>
      <c r="D1480">
        <v>0</v>
      </c>
      <c r="E1480">
        <v>1</v>
      </c>
      <c r="F1480">
        <v>6</v>
      </c>
      <c r="G1480">
        <v>0</v>
      </c>
      <c r="H1480">
        <v>0</v>
      </c>
      <c r="I1480">
        <v>1803</v>
      </c>
      <c r="J1480">
        <v>8000</v>
      </c>
      <c r="K1480">
        <v>6</v>
      </c>
      <c r="L1480">
        <v>6</v>
      </c>
      <c r="M1480">
        <v>6</v>
      </c>
      <c r="N1480">
        <v>6</v>
      </c>
      <c r="O1480">
        <v>0</v>
      </c>
      <c r="P1480">
        <v>0</v>
      </c>
      <c r="Q1480">
        <v>0</v>
      </c>
      <c r="R1480">
        <v>0</v>
      </c>
      <c r="S1480">
        <v>2</v>
      </c>
      <c r="T1480">
        <v>8</v>
      </c>
      <c r="U1480">
        <v>0</v>
      </c>
      <c r="V1480">
        <v>53</v>
      </c>
      <c r="W1480">
        <v>50000</v>
      </c>
      <c r="X1480">
        <v>5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100</v>
      </c>
    </row>
    <row r="1481" spans="1:34" ht="18.75">
      <c r="A1481" s="79">
        <v>1480</v>
      </c>
      <c r="B1481" t="s">
        <v>3852</v>
      </c>
      <c r="C1481">
        <v>16</v>
      </c>
      <c r="D1481">
        <v>4</v>
      </c>
      <c r="E1481">
        <v>1</v>
      </c>
      <c r="F1481">
        <v>2</v>
      </c>
      <c r="G1481">
        <v>0</v>
      </c>
      <c r="H1481">
        <v>0</v>
      </c>
      <c r="I1481">
        <v>2080</v>
      </c>
      <c r="J1481">
        <v>8000</v>
      </c>
      <c r="K1481">
        <v>3</v>
      </c>
      <c r="L1481">
        <v>3</v>
      </c>
      <c r="M1481">
        <v>3</v>
      </c>
      <c r="N1481">
        <v>3</v>
      </c>
      <c r="O1481">
        <v>0</v>
      </c>
      <c r="P1481">
        <v>6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55</v>
      </c>
      <c r="W1481">
        <v>50000</v>
      </c>
      <c r="X1481">
        <v>5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100</v>
      </c>
    </row>
    <row r="1482" spans="1:34" ht="18.75">
      <c r="A1482" s="79">
        <v>1481</v>
      </c>
      <c r="B1482" t="s">
        <v>3853</v>
      </c>
      <c r="C1482">
        <v>16</v>
      </c>
      <c r="D1482">
        <v>4</v>
      </c>
      <c r="E1482">
        <v>1</v>
      </c>
      <c r="F1482">
        <v>2</v>
      </c>
      <c r="G1482">
        <v>0</v>
      </c>
      <c r="H1482">
        <v>0</v>
      </c>
      <c r="I1482">
        <v>2080</v>
      </c>
      <c r="J1482">
        <v>8000</v>
      </c>
      <c r="K1482">
        <v>3</v>
      </c>
      <c r="L1482">
        <v>3</v>
      </c>
      <c r="M1482">
        <v>3</v>
      </c>
      <c r="N1482">
        <v>3</v>
      </c>
      <c r="O1482">
        <v>0</v>
      </c>
      <c r="P1482">
        <v>0</v>
      </c>
      <c r="Q1482">
        <v>0</v>
      </c>
      <c r="R1482">
        <v>6</v>
      </c>
      <c r="S1482">
        <v>0</v>
      </c>
      <c r="T1482">
        <v>0</v>
      </c>
      <c r="U1482">
        <v>0</v>
      </c>
      <c r="V1482">
        <v>55</v>
      </c>
      <c r="W1482">
        <v>50000</v>
      </c>
      <c r="X1482">
        <v>5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100</v>
      </c>
    </row>
    <row r="1483" spans="1:34" ht="18.75">
      <c r="A1483" s="79">
        <v>1482</v>
      </c>
      <c r="B1483" t="s">
        <v>3854</v>
      </c>
      <c r="C1483">
        <v>16</v>
      </c>
      <c r="D1483">
        <v>4</v>
      </c>
      <c r="E1483">
        <v>1</v>
      </c>
      <c r="F1483">
        <v>2</v>
      </c>
      <c r="G1483">
        <v>0</v>
      </c>
      <c r="H1483">
        <v>0</v>
      </c>
      <c r="I1483">
        <v>2080</v>
      </c>
      <c r="J1483">
        <v>8000</v>
      </c>
      <c r="K1483">
        <v>3</v>
      </c>
      <c r="L1483">
        <v>3</v>
      </c>
      <c r="M1483">
        <v>3</v>
      </c>
      <c r="N1483">
        <v>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6</v>
      </c>
      <c r="U1483">
        <v>0</v>
      </c>
      <c r="V1483">
        <v>55</v>
      </c>
      <c r="W1483">
        <v>50000</v>
      </c>
      <c r="X1483">
        <v>5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100</v>
      </c>
    </row>
    <row r="1484" spans="1:34" ht="18.75">
      <c r="A1484" s="79">
        <v>1483</v>
      </c>
      <c r="B1484" t="s">
        <v>3855</v>
      </c>
      <c r="C1484">
        <v>5</v>
      </c>
      <c r="D1484">
        <v>55</v>
      </c>
      <c r="E1484">
        <v>80</v>
      </c>
      <c r="F1484">
        <v>0</v>
      </c>
      <c r="G1484">
        <v>0</v>
      </c>
      <c r="H1484">
        <v>0</v>
      </c>
      <c r="I1484">
        <v>1409</v>
      </c>
      <c r="J1484">
        <v>30000</v>
      </c>
      <c r="K1484">
        <v>0</v>
      </c>
      <c r="L1484">
        <v>0</v>
      </c>
      <c r="M1484">
        <v>0</v>
      </c>
      <c r="N1484">
        <v>0</v>
      </c>
      <c r="O1484">
        <v>6</v>
      </c>
      <c r="P1484">
        <v>52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60</v>
      </c>
      <c r="W1484">
        <v>50000</v>
      </c>
      <c r="X1484">
        <v>5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100</v>
      </c>
    </row>
    <row r="1485" spans="1:34" ht="18.75">
      <c r="A1485" s="79">
        <v>1484</v>
      </c>
      <c r="B1485" t="s">
        <v>3856</v>
      </c>
      <c r="C1485">
        <v>5</v>
      </c>
      <c r="D1485">
        <v>66</v>
      </c>
      <c r="E1485">
        <v>26</v>
      </c>
      <c r="F1485">
        <v>0</v>
      </c>
      <c r="G1485">
        <v>0</v>
      </c>
      <c r="H1485">
        <v>0</v>
      </c>
      <c r="I1485">
        <v>1786</v>
      </c>
      <c r="J1485">
        <v>30000</v>
      </c>
      <c r="K1485">
        <v>0</v>
      </c>
      <c r="L1485">
        <v>0</v>
      </c>
      <c r="M1485">
        <v>0</v>
      </c>
      <c r="N1485">
        <v>0</v>
      </c>
      <c r="O1485">
        <v>7</v>
      </c>
      <c r="P1485">
        <v>32</v>
      </c>
      <c r="Q1485">
        <v>9</v>
      </c>
      <c r="R1485">
        <v>25</v>
      </c>
      <c r="S1485">
        <v>0</v>
      </c>
      <c r="T1485">
        <v>0</v>
      </c>
      <c r="U1485">
        <v>0</v>
      </c>
      <c r="V1485">
        <v>60</v>
      </c>
      <c r="W1485">
        <v>50000</v>
      </c>
      <c r="X1485">
        <v>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100</v>
      </c>
    </row>
    <row r="1486" spans="1:34" ht="18.75">
      <c r="A1486" s="79">
        <v>1485</v>
      </c>
      <c r="B1486" t="s">
        <v>3857</v>
      </c>
      <c r="C1486">
        <v>5</v>
      </c>
      <c r="D1486">
        <v>50</v>
      </c>
      <c r="E1486">
        <v>44</v>
      </c>
      <c r="F1486">
        <v>0</v>
      </c>
      <c r="G1486">
        <v>0</v>
      </c>
      <c r="H1486">
        <v>0</v>
      </c>
      <c r="I1486">
        <v>1404</v>
      </c>
      <c r="J1486">
        <v>30000</v>
      </c>
      <c r="K1486">
        <v>0</v>
      </c>
      <c r="L1486">
        <v>0</v>
      </c>
      <c r="M1486">
        <v>0</v>
      </c>
      <c r="N1486">
        <v>0</v>
      </c>
      <c r="O1486">
        <v>8</v>
      </c>
      <c r="P1486">
        <v>37</v>
      </c>
      <c r="Q1486">
        <v>0</v>
      </c>
      <c r="R1486">
        <v>0</v>
      </c>
      <c r="S1486">
        <v>8</v>
      </c>
      <c r="T1486">
        <v>24</v>
      </c>
      <c r="U1486">
        <v>0</v>
      </c>
      <c r="V1486">
        <v>50</v>
      </c>
      <c r="W1486">
        <v>50000</v>
      </c>
      <c r="X1486">
        <v>5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100</v>
      </c>
    </row>
    <row r="1487" spans="1:34" ht="18.75">
      <c r="A1487" s="79">
        <v>1486</v>
      </c>
      <c r="B1487" t="s">
        <v>3858</v>
      </c>
      <c r="C1487">
        <v>10</v>
      </c>
      <c r="D1487">
        <v>57</v>
      </c>
      <c r="E1487">
        <v>60</v>
      </c>
      <c r="F1487">
        <v>0</v>
      </c>
      <c r="G1487">
        <v>0</v>
      </c>
      <c r="H1487">
        <v>0</v>
      </c>
      <c r="I1487">
        <v>1590</v>
      </c>
      <c r="J1487">
        <v>500000</v>
      </c>
      <c r="K1487">
        <v>12</v>
      </c>
      <c r="L1487">
        <v>18</v>
      </c>
      <c r="M1487">
        <v>12</v>
      </c>
      <c r="N1487">
        <v>15</v>
      </c>
      <c r="O1487">
        <v>3</v>
      </c>
      <c r="P1487">
        <v>7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60</v>
      </c>
      <c r="W1487">
        <v>50000</v>
      </c>
      <c r="X1487">
        <v>5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100</v>
      </c>
    </row>
    <row r="1488" spans="1:34" ht="18.75">
      <c r="A1488" s="79">
        <v>1487</v>
      </c>
      <c r="B1488" t="s">
        <v>3859</v>
      </c>
      <c r="C1488">
        <v>11</v>
      </c>
      <c r="D1488">
        <v>57</v>
      </c>
      <c r="E1488">
        <v>60</v>
      </c>
      <c r="F1488">
        <v>0</v>
      </c>
      <c r="G1488">
        <v>0</v>
      </c>
      <c r="H1488">
        <v>0</v>
      </c>
      <c r="I1488">
        <v>1600</v>
      </c>
      <c r="J1488">
        <v>500000</v>
      </c>
      <c r="K1488">
        <v>12</v>
      </c>
      <c r="L1488">
        <v>18</v>
      </c>
      <c r="M1488">
        <v>12</v>
      </c>
      <c r="N1488">
        <v>15</v>
      </c>
      <c r="O1488">
        <v>3</v>
      </c>
      <c r="P1488">
        <v>7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60</v>
      </c>
      <c r="W1488">
        <v>50000</v>
      </c>
      <c r="X1488">
        <v>5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100</v>
      </c>
    </row>
    <row r="1489" spans="1:34" ht="18.75">
      <c r="A1489" s="79">
        <v>1488</v>
      </c>
      <c r="B1489" t="s">
        <v>3860</v>
      </c>
      <c r="C1489">
        <v>10</v>
      </c>
      <c r="D1489">
        <v>58</v>
      </c>
      <c r="E1489">
        <v>20</v>
      </c>
      <c r="F1489">
        <v>0</v>
      </c>
      <c r="G1489">
        <v>0</v>
      </c>
      <c r="H1489">
        <v>0</v>
      </c>
      <c r="I1489">
        <v>1591</v>
      </c>
      <c r="J1489">
        <v>500000</v>
      </c>
      <c r="K1489">
        <v>12</v>
      </c>
      <c r="L1489">
        <v>18</v>
      </c>
      <c r="M1489">
        <v>12</v>
      </c>
      <c r="N1489">
        <v>15</v>
      </c>
      <c r="O1489">
        <v>0</v>
      </c>
      <c r="P1489">
        <v>0</v>
      </c>
      <c r="Q1489">
        <v>4</v>
      </c>
      <c r="R1489">
        <v>9</v>
      </c>
      <c r="S1489">
        <v>0</v>
      </c>
      <c r="T1489">
        <v>0</v>
      </c>
      <c r="U1489">
        <v>0</v>
      </c>
      <c r="V1489">
        <v>60</v>
      </c>
      <c r="W1489">
        <v>50000</v>
      </c>
      <c r="X1489">
        <v>5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100</v>
      </c>
    </row>
    <row r="1490" spans="1:34" ht="18.75">
      <c r="A1490" s="79">
        <v>1489</v>
      </c>
      <c r="B1490" t="s">
        <v>3861</v>
      </c>
      <c r="C1490">
        <v>11</v>
      </c>
      <c r="D1490">
        <v>58</v>
      </c>
      <c r="E1490">
        <v>20</v>
      </c>
      <c r="F1490">
        <v>0</v>
      </c>
      <c r="G1490">
        <v>0</v>
      </c>
      <c r="H1490">
        <v>0</v>
      </c>
      <c r="I1490">
        <v>1601</v>
      </c>
      <c r="J1490">
        <v>500000</v>
      </c>
      <c r="K1490">
        <v>12</v>
      </c>
      <c r="L1490">
        <v>18</v>
      </c>
      <c r="M1490">
        <v>12</v>
      </c>
      <c r="N1490">
        <v>15</v>
      </c>
      <c r="O1490">
        <v>0</v>
      </c>
      <c r="P1490">
        <v>0</v>
      </c>
      <c r="Q1490">
        <v>4</v>
      </c>
      <c r="R1490">
        <v>9</v>
      </c>
      <c r="S1490">
        <v>0</v>
      </c>
      <c r="T1490">
        <v>0</v>
      </c>
      <c r="U1490">
        <v>0</v>
      </c>
      <c r="V1490">
        <v>60</v>
      </c>
      <c r="W1490">
        <v>50000</v>
      </c>
      <c r="X1490">
        <v>5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100</v>
      </c>
    </row>
    <row r="1491" spans="1:34" ht="18.75">
      <c r="A1491" s="79">
        <v>1490</v>
      </c>
      <c r="B1491" t="s">
        <v>3862</v>
      </c>
      <c r="C1491">
        <v>10</v>
      </c>
      <c r="D1491">
        <v>59</v>
      </c>
      <c r="E1491">
        <v>35</v>
      </c>
      <c r="F1491">
        <v>0</v>
      </c>
      <c r="G1491">
        <v>0</v>
      </c>
      <c r="H1491">
        <v>0</v>
      </c>
      <c r="I1491">
        <v>1593</v>
      </c>
      <c r="J1491">
        <v>500000</v>
      </c>
      <c r="K1491">
        <v>12</v>
      </c>
      <c r="L1491">
        <v>18</v>
      </c>
      <c r="M1491">
        <v>12</v>
      </c>
      <c r="N1491">
        <v>15</v>
      </c>
      <c r="O1491">
        <v>0</v>
      </c>
      <c r="P1491">
        <v>0</v>
      </c>
      <c r="Q1491">
        <v>0</v>
      </c>
      <c r="R1491">
        <v>0</v>
      </c>
      <c r="S1491">
        <v>4</v>
      </c>
      <c r="T1491">
        <v>9</v>
      </c>
      <c r="U1491">
        <v>0</v>
      </c>
      <c r="V1491">
        <v>60</v>
      </c>
      <c r="W1491">
        <v>50000</v>
      </c>
      <c r="X1491">
        <v>5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100</v>
      </c>
    </row>
    <row r="1492" spans="1:34" ht="18.75">
      <c r="A1492" s="79">
        <v>1491</v>
      </c>
      <c r="B1492" t="s">
        <v>3863</v>
      </c>
      <c r="C1492">
        <v>11</v>
      </c>
      <c r="D1492">
        <v>59</v>
      </c>
      <c r="E1492">
        <v>35</v>
      </c>
      <c r="F1492">
        <v>0</v>
      </c>
      <c r="G1492">
        <v>0</v>
      </c>
      <c r="H1492">
        <v>0</v>
      </c>
      <c r="I1492">
        <v>1603</v>
      </c>
      <c r="J1492">
        <v>500000</v>
      </c>
      <c r="K1492">
        <v>12</v>
      </c>
      <c r="L1492">
        <v>18</v>
      </c>
      <c r="M1492">
        <v>12</v>
      </c>
      <c r="N1492">
        <v>15</v>
      </c>
      <c r="O1492">
        <v>0</v>
      </c>
      <c r="P1492">
        <v>0</v>
      </c>
      <c r="Q1492">
        <v>0</v>
      </c>
      <c r="R1492">
        <v>0</v>
      </c>
      <c r="S1492">
        <v>4</v>
      </c>
      <c r="T1492">
        <v>9</v>
      </c>
      <c r="U1492">
        <v>0</v>
      </c>
      <c r="V1492">
        <v>60</v>
      </c>
      <c r="W1492">
        <v>50000</v>
      </c>
      <c r="X1492">
        <v>5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100</v>
      </c>
    </row>
    <row r="1493" spans="1:34" ht="18.75">
      <c r="A1493" s="79">
        <v>1492</v>
      </c>
      <c r="B1493" t="s">
        <v>3864</v>
      </c>
      <c r="C1493">
        <v>30</v>
      </c>
      <c r="D1493">
        <v>0</v>
      </c>
      <c r="E1493">
        <v>1</v>
      </c>
      <c r="F1493">
        <v>0</v>
      </c>
      <c r="G1493">
        <v>1</v>
      </c>
      <c r="H1493">
        <v>0</v>
      </c>
      <c r="I1493">
        <v>1686</v>
      </c>
      <c r="J1493">
        <v>50000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10</v>
      </c>
      <c r="Q1493">
        <v>1</v>
      </c>
      <c r="R1493">
        <v>10</v>
      </c>
      <c r="S1493">
        <v>1</v>
      </c>
      <c r="T1493">
        <v>10</v>
      </c>
      <c r="U1493">
        <v>18</v>
      </c>
      <c r="V1493">
        <v>50</v>
      </c>
      <c r="W1493">
        <v>50000</v>
      </c>
      <c r="X1493">
        <v>5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100</v>
      </c>
    </row>
    <row r="1494" spans="1:34" ht="18.75">
      <c r="A1494" s="79">
        <v>1493</v>
      </c>
      <c r="B1494" t="s">
        <v>3865</v>
      </c>
      <c r="C1494">
        <v>15</v>
      </c>
      <c r="D1494">
        <v>0</v>
      </c>
      <c r="E1494">
        <v>1</v>
      </c>
      <c r="F1494">
        <v>0</v>
      </c>
      <c r="G1494">
        <v>3</v>
      </c>
      <c r="H1494">
        <v>0</v>
      </c>
      <c r="I1494">
        <v>1685</v>
      </c>
      <c r="J1494">
        <v>10000</v>
      </c>
      <c r="K1494">
        <v>3</v>
      </c>
      <c r="L1494">
        <v>4</v>
      </c>
      <c r="M1494">
        <v>3</v>
      </c>
      <c r="N1494">
        <v>4</v>
      </c>
      <c r="O1494">
        <v>1</v>
      </c>
      <c r="P1494">
        <v>6</v>
      </c>
      <c r="Q1494">
        <v>0</v>
      </c>
      <c r="R1494">
        <v>0</v>
      </c>
      <c r="S1494">
        <v>0</v>
      </c>
      <c r="T1494">
        <v>0</v>
      </c>
      <c r="U1494">
        <v>18</v>
      </c>
      <c r="V1494">
        <v>50</v>
      </c>
      <c r="W1494">
        <v>50000</v>
      </c>
      <c r="X1494">
        <v>3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100</v>
      </c>
    </row>
    <row r="1495" spans="1:34" ht="18.75">
      <c r="A1495" s="79">
        <v>1494</v>
      </c>
      <c r="B1495" t="s">
        <v>3866</v>
      </c>
      <c r="C1495">
        <v>15</v>
      </c>
      <c r="D1495">
        <v>0</v>
      </c>
      <c r="E1495">
        <v>1</v>
      </c>
      <c r="F1495">
        <v>0</v>
      </c>
      <c r="G1495">
        <v>3</v>
      </c>
      <c r="H1495">
        <v>0</v>
      </c>
      <c r="I1495">
        <v>1685</v>
      </c>
      <c r="J1495">
        <v>10000</v>
      </c>
      <c r="K1495">
        <v>3</v>
      </c>
      <c r="L1495">
        <v>4</v>
      </c>
      <c r="M1495">
        <v>3</v>
      </c>
      <c r="N1495">
        <v>4</v>
      </c>
      <c r="O1495">
        <v>0</v>
      </c>
      <c r="P1495">
        <v>0</v>
      </c>
      <c r="Q1495">
        <v>1</v>
      </c>
      <c r="R1495">
        <v>6</v>
      </c>
      <c r="S1495">
        <v>0</v>
      </c>
      <c r="T1495">
        <v>0</v>
      </c>
      <c r="U1495">
        <v>18</v>
      </c>
      <c r="V1495">
        <v>50</v>
      </c>
      <c r="W1495">
        <v>50000</v>
      </c>
      <c r="X1495">
        <v>3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100</v>
      </c>
    </row>
    <row r="1496" spans="1:34" ht="18.75">
      <c r="A1496" s="79">
        <v>1495</v>
      </c>
      <c r="B1496" t="s">
        <v>3867</v>
      </c>
      <c r="C1496">
        <v>15</v>
      </c>
      <c r="D1496">
        <v>0</v>
      </c>
      <c r="E1496">
        <v>1</v>
      </c>
      <c r="F1496">
        <v>0</v>
      </c>
      <c r="G1496">
        <v>3</v>
      </c>
      <c r="H1496">
        <v>0</v>
      </c>
      <c r="I1496">
        <v>1685</v>
      </c>
      <c r="J1496">
        <v>10000</v>
      </c>
      <c r="K1496">
        <v>3</v>
      </c>
      <c r="L1496">
        <v>4</v>
      </c>
      <c r="M1496">
        <v>3</v>
      </c>
      <c r="N1496">
        <v>4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6</v>
      </c>
      <c r="U1496">
        <v>18</v>
      </c>
      <c r="V1496">
        <v>50</v>
      </c>
      <c r="W1496">
        <v>50000</v>
      </c>
      <c r="X1496">
        <v>3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100</v>
      </c>
    </row>
    <row r="1497" spans="1:34" ht="18.75">
      <c r="A1497" s="79">
        <v>1496</v>
      </c>
      <c r="B1497" t="s">
        <v>3868</v>
      </c>
      <c r="C1497">
        <v>54</v>
      </c>
      <c r="D1497">
        <v>0</v>
      </c>
      <c r="E1497">
        <v>1</v>
      </c>
      <c r="F1497">
        <v>0</v>
      </c>
      <c r="G1497">
        <v>3</v>
      </c>
      <c r="H1497">
        <v>0</v>
      </c>
      <c r="I1497">
        <v>1684</v>
      </c>
      <c r="J1497">
        <v>8000</v>
      </c>
      <c r="K1497">
        <v>5</v>
      </c>
      <c r="L1497">
        <v>6</v>
      </c>
      <c r="M1497">
        <v>4</v>
      </c>
      <c r="N1497">
        <v>5</v>
      </c>
      <c r="O1497">
        <v>1</v>
      </c>
      <c r="P1497">
        <v>6</v>
      </c>
      <c r="Q1497">
        <v>0</v>
      </c>
      <c r="R1497">
        <v>0</v>
      </c>
      <c r="S1497">
        <v>0</v>
      </c>
      <c r="T1497">
        <v>0</v>
      </c>
      <c r="U1497">
        <v>18</v>
      </c>
      <c r="V1497">
        <v>50</v>
      </c>
      <c r="W1497">
        <v>50000</v>
      </c>
      <c r="X1497">
        <v>3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100</v>
      </c>
    </row>
    <row r="1498" spans="1:34" ht="18.75">
      <c r="A1498" s="79">
        <v>1497</v>
      </c>
      <c r="B1498" t="s">
        <v>3869</v>
      </c>
      <c r="C1498">
        <v>54</v>
      </c>
      <c r="D1498">
        <v>0</v>
      </c>
      <c r="E1498">
        <v>1</v>
      </c>
      <c r="F1498">
        <v>0</v>
      </c>
      <c r="G1498">
        <v>3</v>
      </c>
      <c r="H1498">
        <v>0</v>
      </c>
      <c r="I1498">
        <v>1684</v>
      </c>
      <c r="J1498">
        <v>8000</v>
      </c>
      <c r="K1498">
        <v>5</v>
      </c>
      <c r="L1498">
        <v>6</v>
      </c>
      <c r="M1498">
        <v>4</v>
      </c>
      <c r="N1498">
        <v>5</v>
      </c>
      <c r="O1498">
        <v>0</v>
      </c>
      <c r="P1498">
        <v>0</v>
      </c>
      <c r="Q1498">
        <v>1</v>
      </c>
      <c r="R1498">
        <v>6</v>
      </c>
      <c r="S1498">
        <v>0</v>
      </c>
      <c r="T1498">
        <v>0</v>
      </c>
      <c r="U1498">
        <v>18</v>
      </c>
      <c r="V1498">
        <v>50</v>
      </c>
      <c r="W1498">
        <v>50000</v>
      </c>
      <c r="X1498">
        <v>3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100</v>
      </c>
    </row>
    <row r="1499" spans="1:34" ht="18.75">
      <c r="A1499" s="79">
        <v>1498</v>
      </c>
      <c r="B1499" t="s">
        <v>3870</v>
      </c>
      <c r="C1499">
        <v>54</v>
      </c>
      <c r="D1499">
        <v>0</v>
      </c>
      <c r="E1499">
        <v>1</v>
      </c>
      <c r="F1499">
        <v>0</v>
      </c>
      <c r="G1499">
        <v>3</v>
      </c>
      <c r="H1499">
        <v>0</v>
      </c>
      <c r="I1499">
        <v>1684</v>
      </c>
      <c r="J1499">
        <v>8000</v>
      </c>
      <c r="K1499">
        <v>5</v>
      </c>
      <c r="L1499">
        <v>6</v>
      </c>
      <c r="M1499">
        <v>4</v>
      </c>
      <c r="N1499">
        <v>5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6</v>
      </c>
      <c r="U1499">
        <v>18</v>
      </c>
      <c r="V1499">
        <v>50</v>
      </c>
      <c r="W1499">
        <v>50000</v>
      </c>
      <c r="X1499">
        <v>3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100</v>
      </c>
    </row>
    <row r="1500" spans="1:34" ht="18.75">
      <c r="A1500" s="79">
        <v>1499</v>
      </c>
      <c r="B1500" t="s">
        <v>3871</v>
      </c>
      <c r="C1500">
        <v>52</v>
      </c>
      <c r="D1500">
        <v>0</v>
      </c>
      <c r="E1500">
        <v>1</v>
      </c>
      <c r="F1500">
        <v>6</v>
      </c>
      <c r="G1500">
        <v>3</v>
      </c>
      <c r="H1500">
        <v>0</v>
      </c>
      <c r="I1500">
        <v>1683</v>
      </c>
      <c r="J1500">
        <v>10000</v>
      </c>
      <c r="K1500">
        <v>3</v>
      </c>
      <c r="L1500">
        <v>4</v>
      </c>
      <c r="M1500">
        <v>3</v>
      </c>
      <c r="N1500">
        <v>4</v>
      </c>
      <c r="O1500">
        <v>1</v>
      </c>
      <c r="P1500">
        <v>6</v>
      </c>
      <c r="Q1500">
        <v>0</v>
      </c>
      <c r="R1500">
        <v>0</v>
      </c>
      <c r="S1500">
        <v>0</v>
      </c>
      <c r="T1500">
        <v>0</v>
      </c>
      <c r="U1500">
        <v>18</v>
      </c>
      <c r="V1500">
        <v>50</v>
      </c>
      <c r="W1500">
        <v>50000</v>
      </c>
      <c r="X1500">
        <v>3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100</v>
      </c>
    </row>
    <row r="1501" spans="1:34" ht="18.75">
      <c r="A1501" s="79">
        <v>1500</v>
      </c>
      <c r="B1501" t="s">
        <v>3872</v>
      </c>
      <c r="C1501">
        <v>52</v>
      </c>
      <c r="D1501">
        <v>0</v>
      </c>
      <c r="E1501">
        <v>1</v>
      </c>
      <c r="F1501">
        <v>6</v>
      </c>
      <c r="G1501">
        <v>3</v>
      </c>
      <c r="H1501">
        <v>0</v>
      </c>
      <c r="I1501">
        <v>1683</v>
      </c>
      <c r="J1501">
        <v>10000</v>
      </c>
      <c r="K1501">
        <v>3</v>
      </c>
      <c r="L1501">
        <v>4</v>
      </c>
      <c r="M1501">
        <v>3</v>
      </c>
      <c r="N1501">
        <v>4</v>
      </c>
      <c r="O1501">
        <v>0</v>
      </c>
      <c r="P1501">
        <v>0</v>
      </c>
      <c r="Q1501">
        <v>1</v>
      </c>
      <c r="R1501">
        <v>6</v>
      </c>
      <c r="S1501">
        <v>0</v>
      </c>
      <c r="T1501">
        <v>0</v>
      </c>
      <c r="U1501">
        <v>18</v>
      </c>
      <c r="V1501">
        <v>50</v>
      </c>
      <c r="W1501">
        <v>50000</v>
      </c>
      <c r="X1501">
        <v>3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100</v>
      </c>
    </row>
    <row r="1502" spans="1:34" ht="18.75">
      <c r="A1502" s="79">
        <v>1501</v>
      </c>
      <c r="B1502" t="s">
        <v>3873</v>
      </c>
      <c r="C1502">
        <v>52</v>
      </c>
      <c r="D1502">
        <v>0</v>
      </c>
      <c r="E1502">
        <v>1</v>
      </c>
      <c r="F1502">
        <v>6</v>
      </c>
      <c r="G1502">
        <v>3</v>
      </c>
      <c r="H1502">
        <v>0</v>
      </c>
      <c r="I1502">
        <v>1683</v>
      </c>
      <c r="J1502">
        <v>10000</v>
      </c>
      <c r="K1502">
        <v>3</v>
      </c>
      <c r="L1502">
        <v>4</v>
      </c>
      <c r="M1502">
        <v>3</v>
      </c>
      <c r="N1502">
        <v>4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6</v>
      </c>
      <c r="U1502">
        <v>18</v>
      </c>
      <c r="V1502">
        <v>50</v>
      </c>
      <c r="W1502">
        <v>50000</v>
      </c>
      <c r="X1502">
        <v>3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100</v>
      </c>
    </row>
    <row r="1503" spans="1:34" ht="18.75">
      <c r="A1503" s="79">
        <v>1502</v>
      </c>
      <c r="B1503" t="s">
        <v>3874</v>
      </c>
      <c r="C1503">
        <v>19</v>
      </c>
      <c r="D1503">
        <v>0</v>
      </c>
      <c r="E1503">
        <v>1</v>
      </c>
      <c r="F1503">
        <v>0</v>
      </c>
      <c r="G1503">
        <v>6</v>
      </c>
      <c r="H1503">
        <v>0</v>
      </c>
      <c r="I1503">
        <v>1682</v>
      </c>
      <c r="J1503">
        <v>8000</v>
      </c>
      <c r="K1503">
        <v>0</v>
      </c>
      <c r="L1503">
        <v>0</v>
      </c>
      <c r="M1503">
        <v>0</v>
      </c>
      <c r="N1503">
        <v>2</v>
      </c>
      <c r="O1503">
        <v>2</v>
      </c>
      <c r="P1503">
        <v>6</v>
      </c>
      <c r="Q1503">
        <v>0</v>
      </c>
      <c r="R1503">
        <v>0</v>
      </c>
      <c r="S1503">
        <v>0</v>
      </c>
      <c r="T1503">
        <v>0</v>
      </c>
      <c r="U1503">
        <v>18</v>
      </c>
      <c r="V1503">
        <v>50</v>
      </c>
      <c r="W1503">
        <v>50000</v>
      </c>
      <c r="X1503">
        <v>6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100</v>
      </c>
    </row>
    <row r="1504" spans="1:34" ht="18.75">
      <c r="A1504" s="79">
        <v>1503</v>
      </c>
      <c r="B1504" t="s">
        <v>3875</v>
      </c>
      <c r="C1504">
        <v>19</v>
      </c>
      <c r="D1504">
        <v>0</v>
      </c>
      <c r="E1504">
        <v>1</v>
      </c>
      <c r="F1504">
        <v>0</v>
      </c>
      <c r="G1504">
        <v>6</v>
      </c>
      <c r="H1504">
        <v>0</v>
      </c>
      <c r="I1504">
        <v>1682</v>
      </c>
      <c r="J1504">
        <v>6000</v>
      </c>
      <c r="K1504">
        <v>0</v>
      </c>
      <c r="L1504">
        <v>0</v>
      </c>
      <c r="M1504">
        <v>0</v>
      </c>
      <c r="N1504">
        <v>2</v>
      </c>
      <c r="O1504">
        <v>0</v>
      </c>
      <c r="P1504">
        <v>0</v>
      </c>
      <c r="Q1504">
        <v>2</v>
      </c>
      <c r="R1504">
        <v>6</v>
      </c>
      <c r="S1504">
        <v>0</v>
      </c>
      <c r="T1504">
        <v>0</v>
      </c>
      <c r="U1504">
        <v>18</v>
      </c>
      <c r="V1504">
        <v>50</v>
      </c>
      <c r="W1504">
        <v>50000</v>
      </c>
      <c r="X1504">
        <v>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100</v>
      </c>
    </row>
    <row r="1505" spans="1:34" ht="18.75">
      <c r="A1505" s="79">
        <v>1504</v>
      </c>
      <c r="B1505" t="s">
        <v>3876</v>
      </c>
      <c r="C1505">
        <v>19</v>
      </c>
      <c r="D1505">
        <v>0</v>
      </c>
      <c r="E1505">
        <v>1</v>
      </c>
      <c r="F1505">
        <v>0</v>
      </c>
      <c r="G1505">
        <v>6</v>
      </c>
      <c r="H1505">
        <v>0</v>
      </c>
      <c r="I1505">
        <v>1682</v>
      </c>
      <c r="J1505">
        <v>7000</v>
      </c>
      <c r="K1505">
        <v>0</v>
      </c>
      <c r="L1505">
        <v>0</v>
      </c>
      <c r="M1505">
        <v>0</v>
      </c>
      <c r="N1505">
        <v>2</v>
      </c>
      <c r="O1505">
        <v>0</v>
      </c>
      <c r="P1505">
        <v>0</v>
      </c>
      <c r="Q1505">
        <v>0</v>
      </c>
      <c r="R1505">
        <v>0</v>
      </c>
      <c r="S1505">
        <v>2</v>
      </c>
      <c r="T1505">
        <v>6</v>
      </c>
      <c r="U1505">
        <v>18</v>
      </c>
      <c r="V1505">
        <v>50</v>
      </c>
      <c r="W1505">
        <v>50000</v>
      </c>
      <c r="X1505">
        <v>6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100</v>
      </c>
    </row>
    <row r="1506" spans="1:34" ht="18.75">
      <c r="A1506" s="79">
        <v>1505</v>
      </c>
      <c r="B1506" t="s">
        <v>3877</v>
      </c>
      <c r="C1506">
        <v>26</v>
      </c>
      <c r="D1506">
        <v>0</v>
      </c>
      <c r="E1506">
        <v>1</v>
      </c>
      <c r="F1506">
        <v>0</v>
      </c>
      <c r="G1506">
        <v>2</v>
      </c>
      <c r="H1506">
        <v>0</v>
      </c>
      <c r="I1506">
        <v>1681</v>
      </c>
      <c r="J1506">
        <v>8000</v>
      </c>
      <c r="K1506">
        <v>0</v>
      </c>
      <c r="L1506">
        <v>2</v>
      </c>
      <c r="M1506">
        <v>0</v>
      </c>
      <c r="N1506">
        <v>0</v>
      </c>
      <c r="O1506">
        <v>1</v>
      </c>
      <c r="P1506">
        <v>8</v>
      </c>
      <c r="Q1506">
        <v>0</v>
      </c>
      <c r="R1506">
        <v>0</v>
      </c>
      <c r="S1506">
        <v>0</v>
      </c>
      <c r="T1506">
        <v>0</v>
      </c>
      <c r="U1506">
        <v>18</v>
      </c>
      <c r="V1506">
        <v>50</v>
      </c>
      <c r="W1506">
        <v>50000</v>
      </c>
      <c r="X1506">
        <v>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100</v>
      </c>
    </row>
    <row r="1507" spans="1:34" ht="18.75">
      <c r="A1507" s="79">
        <v>1506</v>
      </c>
      <c r="B1507" t="s">
        <v>3878</v>
      </c>
      <c r="C1507">
        <v>26</v>
      </c>
      <c r="D1507">
        <v>0</v>
      </c>
      <c r="E1507">
        <v>1</v>
      </c>
      <c r="F1507">
        <v>0</v>
      </c>
      <c r="G1507">
        <v>2</v>
      </c>
      <c r="H1507">
        <v>0</v>
      </c>
      <c r="I1507">
        <v>1681</v>
      </c>
      <c r="J1507">
        <v>8000</v>
      </c>
      <c r="K1507">
        <v>0</v>
      </c>
      <c r="L1507">
        <v>2</v>
      </c>
      <c r="M1507">
        <v>0</v>
      </c>
      <c r="N1507">
        <v>2</v>
      </c>
      <c r="O1507">
        <v>0</v>
      </c>
      <c r="P1507">
        <v>0</v>
      </c>
      <c r="Q1507">
        <v>1</v>
      </c>
      <c r="R1507">
        <v>8</v>
      </c>
      <c r="S1507">
        <v>0</v>
      </c>
      <c r="T1507">
        <v>0</v>
      </c>
      <c r="U1507">
        <v>18</v>
      </c>
      <c r="V1507">
        <v>50</v>
      </c>
      <c r="W1507">
        <v>50000</v>
      </c>
      <c r="X1507">
        <v>2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100</v>
      </c>
    </row>
    <row r="1508" spans="1:34" ht="18.75">
      <c r="A1508" s="79">
        <v>1507</v>
      </c>
      <c r="B1508" t="s">
        <v>3879</v>
      </c>
      <c r="C1508">
        <v>24</v>
      </c>
      <c r="D1508">
        <v>0</v>
      </c>
      <c r="E1508">
        <v>1</v>
      </c>
      <c r="F1508">
        <v>0</v>
      </c>
      <c r="G1508">
        <v>2</v>
      </c>
      <c r="H1508">
        <v>0</v>
      </c>
      <c r="I1508">
        <v>1681</v>
      </c>
      <c r="J1508">
        <v>8000</v>
      </c>
      <c r="K1508">
        <v>0</v>
      </c>
      <c r="L1508">
        <v>0</v>
      </c>
      <c r="M1508">
        <v>0</v>
      </c>
      <c r="N1508">
        <v>2</v>
      </c>
      <c r="O1508">
        <v>0</v>
      </c>
      <c r="P1508">
        <v>0</v>
      </c>
      <c r="Q1508">
        <v>0</v>
      </c>
      <c r="R1508">
        <v>0</v>
      </c>
      <c r="S1508">
        <v>2</v>
      </c>
      <c r="T1508">
        <v>8</v>
      </c>
      <c r="U1508">
        <v>18</v>
      </c>
      <c r="V1508">
        <v>50</v>
      </c>
      <c r="W1508">
        <v>50000</v>
      </c>
      <c r="X1508">
        <v>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100</v>
      </c>
    </row>
    <row r="1509" spans="1:34" ht="18.75">
      <c r="A1509" s="79">
        <v>1508</v>
      </c>
      <c r="B1509" t="s">
        <v>3880</v>
      </c>
      <c r="C1509">
        <v>22</v>
      </c>
      <c r="D1509">
        <v>0</v>
      </c>
      <c r="E1509">
        <v>2</v>
      </c>
      <c r="F1509">
        <v>0</v>
      </c>
      <c r="G1509">
        <v>2</v>
      </c>
      <c r="H1509">
        <v>0</v>
      </c>
      <c r="I1509">
        <v>1680</v>
      </c>
      <c r="J1509">
        <v>8000</v>
      </c>
      <c r="K1509">
        <v>0</v>
      </c>
      <c r="L1509">
        <v>0</v>
      </c>
      <c r="M1509">
        <v>0</v>
      </c>
      <c r="N1509">
        <v>2</v>
      </c>
      <c r="O1509">
        <v>0</v>
      </c>
      <c r="P1509">
        <v>12</v>
      </c>
      <c r="Q1509">
        <v>0</v>
      </c>
      <c r="R1509">
        <v>0</v>
      </c>
      <c r="S1509">
        <v>0</v>
      </c>
      <c r="T1509">
        <v>0</v>
      </c>
      <c r="U1509">
        <v>18</v>
      </c>
      <c r="V1509">
        <v>50</v>
      </c>
      <c r="W1509">
        <v>50000</v>
      </c>
      <c r="X1509">
        <v>3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100</v>
      </c>
    </row>
    <row r="1510" spans="1:34" ht="18.75">
      <c r="A1510" s="79">
        <v>1509</v>
      </c>
      <c r="B1510" t="s">
        <v>3881</v>
      </c>
      <c r="C1510">
        <v>22</v>
      </c>
      <c r="D1510">
        <v>0</v>
      </c>
      <c r="E1510">
        <v>1</v>
      </c>
      <c r="F1510">
        <v>0</v>
      </c>
      <c r="G1510">
        <v>2</v>
      </c>
      <c r="H1510">
        <v>0</v>
      </c>
      <c r="I1510">
        <v>1680</v>
      </c>
      <c r="J1510">
        <v>8000</v>
      </c>
      <c r="K1510">
        <v>0</v>
      </c>
      <c r="L1510">
        <v>0</v>
      </c>
      <c r="M1510">
        <v>0</v>
      </c>
      <c r="N1510">
        <v>2</v>
      </c>
      <c r="O1510">
        <v>0</v>
      </c>
      <c r="P1510">
        <v>0</v>
      </c>
      <c r="Q1510">
        <v>2</v>
      </c>
      <c r="R1510">
        <v>11</v>
      </c>
      <c r="S1510">
        <v>0</v>
      </c>
      <c r="T1510">
        <v>0</v>
      </c>
      <c r="U1510">
        <v>18</v>
      </c>
      <c r="V1510">
        <v>50</v>
      </c>
      <c r="W1510">
        <v>50000</v>
      </c>
      <c r="X1510">
        <v>3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100</v>
      </c>
    </row>
    <row r="1511" spans="1:34" ht="18.75">
      <c r="A1511" s="79">
        <v>1510</v>
      </c>
      <c r="B1511" t="s">
        <v>3882</v>
      </c>
      <c r="C1511">
        <v>22</v>
      </c>
      <c r="D1511">
        <v>0</v>
      </c>
      <c r="E1511">
        <v>1</v>
      </c>
      <c r="F1511">
        <v>0</v>
      </c>
      <c r="G1511">
        <v>2</v>
      </c>
      <c r="H1511">
        <v>0</v>
      </c>
      <c r="I1511">
        <v>1680</v>
      </c>
      <c r="J1511">
        <v>8000</v>
      </c>
      <c r="K1511">
        <v>0</v>
      </c>
      <c r="L1511">
        <v>0</v>
      </c>
      <c r="M1511">
        <v>0</v>
      </c>
      <c r="N1511">
        <v>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12</v>
      </c>
      <c r="U1511">
        <v>18</v>
      </c>
      <c r="V1511">
        <v>50</v>
      </c>
      <c r="W1511">
        <v>50000</v>
      </c>
      <c r="X1511">
        <v>3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100</v>
      </c>
    </row>
    <row r="1512" spans="1:34" ht="18.75">
      <c r="A1512" s="79">
        <v>1511</v>
      </c>
      <c r="B1512" t="s">
        <v>3883</v>
      </c>
      <c r="C1512">
        <v>5</v>
      </c>
      <c r="D1512">
        <v>37</v>
      </c>
      <c r="E1512">
        <v>50</v>
      </c>
      <c r="F1512">
        <v>0</v>
      </c>
      <c r="G1512">
        <v>0</v>
      </c>
      <c r="H1512">
        <v>0</v>
      </c>
      <c r="I1512">
        <v>828</v>
      </c>
      <c r="J1512">
        <v>60000</v>
      </c>
      <c r="K1512">
        <v>0</v>
      </c>
      <c r="L1512">
        <v>2</v>
      </c>
      <c r="M1512">
        <v>0</v>
      </c>
      <c r="N1512">
        <v>0</v>
      </c>
      <c r="O1512">
        <v>8</v>
      </c>
      <c r="P1512">
        <v>60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50</v>
      </c>
      <c r="W1512">
        <v>50000</v>
      </c>
      <c r="X1512">
        <v>5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100</v>
      </c>
    </row>
    <row r="1513" spans="1:34" ht="18.75">
      <c r="A1513" s="79">
        <v>1512</v>
      </c>
      <c r="B1513" t="s">
        <v>3884</v>
      </c>
      <c r="C1513">
        <v>5</v>
      </c>
      <c r="D1513">
        <v>37</v>
      </c>
      <c r="E1513">
        <v>25</v>
      </c>
      <c r="F1513">
        <v>0</v>
      </c>
      <c r="G1513">
        <v>0</v>
      </c>
      <c r="H1513">
        <v>0</v>
      </c>
      <c r="I1513">
        <v>828</v>
      </c>
      <c r="J1513">
        <v>60000</v>
      </c>
      <c r="K1513">
        <v>0</v>
      </c>
      <c r="L1513">
        <v>0</v>
      </c>
      <c r="M1513">
        <v>0</v>
      </c>
      <c r="N1513">
        <v>0</v>
      </c>
      <c r="O1513">
        <v>7</v>
      </c>
      <c r="P1513">
        <v>29</v>
      </c>
      <c r="Q1513">
        <v>8</v>
      </c>
      <c r="R1513">
        <v>28</v>
      </c>
      <c r="S1513">
        <v>0</v>
      </c>
      <c r="T1513">
        <v>0</v>
      </c>
      <c r="U1513">
        <v>0</v>
      </c>
      <c r="V1513">
        <v>50</v>
      </c>
      <c r="W1513">
        <v>50000</v>
      </c>
      <c r="X1513">
        <v>5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100</v>
      </c>
    </row>
    <row r="1514" spans="1:34" ht="18.75">
      <c r="A1514" s="79">
        <v>1513</v>
      </c>
      <c r="B1514" t="s">
        <v>3885</v>
      </c>
      <c r="C1514">
        <v>5</v>
      </c>
      <c r="D1514">
        <v>37</v>
      </c>
      <c r="E1514">
        <v>38</v>
      </c>
      <c r="F1514">
        <v>0</v>
      </c>
      <c r="G1514">
        <v>0</v>
      </c>
      <c r="H1514">
        <v>0</v>
      </c>
      <c r="I1514">
        <v>828</v>
      </c>
      <c r="J1514">
        <v>60000</v>
      </c>
      <c r="K1514">
        <v>0</v>
      </c>
      <c r="L1514">
        <v>0</v>
      </c>
      <c r="M1514">
        <v>0</v>
      </c>
      <c r="N1514">
        <v>0</v>
      </c>
      <c r="O1514">
        <v>8</v>
      </c>
      <c r="P1514">
        <v>35</v>
      </c>
      <c r="Q1514">
        <v>0</v>
      </c>
      <c r="R1514">
        <v>0</v>
      </c>
      <c r="S1514">
        <v>9</v>
      </c>
      <c r="T1514">
        <v>27</v>
      </c>
      <c r="U1514">
        <v>0</v>
      </c>
      <c r="V1514">
        <v>50</v>
      </c>
      <c r="W1514">
        <v>50000</v>
      </c>
      <c r="X1514">
        <v>5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100</v>
      </c>
    </row>
    <row r="1515" spans="1:34" ht="18.75">
      <c r="A1515" s="79">
        <v>1514</v>
      </c>
      <c r="B1515" t="s">
        <v>3886</v>
      </c>
      <c r="C1515">
        <v>10</v>
      </c>
      <c r="D1515">
        <v>10</v>
      </c>
      <c r="E1515">
        <v>80</v>
      </c>
      <c r="F1515">
        <v>3</v>
      </c>
      <c r="G1515">
        <v>0</v>
      </c>
      <c r="H1515">
        <v>0</v>
      </c>
      <c r="I1515">
        <v>595</v>
      </c>
      <c r="J1515">
        <v>60000</v>
      </c>
      <c r="K1515">
        <v>18</v>
      </c>
      <c r="L1515">
        <v>25</v>
      </c>
      <c r="M1515">
        <v>15</v>
      </c>
      <c r="N1515">
        <v>20</v>
      </c>
      <c r="O1515">
        <v>5</v>
      </c>
      <c r="P1515">
        <v>10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60</v>
      </c>
      <c r="W1515">
        <v>50000</v>
      </c>
      <c r="X1515">
        <v>5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100</v>
      </c>
    </row>
    <row r="1516" spans="1:34" ht="18.75">
      <c r="A1516" s="79">
        <v>1515</v>
      </c>
      <c r="B1516" t="s">
        <v>3887</v>
      </c>
      <c r="C1516">
        <v>11</v>
      </c>
      <c r="D1516">
        <v>10</v>
      </c>
      <c r="E1516">
        <v>80</v>
      </c>
      <c r="F1516">
        <v>4</v>
      </c>
      <c r="G1516">
        <v>0</v>
      </c>
      <c r="H1516">
        <v>0</v>
      </c>
      <c r="I1516">
        <v>605</v>
      </c>
      <c r="J1516">
        <v>60000</v>
      </c>
      <c r="K1516">
        <v>18</v>
      </c>
      <c r="L1516">
        <v>25</v>
      </c>
      <c r="M1516">
        <v>15</v>
      </c>
      <c r="N1516">
        <v>20</v>
      </c>
      <c r="O1516">
        <v>5</v>
      </c>
      <c r="P1516">
        <v>10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60</v>
      </c>
      <c r="W1516">
        <v>50000</v>
      </c>
      <c r="X1516">
        <v>5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100</v>
      </c>
    </row>
    <row r="1517" spans="1:34" ht="18.75">
      <c r="A1517" s="79">
        <v>1516</v>
      </c>
      <c r="B1517" t="s">
        <v>3888</v>
      </c>
      <c r="C1517">
        <v>10</v>
      </c>
      <c r="D1517">
        <v>10</v>
      </c>
      <c r="E1517">
        <v>20</v>
      </c>
      <c r="F1517">
        <v>4</v>
      </c>
      <c r="G1517">
        <v>0</v>
      </c>
      <c r="H1517">
        <v>0</v>
      </c>
      <c r="I1517">
        <v>595</v>
      </c>
      <c r="J1517">
        <v>60000</v>
      </c>
      <c r="K1517">
        <v>18</v>
      </c>
      <c r="L1517">
        <v>25</v>
      </c>
      <c r="M1517">
        <v>15</v>
      </c>
      <c r="N1517">
        <v>20</v>
      </c>
      <c r="O1517">
        <v>0</v>
      </c>
      <c r="P1517">
        <v>0</v>
      </c>
      <c r="Q1517">
        <v>5</v>
      </c>
      <c r="R1517">
        <v>12</v>
      </c>
      <c r="S1517">
        <v>0</v>
      </c>
      <c r="T1517">
        <v>0</v>
      </c>
      <c r="U1517">
        <v>0</v>
      </c>
      <c r="V1517">
        <v>60</v>
      </c>
      <c r="W1517">
        <v>50000</v>
      </c>
      <c r="X1517">
        <v>5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100</v>
      </c>
    </row>
    <row r="1518" spans="1:34" ht="18.75">
      <c r="A1518" s="79">
        <v>1517</v>
      </c>
      <c r="B1518" t="s">
        <v>3889</v>
      </c>
      <c r="C1518">
        <v>11</v>
      </c>
      <c r="D1518">
        <v>10</v>
      </c>
      <c r="E1518">
        <v>20</v>
      </c>
      <c r="F1518">
        <v>3</v>
      </c>
      <c r="G1518">
        <v>0</v>
      </c>
      <c r="H1518">
        <v>0</v>
      </c>
      <c r="I1518">
        <v>605</v>
      </c>
      <c r="J1518">
        <v>60000</v>
      </c>
      <c r="K1518">
        <v>18</v>
      </c>
      <c r="L1518">
        <v>25</v>
      </c>
      <c r="M1518">
        <v>15</v>
      </c>
      <c r="N1518">
        <v>20</v>
      </c>
      <c r="O1518">
        <v>0</v>
      </c>
      <c r="P1518">
        <v>0</v>
      </c>
      <c r="Q1518">
        <v>5</v>
      </c>
      <c r="R1518">
        <v>12</v>
      </c>
      <c r="S1518">
        <v>0</v>
      </c>
      <c r="T1518">
        <v>0</v>
      </c>
      <c r="U1518">
        <v>0</v>
      </c>
      <c r="V1518">
        <v>60</v>
      </c>
      <c r="W1518">
        <v>50000</v>
      </c>
      <c r="X1518">
        <v>5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100</v>
      </c>
    </row>
    <row r="1519" spans="1:34" ht="18.75">
      <c r="A1519" s="79">
        <v>1518</v>
      </c>
      <c r="B1519" t="s">
        <v>3890</v>
      </c>
      <c r="C1519">
        <v>10</v>
      </c>
      <c r="D1519">
        <v>10</v>
      </c>
      <c r="E1519">
        <v>25</v>
      </c>
      <c r="F1519">
        <v>4</v>
      </c>
      <c r="G1519">
        <v>0</v>
      </c>
      <c r="H1519">
        <v>0</v>
      </c>
      <c r="I1519">
        <v>595</v>
      </c>
      <c r="J1519">
        <v>60000</v>
      </c>
      <c r="K1519">
        <v>18</v>
      </c>
      <c r="L1519">
        <v>25</v>
      </c>
      <c r="M1519">
        <v>15</v>
      </c>
      <c r="N1519">
        <v>20</v>
      </c>
      <c r="O1519">
        <v>0</v>
      </c>
      <c r="P1519">
        <v>0</v>
      </c>
      <c r="Q1519">
        <v>0</v>
      </c>
      <c r="R1519">
        <v>0</v>
      </c>
      <c r="S1519">
        <v>5</v>
      </c>
      <c r="T1519">
        <v>12</v>
      </c>
      <c r="U1519">
        <v>0</v>
      </c>
      <c r="V1519">
        <v>60</v>
      </c>
      <c r="W1519">
        <v>50000</v>
      </c>
      <c r="X1519">
        <v>5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100</v>
      </c>
    </row>
    <row r="1520" spans="1:34" ht="18.75">
      <c r="A1520" s="79">
        <v>1519</v>
      </c>
      <c r="B1520" t="s">
        <v>3891</v>
      </c>
      <c r="C1520">
        <v>11</v>
      </c>
      <c r="D1520">
        <v>10</v>
      </c>
      <c r="E1520">
        <v>25</v>
      </c>
      <c r="F1520">
        <v>3</v>
      </c>
      <c r="G1520">
        <v>0</v>
      </c>
      <c r="H1520">
        <v>0</v>
      </c>
      <c r="I1520">
        <v>605</v>
      </c>
      <c r="J1520">
        <v>60000</v>
      </c>
      <c r="K1520">
        <v>18</v>
      </c>
      <c r="L1520">
        <v>25</v>
      </c>
      <c r="M1520">
        <v>15</v>
      </c>
      <c r="N1520">
        <v>20</v>
      </c>
      <c r="O1520">
        <v>0</v>
      </c>
      <c r="P1520">
        <v>0</v>
      </c>
      <c r="Q1520">
        <v>0</v>
      </c>
      <c r="R1520">
        <v>0</v>
      </c>
      <c r="S1520">
        <v>5</v>
      </c>
      <c r="T1520">
        <v>12</v>
      </c>
      <c r="U1520">
        <v>0</v>
      </c>
      <c r="V1520">
        <v>60</v>
      </c>
      <c r="W1520">
        <v>50000</v>
      </c>
      <c r="X1520">
        <v>5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100</v>
      </c>
    </row>
    <row r="1521" spans="1:34" ht="18.75">
      <c r="A1521" s="79">
        <v>1520</v>
      </c>
      <c r="B1521" t="s">
        <v>3892</v>
      </c>
      <c r="C1521">
        <v>15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827</v>
      </c>
      <c r="J1521">
        <v>10000</v>
      </c>
      <c r="K1521">
        <v>6</v>
      </c>
      <c r="L1521">
        <v>8</v>
      </c>
      <c r="M1521">
        <v>6</v>
      </c>
      <c r="N1521">
        <v>8</v>
      </c>
      <c r="O1521">
        <v>2</v>
      </c>
      <c r="P1521">
        <v>9</v>
      </c>
      <c r="Q1521">
        <v>0</v>
      </c>
      <c r="R1521">
        <v>0</v>
      </c>
      <c r="S1521">
        <v>0</v>
      </c>
      <c r="T1521">
        <v>0</v>
      </c>
      <c r="U1521">
        <v>26</v>
      </c>
      <c r="V1521">
        <v>60</v>
      </c>
      <c r="W1521">
        <v>50000</v>
      </c>
      <c r="X1521">
        <v>4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100</v>
      </c>
    </row>
    <row r="1522" spans="1:34" ht="18.75">
      <c r="A1522" s="79">
        <v>1521</v>
      </c>
      <c r="B1522" t="s">
        <v>3893</v>
      </c>
      <c r="C1522">
        <v>15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827</v>
      </c>
      <c r="J1522">
        <v>10000</v>
      </c>
      <c r="K1522">
        <v>6</v>
      </c>
      <c r="L1522">
        <v>8</v>
      </c>
      <c r="M1522">
        <v>6</v>
      </c>
      <c r="N1522">
        <v>8</v>
      </c>
      <c r="O1522">
        <v>0</v>
      </c>
      <c r="P1522">
        <v>0</v>
      </c>
      <c r="Q1522">
        <v>2</v>
      </c>
      <c r="R1522">
        <v>9</v>
      </c>
      <c r="S1522">
        <v>0</v>
      </c>
      <c r="T1522">
        <v>0</v>
      </c>
      <c r="U1522">
        <v>26</v>
      </c>
      <c r="V1522">
        <v>60</v>
      </c>
      <c r="W1522">
        <v>50000</v>
      </c>
      <c r="X1522">
        <v>4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100</v>
      </c>
    </row>
    <row r="1523" spans="1:34" ht="18.75">
      <c r="A1523" s="79">
        <v>1522</v>
      </c>
      <c r="B1523" t="s">
        <v>3894</v>
      </c>
      <c r="C1523">
        <v>15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827</v>
      </c>
      <c r="J1523">
        <v>10000</v>
      </c>
      <c r="K1523">
        <v>6</v>
      </c>
      <c r="L1523">
        <v>8</v>
      </c>
      <c r="M1523">
        <v>6</v>
      </c>
      <c r="N1523">
        <v>8</v>
      </c>
      <c r="O1523">
        <v>0</v>
      </c>
      <c r="P1523">
        <v>0</v>
      </c>
      <c r="Q1523">
        <v>0</v>
      </c>
      <c r="R1523">
        <v>0</v>
      </c>
      <c r="S1523">
        <v>2</v>
      </c>
      <c r="T1523">
        <v>9</v>
      </c>
      <c r="U1523">
        <v>26</v>
      </c>
      <c r="V1523">
        <v>60</v>
      </c>
      <c r="W1523">
        <v>50000</v>
      </c>
      <c r="X1523">
        <v>4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100</v>
      </c>
    </row>
    <row r="1524" spans="1:34" ht="18.75">
      <c r="A1524" s="79">
        <v>1523</v>
      </c>
      <c r="B1524" t="s">
        <v>3895</v>
      </c>
      <c r="C1524">
        <v>19</v>
      </c>
      <c r="D1524">
        <v>0</v>
      </c>
      <c r="E1524">
        <v>3</v>
      </c>
      <c r="F1524">
        <v>0</v>
      </c>
      <c r="G1524">
        <v>0</v>
      </c>
      <c r="H1524">
        <v>0</v>
      </c>
      <c r="I1524">
        <v>823</v>
      </c>
      <c r="J1524">
        <v>7000</v>
      </c>
      <c r="K1524">
        <v>0</v>
      </c>
      <c r="L1524">
        <v>0</v>
      </c>
      <c r="M1524">
        <v>0</v>
      </c>
      <c r="N1524">
        <v>2</v>
      </c>
      <c r="O1524">
        <v>3</v>
      </c>
      <c r="P1524">
        <v>9</v>
      </c>
      <c r="Q1524">
        <v>0</v>
      </c>
      <c r="R1524">
        <v>0</v>
      </c>
      <c r="S1524">
        <v>0</v>
      </c>
      <c r="T1524">
        <v>0</v>
      </c>
      <c r="U1524">
        <v>26</v>
      </c>
      <c r="V1524">
        <v>60</v>
      </c>
      <c r="W1524">
        <v>50000</v>
      </c>
      <c r="X1524">
        <v>6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100</v>
      </c>
    </row>
    <row r="1525" spans="1:34" ht="18.75">
      <c r="A1525" s="79">
        <v>1524</v>
      </c>
      <c r="B1525" t="s">
        <v>3896</v>
      </c>
      <c r="C1525">
        <v>19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823</v>
      </c>
      <c r="J1525">
        <v>7000</v>
      </c>
      <c r="K1525">
        <v>0</v>
      </c>
      <c r="L1525">
        <v>0</v>
      </c>
      <c r="M1525">
        <v>0</v>
      </c>
      <c r="N1525">
        <v>2</v>
      </c>
      <c r="O1525">
        <v>0</v>
      </c>
      <c r="P1525">
        <v>0</v>
      </c>
      <c r="Q1525">
        <v>3</v>
      </c>
      <c r="R1525">
        <v>9</v>
      </c>
      <c r="S1525">
        <v>0</v>
      </c>
      <c r="T1525">
        <v>0</v>
      </c>
      <c r="U1525">
        <v>26</v>
      </c>
      <c r="V1525">
        <v>60</v>
      </c>
      <c r="W1525">
        <v>50000</v>
      </c>
      <c r="X1525">
        <v>6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100</v>
      </c>
    </row>
    <row r="1526" spans="1:34" ht="18.75">
      <c r="A1526" s="79">
        <v>1525</v>
      </c>
      <c r="B1526" t="s">
        <v>3897</v>
      </c>
      <c r="C1526">
        <v>19</v>
      </c>
      <c r="D1526">
        <v>0</v>
      </c>
      <c r="E1526">
        <v>2</v>
      </c>
      <c r="F1526">
        <v>0</v>
      </c>
      <c r="G1526">
        <v>0</v>
      </c>
      <c r="H1526">
        <v>0</v>
      </c>
      <c r="I1526">
        <v>823</v>
      </c>
      <c r="J1526">
        <v>7000</v>
      </c>
      <c r="K1526">
        <v>0</v>
      </c>
      <c r="L1526">
        <v>0</v>
      </c>
      <c r="M1526">
        <v>0</v>
      </c>
      <c r="N1526">
        <v>2</v>
      </c>
      <c r="O1526">
        <v>0</v>
      </c>
      <c r="P1526">
        <v>0</v>
      </c>
      <c r="Q1526">
        <v>0</v>
      </c>
      <c r="R1526">
        <v>0</v>
      </c>
      <c r="S1526">
        <v>3</v>
      </c>
      <c r="T1526">
        <v>9</v>
      </c>
      <c r="U1526">
        <v>26</v>
      </c>
      <c r="V1526">
        <v>60</v>
      </c>
      <c r="W1526">
        <v>50000</v>
      </c>
      <c r="X1526">
        <v>6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100</v>
      </c>
    </row>
    <row r="1527" spans="1:34" ht="18.75">
      <c r="A1527" s="79">
        <v>1526</v>
      </c>
      <c r="B1527" t="s">
        <v>3898</v>
      </c>
      <c r="C1527">
        <v>26</v>
      </c>
      <c r="D1527">
        <v>0</v>
      </c>
      <c r="E1527">
        <v>2</v>
      </c>
      <c r="F1527">
        <v>0</v>
      </c>
      <c r="G1527">
        <v>0</v>
      </c>
      <c r="H1527">
        <v>0</v>
      </c>
      <c r="I1527">
        <v>826</v>
      </c>
      <c r="J1527">
        <v>8000</v>
      </c>
      <c r="K1527">
        <v>0</v>
      </c>
      <c r="L1527">
        <v>2</v>
      </c>
      <c r="M1527">
        <v>0</v>
      </c>
      <c r="N1527">
        <v>2</v>
      </c>
      <c r="O1527">
        <v>0</v>
      </c>
      <c r="P1527">
        <v>12</v>
      </c>
      <c r="Q1527">
        <v>0</v>
      </c>
      <c r="R1527">
        <v>0</v>
      </c>
      <c r="S1527">
        <v>0</v>
      </c>
      <c r="T1527">
        <v>0</v>
      </c>
      <c r="U1527">
        <v>26</v>
      </c>
      <c r="V1527">
        <v>60</v>
      </c>
      <c r="W1527">
        <v>50000</v>
      </c>
      <c r="X1527">
        <v>3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100</v>
      </c>
    </row>
    <row r="1528" spans="1:34" ht="18.75">
      <c r="A1528" s="79">
        <v>1527</v>
      </c>
      <c r="B1528" t="s">
        <v>3899</v>
      </c>
      <c r="C1528">
        <v>26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826</v>
      </c>
      <c r="J1528">
        <v>8000</v>
      </c>
      <c r="K1528">
        <v>0</v>
      </c>
      <c r="L1528">
        <v>2</v>
      </c>
      <c r="M1528">
        <v>0</v>
      </c>
      <c r="N1528">
        <v>2</v>
      </c>
      <c r="O1528">
        <v>0</v>
      </c>
      <c r="P1528">
        <v>0</v>
      </c>
      <c r="Q1528">
        <v>0</v>
      </c>
      <c r="R1528">
        <v>12</v>
      </c>
      <c r="S1528">
        <v>0</v>
      </c>
      <c r="T1528">
        <v>0</v>
      </c>
      <c r="U1528">
        <v>26</v>
      </c>
      <c r="V1528">
        <v>60</v>
      </c>
      <c r="W1528">
        <v>50000</v>
      </c>
      <c r="X1528">
        <v>3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100</v>
      </c>
    </row>
    <row r="1529" spans="1:34" ht="18.75">
      <c r="A1529" s="79">
        <v>1528</v>
      </c>
      <c r="B1529" t="s">
        <v>3900</v>
      </c>
      <c r="C1529">
        <v>26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826</v>
      </c>
      <c r="J1529">
        <v>8000</v>
      </c>
      <c r="K1529">
        <v>0</v>
      </c>
      <c r="L1529">
        <v>2</v>
      </c>
      <c r="M1529">
        <v>0</v>
      </c>
      <c r="N1529">
        <v>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12</v>
      </c>
      <c r="U1529">
        <v>26</v>
      </c>
      <c r="V1529">
        <v>60</v>
      </c>
      <c r="W1529">
        <v>50000</v>
      </c>
      <c r="X1529">
        <v>3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100</v>
      </c>
    </row>
    <row r="1530" spans="1:34" ht="18.75">
      <c r="A1530" s="79">
        <v>1529</v>
      </c>
      <c r="B1530" t="s">
        <v>3901</v>
      </c>
      <c r="C1530">
        <v>22</v>
      </c>
      <c r="D1530">
        <v>0</v>
      </c>
      <c r="E1530">
        <v>2</v>
      </c>
      <c r="F1530">
        <v>0</v>
      </c>
      <c r="G1530">
        <v>0</v>
      </c>
      <c r="H1530">
        <v>0</v>
      </c>
      <c r="I1530">
        <v>824</v>
      </c>
      <c r="J1530">
        <v>7000</v>
      </c>
      <c r="K1530">
        <v>0</v>
      </c>
      <c r="L1530">
        <v>2</v>
      </c>
      <c r="M1530">
        <v>0</v>
      </c>
      <c r="N1530">
        <v>0</v>
      </c>
      <c r="O1530">
        <v>0</v>
      </c>
      <c r="P1530">
        <v>18</v>
      </c>
      <c r="Q1530">
        <v>0</v>
      </c>
      <c r="R1530">
        <v>0</v>
      </c>
      <c r="S1530">
        <v>0</v>
      </c>
      <c r="T1530">
        <v>0</v>
      </c>
      <c r="U1530">
        <v>26</v>
      </c>
      <c r="V1530">
        <v>60</v>
      </c>
      <c r="W1530">
        <v>50000</v>
      </c>
      <c r="X1530">
        <v>3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100</v>
      </c>
    </row>
    <row r="1531" spans="1:34" ht="18.75">
      <c r="A1531" s="79">
        <v>1530</v>
      </c>
      <c r="B1531" t="s">
        <v>3902</v>
      </c>
      <c r="C1531">
        <v>22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824</v>
      </c>
      <c r="J1531">
        <v>7000</v>
      </c>
      <c r="K1531">
        <v>0</v>
      </c>
      <c r="L1531">
        <v>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18</v>
      </c>
      <c r="S1531">
        <v>0</v>
      </c>
      <c r="T1531">
        <v>0</v>
      </c>
      <c r="U1531">
        <v>26</v>
      </c>
      <c r="V1531">
        <v>60</v>
      </c>
      <c r="W1531">
        <v>50000</v>
      </c>
      <c r="X1531">
        <v>3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100</v>
      </c>
    </row>
    <row r="1532" spans="1:34" ht="18.75">
      <c r="A1532" s="79">
        <v>1531</v>
      </c>
      <c r="B1532" t="s">
        <v>3903</v>
      </c>
      <c r="C1532">
        <v>22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824</v>
      </c>
      <c r="J1532">
        <v>7000</v>
      </c>
      <c r="K1532">
        <v>0</v>
      </c>
      <c r="L1532">
        <v>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18</v>
      </c>
      <c r="U1532">
        <v>26</v>
      </c>
      <c r="V1532">
        <v>60</v>
      </c>
      <c r="W1532">
        <v>50000</v>
      </c>
      <c r="X1532">
        <v>3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100</v>
      </c>
    </row>
    <row r="1533" spans="1:34" ht="18.75">
      <c r="A1533" s="79">
        <v>1532</v>
      </c>
      <c r="B1533" t="s">
        <v>3904</v>
      </c>
      <c r="C1533">
        <v>54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825</v>
      </c>
      <c r="J1533">
        <v>6000</v>
      </c>
      <c r="K1533">
        <v>6</v>
      </c>
      <c r="L1533">
        <v>8</v>
      </c>
      <c r="M1533">
        <v>6</v>
      </c>
      <c r="N1533">
        <v>8</v>
      </c>
      <c r="O1533">
        <v>2</v>
      </c>
      <c r="P1533">
        <v>9</v>
      </c>
      <c r="Q1533">
        <v>0</v>
      </c>
      <c r="R1533">
        <v>0</v>
      </c>
      <c r="S1533">
        <v>0</v>
      </c>
      <c r="T1533">
        <v>0</v>
      </c>
      <c r="U1533">
        <v>26</v>
      </c>
      <c r="V1533">
        <v>60</v>
      </c>
      <c r="W1533">
        <v>50000</v>
      </c>
      <c r="X1533">
        <v>4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100</v>
      </c>
    </row>
    <row r="1534" spans="1:34" ht="18.75">
      <c r="A1534" s="79">
        <v>1533</v>
      </c>
      <c r="B1534" t="s">
        <v>3905</v>
      </c>
      <c r="C1534">
        <v>54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825</v>
      </c>
      <c r="J1534">
        <v>6000</v>
      </c>
      <c r="K1534">
        <v>6</v>
      </c>
      <c r="L1534">
        <v>8</v>
      </c>
      <c r="M1534">
        <v>6</v>
      </c>
      <c r="N1534">
        <v>8</v>
      </c>
      <c r="O1534">
        <v>0</v>
      </c>
      <c r="P1534">
        <v>0</v>
      </c>
      <c r="Q1534">
        <v>2</v>
      </c>
      <c r="R1534">
        <v>9</v>
      </c>
      <c r="S1534">
        <v>0</v>
      </c>
      <c r="T1534">
        <v>0</v>
      </c>
      <c r="U1534">
        <v>26</v>
      </c>
      <c r="V1534">
        <v>60</v>
      </c>
      <c r="W1534">
        <v>50000</v>
      </c>
      <c r="X1534">
        <v>4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100</v>
      </c>
    </row>
    <row r="1535" spans="1:34" ht="18.75">
      <c r="A1535" s="79">
        <v>1534</v>
      </c>
      <c r="B1535" t="s">
        <v>3906</v>
      </c>
      <c r="C1535">
        <v>54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825</v>
      </c>
      <c r="J1535">
        <v>6000</v>
      </c>
      <c r="K1535">
        <v>6</v>
      </c>
      <c r="L1535">
        <v>8</v>
      </c>
      <c r="M1535">
        <v>6</v>
      </c>
      <c r="N1535">
        <v>8</v>
      </c>
      <c r="O1535">
        <v>0</v>
      </c>
      <c r="P1535">
        <v>0</v>
      </c>
      <c r="Q1535">
        <v>0</v>
      </c>
      <c r="R1535">
        <v>0</v>
      </c>
      <c r="S1535">
        <v>2</v>
      </c>
      <c r="T1535">
        <v>9</v>
      </c>
      <c r="U1535">
        <v>26</v>
      </c>
      <c r="V1535">
        <v>60</v>
      </c>
      <c r="W1535">
        <v>50000</v>
      </c>
      <c r="X1535">
        <v>4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100</v>
      </c>
    </row>
    <row r="1536" spans="1:34" ht="18.75">
      <c r="A1536" s="79">
        <v>1535</v>
      </c>
      <c r="B1536" t="s">
        <v>3907</v>
      </c>
      <c r="C1536">
        <v>52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821</v>
      </c>
      <c r="J1536">
        <v>8000</v>
      </c>
      <c r="K1536">
        <v>6</v>
      </c>
      <c r="L1536">
        <v>8</v>
      </c>
      <c r="M1536">
        <v>6</v>
      </c>
      <c r="N1536">
        <v>8</v>
      </c>
      <c r="O1536">
        <v>2</v>
      </c>
      <c r="P1536">
        <v>9</v>
      </c>
      <c r="Q1536">
        <v>0</v>
      </c>
      <c r="R1536">
        <v>0</v>
      </c>
      <c r="S1536">
        <v>0</v>
      </c>
      <c r="T1536">
        <v>0</v>
      </c>
      <c r="U1536">
        <v>26</v>
      </c>
      <c r="V1536">
        <v>60</v>
      </c>
      <c r="W1536">
        <v>50000</v>
      </c>
      <c r="X1536">
        <v>4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100</v>
      </c>
    </row>
    <row r="1537" spans="1:34" ht="18.75">
      <c r="A1537" s="79">
        <v>1536</v>
      </c>
      <c r="B1537" t="s">
        <v>3908</v>
      </c>
      <c r="C1537">
        <v>52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821</v>
      </c>
      <c r="J1537">
        <v>8000</v>
      </c>
      <c r="K1537">
        <v>6</v>
      </c>
      <c r="L1537">
        <v>8</v>
      </c>
      <c r="M1537">
        <v>6</v>
      </c>
      <c r="N1537">
        <v>8</v>
      </c>
      <c r="O1537">
        <v>0</v>
      </c>
      <c r="P1537">
        <v>0</v>
      </c>
      <c r="Q1537">
        <v>2</v>
      </c>
      <c r="R1537">
        <v>9</v>
      </c>
      <c r="S1537">
        <v>0</v>
      </c>
      <c r="T1537">
        <v>0</v>
      </c>
      <c r="U1537">
        <v>26</v>
      </c>
      <c r="V1537">
        <v>60</v>
      </c>
      <c r="W1537">
        <v>50000</v>
      </c>
      <c r="X1537">
        <v>4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100</v>
      </c>
    </row>
    <row r="1538" spans="1:34" ht="18.75">
      <c r="A1538" s="79">
        <v>1537</v>
      </c>
      <c r="B1538" t="s">
        <v>3909</v>
      </c>
      <c r="C1538">
        <v>52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821</v>
      </c>
      <c r="J1538">
        <v>8000</v>
      </c>
      <c r="K1538">
        <v>6</v>
      </c>
      <c r="L1538">
        <v>8</v>
      </c>
      <c r="M1538">
        <v>6</v>
      </c>
      <c r="N1538">
        <v>8</v>
      </c>
      <c r="O1538">
        <v>0</v>
      </c>
      <c r="P1538">
        <v>0</v>
      </c>
      <c r="Q1538">
        <v>0</v>
      </c>
      <c r="R1538">
        <v>0</v>
      </c>
      <c r="S1538">
        <v>2</v>
      </c>
      <c r="T1538">
        <v>9</v>
      </c>
      <c r="U1538">
        <v>26</v>
      </c>
      <c r="V1538">
        <v>60</v>
      </c>
      <c r="W1538">
        <v>50000</v>
      </c>
      <c r="X1538">
        <v>4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100</v>
      </c>
    </row>
    <row r="1539" spans="1:34" ht="18.75">
      <c r="A1539" s="79">
        <v>1538</v>
      </c>
      <c r="B1539" t="s">
        <v>3910</v>
      </c>
      <c r="C1539">
        <v>30</v>
      </c>
      <c r="D1539">
        <v>193</v>
      </c>
      <c r="E1539">
        <v>0</v>
      </c>
      <c r="F1539">
        <v>0</v>
      </c>
      <c r="G1539">
        <v>3</v>
      </c>
      <c r="H1539">
        <v>0</v>
      </c>
      <c r="I1539">
        <v>2136</v>
      </c>
      <c r="J1539">
        <v>50000</v>
      </c>
      <c r="K1539">
        <v>4</v>
      </c>
      <c r="L1539">
        <v>7</v>
      </c>
      <c r="M1539">
        <v>3</v>
      </c>
      <c r="N1539">
        <v>6</v>
      </c>
      <c r="O1539">
        <v>10</v>
      </c>
      <c r="P1539">
        <v>14</v>
      </c>
      <c r="Q1539">
        <v>0</v>
      </c>
      <c r="R1539">
        <v>0</v>
      </c>
      <c r="S1539">
        <v>0</v>
      </c>
      <c r="T1539">
        <v>0</v>
      </c>
      <c r="U1539">
        <v>30</v>
      </c>
      <c r="V1539">
        <v>80</v>
      </c>
      <c r="W1539">
        <v>50000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100</v>
      </c>
    </row>
    <row r="1540" spans="1:34" ht="18.75">
      <c r="A1540" s="79">
        <v>1539</v>
      </c>
      <c r="B1540" t="s">
        <v>3911</v>
      </c>
      <c r="C1540">
        <v>30</v>
      </c>
      <c r="D1540">
        <v>188</v>
      </c>
      <c r="E1540">
        <v>1</v>
      </c>
      <c r="F1540">
        <v>0</v>
      </c>
      <c r="G1540">
        <v>3</v>
      </c>
      <c r="H1540">
        <v>0</v>
      </c>
      <c r="I1540">
        <v>1846</v>
      </c>
      <c r="J1540">
        <v>50000</v>
      </c>
      <c r="K1540">
        <v>3</v>
      </c>
      <c r="L1540">
        <v>5</v>
      </c>
      <c r="M1540">
        <v>2</v>
      </c>
      <c r="N1540">
        <v>4</v>
      </c>
      <c r="O1540">
        <v>6</v>
      </c>
      <c r="P1540">
        <v>10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70</v>
      </c>
      <c r="W1540">
        <v>50000</v>
      </c>
      <c r="X1540">
        <v>60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100</v>
      </c>
    </row>
    <row r="1541" spans="1:34" ht="18.75">
      <c r="A1541" s="79">
        <v>1540</v>
      </c>
      <c r="B1541" t="s">
        <v>3912</v>
      </c>
      <c r="C1541">
        <v>30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1686</v>
      </c>
      <c r="J1541">
        <v>50000</v>
      </c>
      <c r="K1541">
        <v>2</v>
      </c>
      <c r="L1541">
        <v>3</v>
      </c>
      <c r="M1541">
        <v>2</v>
      </c>
      <c r="N1541">
        <v>3</v>
      </c>
      <c r="O1541">
        <v>5</v>
      </c>
      <c r="P1541">
        <v>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60</v>
      </c>
      <c r="W1541">
        <v>5</v>
      </c>
      <c r="X1541">
        <v>75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100</v>
      </c>
    </row>
    <row r="1542" spans="1:34" ht="18.75">
      <c r="A1542" s="79">
        <v>1541</v>
      </c>
      <c r="B1542" t="s">
        <v>3913</v>
      </c>
      <c r="C1542">
        <v>30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1686</v>
      </c>
      <c r="J1542">
        <v>50000</v>
      </c>
      <c r="K1542">
        <v>2</v>
      </c>
      <c r="L1542">
        <v>3</v>
      </c>
      <c r="M1542">
        <v>2</v>
      </c>
      <c r="N1542">
        <v>3</v>
      </c>
      <c r="O1542">
        <v>0</v>
      </c>
      <c r="P1542">
        <v>0</v>
      </c>
      <c r="Q1542">
        <v>4</v>
      </c>
      <c r="R1542">
        <v>8</v>
      </c>
      <c r="S1542">
        <v>0</v>
      </c>
      <c r="T1542">
        <v>0</v>
      </c>
      <c r="U1542">
        <v>0</v>
      </c>
      <c r="V1542">
        <v>60</v>
      </c>
      <c r="W1542">
        <v>5</v>
      </c>
      <c r="X1542">
        <v>75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100</v>
      </c>
    </row>
    <row r="1543" spans="1:34" ht="18.75">
      <c r="A1543" s="79">
        <v>1542</v>
      </c>
      <c r="B1543" t="s">
        <v>3914</v>
      </c>
      <c r="C1543">
        <v>30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1686</v>
      </c>
      <c r="J1543">
        <v>50000</v>
      </c>
      <c r="K1543">
        <v>2</v>
      </c>
      <c r="L1543">
        <v>3</v>
      </c>
      <c r="M1543">
        <v>2</v>
      </c>
      <c r="N1543">
        <v>3</v>
      </c>
      <c r="O1543">
        <v>0</v>
      </c>
      <c r="P1543">
        <v>0</v>
      </c>
      <c r="Q1543">
        <v>0</v>
      </c>
      <c r="R1543">
        <v>0</v>
      </c>
      <c r="S1543">
        <v>4</v>
      </c>
      <c r="T1543">
        <v>8</v>
      </c>
      <c r="U1543">
        <v>0</v>
      </c>
      <c r="V1543">
        <v>60</v>
      </c>
      <c r="W1543">
        <v>5</v>
      </c>
      <c r="X1543">
        <v>75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100</v>
      </c>
    </row>
    <row r="1544" spans="1:34" ht="18.75">
      <c r="A1544" s="79">
        <v>1543</v>
      </c>
      <c r="B1544" t="s">
        <v>3915</v>
      </c>
      <c r="C1544">
        <v>30</v>
      </c>
      <c r="D1544">
        <v>193</v>
      </c>
      <c r="E1544">
        <v>0</v>
      </c>
      <c r="F1544">
        <v>0</v>
      </c>
      <c r="G1544">
        <v>3</v>
      </c>
      <c r="H1544">
        <v>0</v>
      </c>
      <c r="I1544">
        <v>2136</v>
      </c>
      <c r="J1544">
        <v>50000</v>
      </c>
      <c r="K1544">
        <v>4</v>
      </c>
      <c r="L1544">
        <v>7</v>
      </c>
      <c r="M1544">
        <v>3</v>
      </c>
      <c r="N1544">
        <v>6</v>
      </c>
      <c r="O1544">
        <v>0</v>
      </c>
      <c r="P1544">
        <v>0</v>
      </c>
      <c r="Q1544">
        <v>10</v>
      </c>
      <c r="R1544">
        <v>14</v>
      </c>
      <c r="S1544">
        <v>0</v>
      </c>
      <c r="T1544">
        <v>0</v>
      </c>
      <c r="U1544">
        <v>30</v>
      </c>
      <c r="V1544">
        <v>80</v>
      </c>
      <c r="W1544">
        <v>50000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100</v>
      </c>
    </row>
    <row r="1545" spans="1:34" ht="18.75">
      <c r="A1545" s="79">
        <v>1544</v>
      </c>
      <c r="B1545" t="s">
        <v>3916</v>
      </c>
      <c r="C1545">
        <v>30</v>
      </c>
      <c r="D1545">
        <v>193</v>
      </c>
      <c r="E1545">
        <v>0</v>
      </c>
      <c r="F1545">
        <v>0</v>
      </c>
      <c r="G1545">
        <v>3</v>
      </c>
      <c r="H1545">
        <v>0</v>
      </c>
      <c r="I1545">
        <v>2136</v>
      </c>
      <c r="J1545">
        <v>50000</v>
      </c>
      <c r="K1545">
        <v>4</v>
      </c>
      <c r="L1545">
        <v>7</v>
      </c>
      <c r="M1545">
        <v>3</v>
      </c>
      <c r="N1545">
        <v>6</v>
      </c>
      <c r="O1545">
        <v>0</v>
      </c>
      <c r="P1545">
        <v>0</v>
      </c>
      <c r="Q1545">
        <v>0</v>
      </c>
      <c r="R1545">
        <v>0</v>
      </c>
      <c r="S1545">
        <v>10</v>
      </c>
      <c r="T1545">
        <v>14</v>
      </c>
      <c r="U1545">
        <v>30</v>
      </c>
      <c r="V1545">
        <v>80</v>
      </c>
      <c r="W1545">
        <v>50000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100</v>
      </c>
    </row>
    <row r="1546" spans="1:34" ht="18.75">
      <c r="A1546" s="79">
        <v>1545</v>
      </c>
      <c r="B1546" t="s">
        <v>3917</v>
      </c>
      <c r="C1546">
        <v>30</v>
      </c>
      <c r="D1546">
        <v>188</v>
      </c>
      <c r="E1546">
        <v>1</v>
      </c>
      <c r="F1546">
        <v>0</v>
      </c>
      <c r="G1546">
        <v>3</v>
      </c>
      <c r="H1546">
        <v>0</v>
      </c>
      <c r="I1546">
        <v>1846</v>
      </c>
      <c r="J1546">
        <v>50000</v>
      </c>
      <c r="K1546">
        <v>3</v>
      </c>
      <c r="L1546">
        <v>5</v>
      </c>
      <c r="M1546">
        <v>2</v>
      </c>
      <c r="N1546">
        <v>4</v>
      </c>
      <c r="O1546">
        <v>0</v>
      </c>
      <c r="P1546">
        <v>0</v>
      </c>
      <c r="Q1546">
        <v>5</v>
      </c>
      <c r="R1546">
        <v>10</v>
      </c>
      <c r="S1546">
        <v>0</v>
      </c>
      <c r="T1546">
        <v>0</v>
      </c>
      <c r="U1546">
        <v>0</v>
      </c>
      <c r="V1546">
        <v>70</v>
      </c>
      <c r="W1546">
        <v>50000</v>
      </c>
      <c r="X1546">
        <v>60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100</v>
      </c>
    </row>
    <row r="1547" spans="1:34" ht="18.75">
      <c r="A1547" s="79">
        <v>1546</v>
      </c>
      <c r="B1547" t="s">
        <v>3918</v>
      </c>
      <c r="C1547">
        <v>30</v>
      </c>
      <c r="D1547">
        <v>188</v>
      </c>
      <c r="E1547">
        <v>1</v>
      </c>
      <c r="F1547">
        <v>0</v>
      </c>
      <c r="G1547">
        <v>3</v>
      </c>
      <c r="H1547">
        <v>0</v>
      </c>
      <c r="I1547">
        <v>1846</v>
      </c>
      <c r="J1547">
        <v>50000</v>
      </c>
      <c r="K1547">
        <v>3</v>
      </c>
      <c r="L1547">
        <v>5</v>
      </c>
      <c r="M1547">
        <v>2</v>
      </c>
      <c r="N1547">
        <v>4</v>
      </c>
      <c r="O1547">
        <v>0</v>
      </c>
      <c r="P1547">
        <v>0</v>
      </c>
      <c r="Q1547">
        <v>0</v>
      </c>
      <c r="R1547">
        <v>0</v>
      </c>
      <c r="S1547">
        <v>5</v>
      </c>
      <c r="T1547">
        <v>10</v>
      </c>
      <c r="U1547">
        <v>0</v>
      </c>
      <c r="V1547">
        <v>70</v>
      </c>
      <c r="W1547">
        <v>50000</v>
      </c>
      <c r="X1547">
        <v>60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100</v>
      </c>
    </row>
    <row r="1548" spans="1:34" ht="18.75">
      <c r="A1548" s="79">
        <v>1547</v>
      </c>
      <c r="B1548" t="s">
        <v>3919</v>
      </c>
      <c r="C1548">
        <v>10</v>
      </c>
      <c r="D1548">
        <v>108</v>
      </c>
      <c r="E1548">
        <v>80</v>
      </c>
      <c r="F1548">
        <v>0</v>
      </c>
      <c r="G1548">
        <v>0</v>
      </c>
      <c r="H1548">
        <v>0</v>
      </c>
      <c r="I1548">
        <v>3700</v>
      </c>
      <c r="J1548">
        <v>40000</v>
      </c>
      <c r="K1548">
        <v>15</v>
      </c>
      <c r="L1548">
        <v>30</v>
      </c>
      <c r="M1548">
        <v>15</v>
      </c>
      <c r="N1548">
        <v>30</v>
      </c>
      <c r="O1548">
        <v>100</v>
      </c>
      <c r="P1548">
        <v>200</v>
      </c>
      <c r="Q1548">
        <v>100</v>
      </c>
      <c r="R1548">
        <v>200</v>
      </c>
      <c r="S1548">
        <v>100</v>
      </c>
      <c r="T1548">
        <v>200</v>
      </c>
      <c r="U1548">
        <v>91</v>
      </c>
      <c r="V1548">
        <v>300</v>
      </c>
      <c r="W1548">
        <v>60000</v>
      </c>
      <c r="X1548">
        <v>1</v>
      </c>
      <c r="Y1548">
        <v>0</v>
      </c>
      <c r="Z1548">
        <v>0</v>
      </c>
      <c r="AA1548">
        <v>500</v>
      </c>
      <c r="AB1548">
        <v>100</v>
      </c>
      <c r="AC1548">
        <v>100</v>
      </c>
      <c r="AD1548">
        <v>0</v>
      </c>
      <c r="AE1548">
        <v>0</v>
      </c>
      <c r="AF1548">
        <v>0</v>
      </c>
      <c r="AG1548">
        <v>0</v>
      </c>
      <c r="AH1548">
        <v>99</v>
      </c>
    </row>
    <row r="1549" spans="1:34" ht="18.75">
      <c r="A1549" s="79">
        <v>1548</v>
      </c>
      <c r="B1549" t="s">
        <v>3920</v>
      </c>
      <c r="C1549">
        <v>11</v>
      </c>
      <c r="D1549">
        <v>108</v>
      </c>
      <c r="E1549">
        <v>80</v>
      </c>
      <c r="F1549">
        <v>0</v>
      </c>
      <c r="G1549">
        <v>0</v>
      </c>
      <c r="H1549">
        <v>0</v>
      </c>
      <c r="I1549">
        <v>3701</v>
      </c>
      <c r="J1549">
        <v>40000</v>
      </c>
      <c r="K1549">
        <v>15</v>
      </c>
      <c r="L1549">
        <v>30</v>
      </c>
      <c r="M1549">
        <v>15</v>
      </c>
      <c r="N1549">
        <v>30</v>
      </c>
      <c r="O1549">
        <v>100</v>
      </c>
      <c r="P1549">
        <v>200</v>
      </c>
      <c r="Q1549">
        <v>100</v>
      </c>
      <c r="R1549">
        <v>200</v>
      </c>
      <c r="S1549">
        <v>100</v>
      </c>
      <c r="T1549">
        <v>200</v>
      </c>
      <c r="U1549">
        <v>91</v>
      </c>
      <c r="V1549">
        <v>300</v>
      </c>
      <c r="W1549">
        <v>60000</v>
      </c>
      <c r="X1549">
        <v>1</v>
      </c>
      <c r="Y1549">
        <v>0</v>
      </c>
      <c r="Z1549">
        <v>0</v>
      </c>
      <c r="AA1549">
        <v>500</v>
      </c>
      <c r="AB1549">
        <v>100</v>
      </c>
      <c r="AC1549">
        <v>100</v>
      </c>
      <c r="AD1549">
        <v>0</v>
      </c>
      <c r="AE1549">
        <v>0</v>
      </c>
      <c r="AF1549">
        <v>0</v>
      </c>
      <c r="AG1549">
        <v>0</v>
      </c>
      <c r="AH1549">
        <v>99</v>
      </c>
    </row>
    <row r="1550" spans="1:34" ht="18.75">
      <c r="A1550" s="79">
        <v>1549</v>
      </c>
      <c r="B1550" t="s">
        <v>3921</v>
      </c>
      <c r="C1550">
        <v>15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1415</v>
      </c>
      <c r="J1550">
        <v>10000</v>
      </c>
      <c r="K1550">
        <v>5</v>
      </c>
      <c r="L1550">
        <v>6</v>
      </c>
      <c r="M1550">
        <v>5</v>
      </c>
      <c r="N1550">
        <v>6</v>
      </c>
      <c r="O1550">
        <v>0</v>
      </c>
      <c r="P1550">
        <v>5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60</v>
      </c>
      <c r="W1550">
        <v>20000</v>
      </c>
      <c r="X1550">
        <v>5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100</v>
      </c>
    </row>
    <row r="1551" spans="1:34" ht="18.75">
      <c r="A1551" s="79">
        <v>1550</v>
      </c>
      <c r="B1551" t="s">
        <v>3922</v>
      </c>
      <c r="C1551">
        <v>15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1417</v>
      </c>
      <c r="J1551">
        <v>10000</v>
      </c>
      <c r="K1551">
        <v>5</v>
      </c>
      <c r="L1551">
        <v>6</v>
      </c>
      <c r="M1551">
        <v>5</v>
      </c>
      <c r="N1551">
        <v>6</v>
      </c>
      <c r="O1551">
        <v>0</v>
      </c>
      <c r="P1551">
        <v>0</v>
      </c>
      <c r="Q1551">
        <v>0</v>
      </c>
      <c r="R1551">
        <v>5</v>
      </c>
      <c r="S1551">
        <v>0</v>
      </c>
      <c r="T1551">
        <v>0</v>
      </c>
      <c r="U1551">
        <v>0</v>
      </c>
      <c r="V1551">
        <v>60</v>
      </c>
      <c r="W1551">
        <v>20000</v>
      </c>
      <c r="X1551">
        <v>5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100</v>
      </c>
    </row>
    <row r="1552" spans="1:34" ht="18.75">
      <c r="A1552" s="79">
        <v>1551</v>
      </c>
      <c r="B1552" t="s">
        <v>3923</v>
      </c>
      <c r="C1552">
        <v>15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1416</v>
      </c>
      <c r="J1552">
        <v>10000</v>
      </c>
      <c r="K1552">
        <v>5</v>
      </c>
      <c r="L1552">
        <v>6</v>
      </c>
      <c r="M1552">
        <v>5</v>
      </c>
      <c r="N1552">
        <v>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5</v>
      </c>
      <c r="U1552">
        <v>0</v>
      </c>
      <c r="V1552">
        <v>60</v>
      </c>
      <c r="W1552">
        <v>20000</v>
      </c>
      <c r="X1552">
        <v>5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100</v>
      </c>
    </row>
    <row r="1553" spans="1:34" ht="18.75">
      <c r="A1553" s="79">
        <v>1552</v>
      </c>
      <c r="B1553" t="s">
        <v>3924</v>
      </c>
      <c r="C1553">
        <v>5</v>
      </c>
      <c r="D1553">
        <v>63</v>
      </c>
      <c r="E1553">
        <v>80</v>
      </c>
      <c r="F1553">
        <v>0</v>
      </c>
      <c r="G1553">
        <v>-5</v>
      </c>
      <c r="H1553">
        <v>0</v>
      </c>
      <c r="I1553">
        <v>1687</v>
      </c>
      <c r="J1553">
        <v>32000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50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60</v>
      </c>
      <c r="W1553">
        <v>35000</v>
      </c>
      <c r="X1553">
        <v>5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100</v>
      </c>
    </row>
    <row r="1554" spans="1:34" ht="18.75">
      <c r="A1554" s="79">
        <v>1553</v>
      </c>
      <c r="B1554" t="s">
        <v>3925</v>
      </c>
      <c r="C1554">
        <v>5</v>
      </c>
      <c r="D1554">
        <v>64</v>
      </c>
      <c r="E1554">
        <v>26</v>
      </c>
      <c r="F1554">
        <v>0</v>
      </c>
      <c r="G1554">
        <v>-5</v>
      </c>
      <c r="H1554">
        <v>0</v>
      </c>
      <c r="I1554">
        <v>1780</v>
      </c>
      <c r="J1554">
        <v>30000</v>
      </c>
      <c r="K1554">
        <v>0</v>
      </c>
      <c r="L1554">
        <v>0</v>
      </c>
      <c r="M1554">
        <v>0</v>
      </c>
      <c r="N1554">
        <v>0</v>
      </c>
      <c r="O1554">
        <v>7</v>
      </c>
      <c r="P1554">
        <v>30</v>
      </c>
      <c r="Q1554">
        <v>4</v>
      </c>
      <c r="R1554">
        <v>24</v>
      </c>
      <c r="S1554">
        <v>0</v>
      </c>
      <c r="T1554">
        <v>0</v>
      </c>
      <c r="U1554">
        <v>0</v>
      </c>
      <c r="V1554">
        <v>60</v>
      </c>
      <c r="W1554">
        <v>35000</v>
      </c>
      <c r="X1554">
        <v>5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100</v>
      </c>
    </row>
    <row r="1555" spans="1:34" ht="18.75">
      <c r="A1555" s="79">
        <v>1554</v>
      </c>
      <c r="B1555" t="s">
        <v>3926</v>
      </c>
      <c r="C1555">
        <v>5</v>
      </c>
      <c r="D1555">
        <v>65</v>
      </c>
      <c r="E1555">
        <v>45</v>
      </c>
      <c r="F1555">
        <v>0</v>
      </c>
      <c r="G1555">
        <v>-5</v>
      </c>
      <c r="H1555">
        <v>0</v>
      </c>
      <c r="I1555">
        <v>1781</v>
      </c>
      <c r="J1555">
        <v>30000</v>
      </c>
      <c r="K1555">
        <v>0</v>
      </c>
      <c r="L1555">
        <v>0</v>
      </c>
      <c r="M1555">
        <v>0</v>
      </c>
      <c r="N1555">
        <v>0</v>
      </c>
      <c r="O1555">
        <v>8</v>
      </c>
      <c r="P1555">
        <v>35</v>
      </c>
      <c r="Q1555">
        <v>0</v>
      </c>
      <c r="R1555">
        <v>0</v>
      </c>
      <c r="S1555">
        <v>3</v>
      </c>
      <c r="T1555">
        <v>23</v>
      </c>
      <c r="U1555">
        <v>0</v>
      </c>
      <c r="V1555">
        <v>60</v>
      </c>
      <c r="W1555">
        <v>35000</v>
      </c>
      <c r="X1555">
        <v>5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100</v>
      </c>
    </row>
    <row r="1556" spans="1:34" ht="18.75">
      <c r="A1556" s="79">
        <v>1555</v>
      </c>
      <c r="B1556" t="s">
        <v>3927</v>
      </c>
      <c r="C1556">
        <v>22</v>
      </c>
      <c r="D1556">
        <v>190</v>
      </c>
      <c r="E1556">
        <v>1</v>
      </c>
      <c r="F1556">
        <v>0</v>
      </c>
      <c r="G1556">
        <v>0</v>
      </c>
      <c r="H1556">
        <v>0</v>
      </c>
      <c r="I1556">
        <v>1782</v>
      </c>
      <c r="J1556">
        <v>5000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40</v>
      </c>
      <c r="W1556">
        <v>20000</v>
      </c>
      <c r="X1556">
        <v>5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99</v>
      </c>
    </row>
    <row r="1557" spans="1:34" ht="18.75">
      <c r="A1557" s="79">
        <v>1556</v>
      </c>
      <c r="B1557" t="s">
        <v>3928</v>
      </c>
      <c r="C1557">
        <v>22</v>
      </c>
      <c r="D1557">
        <v>220</v>
      </c>
      <c r="E1557">
        <v>1</v>
      </c>
      <c r="F1557">
        <v>0</v>
      </c>
      <c r="G1557">
        <v>0</v>
      </c>
      <c r="H1557">
        <v>0</v>
      </c>
      <c r="I1557">
        <v>1774</v>
      </c>
      <c r="J1557">
        <v>5000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8</v>
      </c>
      <c r="S1557">
        <v>0</v>
      </c>
      <c r="T1557">
        <v>0</v>
      </c>
      <c r="U1557">
        <v>0</v>
      </c>
      <c r="V1557">
        <v>40</v>
      </c>
      <c r="W1557">
        <v>20000</v>
      </c>
      <c r="X1557">
        <v>5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99</v>
      </c>
    </row>
    <row r="1558" spans="1:34" ht="18.75">
      <c r="A1558" s="79">
        <v>1557</v>
      </c>
      <c r="B1558" t="s">
        <v>3929</v>
      </c>
      <c r="C1558">
        <v>22</v>
      </c>
      <c r="D1558">
        <v>189</v>
      </c>
      <c r="E1558">
        <v>1</v>
      </c>
      <c r="F1558">
        <v>0</v>
      </c>
      <c r="G1558">
        <v>0</v>
      </c>
      <c r="H1558">
        <v>0</v>
      </c>
      <c r="I1558">
        <v>1784</v>
      </c>
      <c r="J1558">
        <v>5000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8</v>
      </c>
      <c r="U1558">
        <v>0</v>
      </c>
      <c r="V1558">
        <v>40</v>
      </c>
      <c r="W1558">
        <v>20000</v>
      </c>
      <c r="X1558">
        <v>5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99</v>
      </c>
    </row>
    <row r="1559" spans="1:34" ht="18.75">
      <c r="A1559" s="79">
        <v>1558</v>
      </c>
      <c r="B1559" t="s">
        <v>3930</v>
      </c>
      <c r="C1559">
        <v>22</v>
      </c>
      <c r="D1559">
        <v>246</v>
      </c>
      <c r="E1559">
        <v>1</v>
      </c>
      <c r="F1559">
        <v>0</v>
      </c>
      <c r="G1559">
        <v>0</v>
      </c>
      <c r="H1559">
        <v>0</v>
      </c>
      <c r="I1559">
        <v>1773</v>
      </c>
      <c r="J1559">
        <v>5000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16</v>
      </c>
      <c r="W1559">
        <v>20000</v>
      </c>
      <c r="X1559">
        <v>5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99</v>
      </c>
    </row>
    <row r="1560" spans="1:34" ht="18.75">
      <c r="A1560" s="79">
        <v>1559</v>
      </c>
      <c r="B1560" t="s">
        <v>3931</v>
      </c>
      <c r="C1560">
        <v>22</v>
      </c>
      <c r="D1560">
        <v>169</v>
      </c>
      <c r="E1560">
        <v>1</v>
      </c>
      <c r="F1560">
        <v>0</v>
      </c>
      <c r="G1560">
        <v>0</v>
      </c>
      <c r="H1560">
        <v>0</v>
      </c>
      <c r="I1560">
        <v>1064</v>
      </c>
      <c r="J1560">
        <v>5000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8</v>
      </c>
      <c r="U1560">
        <v>0</v>
      </c>
      <c r="V1560">
        <v>40</v>
      </c>
      <c r="W1560">
        <v>20000</v>
      </c>
      <c r="X1560">
        <v>5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99</v>
      </c>
    </row>
    <row r="1561" spans="1:34" ht="18.75">
      <c r="A1561" s="79">
        <v>1560</v>
      </c>
      <c r="B1561" t="s">
        <v>3932</v>
      </c>
      <c r="C1561">
        <v>22</v>
      </c>
      <c r="D1561">
        <v>191</v>
      </c>
      <c r="E1561">
        <v>1</v>
      </c>
      <c r="F1561">
        <v>0</v>
      </c>
      <c r="G1561">
        <v>0</v>
      </c>
      <c r="H1561">
        <v>0</v>
      </c>
      <c r="I1561">
        <v>1772</v>
      </c>
      <c r="J1561">
        <v>5000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1</v>
      </c>
      <c r="U1561">
        <v>0</v>
      </c>
      <c r="V1561">
        <v>16</v>
      </c>
      <c r="W1561">
        <v>20000</v>
      </c>
      <c r="X1561">
        <v>5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99</v>
      </c>
    </row>
    <row r="1562" spans="1:34" ht="18.75">
      <c r="A1562" s="79">
        <v>1561</v>
      </c>
      <c r="B1562" t="s">
        <v>3933</v>
      </c>
      <c r="C1562">
        <v>22</v>
      </c>
      <c r="D1562">
        <v>114</v>
      </c>
      <c r="E1562">
        <v>1</v>
      </c>
      <c r="F1562">
        <v>0</v>
      </c>
      <c r="G1562">
        <v>0</v>
      </c>
      <c r="H1562">
        <v>0</v>
      </c>
      <c r="I1562">
        <v>1777</v>
      </c>
      <c r="J1562">
        <v>5000</v>
      </c>
      <c r="K1562">
        <v>9</v>
      </c>
      <c r="L1562">
        <v>9</v>
      </c>
      <c r="M1562">
        <v>9</v>
      </c>
      <c r="N1562">
        <v>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16</v>
      </c>
      <c r="W1562">
        <v>20000</v>
      </c>
      <c r="X1562">
        <v>16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99</v>
      </c>
    </row>
    <row r="1563" spans="1:34" ht="18.75">
      <c r="A1563" s="79">
        <v>1562</v>
      </c>
      <c r="B1563" t="s">
        <v>3934</v>
      </c>
      <c r="C1563">
        <v>22</v>
      </c>
      <c r="D1563">
        <v>118</v>
      </c>
      <c r="E1563">
        <v>1</v>
      </c>
      <c r="F1563">
        <v>0</v>
      </c>
      <c r="G1563">
        <v>0</v>
      </c>
      <c r="H1563">
        <v>0</v>
      </c>
      <c r="I1563">
        <v>1778</v>
      </c>
      <c r="J1563">
        <v>5000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10</v>
      </c>
      <c r="S1563">
        <v>0</v>
      </c>
      <c r="T1563">
        <v>10</v>
      </c>
      <c r="U1563">
        <v>0</v>
      </c>
      <c r="V1563">
        <v>16</v>
      </c>
      <c r="W1563">
        <v>20000</v>
      </c>
      <c r="X1563">
        <v>16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99</v>
      </c>
    </row>
    <row r="1564" spans="1:34" ht="18.75">
      <c r="A1564" s="79">
        <v>1563</v>
      </c>
      <c r="B1564" t="s">
        <v>3935</v>
      </c>
      <c r="C1564">
        <v>22</v>
      </c>
      <c r="D1564">
        <v>113</v>
      </c>
      <c r="E1564">
        <v>1</v>
      </c>
      <c r="F1564">
        <v>0</v>
      </c>
      <c r="G1564">
        <v>0</v>
      </c>
      <c r="H1564">
        <v>0</v>
      </c>
      <c r="I1564">
        <v>1776</v>
      </c>
      <c r="J1564">
        <v>5000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16</v>
      </c>
      <c r="W1564">
        <v>20000</v>
      </c>
      <c r="X1564">
        <v>16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99</v>
      </c>
    </row>
    <row r="1565" spans="1:34" ht="18.75">
      <c r="A1565" s="79">
        <v>1564</v>
      </c>
      <c r="B1565" t="s">
        <v>3936</v>
      </c>
      <c r="C1565">
        <v>20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781</v>
      </c>
      <c r="J1565">
        <v>7000</v>
      </c>
      <c r="K1565">
        <v>0</v>
      </c>
      <c r="L1565">
        <v>0</v>
      </c>
      <c r="M1565">
        <v>0</v>
      </c>
      <c r="N1565">
        <v>0</v>
      </c>
      <c r="O1565">
        <v>3</v>
      </c>
      <c r="P1565">
        <v>8</v>
      </c>
      <c r="Q1565">
        <v>0</v>
      </c>
      <c r="R1565">
        <v>0</v>
      </c>
      <c r="S1565">
        <v>0</v>
      </c>
      <c r="T1565">
        <v>0</v>
      </c>
      <c r="U1565">
        <v>19</v>
      </c>
      <c r="V1565">
        <v>45</v>
      </c>
      <c r="W1565">
        <v>20000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100</v>
      </c>
    </row>
    <row r="1566" spans="1:34" ht="18.75">
      <c r="A1566" s="79">
        <v>1565</v>
      </c>
      <c r="B1566" t="s">
        <v>3937</v>
      </c>
      <c r="C1566">
        <v>26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766</v>
      </c>
      <c r="J1566">
        <v>7000</v>
      </c>
      <c r="K1566">
        <v>0</v>
      </c>
      <c r="L1566">
        <v>2</v>
      </c>
      <c r="M1566">
        <v>0</v>
      </c>
      <c r="N1566">
        <v>2</v>
      </c>
      <c r="O1566">
        <v>1</v>
      </c>
      <c r="P1566">
        <v>5</v>
      </c>
      <c r="Q1566">
        <v>0</v>
      </c>
      <c r="R1566">
        <v>0</v>
      </c>
      <c r="S1566">
        <v>0</v>
      </c>
      <c r="T1566">
        <v>0</v>
      </c>
      <c r="U1566">
        <v>19</v>
      </c>
      <c r="V1566">
        <v>45</v>
      </c>
      <c r="W1566">
        <v>20000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100</v>
      </c>
    </row>
    <row r="1567" spans="1:34" ht="18.75">
      <c r="A1567" s="79">
        <v>1566</v>
      </c>
      <c r="B1567" t="s">
        <v>3938</v>
      </c>
      <c r="C1567">
        <v>22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773</v>
      </c>
      <c r="J1567">
        <v>7000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9</v>
      </c>
      <c r="Q1567">
        <v>0</v>
      </c>
      <c r="R1567">
        <v>0</v>
      </c>
      <c r="S1567">
        <v>0</v>
      </c>
      <c r="T1567">
        <v>0</v>
      </c>
      <c r="U1567">
        <v>19</v>
      </c>
      <c r="V1567">
        <v>45</v>
      </c>
      <c r="W1567">
        <v>20000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100</v>
      </c>
    </row>
    <row r="1568" spans="1:34" ht="18.75">
      <c r="A1568" s="79">
        <v>1567</v>
      </c>
      <c r="B1568" t="s">
        <v>3939</v>
      </c>
      <c r="C1568">
        <v>54</v>
      </c>
      <c r="D1568">
        <v>0</v>
      </c>
      <c r="E1568">
        <v>2</v>
      </c>
      <c r="F1568">
        <v>0</v>
      </c>
      <c r="G1568">
        <v>0</v>
      </c>
      <c r="H1568">
        <v>0</v>
      </c>
      <c r="I1568">
        <v>761</v>
      </c>
      <c r="J1568">
        <v>7000</v>
      </c>
      <c r="K1568">
        <v>2</v>
      </c>
      <c r="L1568">
        <v>3</v>
      </c>
      <c r="M1568">
        <v>0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19</v>
      </c>
      <c r="V1568">
        <v>45</v>
      </c>
      <c r="W1568">
        <v>20000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100</v>
      </c>
    </row>
    <row r="1569" spans="1:34" ht="18.75">
      <c r="A1569" s="79">
        <v>1568</v>
      </c>
      <c r="B1569" t="s">
        <v>3940</v>
      </c>
      <c r="C1569">
        <v>52</v>
      </c>
      <c r="D1569">
        <v>0</v>
      </c>
      <c r="E1569">
        <v>2</v>
      </c>
      <c r="F1569">
        <v>3</v>
      </c>
      <c r="G1569">
        <v>0</v>
      </c>
      <c r="H1569">
        <v>0</v>
      </c>
      <c r="I1569">
        <v>752</v>
      </c>
      <c r="J1569">
        <v>7000</v>
      </c>
      <c r="K1569">
        <v>0</v>
      </c>
      <c r="L1569">
        <v>3</v>
      </c>
      <c r="M1569">
        <v>0</v>
      </c>
      <c r="N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19</v>
      </c>
      <c r="V1569">
        <v>45</v>
      </c>
      <c r="W1569">
        <v>20000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100</v>
      </c>
    </row>
    <row r="1570" spans="1:34" ht="18.75">
      <c r="A1570" s="79">
        <v>1569</v>
      </c>
      <c r="B1570" t="s">
        <v>3941</v>
      </c>
      <c r="C1570">
        <v>20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775</v>
      </c>
      <c r="J1570">
        <v>5000</v>
      </c>
      <c r="K1570">
        <v>0</v>
      </c>
      <c r="L1570">
        <v>3</v>
      </c>
      <c r="M1570">
        <v>0</v>
      </c>
      <c r="N1570">
        <v>0</v>
      </c>
      <c r="O1570">
        <v>0</v>
      </c>
      <c r="P1570">
        <v>0</v>
      </c>
      <c r="Q1570">
        <v>3</v>
      </c>
      <c r="R1570">
        <v>9</v>
      </c>
      <c r="S1570">
        <v>0</v>
      </c>
      <c r="T1570">
        <v>0</v>
      </c>
      <c r="U1570">
        <v>20</v>
      </c>
      <c r="V1570">
        <v>30</v>
      </c>
      <c r="W1570">
        <v>20000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100</v>
      </c>
    </row>
    <row r="1571" spans="1:34" ht="18.75">
      <c r="A1571" s="79">
        <v>1570</v>
      </c>
      <c r="B1571" t="s">
        <v>3942</v>
      </c>
      <c r="C1571">
        <v>26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762</v>
      </c>
      <c r="J1571">
        <v>5000</v>
      </c>
      <c r="K1571">
        <v>0</v>
      </c>
      <c r="L1571">
        <v>2</v>
      </c>
      <c r="M1571">
        <v>0</v>
      </c>
      <c r="N1571">
        <v>0</v>
      </c>
      <c r="O1571">
        <v>0</v>
      </c>
      <c r="P1571">
        <v>0</v>
      </c>
      <c r="Q1571">
        <v>2</v>
      </c>
      <c r="R1571">
        <v>5</v>
      </c>
      <c r="S1571">
        <v>0</v>
      </c>
      <c r="T1571">
        <v>0</v>
      </c>
      <c r="U1571">
        <v>20</v>
      </c>
      <c r="V1571">
        <v>30</v>
      </c>
      <c r="W1571">
        <v>20000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100</v>
      </c>
    </row>
    <row r="1572" spans="1:34" ht="18.75">
      <c r="A1572" s="79">
        <v>1571</v>
      </c>
      <c r="B1572" t="s">
        <v>3943</v>
      </c>
      <c r="C1572">
        <v>22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771</v>
      </c>
      <c r="J1572">
        <v>5000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8</v>
      </c>
      <c r="S1572">
        <v>0</v>
      </c>
      <c r="T1572">
        <v>0</v>
      </c>
      <c r="U1572">
        <v>20</v>
      </c>
      <c r="V1572">
        <v>30</v>
      </c>
      <c r="W1572">
        <v>20000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100</v>
      </c>
    </row>
    <row r="1573" spans="1:34" ht="18.75">
      <c r="A1573" s="79">
        <v>1572</v>
      </c>
      <c r="B1573" t="s">
        <v>3944</v>
      </c>
      <c r="C1573">
        <v>54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759</v>
      </c>
      <c r="J1573">
        <v>5000</v>
      </c>
      <c r="K1573">
        <v>2</v>
      </c>
      <c r="L1573">
        <v>2</v>
      </c>
      <c r="M1573">
        <v>0</v>
      </c>
      <c r="N1573">
        <v>1</v>
      </c>
      <c r="O1573">
        <v>0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20</v>
      </c>
      <c r="V1573">
        <v>30</v>
      </c>
      <c r="W1573">
        <v>20000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100</v>
      </c>
    </row>
    <row r="1574" spans="1:34" ht="18.75">
      <c r="A1574" s="79">
        <v>1573</v>
      </c>
      <c r="B1574" t="s">
        <v>3945</v>
      </c>
      <c r="C1574">
        <v>52</v>
      </c>
      <c r="D1574">
        <v>0</v>
      </c>
      <c r="E1574">
        <v>1</v>
      </c>
      <c r="F1574">
        <v>5</v>
      </c>
      <c r="G1574">
        <v>0</v>
      </c>
      <c r="H1574">
        <v>0</v>
      </c>
      <c r="I1574">
        <v>750</v>
      </c>
      <c r="J1574">
        <v>5000</v>
      </c>
      <c r="K1574">
        <v>0</v>
      </c>
      <c r="L1574">
        <v>3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20</v>
      </c>
      <c r="V1574">
        <v>30</v>
      </c>
      <c r="W1574">
        <v>20000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100</v>
      </c>
    </row>
    <row r="1575" spans="1:34" ht="18.75">
      <c r="A1575" s="79">
        <v>1574</v>
      </c>
      <c r="B1575" t="s">
        <v>3946</v>
      </c>
      <c r="C1575">
        <v>20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779</v>
      </c>
      <c r="J1575">
        <v>6000</v>
      </c>
      <c r="K1575">
        <v>0</v>
      </c>
      <c r="L1575">
        <v>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</v>
      </c>
      <c r="T1575">
        <v>8</v>
      </c>
      <c r="U1575">
        <v>21</v>
      </c>
      <c r="V1575">
        <v>28</v>
      </c>
      <c r="W1575">
        <v>20000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100</v>
      </c>
    </row>
    <row r="1576" spans="1:34" ht="18.75">
      <c r="A1576" s="79">
        <v>1575</v>
      </c>
      <c r="B1576" t="s">
        <v>3947</v>
      </c>
      <c r="C1576">
        <v>26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764</v>
      </c>
      <c r="J1576">
        <v>6000</v>
      </c>
      <c r="K1576">
        <v>1</v>
      </c>
      <c r="L1576">
        <v>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2</v>
      </c>
      <c r="T1576">
        <v>5</v>
      </c>
      <c r="U1576">
        <v>21</v>
      </c>
      <c r="V1576">
        <v>28</v>
      </c>
      <c r="W1576">
        <v>20000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100</v>
      </c>
    </row>
    <row r="1577" spans="1:34" ht="18.75">
      <c r="A1577" s="79">
        <v>1576</v>
      </c>
      <c r="B1577" t="s">
        <v>3948</v>
      </c>
      <c r="C1577">
        <v>22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772</v>
      </c>
      <c r="J1577">
        <v>6000</v>
      </c>
      <c r="K1577">
        <v>0</v>
      </c>
      <c r="L1577">
        <v>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9</v>
      </c>
      <c r="U1577">
        <v>21</v>
      </c>
      <c r="V1577">
        <v>28</v>
      </c>
      <c r="W1577">
        <v>20000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100</v>
      </c>
    </row>
    <row r="1578" spans="1:34" ht="18.75">
      <c r="A1578" s="79">
        <v>1577</v>
      </c>
      <c r="B1578" t="s">
        <v>3949</v>
      </c>
      <c r="C1578">
        <v>54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760</v>
      </c>
      <c r="J1578">
        <v>6000</v>
      </c>
      <c r="K1578">
        <v>2</v>
      </c>
      <c r="L1578">
        <v>2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21</v>
      </c>
      <c r="V1578">
        <v>28</v>
      </c>
      <c r="W1578">
        <v>20000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100</v>
      </c>
    </row>
    <row r="1579" spans="1:34" ht="18.75">
      <c r="A1579" s="79">
        <v>1578</v>
      </c>
      <c r="B1579" t="s">
        <v>3950</v>
      </c>
      <c r="C1579">
        <v>52</v>
      </c>
      <c r="D1579">
        <v>0</v>
      </c>
      <c r="E1579">
        <v>1</v>
      </c>
      <c r="F1579">
        <v>4</v>
      </c>
      <c r="G1579">
        <v>0</v>
      </c>
      <c r="H1579">
        <v>0</v>
      </c>
      <c r="I1579">
        <v>751</v>
      </c>
      <c r="J1579">
        <v>6000</v>
      </c>
      <c r="K1579">
        <v>1</v>
      </c>
      <c r="L1579">
        <v>3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1</v>
      </c>
      <c r="U1579">
        <v>21</v>
      </c>
      <c r="V1579">
        <v>28</v>
      </c>
      <c r="W1579">
        <v>20000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100</v>
      </c>
    </row>
    <row r="1580" spans="1:34" ht="18.75">
      <c r="A1580" s="79">
        <v>1579</v>
      </c>
      <c r="B1580" t="s">
        <v>3951</v>
      </c>
      <c r="C1580">
        <v>19</v>
      </c>
      <c r="D1580">
        <v>0</v>
      </c>
      <c r="E1580">
        <v>3</v>
      </c>
      <c r="F1580">
        <v>0</v>
      </c>
      <c r="G1580">
        <v>0</v>
      </c>
      <c r="H1580">
        <v>0</v>
      </c>
      <c r="I1580">
        <v>682</v>
      </c>
      <c r="J1580">
        <v>8000</v>
      </c>
      <c r="K1580">
        <v>0</v>
      </c>
      <c r="L1580">
        <v>0</v>
      </c>
      <c r="M1580">
        <v>0</v>
      </c>
      <c r="N1580">
        <v>1</v>
      </c>
      <c r="O1580">
        <v>3</v>
      </c>
      <c r="P1580">
        <v>8</v>
      </c>
      <c r="Q1580">
        <v>0</v>
      </c>
      <c r="R1580">
        <v>0</v>
      </c>
      <c r="S1580">
        <v>0</v>
      </c>
      <c r="T1580">
        <v>0</v>
      </c>
      <c r="U1580">
        <v>19</v>
      </c>
      <c r="V1580">
        <v>54</v>
      </c>
      <c r="W1580">
        <v>20000</v>
      </c>
      <c r="X1580">
        <v>2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100</v>
      </c>
    </row>
    <row r="1581" spans="1:34" ht="18.75">
      <c r="A1581" s="79">
        <v>1580</v>
      </c>
      <c r="B1581" t="s">
        <v>3952</v>
      </c>
      <c r="C1581">
        <v>26</v>
      </c>
      <c r="D1581">
        <v>0</v>
      </c>
      <c r="E1581">
        <v>2</v>
      </c>
      <c r="F1581">
        <v>0</v>
      </c>
      <c r="G1581">
        <v>0</v>
      </c>
      <c r="H1581">
        <v>0</v>
      </c>
      <c r="I1581">
        <v>676</v>
      </c>
      <c r="J1581">
        <v>8000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5</v>
      </c>
      <c r="Q1581">
        <v>0</v>
      </c>
      <c r="R1581">
        <v>0</v>
      </c>
      <c r="S1581">
        <v>0</v>
      </c>
      <c r="T1581">
        <v>0</v>
      </c>
      <c r="U1581">
        <v>19</v>
      </c>
      <c r="V1581">
        <v>54</v>
      </c>
      <c r="W1581">
        <v>20000</v>
      </c>
      <c r="X1581">
        <v>2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100</v>
      </c>
    </row>
    <row r="1582" spans="1:34" ht="18.75">
      <c r="A1582" s="79">
        <v>1581</v>
      </c>
      <c r="B1582" t="s">
        <v>3953</v>
      </c>
      <c r="C1582">
        <v>22</v>
      </c>
      <c r="D1582">
        <v>0</v>
      </c>
      <c r="E1582">
        <v>2</v>
      </c>
      <c r="F1582">
        <v>0</v>
      </c>
      <c r="G1582">
        <v>0</v>
      </c>
      <c r="H1582">
        <v>0</v>
      </c>
      <c r="I1582">
        <v>670</v>
      </c>
      <c r="J1582">
        <v>8000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9</v>
      </c>
      <c r="Q1582">
        <v>0</v>
      </c>
      <c r="R1582">
        <v>0</v>
      </c>
      <c r="S1582">
        <v>0</v>
      </c>
      <c r="T1582">
        <v>0</v>
      </c>
      <c r="U1582">
        <v>19</v>
      </c>
      <c r="V1582">
        <v>54</v>
      </c>
      <c r="W1582">
        <v>20000</v>
      </c>
      <c r="X1582">
        <v>2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100</v>
      </c>
    </row>
    <row r="1583" spans="1:34" ht="18.75">
      <c r="A1583" s="79">
        <v>1582</v>
      </c>
      <c r="B1583" t="s">
        <v>3954</v>
      </c>
      <c r="C1583">
        <v>20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683</v>
      </c>
      <c r="J1583">
        <v>6000</v>
      </c>
      <c r="K1583">
        <v>0</v>
      </c>
      <c r="L1583">
        <v>0</v>
      </c>
      <c r="M1583">
        <v>0</v>
      </c>
      <c r="N1583">
        <v>3</v>
      </c>
      <c r="O1583">
        <v>0</v>
      </c>
      <c r="P1583">
        <v>0</v>
      </c>
      <c r="Q1583">
        <v>0</v>
      </c>
      <c r="R1583">
        <v>9</v>
      </c>
      <c r="S1583">
        <v>0</v>
      </c>
      <c r="T1583">
        <v>0</v>
      </c>
      <c r="U1583">
        <v>20</v>
      </c>
      <c r="V1583">
        <v>32</v>
      </c>
      <c r="W1583">
        <v>20000</v>
      </c>
      <c r="X1583">
        <v>2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100</v>
      </c>
    </row>
    <row r="1584" spans="1:34" ht="18.75">
      <c r="A1584" s="79">
        <v>1583</v>
      </c>
      <c r="B1584" t="s">
        <v>3955</v>
      </c>
      <c r="C1584">
        <v>26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678</v>
      </c>
      <c r="J1584">
        <v>6000</v>
      </c>
      <c r="K1584">
        <v>0</v>
      </c>
      <c r="L1584">
        <v>1</v>
      </c>
      <c r="M1584">
        <v>0</v>
      </c>
      <c r="N1584">
        <v>2</v>
      </c>
      <c r="O1584">
        <v>0</v>
      </c>
      <c r="P1584">
        <v>0</v>
      </c>
      <c r="Q1584">
        <v>1</v>
      </c>
      <c r="R1584">
        <v>5</v>
      </c>
      <c r="S1584">
        <v>0</v>
      </c>
      <c r="T1584">
        <v>0</v>
      </c>
      <c r="U1584">
        <v>20</v>
      </c>
      <c r="V1584">
        <v>32</v>
      </c>
      <c r="W1584">
        <v>20000</v>
      </c>
      <c r="X1584">
        <v>2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100</v>
      </c>
    </row>
    <row r="1585" spans="1:34" ht="18.75">
      <c r="A1585" s="79">
        <v>1584</v>
      </c>
      <c r="B1585" t="s">
        <v>3956</v>
      </c>
      <c r="C1585">
        <v>22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672</v>
      </c>
      <c r="J1585">
        <v>6000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2</v>
      </c>
      <c r="R1585">
        <v>8</v>
      </c>
      <c r="S1585">
        <v>0</v>
      </c>
      <c r="T1585">
        <v>0</v>
      </c>
      <c r="U1585">
        <v>20</v>
      </c>
      <c r="V1585">
        <v>32</v>
      </c>
      <c r="W1585">
        <v>20000</v>
      </c>
      <c r="X1585">
        <v>2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100</v>
      </c>
    </row>
    <row r="1586" spans="1:34" ht="18.75">
      <c r="A1586" s="79">
        <v>1585</v>
      </c>
      <c r="B1586" t="s">
        <v>3957</v>
      </c>
      <c r="C1586">
        <v>19</v>
      </c>
      <c r="D1586">
        <v>0</v>
      </c>
      <c r="E1586">
        <v>2</v>
      </c>
      <c r="F1586">
        <v>0</v>
      </c>
      <c r="G1586">
        <v>0</v>
      </c>
      <c r="H1586">
        <v>0</v>
      </c>
      <c r="I1586">
        <v>684</v>
      </c>
      <c r="J1586">
        <v>7000</v>
      </c>
      <c r="K1586">
        <v>0</v>
      </c>
      <c r="L1586">
        <v>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8</v>
      </c>
      <c r="U1586">
        <v>21</v>
      </c>
      <c r="V1586">
        <v>32</v>
      </c>
      <c r="W1586">
        <v>20000</v>
      </c>
      <c r="X1586">
        <v>2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100</v>
      </c>
    </row>
    <row r="1587" spans="1:34" ht="18.75">
      <c r="A1587" s="79">
        <v>1586</v>
      </c>
      <c r="B1587" t="s">
        <v>3958</v>
      </c>
      <c r="C1587">
        <v>22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674</v>
      </c>
      <c r="J1587">
        <v>7000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2</v>
      </c>
      <c r="T1587">
        <v>9</v>
      </c>
      <c r="U1587">
        <v>21</v>
      </c>
      <c r="V1587">
        <v>32</v>
      </c>
      <c r="W1587">
        <v>20000</v>
      </c>
      <c r="X1587">
        <v>2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100</v>
      </c>
    </row>
    <row r="1588" spans="1:34" ht="18.75">
      <c r="A1588" s="79">
        <v>1587</v>
      </c>
      <c r="B1588" t="s">
        <v>3959</v>
      </c>
      <c r="C1588">
        <v>24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680</v>
      </c>
      <c r="J1588">
        <v>7000</v>
      </c>
      <c r="K1588">
        <v>0</v>
      </c>
      <c r="L1588">
        <v>0</v>
      </c>
      <c r="M1588">
        <v>0</v>
      </c>
      <c r="N1588">
        <v>2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5</v>
      </c>
      <c r="U1588">
        <v>21</v>
      </c>
      <c r="V1588">
        <v>32</v>
      </c>
      <c r="W1588">
        <v>20000</v>
      </c>
      <c r="X1588">
        <v>2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100</v>
      </c>
    </row>
    <row r="1589" spans="1:34" ht="18.75">
      <c r="A1589" s="79">
        <v>1588</v>
      </c>
      <c r="B1589" t="s">
        <v>3960</v>
      </c>
      <c r="C1589">
        <v>19</v>
      </c>
      <c r="D1589">
        <v>0</v>
      </c>
      <c r="E1589">
        <v>3</v>
      </c>
      <c r="F1589">
        <v>0</v>
      </c>
      <c r="G1589">
        <v>0</v>
      </c>
      <c r="H1589">
        <v>0</v>
      </c>
      <c r="I1589">
        <v>1223</v>
      </c>
      <c r="J1589">
        <v>8000</v>
      </c>
      <c r="K1589">
        <v>0</v>
      </c>
      <c r="L1589">
        <v>0</v>
      </c>
      <c r="M1589">
        <v>0</v>
      </c>
      <c r="N1589">
        <v>1</v>
      </c>
      <c r="O1589">
        <v>3</v>
      </c>
      <c r="P1589">
        <v>9</v>
      </c>
      <c r="Q1589">
        <v>0</v>
      </c>
      <c r="R1589">
        <v>0</v>
      </c>
      <c r="S1589">
        <v>0</v>
      </c>
      <c r="T1589">
        <v>0</v>
      </c>
      <c r="U1589">
        <v>18</v>
      </c>
      <c r="V1589">
        <v>47</v>
      </c>
      <c r="W1589">
        <v>20000</v>
      </c>
      <c r="X1589">
        <v>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100</v>
      </c>
    </row>
    <row r="1590" spans="1:34" ht="18.75">
      <c r="A1590" s="79">
        <v>1589</v>
      </c>
      <c r="B1590" t="s">
        <v>3961</v>
      </c>
      <c r="C1590">
        <v>19</v>
      </c>
      <c r="D1590">
        <v>0</v>
      </c>
      <c r="E1590">
        <v>2</v>
      </c>
      <c r="F1590">
        <v>0</v>
      </c>
      <c r="G1590">
        <v>0</v>
      </c>
      <c r="H1590">
        <v>0</v>
      </c>
      <c r="I1590">
        <v>1223</v>
      </c>
      <c r="J1590">
        <v>7000</v>
      </c>
      <c r="K1590">
        <v>0</v>
      </c>
      <c r="L1590">
        <v>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9</v>
      </c>
      <c r="U1590">
        <v>18</v>
      </c>
      <c r="V1590">
        <v>47</v>
      </c>
      <c r="W1590">
        <v>20000</v>
      </c>
      <c r="X1590">
        <v>3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100</v>
      </c>
    </row>
    <row r="1591" spans="1:34" ht="18.75">
      <c r="A1591" s="79">
        <v>1590</v>
      </c>
      <c r="B1591" t="s">
        <v>3962</v>
      </c>
      <c r="C1591">
        <v>20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1223</v>
      </c>
      <c r="J1591">
        <v>6000</v>
      </c>
      <c r="K1591">
        <v>0</v>
      </c>
      <c r="L1591">
        <v>0</v>
      </c>
      <c r="M1591">
        <v>0</v>
      </c>
      <c r="N1591">
        <v>3</v>
      </c>
      <c r="O1591">
        <v>0</v>
      </c>
      <c r="P1591">
        <v>0</v>
      </c>
      <c r="Q1591">
        <v>0</v>
      </c>
      <c r="R1591">
        <v>10</v>
      </c>
      <c r="S1591">
        <v>0</v>
      </c>
      <c r="T1591">
        <v>0</v>
      </c>
      <c r="U1591">
        <v>18</v>
      </c>
      <c r="V1591">
        <v>47</v>
      </c>
      <c r="W1591">
        <v>20000</v>
      </c>
      <c r="X1591">
        <v>3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100</v>
      </c>
    </row>
    <row r="1592" spans="1:34" ht="18.75">
      <c r="A1592" s="79">
        <v>1591</v>
      </c>
      <c r="B1592" t="s">
        <v>3963</v>
      </c>
      <c r="C1592">
        <v>26</v>
      </c>
      <c r="D1592">
        <v>0</v>
      </c>
      <c r="E1592">
        <v>2</v>
      </c>
      <c r="F1592">
        <v>0</v>
      </c>
      <c r="G1592">
        <v>0</v>
      </c>
      <c r="H1592">
        <v>0</v>
      </c>
      <c r="I1592">
        <v>1222</v>
      </c>
      <c r="J1592">
        <v>8000</v>
      </c>
      <c r="K1592">
        <v>0</v>
      </c>
      <c r="L1592">
        <v>1</v>
      </c>
      <c r="M1592">
        <v>0</v>
      </c>
      <c r="N1592">
        <v>0</v>
      </c>
      <c r="O1592">
        <v>1</v>
      </c>
      <c r="P1592">
        <v>6</v>
      </c>
      <c r="Q1592">
        <v>0</v>
      </c>
      <c r="R1592">
        <v>0</v>
      </c>
      <c r="S1592">
        <v>0</v>
      </c>
      <c r="T1592">
        <v>0</v>
      </c>
      <c r="U1592">
        <v>18</v>
      </c>
      <c r="V1592">
        <v>47</v>
      </c>
      <c r="W1592">
        <v>20000</v>
      </c>
      <c r="X1592">
        <v>3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100</v>
      </c>
    </row>
    <row r="1593" spans="1:34" ht="18.75">
      <c r="A1593" s="79">
        <v>1592</v>
      </c>
      <c r="B1593" t="s">
        <v>3964</v>
      </c>
      <c r="C1593">
        <v>26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1222</v>
      </c>
      <c r="J1593">
        <v>6000</v>
      </c>
      <c r="K1593">
        <v>0</v>
      </c>
      <c r="L1593">
        <v>2</v>
      </c>
      <c r="M1593">
        <v>0</v>
      </c>
      <c r="N1593">
        <v>2</v>
      </c>
      <c r="O1593">
        <v>0</v>
      </c>
      <c r="P1593">
        <v>0</v>
      </c>
      <c r="Q1593">
        <v>1</v>
      </c>
      <c r="R1593">
        <v>6</v>
      </c>
      <c r="S1593">
        <v>0</v>
      </c>
      <c r="T1593">
        <v>0</v>
      </c>
      <c r="U1593">
        <v>18</v>
      </c>
      <c r="V1593">
        <v>47</v>
      </c>
      <c r="W1593">
        <v>20000</v>
      </c>
      <c r="X1593">
        <v>3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100</v>
      </c>
    </row>
    <row r="1594" spans="1:34" ht="18.75">
      <c r="A1594" s="79">
        <v>1593</v>
      </c>
      <c r="B1594" t="s">
        <v>3965</v>
      </c>
      <c r="C1594">
        <v>26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1222</v>
      </c>
      <c r="J1594">
        <v>7000</v>
      </c>
      <c r="K1594">
        <v>0</v>
      </c>
      <c r="L1594">
        <v>0</v>
      </c>
      <c r="M1594">
        <v>0</v>
      </c>
      <c r="N1594">
        <v>2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6</v>
      </c>
      <c r="U1594">
        <v>18</v>
      </c>
      <c r="V1594">
        <v>47</v>
      </c>
      <c r="W1594">
        <v>20000</v>
      </c>
      <c r="X1594">
        <v>3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100</v>
      </c>
    </row>
    <row r="1595" spans="1:34" ht="18.75">
      <c r="A1595" s="79">
        <v>1594</v>
      </c>
      <c r="B1595" t="s">
        <v>3966</v>
      </c>
      <c r="C1595">
        <v>22</v>
      </c>
      <c r="D1595">
        <v>0</v>
      </c>
      <c r="E1595">
        <v>2</v>
      </c>
      <c r="F1595">
        <v>0</v>
      </c>
      <c r="G1595">
        <v>0</v>
      </c>
      <c r="H1595">
        <v>0</v>
      </c>
      <c r="I1595">
        <v>1221</v>
      </c>
      <c r="J1595">
        <v>8000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10</v>
      </c>
      <c r="Q1595">
        <v>0</v>
      </c>
      <c r="R1595">
        <v>0</v>
      </c>
      <c r="S1595">
        <v>0</v>
      </c>
      <c r="T1595">
        <v>0</v>
      </c>
      <c r="U1595">
        <v>18</v>
      </c>
      <c r="V1595">
        <v>47</v>
      </c>
      <c r="W1595">
        <v>20000</v>
      </c>
      <c r="X1595">
        <v>3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100</v>
      </c>
    </row>
    <row r="1596" spans="1:34" ht="18.75">
      <c r="A1596" s="79">
        <v>1595</v>
      </c>
      <c r="B1596" t="s">
        <v>3967</v>
      </c>
      <c r="C1596">
        <v>22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1221</v>
      </c>
      <c r="J1596">
        <v>6000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2</v>
      </c>
      <c r="R1596">
        <v>9</v>
      </c>
      <c r="S1596">
        <v>0</v>
      </c>
      <c r="T1596">
        <v>0</v>
      </c>
      <c r="U1596">
        <v>18</v>
      </c>
      <c r="V1596">
        <v>47</v>
      </c>
      <c r="W1596">
        <v>20000</v>
      </c>
      <c r="X1596">
        <v>3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100</v>
      </c>
    </row>
    <row r="1597" spans="1:34" ht="18.75">
      <c r="A1597" s="79">
        <v>1596</v>
      </c>
      <c r="B1597" t="s">
        <v>3968</v>
      </c>
      <c r="C1597">
        <v>22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1221</v>
      </c>
      <c r="J1597">
        <v>7000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2</v>
      </c>
      <c r="T1597">
        <v>10</v>
      </c>
      <c r="U1597">
        <v>18</v>
      </c>
      <c r="V1597">
        <v>47</v>
      </c>
      <c r="W1597">
        <v>20000</v>
      </c>
      <c r="X1597">
        <v>3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100</v>
      </c>
    </row>
    <row r="1598" spans="1:34" ht="18.75">
      <c r="A1598" s="79">
        <v>1597</v>
      </c>
      <c r="B1598" t="s">
        <v>3969</v>
      </c>
      <c r="C1598">
        <v>15</v>
      </c>
      <c r="D1598">
        <v>0</v>
      </c>
      <c r="E1598">
        <v>3</v>
      </c>
      <c r="F1598">
        <v>0</v>
      </c>
      <c r="G1598">
        <v>0</v>
      </c>
      <c r="H1598">
        <v>0</v>
      </c>
      <c r="I1598">
        <v>105</v>
      </c>
      <c r="J1598">
        <v>10000</v>
      </c>
      <c r="K1598">
        <v>4</v>
      </c>
      <c r="L1598">
        <v>6</v>
      </c>
      <c r="M1598">
        <v>4</v>
      </c>
      <c r="N1598">
        <v>5</v>
      </c>
      <c r="O1598">
        <v>0</v>
      </c>
      <c r="P1598">
        <v>4</v>
      </c>
      <c r="Q1598">
        <v>0</v>
      </c>
      <c r="R1598">
        <v>0</v>
      </c>
      <c r="S1598">
        <v>0</v>
      </c>
      <c r="T1598">
        <v>0</v>
      </c>
      <c r="U1598">
        <v>18</v>
      </c>
      <c r="V1598">
        <v>47</v>
      </c>
      <c r="W1598">
        <v>20000</v>
      </c>
      <c r="X1598">
        <v>3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100</v>
      </c>
    </row>
    <row r="1599" spans="1:34" ht="18.75">
      <c r="A1599" s="79">
        <v>1598</v>
      </c>
      <c r="B1599" t="s">
        <v>3970</v>
      </c>
      <c r="C1599">
        <v>15</v>
      </c>
      <c r="D1599">
        <v>0</v>
      </c>
      <c r="E1599">
        <v>3</v>
      </c>
      <c r="F1599">
        <v>0</v>
      </c>
      <c r="G1599">
        <v>0</v>
      </c>
      <c r="H1599">
        <v>0</v>
      </c>
      <c r="I1599">
        <v>105</v>
      </c>
      <c r="J1599">
        <v>10000</v>
      </c>
      <c r="K1599">
        <v>4</v>
      </c>
      <c r="L1599">
        <v>6</v>
      </c>
      <c r="M1599">
        <v>4</v>
      </c>
      <c r="N1599">
        <v>5</v>
      </c>
      <c r="O1599">
        <v>0</v>
      </c>
      <c r="P1599">
        <v>0</v>
      </c>
      <c r="Q1599">
        <v>0</v>
      </c>
      <c r="R1599">
        <v>4</v>
      </c>
      <c r="S1599">
        <v>0</v>
      </c>
      <c r="T1599">
        <v>0</v>
      </c>
      <c r="U1599">
        <v>18</v>
      </c>
      <c r="V1599">
        <v>47</v>
      </c>
      <c r="W1599">
        <v>20000</v>
      </c>
      <c r="X1599">
        <v>3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100</v>
      </c>
    </row>
    <row r="1600" spans="1:34" ht="18.75">
      <c r="A1600" s="79">
        <v>1599</v>
      </c>
      <c r="B1600" t="s">
        <v>3971</v>
      </c>
      <c r="C1600">
        <v>15</v>
      </c>
      <c r="D1600">
        <v>0</v>
      </c>
      <c r="E1600">
        <v>3</v>
      </c>
      <c r="F1600">
        <v>0</v>
      </c>
      <c r="G1600">
        <v>0</v>
      </c>
      <c r="H1600">
        <v>0</v>
      </c>
      <c r="I1600">
        <v>105</v>
      </c>
      <c r="J1600">
        <v>10000</v>
      </c>
      <c r="K1600">
        <v>4</v>
      </c>
      <c r="L1600">
        <v>6</v>
      </c>
      <c r="M1600">
        <v>4</v>
      </c>
      <c r="N1600">
        <v>5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</v>
      </c>
      <c r="U1600">
        <v>18</v>
      </c>
      <c r="V1600">
        <v>47</v>
      </c>
      <c r="W1600">
        <v>20000</v>
      </c>
      <c r="X1600">
        <v>3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100</v>
      </c>
    </row>
    <row r="1601" spans="1:34" ht="18.75">
      <c r="A1601" s="79">
        <v>1600</v>
      </c>
      <c r="B1601" t="s">
        <v>3972</v>
      </c>
      <c r="C1601">
        <v>54</v>
      </c>
      <c r="D1601">
        <v>0</v>
      </c>
      <c r="E1601">
        <v>2</v>
      </c>
      <c r="F1601">
        <v>0</v>
      </c>
      <c r="G1601">
        <v>0</v>
      </c>
      <c r="H1601">
        <v>0</v>
      </c>
      <c r="I1601">
        <v>555</v>
      </c>
      <c r="J1601">
        <v>10000</v>
      </c>
      <c r="K1601">
        <v>3</v>
      </c>
      <c r="L1601">
        <v>4</v>
      </c>
      <c r="M1601">
        <v>3</v>
      </c>
      <c r="N1601">
        <v>4</v>
      </c>
      <c r="O1601">
        <v>0</v>
      </c>
      <c r="P1601">
        <v>4</v>
      </c>
      <c r="Q1601">
        <v>0</v>
      </c>
      <c r="R1601">
        <v>0</v>
      </c>
      <c r="S1601">
        <v>0</v>
      </c>
      <c r="T1601">
        <v>0</v>
      </c>
      <c r="U1601">
        <v>18</v>
      </c>
      <c r="V1601">
        <v>47</v>
      </c>
      <c r="W1601">
        <v>20000</v>
      </c>
      <c r="X1601">
        <v>3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100</v>
      </c>
    </row>
    <row r="1602" spans="1:34" ht="18.75">
      <c r="A1602" s="79">
        <v>1601</v>
      </c>
      <c r="B1602" t="s">
        <v>3973</v>
      </c>
      <c r="C1602">
        <v>54</v>
      </c>
      <c r="D1602">
        <v>0</v>
      </c>
      <c r="E1602">
        <v>2</v>
      </c>
      <c r="F1602">
        <v>0</v>
      </c>
      <c r="G1602">
        <v>0</v>
      </c>
      <c r="H1602">
        <v>0</v>
      </c>
      <c r="I1602">
        <v>555</v>
      </c>
      <c r="J1602">
        <v>10000</v>
      </c>
      <c r="K1602">
        <v>3</v>
      </c>
      <c r="L1602">
        <v>4</v>
      </c>
      <c r="M1602">
        <v>3</v>
      </c>
      <c r="N1602">
        <v>4</v>
      </c>
      <c r="O1602">
        <v>0</v>
      </c>
      <c r="P1602">
        <v>0</v>
      </c>
      <c r="Q1602">
        <v>0</v>
      </c>
      <c r="R1602">
        <v>4</v>
      </c>
      <c r="S1602">
        <v>0</v>
      </c>
      <c r="T1602">
        <v>0</v>
      </c>
      <c r="U1602">
        <v>18</v>
      </c>
      <c r="V1602">
        <v>47</v>
      </c>
      <c r="W1602">
        <v>20000</v>
      </c>
      <c r="X1602">
        <v>3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100</v>
      </c>
    </row>
    <row r="1603" spans="1:34" ht="18.75">
      <c r="A1603" s="79">
        <v>1602</v>
      </c>
      <c r="B1603" t="s">
        <v>3974</v>
      </c>
      <c r="C1603">
        <v>54</v>
      </c>
      <c r="D1603">
        <v>0</v>
      </c>
      <c r="E1603">
        <v>2</v>
      </c>
      <c r="F1603">
        <v>0</v>
      </c>
      <c r="G1603">
        <v>0</v>
      </c>
      <c r="H1603">
        <v>0</v>
      </c>
      <c r="I1603">
        <v>555</v>
      </c>
      <c r="J1603">
        <v>10000</v>
      </c>
      <c r="K1603">
        <v>3</v>
      </c>
      <c r="L1603">
        <v>4</v>
      </c>
      <c r="M1603">
        <v>3</v>
      </c>
      <c r="N1603">
        <v>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4</v>
      </c>
      <c r="U1603">
        <v>18</v>
      </c>
      <c r="V1603">
        <v>47</v>
      </c>
      <c r="W1603">
        <v>20000</v>
      </c>
      <c r="X1603">
        <v>3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100</v>
      </c>
    </row>
    <row r="1604" spans="1:34" ht="18.75">
      <c r="A1604" s="79">
        <v>1603</v>
      </c>
      <c r="B1604" t="s">
        <v>3975</v>
      </c>
      <c r="C1604">
        <v>52</v>
      </c>
      <c r="D1604">
        <v>0</v>
      </c>
      <c r="E1604">
        <v>2</v>
      </c>
      <c r="F1604">
        <v>6</v>
      </c>
      <c r="G1604">
        <v>0</v>
      </c>
      <c r="H1604">
        <v>0</v>
      </c>
      <c r="I1604">
        <v>565</v>
      </c>
      <c r="J1604">
        <v>10000</v>
      </c>
      <c r="K1604">
        <v>3</v>
      </c>
      <c r="L1604">
        <v>4</v>
      </c>
      <c r="M1604">
        <v>3</v>
      </c>
      <c r="N1604">
        <v>4</v>
      </c>
      <c r="O1604">
        <v>0</v>
      </c>
      <c r="P1604">
        <v>4</v>
      </c>
      <c r="Q1604">
        <v>0</v>
      </c>
      <c r="R1604">
        <v>0</v>
      </c>
      <c r="S1604">
        <v>0</v>
      </c>
      <c r="T1604">
        <v>0</v>
      </c>
      <c r="U1604">
        <v>18</v>
      </c>
      <c r="V1604">
        <v>47</v>
      </c>
      <c r="W1604">
        <v>20000</v>
      </c>
      <c r="X1604">
        <v>3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100</v>
      </c>
    </row>
    <row r="1605" spans="1:34" ht="18.75">
      <c r="A1605" s="79">
        <v>1604</v>
      </c>
      <c r="B1605" t="s">
        <v>3976</v>
      </c>
      <c r="C1605">
        <v>52</v>
      </c>
      <c r="D1605">
        <v>0</v>
      </c>
      <c r="E1605">
        <v>2</v>
      </c>
      <c r="F1605">
        <v>6</v>
      </c>
      <c r="G1605">
        <v>0</v>
      </c>
      <c r="H1605">
        <v>0</v>
      </c>
      <c r="I1605">
        <v>565</v>
      </c>
      <c r="J1605">
        <v>10000</v>
      </c>
      <c r="K1605">
        <v>3</v>
      </c>
      <c r="L1605">
        <v>4</v>
      </c>
      <c r="M1605">
        <v>3</v>
      </c>
      <c r="N1605">
        <v>4</v>
      </c>
      <c r="O1605">
        <v>0</v>
      </c>
      <c r="P1605">
        <v>0</v>
      </c>
      <c r="Q1605">
        <v>0</v>
      </c>
      <c r="R1605">
        <v>4</v>
      </c>
      <c r="S1605">
        <v>0</v>
      </c>
      <c r="T1605">
        <v>0</v>
      </c>
      <c r="U1605">
        <v>18</v>
      </c>
      <c r="V1605">
        <v>47</v>
      </c>
      <c r="W1605">
        <v>20000</v>
      </c>
      <c r="X1605">
        <v>3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100</v>
      </c>
    </row>
    <row r="1606" spans="1:34" ht="18.75">
      <c r="A1606" s="79">
        <v>1605</v>
      </c>
      <c r="B1606" t="s">
        <v>3977</v>
      </c>
      <c r="C1606">
        <v>52</v>
      </c>
      <c r="D1606">
        <v>0</v>
      </c>
      <c r="E1606">
        <v>2</v>
      </c>
      <c r="F1606">
        <v>6</v>
      </c>
      <c r="G1606">
        <v>0</v>
      </c>
      <c r="H1606">
        <v>0</v>
      </c>
      <c r="I1606">
        <v>565</v>
      </c>
      <c r="J1606">
        <v>10000</v>
      </c>
      <c r="K1606">
        <v>3</v>
      </c>
      <c r="L1606">
        <v>4</v>
      </c>
      <c r="M1606">
        <v>3</v>
      </c>
      <c r="N1606">
        <v>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4</v>
      </c>
      <c r="U1606">
        <v>18</v>
      </c>
      <c r="V1606">
        <v>47</v>
      </c>
      <c r="W1606">
        <v>20000</v>
      </c>
      <c r="X1606">
        <v>3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100</v>
      </c>
    </row>
    <row r="1607" spans="1:34" ht="18.75">
      <c r="A1607" s="79">
        <v>1606</v>
      </c>
      <c r="B1607" t="s">
        <v>3978</v>
      </c>
      <c r="C1607">
        <v>52</v>
      </c>
      <c r="D1607">
        <v>0</v>
      </c>
      <c r="E1607">
        <v>2</v>
      </c>
      <c r="F1607">
        <v>6</v>
      </c>
      <c r="G1607">
        <v>0</v>
      </c>
      <c r="H1607">
        <v>0</v>
      </c>
      <c r="I1607">
        <v>564</v>
      </c>
      <c r="J1607">
        <v>10000</v>
      </c>
      <c r="K1607">
        <v>2</v>
      </c>
      <c r="L1607">
        <v>3</v>
      </c>
      <c r="M1607">
        <v>2</v>
      </c>
      <c r="N1607">
        <v>3</v>
      </c>
      <c r="O1607">
        <v>0</v>
      </c>
      <c r="P1607">
        <v>2</v>
      </c>
      <c r="Q1607">
        <v>0</v>
      </c>
      <c r="R1607">
        <v>0</v>
      </c>
      <c r="S1607">
        <v>0</v>
      </c>
      <c r="T1607">
        <v>0</v>
      </c>
      <c r="U1607">
        <v>18</v>
      </c>
      <c r="V1607">
        <v>45</v>
      </c>
      <c r="W1607">
        <v>20000</v>
      </c>
      <c r="X1607">
        <v>2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100</v>
      </c>
    </row>
    <row r="1608" spans="1:34" ht="18.75">
      <c r="A1608" s="79">
        <v>1607</v>
      </c>
      <c r="B1608" t="s">
        <v>3979</v>
      </c>
      <c r="C1608">
        <v>52</v>
      </c>
      <c r="D1608">
        <v>0</v>
      </c>
      <c r="E1608">
        <v>2</v>
      </c>
      <c r="F1608">
        <v>6</v>
      </c>
      <c r="G1608">
        <v>0</v>
      </c>
      <c r="H1608">
        <v>0</v>
      </c>
      <c r="I1608">
        <v>564</v>
      </c>
      <c r="J1608">
        <v>10000</v>
      </c>
      <c r="K1608">
        <v>2</v>
      </c>
      <c r="L1608">
        <v>3</v>
      </c>
      <c r="M1608">
        <v>2</v>
      </c>
      <c r="N1608">
        <v>3</v>
      </c>
      <c r="O1608">
        <v>0</v>
      </c>
      <c r="P1608">
        <v>0</v>
      </c>
      <c r="Q1608">
        <v>0</v>
      </c>
      <c r="R1608">
        <v>2</v>
      </c>
      <c r="S1608">
        <v>0</v>
      </c>
      <c r="T1608">
        <v>0</v>
      </c>
      <c r="U1608">
        <v>18</v>
      </c>
      <c r="V1608">
        <v>45</v>
      </c>
      <c r="W1608">
        <v>20000</v>
      </c>
      <c r="X1608">
        <v>2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100</v>
      </c>
    </row>
    <row r="1609" spans="1:34" ht="18.75">
      <c r="A1609" s="79">
        <v>1608</v>
      </c>
      <c r="B1609" t="s">
        <v>3980</v>
      </c>
      <c r="C1609">
        <v>52</v>
      </c>
      <c r="D1609">
        <v>0</v>
      </c>
      <c r="E1609">
        <v>2</v>
      </c>
      <c r="F1609">
        <v>6</v>
      </c>
      <c r="G1609">
        <v>0</v>
      </c>
      <c r="H1609">
        <v>0</v>
      </c>
      <c r="I1609">
        <v>564</v>
      </c>
      <c r="J1609">
        <v>10000</v>
      </c>
      <c r="K1609">
        <v>2</v>
      </c>
      <c r="L1609">
        <v>3</v>
      </c>
      <c r="M1609">
        <v>2</v>
      </c>
      <c r="N1609">
        <v>3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</v>
      </c>
      <c r="U1609">
        <v>18</v>
      </c>
      <c r="V1609">
        <v>45</v>
      </c>
      <c r="W1609">
        <v>20000</v>
      </c>
      <c r="X1609">
        <v>2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100</v>
      </c>
    </row>
    <row r="1610" spans="1:34" ht="18.75">
      <c r="A1610" s="79">
        <v>1609</v>
      </c>
      <c r="B1610" t="s">
        <v>3981</v>
      </c>
      <c r="C1610">
        <v>15</v>
      </c>
      <c r="D1610">
        <v>0</v>
      </c>
      <c r="E1610">
        <v>2</v>
      </c>
      <c r="F1610">
        <v>0</v>
      </c>
      <c r="G1610">
        <v>0</v>
      </c>
      <c r="H1610">
        <v>0</v>
      </c>
      <c r="I1610">
        <v>107</v>
      </c>
      <c r="J1610">
        <v>10000</v>
      </c>
      <c r="K1610">
        <v>5</v>
      </c>
      <c r="L1610">
        <v>5</v>
      </c>
      <c r="M1610">
        <v>5</v>
      </c>
      <c r="N1610">
        <v>5</v>
      </c>
      <c r="O1610">
        <v>0</v>
      </c>
      <c r="P1610">
        <v>2</v>
      </c>
      <c r="Q1610">
        <v>0</v>
      </c>
      <c r="R1610">
        <v>0</v>
      </c>
      <c r="S1610">
        <v>0</v>
      </c>
      <c r="T1610">
        <v>0</v>
      </c>
      <c r="U1610">
        <v>18</v>
      </c>
      <c r="V1610">
        <v>45</v>
      </c>
      <c r="W1610">
        <v>20000</v>
      </c>
      <c r="X1610">
        <v>2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100</v>
      </c>
    </row>
    <row r="1611" spans="1:34" ht="18.75">
      <c r="A1611" s="79">
        <v>1610</v>
      </c>
      <c r="B1611" t="s">
        <v>3982</v>
      </c>
      <c r="C1611">
        <v>15</v>
      </c>
      <c r="D1611">
        <v>0</v>
      </c>
      <c r="E1611">
        <v>2</v>
      </c>
      <c r="F1611">
        <v>0</v>
      </c>
      <c r="G1611">
        <v>0</v>
      </c>
      <c r="H1611">
        <v>0</v>
      </c>
      <c r="I1611">
        <v>107</v>
      </c>
      <c r="J1611">
        <v>10000</v>
      </c>
      <c r="K1611">
        <v>5</v>
      </c>
      <c r="L1611">
        <v>5</v>
      </c>
      <c r="M1611">
        <v>5</v>
      </c>
      <c r="N1611">
        <v>5</v>
      </c>
      <c r="O1611">
        <v>0</v>
      </c>
      <c r="P1611">
        <v>0</v>
      </c>
      <c r="Q1611">
        <v>0</v>
      </c>
      <c r="R1611">
        <v>2</v>
      </c>
      <c r="S1611">
        <v>0</v>
      </c>
      <c r="T1611">
        <v>0</v>
      </c>
      <c r="U1611">
        <v>18</v>
      </c>
      <c r="V1611">
        <v>45</v>
      </c>
      <c r="W1611">
        <v>20000</v>
      </c>
      <c r="X1611">
        <v>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100</v>
      </c>
    </row>
    <row r="1612" spans="1:34" ht="18.75">
      <c r="A1612" s="79">
        <v>1611</v>
      </c>
      <c r="B1612" t="s">
        <v>3983</v>
      </c>
      <c r="C1612">
        <v>15</v>
      </c>
      <c r="D1612">
        <v>0</v>
      </c>
      <c r="E1612">
        <v>2</v>
      </c>
      <c r="F1612">
        <v>0</v>
      </c>
      <c r="G1612">
        <v>0</v>
      </c>
      <c r="H1612">
        <v>0</v>
      </c>
      <c r="I1612">
        <v>107</v>
      </c>
      <c r="J1612">
        <v>10000</v>
      </c>
      <c r="K1612">
        <v>5</v>
      </c>
      <c r="L1612">
        <v>5</v>
      </c>
      <c r="M1612">
        <v>5</v>
      </c>
      <c r="N1612">
        <v>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18</v>
      </c>
      <c r="V1612">
        <v>45</v>
      </c>
      <c r="W1612">
        <v>20000</v>
      </c>
      <c r="X1612">
        <v>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100</v>
      </c>
    </row>
    <row r="1613" spans="1:34" ht="18.75">
      <c r="A1613" s="79">
        <v>1612</v>
      </c>
      <c r="B1613" t="s">
        <v>3984</v>
      </c>
      <c r="C1613">
        <v>54</v>
      </c>
      <c r="D1613">
        <v>0</v>
      </c>
      <c r="E1613">
        <v>2</v>
      </c>
      <c r="F1613">
        <v>0</v>
      </c>
      <c r="G1613">
        <v>0</v>
      </c>
      <c r="H1613">
        <v>0</v>
      </c>
      <c r="I1613">
        <v>556</v>
      </c>
      <c r="J1613">
        <v>10000</v>
      </c>
      <c r="K1613">
        <v>2</v>
      </c>
      <c r="L1613">
        <v>3</v>
      </c>
      <c r="M1613">
        <v>2</v>
      </c>
      <c r="N1613">
        <v>3</v>
      </c>
      <c r="O1613">
        <v>0</v>
      </c>
      <c r="P1613">
        <v>2</v>
      </c>
      <c r="Q1613">
        <v>0</v>
      </c>
      <c r="R1613">
        <v>0</v>
      </c>
      <c r="S1613">
        <v>0</v>
      </c>
      <c r="T1613">
        <v>0</v>
      </c>
      <c r="U1613">
        <v>18</v>
      </c>
      <c r="V1613">
        <v>45</v>
      </c>
      <c r="W1613">
        <v>20000</v>
      </c>
      <c r="X1613">
        <v>2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100</v>
      </c>
    </row>
    <row r="1614" spans="1:34" ht="18.75">
      <c r="A1614" s="79">
        <v>1613</v>
      </c>
      <c r="B1614" t="s">
        <v>3985</v>
      </c>
      <c r="C1614">
        <v>54</v>
      </c>
      <c r="D1614">
        <v>0</v>
      </c>
      <c r="E1614">
        <v>2</v>
      </c>
      <c r="F1614">
        <v>0</v>
      </c>
      <c r="G1614">
        <v>0</v>
      </c>
      <c r="H1614">
        <v>0</v>
      </c>
      <c r="I1614">
        <v>556</v>
      </c>
      <c r="J1614">
        <v>10000</v>
      </c>
      <c r="K1614">
        <v>2</v>
      </c>
      <c r="L1614">
        <v>3</v>
      </c>
      <c r="M1614">
        <v>2</v>
      </c>
      <c r="N1614">
        <v>3</v>
      </c>
      <c r="O1614">
        <v>0</v>
      </c>
      <c r="P1614">
        <v>0</v>
      </c>
      <c r="Q1614">
        <v>0</v>
      </c>
      <c r="R1614">
        <v>2</v>
      </c>
      <c r="S1614">
        <v>0</v>
      </c>
      <c r="T1614">
        <v>0</v>
      </c>
      <c r="U1614">
        <v>18</v>
      </c>
      <c r="V1614">
        <v>45</v>
      </c>
      <c r="W1614">
        <v>20000</v>
      </c>
      <c r="X1614">
        <v>2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100</v>
      </c>
    </row>
    <row r="1615" spans="1:34" ht="18.75">
      <c r="A1615" s="79">
        <v>1614</v>
      </c>
      <c r="B1615" t="s">
        <v>3986</v>
      </c>
      <c r="C1615">
        <v>54</v>
      </c>
      <c r="D1615">
        <v>0</v>
      </c>
      <c r="E1615">
        <v>2</v>
      </c>
      <c r="F1615">
        <v>0</v>
      </c>
      <c r="G1615">
        <v>0</v>
      </c>
      <c r="H1615">
        <v>0</v>
      </c>
      <c r="I1615">
        <v>556</v>
      </c>
      <c r="J1615">
        <v>10000</v>
      </c>
      <c r="K1615">
        <v>2</v>
      </c>
      <c r="L1615">
        <v>3</v>
      </c>
      <c r="M1615">
        <v>2</v>
      </c>
      <c r="N1615">
        <v>3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</v>
      </c>
      <c r="U1615">
        <v>18</v>
      </c>
      <c r="V1615">
        <v>45</v>
      </c>
      <c r="W1615">
        <v>20000</v>
      </c>
      <c r="X1615">
        <v>2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100</v>
      </c>
    </row>
    <row r="1616" spans="1:34" ht="18.75">
      <c r="A1616" s="79">
        <v>1615</v>
      </c>
      <c r="B1616" t="s">
        <v>3987</v>
      </c>
      <c r="C1616">
        <v>21</v>
      </c>
      <c r="D1616">
        <v>0</v>
      </c>
      <c r="E1616">
        <v>2</v>
      </c>
      <c r="F1616">
        <v>0</v>
      </c>
      <c r="G1616">
        <v>6</v>
      </c>
      <c r="H1616">
        <v>0</v>
      </c>
      <c r="I1616">
        <v>1195</v>
      </c>
      <c r="J1616">
        <v>8000</v>
      </c>
      <c r="K1616">
        <v>1</v>
      </c>
      <c r="L1616">
        <v>0</v>
      </c>
      <c r="M1616">
        <v>0</v>
      </c>
      <c r="N1616">
        <v>0</v>
      </c>
      <c r="O1616">
        <v>3</v>
      </c>
      <c r="P1616">
        <v>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47</v>
      </c>
      <c r="W1616">
        <v>20000</v>
      </c>
      <c r="X1616">
        <v>5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100</v>
      </c>
    </row>
    <row r="1617" spans="1:34" ht="18.75">
      <c r="A1617" s="79">
        <v>1616</v>
      </c>
      <c r="B1617" t="s">
        <v>3988</v>
      </c>
      <c r="C1617">
        <v>20</v>
      </c>
      <c r="D1617">
        <v>135</v>
      </c>
      <c r="E1617">
        <v>2</v>
      </c>
      <c r="F1617">
        <v>25</v>
      </c>
      <c r="G1617">
        <v>0</v>
      </c>
      <c r="H1617">
        <v>0</v>
      </c>
      <c r="I1617">
        <v>1205</v>
      </c>
      <c r="J1617">
        <v>6000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10</v>
      </c>
      <c r="S1617">
        <v>0</v>
      </c>
      <c r="T1617">
        <v>0</v>
      </c>
      <c r="U1617">
        <v>0</v>
      </c>
      <c r="V1617">
        <v>47</v>
      </c>
      <c r="W1617">
        <v>20000</v>
      </c>
      <c r="X1617">
        <v>5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100</v>
      </c>
    </row>
    <row r="1618" spans="1:34" ht="18.75">
      <c r="A1618" s="79">
        <v>1617</v>
      </c>
      <c r="B1618" t="s">
        <v>3989</v>
      </c>
      <c r="C1618">
        <v>20</v>
      </c>
      <c r="D1618">
        <v>135</v>
      </c>
      <c r="E1618">
        <v>2</v>
      </c>
      <c r="F1618">
        <v>25</v>
      </c>
      <c r="G1618">
        <v>0</v>
      </c>
      <c r="H1618">
        <v>0</v>
      </c>
      <c r="I1618">
        <v>1200</v>
      </c>
      <c r="J1618">
        <v>7000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9</v>
      </c>
      <c r="U1618">
        <v>0</v>
      </c>
      <c r="V1618">
        <v>47</v>
      </c>
      <c r="W1618">
        <v>20000</v>
      </c>
      <c r="X1618">
        <v>5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100</v>
      </c>
    </row>
    <row r="1619" spans="1:34" ht="18.75">
      <c r="A1619" s="79">
        <v>1618</v>
      </c>
      <c r="B1619" t="s">
        <v>3990</v>
      </c>
      <c r="C1619">
        <v>26</v>
      </c>
      <c r="D1619">
        <v>0</v>
      </c>
      <c r="E1619">
        <v>2</v>
      </c>
      <c r="F1619">
        <v>0</v>
      </c>
      <c r="G1619">
        <v>0</v>
      </c>
      <c r="H1619">
        <v>0</v>
      </c>
      <c r="I1619">
        <v>1194</v>
      </c>
      <c r="J1619">
        <v>8000</v>
      </c>
      <c r="K1619">
        <v>0</v>
      </c>
      <c r="L1619">
        <v>2</v>
      </c>
      <c r="M1619">
        <v>0</v>
      </c>
      <c r="N1619">
        <v>0</v>
      </c>
      <c r="O1619">
        <v>1</v>
      </c>
      <c r="P1619">
        <v>6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47</v>
      </c>
      <c r="W1619">
        <v>20000</v>
      </c>
      <c r="X1619">
        <v>5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100</v>
      </c>
    </row>
    <row r="1620" spans="1:34" ht="18.75">
      <c r="A1620" s="79">
        <v>1619</v>
      </c>
      <c r="B1620" t="s">
        <v>3991</v>
      </c>
      <c r="C1620">
        <v>26</v>
      </c>
      <c r="D1620">
        <v>134</v>
      </c>
      <c r="E1620">
        <v>2</v>
      </c>
      <c r="F1620">
        <v>25</v>
      </c>
      <c r="G1620">
        <v>0</v>
      </c>
      <c r="H1620">
        <v>0</v>
      </c>
      <c r="I1620">
        <v>1204</v>
      </c>
      <c r="J1620">
        <v>8000</v>
      </c>
      <c r="K1620">
        <v>0</v>
      </c>
      <c r="L1620">
        <v>0</v>
      </c>
      <c r="M1620">
        <v>0</v>
      </c>
      <c r="N1620">
        <v>2</v>
      </c>
      <c r="O1620">
        <v>0</v>
      </c>
      <c r="P1620">
        <v>0</v>
      </c>
      <c r="Q1620">
        <v>1</v>
      </c>
      <c r="R1620">
        <v>6</v>
      </c>
      <c r="S1620">
        <v>0</v>
      </c>
      <c r="T1620">
        <v>0</v>
      </c>
      <c r="U1620">
        <v>0</v>
      </c>
      <c r="V1620">
        <v>47</v>
      </c>
      <c r="W1620">
        <v>20000</v>
      </c>
      <c r="X1620">
        <v>5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100</v>
      </c>
    </row>
    <row r="1621" spans="1:34" ht="18.75">
      <c r="A1621" s="79">
        <v>1620</v>
      </c>
      <c r="B1621" t="s">
        <v>3992</v>
      </c>
      <c r="C1621">
        <v>26</v>
      </c>
      <c r="D1621">
        <v>134</v>
      </c>
      <c r="E1621">
        <v>2</v>
      </c>
      <c r="F1621">
        <v>25</v>
      </c>
      <c r="G1621">
        <v>0</v>
      </c>
      <c r="H1621">
        <v>0</v>
      </c>
      <c r="I1621">
        <v>1199</v>
      </c>
      <c r="J1621">
        <v>8000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6</v>
      </c>
      <c r="U1621">
        <v>0</v>
      </c>
      <c r="V1621">
        <v>47</v>
      </c>
      <c r="W1621">
        <v>20000</v>
      </c>
      <c r="X1621">
        <v>5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100</v>
      </c>
    </row>
    <row r="1622" spans="1:34" ht="18.75">
      <c r="A1622" s="79">
        <v>1621</v>
      </c>
      <c r="B1622" t="s">
        <v>3993</v>
      </c>
      <c r="C1622">
        <v>23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1193</v>
      </c>
      <c r="J1622">
        <v>8000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10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47</v>
      </c>
      <c r="W1622">
        <v>20000</v>
      </c>
      <c r="X1622">
        <v>5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100</v>
      </c>
    </row>
    <row r="1623" spans="1:34" ht="18.75">
      <c r="A1623" s="79">
        <v>1622</v>
      </c>
      <c r="B1623" t="s">
        <v>3994</v>
      </c>
      <c r="C1623">
        <v>22</v>
      </c>
      <c r="D1623">
        <v>133</v>
      </c>
      <c r="E1623">
        <v>2</v>
      </c>
      <c r="F1623">
        <v>25</v>
      </c>
      <c r="G1623">
        <v>0</v>
      </c>
      <c r="H1623">
        <v>0</v>
      </c>
      <c r="I1623">
        <v>1203</v>
      </c>
      <c r="J1623">
        <v>8000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2</v>
      </c>
      <c r="R1623">
        <v>9</v>
      </c>
      <c r="S1623">
        <v>0</v>
      </c>
      <c r="T1623">
        <v>0</v>
      </c>
      <c r="U1623">
        <v>0</v>
      </c>
      <c r="V1623">
        <v>47</v>
      </c>
      <c r="W1623">
        <v>20000</v>
      </c>
      <c r="X1623">
        <v>5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100</v>
      </c>
    </row>
    <row r="1624" spans="1:34" ht="18.75">
      <c r="A1624" s="79">
        <v>1623</v>
      </c>
      <c r="B1624" t="s">
        <v>3995</v>
      </c>
      <c r="C1624">
        <v>22</v>
      </c>
      <c r="D1624">
        <v>133</v>
      </c>
      <c r="E1624">
        <v>2</v>
      </c>
      <c r="F1624">
        <v>25</v>
      </c>
      <c r="G1624">
        <v>0</v>
      </c>
      <c r="H1624">
        <v>0</v>
      </c>
      <c r="I1624">
        <v>1198</v>
      </c>
      <c r="J1624">
        <v>8000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10</v>
      </c>
      <c r="U1624">
        <v>0</v>
      </c>
      <c r="V1624">
        <v>47</v>
      </c>
      <c r="W1624">
        <v>20000</v>
      </c>
      <c r="X1624">
        <v>5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100</v>
      </c>
    </row>
    <row r="1625" spans="1:34" ht="18.75">
      <c r="A1625" s="79">
        <v>1624</v>
      </c>
      <c r="B1625" t="s">
        <v>3996</v>
      </c>
      <c r="C1625">
        <v>15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1843</v>
      </c>
      <c r="J1625">
        <v>10000</v>
      </c>
      <c r="K1625">
        <v>6</v>
      </c>
      <c r="L1625">
        <v>6</v>
      </c>
      <c r="M1625">
        <v>5</v>
      </c>
      <c r="N1625">
        <v>5</v>
      </c>
      <c r="O1625">
        <v>2</v>
      </c>
      <c r="P1625">
        <v>11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60</v>
      </c>
      <c r="W1625">
        <v>20000</v>
      </c>
      <c r="X1625">
        <v>5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100</v>
      </c>
    </row>
    <row r="1626" spans="1:34" ht="18.75">
      <c r="A1626" s="79">
        <v>1625</v>
      </c>
      <c r="B1626" t="s">
        <v>3997</v>
      </c>
      <c r="C1626">
        <v>15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1863</v>
      </c>
      <c r="J1626">
        <v>8000</v>
      </c>
      <c r="K1626">
        <v>6</v>
      </c>
      <c r="L1626">
        <v>6</v>
      </c>
      <c r="M1626">
        <v>5</v>
      </c>
      <c r="N1626">
        <v>5</v>
      </c>
      <c r="O1626">
        <v>0</v>
      </c>
      <c r="P1626">
        <v>0</v>
      </c>
      <c r="Q1626">
        <v>2</v>
      </c>
      <c r="R1626">
        <v>11</v>
      </c>
      <c r="S1626">
        <v>0</v>
      </c>
      <c r="T1626">
        <v>0</v>
      </c>
      <c r="U1626">
        <v>0</v>
      </c>
      <c r="V1626">
        <v>60</v>
      </c>
      <c r="W1626">
        <v>20000</v>
      </c>
      <c r="X1626">
        <v>5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100</v>
      </c>
    </row>
    <row r="1627" spans="1:34" ht="18.75">
      <c r="A1627" s="79">
        <v>1626</v>
      </c>
      <c r="B1627" t="s">
        <v>3998</v>
      </c>
      <c r="C1627">
        <v>15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1853</v>
      </c>
      <c r="J1627">
        <v>8000</v>
      </c>
      <c r="K1627">
        <v>6</v>
      </c>
      <c r="L1627">
        <v>6</v>
      </c>
      <c r="M1627">
        <v>5</v>
      </c>
      <c r="N1627">
        <v>5</v>
      </c>
      <c r="O1627">
        <v>0</v>
      </c>
      <c r="P1627">
        <v>0</v>
      </c>
      <c r="Q1627">
        <v>0</v>
      </c>
      <c r="R1627">
        <v>0</v>
      </c>
      <c r="S1627">
        <v>2</v>
      </c>
      <c r="T1627">
        <v>11</v>
      </c>
      <c r="U1627">
        <v>0</v>
      </c>
      <c r="V1627">
        <v>60</v>
      </c>
      <c r="W1627">
        <v>20000</v>
      </c>
      <c r="X1627">
        <v>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100</v>
      </c>
    </row>
    <row r="1628" spans="1:34" ht="18.75">
      <c r="A1628" s="79">
        <v>1627</v>
      </c>
      <c r="B1628" t="s">
        <v>3999</v>
      </c>
      <c r="C1628">
        <v>19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1842</v>
      </c>
      <c r="J1628">
        <v>8000</v>
      </c>
      <c r="K1628">
        <v>0</v>
      </c>
      <c r="L1628">
        <v>0</v>
      </c>
      <c r="M1628">
        <v>0</v>
      </c>
      <c r="N1628">
        <v>2</v>
      </c>
      <c r="O1628">
        <v>2</v>
      </c>
      <c r="P1628">
        <v>11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60</v>
      </c>
      <c r="W1628">
        <v>20000</v>
      </c>
      <c r="X1628">
        <v>5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100</v>
      </c>
    </row>
    <row r="1629" spans="1:34" ht="18.75">
      <c r="A1629" s="79">
        <v>1628</v>
      </c>
      <c r="B1629" t="s">
        <v>4000</v>
      </c>
      <c r="C1629">
        <v>19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1862</v>
      </c>
      <c r="J1629">
        <v>7000</v>
      </c>
      <c r="K1629">
        <v>0</v>
      </c>
      <c r="L1629">
        <v>0</v>
      </c>
      <c r="M1629">
        <v>0</v>
      </c>
      <c r="N1629">
        <v>2</v>
      </c>
      <c r="O1629">
        <v>0</v>
      </c>
      <c r="P1629">
        <v>0</v>
      </c>
      <c r="Q1629">
        <v>2</v>
      </c>
      <c r="R1629">
        <v>11</v>
      </c>
      <c r="S1629">
        <v>0</v>
      </c>
      <c r="T1629">
        <v>0</v>
      </c>
      <c r="U1629">
        <v>0</v>
      </c>
      <c r="V1629">
        <v>60</v>
      </c>
      <c r="W1629">
        <v>20000</v>
      </c>
      <c r="X1629">
        <v>5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100</v>
      </c>
    </row>
    <row r="1630" spans="1:34" ht="18.75">
      <c r="A1630" s="79">
        <v>1629</v>
      </c>
      <c r="B1630" t="s">
        <v>4001</v>
      </c>
      <c r="C1630">
        <v>19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1852</v>
      </c>
      <c r="J1630">
        <v>6000</v>
      </c>
      <c r="K1630">
        <v>0</v>
      </c>
      <c r="L1630">
        <v>0</v>
      </c>
      <c r="M1630">
        <v>0</v>
      </c>
      <c r="N1630">
        <v>2</v>
      </c>
      <c r="O1630">
        <v>0</v>
      </c>
      <c r="P1630">
        <v>0</v>
      </c>
      <c r="Q1630">
        <v>0</v>
      </c>
      <c r="R1630">
        <v>0</v>
      </c>
      <c r="S1630">
        <v>2</v>
      </c>
      <c r="T1630">
        <v>11</v>
      </c>
      <c r="U1630">
        <v>0</v>
      </c>
      <c r="V1630">
        <v>60</v>
      </c>
      <c r="W1630">
        <v>20000</v>
      </c>
      <c r="X1630">
        <v>5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100</v>
      </c>
    </row>
    <row r="1631" spans="1:34" ht="18.75">
      <c r="A1631" s="79">
        <v>1630</v>
      </c>
      <c r="B1631" t="s">
        <v>4002</v>
      </c>
      <c r="C1631">
        <v>26</v>
      </c>
      <c r="D1631">
        <v>0</v>
      </c>
      <c r="E1631">
        <v>2</v>
      </c>
      <c r="F1631">
        <v>0</v>
      </c>
      <c r="G1631">
        <v>0</v>
      </c>
      <c r="H1631">
        <v>0</v>
      </c>
      <c r="I1631">
        <v>1841</v>
      </c>
      <c r="J1631">
        <v>8000</v>
      </c>
      <c r="K1631">
        <v>0</v>
      </c>
      <c r="L1631">
        <v>3</v>
      </c>
      <c r="M1631">
        <v>0</v>
      </c>
      <c r="N1631">
        <v>0</v>
      </c>
      <c r="O1631">
        <v>2</v>
      </c>
      <c r="P1631">
        <v>13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60</v>
      </c>
      <c r="W1631">
        <v>20000</v>
      </c>
      <c r="X1631">
        <v>5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100</v>
      </c>
    </row>
    <row r="1632" spans="1:34" ht="18.75">
      <c r="A1632" s="79">
        <v>1631</v>
      </c>
      <c r="B1632" t="s">
        <v>4003</v>
      </c>
      <c r="C1632">
        <v>26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1861</v>
      </c>
      <c r="J1632">
        <v>7000</v>
      </c>
      <c r="K1632">
        <v>0</v>
      </c>
      <c r="L1632">
        <v>3</v>
      </c>
      <c r="M1632">
        <v>0</v>
      </c>
      <c r="N1632">
        <v>3</v>
      </c>
      <c r="O1632">
        <v>0</v>
      </c>
      <c r="P1632">
        <v>0</v>
      </c>
      <c r="Q1632">
        <v>2</v>
      </c>
      <c r="R1632">
        <v>13</v>
      </c>
      <c r="S1632">
        <v>0</v>
      </c>
      <c r="T1632">
        <v>0</v>
      </c>
      <c r="U1632">
        <v>0</v>
      </c>
      <c r="V1632">
        <v>60</v>
      </c>
      <c r="W1632">
        <v>20000</v>
      </c>
      <c r="X1632">
        <v>5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100</v>
      </c>
    </row>
    <row r="1633" spans="1:34" ht="18.75">
      <c r="A1633" s="79">
        <v>1632</v>
      </c>
      <c r="B1633" t="s">
        <v>4004</v>
      </c>
      <c r="C1633">
        <v>24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1851</v>
      </c>
      <c r="J1633">
        <v>6000</v>
      </c>
      <c r="K1633">
        <v>0</v>
      </c>
      <c r="L1633">
        <v>0</v>
      </c>
      <c r="M1633">
        <v>0</v>
      </c>
      <c r="N1633">
        <v>2</v>
      </c>
      <c r="O1633">
        <v>0</v>
      </c>
      <c r="P1633">
        <v>0</v>
      </c>
      <c r="Q1633">
        <v>0</v>
      </c>
      <c r="R1633">
        <v>0</v>
      </c>
      <c r="S1633">
        <v>4</v>
      </c>
      <c r="T1633">
        <v>13</v>
      </c>
      <c r="U1633">
        <v>0</v>
      </c>
      <c r="V1633">
        <v>60</v>
      </c>
      <c r="W1633">
        <v>20000</v>
      </c>
      <c r="X1633">
        <v>5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100</v>
      </c>
    </row>
    <row r="1634" spans="1:34" ht="18.75">
      <c r="A1634" s="79">
        <v>1633</v>
      </c>
      <c r="B1634" t="s">
        <v>4005</v>
      </c>
      <c r="C1634">
        <v>22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1840</v>
      </c>
      <c r="J1634">
        <v>8000</v>
      </c>
      <c r="K1634">
        <v>0</v>
      </c>
      <c r="L1634">
        <v>0</v>
      </c>
      <c r="M1634">
        <v>0</v>
      </c>
      <c r="N1634">
        <v>3</v>
      </c>
      <c r="O1634">
        <v>1</v>
      </c>
      <c r="P1634">
        <v>17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60</v>
      </c>
      <c r="W1634">
        <v>20000</v>
      </c>
      <c r="X1634">
        <v>5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100</v>
      </c>
    </row>
    <row r="1635" spans="1:34" ht="18.75">
      <c r="A1635" s="79">
        <v>1634</v>
      </c>
      <c r="B1635" t="s">
        <v>4006</v>
      </c>
      <c r="C1635">
        <v>22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1860</v>
      </c>
      <c r="J1635">
        <v>8000</v>
      </c>
      <c r="K1635">
        <v>0</v>
      </c>
      <c r="L1635">
        <v>0</v>
      </c>
      <c r="M1635">
        <v>0</v>
      </c>
      <c r="N1635">
        <v>3</v>
      </c>
      <c r="O1635">
        <v>0</v>
      </c>
      <c r="P1635">
        <v>0</v>
      </c>
      <c r="Q1635">
        <v>3</v>
      </c>
      <c r="R1635">
        <v>16</v>
      </c>
      <c r="S1635">
        <v>0</v>
      </c>
      <c r="T1635">
        <v>0</v>
      </c>
      <c r="U1635">
        <v>0</v>
      </c>
      <c r="V1635">
        <v>60</v>
      </c>
      <c r="W1635">
        <v>20000</v>
      </c>
      <c r="X1635">
        <v>5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100</v>
      </c>
    </row>
    <row r="1636" spans="1:34" ht="18.75">
      <c r="A1636" s="79">
        <v>1635</v>
      </c>
      <c r="B1636" t="s">
        <v>4007</v>
      </c>
      <c r="C1636">
        <v>22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1850</v>
      </c>
      <c r="J1636">
        <v>8000</v>
      </c>
      <c r="K1636">
        <v>0</v>
      </c>
      <c r="L1636">
        <v>0</v>
      </c>
      <c r="M1636">
        <v>0</v>
      </c>
      <c r="N1636">
        <v>3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16</v>
      </c>
      <c r="U1636">
        <v>0</v>
      </c>
      <c r="V1636">
        <v>60</v>
      </c>
      <c r="W1636">
        <v>20000</v>
      </c>
      <c r="X1636">
        <v>5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100</v>
      </c>
    </row>
    <row r="1637" spans="1:34" ht="18.75">
      <c r="A1637" s="79">
        <v>1636</v>
      </c>
      <c r="B1637" t="s">
        <v>4008</v>
      </c>
      <c r="C1637">
        <v>54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1845</v>
      </c>
      <c r="J1637">
        <v>8000</v>
      </c>
      <c r="K1637">
        <v>6</v>
      </c>
      <c r="L1637">
        <v>6</v>
      </c>
      <c r="M1637">
        <v>5</v>
      </c>
      <c r="N1637">
        <v>5</v>
      </c>
      <c r="O1637">
        <v>2</v>
      </c>
      <c r="P1637">
        <v>11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60</v>
      </c>
      <c r="W1637">
        <v>20000</v>
      </c>
      <c r="X1637">
        <v>5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100</v>
      </c>
    </row>
    <row r="1638" spans="1:34" ht="18.75">
      <c r="A1638" s="79">
        <v>1637</v>
      </c>
      <c r="B1638" t="s">
        <v>4009</v>
      </c>
      <c r="C1638">
        <v>54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1865</v>
      </c>
      <c r="J1638">
        <v>8000</v>
      </c>
      <c r="K1638">
        <v>6</v>
      </c>
      <c r="L1638">
        <v>6</v>
      </c>
      <c r="M1638">
        <v>5</v>
      </c>
      <c r="N1638">
        <v>5</v>
      </c>
      <c r="O1638">
        <v>0</v>
      </c>
      <c r="P1638">
        <v>0</v>
      </c>
      <c r="Q1638">
        <v>2</v>
      </c>
      <c r="R1638">
        <v>11</v>
      </c>
      <c r="S1638">
        <v>0</v>
      </c>
      <c r="T1638">
        <v>0</v>
      </c>
      <c r="U1638">
        <v>0</v>
      </c>
      <c r="V1638">
        <v>60</v>
      </c>
      <c r="W1638">
        <v>20000</v>
      </c>
      <c r="X1638">
        <v>5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100</v>
      </c>
    </row>
    <row r="1639" spans="1:34" ht="18.75">
      <c r="A1639" s="79">
        <v>1638</v>
      </c>
      <c r="B1639" t="s">
        <v>4010</v>
      </c>
      <c r="C1639">
        <v>54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1855</v>
      </c>
      <c r="J1639">
        <v>8000</v>
      </c>
      <c r="K1639">
        <v>6</v>
      </c>
      <c r="L1639">
        <v>6</v>
      </c>
      <c r="M1639">
        <v>5</v>
      </c>
      <c r="N1639">
        <v>5</v>
      </c>
      <c r="O1639">
        <v>0</v>
      </c>
      <c r="P1639">
        <v>0</v>
      </c>
      <c r="Q1639">
        <v>0</v>
      </c>
      <c r="R1639">
        <v>0</v>
      </c>
      <c r="S1639">
        <v>2</v>
      </c>
      <c r="T1639">
        <v>11</v>
      </c>
      <c r="U1639">
        <v>0</v>
      </c>
      <c r="V1639">
        <v>60</v>
      </c>
      <c r="W1639">
        <v>20000</v>
      </c>
      <c r="X1639">
        <v>5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100</v>
      </c>
    </row>
    <row r="1640" spans="1:34" ht="18.75">
      <c r="A1640" s="79">
        <v>1639</v>
      </c>
      <c r="B1640" t="s">
        <v>4011</v>
      </c>
      <c r="C1640">
        <v>52</v>
      </c>
      <c r="D1640">
        <v>0</v>
      </c>
      <c r="E1640">
        <v>1</v>
      </c>
      <c r="F1640">
        <v>6</v>
      </c>
      <c r="G1640">
        <v>0</v>
      </c>
      <c r="H1640">
        <v>0</v>
      </c>
      <c r="I1640">
        <v>1844</v>
      </c>
      <c r="J1640">
        <v>8000</v>
      </c>
      <c r="K1640">
        <v>6</v>
      </c>
      <c r="L1640">
        <v>6</v>
      </c>
      <c r="M1640">
        <v>5</v>
      </c>
      <c r="N1640">
        <v>5</v>
      </c>
      <c r="O1640">
        <v>2</v>
      </c>
      <c r="P1640">
        <v>11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60</v>
      </c>
      <c r="W1640">
        <v>20000</v>
      </c>
      <c r="X1640">
        <v>5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100</v>
      </c>
    </row>
    <row r="1641" spans="1:34" ht="18.75">
      <c r="A1641" s="79">
        <v>1640</v>
      </c>
      <c r="B1641" t="s">
        <v>4012</v>
      </c>
      <c r="C1641">
        <v>52</v>
      </c>
      <c r="D1641">
        <v>0</v>
      </c>
      <c r="E1641">
        <v>1</v>
      </c>
      <c r="F1641">
        <v>6</v>
      </c>
      <c r="G1641">
        <v>0</v>
      </c>
      <c r="H1641">
        <v>0</v>
      </c>
      <c r="I1641">
        <v>1864</v>
      </c>
      <c r="J1641">
        <v>8000</v>
      </c>
      <c r="K1641">
        <v>6</v>
      </c>
      <c r="L1641">
        <v>6</v>
      </c>
      <c r="M1641">
        <v>5</v>
      </c>
      <c r="N1641">
        <v>5</v>
      </c>
      <c r="O1641">
        <v>0</v>
      </c>
      <c r="P1641">
        <v>0</v>
      </c>
      <c r="Q1641">
        <v>2</v>
      </c>
      <c r="R1641">
        <v>11</v>
      </c>
      <c r="S1641">
        <v>0</v>
      </c>
      <c r="T1641">
        <v>0</v>
      </c>
      <c r="U1641">
        <v>0</v>
      </c>
      <c r="V1641">
        <v>60</v>
      </c>
      <c r="W1641">
        <v>20000</v>
      </c>
      <c r="X1641">
        <v>5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100</v>
      </c>
    </row>
    <row r="1642" spans="1:34" ht="18.75">
      <c r="A1642" s="79">
        <v>1641</v>
      </c>
      <c r="B1642" t="s">
        <v>4013</v>
      </c>
      <c r="C1642">
        <v>52</v>
      </c>
      <c r="D1642">
        <v>0</v>
      </c>
      <c r="E1642">
        <v>1</v>
      </c>
      <c r="F1642">
        <v>6</v>
      </c>
      <c r="G1642">
        <v>0</v>
      </c>
      <c r="H1642">
        <v>0</v>
      </c>
      <c r="I1642">
        <v>1854</v>
      </c>
      <c r="J1642">
        <v>8000</v>
      </c>
      <c r="K1642">
        <v>6</v>
      </c>
      <c r="L1642">
        <v>6</v>
      </c>
      <c r="M1642">
        <v>5</v>
      </c>
      <c r="N1642">
        <v>5</v>
      </c>
      <c r="O1642">
        <v>0</v>
      </c>
      <c r="P1642">
        <v>0</v>
      </c>
      <c r="Q1642">
        <v>0</v>
      </c>
      <c r="R1642">
        <v>0</v>
      </c>
      <c r="S1642">
        <v>2</v>
      </c>
      <c r="T1642">
        <v>11</v>
      </c>
      <c r="U1642">
        <v>0</v>
      </c>
      <c r="V1642">
        <v>60</v>
      </c>
      <c r="W1642">
        <v>20000</v>
      </c>
      <c r="X1642">
        <v>5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100</v>
      </c>
    </row>
    <row r="1643" spans="1:34" ht="18.75">
      <c r="A1643" s="79">
        <v>1642</v>
      </c>
      <c r="B1643" t="s">
        <v>4014</v>
      </c>
      <c r="C1643">
        <v>15</v>
      </c>
      <c r="D1643">
        <v>188</v>
      </c>
      <c r="E1643">
        <v>20</v>
      </c>
      <c r="F1643">
        <v>0</v>
      </c>
      <c r="G1643">
        <v>2</v>
      </c>
      <c r="H1643">
        <v>0</v>
      </c>
      <c r="I1643">
        <v>1369</v>
      </c>
      <c r="J1643">
        <v>8000</v>
      </c>
      <c r="K1643">
        <v>5</v>
      </c>
      <c r="L1643">
        <v>6</v>
      </c>
      <c r="M1643">
        <v>4</v>
      </c>
      <c r="N1643">
        <v>5</v>
      </c>
      <c r="O1643">
        <v>1</v>
      </c>
      <c r="P1643">
        <v>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50</v>
      </c>
      <c r="W1643">
        <v>50000</v>
      </c>
      <c r="X1643">
        <v>5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100</v>
      </c>
    </row>
    <row r="1644" spans="1:34" ht="18.75">
      <c r="A1644" s="79">
        <v>1643</v>
      </c>
      <c r="B1644" t="s">
        <v>4015</v>
      </c>
      <c r="C1644">
        <v>19</v>
      </c>
      <c r="D1644">
        <v>188</v>
      </c>
      <c r="E1644">
        <v>2</v>
      </c>
      <c r="F1644">
        <v>0</v>
      </c>
      <c r="G1644">
        <v>5</v>
      </c>
      <c r="H1644">
        <v>0</v>
      </c>
      <c r="I1644">
        <v>1366</v>
      </c>
      <c r="J1644">
        <v>8000</v>
      </c>
      <c r="K1644">
        <v>0</v>
      </c>
      <c r="L1644">
        <v>0</v>
      </c>
      <c r="M1644">
        <v>0</v>
      </c>
      <c r="N1644">
        <v>2</v>
      </c>
      <c r="O1644">
        <v>2</v>
      </c>
      <c r="P1644">
        <v>6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50</v>
      </c>
      <c r="W1644">
        <v>50000</v>
      </c>
      <c r="X1644">
        <v>5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100</v>
      </c>
    </row>
    <row r="1645" spans="1:34" ht="18.75">
      <c r="A1645" s="79">
        <v>1644</v>
      </c>
      <c r="B1645" t="s">
        <v>4016</v>
      </c>
      <c r="C1645">
        <v>26</v>
      </c>
      <c r="D1645">
        <v>188</v>
      </c>
      <c r="E1645">
        <v>2</v>
      </c>
      <c r="F1645">
        <v>0</v>
      </c>
      <c r="G1645">
        <v>2</v>
      </c>
      <c r="H1645">
        <v>0</v>
      </c>
      <c r="I1645">
        <v>1365</v>
      </c>
      <c r="J1645">
        <v>8000</v>
      </c>
      <c r="K1645">
        <v>0</v>
      </c>
      <c r="L1645">
        <v>2</v>
      </c>
      <c r="M1645">
        <v>0</v>
      </c>
      <c r="N1645">
        <v>0</v>
      </c>
      <c r="O1645">
        <v>1</v>
      </c>
      <c r="P1645">
        <v>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50</v>
      </c>
      <c r="W1645">
        <v>50000</v>
      </c>
      <c r="X1645">
        <v>5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100</v>
      </c>
    </row>
    <row r="1646" spans="1:34" ht="18.75">
      <c r="A1646" s="79">
        <v>1645</v>
      </c>
      <c r="B1646" t="s">
        <v>4017</v>
      </c>
      <c r="C1646">
        <v>22</v>
      </c>
      <c r="D1646">
        <v>188</v>
      </c>
      <c r="E1646">
        <v>2</v>
      </c>
      <c r="F1646">
        <v>0</v>
      </c>
      <c r="G1646">
        <v>3</v>
      </c>
      <c r="H1646">
        <v>0</v>
      </c>
      <c r="I1646">
        <v>1364</v>
      </c>
      <c r="J1646">
        <v>8000</v>
      </c>
      <c r="K1646">
        <v>0</v>
      </c>
      <c r="L1646">
        <v>0</v>
      </c>
      <c r="M1646">
        <v>0</v>
      </c>
      <c r="N1646">
        <v>2</v>
      </c>
      <c r="O1646">
        <v>0</v>
      </c>
      <c r="P1646">
        <v>12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50</v>
      </c>
      <c r="W1646">
        <v>50000</v>
      </c>
      <c r="X1646">
        <v>5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100</v>
      </c>
    </row>
    <row r="1647" spans="1:34" ht="18.75">
      <c r="A1647" s="79">
        <v>1646</v>
      </c>
      <c r="B1647" t="s">
        <v>4018</v>
      </c>
      <c r="C1647">
        <v>54</v>
      </c>
      <c r="D1647">
        <v>188</v>
      </c>
      <c r="E1647">
        <v>2</v>
      </c>
      <c r="F1647">
        <v>0</v>
      </c>
      <c r="G1647">
        <v>2</v>
      </c>
      <c r="H1647">
        <v>0</v>
      </c>
      <c r="I1647">
        <v>1368</v>
      </c>
      <c r="J1647">
        <v>10000</v>
      </c>
      <c r="K1647">
        <v>3</v>
      </c>
      <c r="L1647">
        <v>4</v>
      </c>
      <c r="M1647">
        <v>3</v>
      </c>
      <c r="N1647">
        <v>4</v>
      </c>
      <c r="O1647">
        <v>1</v>
      </c>
      <c r="P1647">
        <v>6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50</v>
      </c>
      <c r="W1647">
        <v>50000</v>
      </c>
      <c r="X1647">
        <v>5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100</v>
      </c>
    </row>
    <row r="1648" spans="1:34" ht="18.75">
      <c r="A1648" s="79">
        <v>1647</v>
      </c>
      <c r="B1648" t="s">
        <v>4019</v>
      </c>
      <c r="C1648">
        <v>52</v>
      </c>
      <c r="D1648">
        <v>188</v>
      </c>
      <c r="E1648">
        <v>2</v>
      </c>
      <c r="F1648">
        <v>6</v>
      </c>
      <c r="G1648">
        <v>2</v>
      </c>
      <c r="H1648">
        <v>0</v>
      </c>
      <c r="I1648">
        <v>1367</v>
      </c>
      <c r="J1648">
        <v>10000</v>
      </c>
      <c r="K1648">
        <v>3</v>
      </c>
      <c r="L1648">
        <v>4</v>
      </c>
      <c r="M1648">
        <v>3</v>
      </c>
      <c r="N1648">
        <v>4</v>
      </c>
      <c r="O1648">
        <v>1</v>
      </c>
      <c r="P1648">
        <v>6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50</v>
      </c>
      <c r="W1648">
        <v>50000</v>
      </c>
      <c r="X1648">
        <v>5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100</v>
      </c>
    </row>
    <row r="1649" spans="1:34" ht="18.75">
      <c r="A1649" s="79">
        <v>1648</v>
      </c>
      <c r="B1649" t="s">
        <v>4020</v>
      </c>
      <c r="C1649">
        <v>15</v>
      </c>
      <c r="D1649">
        <v>188</v>
      </c>
      <c r="E1649">
        <v>2</v>
      </c>
      <c r="F1649">
        <v>0</v>
      </c>
      <c r="G1649">
        <v>3</v>
      </c>
      <c r="H1649">
        <v>0</v>
      </c>
      <c r="I1649">
        <v>1369</v>
      </c>
      <c r="J1649">
        <v>8000</v>
      </c>
      <c r="K1649">
        <v>5</v>
      </c>
      <c r="L1649">
        <v>6</v>
      </c>
      <c r="M1649">
        <v>4</v>
      </c>
      <c r="N1649">
        <v>5</v>
      </c>
      <c r="O1649">
        <v>0</v>
      </c>
      <c r="P1649">
        <v>0</v>
      </c>
      <c r="Q1649">
        <v>1</v>
      </c>
      <c r="R1649">
        <v>6</v>
      </c>
      <c r="S1649">
        <v>0</v>
      </c>
      <c r="T1649">
        <v>0</v>
      </c>
      <c r="U1649">
        <v>0</v>
      </c>
      <c r="V1649">
        <v>50</v>
      </c>
      <c r="W1649">
        <v>50000</v>
      </c>
      <c r="X1649">
        <v>5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100</v>
      </c>
    </row>
    <row r="1650" spans="1:34" ht="18.75">
      <c r="A1650" s="79">
        <v>1649</v>
      </c>
      <c r="B1650" t="s">
        <v>4021</v>
      </c>
      <c r="C1650">
        <v>19</v>
      </c>
      <c r="D1650">
        <v>188</v>
      </c>
      <c r="E1650">
        <v>2</v>
      </c>
      <c r="F1650">
        <v>0</v>
      </c>
      <c r="G1650">
        <v>6</v>
      </c>
      <c r="H1650">
        <v>0</v>
      </c>
      <c r="I1650">
        <v>1366</v>
      </c>
      <c r="J1650">
        <v>8000</v>
      </c>
      <c r="K1650">
        <v>0</v>
      </c>
      <c r="L1650">
        <v>0</v>
      </c>
      <c r="M1650">
        <v>0</v>
      </c>
      <c r="N1650">
        <v>2</v>
      </c>
      <c r="O1650">
        <v>0</v>
      </c>
      <c r="P1650">
        <v>0</v>
      </c>
      <c r="Q1650">
        <v>2</v>
      </c>
      <c r="R1650">
        <v>6</v>
      </c>
      <c r="S1650">
        <v>0</v>
      </c>
      <c r="T1650">
        <v>0</v>
      </c>
      <c r="U1650">
        <v>0</v>
      </c>
      <c r="V1650">
        <v>50</v>
      </c>
      <c r="W1650">
        <v>50000</v>
      </c>
      <c r="X1650">
        <v>5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100</v>
      </c>
    </row>
    <row r="1651" spans="1:34" ht="18.75">
      <c r="A1651" s="79">
        <v>1650</v>
      </c>
      <c r="B1651" t="s">
        <v>4022</v>
      </c>
      <c r="C1651">
        <v>26</v>
      </c>
      <c r="D1651">
        <v>188</v>
      </c>
      <c r="E1651">
        <v>2</v>
      </c>
      <c r="F1651">
        <v>0</v>
      </c>
      <c r="G1651">
        <v>3</v>
      </c>
      <c r="H1651">
        <v>0</v>
      </c>
      <c r="I1651">
        <v>1365</v>
      </c>
      <c r="J1651">
        <v>8000</v>
      </c>
      <c r="K1651">
        <v>0</v>
      </c>
      <c r="L1651">
        <v>2</v>
      </c>
      <c r="M1651">
        <v>0</v>
      </c>
      <c r="N1651">
        <v>2</v>
      </c>
      <c r="O1651">
        <v>0</v>
      </c>
      <c r="P1651">
        <v>0</v>
      </c>
      <c r="Q1651">
        <v>1</v>
      </c>
      <c r="R1651">
        <v>8</v>
      </c>
      <c r="S1651">
        <v>0</v>
      </c>
      <c r="T1651">
        <v>0</v>
      </c>
      <c r="U1651">
        <v>0</v>
      </c>
      <c r="V1651">
        <v>50</v>
      </c>
      <c r="W1651">
        <v>50000</v>
      </c>
      <c r="X1651">
        <v>5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100</v>
      </c>
    </row>
    <row r="1652" spans="1:34" ht="18.75">
      <c r="A1652" s="79">
        <v>1651</v>
      </c>
      <c r="B1652" t="s">
        <v>4023</v>
      </c>
      <c r="C1652">
        <v>22</v>
      </c>
      <c r="D1652">
        <v>188</v>
      </c>
      <c r="E1652">
        <v>2</v>
      </c>
      <c r="F1652">
        <v>0</v>
      </c>
      <c r="G1652">
        <v>4</v>
      </c>
      <c r="H1652">
        <v>0</v>
      </c>
      <c r="I1652">
        <v>1364</v>
      </c>
      <c r="J1652">
        <v>8000</v>
      </c>
      <c r="K1652">
        <v>0</v>
      </c>
      <c r="L1652">
        <v>0</v>
      </c>
      <c r="M1652">
        <v>0</v>
      </c>
      <c r="N1652">
        <v>2</v>
      </c>
      <c r="O1652">
        <v>0</v>
      </c>
      <c r="P1652">
        <v>0</v>
      </c>
      <c r="Q1652">
        <v>2</v>
      </c>
      <c r="R1652">
        <v>11</v>
      </c>
      <c r="S1652">
        <v>0</v>
      </c>
      <c r="T1652">
        <v>0</v>
      </c>
      <c r="U1652">
        <v>0</v>
      </c>
      <c r="V1652">
        <v>50</v>
      </c>
      <c r="W1652">
        <v>50000</v>
      </c>
      <c r="X1652">
        <v>5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100</v>
      </c>
    </row>
    <row r="1653" spans="1:34" ht="18.75">
      <c r="A1653" s="79">
        <v>1652</v>
      </c>
      <c r="B1653" t="s">
        <v>4024</v>
      </c>
      <c r="C1653">
        <v>54</v>
      </c>
      <c r="D1653">
        <v>188</v>
      </c>
      <c r="E1653">
        <v>2</v>
      </c>
      <c r="F1653">
        <v>0</v>
      </c>
      <c r="G1653">
        <v>3</v>
      </c>
      <c r="H1653">
        <v>0</v>
      </c>
      <c r="I1653">
        <v>1368</v>
      </c>
      <c r="J1653">
        <v>10000</v>
      </c>
      <c r="K1653">
        <v>3</v>
      </c>
      <c r="L1653">
        <v>4</v>
      </c>
      <c r="M1653">
        <v>3</v>
      </c>
      <c r="N1653">
        <v>4</v>
      </c>
      <c r="O1653">
        <v>0</v>
      </c>
      <c r="P1653">
        <v>0</v>
      </c>
      <c r="Q1653">
        <v>1</v>
      </c>
      <c r="R1653">
        <v>6</v>
      </c>
      <c r="S1653">
        <v>0</v>
      </c>
      <c r="T1653">
        <v>0</v>
      </c>
      <c r="U1653">
        <v>0</v>
      </c>
      <c r="V1653">
        <v>50</v>
      </c>
      <c r="W1653">
        <v>50000</v>
      </c>
      <c r="X1653">
        <v>5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100</v>
      </c>
    </row>
    <row r="1654" spans="1:34" ht="18.75">
      <c r="A1654" s="79">
        <v>1653</v>
      </c>
      <c r="B1654" t="s">
        <v>4025</v>
      </c>
      <c r="C1654">
        <v>52</v>
      </c>
      <c r="D1654">
        <v>188</v>
      </c>
      <c r="E1654">
        <v>2</v>
      </c>
      <c r="F1654">
        <v>6</v>
      </c>
      <c r="G1654">
        <v>3</v>
      </c>
      <c r="H1654">
        <v>0</v>
      </c>
      <c r="I1654">
        <v>1367</v>
      </c>
      <c r="J1654">
        <v>10000</v>
      </c>
      <c r="K1654">
        <v>3</v>
      </c>
      <c r="L1654">
        <v>4</v>
      </c>
      <c r="M1654">
        <v>3</v>
      </c>
      <c r="N1654">
        <v>4</v>
      </c>
      <c r="O1654">
        <v>0</v>
      </c>
      <c r="P1654">
        <v>0</v>
      </c>
      <c r="Q1654">
        <v>1</v>
      </c>
      <c r="R1654">
        <v>6</v>
      </c>
      <c r="S1654">
        <v>0</v>
      </c>
      <c r="T1654">
        <v>0</v>
      </c>
      <c r="U1654">
        <v>0</v>
      </c>
      <c r="V1654">
        <v>50</v>
      </c>
      <c r="W1654">
        <v>50000</v>
      </c>
      <c r="X1654">
        <v>5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100</v>
      </c>
    </row>
    <row r="1655" spans="1:34" ht="18.75">
      <c r="A1655" s="79">
        <v>1654</v>
      </c>
      <c r="B1655" t="s">
        <v>4026</v>
      </c>
      <c r="C1655">
        <v>15</v>
      </c>
      <c r="D1655">
        <v>188</v>
      </c>
      <c r="E1655">
        <v>3</v>
      </c>
      <c r="F1655">
        <v>0</v>
      </c>
      <c r="G1655">
        <v>3</v>
      </c>
      <c r="H1655">
        <v>0</v>
      </c>
      <c r="I1655">
        <v>1369</v>
      </c>
      <c r="J1655">
        <v>8000</v>
      </c>
      <c r="K1655">
        <v>5</v>
      </c>
      <c r="L1655">
        <v>6</v>
      </c>
      <c r="M1655">
        <v>4</v>
      </c>
      <c r="N1655">
        <v>5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6</v>
      </c>
      <c r="U1655">
        <v>0</v>
      </c>
      <c r="V1655">
        <v>50</v>
      </c>
      <c r="W1655">
        <v>50000</v>
      </c>
      <c r="X1655">
        <v>5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100</v>
      </c>
    </row>
    <row r="1656" spans="1:34" ht="18.75">
      <c r="A1656" s="79">
        <v>1655</v>
      </c>
      <c r="B1656" t="s">
        <v>4027</v>
      </c>
      <c r="C1656">
        <v>19</v>
      </c>
      <c r="D1656">
        <v>188</v>
      </c>
      <c r="E1656">
        <v>2</v>
      </c>
      <c r="F1656">
        <v>0</v>
      </c>
      <c r="G1656">
        <v>6</v>
      </c>
      <c r="H1656">
        <v>0</v>
      </c>
      <c r="I1656">
        <v>1366</v>
      </c>
      <c r="J1656">
        <v>8000</v>
      </c>
      <c r="K1656">
        <v>0</v>
      </c>
      <c r="L1656">
        <v>0</v>
      </c>
      <c r="M1656">
        <v>0</v>
      </c>
      <c r="N1656">
        <v>2</v>
      </c>
      <c r="O1656">
        <v>0</v>
      </c>
      <c r="P1656">
        <v>0</v>
      </c>
      <c r="Q1656">
        <v>0</v>
      </c>
      <c r="R1656">
        <v>0</v>
      </c>
      <c r="S1656">
        <v>2</v>
      </c>
      <c r="T1656">
        <v>6</v>
      </c>
      <c r="U1656">
        <v>0</v>
      </c>
      <c r="V1656">
        <v>50</v>
      </c>
      <c r="W1656">
        <v>50000</v>
      </c>
      <c r="X1656">
        <v>5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100</v>
      </c>
    </row>
    <row r="1657" spans="1:34" ht="18.75">
      <c r="A1657" s="79">
        <v>1656</v>
      </c>
      <c r="B1657" t="s">
        <v>4028</v>
      </c>
      <c r="C1657">
        <v>24</v>
      </c>
      <c r="D1657">
        <v>188</v>
      </c>
      <c r="E1657">
        <v>2</v>
      </c>
      <c r="F1657">
        <v>0</v>
      </c>
      <c r="G1657">
        <v>2</v>
      </c>
      <c r="H1657">
        <v>0</v>
      </c>
      <c r="I1657">
        <v>1365</v>
      </c>
      <c r="J1657">
        <v>8000</v>
      </c>
      <c r="K1657">
        <v>0</v>
      </c>
      <c r="L1657">
        <v>0</v>
      </c>
      <c r="M1657">
        <v>0</v>
      </c>
      <c r="N1657">
        <v>2</v>
      </c>
      <c r="O1657">
        <v>0</v>
      </c>
      <c r="P1657">
        <v>0</v>
      </c>
      <c r="Q1657">
        <v>0</v>
      </c>
      <c r="R1657">
        <v>0</v>
      </c>
      <c r="S1657">
        <v>2</v>
      </c>
      <c r="T1657">
        <v>8</v>
      </c>
      <c r="U1657">
        <v>0</v>
      </c>
      <c r="V1657">
        <v>50</v>
      </c>
      <c r="W1657">
        <v>50000</v>
      </c>
      <c r="X1657">
        <v>5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100</v>
      </c>
    </row>
    <row r="1658" spans="1:34" ht="18.75">
      <c r="A1658" s="79">
        <v>1657</v>
      </c>
      <c r="B1658" t="s">
        <v>4029</v>
      </c>
      <c r="C1658">
        <v>22</v>
      </c>
      <c r="D1658">
        <v>188</v>
      </c>
      <c r="E1658">
        <v>2</v>
      </c>
      <c r="F1658">
        <v>0</v>
      </c>
      <c r="G1658">
        <v>3</v>
      </c>
      <c r="H1658">
        <v>0</v>
      </c>
      <c r="I1658">
        <v>1364</v>
      </c>
      <c r="J1658">
        <v>8000</v>
      </c>
      <c r="K1658">
        <v>0</v>
      </c>
      <c r="L1658">
        <v>0</v>
      </c>
      <c r="M1658">
        <v>0</v>
      </c>
      <c r="N1658">
        <v>2</v>
      </c>
      <c r="O1658">
        <v>0</v>
      </c>
      <c r="P1658">
        <v>0</v>
      </c>
      <c r="Q1658">
        <v>0</v>
      </c>
      <c r="R1658">
        <v>0</v>
      </c>
      <c r="S1658">
        <v>2</v>
      </c>
      <c r="T1658">
        <v>12</v>
      </c>
      <c r="U1658">
        <v>0</v>
      </c>
      <c r="V1658">
        <v>50</v>
      </c>
      <c r="W1658">
        <v>50000</v>
      </c>
      <c r="X1658">
        <v>5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100</v>
      </c>
    </row>
    <row r="1659" spans="1:34" ht="18.75">
      <c r="A1659" s="79">
        <v>1658</v>
      </c>
      <c r="B1659" t="s">
        <v>4030</v>
      </c>
      <c r="C1659">
        <v>54</v>
      </c>
      <c r="D1659">
        <v>188</v>
      </c>
      <c r="E1659">
        <v>2</v>
      </c>
      <c r="F1659">
        <v>0</v>
      </c>
      <c r="G1659">
        <v>3</v>
      </c>
      <c r="H1659">
        <v>0</v>
      </c>
      <c r="I1659">
        <v>1368</v>
      </c>
      <c r="J1659">
        <v>10000</v>
      </c>
      <c r="K1659">
        <v>3</v>
      </c>
      <c r="L1659">
        <v>4</v>
      </c>
      <c r="M1659">
        <v>3</v>
      </c>
      <c r="N1659">
        <v>4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6</v>
      </c>
      <c r="U1659">
        <v>0</v>
      </c>
      <c r="V1659">
        <v>50</v>
      </c>
      <c r="W1659">
        <v>50000</v>
      </c>
      <c r="X1659">
        <v>5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100</v>
      </c>
    </row>
    <row r="1660" spans="1:34" ht="18.75">
      <c r="A1660" s="79">
        <v>1659</v>
      </c>
      <c r="B1660" t="s">
        <v>4031</v>
      </c>
      <c r="C1660">
        <v>52</v>
      </c>
      <c r="D1660">
        <v>188</v>
      </c>
      <c r="E1660">
        <v>2</v>
      </c>
      <c r="F1660">
        <v>6</v>
      </c>
      <c r="G1660">
        <v>3</v>
      </c>
      <c r="H1660">
        <v>0</v>
      </c>
      <c r="I1660">
        <v>1367</v>
      </c>
      <c r="J1660">
        <v>10000</v>
      </c>
      <c r="K1660">
        <v>3</v>
      </c>
      <c r="L1660">
        <v>4</v>
      </c>
      <c r="M1660">
        <v>3</v>
      </c>
      <c r="N1660">
        <v>4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6</v>
      </c>
      <c r="U1660">
        <v>0</v>
      </c>
      <c r="V1660">
        <v>50</v>
      </c>
      <c r="W1660">
        <v>50000</v>
      </c>
      <c r="X1660">
        <v>5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100</v>
      </c>
    </row>
    <row r="1661" spans="1:34" ht="18.75">
      <c r="A1661" s="79">
        <v>1660</v>
      </c>
      <c r="B1661" t="s">
        <v>4032</v>
      </c>
      <c r="C1661">
        <v>28</v>
      </c>
      <c r="D1661">
        <v>194</v>
      </c>
      <c r="E1661">
        <v>3</v>
      </c>
      <c r="F1661">
        <v>200</v>
      </c>
      <c r="G1661">
        <v>0</v>
      </c>
      <c r="H1661">
        <v>0</v>
      </c>
      <c r="I1661">
        <v>1366</v>
      </c>
      <c r="J1661">
        <v>8000</v>
      </c>
      <c r="K1661">
        <v>0</v>
      </c>
      <c r="L1661">
        <v>1</v>
      </c>
      <c r="M1661">
        <v>0</v>
      </c>
      <c r="N1661">
        <v>2</v>
      </c>
      <c r="O1661">
        <v>2</v>
      </c>
      <c r="P1661">
        <v>6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50</v>
      </c>
      <c r="W1661">
        <v>50000</v>
      </c>
      <c r="X1661">
        <v>5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100</v>
      </c>
    </row>
    <row r="1662" spans="1:34" ht="18.75">
      <c r="A1662" s="79">
        <v>1661</v>
      </c>
      <c r="B1662" t="s">
        <v>4033</v>
      </c>
      <c r="C1662">
        <v>24</v>
      </c>
      <c r="D1662">
        <v>195</v>
      </c>
      <c r="E1662">
        <v>2</v>
      </c>
      <c r="F1662">
        <v>125</v>
      </c>
      <c r="G1662">
        <v>0</v>
      </c>
      <c r="H1662">
        <v>0</v>
      </c>
      <c r="I1662">
        <v>1365</v>
      </c>
      <c r="J1662">
        <v>8000</v>
      </c>
      <c r="K1662">
        <v>0</v>
      </c>
      <c r="L1662">
        <v>2</v>
      </c>
      <c r="M1662">
        <v>0</v>
      </c>
      <c r="N1662">
        <v>0</v>
      </c>
      <c r="O1662">
        <v>1</v>
      </c>
      <c r="P1662">
        <v>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50</v>
      </c>
      <c r="W1662">
        <v>50000</v>
      </c>
      <c r="X1662">
        <v>5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100</v>
      </c>
    </row>
    <row r="1663" spans="1:34" ht="18.75">
      <c r="A1663" s="79">
        <v>1662</v>
      </c>
      <c r="B1663" t="s">
        <v>4034</v>
      </c>
      <c r="C1663">
        <v>27</v>
      </c>
      <c r="D1663">
        <v>196</v>
      </c>
      <c r="E1663">
        <v>2</v>
      </c>
      <c r="F1663">
        <v>125</v>
      </c>
      <c r="G1663">
        <v>0</v>
      </c>
      <c r="H1663">
        <v>0</v>
      </c>
      <c r="I1663">
        <v>1364</v>
      </c>
      <c r="J1663">
        <v>8000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12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50</v>
      </c>
      <c r="W1663">
        <v>50000</v>
      </c>
      <c r="X1663">
        <v>5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100</v>
      </c>
    </row>
    <row r="1664" spans="1:34" ht="18.75">
      <c r="A1664" s="79">
        <v>1663</v>
      </c>
      <c r="B1664" t="s">
        <v>4035</v>
      </c>
      <c r="C1664">
        <v>19</v>
      </c>
      <c r="D1664">
        <v>194</v>
      </c>
      <c r="E1664">
        <v>1</v>
      </c>
      <c r="F1664">
        <v>50</v>
      </c>
      <c r="G1664">
        <v>0</v>
      </c>
      <c r="H1664">
        <v>0</v>
      </c>
      <c r="I1664">
        <v>1366</v>
      </c>
      <c r="J1664">
        <v>6000</v>
      </c>
      <c r="K1664">
        <v>0</v>
      </c>
      <c r="L1664">
        <v>0</v>
      </c>
      <c r="M1664">
        <v>0</v>
      </c>
      <c r="N1664">
        <v>2</v>
      </c>
      <c r="O1664">
        <v>0</v>
      </c>
      <c r="P1664">
        <v>0</v>
      </c>
      <c r="Q1664">
        <v>2</v>
      </c>
      <c r="R1664">
        <v>6</v>
      </c>
      <c r="S1664">
        <v>0</v>
      </c>
      <c r="T1664">
        <v>0</v>
      </c>
      <c r="U1664">
        <v>0</v>
      </c>
      <c r="V1664">
        <v>50</v>
      </c>
      <c r="W1664">
        <v>50000</v>
      </c>
      <c r="X1664">
        <v>5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100</v>
      </c>
    </row>
    <row r="1665" spans="1:34" ht="18.75">
      <c r="A1665" s="79">
        <v>1664</v>
      </c>
      <c r="B1665" t="s">
        <v>4036</v>
      </c>
      <c r="C1665">
        <v>26</v>
      </c>
      <c r="D1665">
        <v>195</v>
      </c>
      <c r="E1665">
        <v>1</v>
      </c>
      <c r="F1665">
        <v>50</v>
      </c>
      <c r="G1665">
        <v>0</v>
      </c>
      <c r="H1665">
        <v>0</v>
      </c>
      <c r="I1665">
        <v>1365</v>
      </c>
      <c r="J1665">
        <v>6000</v>
      </c>
      <c r="K1665">
        <v>0</v>
      </c>
      <c r="L1665">
        <v>2</v>
      </c>
      <c r="M1665">
        <v>0</v>
      </c>
      <c r="N1665">
        <v>2</v>
      </c>
      <c r="O1665">
        <v>0</v>
      </c>
      <c r="P1665">
        <v>0</v>
      </c>
      <c r="Q1665">
        <v>1</v>
      </c>
      <c r="R1665">
        <v>8</v>
      </c>
      <c r="S1665">
        <v>0</v>
      </c>
      <c r="T1665">
        <v>0</v>
      </c>
      <c r="U1665">
        <v>0</v>
      </c>
      <c r="V1665">
        <v>50</v>
      </c>
      <c r="W1665">
        <v>50000</v>
      </c>
      <c r="X1665">
        <v>5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100</v>
      </c>
    </row>
    <row r="1666" spans="1:34" ht="18.75">
      <c r="A1666" s="79">
        <v>1665</v>
      </c>
      <c r="B1666" t="s">
        <v>4037</v>
      </c>
      <c r="C1666">
        <v>22</v>
      </c>
      <c r="D1666">
        <v>196</v>
      </c>
      <c r="E1666">
        <v>1</v>
      </c>
      <c r="F1666">
        <v>50</v>
      </c>
      <c r="G1666">
        <v>0</v>
      </c>
      <c r="H1666">
        <v>0</v>
      </c>
      <c r="I1666">
        <v>1364</v>
      </c>
      <c r="J1666">
        <v>6000</v>
      </c>
      <c r="K1666">
        <v>0</v>
      </c>
      <c r="L1666">
        <v>0</v>
      </c>
      <c r="M1666">
        <v>0</v>
      </c>
      <c r="N1666">
        <v>2</v>
      </c>
      <c r="O1666">
        <v>0</v>
      </c>
      <c r="P1666">
        <v>0</v>
      </c>
      <c r="Q1666">
        <v>2</v>
      </c>
      <c r="R1666">
        <v>11</v>
      </c>
      <c r="S1666">
        <v>0</v>
      </c>
      <c r="T1666">
        <v>0</v>
      </c>
      <c r="U1666">
        <v>0</v>
      </c>
      <c r="V1666">
        <v>50</v>
      </c>
      <c r="W1666">
        <v>50000</v>
      </c>
      <c r="X1666">
        <v>5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100</v>
      </c>
    </row>
    <row r="1667" spans="1:34" ht="18.75">
      <c r="A1667" s="79">
        <v>1666</v>
      </c>
      <c r="B1667" t="s">
        <v>4038</v>
      </c>
      <c r="C1667">
        <v>29</v>
      </c>
      <c r="D1667">
        <v>194</v>
      </c>
      <c r="E1667">
        <v>2</v>
      </c>
      <c r="F1667">
        <v>75</v>
      </c>
      <c r="G1667">
        <v>0</v>
      </c>
      <c r="H1667">
        <v>0</v>
      </c>
      <c r="I1667">
        <v>1366</v>
      </c>
      <c r="J1667">
        <v>7000</v>
      </c>
      <c r="K1667">
        <v>0</v>
      </c>
      <c r="L1667">
        <v>1</v>
      </c>
      <c r="M1667">
        <v>0</v>
      </c>
      <c r="N1667">
        <v>2</v>
      </c>
      <c r="O1667">
        <v>0</v>
      </c>
      <c r="P1667">
        <v>0</v>
      </c>
      <c r="Q1667">
        <v>0</v>
      </c>
      <c r="R1667">
        <v>0</v>
      </c>
      <c r="S1667">
        <v>2</v>
      </c>
      <c r="T1667">
        <v>6</v>
      </c>
      <c r="U1667">
        <v>0</v>
      </c>
      <c r="V1667">
        <v>50</v>
      </c>
      <c r="W1667">
        <v>50000</v>
      </c>
      <c r="X1667">
        <v>5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100</v>
      </c>
    </row>
    <row r="1668" spans="1:34" ht="18.75">
      <c r="A1668" s="79">
        <v>1667</v>
      </c>
      <c r="B1668" t="s">
        <v>4039</v>
      </c>
      <c r="C1668">
        <v>24</v>
      </c>
      <c r="D1668">
        <v>195</v>
      </c>
      <c r="E1668">
        <v>1</v>
      </c>
      <c r="F1668">
        <v>75</v>
      </c>
      <c r="G1668">
        <v>0</v>
      </c>
      <c r="H1668">
        <v>0</v>
      </c>
      <c r="I1668">
        <v>1365</v>
      </c>
      <c r="J1668">
        <v>7000</v>
      </c>
      <c r="K1668">
        <v>0</v>
      </c>
      <c r="L1668">
        <v>0</v>
      </c>
      <c r="M1668">
        <v>0</v>
      </c>
      <c r="N1668">
        <v>3</v>
      </c>
      <c r="O1668">
        <v>0</v>
      </c>
      <c r="P1668">
        <v>0</v>
      </c>
      <c r="Q1668">
        <v>0</v>
      </c>
      <c r="R1668">
        <v>0</v>
      </c>
      <c r="S1668">
        <v>2</v>
      </c>
      <c r="T1668">
        <v>8</v>
      </c>
      <c r="U1668">
        <v>0</v>
      </c>
      <c r="V1668">
        <v>50</v>
      </c>
      <c r="W1668">
        <v>50000</v>
      </c>
      <c r="X1668">
        <v>5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100</v>
      </c>
    </row>
    <row r="1669" spans="1:34" ht="18.75">
      <c r="A1669" s="79">
        <v>1668</v>
      </c>
      <c r="B1669" t="s">
        <v>4040</v>
      </c>
      <c r="C1669">
        <v>27</v>
      </c>
      <c r="D1669">
        <v>196</v>
      </c>
      <c r="E1669">
        <v>1</v>
      </c>
      <c r="F1669">
        <v>75</v>
      </c>
      <c r="G1669">
        <v>0</v>
      </c>
      <c r="H1669">
        <v>0</v>
      </c>
      <c r="I1669">
        <v>1364</v>
      </c>
      <c r="J1669">
        <v>7000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2</v>
      </c>
      <c r="T1669">
        <v>12</v>
      </c>
      <c r="U1669">
        <v>0</v>
      </c>
      <c r="V1669">
        <v>50</v>
      </c>
      <c r="W1669">
        <v>50000</v>
      </c>
      <c r="X1669">
        <v>5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100</v>
      </c>
    </row>
    <row r="1670" spans="1:34" ht="18.75">
      <c r="A1670" s="79">
        <v>1669</v>
      </c>
      <c r="B1670" t="s">
        <v>4041</v>
      </c>
      <c r="C1670">
        <v>15</v>
      </c>
      <c r="D1670">
        <v>188</v>
      </c>
      <c r="E1670">
        <v>20</v>
      </c>
      <c r="F1670">
        <v>0</v>
      </c>
      <c r="G1670">
        <v>2</v>
      </c>
      <c r="H1670">
        <v>0</v>
      </c>
      <c r="I1670">
        <v>1795</v>
      </c>
      <c r="J1670">
        <v>8000</v>
      </c>
      <c r="K1670">
        <v>6</v>
      </c>
      <c r="L1670">
        <v>6</v>
      </c>
      <c r="M1670">
        <v>5</v>
      </c>
      <c r="N1670">
        <v>5</v>
      </c>
      <c r="O1670">
        <v>2</v>
      </c>
      <c r="P1670">
        <v>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50</v>
      </c>
      <c r="W1670">
        <v>50000</v>
      </c>
      <c r="X1670">
        <v>5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100</v>
      </c>
    </row>
    <row r="1671" spans="1:34" ht="18.75">
      <c r="A1671" s="79">
        <v>1670</v>
      </c>
      <c r="B1671" t="s">
        <v>4042</v>
      </c>
      <c r="C1671">
        <v>19</v>
      </c>
      <c r="D1671">
        <v>188</v>
      </c>
      <c r="E1671">
        <v>2</v>
      </c>
      <c r="F1671">
        <v>0</v>
      </c>
      <c r="G1671">
        <v>5</v>
      </c>
      <c r="H1671">
        <v>0</v>
      </c>
      <c r="I1671">
        <v>1794</v>
      </c>
      <c r="J1671">
        <v>8000</v>
      </c>
      <c r="K1671">
        <v>0</v>
      </c>
      <c r="L1671">
        <v>0</v>
      </c>
      <c r="M1671">
        <v>0</v>
      </c>
      <c r="N1671">
        <v>2</v>
      </c>
      <c r="O1671">
        <v>3</v>
      </c>
      <c r="P1671">
        <v>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50</v>
      </c>
      <c r="W1671">
        <v>50000</v>
      </c>
      <c r="X1671">
        <v>5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100</v>
      </c>
    </row>
    <row r="1672" spans="1:34" ht="18.75">
      <c r="A1672" s="79">
        <v>1671</v>
      </c>
      <c r="B1672" t="s">
        <v>4043</v>
      </c>
      <c r="C1672">
        <v>26</v>
      </c>
      <c r="D1672">
        <v>188</v>
      </c>
      <c r="E1672">
        <v>2</v>
      </c>
      <c r="F1672">
        <v>0</v>
      </c>
      <c r="G1672">
        <v>2</v>
      </c>
      <c r="H1672">
        <v>0</v>
      </c>
      <c r="I1672">
        <v>1791</v>
      </c>
      <c r="J1672">
        <v>8000</v>
      </c>
      <c r="K1672">
        <v>0</v>
      </c>
      <c r="L1672">
        <v>3</v>
      </c>
      <c r="M1672">
        <v>0</v>
      </c>
      <c r="N1672">
        <v>0</v>
      </c>
      <c r="O1672">
        <v>2</v>
      </c>
      <c r="P1672">
        <v>10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50</v>
      </c>
      <c r="W1672">
        <v>50000</v>
      </c>
      <c r="X1672">
        <v>5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100</v>
      </c>
    </row>
    <row r="1673" spans="1:34" ht="18.75">
      <c r="A1673" s="79">
        <v>1672</v>
      </c>
      <c r="B1673" t="s">
        <v>4044</v>
      </c>
      <c r="C1673">
        <v>22</v>
      </c>
      <c r="D1673">
        <v>188</v>
      </c>
      <c r="E1673">
        <v>2</v>
      </c>
      <c r="F1673">
        <v>0</v>
      </c>
      <c r="G1673">
        <v>3</v>
      </c>
      <c r="H1673">
        <v>0</v>
      </c>
      <c r="I1673">
        <v>1790</v>
      </c>
      <c r="J1673">
        <v>8000</v>
      </c>
      <c r="K1673">
        <v>0</v>
      </c>
      <c r="L1673">
        <v>0</v>
      </c>
      <c r="M1673">
        <v>0</v>
      </c>
      <c r="N1673">
        <v>3</v>
      </c>
      <c r="O1673">
        <v>1</v>
      </c>
      <c r="P1673">
        <v>14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50</v>
      </c>
      <c r="W1673">
        <v>50000</v>
      </c>
      <c r="X1673">
        <v>5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100</v>
      </c>
    </row>
    <row r="1674" spans="1:34" ht="18.75">
      <c r="A1674" s="79">
        <v>1673</v>
      </c>
      <c r="B1674" t="s">
        <v>4045</v>
      </c>
      <c r="C1674">
        <v>54</v>
      </c>
      <c r="D1674">
        <v>188</v>
      </c>
      <c r="E1674">
        <v>2</v>
      </c>
      <c r="F1674">
        <v>0</v>
      </c>
      <c r="G1674">
        <v>2</v>
      </c>
      <c r="H1674">
        <v>0</v>
      </c>
      <c r="I1674">
        <v>1792</v>
      </c>
      <c r="J1674">
        <v>10000</v>
      </c>
      <c r="K1674">
        <v>6</v>
      </c>
      <c r="L1674">
        <v>6</v>
      </c>
      <c r="M1674">
        <v>5</v>
      </c>
      <c r="N1674">
        <v>5</v>
      </c>
      <c r="O1674">
        <v>2</v>
      </c>
      <c r="P1674">
        <v>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50</v>
      </c>
      <c r="W1674">
        <v>50000</v>
      </c>
      <c r="X1674">
        <v>5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100</v>
      </c>
    </row>
    <row r="1675" spans="1:34" ht="18.75">
      <c r="A1675" s="79">
        <v>1674</v>
      </c>
      <c r="B1675" t="s">
        <v>4046</v>
      </c>
      <c r="C1675">
        <v>52</v>
      </c>
      <c r="D1675">
        <v>188</v>
      </c>
      <c r="E1675">
        <v>2</v>
      </c>
      <c r="F1675">
        <v>6</v>
      </c>
      <c r="G1675">
        <v>2</v>
      </c>
      <c r="H1675">
        <v>0</v>
      </c>
      <c r="I1675">
        <v>1793</v>
      </c>
      <c r="J1675">
        <v>10000</v>
      </c>
      <c r="K1675">
        <v>6</v>
      </c>
      <c r="L1675">
        <v>6</v>
      </c>
      <c r="M1675">
        <v>5</v>
      </c>
      <c r="N1675">
        <v>5</v>
      </c>
      <c r="O1675">
        <v>2</v>
      </c>
      <c r="P1675">
        <v>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50</v>
      </c>
      <c r="W1675">
        <v>50000</v>
      </c>
      <c r="X1675">
        <v>5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100</v>
      </c>
    </row>
    <row r="1676" spans="1:34" ht="18.75">
      <c r="A1676" s="79">
        <v>1675</v>
      </c>
      <c r="B1676" t="s">
        <v>4047</v>
      </c>
      <c r="C1676">
        <v>15</v>
      </c>
      <c r="D1676">
        <v>188</v>
      </c>
      <c r="E1676">
        <v>2</v>
      </c>
      <c r="F1676">
        <v>0</v>
      </c>
      <c r="G1676">
        <v>3</v>
      </c>
      <c r="H1676">
        <v>0</v>
      </c>
      <c r="I1676">
        <v>1815</v>
      </c>
      <c r="J1676">
        <v>8000</v>
      </c>
      <c r="K1676">
        <v>6</v>
      </c>
      <c r="L1676">
        <v>6</v>
      </c>
      <c r="M1676">
        <v>5</v>
      </c>
      <c r="N1676">
        <v>5</v>
      </c>
      <c r="O1676">
        <v>0</v>
      </c>
      <c r="P1676">
        <v>0</v>
      </c>
      <c r="Q1676">
        <v>2</v>
      </c>
      <c r="R1676">
        <v>8</v>
      </c>
      <c r="S1676">
        <v>0</v>
      </c>
      <c r="T1676">
        <v>0</v>
      </c>
      <c r="U1676">
        <v>0</v>
      </c>
      <c r="V1676">
        <v>50</v>
      </c>
      <c r="W1676">
        <v>50000</v>
      </c>
      <c r="X1676">
        <v>5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100</v>
      </c>
    </row>
    <row r="1677" spans="1:34" ht="18.75">
      <c r="A1677" s="79">
        <v>1676</v>
      </c>
      <c r="B1677" t="s">
        <v>4048</v>
      </c>
      <c r="C1677">
        <v>19</v>
      </c>
      <c r="D1677">
        <v>188</v>
      </c>
      <c r="E1677">
        <v>1</v>
      </c>
      <c r="F1677">
        <v>0</v>
      </c>
      <c r="G1677">
        <v>6</v>
      </c>
      <c r="H1677">
        <v>0</v>
      </c>
      <c r="I1677">
        <v>1814</v>
      </c>
      <c r="J1677">
        <v>8000</v>
      </c>
      <c r="K1677">
        <v>0</v>
      </c>
      <c r="L1677">
        <v>0</v>
      </c>
      <c r="M1677">
        <v>0</v>
      </c>
      <c r="N1677">
        <v>2</v>
      </c>
      <c r="O1677">
        <v>0</v>
      </c>
      <c r="P1677">
        <v>0</v>
      </c>
      <c r="Q1677">
        <v>3</v>
      </c>
      <c r="R1677">
        <v>8</v>
      </c>
      <c r="S1677">
        <v>0</v>
      </c>
      <c r="T1677">
        <v>0</v>
      </c>
      <c r="U1677">
        <v>0</v>
      </c>
      <c r="V1677">
        <v>50</v>
      </c>
      <c r="W1677">
        <v>50000</v>
      </c>
      <c r="X1677">
        <v>5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100</v>
      </c>
    </row>
    <row r="1678" spans="1:34" ht="18.75">
      <c r="A1678" s="79">
        <v>1677</v>
      </c>
      <c r="B1678" t="s">
        <v>4049</v>
      </c>
      <c r="C1678">
        <v>26</v>
      </c>
      <c r="D1678">
        <v>188</v>
      </c>
      <c r="E1678">
        <v>1</v>
      </c>
      <c r="F1678">
        <v>0</v>
      </c>
      <c r="G1678">
        <v>3</v>
      </c>
      <c r="H1678">
        <v>0</v>
      </c>
      <c r="I1678">
        <v>1811</v>
      </c>
      <c r="J1678">
        <v>8000</v>
      </c>
      <c r="K1678">
        <v>0</v>
      </c>
      <c r="L1678">
        <v>3</v>
      </c>
      <c r="M1678">
        <v>0</v>
      </c>
      <c r="N1678">
        <v>3</v>
      </c>
      <c r="O1678">
        <v>0</v>
      </c>
      <c r="P1678">
        <v>0</v>
      </c>
      <c r="Q1678">
        <v>2</v>
      </c>
      <c r="R1678">
        <v>10</v>
      </c>
      <c r="S1678">
        <v>0</v>
      </c>
      <c r="T1678">
        <v>0</v>
      </c>
      <c r="U1678">
        <v>0</v>
      </c>
      <c r="V1678">
        <v>50</v>
      </c>
      <c r="W1678">
        <v>50000</v>
      </c>
      <c r="X1678">
        <v>5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100</v>
      </c>
    </row>
    <row r="1679" spans="1:34" ht="18.75">
      <c r="A1679" s="79">
        <v>1678</v>
      </c>
      <c r="B1679" t="s">
        <v>4050</v>
      </c>
      <c r="C1679">
        <v>22</v>
      </c>
      <c r="D1679">
        <v>188</v>
      </c>
      <c r="E1679">
        <v>1</v>
      </c>
      <c r="F1679">
        <v>0</v>
      </c>
      <c r="G1679">
        <v>4</v>
      </c>
      <c r="H1679">
        <v>0</v>
      </c>
      <c r="I1679">
        <v>1810</v>
      </c>
      <c r="J1679">
        <v>8000</v>
      </c>
      <c r="K1679">
        <v>0</v>
      </c>
      <c r="L1679">
        <v>0</v>
      </c>
      <c r="M1679">
        <v>0</v>
      </c>
      <c r="N1679">
        <v>3</v>
      </c>
      <c r="O1679">
        <v>0</v>
      </c>
      <c r="P1679">
        <v>0</v>
      </c>
      <c r="Q1679">
        <v>3</v>
      </c>
      <c r="R1679">
        <v>13</v>
      </c>
      <c r="S1679">
        <v>0</v>
      </c>
      <c r="T1679">
        <v>0</v>
      </c>
      <c r="U1679">
        <v>0</v>
      </c>
      <c r="V1679">
        <v>50</v>
      </c>
      <c r="W1679">
        <v>50000</v>
      </c>
      <c r="X1679">
        <v>5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100</v>
      </c>
    </row>
    <row r="1680" spans="1:34" ht="18.75">
      <c r="A1680" s="79">
        <v>1679</v>
      </c>
      <c r="B1680" t="s">
        <v>4051</v>
      </c>
      <c r="C1680">
        <v>54</v>
      </c>
      <c r="D1680">
        <v>188</v>
      </c>
      <c r="E1680">
        <v>1</v>
      </c>
      <c r="F1680">
        <v>0</v>
      </c>
      <c r="G1680">
        <v>3</v>
      </c>
      <c r="H1680">
        <v>0</v>
      </c>
      <c r="I1680">
        <v>1812</v>
      </c>
      <c r="J1680">
        <v>10000</v>
      </c>
      <c r="K1680">
        <v>6</v>
      </c>
      <c r="L1680">
        <v>6</v>
      </c>
      <c r="M1680">
        <v>5</v>
      </c>
      <c r="N1680">
        <v>5</v>
      </c>
      <c r="O1680">
        <v>0</v>
      </c>
      <c r="P1680">
        <v>0</v>
      </c>
      <c r="Q1680">
        <v>2</v>
      </c>
      <c r="R1680">
        <v>8</v>
      </c>
      <c r="S1680">
        <v>0</v>
      </c>
      <c r="T1680">
        <v>0</v>
      </c>
      <c r="U1680">
        <v>0</v>
      </c>
      <c r="V1680">
        <v>50</v>
      </c>
      <c r="W1680">
        <v>50000</v>
      </c>
      <c r="X1680">
        <v>5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100</v>
      </c>
    </row>
    <row r="1681" spans="1:34" ht="18.75">
      <c r="A1681" s="79">
        <v>1680</v>
      </c>
      <c r="B1681" t="s">
        <v>4052</v>
      </c>
      <c r="C1681">
        <v>52</v>
      </c>
      <c r="D1681">
        <v>188</v>
      </c>
      <c r="E1681">
        <v>1</v>
      </c>
      <c r="F1681">
        <v>6</v>
      </c>
      <c r="G1681">
        <v>3</v>
      </c>
      <c r="H1681">
        <v>0</v>
      </c>
      <c r="I1681">
        <v>1813</v>
      </c>
      <c r="J1681">
        <v>10000</v>
      </c>
      <c r="K1681">
        <v>6</v>
      </c>
      <c r="L1681">
        <v>6</v>
      </c>
      <c r="M1681">
        <v>5</v>
      </c>
      <c r="N1681">
        <v>5</v>
      </c>
      <c r="O1681">
        <v>0</v>
      </c>
      <c r="P1681">
        <v>0</v>
      </c>
      <c r="Q1681">
        <v>2</v>
      </c>
      <c r="R1681">
        <v>8</v>
      </c>
      <c r="S1681">
        <v>0</v>
      </c>
      <c r="T1681">
        <v>0</v>
      </c>
      <c r="U1681">
        <v>0</v>
      </c>
      <c r="V1681">
        <v>50</v>
      </c>
      <c r="W1681">
        <v>50000</v>
      </c>
      <c r="X1681">
        <v>5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100</v>
      </c>
    </row>
    <row r="1682" spans="1:34" ht="18.75">
      <c r="A1682" s="79">
        <v>1681</v>
      </c>
      <c r="B1682" t="s">
        <v>4053</v>
      </c>
      <c r="C1682">
        <v>15</v>
      </c>
      <c r="D1682">
        <v>188</v>
      </c>
      <c r="E1682">
        <v>3</v>
      </c>
      <c r="F1682">
        <v>0</v>
      </c>
      <c r="G1682">
        <v>3</v>
      </c>
      <c r="H1682">
        <v>0</v>
      </c>
      <c r="I1682">
        <v>1805</v>
      </c>
      <c r="J1682">
        <v>8000</v>
      </c>
      <c r="K1682">
        <v>6</v>
      </c>
      <c r="L1682">
        <v>6</v>
      </c>
      <c r="M1682">
        <v>5</v>
      </c>
      <c r="N1682">
        <v>5</v>
      </c>
      <c r="O1682">
        <v>0</v>
      </c>
      <c r="P1682">
        <v>0</v>
      </c>
      <c r="Q1682">
        <v>0</v>
      </c>
      <c r="R1682">
        <v>0</v>
      </c>
      <c r="S1682">
        <v>2</v>
      </c>
      <c r="T1682">
        <v>8</v>
      </c>
      <c r="U1682">
        <v>0</v>
      </c>
      <c r="V1682">
        <v>50</v>
      </c>
      <c r="W1682">
        <v>50000</v>
      </c>
      <c r="X1682">
        <v>5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100</v>
      </c>
    </row>
    <row r="1683" spans="1:34" ht="18.75">
      <c r="A1683" s="79">
        <v>1682</v>
      </c>
      <c r="B1683" t="s">
        <v>4054</v>
      </c>
      <c r="C1683">
        <v>19</v>
      </c>
      <c r="D1683">
        <v>188</v>
      </c>
      <c r="E1683">
        <v>1</v>
      </c>
      <c r="F1683">
        <v>0</v>
      </c>
      <c r="G1683">
        <v>6</v>
      </c>
      <c r="H1683">
        <v>0</v>
      </c>
      <c r="I1683">
        <v>1804</v>
      </c>
      <c r="J1683">
        <v>8000</v>
      </c>
      <c r="K1683">
        <v>0</v>
      </c>
      <c r="L1683">
        <v>0</v>
      </c>
      <c r="M1683">
        <v>0</v>
      </c>
      <c r="N1683">
        <v>2</v>
      </c>
      <c r="O1683">
        <v>0</v>
      </c>
      <c r="P1683">
        <v>0</v>
      </c>
      <c r="Q1683">
        <v>0</v>
      </c>
      <c r="R1683">
        <v>0</v>
      </c>
      <c r="S1683">
        <v>3</v>
      </c>
      <c r="T1683">
        <v>8</v>
      </c>
      <c r="U1683">
        <v>0</v>
      </c>
      <c r="V1683">
        <v>50</v>
      </c>
      <c r="W1683">
        <v>50000</v>
      </c>
      <c r="X1683">
        <v>5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100</v>
      </c>
    </row>
    <row r="1684" spans="1:34" ht="18.75">
      <c r="A1684" s="79">
        <v>1683</v>
      </c>
      <c r="B1684" t="s">
        <v>4055</v>
      </c>
      <c r="C1684">
        <v>24</v>
      </c>
      <c r="D1684">
        <v>188</v>
      </c>
      <c r="E1684">
        <v>1</v>
      </c>
      <c r="F1684">
        <v>0</v>
      </c>
      <c r="G1684">
        <v>3</v>
      </c>
      <c r="H1684">
        <v>0</v>
      </c>
      <c r="I1684">
        <v>1801</v>
      </c>
      <c r="J1684">
        <v>8000</v>
      </c>
      <c r="K1684">
        <v>0</v>
      </c>
      <c r="L1684">
        <v>0</v>
      </c>
      <c r="M1684">
        <v>0</v>
      </c>
      <c r="N1684">
        <v>2</v>
      </c>
      <c r="O1684">
        <v>0</v>
      </c>
      <c r="P1684">
        <v>0</v>
      </c>
      <c r="Q1684">
        <v>0</v>
      </c>
      <c r="R1684">
        <v>0</v>
      </c>
      <c r="S1684">
        <v>4</v>
      </c>
      <c r="T1684">
        <v>10</v>
      </c>
      <c r="U1684">
        <v>0</v>
      </c>
      <c r="V1684">
        <v>50</v>
      </c>
      <c r="W1684">
        <v>50000</v>
      </c>
      <c r="X1684">
        <v>5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100</v>
      </c>
    </row>
    <row r="1685" spans="1:34" ht="18.75">
      <c r="A1685" s="79">
        <v>1684</v>
      </c>
      <c r="B1685" t="s">
        <v>4056</v>
      </c>
      <c r="C1685">
        <v>22</v>
      </c>
      <c r="D1685">
        <v>188</v>
      </c>
      <c r="E1685">
        <v>1</v>
      </c>
      <c r="F1685">
        <v>0</v>
      </c>
      <c r="G1685">
        <v>4</v>
      </c>
      <c r="H1685">
        <v>0</v>
      </c>
      <c r="I1685">
        <v>1800</v>
      </c>
      <c r="J1685">
        <v>8000</v>
      </c>
      <c r="K1685">
        <v>0</v>
      </c>
      <c r="L1685">
        <v>0</v>
      </c>
      <c r="M1685">
        <v>0</v>
      </c>
      <c r="N1685">
        <v>3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13</v>
      </c>
      <c r="U1685">
        <v>0</v>
      </c>
      <c r="V1685">
        <v>50</v>
      </c>
      <c r="W1685">
        <v>50000</v>
      </c>
      <c r="X1685">
        <v>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100</v>
      </c>
    </row>
    <row r="1686" spans="1:34" ht="18.75">
      <c r="A1686" s="79">
        <v>1685</v>
      </c>
      <c r="B1686" t="s">
        <v>4057</v>
      </c>
      <c r="C1686">
        <v>54</v>
      </c>
      <c r="D1686">
        <v>188</v>
      </c>
      <c r="E1686">
        <v>1</v>
      </c>
      <c r="F1686">
        <v>0</v>
      </c>
      <c r="G1686">
        <v>3</v>
      </c>
      <c r="H1686">
        <v>0</v>
      </c>
      <c r="I1686">
        <v>1802</v>
      </c>
      <c r="J1686">
        <v>10000</v>
      </c>
      <c r="K1686">
        <v>6</v>
      </c>
      <c r="L1686">
        <v>6</v>
      </c>
      <c r="M1686">
        <v>5</v>
      </c>
      <c r="N1686">
        <v>5</v>
      </c>
      <c r="O1686">
        <v>0</v>
      </c>
      <c r="P1686">
        <v>0</v>
      </c>
      <c r="Q1686">
        <v>0</v>
      </c>
      <c r="R1686">
        <v>0</v>
      </c>
      <c r="S1686">
        <v>2</v>
      </c>
      <c r="T1686">
        <v>8</v>
      </c>
      <c r="U1686">
        <v>0</v>
      </c>
      <c r="V1686">
        <v>50</v>
      </c>
      <c r="W1686">
        <v>50000</v>
      </c>
      <c r="X1686">
        <v>5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100</v>
      </c>
    </row>
    <row r="1687" spans="1:34" ht="18.75">
      <c r="A1687" s="79">
        <v>1686</v>
      </c>
      <c r="B1687" t="s">
        <v>4058</v>
      </c>
      <c r="C1687">
        <v>52</v>
      </c>
      <c r="D1687">
        <v>188</v>
      </c>
      <c r="E1687">
        <v>1</v>
      </c>
      <c r="F1687">
        <v>6</v>
      </c>
      <c r="G1687">
        <v>3</v>
      </c>
      <c r="H1687">
        <v>0</v>
      </c>
      <c r="I1687">
        <v>1803</v>
      </c>
      <c r="J1687">
        <v>10000</v>
      </c>
      <c r="K1687">
        <v>6</v>
      </c>
      <c r="L1687">
        <v>6</v>
      </c>
      <c r="M1687">
        <v>5</v>
      </c>
      <c r="N1687">
        <v>5</v>
      </c>
      <c r="O1687">
        <v>0</v>
      </c>
      <c r="P1687">
        <v>0</v>
      </c>
      <c r="Q1687">
        <v>0</v>
      </c>
      <c r="R1687">
        <v>0</v>
      </c>
      <c r="S1687">
        <v>2</v>
      </c>
      <c r="T1687">
        <v>8</v>
      </c>
      <c r="U1687">
        <v>0</v>
      </c>
      <c r="V1687">
        <v>50</v>
      </c>
      <c r="W1687">
        <v>50000</v>
      </c>
      <c r="X1687">
        <v>5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100</v>
      </c>
    </row>
    <row r="1688" spans="1:34" ht="18.75">
      <c r="A1688" s="79">
        <v>1687</v>
      </c>
      <c r="B1688" t="s">
        <v>4059</v>
      </c>
      <c r="C1688">
        <v>28</v>
      </c>
      <c r="D1688">
        <v>194</v>
      </c>
      <c r="E1688">
        <v>3</v>
      </c>
      <c r="F1688">
        <v>350</v>
      </c>
      <c r="G1688">
        <v>0</v>
      </c>
      <c r="H1688">
        <v>0</v>
      </c>
      <c r="I1688">
        <v>1794</v>
      </c>
      <c r="J1688">
        <v>8000</v>
      </c>
      <c r="K1688">
        <v>0</v>
      </c>
      <c r="L1688">
        <v>1</v>
      </c>
      <c r="M1688">
        <v>0</v>
      </c>
      <c r="N1688">
        <v>2</v>
      </c>
      <c r="O1688">
        <v>3</v>
      </c>
      <c r="P1688">
        <v>8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50</v>
      </c>
      <c r="W1688">
        <v>50000</v>
      </c>
      <c r="X1688">
        <v>5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100</v>
      </c>
    </row>
    <row r="1689" spans="1:34" ht="18.75">
      <c r="A1689" s="79">
        <v>1688</v>
      </c>
      <c r="B1689" t="s">
        <v>4060</v>
      </c>
      <c r="C1689">
        <v>24</v>
      </c>
      <c r="D1689">
        <v>195</v>
      </c>
      <c r="E1689">
        <v>2</v>
      </c>
      <c r="F1689">
        <v>200</v>
      </c>
      <c r="G1689">
        <v>0</v>
      </c>
      <c r="H1689">
        <v>0</v>
      </c>
      <c r="I1689">
        <v>1791</v>
      </c>
      <c r="J1689">
        <v>8000</v>
      </c>
      <c r="K1689">
        <v>0</v>
      </c>
      <c r="L1689">
        <v>2</v>
      </c>
      <c r="M1689">
        <v>0</v>
      </c>
      <c r="N1689">
        <v>0</v>
      </c>
      <c r="O1689">
        <v>2</v>
      </c>
      <c r="P1689">
        <v>10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50</v>
      </c>
      <c r="W1689">
        <v>50000</v>
      </c>
      <c r="X1689">
        <v>5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100</v>
      </c>
    </row>
    <row r="1690" spans="1:34" ht="18.75">
      <c r="A1690" s="79">
        <v>1689</v>
      </c>
      <c r="B1690" t="s">
        <v>4061</v>
      </c>
      <c r="C1690">
        <v>27</v>
      </c>
      <c r="D1690">
        <v>196</v>
      </c>
      <c r="E1690">
        <v>2</v>
      </c>
      <c r="F1690">
        <v>200</v>
      </c>
      <c r="G1690">
        <v>0</v>
      </c>
      <c r="H1690">
        <v>0</v>
      </c>
      <c r="I1690">
        <v>1790</v>
      </c>
      <c r="J1690">
        <v>8000</v>
      </c>
      <c r="K1690">
        <v>0</v>
      </c>
      <c r="L1690">
        <v>1</v>
      </c>
      <c r="M1690">
        <v>0</v>
      </c>
      <c r="N1690">
        <v>0</v>
      </c>
      <c r="O1690">
        <v>1</v>
      </c>
      <c r="P1690">
        <v>14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50</v>
      </c>
      <c r="W1690">
        <v>50000</v>
      </c>
      <c r="X1690">
        <v>5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100</v>
      </c>
    </row>
    <row r="1691" spans="1:34" ht="18.75">
      <c r="A1691" s="79">
        <v>1690</v>
      </c>
      <c r="B1691" t="s">
        <v>4062</v>
      </c>
      <c r="C1691">
        <v>19</v>
      </c>
      <c r="D1691">
        <v>194</v>
      </c>
      <c r="E1691">
        <v>1</v>
      </c>
      <c r="F1691">
        <v>100</v>
      </c>
      <c r="G1691">
        <v>0</v>
      </c>
      <c r="H1691">
        <v>0</v>
      </c>
      <c r="I1691">
        <v>1814</v>
      </c>
      <c r="J1691">
        <v>6000</v>
      </c>
      <c r="K1691">
        <v>0</v>
      </c>
      <c r="L1691">
        <v>0</v>
      </c>
      <c r="M1691">
        <v>0</v>
      </c>
      <c r="N1691">
        <v>2</v>
      </c>
      <c r="O1691">
        <v>0</v>
      </c>
      <c r="P1691">
        <v>0</v>
      </c>
      <c r="Q1691">
        <v>3</v>
      </c>
      <c r="R1691">
        <v>8</v>
      </c>
      <c r="S1691">
        <v>0</v>
      </c>
      <c r="T1691">
        <v>0</v>
      </c>
      <c r="U1691">
        <v>0</v>
      </c>
      <c r="V1691">
        <v>50</v>
      </c>
      <c r="W1691">
        <v>50000</v>
      </c>
      <c r="X1691">
        <v>5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100</v>
      </c>
    </row>
    <row r="1692" spans="1:34" ht="18.75">
      <c r="A1692" s="79">
        <v>1691</v>
      </c>
      <c r="B1692" t="s">
        <v>4063</v>
      </c>
      <c r="C1692">
        <v>26</v>
      </c>
      <c r="D1692">
        <v>195</v>
      </c>
      <c r="E1692">
        <v>1</v>
      </c>
      <c r="F1692">
        <v>100</v>
      </c>
      <c r="G1692">
        <v>0</v>
      </c>
      <c r="H1692">
        <v>0</v>
      </c>
      <c r="I1692">
        <v>1811</v>
      </c>
      <c r="J1692">
        <v>6000</v>
      </c>
      <c r="K1692">
        <v>0</v>
      </c>
      <c r="L1692">
        <v>3</v>
      </c>
      <c r="M1692">
        <v>0</v>
      </c>
      <c r="N1692">
        <v>3</v>
      </c>
      <c r="O1692">
        <v>0</v>
      </c>
      <c r="P1692">
        <v>0</v>
      </c>
      <c r="Q1692">
        <v>2</v>
      </c>
      <c r="R1692">
        <v>10</v>
      </c>
      <c r="S1692">
        <v>0</v>
      </c>
      <c r="T1692">
        <v>0</v>
      </c>
      <c r="U1692">
        <v>0</v>
      </c>
      <c r="V1692">
        <v>50</v>
      </c>
      <c r="W1692">
        <v>50000</v>
      </c>
      <c r="X1692">
        <v>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100</v>
      </c>
    </row>
    <row r="1693" spans="1:34" ht="18.75">
      <c r="A1693" s="79">
        <v>1692</v>
      </c>
      <c r="B1693" t="s">
        <v>4064</v>
      </c>
      <c r="C1693">
        <v>22</v>
      </c>
      <c r="D1693">
        <v>196</v>
      </c>
      <c r="E1693">
        <v>1</v>
      </c>
      <c r="F1693">
        <v>100</v>
      </c>
      <c r="G1693">
        <v>0</v>
      </c>
      <c r="H1693">
        <v>0</v>
      </c>
      <c r="I1693">
        <v>1810</v>
      </c>
      <c r="J1693">
        <v>6000</v>
      </c>
      <c r="K1693">
        <v>0</v>
      </c>
      <c r="L1693">
        <v>0</v>
      </c>
      <c r="M1693">
        <v>0</v>
      </c>
      <c r="N1693">
        <v>3</v>
      </c>
      <c r="O1693">
        <v>0</v>
      </c>
      <c r="P1693">
        <v>0</v>
      </c>
      <c r="Q1693">
        <v>3</v>
      </c>
      <c r="R1693">
        <v>13</v>
      </c>
      <c r="S1693">
        <v>0</v>
      </c>
      <c r="T1693">
        <v>0</v>
      </c>
      <c r="U1693">
        <v>0</v>
      </c>
      <c r="V1693">
        <v>50</v>
      </c>
      <c r="W1693">
        <v>50000</v>
      </c>
      <c r="X1693">
        <v>5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100</v>
      </c>
    </row>
    <row r="1694" spans="1:34" ht="18.75">
      <c r="A1694" s="79">
        <v>1693</v>
      </c>
      <c r="B1694" t="s">
        <v>4065</v>
      </c>
      <c r="C1694">
        <v>29</v>
      </c>
      <c r="D1694">
        <v>194</v>
      </c>
      <c r="E1694">
        <v>2</v>
      </c>
      <c r="F1694">
        <v>150</v>
      </c>
      <c r="G1694">
        <v>0</v>
      </c>
      <c r="H1694">
        <v>0</v>
      </c>
      <c r="I1694">
        <v>1804</v>
      </c>
      <c r="J1694">
        <v>7000</v>
      </c>
      <c r="K1694">
        <v>0</v>
      </c>
      <c r="L1694">
        <v>1</v>
      </c>
      <c r="M1694">
        <v>0</v>
      </c>
      <c r="N1694">
        <v>2</v>
      </c>
      <c r="O1694">
        <v>0</v>
      </c>
      <c r="P1694">
        <v>0</v>
      </c>
      <c r="Q1694">
        <v>0</v>
      </c>
      <c r="R1694">
        <v>0</v>
      </c>
      <c r="S1694">
        <v>3</v>
      </c>
      <c r="T1694">
        <v>8</v>
      </c>
      <c r="U1694">
        <v>0</v>
      </c>
      <c r="V1694">
        <v>50</v>
      </c>
      <c r="W1694">
        <v>50000</v>
      </c>
      <c r="X1694">
        <v>5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100</v>
      </c>
    </row>
    <row r="1695" spans="1:34" ht="18.75">
      <c r="A1695" s="79">
        <v>1694</v>
      </c>
      <c r="B1695" t="s">
        <v>4066</v>
      </c>
      <c r="C1695">
        <v>24</v>
      </c>
      <c r="D1695">
        <v>195</v>
      </c>
      <c r="E1695">
        <v>1</v>
      </c>
      <c r="F1695">
        <v>150</v>
      </c>
      <c r="G1695">
        <v>0</v>
      </c>
      <c r="H1695">
        <v>0</v>
      </c>
      <c r="I1695">
        <v>1801</v>
      </c>
      <c r="J1695">
        <v>7000</v>
      </c>
      <c r="K1695">
        <v>0</v>
      </c>
      <c r="L1695">
        <v>0</v>
      </c>
      <c r="M1695">
        <v>0</v>
      </c>
      <c r="N1695">
        <v>3</v>
      </c>
      <c r="O1695">
        <v>0</v>
      </c>
      <c r="P1695">
        <v>0</v>
      </c>
      <c r="Q1695">
        <v>0</v>
      </c>
      <c r="R1695">
        <v>0</v>
      </c>
      <c r="S1695">
        <v>4</v>
      </c>
      <c r="T1695">
        <v>10</v>
      </c>
      <c r="U1695">
        <v>0</v>
      </c>
      <c r="V1695">
        <v>50</v>
      </c>
      <c r="W1695">
        <v>50000</v>
      </c>
      <c r="X1695">
        <v>5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100</v>
      </c>
    </row>
    <row r="1696" spans="1:34" ht="18.75">
      <c r="A1696" s="79">
        <v>1695</v>
      </c>
      <c r="B1696" t="s">
        <v>4067</v>
      </c>
      <c r="C1696">
        <v>27</v>
      </c>
      <c r="D1696">
        <v>196</v>
      </c>
      <c r="E1696">
        <v>1</v>
      </c>
      <c r="F1696">
        <v>150</v>
      </c>
      <c r="G1696">
        <v>0</v>
      </c>
      <c r="H1696">
        <v>0</v>
      </c>
      <c r="I1696">
        <v>1800</v>
      </c>
      <c r="J1696">
        <v>7000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13</v>
      </c>
      <c r="U1696">
        <v>0</v>
      </c>
      <c r="V1696">
        <v>50</v>
      </c>
      <c r="W1696">
        <v>50000</v>
      </c>
      <c r="X1696">
        <v>5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100</v>
      </c>
    </row>
    <row r="1697" spans="1:34" ht="18.75">
      <c r="A1697" s="79">
        <v>1696</v>
      </c>
      <c r="B1697" t="s">
        <v>4068</v>
      </c>
      <c r="C1697">
        <v>30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1846</v>
      </c>
      <c r="J1697">
        <v>50000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55</v>
      </c>
      <c r="W1697">
        <v>500</v>
      </c>
      <c r="X1697">
        <v>5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100</v>
      </c>
    </row>
    <row r="1698" spans="1:34" ht="18.75">
      <c r="A1698" s="79">
        <v>1697</v>
      </c>
      <c r="B1698" t="s">
        <v>4069</v>
      </c>
      <c r="C1698">
        <v>30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1866</v>
      </c>
      <c r="J1698">
        <v>50000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55</v>
      </c>
      <c r="W1698">
        <v>500</v>
      </c>
      <c r="X1698">
        <v>5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100</v>
      </c>
    </row>
    <row r="1699" spans="1:34" ht="18.75">
      <c r="A1699" s="79">
        <v>1698</v>
      </c>
      <c r="B1699" t="s">
        <v>4070</v>
      </c>
      <c r="C1699">
        <v>30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1856</v>
      </c>
      <c r="J1699">
        <v>50000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55</v>
      </c>
      <c r="W1699">
        <v>500</v>
      </c>
      <c r="X1699">
        <v>5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100</v>
      </c>
    </row>
    <row r="1700" spans="1:34" ht="18.75">
      <c r="A1700" s="79">
        <v>1699</v>
      </c>
      <c r="B1700" t="s">
        <v>4071</v>
      </c>
      <c r="C1700">
        <v>30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1846</v>
      </c>
      <c r="J1700">
        <v>50000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55</v>
      </c>
      <c r="W1700">
        <v>500</v>
      </c>
      <c r="X1700">
        <v>5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100</v>
      </c>
    </row>
    <row r="1701" spans="1:34" ht="18.75">
      <c r="A1701" s="79">
        <v>1700</v>
      </c>
      <c r="B1701" t="s">
        <v>4072</v>
      </c>
      <c r="C1701">
        <v>30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1846</v>
      </c>
      <c r="J1701">
        <v>50000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55</v>
      </c>
      <c r="W1701">
        <v>500</v>
      </c>
      <c r="X1701">
        <v>5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100</v>
      </c>
    </row>
    <row r="1702" spans="1:34" ht="18.75">
      <c r="A1702" s="79">
        <v>1701</v>
      </c>
      <c r="B1702" t="s">
        <v>4073</v>
      </c>
      <c r="C1702">
        <v>30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1846</v>
      </c>
      <c r="J1702">
        <v>50000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55</v>
      </c>
      <c r="W1702">
        <v>500</v>
      </c>
      <c r="X1702">
        <v>5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100</v>
      </c>
    </row>
    <row r="1703" spans="1:34" ht="18.75">
      <c r="A1703" s="79">
        <v>1702</v>
      </c>
      <c r="B1703" t="s">
        <v>4074</v>
      </c>
      <c r="C1703">
        <v>30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1846</v>
      </c>
      <c r="J1703">
        <v>50000</v>
      </c>
      <c r="K1703">
        <v>0</v>
      </c>
      <c r="L1703">
        <v>0</v>
      </c>
      <c r="M1703">
        <v>0</v>
      </c>
      <c r="N1703">
        <v>0</v>
      </c>
      <c r="O1703">
        <v>2</v>
      </c>
      <c r="P1703">
        <v>3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55</v>
      </c>
      <c r="W1703">
        <v>500</v>
      </c>
      <c r="X1703">
        <v>5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100</v>
      </c>
    </row>
    <row r="1704" spans="1:34" ht="18.75">
      <c r="A1704" s="79">
        <v>1703</v>
      </c>
      <c r="B1704" t="s">
        <v>4075</v>
      </c>
      <c r="C1704">
        <v>30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1846</v>
      </c>
      <c r="J1704">
        <v>50000</v>
      </c>
      <c r="K1704">
        <v>0</v>
      </c>
      <c r="L1704">
        <v>0</v>
      </c>
      <c r="M1704">
        <v>0</v>
      </c>
      <c r="N1704">
        <v>0</v>
      </c>
      <c r="O1704">
        <v>3</v>
      </c>
      <c r="P1704">
        <v>3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55</v>
      </c>
      <c r="W1704">
        <v>500</v>
      </c>
      <c r="X1704">
        <v>5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100</v>
      </c>
    </row>
    <row r="1705" spans="1:34" ht="18.75">
      <c r="A1705" s="79">
        <v>1704</v>
      </c>
      <c r="B1705" t="s">
        <v>4076</v>
      </c>
      <c r="C1705">
        <v>30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1846</v>
      </c>
      <c r="J1705">
        <v>50000</v>
      </c>
      <c r="K1705">
        <v>0</v>
      </c>
      <c r="L1705">
        <v>0</v>
      </c>
      <c r="M1705">
        <v>0</v>
      </c>
      <c r="N1705">
        <v>0</v>
      </c>
      <c r="O1705">
        <v>3</v>
      </c>
      <c r="P1705">
        <v>4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55</v>
      </c>
      <c r="W1705">
        <v>500</v>
      </c>
      <c r="X1705">
        <v>5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100</v>
      </c>
    </row>
    <row r="1706" spans="1:34" ht="18.75">
      <c r="A1706" s="79">
        <v>1705</v>
      </c>
      <c r="B1706" t="s">
        <v>4077</v>
      </c>
      <c r="C1706">
        <v>30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1846</v>
      </c>
      <c r="J1706">
        <v>50000</v>
      </c>
      <c r="K1706">
        <v>0</v>
      </c>
      <c r="L1706">
        <v>0</v>
      </c>
      <c r="M1706">
        <v>0</v>
      </c>
      <c r="N1706">
        <v>0</v>
      </c>
      <c r="O1706">
        <v>4</v>
      </c>
      <c r="P1706">
        <v>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55</v>
      </c>
      <c r="W1706">
        <v>500</v>
      </c>
      <c r="X1706">
        <v>5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100</v>
      </c>
    </row>
    <row r="1707" spans="1:34" ht="18.75">
      <c r="A1707" s="79">
        <v>1706</v>
      </c>
      <c r="B1707" t="s">
        <v>4078</v>
      </c>
      <c r="C1707">
        <v>30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1846</v>
      </c>
      <c r="J1707">
        <v>50000</v>
      </c>
      <c r="K1707">
        <v>0</v>
      </c>
      <c r="L1707">
        <v>0</v>
      </c>
      <c r="M1707">
        <v>0</v>
      </c>
      <c r="N1707">
        <v>0</v>
      </c>
      <c r="O1707">
        <v>4</v>
      </c>
      <c r="P1707">
        <v>5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55</v>
      </c>
      <c r="W1707">
        <v>500</v>
      </c>
      <c r="X1707">
        <v>5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100</v>
      </c>
    </row>
    <row r="1708" spans="1:34" ht="18.75">
      <c r="A1708" s="79">
        <v>1707</v>
      </c>
      <c r="B1708" t="s">
        <v>4079</v>
      </c>
      <c r="C1708">
        <v>30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1846</v>
      </c>
      <c r="J1708">
        <v>50000</v>
      </c>
      <c r="K1708">
        <v>0</v>
      </c>
      <c r="L1708">
        <v>0</v>
      </c>
      <c r="M1708">
        <v>0</v>
      </c>
      <c r="N1708">
        <v>0</v>
      </c>
      <c r="O1708">
        <v>5</v>
      </c>
      <c r="P1708">
        <v>5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55</v>
      </c>
      <c r="W1708">
        <v>500</v>
      </c>
      <c r="X1708">
        <v>5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100</v>
      </c>
    </row>
    <row r="1709" spans="1:34" ht="18.75">
      <c r="A1709" s="79">
        <v>1708</v>
      </c>
      <c r="B1709" t="s">
        <v>4080</v>
      </c>
      <c r="C1709">
        <v>30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1846</v>
      </c>
      <c r="J1709">
        <v>50000</v>
      </c>
      <c r="K1709">
        <v>0</v>
      </c>
      <c r="L1709">
        <v>0</v>
      </c>
      <c r="M1709">
        <v>0</v>
      </c>
      <c r="N1709">
        <v>0</v>
      </c>
      <c r="O1709">
        <v>5</v>
      </c>
      <c r="P1709">
        <v>6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55</v>
      </c>
      <c r="W1709">
        <v>500</v>
      </c>
      <c r="X1709">
        <v>5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100</v>
      </c>
    </row>
    <row r="1710" spans="1:34" ht="18.75">
      <c r="A1710" s="79">
        <v>1709</v>
      </c>
      <c r="B1710" t="s">
        <v>4081</v>
      </c>
      <c r="C1710">
        <v>30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1846</v>
      </c>
      <c r="J1710">
        <v>50000</v>
      </c>
      <c r="K1710">
        <v>0</v>
      </c>
      <c r="L1710">
        <v>0</v>
      </c>
      <c r="M1710">
        <v>0</v>
      </c>
      <c r="N1710">
        <v>0</v>
      </c>
      <c r="O1710">
        <v>6</v>
      </c>
      <c r="P1710">
        <v>6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55</v>
      </c>
      <c r="W1710">
        <v>500</v>
      </c>
      <c r="X1710">
        <v>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100</v>
      </c>
    </row>
    <row r="1711" spans="1:34" ht="18.75">
      <c r="A1711" s="79">
        <v>1710</v>
      </c>
      <c r="B1711" t="s">
        <v>4082</v>
      </c>
      <c r="C1711">
        <v>30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1846</v>
      </c>
      <c r="J1711">
        <v>50000</v>
      </c>
      <c r="K1711">
        <v>0</v>
      </c>
      <c r="L1711">
        <v>0</v>
      </c>
      <c r="M1711">
        <v>0</v>
      </c>
      <c r="N1711">
        <v>0</v>
      </c>
      <c r="O1711">
        <v>6</v>
      </c>
      <c r="P1711">
        <v>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55</v>
      </c>
      <c r="W1711">
        <v>500</v>
      </c>
      <c r="X1711">
        <v>5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100</v>
      </c>
    </row>
    <row r="1712" spans="1:34" ht="18.75">
      <c r="A1712" s="79">
        <v>1711</v>
      </c>
      <c r="B1712" t="s">
        <v>4083</v>
      </c>
      <c r="C1712">
        <v>30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1846</v>
      </c>
      <c r="J1712">
        <v>50000</v>
      </c>
      <c r="K1712">
        <v>0</v>
      </c>
      <c r="L1712">
        <v>0</v>
      </c>
      <c r="M1712">
        <v>0</v>
      </c>
      <c r="N1712">
        <v>0</v>
      </c>
      <c r="O1712">
        <v>7</v>
      </c>
      <c r="P1712">
        <v>7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55</v>
      </c>
      <c r="W1712">
        <v>500</v>
      </c>
      <c r="X1712">
        <v>5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100</v>
      </c>
    </row>
    <row r="1713" spans="1:34" ht="18.75">
      <c r="A1713" s="79">
        <v>1712</v>
      </c>
      <c r="B1713" t="s">
        <v>4084</v>
      </c>
      <c r="C1713">
        <v>30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1846</v>
      </c>
      <c r="J1713">
        <v>50000</v>
      </c>
      <c r="K1713">
        <v>0</v>
      </c>
      <c r="L1713">
        <v>0</v>
      </c>
      <c r="M1713">
        <v>0</v>
      </c>
      <c r="N1713">
        <v>0</v>
      </c>
      <c r="O1713">
        <v>7</v>
      </c>
      <c r="P1713">
        <v>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55</v>
      </c>
      <c r="W1713">
        <v>500</v>
      </c>
      <c r="X1713">
        <v>5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100</v>
      </c>
    </row>
    <row r="1714" spans="1:34" ht="18.75">
      <c r="A1714" s="79">
        <v>1713</v>
      </c>
      <c r="B1714" t="s">
        <v>4085</v>
      </c>
      <c r="C1714">
        <v>30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1846</v>
      </c>
      <c r="J1714">
        <v>50000</v>
      </c>
      <c r="K1714">
        <v>0</v>
      </c>
      <c r="L1714">
        <v>0</v>
      </c>
      <c r="M1714">
        <v>0</v>
      </c>
      <c r="N1714">
        <v>0</v>
      </c>
      <c r="O1714">
        <v>8</v>
      </c>
      <c r="P1714">
        <v>8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55</v>
      </c>
      <c r="W1714">
        <v>500</v>
      </c>
      <c r="X1714">
        <v>5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100</v>
      </c>
    </row>
    <row r="1715" spans="1:34" ht="18.75">
      <c r="A1715" s="79">
        <v>1714</v>
      </c>
      <c r="B1715" t="s">
        <v>4086</v>
      </c>
      <c r="C1715">
        <v>30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1846</v>
      </c>
      <c r="J1715">
        <v>50000</v>
      </c>
      <c r="K1715">
        <v>0</v>
      </c>
      <c r="L1715">
        <v>0</v>
      </c>
      <c r="M1715">
        <v>0</v>
      </c>
      <c r="N1715">
        <v>0</v>
      </c>
      <c r="O1715">
        <v>9</v>
      </c>
      <c r="P1715">
        <v>10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55</v>
      </c>
      <c r="W1715">
        <v>500</v>
      </c>
      <c r="X1715">
        <v>5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100</v>
      </c>
    </row>
    <row r="1716" spans="1:34" ht="18.75">
      <c r="A1716" s="79">
        <v>1715</v>
      </c>
      <c r="B1716" t="s">
        <v>4087</v>
      </c>
      <c r="C1716">
        <v>30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1846</v>
      </c>
      <c r="J1716">
        <v>50000</v>
      </c>
      <c r="K1716">
        <v>0</v>
      </c>
      <c r="L1716">
        <v>0</v>
      </c>
      <c r="M1716">
        <v>0</v>
      </c>
      <c r="N1716">
        <v>0</v>
      </c>
      <c r="O1716">
        <v>10</v>
      </c>
      <c r="P1716">
        <v>15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150</v>
      </c>
      <c r="W1716">
        <v>500</v>
      </c>
      <c r="X1716">
        <v>5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100</v>
      </c>
    </row>
    <row r="1717" spans="1:34" ht="18.75">
      <c r="A1717" s="79">
        <v>1716</v>
      </c>
      <c r="B1717" t="s">
        <v>4088</v>
      </c>
      <c r="C1717">
        <v>30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1866</v>
      </c>
      <c r="J1717">
        <v>50000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1</v>
      </c>
      <c r="S1717">
        <v>0</v>
      </c>
      <c r="T1717">
        <v>0</v>
      </c>
      <c r="U1717">
        <v>0</v>
      </c>
      <c r="V1717">
        <v>55</v>
      </c>
      <c r="W1717">
        <v>500</v>
      </c>
      <c r="X1717">
        <v>5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100</v>
      </c>
    </row>
    <row r="1718" spans="1:34" ht="18.75">
      <c r="A1718" s="79">
        <v>1717</v>
      </c>
      <c r="B1718" t="s">
        <v>4089</v>
      </c>
      <c r="C1718">
        <v>30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1866</v>
      </c>
      <c r="J1718">
        <v>50000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2</v>
      </c>
      <c r="S1718">
        <v>0</v>
      </c>
      <c r="T1718">
        <v>0</v>
      </c>
      <c r="U1718">
        <v>0</v>
      </c>
      <c r="V1718">
        <v>55</v>
      </c>
      <c r="W1718">
        <v>500</v>
      </c>
      <c r="X1718">
        <v>5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100</v>
      </c>
    </row>
    <row r="1719" spans="1:34" ht="18.75">
      <c r="A1719" s="79">
        <v>1718</v>
      </c>
      <c r="B1719" t="s">
        <v>4090</v>
      </c>
      <c r="C1719">
        <v>30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1866</v>
      </c>
      <c r="J1719">
        <v>50000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2</v>
      </c>
      <c r="R1719">
        <v>2</v>
      </c>
      <c r="S1719">
        <v>0</v>
      </c>
      <c r="T1719">
        <v>0</v>
      </c>
      <c r="U1719">
        <v>0</v>
      </c>
      <c r="V1719">
        <v>55</v>
      </c>
      <c r="W1719">
        <v>500</v>
      </c>
      <c r="X1719">
        <v>5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100</v>
      </c>
    </row>
    <row r="1720" spans="1:34" ht="18.75">
      <c r="A1720" s="79">
        <v>1719</v>
      </c>
      <c r="B1720" t="s">
        <v>4091</v>
      </c>
      <c r="C1720">
        <v>30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1866</v>
      </c>
      <c r="J1720">
        <v>50000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</v>
      </c>
      <c r="R1720">
        <v>3</v>
      </c>
      <c r="S1720">
        <v>0</v>
      </c>
      <c r="T1720">
        <v>0</v>
      </c>
      <c r="U1720">
        <v>0</v>
      </c>
      <c r="V1720">
        <v>55</v>
      </c>
      <c r="W1720">
        <v>500</v>
      </c>
      <c r="X1720">
        <v>5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100</v>
      </c>
    </row>
    <row r="1721" spans="1:34" ht="18.75">
      <c r="A1721" s="79">
        <v>1720</v>
      </c>
      <c r="B1721" t="s">
        <v>4092</v>
      </c>
      <c r="C1721">
        <v>30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1866</v>
      </c>
      <c r="J1721">
        <v>50000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3</v>
      </c>
      <c r="R1721">
        <v>3</v>
      </c>
      <c r="S1721">
        <v>0</v>
      </c>
      <c r="T1721">
        <v>0</v>
      </c>
      <c r="U1721">
        <v>0</v>
      </c>
      <c r="V1721">
        <v>55</v>
      </c>
      <c r="W1721">
        <v>500</v>
      </c>
      <c r="X1721">
        <v>5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100</v>
      </c>
    </row>
    <row r="1722" spans="1:34" ht="18.75">
      <c r="A1722" s="79">
        <v>1721</v>
      </c>
      <c r="B1722" t="s">
        <v>4093</v>
      </c>
      <c r="C1722">
        <v>30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1866</v>
      </c>
      <c r="J1722">
        <v>50000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3</v>
      </c>
      <c r="R1722">
        <v>4</v>
      </c>
      <c r="S1722">
        <v>0</v>
      </c>
      <c r="T1722">
        <v>0</v>
      </c>
      <c r="U1722">
        <v>0</v>
      </c>
      <c r="V1722">
        <v>55</v>
      </c>
      <c r="W1722">
        <v>500</v>
      </c>
      <c r="X1722">
        <v>5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100</v>
      </c>
    </row>
    <row r="1723" spans="1:34" ht="18.75">
      <c r="A1723" s="79">
        <v>1722</v>
      </c>
      <c r="B1723" t="s">
        <v>4094</v>
      </c>
      <c r="C1723">
        <v>30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1866</v>
      </c>
      <c r="J1723">
        <v>50000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4</v>
      </c>
      <c r="R1723">
        <v>4</v>
      </c>
      <c r="S1723">
        <v>0</v>
      </c>
      <c r="T1723">
        <v>0</v>
      </c>
      <c r="U1723">
        <v>0</v>
      </c>
      <c r="V1723">
        <v>55</v>
      </c>
      <c r="W1723">
        <v>500</v>
      </c>
      <c r="X1723">
        <v>5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100</v>
      </c>
    </row>
    <row r="1724" spans="1:34" ht="18.75">
      <c r="A1724" s="79">
        <v>1723</v>
      </c>
      <c r="B1724" t="s">
        <v>4095</v>
      </c>
      <c r="C1724">
        <v>30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1866</v>
      </c>
      <c r="J1724">
        <v>50000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4</v>
      </c>
      <c r="R1724">
        <v>5</v>
      </c>
      <c r="S1724">
        <v>0</v>
      </c>
      <c r="T1724">
        <v>0</v>
      </c>
      <c r="U1724">
        <v>0</v>
      </c>
      <c r="V1724">
        <v>55</v>
      </c>
      <c r="W1724">
        <v>500</v>
      </c>
      <c r="X1724">
        <v>5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100</v>
      </c>
    </row>
    <row r="1725" spans="1:34" ht="18.75">
      <c r="A1725" s="79">
        <v>1724</v>
      </c>
      <c r="B1725" t="s">
        <v>4096</v>
      </c>
      <c r="C1725">
        <v>30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1866</v>
      </c>
      <c r="J1725">
        <v>50000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5</v>
      </c>
      <c r="R1725">
        <v>5</v>
      </c>
      <c r="S1725">
        <v>0</v>
      </c>
      <c r="T1725">
        <v>0</v>
      </c>
      <c r="U1725">
        <v>0</v>
      </c>
      <c r="V1725">
        <v>55</v>
      </c>
      <c r="W1725">
        <v>500</v>
      </c>
      <c r="X1725">
        <v>5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100</v>
      </c>
    </row>
    <row r="1726" spans="1:34" ht="18.75">
      <c r="A1726" s="79">
        <v>1725</v>
      </c>
      <c r="B1726" t="s">
        <v>4097</v>
      </c>
      <c r="C1726">
        <v>30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1866</v>
      </c>
      <c r="J1726">
        <v>50000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5</v>
      </c>
      <c r="R1726">
        <v>6</v>
      </c>
      <c r="S1726">
        <v>0</v>
      </c>
      <c r="T1726">
        <v>0</v>
      </c>
      <c r="U1726">
        <v>0</v>
      </c>
      <c r="V1726">
        <v>55</v>
      </c>
      <c r="W1726">
        <v>500</v>
      </c>
      <c r="X1726">
        <v>5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100</v>
      </c>
    </row>
    <row r="1727" spans="1:34" ht="18.75">
      <c r="A1727" s="79">
        <v>1726</v>
      </c>
      <c r="B1727" t="s">
        <v>4098</v>
      </c>
      <c r="C1727">
        <v>30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1866</v>
      </c>
      <c r="J1727">
        <v>50000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6</v>
      </c>
      <c r="R1727">
        <v>6</v>
      </c>
      <c r="S1727">
        <v>0</v>
      </c>
      <c r="T1727">
        <v>0</v>
      </c>
      <c r="U1727">
        <v>0</v>
      </c>
      <c r="V1727">
        <v>55</v>
      </c>
      <c r="W1727">
        <v>500</v>
      </c>
      <c r="X1727">
        <v>5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100</v>
      </c>
    </row>
    <row r="1728" spans="1:34" ht="18.75">
      <c r="A1728" s="79">
        <v>1727</v>
      </c>
      <c r="B1728" t="s">
        <v>4099</v>
      </c>
      <c r="C1728">
        <v>30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1866</v>
      </c>
      <c r="J1728">
        <v>50000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6</v>
      </c>
      <c r="R1728">
        <v>7</v>
      </c>
      <c r="S1728">
        <v>0</v>
      </c>
      <c r="T1728">
        <v>0</v>
      </c>
      <c r="U1728">
        <v>0</v>
      </c>
      <c r="V1728">
        <v>55</v>
      </c>
      <c r="W1728">
        <v>500</v>
      </c>
      <c r="X1728">
        <v>5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100</v>
      </c>
    </row>
    <row r="1729" spans="1:34" ht="18.75">
      <c r="A1729" s="79">
        <v>1728</v>
      </c>
      <c r="B1729" t="s">
        <v>4100</v>
      </c>
      <c r="C1729">
        <v>30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1866</v>
      </c>
      <c r="J1729">
        <v>50000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7</v>
      </c>
      <c r="R1729">
        <v>7</v>
      </c>
      <c r="S1729">
        <v>0</v>
      </c>
      <c r="T1729">
        <v>0</v>
      </c>
      <c r="U1729">
        <v>0</v>
      </c>
      <c r="V1729">
        <v>55</v>
      </c>
      <c r="W1729">
        <v>500</v>
      </c>
      <c r="X1729">
        <v>5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100</v>
      </c>
    </row>
    <row r="1730" spans="1:34" ht="18.75">
      <c r="A1730" s="79">
        <v>1729</v>
      </c>
      <c r="B1730" t="s">
        <v>4101</v>
      </c>
      <c r="C1730">
        <v>30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1866</v>
      </c>
      <c r="J1730">
        <v>50000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7</v>
      </c>
      <c r="R1730">
        <v>8</v>
      </c>
      <c r="S1730">
        <v>0</v>
      </c>
      <c r="T1730">
        <v>0</v>
      </c>
      <c r="U1730">
        <v>0</v>
      </c>
      <c r="V1730">
        <v>55</v>
      </c>
      <c r="W1730">
        <v>500</v>
      </c>
      <c r="X1730">
        <v>5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100</v>
      </c>
    </row>
    <row r="1731" spans="1:34" ht="18.75">
      <c r="A1731" s="79">
        <v>1730</v>
      </c>
      <c r="B1731" t="s">
        <v>4102</v>
      </c>
      <c r="C1731">
        <v>30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1866</v>
      </c>
      <c r="J1731">
        <v>50000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8</v>
      </c>
      <c r="R1731">
        <v>8</v>
      </c>
      <c r="S1731">
        <v>0</v>
      </c>
      <c r="T1731">
        <v>0</v>
      </c>
      <c r="U1731">
        <v>0</v>
      </c>
      <c r="V1731">
        <v>55</v>
      </c>
      <c r="W1731">
        <v>500</v>
      </c>
      <c r="X1731">
        <v>5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100</v>
      </c>
    </row>
    <row r="1732" spans="1:34" ht="18.75">
      <c r="A1732" s="79">
        <v>1731</v>
      </c>
      <c r="B1732" t="s">
        <v>4103</v>
      </c>
      <c r="C1732">
        <v>30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1866</v>
      </c>
      <c r="J1732">
        <v>50000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9</v>
      </c>
      <c r="R1732">
        <v>10</v>
      </c>
      <c r="S1732">
        <v>0</v>
      </c>
      <c r="T1732">
        <v>0</v>
      </c>
      <c r="U1732">
        <v>0</v>
      </c>
      <c r="V1732">
        <v>55</v>
      </c>
      <c r="W1732">
        <v>500</v>
      </c>
      <c r="X1732">
        <v>5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100</v>
      </c>
    </row>
    <row r="1733" spans="1:34" ht="18.75">
      <c r="A1733" s="79">
        <v>1732</v>
      </c>
      <c r="B1733" t="s">
        <v>4104</v>
      </c>
      <c r="C1733">
        <v>30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1866</v>
      </c>
      <c r="J1733">
        <v>50000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10</v>
      </c>
      <c r="R1733">
        <v>15</v>
      </c>
      <c r="S1733">
        <v>0</v>
      </c>
      <c r="T1733">
        <v>0</v>
      </c>
      <c r="U1733">
        <v>0</v>
      </c>
      <c r="V1733">
        <v>150</v>
      </c>
      <c r="W1733">
        <v>500</v>
      </c>
      <c r="X1733">
        <v>5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100</v>
      </c>
    </row>
    <row r="1734" spans="1:34" ht="18.75">
      <c r="A1734" s="79">
        <v>1733</v>
      </c>
      <c r="B1734" t="s">
        <v>4105</v>
      </c>
      <c r="C1734">
        <v>30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1856</v>
      </c>
      <c r="J1734">
        <v>50000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1</v>
      </c>
      <c r="U1734">
        <v>0</v>
      </c>
      <c r="V1734">
        <v>55</v>
      </c>
      <c r="W1734">
        <v>500</v>
      </c>
      <c r="X1734">
        <v>5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100</v>
      </c>
    </row>
    <row r="1735" spans="1:34" ht="18.75">
      <c r="A1735" s="79">
        <v>1734</v>
      </c>
      <c r="B1735" t="s">
        <v>4106</v>
      </c>
      <c r="C1735">
        <v>30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1856</v>
      </c>
      <c r="J1735">
        <v>50000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2</v>
      </c>
      <c r="U1735">
        <v>0</v>
      </c>
      <c r="V1735">
        <v>55</v>
      </c>
      <c r="W1735">
        <v>500</v>
      </c>
      <c r="X1735">
        <v>5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100</v>
      </c>
    </row>
    <row r="1736" spans="1:34" ht="18.75">
      <c r="A1736" s="79">
        <v>1735</v>
      </c>
      <c r="B1736" t="s">
        <v>4107</v>
      </c>
      <c r="C1736">
        <v>30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1856</v>
      </c>
      <c r="J1736">
        <v>50000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2</v>
      </c>
      <c r="T1736">
        <v>2</v>
      </c>
      <c r="U1736">
        <v>0</v>
      </c>
      <c r="V1736">
        <v>55</v>
      </c>
      <c r="W1736">
        <v>500</v>
      </c>
      <c r="X1736">
        <v>5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100</v>
      </c>
    </row>
    <row r="1737" spans="1:34" ht="18.75">
      <c r="A1737" s="79">
        <v>1736</v>
      </c>
      <c r="B1737" t="s">
        <v>4108</v>
      </c>
      <c r="C1737">
        <v>30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1856</v>
      </c>
      <c r="J1737">
        <v>50000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2</v>
      </c>
      <c r="T1737">
        <v>3</v>
      </c>
      <c r="U1737">
        <v>0</v>
      </c>
      <c r="V1737">
        <v>55</v>
      </c>
      <c r="W1737">
        <v>500</v>
      </c>
      <c r="X1737">
        <v>5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100</v>
      </c>
    </row>
    <row r="1738" spans="1:34" ht="18.75">
      <c r="A1738" s="79">
        <v>1737</v>
      </c>
      <c r="B1738" t="s">
        <v>4109</v>
      </c>
      <c r="C1738">
        <v>30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1856</v>
      </c>
      <c r="J1738">
        <v>50000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3</v>
      </c>
      <c r="T1738">
        <v>3</v>
      </c>
      <c r="U1738">
        <v>0</v>
      </c>
      <c r="V1738">
        <v>55</v>
      </c>
      <c r="W1738">
        <v>500</v>
      </c>
      <c r="X1738">
        <v>5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100</v>
      </c>
    </row>
    <row r="1739" spans="1:34" ht="18.75">
      <c r="A1739" s="79">
        <v>1738</v>
      </c>
      <c r="B1739" t="s">
        <v>4110</v>
      </c>
      <c r="C1739">
        <v>30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1856</v>
      </c>
      <c r="J1739">
        <v>50000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</v>
      </c>
      <c r="T1739">
        <v>4</v>
      </c>
      <c r="U1739">
        <v>0</v>
      </c>
      <c r="V1739">
        <v>55</v>
      </c>
      <c r="W1739">
        <v>500</v>
      </c>
      <c r="X1739">
        <v>5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100</v>
      </c>
    </row>
    <row r="1740" spans="1:34" ht="18.75">
      <c r="A1740" s="79">
        <v>1739</v>
      </c>
      <c r="B1740" t="s">
        <v>4111</v>
      </c>
      <c r="C1740">
        <v>30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1856</v>
      </c>
      <c r="J1740">
        <v>50000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4</v>
      </c>
      <c r="T1740">
        <v>4</v>
      </c>
      <c r="U1740">
        <v>0</v>
      </c>
      <c r="V1740">
        <v>55</v>
      </c>
      <c r="W1740">
        <v>500</v>
      </c>
      <c r="X1740">
        <v>5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100</v>
      </c>
    </row>
    <row r="1741" spans="1:34" ht="18.75">
      <c r="A1741" s="79">
        <v>1740</v>
      </c>
      <c r="B1741" t="s">
        <v>4112</v>
      </c>
      <c r="C1741">
        <v>30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1856</v>
      </c>
      <c r="J1741">
        <v>50000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4</v>
      </c>
      <c r="T1741">
        <v>5</v>
      </c>
      <c r="U1741">
        <v>0</v>
      </c>
      <c r="V1741">
        <v>55</v>
      </c>
      <c r="W1741">
        <v>500</v>
      </c>
      <c r="X1741">
        <v>5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100</v>
      </c>
    </row>
    <row r="1742" spans="1:34" ht="18.75">
      <c r="A1742" s="79">
        <v>1741</v>
      </c>
      <c r="B1742" t="s">
        <v>4113</v>
      </c>
      <c r="C1742">
        <v>30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1856</v>
      </c>
      <c r="J1742">
        <v>50000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5</v>
      </c>
      <c r="T1742">
        <v>5</v>
      </c>
      <c r="U1742">
        <v>0</v>
      </c>
      <c r="V1742">
        <v>55</v>
      </c>
      <c r="W1742">
        <v>500</v>
      </c>
      <c r="X1742">
        <v>5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100</v>
      </c>
    </row>
    <row r="1743" spans="1:34" ht="18.75">
      <c r="A1743" s="79">
        <v>1742</v>
      </c>
      <c r="B1743" t="s">
        <v>4114</v>
      </c>
      <c r="C1743">
        <v>30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1856</v>
      </c>
      <c r="J1743">
        <v>50000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5</v>
      </c>
      <c r="T1743">
        <v>6</v>
      </c>
      <c r="U1743">
        <v>0</v>
      </c>
      <c r="V1743">
        <v>55</v>
      </c>
      <c r="W1743">
        <v>500</v>
      </c>
      <c r="X1743">
        <v>5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100</v>
      </c>
    </row>
    <row r="1744" spans="1:34" ht="18.75">
      <c r="A1744" s="79">
        <v>1743</v>
      </c>
      <c r="B1744" t="s">
        <v>4115</v>
      </c>
      <c r="C1744">
        <v>30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1856</v>
      </c>
      <c r="J1744">
        <v>50000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6</v>
      </c>
      <c r="T1744">
        <v>6</v>
      </c>
      <c r="U1744">
        <v>0</v>
      </c>
      <c r="V1744">
        <v>55</v>
      </c>
      <c r="W1744">
        <v>500</v>
      </c>
      <c r="X1744">
        <v>5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100</v>
      </c>
    </row>
    <row r="1745" spans="1:34" ht="18.75">
      <c r="A1745" s="79">
        <v>1744</v>
      </c>
      <c r="B1745" t="s">
        <v>4116</v>
      </c>
      <c r="C1745">
        <v>30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1856</v>
      </c>
      <c r="J1745">
        <v>50000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6</v>
      </c>
      <c r="T1745">
        <v>7</v>
      </c>
      <c r="U1745">
        <v>0</v>
      </c>
      <c r="V1745">
        <v>55</v>
      </c>
      <c r="W1745">
        <v>500</v>
      </c>
      <c r="X1745">
        <v>5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100</v>
      </c>
    </row>
    <row r="1746" spans="1:34" ht="18.75">
      <c r="A1746" s="79">
        <v>1745</v>
      </c>
      <c r="B1746" t="s">
        <v>4117</v>
      </c>
      <c r="C1746">
        <v>30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1856</v>
      </c>
      <c r="J1746">
        <v>50000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7</v>
      </c>
      <c r="T1746">
        <v>7</v>
      </c>
      <c r="U1746">
        <v>0</v>
      </c>
      <c r="V1746">
        <v>55</v>
      </c>
      <c r="W1746">
        <v>500</v>
      </c>
      <c r="X1746">
        <v>5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100</v>
      </c>
    </row>
    <row r="1747" spans="1:34" ht="18.75">
      <c r="A1747" s="79">
        <v>1746</v>
      </c>
      <c r="B1747" t="s">
        <v>4118</v>
      </c>
      <c r="C1747">
        <v>30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1856</v>
      </c>
      <c r="J1747">
        <v>50000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7</v>
      </c>
      <c r="T1747">
        <v>8</v>
      </c>
      <c r="U1747">
        <v>0</v>
      </c>
      <c r="V1747">
        <v>55</v>
      </c>
      <c r="W1747">
        <v>500</v>
      </c>
      <c r="X1747">
        <v>5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100</v>
      </c>
    </row>
    <row r="1748" spans="1:34" ht="18.75">
      <c r="A1748" s="79">
        <v>1747</v>
      </c>
      <c r="B1748" t="s">
        <v>4119</v>
      </c>
      <c r="C1748">
        <v>30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1856</v>
      </c>
      <c r="J1748">
        <v>50000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8</v>
      </c>
      <c r="T1748">
        <v>8</v>
      </c>
      <c r="U1748">
        <v>0</v>
      </c>
      <c r="V1748">
        <v>55</v>
      </c>
      <c r="W1748">
        <v>500</v>
      </c>
      <c r="X1748">
        <v>5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100</v>
      </c>
    </row>
    <row r="1749" spans="1:34" ht="18.75">
      <c r="A1749" s="79">
        <v>1748</v>
      </c>
      <c r="B1749" t="s">
        <v>4120</v>
      </c>
      <c r="C1749">
        <v>30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1856</v>
      </c>
      <c r="J1749">
        <v>50000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9</v>
      </c>
      <c r="T1749">
        <v>10</v>
      </c>
      <c r="U1749">
        <v>0</v>
      </c>
      <c r="V1749">
        <v>55</v>
      </c>
      <c r="W1749">
        <v>500</v>
      </c>
      <c r="X1749">
        <v>5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100</v>
      </c>
    </row>
    <row r="1750" spans="1:34" ht="18.75">
      <c r="A1750" s="79">
        <v>1749</v>
      </c>
      <c r="B1750" t="s">
        <v>4121</v>
      </c>
      <c r="C1750">
        <v>30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1856</v>
      </c>
      <c r="J1750">
        <v>50000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10</v>
      </c>
      <c r="T1750">
        <v>15</v>
      </c>
      <c r="U1750">
        <v>0</v>
      </c>
      <c r="V1750">
        <v>150</v>
      </c>
      <c r="W1750">
        <v>500</v>
      </c>
      <c r="X1750">
        <v>5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100</v>
      </c>
    </row>
    <row r="1751" spans="1:34" ht="18.75">
      <c r="A1751" s="79">
        <v>1750</v>
      </c>
      <c r="B1751" t="s">
        <v>4122</v>
      </c>
      <c r="C1751">
        <v>5</v>
      </c>
      <c r="D1751">
        <v>33</v>
      </c>
      <c r="E1751">
        <v>1</v>
      </c>
      <c r="F1751">
        <v>0</v>
      </c>
      <c r="G1751">
        <v>0</v>
      </c>
      <c r="H1751">
        <v>0</v>
      </c>
      <c r="I1751">
        <v>71</v>
      </c>
      <c r="J1751">
        <v>10000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11</v>
      </c>
      <c r="W1751">
        <v>800</v>
      </c>
      <c r="X1751">
        <v>5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100</v>
      </c>
    </row>
    <row r="1752" spans="1:34" ht="18.75">
      <c r="A1752" s="79">
        <v>1751</v>
      </c>
      <c r="B1752" t="s">
        <v>4123</v>
      </c>
      <c r="C1752">
        <v>5</v>
      </c>
      <c r="D1752">
        <v>33</v>
      </c>
      <c r="E1752">
        <v>1</v>
      </c>
      <c r="F1752">
        <v>0</v>
      </c>
      <c r="G1752">
        <v>0</v>
      </c>
      <c r="H1752">
        <v>0</v>
      </c>
      <c r="I1752">
        <v>71</v>
      </c>
      <c r="J1752">
        <v>10000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11</v>
      </c>
      <c r="W1752">
        <v>800</v>
      </c>
      <c r="X1752">
        <v>5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100</v>
      </c>
    </row>
    <row r="1753" spans="1:34" ht="18.75">
      <c r="A1753" s="79">
        <v>1752</v>
      </c>
      <c r="B1753" t="s">
        <v>4124</v>
      </c>
      <c r="C1753">
        <v>5</v>
      </c>
      <c r="D1753">
        <v>33</v>
      </c>
      <c r="E1753">
        <v>1</v>
      </c>
      <c r="F1753">
        <v>0</v>
      </c>
      <c r="G1753">
        <v>0</v>
      </c>
      <c r="H1753">
        <v>0</v>
      </c>
      <c r="I1753">
        <v>71</v>
      </c>
      <c r="J1753">
        <v>10000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11</v>
      </c>
      <c r="W1753">
        <v>800</v>
      </c>
      <c r="X1753">
        <v>5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100</v>
      </c>
    </row>
    <row r="1754" spans="1:34" ht="18.75">
      <c r="A1754" s="79">
        <v>1753</v>
      </c>
      <c r="B1754" t="s">
        <v>4125</v>
      </c>
      <c r="C1754">
        <v>5</v>
      </c>
      <c r="D1754">
        <v>33</v>
      </c>
      <c r="E1754">
        <v>1</v>
      </c>
      <c r="F1754">
        <v>0</v>
      </c>
      <c r="G1754">
        <v>0</v>
      </c>
      <c r="H1754">
        <v>0</v>
      </c>
      <c r="I1754">
        <v>71</v>
      </c>
      <c r="J1754">
        <v>10000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11</v>
      </c>
      <c r="W1754">
        <v>800</v>
      </c>
      <c r="X1754">
        <v>5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100</v>
      </c>
    </row>
    <row r="1755" spans="1:34" ht="18.75">
      <c r="A1755" s="79">
        <v>1754</v>
      </c>
      <c r="B1755" t="s">
        <v>4126</v>
      </c>
      <c r="C1755">
        <v>5</v>
      </c>
      <c r="D1755">
        <v>33</v>
      </c>
      <c r="E1755">
        <v>1</v>
      </c>
      <c r="F1755">
        <v>0</v>
      </c>
      <c r="G1755">
        <v>0</v>
      </c>
      <c r="H1755">
        <v>0</v>
      </c>
      <c r="I1755">
        <v>71</v>
      </c>
      <c r="J1755">
        <v>10000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11</v>
      </c>
      <c r="W1755">
        <v>800</v>
      </c>
      <c r="X1755">
        <v>5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100</v>
      </c>
    </row>
    <row r="1756" spans="1:34" ht="18.75">
      <c r="A1756" s="79">
        <v>1755</v>
      </c>
      <c r="B1756" t="s">
        <v>4127</v>
      </c>
      <c r="C1756">
        <v>5</v>
      </c>
      <c r="D1756">
        <v>33</v>
      </c>
      <c r="E1756">
        <v>1</v>
      </c>
      <c r="F1756">
        <v>0</v>
      </c>
      <c r="G1756">
        <v>0</v>
      </c>
      <c r="H1756">
        <v>0</v>
      </c>
      <c r="I1756">
        <v>71</v>
      </c>
      <c r="J1756">
        <v>10000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11</v>
      </c>
      <c r="W1756">
        <v>800</v>
      </c>
      <c r="X1756">
        <v>5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100</v>
      </c>
    </row>
    <row r="1757" spans="1:34" ht="18.75">
      <c r="A1757" s="79">
        <v>1756</v>
      </c>
      <c r="B1757" t="s">
        <v>4128</v>
      </c>
      <c r="C1757">
        <v>5</v>
      </c>
      <c r="D1757">
        <v>33</v>
      </c>
      <c r="E1757">
        <v>1</v>
      </c>
      <c r="F1757">
        <v>0</v>
      </c>
      <c r="G1757">
        <v>0</v>
      </c>
      <c r="H1757">
        <v>0</v>
      </c>
      <c r="I1757">
        <v>71</v>
      </c>
      <c r="J1757">
        <v>10000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11</v>
      </c>
      <c r="W1757">
        <v>800</v>
      </c>
      <c r="X1757">
        <v>5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100</v>
      </c>
    </row>
    <row r="1758" spans="1:34" ht="18.75">
      <c r="A1758" s="79">
        <v>1757</v>
      </c>
      <c r="B1758" t="s">
        <v>4129</v>
      </c>
      <c r="C1758">
        <v>10</v>
      </c>
      <c r="D1758">
        <v>11</v>
      </c>
      <c r="E1758">
        <v>23</v>
      </c>
      <c r="F1758">
        <v>50</v>
      </c>
      <c r="G1758">
        <v>0</v>
      </c>
      <c r="H1758">
        <v>0</v>
      </c>
      <c r="I1758">
        <v>596</v>
      </c>
      <c r="J1758">
        <v>50000</v>
      </c>
      <c r="K1758">
        <v>8</v>
      </c>
      <c r="L1758">
        <v>12</v>
      </c>
      <c r="M1758">
        <v>8</v>
      </c>
      <c r="N1758">
        <v>8</v>
      </c>
      <c r="O1758">
        <v>3</v>
      </c>
      <c r="P1758">
        <v>3</v>
      </c>
      <c r="Q1758">
        <v>4</v>
      </c>
      <c r="R1758">
        <v>4</v>
      </c>
      <c r="S1758">
        <v>4</v>
      </c>
      <c r="T1758">
        <v>4</v>
      </c>
      <c r="U1758">
        <v>0</v>
      </c>
      <c r="V1758">
        <v>50</v>
      </c>
      <c r="W1758">
        <v>2600</v>
      </c>
      <c r="X1758">
        <v>5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100</v>
      </c>
    </row>
    <row r="1759" spans="1:34" ht="18.75">
      <c r="A1759" s="79">
        <v>1758</v>
      </c>
      <c r="B1759" t="s">
        <v>4130</v>
      </c>
      <c r="C1759">
        <v>19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1440</v>
      </c>
      <c r="J1759">
        <v>8000</v>
      </c>
      <c r="K1759">
        <v>0</v>
      </c>
      <c r="L1759">
        <v>0</v>
      </c>
      <c r="M1759">
        <v>0</v>
      </c>
      <c r="N1759">
        <v>2</v>
      </c>
      <c r="O1759">
        <v>0</v>
      </c>
      <c r="P1759">
        <v>4</v>
      </c>
      <c r="Q1759">
        <v>0</v>
      </c>
      <c r="R1759">
        <v>4</v>
      </c>
      <c r="S1759">
        <v>0</v>
      </c>
      <c r="T1759">
        <v>4</v>
      </c>
      <c r="U1759">
        <v>0</v>
      </c>
      <c r="V1759">
        <v>50</v>
      </c>
      <c r="W1759">
        <v>2600</v>
      </c>
      <c r="X1759">
        <v>5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100</v>
      </c>
    </row>
    <row r="1760" spans="1:34" ht="18.75">
      <c r="A1760" s="79">
        <v>1759</v>
      </c>
      <c r="B1760" t="s">
        <v>4131</v>
      </c>
      <c r="C1760">
        <v>30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860</v>
      </c>
      <c r="J1760">
        <v>50000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7</v>
      </c>
      <c r="Q1760">
        <v>0</v>
      </c>
      <c r="R1760">
        <v>7</v>
      </c>
      <c r="S1760">
        <v>0</v>
      </c>
      <c r="T1760">
        <v>7</v>
      </c>
      <c r="U1760">
        <v>0</v>
      </c>
      <c r="V1760">
        <v>50</v>
      </c>
      <c r="W1760">
        <v>2600</v>
      </c>
      <c r="X1760">
        <v>5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100</v>
      </c>
    </row>
    <row r="1761" spans="1:34" ht="18.75">
      <c r="A1761" s="79">
        <v>1760</v>
      </c>
      <c r="B1761" t="s">
        <v>4132</v>
      </c>
      <c r="C1761">
        <v>5</v>
      </c>
      <c r="D1761">
        <v>68</v>
      </c>
      <c r="E1761">
        <v>26</v>
      </c>
      <c r="F1761">
        <v>192</v>
      </c>
      <c r="G1761">
        <v>0</v>
      </c>
      <c r="H1761">
        <v>0</v>
      </c>
      <c r="I1761">
        <v>1880</v>
      </c>
      <c r="J1761">
        <v>60000</v>
      </c>
      <c r="K1761">
        <v>0</v>
      </c>
      <c r="L1761">
        <v>0</v>
      </c>
      <c r="M1761">
        <v>0</v>
      </c>
      <c r="N1761">
        <v>0</v>
      </c>
      <c r="O1761">
        <v>30</v>
      </c>
      <c r="P1761">
        <v>60</v>
      </c>
      <c r="Q1761">
        <v>14</v>
      </c>
      <c r="R1761">
        <v>28</v>
      </c>
      <c r="S1761">
        <v>13</v>
      </c>
      <c r="T1761">
        <v>27</v>
      </c>
      <c r="U1761">
        <v>0</v>
      </c>
      <c r="V1761">
        <v>70</v>
      </c>
      <c r="W1761">
        <v>50000</v>
      </c>
      <c r="X1761">
        <v>5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100</v>
      </c>
    </row>
    <row r="1762" spans="1:34" ht="18.75">
      <c r="A1762" s="79">
        <v>1761</v>
      </c>
      <c r="B1762" t="s">
        <v>4133</v>
      </c>
      <c r="C1762">
        <v>10</v>
      </c>
      <c r="D1762">
        <v>60</v>
      </c>
      <c r="E1762">
        <v>80</v>
      </c>
      <c r="F1762">
        <v>24</v>
      </c>
      <c r="G1762">
        <v>0</v>
      </c>
      <c r="H1762">
        <v>0</v>
      </c>
      <c r="I1762">
        <v>1900</v>
      </c>
      <c r="J1762">
        <v>60000</v>
      </c>
      <c r="K1762">
        <v>20</v>
      </c>
      <c r="L1762">
        <v>25</v>
      </c>
      <c r="M1762">
        <v>17</v>
      </c>
      <c r="N1762">
        <v>20</v>
      </c>
      <c r="O1762">
        <v>10</v>
      </c>
      <c r="P1762">
        <v>10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60</v>
      </c>
      <c r="W1762">
        <v>100000</v>
      </c>
      <c r="X1762">
        <v>5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100</v>
      </c>
    </row>
    <row r="1763" spans="1:34" ht="18.75">
      <c r="A1763" s="79">
        <v>1762</v>
      </c>
      <c r="B1763" t="s">
        <v>4134</v>
      </c>
      <c r="C1763">
        <v>11</v>
      </c>
      <c r="D1763">
        <v>60</v>
      </c>
      <c r="E1763">
        <v>80</v>
      </c>
      <c r="F1763">
        <v>25</v>
      </c>
      <c r="G1763">
        <v>0</v>
      </c>
      <c r="H1763">
        <v>0</v>
      </c>
      <c r="I1763">
        <v>1910</v>
      </c>
      <c r="J1763">
        <v>60000</v>
      </c>
      <c r="K1763">
        <v>20</v>
      </c>
      <c r="L1763">
        <v>25</v>
      </c>
      <c r="M1763">
        <v>17</v>
      </c>
      <c r="N1763">
        <v>20</v>
      </c>
      <c r="O1763">
        <v>10</v>
      </c>
      <c r="P1763">
        <v>10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60</v>
      </c>
      <c r="W1763">
        <v>100000</v>
      </c>
      <c r="X1763">
        <v>5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100</v>
      </c>
    </row>
    <row r="1764" spans="1:34" ht="18.75">
      <c r="A1764" s="79">
        <v>1763</v>
      </c>
      <c r="B1764" t="s">
        <v>4135</v>
      </c>
      <c r="C1764">
        <v>10</v>
      </c>
      <c r="D1764">
        <v>60</v>
      </c>
      <c r="E1764">
        <v>25</v>
      </c>
      <c r="F1764">
        <v>24</v>
      </c>
      <c r="G1764">
        <v>0</v>
      </c>
      <c r="H1764">
        <v>0</v>
      </c>
      <c r="I1764">
        <v>1900</v>
      </c>
      <c r="J1764">
        <v>60000</v>
      </c>
      <c r="K1764">
        <v>20</v>
      </c>
      <c r="L1764">
        <v>25</v>
      </c>
      <c r="M1764">
        <v>17</v>
      </c>
      <c r="N1764">
        <v>20</v>
      </c>
      <c r="O1764">
        <v>0</v>
      </c>
      <c r="P1764">
        <v>0</v>
      </c>
      <c r="Q1764">
        <v>12</v>
      </c>
      <c r="R1764">
        <v>12</v>
      </c>
      <c r="S1764">
        <v>0</v>
      </c>
      <c r="T1764">
        <v>0</v>
      </c>
      <c r="U1764">
        <v>0</v>
      </c>
      <c r="V1764">
        <v>60</v>
      </c>
      <c r="W1764">
        <v>100000</v>
      </c>
      <c r="X1764">
        <v>5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100</v>
      </c>
    </row>
    <row r="1765" spans="1:34" ht="18.75">
      <c r="A1765" s="79">
        <v>1764</v>
      </c>
      <c r="B1765" t="s">
        <v>4136</v>
      </c>
      <c r="C1765">
        <v>11</v>
      </c>
      <c r="D1765">
        <v>60</v>
      </c>
      <c r="E1765">
        <v>25</v>
      </c>
      <c r="F1765">
        <v>25</v>
      </c>
      <c r="G1765">
        <v>0</v>
      </c>
      <c r="H1765">
        <v>0</v>
      </c>
      <c r="I1765">
        <v>1910</v>
      </c>
      <c r="J1765">
        <v>60000</v>
      </c>
      <c r="K1765">
        <v>20</v>
      </c>
      <c r="L1765">
        <v>25</v>
      </c>
      <c r="M1765">
        <v>17</v>
      </c>
      <c r="N1765">
        <v>20</v>
      </c>
      <c r="O1765">
        <v>0</v>
      </c>
      <c r="P1765">
        <v>0</v>
      </c>
      <c r="Q1765">
        <v>12</v>
      </c>
      <c r="R1765">
        <v>12</v>
      </c>
      <c r="S1765">
        <v>0</v>
      </c>
      <c r="T1765">
        <v>0</v>
      </c>
      <c r="U1765">
        <v>0</v>
      </c>
      <c r="V1765">
        <v>60</v>
      </c>
      <c r="W1765">
        <v>100000</v>
      </c>
      <c r="X1765">
        <v>5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100</v>
      </c>
    </row>
    <row r="1766" spans="1:34" ht="18.75">
      <c r="A1766" s="79">
        <v>1765</v>
      </c>
      <c r="B1766" t="s">
        <v>4137</v>
      </c>
      <c r="C1766">
        <v>10</v>
      </c>
      <c r="D1766">
        <v>60</v>
      </c>
      <c r="E1766">
        <v>35</v>
      </c>
      <c r="F1766">
        <v>24</v>
      </c>
      <c r="G1766">
        <v>0</v>
      </c>
      <c r="H1766">
        <v>0</v>
      </c>
      <c r="I1766">
        <v>1900</v>
      </c>
      <c r="J1766">
        <v>60000</v>
      </c>
      <c r="K1766">
        <v>20</v>
      </c>
      <c r="L1766">
        <v>25</v>
      </c>
      <c r="M1766">
        <v>17</v>
      </c>
      <c r="N1766">
        <v>20</v>
      </c>
      <c r="O1766">
        <v>0</v>
      </c>
      <c r="P1766">
        <v>0</v>
      </c>
      <c r="Q1766">
        <v>0</v>
      </c>
      <c r="R1766">
        <v>0</v>
      </c>
      <c r="S1766">
        <v>12</v>
      </c>
      <c r="T1766">
        <v>12</v>
      </c>
      <c r="U1766">
        <v>0</v>
      </c>
      <c r="V1766">
        <v>60</v>
      </c>
      <c r="W1766">
        <v>100000</v>
      </c>
      <c r="X1766">
        <v>5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100</v>
      </c>
    </row>
    <row r="1767" spans="1:34" ht="18.75">
      <c r="A1767" s="79">
        <v>1766</v>
      </c>
      <c r="B1767" t="s">
        <v>4138</v>
      </c>
      <c r="C1767">
        <v>11</v>
      </c>
      <c r="D1767">
        <v>60</v>
      </c>
      <c r="E1767">
        <v>35</v>
      </c>
      <c r="F1767">
        <v>25</v>
      </c>
      <c r="G1767">
        <v>0</v>
      </c>
      <c r="H1767">
        <v>0</v>
      </c>
      <c r="I1767">
        <v>1910</v>
      </c>
      <c r="J1767">
        <v>60000</v>
      </c>
      <c r="K1767">
        <v>20</v>
      </c>
      <c r="L1767">
        <v>25</v>
      </c>
      <c r="M1767">
        <v>17</v>
      </c>
      <c r="N1767">
        <v>20</v>
      </c>
      <c r="O1767">
        <v>0</v>
      </c>
      <c r="P1767">
        <v>0</v>
      </c>
      <c r="Q1767">
        <v>0</v>
      </c>
      <c r="R1767">
        <v>0</v>
      </c>
      <c r="S1767">
        <v>12</v>
      </c>
      <c r="T1767">
        <v>12</v>
      </c>
      <c r="U1767">
        <v>0</v>
      </c>
      <c r="V1767">
        <v>60</v>
      </c>
      <c r="W1767">
        <v>100000</v>
      </c>
      <c r="X1767">
        <v>5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100</v>
      </c>
    </row>
    <row r="1768" spans="1:34" ht="18.75">
      <c r="A1768" s="79">
        <v>1767</v>
      </c>
      <c r="B1768" t="s">
        <v>4139</v>
      </c>
      <c r="C1768">
        <v>15</v>
      </c>
      <c r="D1768">
        <v>193</v>
      </c>
      <c r="E1768">
        <v>1</v>
      </c>
      <c r="F1768">
        <v>0</v>
      </c>
      <c r="G1768">
        <v>0</v>
      </c>
      <c r="H1768">
        <v>7</v>
      </c>
      <c r="I1768">
        <v>2133</v>
      </c>
      <c r="J1768">
        <v>10000</v>
      </c>
      <c r="K1768">
        <v>6</v>
      </c>
      <c r="L1768">
        <v>7</v>
      </c>
      <c r="M1768">
        <v>5</v>
      </c>
      <c r="N1768">
        <v>6</v>
      </c>
      <c r="O1768">
        <v>0</v>
      </c>
      <c r="P1768">
        <v>10</v>
      </c>
      <c r="Q1768">
        <v>0</v>
      </c>
      <c r="R1768">
        <v>0</v>
      </c>
      <c r="S1768">
        <v>0</v>
      </c>
      <c r="T1768">
        <v>0</v>
      </c>
      <c r="U1768">
        <v>30</v>
      </c>
      <c r="V1768">
        <v>60</v>
      </c>
      <c r="W1768">
        <v>50000</v>
      </c>
      <c r="X1768">
        <v>4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100</v>
      </c>
    </row>
    <row r="1769" spans="1:34" ht="18.75">
      <c r="A1769" s="79">
        <v>1768</v>
      </c>
      <c r="B1769" t="s">
        <v>4140</v>
      </c>
      <c r="C1769">
        <v>15</v>
      </c>
      <c r="D1769">
        <v>193</v>
      </c>
      <c r="E1769">
        <v>1</v>
      </c>
      <c r="F1769">
        <v>0</v>
      </c>
      <c r="G1769">
        <v>0</v>
      </c>
      <c r="H1769">
        <v>7</v>
      </c>
      <c r="I1769">
        <v>2133</v>
      </c>
      <c r="J1769">
        <v>10000</v>
      </c>
      <c r="K1769">
        <v>6</v>
      </c>
      <c r="L1769">
        <v>7</v>
      </c>
      <c r="M1769">
        <v>5</v>
      </c>
      <c r="N1769">
        <v>6</v>
      </c>
      <c r="O1769">
        <v>0</v>
      </c>
      <c r="P1769">
        <v>0</v>
      </c>
      <c r="Q1769">
        <v>0</v>
      </c>
      <c r="R1769">
        <v>10</v>
      </c>
      <c r="S1769">
        <v>0</v>
      </c>
      <c r="T1769">
        <v>0</v>
      </c>
      <c r="U1769">
        <v>30</v>
      </c>
      <c r="V1769">
        <v>60</v>
      </c>
      <c r="W1769">
        <v>50000</v>
      </c>
      <c r="X1769">
        <v>4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100</v>
      </c>
    </row>
    <row r="1770" spans="1:34" ht="18.75">
      <c r="A1770" s="79">
        <v>1769</v>
      </c>
      <c r="B1770" t="s">
        <v>4141</v>
      </c>
      <c r="C1770">
        <v>15</v>
      </c>
      <c r="D1770">
        <v>193</v>
      </c>
      <c r="E1770">
        <v>1</v>
      </c>
      <c r="F1770">
        <v>0</v>
      </c>
      <c r="G1770">
        <v>0</v>
      </c>
      <c r="H1770">
        <v>7</v>
      </c>
      <c r="I1770">
        <v>2133</v>
      </c>
      <c r="J1770">
        <v>10000</v>
      </c>
      <c r="K1770">
        <v>6</v>
      </c>
      <c r="L1770">
        <v>7</v>
      </c>
      <c r="M1770">
        <v>5</v>
      </c>
      <c r="N1770">
        <v>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10</v>
      </c>
      <c r="U1770">
        <v>30</v>
      </c>
      <c r="V1770">
        <v>60</v>
      </c>
      <c r="W1770">
        <v>50000</v>
      </c>
      <c r="X1770">
        <v>4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100</v>
      </c>
    </row>
    <row r="1771" spans="1:34" ht="18.75">
      <c r="A1771" s="79">
        <v>1770</v>
      </c>
      <c r="B1771" t="s">
        <v>4142</v>
      </c>
      <c r="C1771">
        <v>19</v>
      </c>
      <c r="D1771">
        <v>193</v>
      </c>
      <c r="E1771">
        <v>3</v>
      </c>
      <c r="F1771">
        <v>0</v>
      </c>
      <c r="G1771">
        <v>0</v>
      </c>
      <c r="H1771">
        <v>7</v>
      </c>
      <c r="I1771">
        <v>2132</v>
      </c>
      <c r="J1771">
        <v>8000</v>
      </c>
      <c r="K1771">
        <v>0</v>
      </c>
      <c r="L1771">
        <v>0</v>
      </c>
      <c r="M1771">
        <v>0</v>
      </c>
      <c r="N1771">
        <v>2</v>
      </c>
      <c r="O1771">
        <v>4</v>
      </c>
      <c r="P1771">
        <v>9</v>
      </c>
      <c r="Q1771">
        <v>0</v>
      </c>
      <c r="R1771">
        <v>0</v>
      </c>
      <c r="S1771">
        <v>0</v>
      </c>
      <c r="T1771">
        <v>0</v>
      </c>
      <c r="U1771">
        <v>30</v>
      </c>
      <c r="V1771">
        <v>60</v>
      </c>
      <c r="W1771">
        <v>50000</v>
      </c>
      <c r="X1771">
        <v>5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100</v>
      </c>
    </row>
    <row r="1772" spans="1:34" ht="18.75">
      <c r="A1772" s="79">
        <v>1771</v>
      </c>
      <c r="B1772" t="s">
        <v>4143</v>
      </c>
      <c r="C1772">
        <v>19</v>
      </c>
      <c r="D1772">
        <v>193</v>
      </c>
      <c r="E1772">
        <v>1</v>
      </c>
      <c r="F1772">
        <v>0</v>
      </c>
      <c r="G1772">
        <v>0</v>
      </c>
      <c r="H1772">
        <v>7</v>
      </c>
      <c r="I1772">
        <v>2132</v>
      </c>
      <c r="J1772">
        <v>6000</v>
      </c>
      <c r="K1772">
        <v>0</v>
      </c>
      <c r="L1772">
        <v>0</v>
      </c>
      <c r="M1772">
        <v>0</v>
      </c>
      <c r="N1772">
        <v>2</v>
      </c>
      <c r="O1772">
        <v>0</v>
      </c>
      <c r="P1772">
        <v>0</v>
      </c>
      <c r="Q1772">
        <v>4</v>
      </c>
      <c r="R1772">
        <v>9</v>
      </c>
      <c r="S1772">
        <v>0</v>
      </c>
      <c r="T1772">
        <v>0</v>
      </c>
      <c r="U1772">
        <v>30</v>
      </c>
      <c r="V1772">
        <v>60</v>
      </c>
      <c r="W1772">
        <v>50000</v>
      </c>
      <c r="X1772">
        <v>5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100</v>
      </c>
    </row>
    <row r="1773" spans="1:34" ht="18.75">
      <c r="A1773" s="79">
        <v>1772</v>
      </c>
      <c r="B1773" t="s">
        <v>4144</v>
      </c>
      <c r="C1773">
        <v>19</v>
      </c>
      <c r="D1773">
        <v>193</v>
      </c>
      <c r="E1773">
        <v>1</v>
      </c>
      <c r="F1773">
        <v>0</v>
      </c>
      <c r="G1773">
        <v>0</v>
      </c>
      <c r="H1773">
        <v>7</v>
      </c>
      <c r="I1773">
        <v>2132</v>
      </c>
      <c r="J1773">
        <v>6000</v>
      </c>
      <c r="K1773">
        <v>0</v>
      </c>
      <c r="L1773">
        <v>0</v>
      </c>
      <c r="M1773">
        <v>0</v>
      </c>
      <c r="N1773">
        <v>2</v>
      </c>
      <c r="O1773">
        <v>0</v>
      </c>
      <c r="P1773">
        <v>0</v>
      </c>
      <c r="Q1773">
        <v>0</v>
      </c>
      <c r="R1773">
        <v>0</v>
      </c>
      <c r="S1773">
        <v>4</v>
      </c>
      <c r="T1773">
        <v>9</v>
      </c>
      <c r="U1773">
        <v>30</v>
      </c>
      <c r="V1773">
        <v>60</v>
      </c>
      <c r="W1773">
        <v>50000</v>
      </c>
      <c r="X1773">
        <v>5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100</v>
      </c>
    </row>
    <row r="1774" spans="1:34" ht="18.75">
      <c r="A1774" s="79">
        <v>1773</v>
      </c>
      <c r="B1774" t="s">
        <v>4145</v>
      </c>
      <c r="C1774">
        <v>26</v>
      </c>
      <c r="D1774">
        <v>193</v>
      </c>
      <c r="E1774">
        <v>2</v>
      </c>
      <c r="F1774">
        <v>0</v>
      </c>
      <c r="G1774">
        <v>0</v>
      </c>
      <c r="H1774">
        <v>7</v>
      </c>
      <c r="I1774">
        <v>2130</v>
      </c>
      <c r="J1774">
        <v>8000</v>
      </c>
      <c r="K1774">
        <v>0</v>
      </c>
      <c r="L1774">
        <v>4</v>
      </c>
      <c r="M1774">
        <v>0</v>
      </c>
      <c r="N1774">
        <v>4</v>
      </c>
      <c r="O1774">
        <v>3</v>
      </c>
      <c r="P1774">
        <v>11</v>
      </c>
      <c r="Q1774">
        <v>0</v>
      </c>
      <c r="R1774">
        <v>0</v>
      </c>
      <c r="S1774">
        <v>0</v>
      </c>
      <c r="T1774">
        <v>0</v>
      </c>
      <c r="U1774">
        <v>30</v>
      </c>
      <c r="V1774">
        <v>60</v>
      </c>
      <c r="W1774">
        <v>50000</v>
      </c>
      <c r="X1774">
        <v>2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100</v>
      </c>
    </row>
    <row r="1775" spans="1:34" ht="18.75">
      <c r="A1775" s="79">
        <v>1774</v>
      </c>
      <c r="B1775" t="s">
        <v>4146</v>
      </c>
      <c r="C1775">
        <v>26</v>
      </c>
      <c r="D1775">
        <v>193</v>
      </c>
      <c r="E1775">
        <v>1</v>
      </c>
      <c r="F1775">
        <v>0</v>
      </c>
      <c r="G1775">
        <v>0</v>
      </c>
      <c r="H1775">
        <v>7</v>
      </c>
      <c r="I1775">
        <v>2130</v>
      </c>
      <c r="J1775">
        <v>6000</v>
      </c>
      <c r="K1775">
        <v>0</v>
      </c>
      <c r="L1775">
        <v>4</v>
      </c>
      <c r="M1775">
        <v>0</v>
      </c>
      <c r="N1775">
        <v>4</v>
      </c>
      <c r="O1775">
        <v>0</v>
      </c>
      <c r="P1775">
        <v>0</v>
      </c>
      <c r="Q1775">
        <v>3</v>
      </c>
      <c r="R1775">
        <v>11</v>
      </c>
      <c r="S1775">
        <v>0</v>
      </c>
      <c r="T1775">
        <v>0</v>
      </c>
      <c r="U1775">
        <v>30</v>
      </c>
      <c r="V1775">
        <v>60</v>
      </c>
      <c r="W1775">
        <v>50000</v>
      </c>
      <c r="X1775">
        <v>2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100</v>
      </c>
    </row>
    <row r="1776" spans="1:34" ht="18.75">
      <c r="A1776" s="79">
        <v>1775</v>
      </c>
      <c r="B1776" t="s">
        <v>4147</v>
      </c>
      <c r="C1776">
        <v>26</v>
      </c>
      <c r="D1776">
        <v>193</v>
      </c>
      <c r="E1776">
        <v>1</v>
      </c>
      <c r="F1776">
        <v>0</v>
      </c>
      <c r="G1776">
        <v>0</v>
      </c>
      <c r="H1776">
        <v>7</v>
      </c>
      <c r="I1776">
        <v>2130</v>
      </c>
      <c r="J1776">
        <v>7000</v>
      </c>
      <c r="K1776">
        <v>0</v>
      </c>
      <c r="L1776">
        <v>4</v>
      </c>
      <c r="M1776">
        <v>0</v>
      </c>
      <c r="N1776">
        <v>4</v>
      </c>
      <c r="O1776">
        <v>0</v>
      </c>
      <c r="P1776">
        <v>0</v>
      </c>
      <c r="Q1776">
        <v>0</v>
      </c>
      <c r="R1776">
        <v>0</v>
      </c>
      <c r="S1776">
        <v>3</v>
      </c>
      <c r="T1776">
        <v>11</v>
      </c>
      <c r="U1776">
        <v>30</v>
      </c>
      <c r="V1776">
        <v>60</v>
      </c>
      <c r="W1776">
        <v>50000</v>
      </c>
      <c r="X1776">
        <v>2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100</v>
      </c>
    </row>
    <row r="1777" spans="1:34" ht="18.75">
      <c r="A1777" s="79">
        <v>1776</v>
      </c>
      <c r="B1777" t="s">
        <v>4148</v>
      </c>
      <c r="C1777">
        <v>22</v>
      </c>
      <c r="D1777">
        <v>193</v>
      </c>
      <c r="E1777">
        <v>2</v>
      </c>
      <c r="F1777">
        <v>0</v>
      </c>
      <c r="G1777">
        <v>0</v>
      </c>
      <c r="H1777">
        <v>7</v>
      </c>
      <c r="I1777">
        <v>2131</v>
      </c>
      <c r="J1777">
        <v>8000</v>
      </c>
      <c r="K1777">
        <v>0</v>
      </c>
      <c r="L1777">
        <v>0</v>
      </c>
      <c r="M1777">
        <v>0</v>
      </c>
      <c r="N1777">
        <v>4</v>
      </c>
      <c r="O1777">
        <v>2</v>
      </c>
      <c r="P1777">
        <v>15</v>
      </c>
      <c r="Q1777">
        <v>0</v>
      </c>
      <c r="R1777">
        <v>0</v>
      </c>
      <c r="S1777">
        <v>0</v>
      </c>
      <c r="T1777">
        <v>0</v>
      </c>
      <c r="U1777">
        <v>30</v>
      </c>
      <c r="V1777">
        <v>60</v>
      </c>
      <c r="W1777">
        <v>50000</v>
      </c>
      <c r="X1777">
        <v>2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100</v>
      </c>
    </row>
    <row r="1778" spans="1:34" ht="18.75">
      <c r="A1778" s="79">
        <v>1777</v>
      </c>
      <c r="B1778" t="s">
        <v>4149</v>
      </c>
      <c r="C1778">
        <v>22</v>
      </c>
      <c r="D1778">
        <v>193</v>
      </c>
      <c r="E1778">
        <v>1</v>
      </c>
      <c r="F1778">
        <v>0</v>
      </c>
      <c r="G1778">
        <v>0</v>
      </c>
      <c r="H1778">
        <v>7</v>
      </c>
      <c r="I1778">
        <v>2131</v>
      </c>
      <c r="J1778">
        <v>8000</v>
      </c>
      <c r="K1778">
        <v>0</v>
      </c>
      <c r="L1778">
        <v>0</v>
      </c>
      <c r="M1778">
        <v>0</v>
      </c>
      <c r="N1778">
        <v>4</v>
      </c>
      <c r="O1778">
        <v>0</v>
      </c>
      <c r="P1778">
        <v>0</v>
      </c>
      <c r="Q1778">
        <v>2</v>
      </c>
      <c r="R1778">
        <v>14</v>
      </c>
      <c r="S1778">
        <v>0</v>
      </c>
      <c r="T1778">
        <v>0</v>
      </c>
      <c r="U1778">
        <v>30</v>
      </c>
      <c r="V1778">
        <v>60</v>
      </c>
      <c r="W1778">
        <v>50000</v>
      </c>
      <c r="X1778">
        <v>2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100</v>
      </c>
    </row>
    <row r="1779" spans="1:34" ht="18.75">
      <c r="A1779" s="79">
        <v>1778</v>
      </c>
      <c r="B1779" t="s">
        <v>4150</v>
      </c>
      <c r="C1779">
        <v>22</v>
      </c>
      <c r="D1779">
        <v>193</v>
      </c>
      <c r="E1779">
        <v>1</v>
      </c>
      <c r="F1779">
        <v>0</v>
      </c>
      <c r="G1779">
        <v>0</v>
      </c>
      <c r="H1779">
        <v>7</v>
      </c>
      <c r="I1779">
        <v>2131</v>
      </c>
      <c r="J1779">
        <v>8000</v>
      </c>
      <c r="K1779">
        <v>0</v>
      </c>
      <c r="L1779">
        <v>0</v>
      </c>
      <c r="M1779">
        <v>0</v>
      </c>
      <c r="N1779">
        <v>4</v>
      </c>
      <c r="O1779">
        <v>0</v>
      </c>
      <c r="P1779">
        <v>0</v>
      </c>
      <c r="Q1779">
        <v>0</v>
      </c>
      <c r="R1779">
        <v>0</v>
      </c>
      <c r="S1779">
        <v>2</v>
      </c>
      <c r="T1779">
        <v>14</v>
      </c>
      <c r="U1779">
        <v>30</v>
      </c>
      <c r="V1779">
        <v>60</v>
      </c>
      <c r="W1779">
        <v>50000</v>
      </c>
      <c r="X1779">
        <v>2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100</v>
      </c>
    </row>
    <row r="1780" spans="1:34" ht="18.75">
      <c r="A1780" s="79">
        <v>1779</v>
      </c>
      <c r="B1780" t="s">
        <v>4151</v>
      </c>
      <c r="C1780">
        <v>54</v>
      </c>
      <c r="D1780">
        <v>193</v>
      </c>
      <c r="E1780">
        <v>1</v>
      </c>
      <c r="F1780">
        <v>0</v>
      </c>
      <c r="G1780">
        <v>0</v>
      </c>
      <c r="H1780">
        <v>7</v>
      </c>
      <c r="I1780">
        <v>2135</v>
      </c>
      <c r="J1780">
        <v>8000</v>
      </c>
      <c r="K1780">
        <v>6</v>
      </c>
      <c r="L1780">
        <v>7</v>
      </c>
      <c r="M1780">
        <v>5</v>
      </c>
      <c r="N1780">
        <v>6</v>
      </c>
      <c r="O1780">
        <v>0</v>
      </c>
      <c r="P1780">
        <v>10</v>
      </c>
      <c r="Q1780">
        <v>0</v>
      </c>
      <c r="R1780">
        <v>0</v>
      </c>
      <c r="S1780">
        <v>0</v>
      </c>
      <c r="T1780">
        <v>0</v>
      </c>
      <c r="U1780">
        <v>30</v>
      </c>
      <c r="V1780">
        <v>60</v>
      </c>
      <c r="W1780">
        <v>50000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100</v>
      </c>
    </row>
    <row r="1781" spans="1:34" ht="18.75">
      <c r="A1781" s="79">
        <v>1780</v>
      </c>
      <c r="B1781" t="s">
        <v>4152</v>
      </c>
      <c r="C1781">
        <v>54</v>
      </c>
      <c r="D1781">
        <v>193</v>
      </c>
      <c r="E1781">
        <v>1</v>
      </c>
      <c r="F1781">
        <v>0</v>
      </c>
      <c r="G1781">
        <v>0</v>
      </c>
      <c r="H1781">
        <v>7</v>
      </c>
      <c r="I1781">
        <v>2135</v>
      </c>
      <c r="J1781">
        <v>8000</v>
      </c>
      <c r="K1781">
        <v>6</v>
      </c>
      <c r="L1781">
        <v>7</v>
      </c>
      <c r="M1781">
        <v>5</v>
      </c>
      <c r="N1781">
        <v>6</v>
      </c>
      <c r="O1781">
        <v>0</v>
      </c>
      <c r="P1781">
        <v>0</v>
      </c>
      <c r="Q1781">
        <v>0</v>
      </c>
      <c r="R1781">
        <v>10</v>
      </c>
      <c r="S1781">
        <v>0</v>
      </c>
      <c r="T1781">
        <v>0</v>
      </c>
      <c r="U1781">
        <v>30</v>
      </c>
      <c r="V1781">
        <v>60</v>
      </c>
      <c r="W1781">
        <v>50000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100</v>
      </c>
    </row>
    <row r="1782" spans="1:34" ht="18.75">
      <c r="A1782" s="79">
        <v>1781</v>
      </c>
      <c r="B1782" t="s">
        <v>4153</v>
      </c>
      <c r="C1782">
        <v>54</v>
      </c>
      <c r="D1782">
        <v>193</v>
      </c>
      <c r="E1782">
        <v>1</v>
      </c>
      <c r="F1782">
        <v>0</v>
      </c>
      <c r="G1782">
        <v>0</v>
      </c>
      <c r="H1782">
        <v>7</v>
      </c>
      <c r="I1782">
        <v>2135</v>
      </c>
      <c r="J1782">
        <v>8000</v>
      </c>
      <c r="K1782">
        <v>6</v>
      </c>
      <c r="L1782">
        <v>7</v>
      </c>
      <c r="M1782">
        <v>5</v>
      </c>
      <c r="N1782">
        <v>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10</v>
      </c>
      <c r="U1782">
        <v>30</v>
      </c>
      <c r="V1782">
        <v>60</v>
      </c>
      <c r="W1782">
        <v>50000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100</v>
      </c>
    </row>
    <row r="1783" spans="1:34" ht="18.75">
      <c r="A1783" s="79">
        <v>1782</v>
      </c>
      <c r="B1783" t="s">
        <v>4154</v>
      </c>
      <c r="C1783">
        <v>52</v>
      </c>
      <c r="D1783">
        <v>193</v>
      </c>
      <c r="E1783">
        <v>1</v>
      </c>
      <c r="F1783">
        <v>0</v>
      </c>
      <c r="G1783">
        <v>0</v>
      </c>
      <c r="H1783">
        <v>7</v>
      </c>
      <c r="I1783">
        <v>2134</v>
      </c>
      <c r="J1783">
        <v>10000</v>
      </c>
      <c r="K1783">
        <v>6</v>
      </c>
      <c r="L1783">
        <v>7</v>
      </c>
      <c r="M1783">
        <v>5</v>
      </c>
      <c r="N1783">
        <v>6</v>
      </c>
      <c r="O1783">
        <v>0</v>
      </c>
      <c r="P1783">
        <v>10</v>
      </c>
      <c r="Q1783">
        <v>0</v>
      </c>
      <c r="R1783">
        <v>0</v>
      </c>
      <c r="S1783">
        <v>0</v>
      </c>
      <c r="T1783">
        <v>0</v>
      </c>
      <c r="U1783">
        <v>30</v>
      </c>
      <c r="V1783">
        <v>60</v>
      </c>
      <c r="W1783">
        <v>50000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100</v>
      </c>
    </row>
    <row r="1784" spans="1:34" ht="18.75">
      <c r="A1784" s="79">
        <v>1783</v>
      </c>
      <c r="B1784" t="s">
        <v>4155</v>
      </c>
      <c r="C1784">
        <v>52</v>
      </c>
      <c r="D1784">
        <v>193</v>
      </c>
      <c r="E1784">
        <v>1</v>
      </c>
      <c r="F1784">
        <v>0</v>
      </c>
      <c r="G1784">
        <v>0</v>
      </c>
      <c r="H1784">
        <v>7</v>
      </c>
      <c r="I1784">
        <v>2134</v>
      </c>
      <c r="J1784">
        <v>10000</v>
      </c>
      <c r="K1784">
        <v>6</v>
      </c>
      <c r="L1784">
        <v>7</v>
      </c>
      <c r="M1784">
        <v>5</v>
      </c>
      <c r="N1784">
        <v>6</v>
      </c>
      <c r="O1784">
        <v>0</v>
      </c>
      <c r="P1784">
        <v>0</v>
      </c>
      <c r="Q1784">
        <v>0</v>
      </c>
      <c r="R1784">
        <v>10</v>
      </c>
      <c r="S1784">
        <v>0</v>
      </c>
      <c r="T1784">
        <v>0</v>
      </c>
      <c r="U1784">
        <v>30</v>
      </c>
      <c r="V1784">
        <v>60</v>
      </c>
      <c r="W1784">
        <v>50000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100</v>
      </c>
    </row>
    <row r="1785" spans="1:34" ht="18.75">
      <c r="A1785" s="79">
        <v>1784</v>
      </c>
      <c r="B1785" t="s">
        <v>4156</v>
      </c>
      <c r="C1785">
        <v>52</v>
      </c>
      <c r="D1785">
        <v>193</v>
      </c>
      <c r="E1785">
        <v>1</v>
      </c>
      <c r="F1785">
        <v>0</v>
      </c>
      <c r="G1785">
        <v>0</v>
      </c>
      <c r="H1785">
        <v>7</v>
      </c>
      <c r="I1785">
        <v>2134</v>
      </c>
      <c r="J1785">
        <v>10000</v>
      </c>
      <c r="K1785">
        <v>6</v>
      </c>
      <c r="L1785">
        <v>7</v>
      </c>
      <c r="M1785">
        <v>5</v>
      </c>
      <c r="N1785">
        <v>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10</v>
      </c>
      <c r="U1785">
        <v>30</v>
      </c>
      <c r="V1785">
        <v>60</v>
      </c>
      <c r="W1785">
        <v>50000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100</v>
      </c>
    </row>
    <row r="1786" spans="1:34" ht="18.75">
      <c r="A1786" s="79">
        <v>1785</v>
      </c>
      <c r="B1786" t="s">
        <v>4157</v>
      </c>
      <c r="C1786">
        <v>16</v>
      </c>
      <c r="D1786">
        <v>3</v>
      </c>
      <c r="E1786">
        <v>1</v>
      </c>
      <c r="F1786">
        <v>2</v>
      </c>
      <c r="G1786">
        <v>10</v>
      </c>
      <c r="H1786">
        <v>0</v>
      </c>
      <c r="I1786">
        <v>2081</v>
      </c>
      <c r="J1786">
        <v>6000</v>
      </c>
      <c r="K1786">
        <v>3</v>
      </c>
      <c r="L1786">
        <v>3</v>
      </c>
      <c r="M1786">
        <v>3</v>
      </c>
      <c r="N1786">
        <v>3</v>
      </c>
      <c r="O1786">
        <v>0</v>
      </c>
      <c r="P1786">
        <v>0</v>
      </c>
      <c r="Q1786">
        <v>1</v>
      </c>
      <c r="R1786">
        <v>4</v>
      </c>
      <c r="S1786">
        <v>0</v>
      </c>
      <c r="T1786">
        <v>0</v>
      </c>
      <c r="U1786">
        <v>0</v>
      </c>
      <c r="V1786">
        <v>50</v>
      </c>
      <c r="W1786">
        <v>20000</v>
      </c>
      <c r="X1786">
        <v>5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100</v>
      </c>
    </row>
    <row r="1787" spans="1:34" ht="18.75">
      <c r="A1787" s="79">
        <v>1786</v>
      </c>
      <c r="B1787" t="s">
        <v>4158</v>
      </c>
      <c r="C1787">
        <v>16</v>
      </c>
      <c r="D1787">
        <v>3</v>
      </c>
      <c r="E1787">
        <v>1</v>
      </c>
      <c r="F1787">
        <v>2</v>
      </c>
      <c r="G1787">
        <v>10</v>
      </c>
      <c r="H1787">
        <v>0</v>
      </c>
      <c r="I1787">
        <v>2081</v>
      </c>
      <c r="J1787">
        <v>6000</v>
      </c>
      <c r="K1787">
        <v>3</v>
      </c>
      <c r="L1787">
        <v>3</v>
      </c>
      <c r="M1787">
        <v>3</v>
      </c>
      <c r="N1787">
        <v>3</v>
      </c>
      <c r="O1787">
        <v>1</v>
      </c>
      <c r="P1787">
        <v>4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50</v>
      </c>
      <c r="W1787">
        <v>20000</v>
      </c>
      <c r="X1787">
        <v>5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100</v>
      </c>
    </row>
    <row r="1788" spans="1:34" ht="18.75">
      <c r="A1788" s="79">
        <v>1787</v>
      </c>
      <c r="B1788" t="s">
        <v>4159</v>
      </c>
      <c r="C1788">
        <v>16</v>
      </c>
      <c r="D1788">
        <v>3</v>
      </c>
      <c r="E1788">
        <v>1</v>
      </c>
      <c r="F1788">
        <v>2</v>
      </c>
      <c r="G1788">
        <v>10</v>
      </c>
      <c r="H1788">
        <v>0</v>
      </c>
      <c r="I1788">
        <v>2081</v>
      </c>
      <c r="J1788">
        <v>6000</v>
      </c>
      <c r="K1788">
        <v>3</v>
      </c>
      <c r="L1788">
        <v>3</v>
      </c>
      <c r="M1788">
        <v>3</v>
      </c>
      <c r="N1788">
        <v>3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4</v>
      </c>
      <c r="U1788">
        <v>0</v>
      </c>
      <c r="V1788">
        <v>50</v>
      </c>
      <c r="W1788">
        <v>20000</v>
      </c>
      <c r="X1788">
        <v>5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100</v>
      </c>
    </row>
    <row r="1789" spans="1:34" ht="18.75">
      <c r="A1789" s="79">
        <v>1788</v>
      </c>
      <c r="B1789" t="s">
        <v>4160</v>
      </c>
      <c r="C1789">
        <v>16</v>
      </c>
      <c r="D1789">
        <v>2</v>
      </c>
      <c r="E1789">
        <v>1</v>
      </c>
      <c r="F1789">
        <v>1</v>
      </c>
      <c r="G1789">
        <v>10</v>
      </c>
      <c r="H1789">
        <v>0</v>
      </c>
      <c r="I1789">
        <v>1714</v>
      </c>
      <c r="J1789">
        <v>8000</v>
      </c>
      <c r="K1789">
        <v>3</v>
      </c>
      <c r="L1789">
        <v>3</v>
      </c>
      <c r="M1789">
        <v>3</v>
      </c>
      <c r="N1789">
        <v>3</v>
      </c>
      <c r="O1789">
        <v>1</v>
      </c>
      <c r="P1789">
        <v>4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50</v>
      </c>
      <c r="W1789">
        <v>20000</v>
      </c>
      <c r="X1789">
        <v>5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100</v>
      </c>
    </row>
    <row r="1790" spans="1:34" ht="18.75">
      <c r="A1790" s="79">
        <v>1789</v>
      </c>
      <c r="B1790" t="s">
        <v>4161</v>
      </c>
      <c r="C1790">
        <v>16</v>
      </c>
      <c r="D1790">
        <v>2</v>
      </c>
      <c r="E1790">
        <v>1</v>
      </c>
      <c r="F1790">
        <v>1</v>
      </c>
      <c r="G1790">
        <v>10</v>
      </c>
      <c r="H1790">
        <v>0</v>
      </c>
      <c r="I1790">
        <v>1714</v>
      </c>
      <c r="J1790">
        <v>8000</v>
      </c>
      <c r="K1790">
        <v>3</v>
      </c>
      <c r="L1790">
        <v>3</v>
      </c>
      <c r="M1790">
        <v>3</v>
      </c>
      <c r="N1790">
        <v>3</v>
      </c>
      <c r="O1790">
        <v>0</v>
      </c>
      <c r="P1790">
        <v>0</v>
      </c>
      <c r="Q1790">
        <v>1</v>
      </c>
      <c r="R1790">
        <v>4</v>
      </c>
      <c r="S1790">
        <v>0</v>
      </c>
      <c r="T1790">
        <v>0</v>
      </c>
      <c r="U1790">
        <v>0</v>
      </c>
      <c r="V1790">
        <v>50</v>
      </c>
      <c r="W1790">
        <v>20000</v>
      </c>
      <c r="X1790">
        <v>5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100</v>
      </c>
    </row>
    <row r="1791" spans="1:34" ht="18.75">
      <c r="A1791" s="79">
        <v>1790</v>
      </c>
      <c r="B1791" t="s">
        <v>4162</v>
      </c>
      <c r="C1791">
        <v>16</v>
      </c>
      <c r="D1791">
        <v>2</v>
      </c>
      <c r="E1791">
        <v>1</v>
      </c>
      <c r="F1791">
        <v>1</v>
      </c>
      <c r="G1791">
        <v>10</v>
      </c>
      <c r="H1791">
        <v>0</v>
      </c>
      <c r="I1791">
        <v>1714</v>
      </c>
      <c r="J1791">
        <v>8000</v>
      </c>
      <c r="K1791">
        <v>3</v>
      </c>
      <c r="L1791">
        <v>3</v>
      </c>
      <c r="M1791">
        <v>3</v>
      </c>
      <c r="N1791">
        <v>3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4</v>
      </c>
      <c r="U1791">
        <v>0</v>
      </c>
      <c r="V1791">
        <v>50</v>
      </c>
      <c r="W1791">
        <v>20000</v>
      </c>
      <c r="X1791">
        <v>5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100</v>
      </c>
    </row>
    <row r="1792" spans="1:34" ht="18.75">
      <c r="A1792" s="79">
        <v>1791</v>
      </c>
      <c r="B1792" t="s">
        <v>4163</v>
      </c>
      <c r="C1792">
        <v>15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2272</v>
      </c>
      <c r="J1792">
        <v>10000</v>
      </c>
      <c r="K1792">
        <v>6</v>
      </c>
      <c r="L1792">
        <v>6</v>
      </c>
      <c r="M1792">
        <v>5</v>
      </c>
      <c r="N1792">
        <v>5</v>
      </c>
      <c r="O1792">
        <v>2</v>
      </c>
      <c r="P1792">
        <v>8</v>
      </c>
      <c r="Q1792">
        <v>0</v>
      </c>
      <c r="R1792">
        <v>0</v>
      </c>
      <c r="S1792">
        <v>0</v>
      </c>
      <c r="T1792">
        <v>0</v>
      </c>
      <c r="U1792">
        <v>34</v>
      </c>
      <c r="V1792">
        <v>50</v>
      </c>
      <c r="W1792">
        <v>50000</v>
      </c>
      <c r="X1792">
        <v>5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100</v>
      </c>
    </row>
    <row r="1793" spans="1:34" ht="18.75">
      <c r="A1793" s="79">
        <v>1792</v>
      </c>
      <c r="B1793" t="s">
        <v>4164</v>
      </c>
      <c r="C1793">
        <v>15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2272</v>
      </c>
      <c r="J1793">
        <v>10000</v>
      </c>
      <c r="K1793">
        <v>6</v>
      </c>
      <c r="L1793">
        <v>6</v>
      </c>
      <c r="M1793">
        <v>5</v>
      </c>
      <c r="N1793">
        <v>5</v>
      </c>
      <c r="O1793">
        <v>0</v>
      </c>
      <c r="P1793">
        <v>0</v>
      </c>
      <c r="Q1793">
        <v>2</v>
      </c>
      <c r="R1793">
        <v>8</v>
      </c>
      <c r="S1793">
        <v>0</v>
      </c>
      <c r="T1793">
        <v>0</v>
      </c>
      <c r="U1793">
        <v>34</v>
      </c>
      <c r="V1793">
        <v>50</v>
      </c>
      <c r="W1793">
        <v>50000</v>
      </c>
      <c r="X1793">
        <v>5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100</v>
      </c>
    </row>
    <row r="1794" spans="1:34" ht="18.75">
      <c r="A1794" s="79">
        <v>1793</v>
      </c>
      <c r="B1794" t="s">
        <v>4165</v>
      </c>
      <c r="C1794">
        <v>15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2272</v>
      </c>
      <c r="J1794">
        <v>10000</v>
      </c>
      <c r="K1794">
        <v>6</v>
      </c>
      <c r="L1794">
        <v>6</v>
      </c>
      <c r="M1794">
        <v>5</v>
      </c>
      <c r="N1794">
        <v>5</v>
      </c>
      <c r="O1794">
        <v>0</v>
      </c>
      <c r="P1794">
        <v>0</v>
      </c>
      <c r="Q1794">
        <v>0</v>
      </c>
      <c r="R1794">
        <v>0</v>
      </c>
      <c r="S1794">
        <v>2</v>
      </c>
      <c r="T1794">
        <v>8</v>
      </c>
      <c r="U1794">
        <v>34</v>
      </c>
      <c r="V1794">
        <v>50</v>
      </c>
      <c r="W1794">
        <v>50000</v>
      </c>
      <c r="X1794">
        <v>5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100</v>
      </c>
    </row>
    <row r="1795" spans="1:34" ht="18.75">
      <c r="A1795" s="79">
        <v>1794</v>
      </c>
      <c r="B1795" t="s">
        <v>4166</v>
      </c>
      <c r="C1795">
        <v>54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2275</v>
      </c>
      <c r="J1795">
        <v>8000</v>
      </c>
      <c r="K1795">
        <v>6</v>
      </c>
      <c r="L1795">
        <v>6</v>
      </c>
      <c r="M1795">
        <v>5</v>
      </c>
      <c r="N1795">
        <v>5</v>
      </c>
      <c r="O1795">
        <v>2</v>
      </c>
      <c r="P1795">
        <v>8</v>
      </c>
      <c r="Q1795">
        <v>0</v>
      </c>
      <c r="R1795">
        <v>0</v>
      </c>
      <c r="S1795">
        <v>0</v>
      </c>
      <c r="T1795">
        <v>0</v>
      </c>
      <c r="U1795">
        <v>34</v>
      </c>
      <c r="V1795">
        <v>50</v>
      </c>
      <c r="W1795">
        <v>50000</v>
      </c>
      <c r="X1795">
        <v>5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100</v>
      </c>
    </row>
    <row r="1796" spans="1:34" ht="18.75">
      <c r="A1796" s="79">
        <v>1795</v>
      </c>
      <c r="B1796" t="s">
        <v>4167</v>
      </c>
      <c r="C1796">
        <v>54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2275</v>
      </c>
      <c r="J1796">
        <v>8000</v>
      </c>
      <c r="K1796">
        <v>6</v>
      </c>
      <c r="L1796">
        <v>6</v>
      </c>
      <c r="M1796">
        <v>5</v>
      </c>
      <c r="N1796">
        <v>5</v>
      </c>
      <c r="O1796">
        <v>0</v>
      </c>
      <c r="P1796">
        <v>0</v>
      </c>
      <c r="Q1796">
        <v>2</v>
      </c>
      <c r="R1796">
        <v>8</v>
      </c>
      <c r="S1796">
        <v>0</v>
      </c>
      <c r="T1796">
        <v>0</v>
      </c>
      <c r="U1796">
        <v>34</v>
      </c>
      <c r="V1796">
        <v>50</v>
      </c>
      <c r="W1796">
        <v>50000</v>
      </c>
      <c r="X1796">
        <v>5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100</v>
      </c>
    </row>
    <row r="1797" spans="1:34" ht="18.75">
      <c r="A1797" s="79">
        <v>1796</v>
      </c>
      <c r="B1797" t="s">
        <v>4168</v>
      </c>
      <c r="C1797">
        <v>54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2275</v>
      </c>
      <c r="J1797">
        <v>8000</v>
      </c>
      <c r="K1797">
        <v>6</v>
      </c>
      <c r="L1797">
        <v>6</v>
      </c>
      <c r="M1797">
        <v>5</v>
      </c>
      <c r="N1797">
        <v>5</v>
      </c>
      <c r="O1797">
        <v>0</v>
      </c>
      <c r="P1797">
        <v>0</v>
      </c>
      <c r="Q1797">
        <v>0</v>
      </c>
      <c r="R1797">
        <v>0</v>
      </c>
      <c r="S1797">
        <v>2</v>
      </c>
      <c r="T1797">
        <v>8</v>
      </c>
      <c r="U1797">
        <v>34</v>
      </c>
      <c r="V1797">
        <v>50</v>
      </c>
      <c r="W1797">
        <v>50000</v>
      </c>
      <c r="X1797">
        <v>5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100</v>
      </c>
    </row>
    <row r="1798" spans="1:34" ht="18.75">
      <c r="A1798" s="79">
        <v>1797</v>
      </c>
      <c r="B1798" t="s">
        <v>4169</v>
      </c>
      <c r="C1798">
        <v>52</v>
      </c>
      <c r="D1798">
        <v>0</v>
      </c>
      <c r="E1798">
        <v>1</v>
      </c>
      <c r="F1798">
        <v>6</v>
      </c>
      <c r="G1798">
        <v>0</v>
      </c>
      <c r="H1798">
        <v>0</v>
      </c>
      <c r="I1798">
        <v>2274</v>
      </c>
      <c r="J1798">
        <v>10000</v>
      </c>
      <c r="K1798">
        <v>6</v>
      </c>
      <c r="L1798">
        <v>6</v>
      </c>
      <c r="M1798">
        <v>5</v>
      </c>
      <c r="N1798">
        <v>5</v>
      </c>
      <c r="O1798">
        <v>2</v>
      </c>
      <c r="P1798">
        <v>8</v>
      </c>
      <c r="Q1798">
        <v>0</v>
      </c>
      <c r="R1798">
        <v>0</v>
      </c>
      <c r="S1798">
        <v>0</v>
      </c>
      <c r="T1798">
        <v>0</v>
      </c>
      <c r="U1798">
        <v>34</v>
      </c>
      <c r="V1798">
        <v>50</v>
      </c>
      <c r="W1798">
        <v>50000</v>
      </c>
      <c r="X1798">
        <v>5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100</v>
      </c>
    </row>
    <row r="1799" spans="1:34" ht="18.75">
      <c r="A1799" s="79">
        <v>1798</v>
      </c>
      <c r="B1799" t="s">
        <v>4170</v>
      </c>
      <c r="C1799">
        <v>52</v>
      </c>
      <c r="D1799">
        <v>0</v>
      </c>
      <c r="E1799">
        <v>1</v>
      </c>
      <c r="F1799">
        <v>6</v>
      </c>
      <c r="G1799">
        <v>0</v>
      </c>
      <c r="H1799">
        <v>0</v>
      </c>
      <c r="I1799">
        <v>2274</v>
      </c>
      <c r="J1799">
        <v>10000</v>
      </c>
      <c r="K1799">
        <v>6</v>
      </c>
      <c r="L1799">
        <v>6</v>
      </c>
      <c r="M1799">
        <v>5</v>
      </c>
      <c r="N1799">
        <v>5</v>
      </c>
      <c r="O1799">
        <v>0</v>
      </c>
      <c r="P1799">
        <v>0</v>
      </c>
      <c r="Q1799">
        <v>2</v>
      </c>
      <c r="R1799">
        <v>8</v>
      </c>
      <c r="S1799">
        <v>0</v>
      </c>
      <c r="T1799">
        <v>0</v>
      </c>
      <c r="U1799">
        <v>34</v>
      </c>
      <c r="V1799">
        <v>50</v>
      </c>
      <c r="W1799">
        <v>50000</v>
      </c>
      <c r="X1799">
        <v>5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100</v>
      </c>
    </row>
    <row r="1800" spans="1:34" ht="18.75">
      <c r="A1800" s="79">
        <v>1799</v>
      </c>
      <c r="B1800" t="s">
        <v>4171</v>
      </c>
      <c r="C1800">
        <v>52</v>
      </c>
      <c r="D1800">
        <v>0</v>
      </c>
      <c r="E1800">
        <v>1</v>
      </c>
      <c r="F1800">
        <v>6</v>
      </c>
      <c r="G1800">
        <v>0</v>
      </c>
      <c r="H1800">
        <v>0</v>
      </c>
      <c r="I1800">
        <v>2274</v>
      </c>
      <c r="J1800">
        <v>10000</v>
      </c>
      <c r="K1800">
        <v>6</v>
      </c>
      <c r="L1800">
        <v>6</v>
      </c>
      <c r="M1800">
        <v>5</v>
      </c>
      <c r="N1800">
        <v>5</v>
      </c>
      <c r="O1800">
        <v>0</v>
      </c>
      <c r="P1800">
        <v>0</v>
      </c>
      <c r="Q1800">
        <v>0</v>
      </c>
      <c r="R1800">
        <v>0</v>
      </c>
      <c r="S1800">
        <v>2</v>
      </c>
      <c r="T1800">
        <v>8</v>
      </c>
      <c r="U1800">
        <v>34</v>
      </c>
      <c r="V1800">
        <v>50</v>
      </c>
      <c r="W1800">
        <v>50000</v>
      </c>
      <c r="X1800">
        <v>5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100</v>
      </c>
    </row>
    <row r="1801" spans="1:34" ht="18.75">
      <c r="A1801" s="79">
        <v>1800</v>
      </c>
      <c r="B1801" t="s">
        <v>4172</v>
      </c>
      <c r="C1801">
        <v>19</v>
      </c>
      <c r="D1801">
        <v>0</v>
      </c>
      <c r="E1801">
        <v>3</v>
      </c>
      <c r="F1801">
        <v>0</v>
      </c>
      <c r="G1801">
        <v>0</v>
      </c>
      <c r="H1801">
        <v>0</v>
      </c>
      <c r="I1801">
        <v>2273</v>
      </c>
      <c r="J1801">
        <v>8000</v>
      </c>
      <c r="K1801">
        <v>0</v>
      </c>
      <c r="L1801">
        <v>0</v>
      </c>
      <c r="M1801">
        <v>0</v>
      </c>
      <c r="N1801">
        <v>2</v>
      </c>
      <c r="O1801">
        <v>3</v>
      </c>
      <c r="P1801">
        <v>8</v>
      </c>
      <c r="Q1801">
        <v>0</v>
      </c>
      <c r="R1801">
        <v>0</v>
      </c>
      <c r="S1801">
        <v>0</v>
      </c>
      <c r="T1801">
        <v>0</v>
      </c>
      <c r="U1801">
        <v>34</v>
      </c>
      <c r="V1801">
        <v>50</v>
      </c>
      <c r="W1801">
        <v>50000</v>
      </c>
      <c r="X1801">
        <v>5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100</v>
      </c>
    </row>
    <row r="1802" spans="1:34" ht="18.75">
      <c r="A1802" s="79">
        <v>1801</v>
      </c>
      <c r="B1802" t="s">
        <v>4173</v>
      </c>
      <c r="C1802">
        <v>19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2273</v>
      </c>
      <c r="J1802">
        <v>6000</v>
      </c>
      <c r="K1802">
        <v>0</v>
      </c>
      <c r="L1802">
        <v>0</v>
      </c>
      <c r="M1802">
        <v>0</v>
      </c>
      <c r="N1802">
        <v>2</v>
      </c>
      <c r="O1802">
        <v>0</v>
      </c>
      <c r="P1802">
        <v>0</v>
      </c>
      <c r="Q1802">
        <v>3</v>
      </c>
      <c r="R1802">
        <v>8</v>
      </c>
      <c r="S1802">
        <v>0</v>
      </c>
      <c r="T1802">
        <v>0</v>
      </c>
      <c r="U1802">
        <v>34</v>
      </c>
      <c r="V1802">
        <v>50</v>
      </c>
      <c r="W1802">
        <v>50000</v>
      </c>
      <c r="X1802">
        <v>5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100</v>
      </c>
    </row>
    <row r="1803" spans="1:34" ht="18.75">
      <c r="A1803" s="79">
        <v>1802</v>
      </c>
      <c r="B1803" t="s">
        <v>4174</v>
      </c>
      <c r="C1803">
        <v>19</v>
      </c>
      <c r="D1803">
        <v>0</v>
      </c>
      <c r="E1803">
        <v>2</v>
      </c>
      <c r="F1803">
        <v>0</v>
      </c>
      <c r="G1803">
        <v>0</v>
      </c>
      <c r="H1803">
        <v>0</v>
      </c>
      <c r="I1803">
        <v>2273</v>
      </c>
      <c r="J1803">
        <v>6000</v>
      </c>
      <c r="K1803">
        <v>0</v>
      </c>
      <c r="L1803">
        <v>0</v>
      </c>
      <c r="M1803">
        <v>0</v>
      </c>
      <c r="N1803">
        <v>2</v>
      </c>
      <c r="O1803">
        <v>0</v>
      </c>
      <c r="P1803">
        <v>0</v>
      </c>
      <c r="Q1803">
        <v>0</v>
      </c>
      <c r="R1803">
        <v>0</v>
      </c>
      <c r="S1803">
        <v>3</v>
      </c>
      <c r="T1803">
        <v>8</v>
      </c>
      <c r="U1803">
        <v>34</v>
      </c>
      <c r="V1803">
        <v>50</v>
      </c>
      <c r="W1803">
        <v>50000</v>
      </c>
      <c r="X1803">
        <v>5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100</v>
      </c>
    </row>
    <row r="1804" spans="1:34" ht="18.75">
      <c r="A1804" s="79">
        <v>1803</v>
      </c>
      <c r="B1804" t="s">
        <v>4175</v>
      </c>
      <c r="C1804">
        <v>26</v>
      </c>
      <c r="D1804">
        <v>0</v>
      </c>
      <c r="E1804">
        <v>2</v>
      </c>
      <c r="F1804">
        <v>0</v>
      </c>
      <c r="G1804">
        <v>0</v>
      </c>
      <c r="H1804">
        <v>0</v>
      </c>
      <c r="I1804">
        <v>2271</v>
      </c>
      <c r="J1804">
        <v>8000</v>
      </c>
      <c r="K1804">
        <v>0</v>
      </c>
      <c r="L1804">
        <v>3</v>
      </c>
      <c r="M1804">
        <v>0</v>
      </c>
      <c r="N1804">
        <v>0</v>
      </c>
      <c r="O1804">
        <v>2</v>
      </c>
      <c r="P1804">
        <v>10</v>
      </c>
      <c r="Q1804">
        <v>0</v>
      </c>
      <c r="R1804">
        <v>0</v>
      </c>
      <c r="S1804">
        <v>0</v>
      </c>
      <c r="T1804">
        <v>0</v>
      </c>
      <c r="U1804">
        <v>34</v>
      </c>
      <c r="V1804">
        <v>50</v>
      </c>
      <c r="W1804">
        <v>50000</v>
      </c>
      <c r="X1804">
        <v>5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100</v>
      </c>
    </row>
    <row r="1805" spans="1:34" ht="18.75">
      <c r="A1805" s="79">
        <v>1804</v>
      </c>
      <c r="B1805" t="s">
        <v>4176</v>
      </c>
      <c r="C1805">
        <v>26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2271</v>
      </c>
      <c r="J1805">
        <v>6000</v>
      </c>
      <c r="K1805">
        <v>0</v>
      </c>
      <c r="L1805">
        <v>3</v>
      </c>
      <c r="M1805">
        <v>0</v>
      </c>
      <c r="N1805">
        <v>3</v>
      </c>
      <c r="O1805">
        <v>0</v>
      </c>
      <c r="P1805">
        <v>0</v>
      </c>
      <c r="Q1805">
        <v>2</v>
      </c>
      <c r="R1805">
        <v>10</v>
      </c>
      <c r="S1805">
        <v>0</v>
      </c>
      <c r="T1805">
        <v>0</v>
      </c>
      <c r="U1805">
        <v>34</v>
      </c>
      <c r="V1805">
        <v>50</v>
      </c>
      <c r="W1805">
        <v>50000</v>
      </c>
      <c r="X1805">
        <v>5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100</v>
      </c>
    </row>
    <row r="1806" spans="1:34" ht="18.75">
      <c r="A1806" s="79">
        <v>1805</v>
      </c>
      <c r="B1806" t="s">
        <v>4177</v>
      </c>
      <c r="C1806">
        <v>24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2271</v>
      </c>
      <c r="J1806">
        <v>7000</v>
      </c>
      <c r="K1806">
        <v>0</v>
      </c>
      <c r="L1806">
        <v>0</v>
      </c>
      <c r="M1806">
        <v>0</v>
      </c>
      <c r="N1806">
        <v>2</v>
      </c>
      <c r="O1806">
        <v>0</v>
      </c>
      <c r="P1806">
        <v>0</v>
      </c>
      <c r="Q1806">
        <v>0</v>
      </c>
      <c r="R1806">
        <v>0</v>
      </c>
      <c r="S1806">
        <v>4</v>
      </c>
      <c r="T1806">
        <v>10</v>
      </c>
      <c r="U1806">
        <v>34</v>
      </c>
      <c r="V1806">
        <v>50</v>
      </c>
      <c r="W1806">
        <v>50000</v>
      </c>
      <c r="X1806">
        <v>5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100</v>
      </c>
    </row>
    <row r="1807" spans="1:34" ht="18.75">
      <c r="A1807" s="79">
        <v>1806</v>
      </c>
      <c r="B1807" t="s">
        <v>4178</v>
      </c>
      <c r="C1807">
        <v>22</v>
      </c>
      <c r="D1807">
        <v>0</v>
      </c>
      <c r="E1807">
        <v>2</v>
      </c>
      <c r="F1807">
        <v>0</v>
      </c>
      <c r="G1807">
        <v>0</v>
      </c>
      <c r="H1807">
        <v>0</v>
      </c>
      <c r="I1807">
        <v>2270</v>
      </c>
      <c r="J1807">
        <v>8000</v>
      </c>
      <c r="K1807">
        <v>0</v>
      </c>
      <c r="L1807">
        <v>0</v>
      </c>
      <c r="M1807">
        <v>0</v>
      </c>
      <c r="N1807">
        <v>3</v>
      </c>
      <c r="O1807">
        <v>1</v>
      </c>
      <c r="P1807">
        <v>14</v>
      </c>
      <c r="Q1807">
        <v>0</v>
      </c>
      <c r="R1807">
        <v>0</v>
      </c>
      <c r="S1807">
        <v>0</v>
      </c>
      <c r="T1807">
        <v>0</v>
      </c>
      <c r="U1807">
        <v>34</v>
      </c>
      <c r="V1807">
        <v>50</v>
      </c>
      <c r="W1807">
        <v>50000</v>
      </c>
      <c r="X1807">
        <v>5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100</v>
      </c>
    </row>
    <row r="1808" spans="1:34" ht="18.75">
      <c r="A1808" s="79">
        <v>1807</v>
      </c>
      <c r="B1808" t="s">
        <v>4179</v>
      </c>
      <c r="C1808">
        <v>22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2270</v>
      </c>
      <c r="J1808">
        <v>8000</v>
      </c>
      <c r="K1808">
        <v>0</v>
      </c>
      <c r="L1808">
        <v>0</v>
      </c>
      <c r="M1808">
        <v>0</v>
      </c>
      <c r="N1808">
        <v>3</v>
      </c>
      <c r="O1808">
        <v>0</v>
      </c>
      <c r="P1808">
        <v>0</v>
      </c>
      <c r="Q1808">
        <v>3</v>
      </c>
      <c r="R1808">
        <v>13</v>
      </c>
      <c r="S1808">
        <v>0</v>
      </c>
      <c r="T1808">
        <v>0</v>
      </c>
      <c r="U1808">
        <v>34</v>
      </c>
      <c r="V1808">
        <v>50</v>
      </c>
      <c r="W1808">
        <v>50000</v>
      </c>
      <c r="X1808">
        <v>5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100</v>
      </c>
    </row>
    <row r="1809" spans="1:34" ht="18.75">
      <c r="A1809" s="79">
        <v>1808</v>
      </c>
      <c r="B1809" t="s">
        <v>4180</v>
      </c>
      <c r="C1809">
        <v>22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2270</v>
      </c>
      <c r="J1809">
        <v>8000</v>
      </c>
      <c r="K1809">
        <v>0</v>
      </c>
      <c r="L1809">
        <v>0</v>
      </c>
      <c r="M1809">
        <v>0</v>
      </c>
      <c r="N1809">
        <v>3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13</v>
      </c>
      <c r="U1809">
        <v>34</v>
      </c>
      <c r="V1809">
        <v>60</v>
      </c>
      <c r="W1809">
        <v>50000</v>
      </c>
      <c r="X1809">
        <v>5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100</v>
      </c>
    </row>
    <row r="1810" spans="1:34" ht="18.75">
      <c r="A1810" s="79">
        <v>1809</v>
      </c>
      <c r="B1810" t="s">
        <v>4181</v>
      </c>
      <c r="C1810">
        <v>10</v>
      </c>
      <c r="D1810">
        <v>61</v>
      </c>
      <c r="E1810">
        <v>80</v>
      </c>
      <c r="F1810">
        <v>26</v>
      </c>
      <c r="G1810">
        <v>0</v>
      </c>
      <c r="H1810">
        <v>0</v>
      </c>
      <c r="I1810">
        <v>2240</v>
      </c>
      <c r="J1810">
        <v>60000</v>
      </c>
      <c r="K1810">
        <v>18</v>
      </c>
      <c r="L1810">
        <v>25</v>
      </c>
      <c r="M1810">
        <v>15</v>
      </c>
      <c r="N1810">
        <v>20</v>
      </c>
      <c r="O1810">
        <v>5</v>
      </c>
      <c r="P1810">
        <v>10</v>
      </c>
      <c r="Q1810">
        <v>0</v>
      </c>
      <c r="R1810">
        <v>0</v>
      </c>
      <c r="S1810">
        <v>0</v>
      </c>
      <c r="T1810">
        <v>0</v>
      </c>
      <c r="U1810">
        <v>45</v>
      </c>
      <c r="V1810">
        <v>80</v>
      </c>
      <c r="W1810">
        <v>50000</v>
      </c>
      <c r="X1810">
        <v>50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100</v>
      </c>
    </row>
    <row r="1811" spans="1:34" ht="18.75">
      <c r="A1811" s="79">
        <v>1810</v>
      </c>
      <c r="B1811" t="s">
        <v>4182</v>
      </c>
      <c r="C1811">
        <v>11</v>
      </c>
      <c r="D1811">
        <v>61</v>
      </c>
      <c r="E1811">
        <v>80</v>
      </c>
      <c r="F1811">
        <v>27</v>
      </c>
      <c r="G1811">
        <v>0</v>
      </c>
      <c r="H1811">
        <v>0</v>
      </c>
      <c r="I1811">
        <v>2241</v>
      </c>
      <c r="J1811">
        <v>60000</v>
      </c>
      <c r="K1811">
        <v>18</v>
      </c>
      <c r="L1811">
        <v>25</v>
      </c>
      <c r="M1811">
        <v>15</v>
      </c>
      <c r="N1811">
        <v>20</v>
      </c>
      <c r="O1811">
        <v>5</v>
      </c>
      <c r="P1811">
        <v>10</v>
      </c>
      <c r="Q1811">
        <v>0</v>
      </c>
      <c r="R1811">
        <v>0</v>
      </c>
      <c r="S1811">
        <v>0</v>
      </c>
      <c r="T1811">
        <v>0</v>
      </c>
      <c r="U1811">
        <v>45</v>
      </c>
      <c r="V1811">
        <v>80</v>
      </c>
      <c r="W1811">
        <v>50000</v>
      </c>
      <c r="X1811">
        <v>50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100</v>
      </c>
    </row>
    <row r="1812" spans="1:34" ht="18.75">
      <c r="A1812" s="79">
        <v>1811</v>
      </c>
      <c r="B1812" t="s">
        <v>4183</v>
      </c>
      <c r="C1812">
        <v>10</v>
      </c>
      <c r="D1812">
        <v>61</v>
      </c>
      <c r="E1812">
        <v>20</v>
      </c>
      <c r="F1812">
        <v>26</v>
      </c>
      <c r="G1812">
        <v>0</v>
      </c>
      <c r="H1812">
        <v>0</v>
      </c>
      <c r="I1812">
        <v>2240</v>
      </c>
      <c r="J1812">
        <v>60000</v>
      </c>
      <c r="K1812">
        <v>18</v>
      </c>
      <c r="L1812">
        <v>25</v>
      </c>
      <c r="M1812">
        <v>15</v>
      </c>
      <c r="N1812">
        <v>20</v>
      </c>
      <c r="O1812">
        <v>0</v>
      </c>
      <c r="P1812">
        <v>0</v>
      </c>
      <c r="Q1812">
        <v>5</v>
      </c>
      <c r="R1812">
        <v>12</v>
      </c>
      <c r="S1812">
        <v>0</v>
      </c>
      <c r="T1812">
        <v>0</v>
      </c>
      <c r="U1812">
        <v>45</v>
      </c>
      <c r="V1812">
        <v>80</v>
      </c>
      <c r="W1812">
        <v>50000</v>
      </c>
      <c r="X1812">
        <v>50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100</v>
      </c>
    </row>
    <row r="1813" spans="1:34" ht="18.75">
      <c r="A1813" s="79">
        <v>1812</v>
      </c>
      <c r="B1813" t="s">
        <v>4184</v>
      </c>
      <c r="C1813">
        <v>11</v>
      </c>
      <c r="D1813">
        <v>61</v>
      </c>
      <c r="E1813">
        <v>20</v>
      </c>
      <c r="F1813">
        <v>27</v>
      </c>
      <c r="G1813">
        <v>0</v>
      </c>
      <c r="H1813">
        <v>0</v>
      </c>
      <c r="I1813">
        <v>2241</v>
      </c>
      <c r="J1813">
        <v>60000</v>
      </c>
      <c r="K1813">
        <v>18</v>
      </c>
      <c r="L1813">
        <v>25</v>
      </c>
      <c r="M1813">
        <v>15</v>
      </c>
      <c r="N1813">
        <v>20</v>
      </c>
      <c r="O1813">
        <v>0</v>
      </c>
      <c r="P1813">
        <v>0</v>
      </c>
      <c r="Q1813">
        <v>5</v>
      </c>
      <c r="R1813">
        <v>12</v>
      </c>
      <c r="S1813">
        <v>0</v>
      </c>
      <c r="T1813">
        <v>0</v>
      </c>
      <c r="U1813">
        <v>45</v>
      </c>
      <c r="V1813">
        <v>80</v>
      </c>
      <c r="W1813">
        <v>50000</v>
      </c>
      <c r="X1813">
        <v>50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100</v>
      </c>
    </row>
    <row r="1814" spans="1:34" ht="18.75">
      <c r="A1814" s="79">
        <v>1813</v>
      </c>
      <c r="B1814" t="s">
        <v>4185</v>
      </c>
      <c r="C1814">
        <v>10</v>
      </c>
      <c r="D1814">
        <v>61</v>
      </c>
      <c r="E1814">
        <v>35</v>
      </c>
      <c r="F1814">
        <v>26</v>
      </c>
      <c r="G1814">
        <v>0</v>
      </c>
      <c r="H1814">
        <v>0</v>
      </c>
      <c r="I1814">
        <v>2240</v>
      </c>
      <c r="J1814">
        <v>60000</v>
      </c>
      <c r="K1814">
        <v>18</v>
      </c>
      <c r="L1814">
        <v>25</v>
      </c>
      <c r="M1814">
        <v>15</v>
      </c>
      <c r="N1814">
        <v>20</v>
      </c>
      <c r="O1814">
        <v>0</v>
      </c>
      <c r="P1814">
        <v>0</v>
      </c>
      <c r="Q1814">
        <v>0</v>
      </c>
      <c r="R1814">
        <v>0</v>
      </c>
      <c r="S1814">
        <v>5</v>
      </c>
      <c r="T1814">
        <v>12</v>
      </c>
      <c r="U1814">
        <v>45</v>
      </c>
      <c r="V1814">
        <v>80</v>
      </c>
      <c r="W1814">
        <v>50000</v>
      </c>
      <c r="X1814">
        <v>50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100</v>
      </c>
    </row>
    <row r="1815" spans="1:34" ht="18.75">
      <c r="A1815" s="79">
        <v>1814</v>
      </c>
      <c r="B1815" t="s">
        <v>4186</v>
      </c>
      <c r="C1815">
        <v>11</v>
      </c>
      <c r="D1815">
        <v>61</v>
      </c>
      <c r="E1815">
        <v>35</v>
      </c>
      <c r="F1815">
        <v>27</v>
      </c>
      <c r="G1815">
        <v>0</v>
      </c>
      <c r="H1815">
        <v>0</v>
      </c>
      <c r="I1815">
        <v>2241</v>
      </c>
      <c r="J1815">
        <v>60000</v>
      </c>
      <c r="K1815">
        <v>18</v>
      </c>
      <c r="L1815">
        <v>25</v>
      </c>
      <c r="M1815">
        <v>15</v>
      </c>
      <c r="N1815">
        <v>20</v>
      </c>
      <c r="O1815">
        <v>0</v>
      </c>
      <c r="P1815">
        <v>0</v>
      </c>
      <c r="Q1815">
        <v>0</v>
      </c>
      <c r="R1815">
        <v>0</v>
      </c>
      <c r="S1815">
        <v>5</v>
      </c>
      <c r="T1815">
        <v>12</v>
      </c>
      <c r="U1815">
        <v>45</v>
      </c>
      <c r="V1815">
        <v>80</v>
      </c>
      <c r="W1815">
        <v>50000</v>
      </c>
      <c r="X1815">
        <v>50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100</v>
      </c>
    </row>
    <row r="1816" spans="1:34" ht="18.75">
      <c r="A1816" s="79">
        <v>1815</v>
      </c>
      <c r="B1816" t="s">
        <v>4187</v>
      </c>
      <c r="C1816">
        <v>4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300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20000</v>
      </c>
      <c r="X1816">
        <v>5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100</v>
      </c>
    </row>
    <row r="1817" spans="1:34" ht="18.75">
      <c r="A1817" s="79">
        <v>1816</v>
      </c>
      <c r="B1817" t="s">
        <v>4188</v>
      </c>
      <c r="C1817">
        <v>4</v>
      </c>
      <c r="D1817">
        <v>1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300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20000</v>
      </c>
      <c r="X1817">
        <v>5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100</v>
      </c>
    </row>
    <row r="1818" spans="1:34" ht="18.75">
      <c r="A1818" s="79">
        <v>1817</v>
      </c>
      <c r="B1818" t="s">
        <v>4189</v>
      </c>
      <c r="C1818">
        <v>4</v>
      </c>
      <c r="D1818">
        <v>2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300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20000</v>
      </c>
      <c r="X1818">
        <v>5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100</v>
      </c>
    </row>
    <row r="1819" spans="1:34" ht="18.75">
      <c r="A1819" s="79">
        <v>1818</v>
      </c>
      <c r="B1819" t="s">
        <v>4190</v>
      </c>
      <c r="C1819">
        <v>31</v>
      </c>
      <c r="D1819">
        <v>0</v>
      </c>
      <c r="E1819">
        <v>1</v>
      </c>
      <c r="F1819">
        <v>153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100</v>
      </c>
    </row>
    <row r="1820" spans="1:34" ht="18.75">
      <c r="A1820" s="79">
        <v>1819</v>
      </c>
      <c r="B1820" t="s">
        <v>4191</v>
      </c>
      <c r="C1820">
        <v>31</v>
      </c>
      <c r="D1820">
        <v>0</v>
      </c>
      <c r="E1820">
        <v>1</v>
      </c>
      <c r="F1820">
        <v>154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100</v>
      </c>
    </row>
    <row r="1821" spans="1:34" ht="18.75">
      <c r="A1821" s="79">
        <v>1820</v>
      </c>
      <c r="B1821" t="s">
        <v>4192</v>
      </c>
      <c r="C1821">
        <v>31</v>
      </c>
      <c r="D1821">
        <v>0</v>
      </c>
      <c r="E1821">
        <v>1</v>
      </c>
      <c r="F1821">
        <v>155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100</v>
      </c>
    </row>
    <row r="1822" spans="1:34" ht="18.75">
      <c r="A1822" s="79">
        <v>1821</v>
      </c>
      <c r="B1822" t="s">
        <v>4193</v>
      </c>
      <c r="C1822">
        <v>31</v>
      </c>
      <c r="D1822">
        <v>0</v>
      </c>
      <c r="E1822">
        <v>1</v>
      </c>
      <c r="F1822">
        <v>156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100</v>
      </c>
    </row>
    <row r="1823" spans="1:34" ht="18.75">
      <c r="A1823" s="79">
        <v>1822</v>
      </c>
      <c r="B1823" t="s">
        <v>4194</v>
      </c>
      <c r="C1823">
        <v>31</v>
      </c>
      <c r="D1823">
        <v>0</v>
      </c>
      <c r="E1823">
        <v>1</v>
      </c>
      <c r="F1823">
        <v>157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100</v>
      </c>
    </row>
    <row r="1824" spans="1:34" ht="18.75">
      <c r="A1824" s="79">
        <v>1823</v>
      </c>
      <c r="B1824" t="s">
        <v>4195</v>
      </c>
      <c r="C1824">
        <v>31</v>
      </c>
      <c r="D1824">
        <v>0</v>
      </c>
      <c r="E1824">
        <v>1</v>
      </c>
      <c r="F1824">
        <v>158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100</v>
      </c>
    </row>
    <row r="1825" spans="1:34" ht="18.75">
      <c r="A1825" s="79">
        <v>1824</v>
      </c>
      <c r="B1825" t="s">
        <v>4196</v>
      </c>
      <c r="C1825">
        <v>17</v>
      </c>
      <c r="D1825">
        <v>235</v>
      </c>
      <c r="E1825">
        <v>1</v>
      </c>
      <c r="F1825">
        <v>66</v>
      </c>
      <c r="G1825">
        <v>0</v>
      </c>
      <c r="H1825">
        <v>0</v>
      </c>
      <c r="I1825">
        <v>1229</v>
      </c>
      <c r="J1825">
        <v>999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100</v>
      </c>
    </row>
    <row r="1826" spans="1:34" ht="18.75">
      <c r="A1826" s="79">
        <v>1825</v>
      </c>
      <c r="B1826" t="s">
        <v>4197</v>
      </c>
      <c r="C1826">
        <v>17</v>
      </c>
      <c r="D1826">
        <v>235</v>
      </c>
      <c r="E1826">
        <v>0</v>
      </c>
      <c r="F1826">
        <v>67</v>
      </c>
      <c r="G1826">
        <v>0</v>
      </c>
      <c r="H1826">
        <v>0</v>
      </c>
      <c r="I1826">
        <v>1230</v>
      </c>
      <c r="J1826">
        <v>999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100</v>
      </c>
    </row>
    <row r="1827" spans="1:34" ht="18.75">
      <c r="A1827" s="79">
        <v>1826</v>
      </c>
      <c r="B1827" t="s">
        <v>4198</v>
      </c>
      <c r="C1827">
        <v>31</v>
      </c>
      <c r="D1827">
        <v>0</v>
      </c>
      <c r="E1827">
        <v>0</v>
      </c>
      <c r="F1827">
        <v>68</v>
      </c>
      <c r="G1827">
        <v>0</v>
      </c>
      <c r="H1827">
        <v>0</v>
      </c>
      <c r="I1827">
        <v>1230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100</v>
      </c>
    </row>
    <row r="1828" spans="1:34" ht="18.75">
      <c r="A1828" s="79">
        <v>1827</v>
      </c>
      <c r="B1828" t="s">
        <v>4199</v>
      </c>
      <c r="C1828">
        <v>31</v>
      </c>
      <c r="D1828">
        <v>0</v>
      </c>
      <c r="E1828">
        <v>0</v>
      </c>
      <c r="F1828">
        <v>69</v>
      </c>
      <c r="G1828">
        <v>0</v>
      </c>
      <c r="H1828">
        <v>0</v>
      </c>
      <c r="I1828">
        <v>1230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100</v>
      </c>
    </row>
    <row r="1829" spans="1:34" ht="18.75">
      <c r="A1829" s="79">
        <v>1828</v>
      </c>
      <c r="B1829" t="s">
        <v>4200</v>
      </c>
      <c r="C1829">
        <v>31</v>
      </c>
      <c r="D1829">
        <v>0</v>
      </c>
      <c r="E1829">
        <v>0</v>
      </c>
      <c r="F1829">
        <v>70</v>
      </c>
      <c r="G1829">
        <v>0</v>
      </c>
      <c r="H1829">
        <v>0</v>
      </c>
      <c r="I1829">
        <v>1230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100</v>
      </c>
    </row>
    <row r="1830" spans="1:34" ht="18.75">
      <c r="A1830" s="79">
        <v>1829</v>
      </c>
      <c r="B1830" t="s">
        <v>4201</v>
      </c>
      <c r="C1830">
        <v>17</v>
      </c>
      <c r="D1830">
        <v>101</v>
      </c>
      <c r="E1830">
        <v>0</v>
      </c>
      <c r="F1830">
        <v>0</v>
      </c>
      <c r="G1830">
        <v>0</v>
      </c>
      <c r="H1830">
        <v>0</v>
      </c>
      <c r="I1830">
        <v>1270</v>
      </c>
      <c r="J1830">
        <v>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100</v>
      </c>
    </row>
    <row r="1831" spans="1:34" ht="18.75">
      <c r="A1831" s="79">
        <v>1830</v>
      </c>
      <c r="B1831" t="s">
        <v>4202</v>
      </c>
      <c r="C1831">
        <v>2</v>
      </c>
      <c r="D1831">
        <v>3</v>
      </c>
      <c r="E1831">
        <v>1</v>
      </c>
      <c r="F1831">
        <v>21</v>
      </c>
      <c r="G1831">
        <v>4</v>
      </c>
      <c r="H1831">
        <v>1</v>
      </c>
      <c r="I1831">
        <v>1174</v>
      </c>
      <c r="J1831">
        <v>50000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50000</v>
      </c>
      <c r="X1831">
        <v>4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100</v>
      </c>
    </row>
    <row r="1832" spans="1:34" ht="18.75">
      <c r="A1832" s="79">
        <v>1831</v>
      </c>
      <c r="B1832" t="s">
        <v>4203</v>
      </c>
      <c r="C1832">
        <v>31</v>
      </c>
      <c r="D1832">
        <v>0</v>
      </c>
      <c r="E1832">
        <v>1</v>
      </c>
      <c r="F1832">
        <v>11</v>
      </c>
      <c r="G1832">
        <v>0</v>
      </c>
      <c r="H1832">
        <v>0</v>
      </c>
      <c r="I1832">
        <v>1174</v>
      </c>
      <c r="J1832">
        <v>1000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100</v>
      </c>
    </row>
    <row r="1833" spans="1:34" ht="18.75">
      <c r="A1833" s="79">
        <v>1832</v>
      </c>
      <c r="B1833" t="s">
        <v>4204</v>
      </c>
      <c r="C1833">
        <v>31</v>
      </c>
      <c r="D1833">
        <v>0</v>
      </c>
      <c r="E1833">
        <v>1</v>
      </c>
      <c r="F1833">
        <v>12</v>
      </c>
      <c r="G1833">
        <v>0</v>
      </c>
      <c r="H1833">
        <v>0</v>
      </c>
      <c r="I1833">
        <v>1174</v>
      </c>
      <c r="J1833">
        <v>1000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100</v>
      </c>
    </row>
    <row r="1834" spans="1:34" ht="18.75">
      <c r="A1834" s="79">
        <v>1833</v>
      </c>
      <c r="B1834" t="s">
        <v>4205</v>
      </c>
      <c r="C1834">
        <v>44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858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100</v>
      </c>
    </row>
    <row r="1835" spans="1:34" ht="18.75">
      <c r="A1835" s="79">
        <v>1834</v>
      </c>
      <c r="B1835" t="s">
        <v>106</v>
      </c>
      <c r="C1835">
        <v>4</v>
      </c>
      <c r="D1835">
        <v>99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200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5</v>
      </c>
      <c r="W1835">
        <v>50</v>
      </c>
      <c r="X1835">
        <v>5000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100</v>
      </c>
    </row>
    <row r="1836" spans="1:34" ht="18.75">
      <c r="A1836" s="79">
        <v>1835</v>
      </c>
      <c r="B1836" t="s">
        <v>4206</v>
      </c>
      <c r="C1836">
        <v>10</v>
      </c>
      <c r="D1836">
        <v>104</v>
      </c>
      <c r="E1836">
        <v>25</v>
      </c>
      <c r="F1836">
        <v>28</v>
      </c>
      <c r="G1836">
        <v>0</v>
      </c>
      <c r="H1836">
        <v>0</v>
      </c>
      <c r="I1836">
        <v>2420</v>
      </c>
      <c r="J1836">
        <v>60000</v>
      </c>
      <c r="K1836">
        <v>20</v>
      </c>
      <c r="L1836">
        <v>26</v>
      </c>
      <c r="M1836">
        <v>15</v>
      </c>
      <c r="N1836">
        <v>22</v>
      </c>
      <c r="O1836">
        <v>10</v>
      </c>
      <c r="P1836">
        <v>14</v>
      </c>
      <c r="Q1836">
        <v>10</v>
      </c>
      <c r="R1836">
        <v>16</v>
      </c>
      <c r="S1836">
        <v>10</v>
      </c>
      <c r="T1836">
        <v>16</v>
      </c>
      <c r="U1836">
        <v>0</v>
      </c>
      <c r="V1836">
        <v>90</v>
      </c>
      <c r="W1836">
        <v>50000</v>
      </c>
      <c r="X1836">
        <v>50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100</v>
      </c>
    </row>
    <row r="1837" spans="1:34" ht="18.75">
      <c r="A1837" s="79">
        <v>1836</v>
      </c>
      <c r="B1837" t="s">
        <v>4207</v>
      </c>
      <c r="C1837">
        <v>11</v>
      </c>
      <c r="D1837">
        <v>104</v>
      </c>
      <c r="E1837">
        <v>25</v>
      </c>
      <c r="F1837">
        <v>29</v>
      </c>
      <c r="G1837">
        <v>0</v>
      </c>
      <c r="H1837">
        <v>0</v>
      </c>
      <c r="I1837">
        <v>2421</v>
      </c>
      <c r="J1837">
        <v>60000</v>
      </c>
      <c r="K1837">
        <v>20</v>
      </c>
      <c r="L1837">
        <v>26</v>
      </c>
      <c r="M1837">
        <v>15</v>
      </c>
      <c r="N1837">
        <v>22</v>
      </c>
      <c r="O1837">
        <v>10</v>
      </c>
      <c r="P1837">
        <v>14</v>
      </c>
      <c r="Q1837">
        <v>10</v>
      </c>
      <c r="R1837">
        <v>16</v>
      </c>
      <c r="S1837">
        <v>10</v>
      </c>
      <c r="T1837">
        <v>16</v>
      </c>
      <c r="U1837">
        <v>0</v>
      </c>
      <c r="V1837">
        <v>90</v>
      </c>
      <c r="W1837">
        <v>50000</v>
      </c>
      <c r="X1837">
        <v>50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100</v>
      </c>
    </row>
    <row r="1838" spans="1:34" ht="18.75">
      <c r="A1838" s="79">
        <v>1837</v>
      </c>
      <c r="B1838" t="s">
        <v>4208</v>
      </c>
      <c r="C1838">
        <v>5</v>
      </c>
      <c r="D1838">
        <v>103</v>
      </c>
      <c r="E1838">
        <v>65</v>
      </c>
      <c r="F1838">
        <v>0</v>
      </c>
      <c r="G1838">
        <v>0</v>
      </c>
      <c r="H1838">
        <v>0</v>
      </c>
      <c r="I1838">
        <v>2423</v>
      </c>
      <c r="J1838">
        <v>60000</v>
      </c>
      <c r="K1838">
        <v>7</v>
      </c>
      <c r="L1838">
        <v>0</v>
      </c>
      <c r="M1838">
        <v>0</v>
      </c>
      <c r="N1838">
        <v>0</v>
      </c>
      <c r="O1838">
        <v>10</v>
      </c>
      <c r="P1838">
        <v>70</v>
      </c>
      <c r="Q1838">
        <v>10</v>
      </c>
      <c r="R1838">
        <v>33</v>
      </c>
      <c r="S1838">
        <v>12</v>
      </c>
      <c r="T1838">
        <v>32</v>
      </c>
      <c r="U1838">
        <v>49</v>
      </c>
      <c r="V1838">
        <v>90</v>
      </c>
      <c r="W1838">
        <v>85000</v>
      </c>
      <c r="X1838">
        <v>15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100</v>
      </c>
    </row>
    <row r="1839" spans="1:34" ht="18.75">
      <c r="A1839" s="79">
        <v>1838</v>
      </c>
      <c r="B1839" t="s">
        <v>4209</v>
      </c>
      <c r="C1839">
        <v>19</v>
      </c>
      <c r="D1839">
        <v>0</v>
      </c>
      <c r="E1839">
        <v>1</v>
      </c>
      <c r="F1839">
        <v>0</v>
      </c>
      <c r="G1839">
        <v>6</v>
      </c>
      <c r="H1839">
        <v>0</v>
      </c>
      <c r="I1839">
        <v>2412</v>
      </c>
      <c r="J1839">
        <v>8000</v>
      </c>
      <c r="K1839">
        <v>0</v>
      </c>
      <c r="L1839">
        <v>0</v>
      </c>
      <c r="M1839">
        <v>0</v>
      </c>
      <c r="N1839">
        <v>2</v>
      </c>
      <c r="O1839">
        <v>5</v>
      </c>
      <c r="P1839">
        <v>13</v>
      </c>
      <c r="Q1839">
        <v>5</v>
      </c>
      <c r="R1839">
        <v>13</v>
      </c>
      <c r="S1839">
        <v>5</v>
      </c>
      <c r="T1839">
        <v>13</v>
      </c>
      <c r="U1839">
        <v>0</v>
      </c>
      <c r="V1839">
        <v>90</v>
      </c>
      <c r="W1839">
        <v>50000</v>
      </c>
      <c r="X1839">
        <v>5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100</v>
      </c>
    </row>
    <row r="1840" spans="1:34" ht="18.75">
      <c r="A1840" s="79">
        <v>1839</v>
      </c>
      <c r="B1840" t="s">
        <v>4210</v>
      </c>
      <c r="C1840">
        <v>26</v>
      </c>
      <c r="D1840">
        <v>0</v>
      </c>
      <c r="E1840">
        <v>1</v>
      </c>
      <c r="F1840">
        <v>0</v>
      </c>
      <c r="G1840">
        <v>6</v>
      </c>
      <c r="H1840">
        <v>0</v>
      </c>
      <c r="I1840">
        <v>2411</v>
      </c>
      <c r="J1840">
        <v>8000</v>
      </c>
      <c r="K1840">
        <v>0</v>
      </c>
      <c r="L1840">
        <v>2</v>
      </c>
      <c r="M1840">
        <v>0</v>
      </c>
      <c r="N1840">
        <v>2</v>
      </c>
      <c r="O1840">
        <v>5</v>
      </c>
      <c r="P1840">
        <v>15</v>
      </c>
      <c r="Q1840">
        <v>5</v>
      </c>
      <c r="R1840">
        <v>15</v>
      </c>
      <c r="S1840">
        <v>5</v>
      </c>
      <c r="T1840">
        <v>15</v>
      </c>
      <c r="U1840">
        <v>0</v>
      </c>
      <c r="V1840">
        <v>90</v>
      </c>
      <c r="W1840">
        <v>50000</v>
      </c>
      <c r="X1840">
        <v>5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100</v>
      </c>
    </row>
    <row r="1841" spans="1:34" ht="18.75">
      <c r="A1841" s="79">
        <v>1840</v>
      </c>
      <c r="B1841" t="s">
        <v>4211</v>
      </c>
      <c r="C1841">
        <v>22</v>
      </c>
      <c r="D1841">
        <v>0</v>
      </c>
      <c r="E1841">
        <v>1</v>
      </c>
      <c r="F1841">
        <v>0</v>
      </c>
      <c r="G1841">
        <v>6</v>
      </c>
      <c r="H1841">
        <v>0</v>
      </c>
      <c r="I1841">
        <v>2410</v>
      </c>
      <c r="J1841">
        <v>8000</v>
      </c>
      <c r="K1841">
        <v>0</v>
      </c>
      <c r="L1841">
        <v>2</v>
      </c>
      <c r="M1841">
        <v>0</v>
      </c>
      <c r="N1841">
        <v>0</v>
      </c>
      <c r="O1841">
        <v>5</v>
      </c>
      <c r="P1841">
        <v>21</v>
      </c>
      <c r="Q1841">
        <v>5</v>
      </c>
      <c r="R1841">
        <v>21</v>
      </c>
      <c r="S1841">
        <v>5</v>
      </c>
      <c r="T1841">
        <v>21</v>
      </c>
      <c r="U1841">
        <v>0</v>
      </c>
      <c r="V1841">
        <v>90</v>
      </c>
      <c r="W1841">
        <v>50000</v>
      </c>
      <c r="X1841">
        <v>5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100</v>
      </c>
    </row>
    <row r="1842" spans="1:34" ht="18.75">
      <c r="A1842" s="79">
        <v>1841</v>
      </c>
      <c r="B1842" t="s">
        <v>4212</v>
      </c>
      <c r="C1842">
        <v>15</v>
      </c>
      <c r="D1842">
        <v>0</v>
      </c>
      <c r="E1842">
        <v>1</v>
      </c>
      <c r="F1842">
        <v>0</v>
      </c>
      <c r="G1842">
        <v>6</v>
      </c>
      <c r="H1842">
        <v>0</v>
      </c>
      <c r="I1842">
        <v>2415</v>
      </c>
      <c r="J1842">
        <v>10000</v>
      </c>
      <c r="K1842">
        <v>6</v>
      </c>
      <c r="L1842">
        <v>8</v>
      </c>
      <c r="M1842">
        <v>6</v>
      </c>
      <c r="N1842">
        <v>8</v>
      </c>
      <c r="O1842">
        <v>2</v>
      </c>
      <c r="P1842">
        <v>14</v>
      </c>
      <c r="Q1842">
        <v>2</v>
      </c>
      <c r="R1842">
        <v>14</v>
      </c>
      <c r="S1842">
        <v>2</v>
      </c>
      <c r="T1842">
        <v>14</v>
      </c>
      <c r="U1842">
        <v>0</v>
      </c>
      <c r="V1842">
        <v>90</v>
      </c>
      <c r="W1842">
        <v>50000</v>
      </c>
      <c r="X1842">
        <v>5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100</v>
      </c>
    </row>
    <row r="1843" spans="1:34" ht="18.75">
      <c r="A1843" s="79">
        <v>1842</v>
      </c>
      <c r="B1843" t="s">
        <v>4213</v>
      </c>
      <c r="C1843">
        <v>54</v>
      </c>
      <c r="D1843">
        <v>0</v>
      </c>
      <c r="E1843">
        <v>1</v>
      </c>
      <c r="F1843">
        <v>0</v>
      </c>
      <c r="G1843">
        <v>6</v>
      </c>
      <c r="H1843">
        <v>0</v>
      </c>
      <c r="I1843">
        <v>2414</v>
      </c>
      <c r="J1843">
        <v>8000</v>
      </c>
      <c r="K1843">
        <v>6</v>
      </c>
      <c r="L1843">
        <v>8</v>
      </c>
      <c r="M1843">
        <v>6</v>
      </c>
      <c r="N1843">
        <v>8</v>
      </c>
      <c r="O1843">
        <v>2</v>
      </c>
      <c r="P1843">
        <v>14</v>
      </c>
      <c r="Q1843">
        <v>2</v>
      </c>
      <c r="R1843">
        <v>14</v>
      </c>
      <c r="S1843">
        <v>2</v>
      </c>
      <c r="T1843">
        <v>14</v>
      </c>
      <c r="U1843">
        <v>0</v>
      </c>
      <c r="V1843">
        <v>90</v>
      </c>
      <c r="W1843">
        <v>50000</v>
      </c>
      <c r="X1843">
        <v>5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100</v>
      </c>
    </row>
    <row r="1844" spans="1:34" ht="18.75">
      <c r="A1844" s="79">
        <v>1843</v>
      </c>
      <c r="B1844" t="s">
        <v>4214</v>
      </c>
      <c r="C1844">
        <v>52</v>
      </c>
      <c r="D1844">
        <v>0</v>
      </c>
      <c r="E1844">
        <v>1</v>
      </c>
      <c r="F1844">
        <v>6</v>
      </c>
      <c r="G1844">
        <v>6</v>
      </c>
      <c r="H1844">
        <v>0</v>
      </c>
      <c r="I1844">
        <v>2413</v>
      </c>
      <c r="J1844">
        <v>10000</v>
      </c>
      <c r="K1844">
        <v>6</v>
      </c>
      <c r="L1844">
        <v>8</v>
      </c>
      <c r="M1844">
        <v>6</v>
      </c>
      <c r="N1844">
        <v>8</v>
      </c>
      <c r="O1844">
        <v>2</v>
      </c>
      <c r="P1844">
        <v>14</v>
      </c>
      <c r="Q1844">
        <v>2</v>
      </c>
      <c r="R1844">
        <v>14</v>
      </c>
      <c r="S1844">
        <v>2</v>
      </c>
      <c r="T1844">
        <v>14</v>
      </c>
      <c r="U1844">
        <v>0</v>
      </c>
      <c r="V1844">
        <v>90</v>
      </c>
      <c r="W1844">
        <v>50000</v>
      </c>
      <c r="X1844">
        <v>5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100</v>
      </c>
    </row>
    <row r="1845" spans="1:34" ht="18.75">
      <c r="A1845" s="79">
        <v>1844</v>
      </c>
      <c r="B1845" t="s">
        <v>4215</v>
      </c>
      <c r="C1845">
        <v>16</v>
      </c>
      <c r="D1845">
        <v>5</v>
      </c>
      <c r="E1845">
        <v>1</v>
      </c>
      <c r="F1845">
        <v>2</v>
      </c>
      <c r="G1845">
        <v>6</v>
      </c>
      <c r="H1845">
        <v>0</v>
      </c>
      <c r="I1845">
        <v>2422</v>
      </c>
      <c r="J1845">
        <v>6000</v>
      </c>
      <c r="K1845">
        <v>3</v>
      </c>
      <c r="L1845">
        <v>3</v>
      </c>
      <c r="M1845">
        <v>3</v>
      </c>
      <c r="N1845">
        <v>3</v>
      </c>
      <c r="O1845">
        <v>4</v>
      </c>
      <c r="P1845">
        <v>8</v>
      </c>
      <c r="Q1845">
        <v>4</v>
      </c>
      <c r="R1845">
        <v>8</v>
      </c>
      <c r="S1845">
        <v>4</v>
      </c>
      <c r="T1845">
        <v>8</v>
      </c>
      <c r="U1845">
        <v>0</v>
      </c>
      <c r="V1845">
        <v>90</v>
      </c>
      <c r="W1845">
        <v>25000</v>
      </c>
      <c r="X1845">
        <v>5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100</v>
      </c>
    </row>
    <row r="1846" spans="1:34" ht="18.75">
      <c r="A1846" s="79">
        <v>1845</v>
      </c>
      <c r="B1846" t="s">
        <v>4216</v>
      </c>
      <c r="C1846">
        <v>16</v>
      </c>
      <c r="D1846">
        <v>2</v>
      </c>
      <c r="E1846">
        <v>1</v>
      </c>
      <c r="F1846">
        <v>1</v>
      </c>
      <c r="G1846">
        <v>6</v>
      </c>
      <c r="H1846">
        <v>0</v>
      </c>
      <c r="I1846">
        <v>1714</v>
      </c>
      <c r="J1846">
        <v>8000</v>
      </c>
      <c r="K1846">
        <v>3</v>
      </c>
      <c r="L1846">
        <v>3</v>
      </c>
      <c r="M1846">
        <v>3</v>
      </c>
      <c r="N1846">
        <v>3</v>
      </c>
      <c r="O1846">
        <v>4</v>
      </c>
      <c r="P1846">
        <v>8</v>
      </c>
      <c r="Q1846">
        <v>4</v>
      </c>
      <c r="R1846">
        <v>8</v>
      </c>
      <c r="S1846">
        <v>4</v>
      </c>
      <c r="T1846">
        <v>8</v>
      </c>
      <c r="U1846">
        <v>0</v>
      </c>
      <c r="V1846">
        <v>90</v>
      </c>
      <c r="W1846">
        <v>20000</v>
      </c>
      <c r="X1846">
        <v>5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100</v>
      </c>
    </row>
    <row r="1847" spans="1:34" ht="18.75">
      <c r="A1847" s="79">
        <v>1846</v>
      </c>
      <c r="B1847" t="s">
        <v>4217</v>
      </c>
      <c r="C1847">
        <v>30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2416</v>
      </c>
      <c r="J1847">
        <v>50000</v>
      </c>
      <c r="K1847">
        <v>0</v>
      </c>
      <c r="L1847">
        <v>0</v>
      </c>
      <c r="M1847">
        <v>0</v>
      </c>
      <c r="N1847">
        <v>0</v>
      </c>
      <c r="O1847">
        <v>15</v>
      </c>
      <c r="P1847">
        <v>18</v>
      </c>
      <c r="Q1847">
        <v>15</v>
      </c>
      <c r="R1847">
        <v>18</v>
      </c>
      <c r="S1847">
        <v>15</v>
      </c>
      <c r="T1847">
        <v>18</v>
      </c>
      <c r="U1847">
        <v>0</v>
      </c>
      <c r="V1847">
        <v>90</v>
      </c>
      <c r="W1847">
        <v>25000</v>
      </c>
      <c r="X1847">
        <v>5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100</v>
      </c>
    </row>
    <row r="1848" spans="1:34" ht="18.75">
      <c r="A1848" s="79">
        <v>1847</v>
      </c>
      <c r="B1848" t="s">
        <v>4218</v>
      </c>
      <c r="C1848">
        <v>10</v>
      </c>
      <c r="D1848">
        <v>104</v>
      </c>
      <c r="E1848">
        <v>25</v>
      </c>
      <c r="F1848">
        <v>28</v>
      </c>
      <c r="G1848">
        <v>0</v>
      </c>
      <c r="H1848">
        <v>0</v>
      </c>
      <c r="I1848">
        <v>2420</v>
      </c>
      <c r="J1848">
        <v>60000</v>
      </c>
      <c r="K1848">
        <v>20</v>
      </c>
      <c r="L1848">
        <v>26</v>
      </c>
      <c r="M1848">
        <v>15</v>
      </c>
      <c r="N1848">
        <v>22</v>
      </c>
      <c r="O1848">
        <v>12</v>
      </c>
      <c r="P1848">
        <v>16</v>
      </c>
      <c r="Q1848">
        <v>12</v>
      </c>
      <c r="R1848">
        <v>18</v>
      </c>
      <c r="S1848">
        <v>12</v>
      </c>
      <c r="T1848">
        <v>18</v>
      </c>
      <c r="U1848">
        <v>45</v>
      </c>
      <c r="V1848">
        <v>90</v>
      </c>
      <c r="W1848">
        <v>50000</v>
      </c>
      <c r="X1848">
        <v>50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100</v>
      </c>
    </row>
    <row r="1849" spans="1:34" ht="18.75">
      <c r="A1849" s="79">
        <v>1848</v>
      </c>
      <c r="B1849" t="s">
        <v>4219</v>
      </c>
      <c r="C1849">
        <v>11</v>
      </c>
      <c r="D1849">
        <v>104</v>
      </c>
      <c r="E1849">
        <v>25</v>
      </c>
      <c r="F1849">
        <v>29</v>
      </c>
      <c r="G1849">
        <v>0</v>
      </c>
      <c r="H1849">
        <v>0</v>
      </c>
      <c r="I1849">
        <v>2421</v>
      </c>
      <c r="J1849">
        <v>60000</v>
      </c>
      <c r="K1849">
        <v>20</v>
      </c>
      <c r="L1849">
        <v>26</v>
      </c>
      <c r="M1849">
        <v>15</v>
      </c>
      <c r="N1849">
        <v>22</v>
      </c>
      <c r="O1849">
        <v>12</v>
      </c>
      <c r="P1849">
        <v>16</v>
      </c>
      <c r="Q1849">
        <v>12</v>
      </c>
      <c r="R1849">
        <v>18</v>
      </c>
      <c r="S1849">
        <v>12</v>
      </c>
      <c r="T1849">
        <v>18</v>
      </c>
      <c r="U1849">
        <v>45</v>
      </c>
      <c r="V1849">
        <v>90</v>
      </c>
      <c r="W1849">
        <v>50000</v>
      </c>
      <c r="X1849">
        <v>50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100</v>
      </c>
    </row>
    <row r="1850" spans="1:34" ht="18.75">
      <c r="A1850" s="79">
        <v>1849</v>
      </c>
      <c r="B1850" t="s">
        <v>4220</v>
      </c>
      <c r="C1850">
        <v>5</v>
      </c>
      <c r="D1850">
        <v>103</v>
      </c>
      <c r="E1850">
        <v>65</v>
      </c>
      <c r="F1850">
        <v>0</v>
      </c>
      <c r="G1850">
        <v>0</v>
      </c>
      <c r="H1850">
        <v>0</v>
      </c>
      <c r="I1850">
        <v>2423</v>
      </c>
      <c r="J1850">
        <v>60000</v>
      </c>
      <c r="K1850">
        <v>7</v>
      </c>
      <c r="L1850">
        <v>0</v>
      </c>
      <c r="M1850">
        <v>0</v>
      </c>
      <c r="N1850">
        <v>0</v>
      </c>
      <c r="O1850">
        <v>17</v>
      </c>
      <c r="P1850">
        <v>77</v>
      </c>
      <c r="Q1850">
        <v>17</v>
      </c>
      <c r="R1850">
        <v>40</v>
      </c>
      <c r="S1850">
        <v>19</v>
      </c>
      <c r="T1850">
        <v>39</v>
      </c>
      <c r="U1850">
        <v>49</v>
      </c>
      <c r="V1850">
        <v>90</v>
      </c>
      <c r="W1850">
        <v>85000</v>
      </c>
      <c r="X1850">
        <v>15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100</v>
      </c>
    </row>
    <row r="1851" spans="1:34" ht="18.75">
      <c r="A1851" s="79">
        <v>1850</v>
      </c>
      <c r="B1851" t="s">
        <v>4221</v>
      </c>
      <c r="C1851">
        <v>19</v>
      </c>
      <c r="D1851">
        <v>0</v>
      </c>
      <c r="E1851">
        <v>1</v>
      </c>
      <c r="F1851">
        <v>0</v>
      </c>
      <c r="G1851">
        <v>6</v>
      </c>
      <c r="H1851">
        <v>0</v>
      </c>
      <c r="I1851">
        <v>2412</v>
      </c>
      <c r="J1851">
        <v>8000</v>
      </c>
      <c r="K1851">
        <v>0</v>
      </c>
      <c r="L1851">
        <v>0</v>
      </c>
      <c r="M1851">
        <v>0</v>
      </c>
      <c r="N1851">
        <v>2</v>
      </c>
      <c r="O1851">
        <v>7</v>
      </c>
      <c r="P1851">
        <v>15</v>
      </c>
      <c r="Q1851">
        <v>7</v>
      </c>
      <c r="R1851">
        <v>15</v>
      </c>
      <c r="S1851">
        <v>7</v>
      </c>
      <c r="T1851">
        <v>15</v>
      </c>
      <c r="U1851">
        <v>0</v>
      </c>
      <c r="V1851">
        <v>90</v>
      </c>
      <c r="W1851">
        <v>50000</v>
      </c>
      <c r="X1851">
        <v>5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100</v>
      </c>
    </row>
    <row r="1852" spans="1:34" ht="18.75">
      <c r="A1852" s="79">
        <v>1851</v>
      </c>
      <c r="B1852" t="s">
        <v>4222</v>
      </c>
      <c r="C1852">
        <v>26</v>
      </c>
      <c r="D1852">
        <v>0</v>
      </c>
      <c r="E1852">
        <v>1</v>
      </c>
      <c r="F1852">
        <v>0</v>
      </c>
      <c r="G1852">
        <v>6</v>
      </c>
      <c r="H1852">
        <v>0</v>
      </c>
      <c r="I1852">
        <v>2411</v>
      </c>
      <c r="J1852">
        <v>8000</v>
      </c>
      <c r="K1852">
        <v>0</v>
      </c>
      <c r="L1852">
        <v>2</v>
      </c>
      <c r="M1852">
        <v>0</v>
      </c>
      <c r="N1852">
        <v>2</v>
      </c>
      <c r="O1852">
        <v>7</v>
      </c>
      <c r="P1852">
        <v>17</v>
      </c>
      <c r="Q1852">
        <v>7</v>
      </c>
      <c r="R1852">
        <v>17</v>
      </c>
      <c r="S1852">
        <v>7</v>
      </c>
      <c r="T1852">
        <v>17</v>
      </c>
      <c r="U1852">
        <v>0</v>
      </c>
      <c r="V1852">
        <v>90</v>
      </c>
      <c r="W1852">
        <v>50000</v>
      </c>
      <c r="X1852">
        <v>5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100</v>
      </c>
    </row>
    <row r="1853" spans="1:34" ht="18.75">
      <c r="A1853" s="79">
        <v>1852</v>
      </c>
      <c r="B1853" t="s">
        <v>4223</v>
      </c>
      <c r="C1853">
        <v>22</v>
      </c>
      <c r="D1853">
        <v>0</v>
      </c>
      <c r="E1853">
        <v>1</v>
      </c>
      <c r="F1853">
        <v>0</v>
      </c>
      <c r="G1853">
        <v>6</v>
      </c>
      <c r="H1853">
        <v>0</v>
      </c>
      <c r="I1853">
        <v>2410</v>
      </c>
      <c r="J1853">
        <v>8000</v>
      </c>
      <c r="K1853">
        <v>0</v>
      </c>
      <c r="L1853">
        <v>2</v>
      </c>
      <c r="M1853">
        <v>0</v>
      </c>
      <c r="N1853">
        <v>0</v>
      </c>
      <c r="O1853">
        <v>7</v>
      </c>
      <c r="P1853">
        <v>23</v>
      </c>
      <c r="Q1853">
        <v>7</v>
      </c>
      <c r="R1853">
        <v>23</v>
      </c>
      <c r="S1853">
        <v>7</v>
      </c>
      <c r="T1853">
        <v>23</v>
      </c>
      <c r="U1853">
        <v>0</v>
      </c>
      <c r="V1853">
        <v>90</v>
      </c>
      <c r="W1853">
        <v>50000</v>
      </c>
      <c r="X1853">
        <v>5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100</v>
      </c>
    </row>
    <row r="1854" spans="1:34" ht="18.75">
      <c r="A1854" s="79">
        <v>1853</v>
      </c>
      <c r="B1854" t="s">
        <v>4224</v>
      </c>
      <c r="C1854">
        <v>15</v>
      </c>
      <c r="D1854">
        <v>0</v>
      </c>
      <c r="E1854">
        <v>1</v>
      </c>
      <c r="F1854">
        <v>0</v>
      </c>
      <c r="G1854">
        <v>6</v>
      </c>
      <c r="H1854">
        <v>0</v>
      </c>
      <c r="I1854">
        <v>2415</v>
      </c>
      <c r="J1854">
        <v>10000</v>
      </c>
      <c r="K1854">
        <v>6</v>
      </c>
      <c r="L1854">
        <v>8</v>
      </c>
      <c r="M1854">
        <v>6</v>
      </c>
      <c r="N1854">
        <v>8</v>
      </c>
      <c r="O1854">
        <v>4</v>
      </c>
      <c r="P1854">
        <v>16</v>
      </c>
      <c r="Q1854">
        <v>4</v>
      </c>
      <c r="R1854">
        <v>16</v>
      </c>
      <c r="S1854">
        <v>4</v>
      </c>
      <c r="T1854">
        <v>16</v>
      </c>
      <c r="U1854">
        <v>0</v>
      </c>
      <c r="V1854">
        <v>90</v>
      </c>
      <c r="W1854">
        <v>50000</v>
      </c>
      <c r="X1854">
        <v>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100</v>
      </c>
    </row>
    <row r="1855" spans="1:34" ht="18.75">
      <c r="A1855" s="79">
        <v>1854</v>
      </c>
      <c r="B1855" t="s">
        <v>4225</v>
      </c>
      <c r="C1855">
        <v>54</v>
      </c>
      <c r="D1855">
        <v>0</v>
      </c>
      <c r="E1855">
        <v>1</v>
      </c>
      <c r="F1855">
        <v>0</v>
      </c>
      <c r="G1855">
        <v>6</v>
      </c>
      <c r="H1855">
        <v>0</v>
      </c>
      <c r="I1855">
        <v>2414</v>
      </c>
      <c r="J1855">
        <v>8000</v>
      </c>
      <c r="K1855">
        <v>6</v>
      </c>
      <c r="L1855">
        <v>8</v>
      </c>
      <c r="M1855">
        <v>6</v>
      </c>
      <c r="N1855">
        <v>8</v>
      </c>
      <c r="O1855">
        <v>4</v>
      </c>
      <c r="P1855">
        <v>16</v>
      </c>
      <c r="Q1855">
        <v>4</v>
      </c>
      <c r="R1855">
        <v>16</v>
      </c>
      <c r="S1855">
        <v>4</v>
      </c>
      <c r="T1855">
        <v>16</v>
      </c>
      <c r="U1855">
        <v>0</v>
      </c>
      <c r="V1855">
        <v>90</v>
      </c>
      <c r="W1855">
        <v>50000</v>
      </c>
      <c r="X1855">
        <v>5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100</v>
      </c>
    </row>
    <row r="1856" spans="1:34" ht="18.75">
      <c r="A1856" s="79">
        <v>1855</v>
      </c>
      <c r="B1856" t="s">
        <v>4226</v>
      </c>
      <c r="C1856">
        <v>52</v>
      </c>
      <c r="D1856">
        <v>0</v>
      </c>
      <c r="E1856">
        <v>1</v>
      </c>
      <c r="F1856">
        <v>6</v>
      </c>
      <c r="G1856">
        <v>6</v>
      </c>
      <c r="H1856">
        <v>0</v>
      </c>
      <c r="I1856">
        <v>2413</v>
      </c>
      <c r="J1856">
        <v>10000</v>
      </c>
      <c r="K1856">
        <v>6</v>
      </c>
      <c r="L1856">
        <v>8</v>
      </c>
      <c r="M1856">
        <v>6</v>
      </c>
      <c r="N1856">
        <v>8</v>
      </c>
      <c r="O1856">
        <v>4</v>
      </c>
      <c r="P1856">
        <v>16</v>
      </c>
      <c r="Q1856">
        <v>4</v>
      </c>
      <c r="R1856">
        <v>16</v>
      </c>
      <c r="S1856">
        <v>4</v>
      </c>
      <c r="T1856">
        <v>16</v>
      </c>
      <c r="U1856">
        <v>0</v>
      </c>
      <c r="V1856">
        <v>90</v>
      </c>
      <c r="W1856">
        <v>50000</v>
      </c>
      <c r="X1856">
        <v>5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100</v>
      </c>
    </row>
    <row r="1857" spans="1:34" ht="18.75">
      <c r="A1857" s="79">
        <v>1856</v>
      </c>
      <c r="B1857" t="s">
        <v>4227</v>
      </c>
      <c r="C1857">
        <v>16</v>
      </c>
      <c r="D1857">
        <v>5</v>
      </c>
      <c r="E1857">
        <v>1</v>
      </c>
      <c r="F1857">
        <v>2</v>
      </c>
      <c r="G1857">
        <v>6</v>
      </c>
      <c r="H1857">
        <v>0</v>
      </c>
      <c r="I1857">
        <v>2422</v>
      </c>
      <c r="J1857">
        <v>6000</v>
      </c>
      <c r="K1857">
        <v>3</v>
      </c>
      <c r="L1857">
        <v>3</v>
      </c>
      <c r="M1857">
        <v>3</v>
      </c>
      <c r="N1857">
        <v>3</v>
      </c>
      <c r="O1857">
        <v>6</v>
      </c>
      <c r="P1857">
        <v>10</v>
      </c>
      <c r="Q1857">
        <v>6</v>
      </c>
      <c r="R1857">
        <v>10</v>
      </c>
      <c r="S1857">
        <v>6</v>
      </c>
      <c r="T1857">
        <v>10</v>
      </c>
      <c r="U1857">
        <v>0</v>
      </c>
      <c r="V1857">
        <v>90</v>
      </c>
      <c r="W1857">
        <v>25000</v>
      </c>
      <c r="X1857">
        <v>5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100</v>
      </c>
    </row>
    <row r="1858" spans="1:34" ht="18.75">
      <c r="A1858" s="79">
        <v>1857</v>
      </c>
      <c r="B1858" t="s">
        <v>4228</v>
      </c>
      <c r="C1858">
        <v>16</v>
      </c>
      <c r="D1858">
        <v>2</v>
      </c>
      <c r="E1858">
        <v>1</v>
      </c>
      <c r="F1858">
        <v>1</v>
      </c>
      <c r="G1858">
        <v>6</v>
      </c>
      <c r="H1858">
        <v>0</v>
      </c>
      <c r="I1858">
        <v>1714</v>
      </c>
      <c r="J1858">
        <v>8000</v>
      </c>
      <c r="K1858">
        <v>3</v>
      </c>
      <c r="L1858">
        <v>3</v>
      </c>
      <c r="M1858">
        <v>3</v>
      </c>
      <c r="N1858">
        <v>3</v>
      </c>
      <c r="O1858">
        <v>6</v>
      </c>
      <c r="P1858">
        <v>10</v>
      </c>
      <c r="Q1858">
        <v>6</v>
      </c>
      <c r="R1858">
        <v>10</v>
      </c>
      <c r="S1858">
        <v>6</v>
      </c>
      <c r="T1858">
        <v>10</v>
      </c>
      <c r="U1858">
        <v>0</v>
      </c>
      <c r="V1858">
        <v>90</v>
      </c>
      <c r="W1858">
        <v>20000</v>
      </c>
      <c r="X1858">
        <v>5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100</v>
      </c>
    </row>
    <row r="1859" spans="1:34" ht="18.75">
      <c r="A1859" s="79">
        <v>1858</v>
      </c>
      <c r="B1859" t="s">
        <v>4229</v>
      </c>
      <c r="C1859">
        <v>30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2416</v>
      </c>
      <c r="J1859">
        <v>50000</v>
      </c>
      <c r="K1859">
        <v>0</v>
      </c>
      <c r="L1859">
        <v>0</v>
      </c>
      <c r="M1859">
        <v>0</v>
      </c>
      <c r="N1859">
        <v>0</v>
      </c>
      <c r="O1859">
        <v>17</v>
      </c>
      <c r="P1859">
        <v>20</v>
      </c>
      <c r="Q1859">
        <v>17</v>
      </c>
      <c r="R1859">
        <v>20</v>
      </c>
      <c r="S1859">
        <v>17</v>
      </c>
      <c r="T1859">
        <v>20</v>
      </c>
      <c r="U1859">
        <v>0</v>
      </c>
      <c r="V1859">
        <v>90</v>
      </c>
      <c r="W1859">
        <v>25000</v>
      </c>
      <c r="X1859">
        <v>5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100</v>
      </c>
    </row>
    <row r="1860" spans="1:34" ht="18.75">
      <c r="A1860" s="79">
        <v>1859</v>
      </c>
      <c r="B1860" t="s">
        <v>4230</v>
      </c>
      <c r="C1860">
        <v>10</v>
      </c>
      <c r="D1860">
        <v>107</v>
      </c>
      <c r="E1860">
        <v>20</v>
      </c>
      <c r="F1860">
        <v>30</v>
      </c>
      <c r="G1860">
        <v>0</v>
      </c>
      <c r="H1860">
        <v>0</v>
      </c>
      <c r="I1860">
        <v>2540</v>
      </c>
      <c r="J1860">
        <v>60000</v>
      </c>
      <c r="K1860">
        <v>9</v>
      </c>
      <c r="L1860">
        <v>28</v>
      </c>
      <c r="M1860">
        <v>9</v>
      </c>
      <c r="N1860">
        <v>28</v>
      </c>
      <c r="O1860">
        <v>14</v>
      </c>
      <c r="P1860">
        <v>16</v>
      </c>
      <c r="Q1860">
        <v>15</v>
      </c>
      <c r="R1860">
        <v>18</v>
      </c>
      <c r="S1860">
        <v>15</v>
      </c>
      <c r="T1860">
        <v>18</v>
      </c>
      <c r="U1860">
        <v>45</v>
      </c>
      <c r="V1860">
        <v>50</v>
      </c>
      <c r="W1860">
        <v>50000</v>
      </c>
      <c r="X1860">
        <v>50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100</v>
      </c>
    </row>
    <row r="1861" spans="1:34" ht="18.75">
      <c r="A1861" s="79">
        <v>1860</v>
      </c>
      <c r="B1861" t="s">
        <v>4231</v>
      </c>
      <c r="C1861">
        <v>11</v>
      </c>
      <c r="D1861">
        <v>107</v>
      </c>
      <c r="E1861">
        <v>20</v>
      </c>
      <c r="F1861">
        <v>31</v>
      </c>
      <c r="G1861">
        <v>0</v>
      </c>
      <c r="H1861">
        <v>0</v>
      </c>
      <c r="I1861">
        <v>2542</v>
      </c>
      <c r="J1861">
        <v>60000</v>
      </c>
      <c r="K1861">
        <v>9</v>
      </c>
      <c r="L1861">
        <v>28</v>
      </c>
      <c r="M1861">
        <v>9</v>
      </c>
      <c r="N1861">
        <v>28</v>
      </c>
      <c r="O1861">
        <v>14</v>
      </c>
      <c r="P1861">
        <v>16</v>
      </c>
      <c r="Q1861">
        <v>15</v>
      </c>
      <c r="R1861">
        <v>18</v>
      </c>
      <c r="S1861">
        <v>15</v>
      </c>
      <c r="T1861">
        <v>18</v>
      </c>
      <c r="U1861">
        <v>45</v>
      </c>
      <c r="V1861">
        <v>50</v>
      </c>
      <c r="W1861">
        <v>50000</v>
      </c>
      <c r="X1861">
        <v>50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100</v>
      </c>
    </row>
    <row r="1862" spans="1:34" ht="18.75">
      <c r="A1862" s="79">
        <v>1861</v>
      </c>
      <c r="B1862" t="s">
        <v>4232</v>
      </c>
      <c r="C1862">
        <v>5</v>
      </c>
      <c r="D1862">
        <v>70</v>
      </c>
      <c r="E1862">
        <v>99</v>
      </c>
      <c r="F1862">
        <v>199</v>
      </c>
      <c r="G1862">
        <v>0</v>
      </c>
      <c r="H1862">
        <v>0</v>
      </c>
      <c r="I1862">
        <v>2180</v>
      </c>
      <c r="J1862">
        <v>65000</v>
      </c>
      <c r="K1862">
        <v>0</v>
      </c>
      <c r="L1862">
        <v>2</v>
      </c>
      <c r="M1862">
        <v>0</v>
      </c>
      <c r="N1862">
        <v>0</v>
      </c>
      <c r="O1862">
        <v>12</v>
      </c>
      <c r="P1862">
        <v>80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120</v>
      </c>
      <c r="W1862">
        <v>100000</v>
      </c>
      <c r="X1862">
        <v>5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100</v>
      </c>
    </row>
    <row r="1863" spans="1:34" ht="18.75">
      <c r="A1863" s="79">
        <v>1862</v>
      </c>
      <c r="B1863" t="s">
        <v>4233</v>
      </c>
      <c r="C1863">
        <v>5</v>
      </c>
      <c r="D1863">
        <v>70</v>
      </c>
      <c r="E1863">
        <v>99</v>
      </c>
      <c r="F1863">
        <v>199</v>
      </c>
      <c r="G1863">
        <v>0</v>
      </c>
      <c r="H1863">
        <v>0</v>
      </c>
      <c r="I1863">
        <v>2180</v>
      </c>
      <c r="J1863">
        <v>65000</v>
      </c>
      <c r="K1863">
        <v>0</v>
      </c>
      <c r="L1863">
        <v>2</v>
      </c>
      <c r="M1863">
        <v>0</v>
      </c>
      <c r="N1863">
        <v>0</v>
      </c>
      <c r="O1863">
        <v>12</v>
      </c>
      <c r="P1863">
        <v>30</v>
      </c>
      <c r="Q1863">
        <v>12</v>
      </c>
      <c r="R1863">
        <v>38</v>
      </c>
      <c r="S1863">
        <v>0</v>
      </c>
      <c r="T1863">
        <v>0</v>
      </c>
      <c r="U1863">
        <v>0</v>
      </c>
      <c r="V1863">
        <v>120</v>
      </c>
      <c r="W1863">
        <v>100000</v>
      </c>
      <c r="X1863">
        <v>5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100</v>
      </c>
    </row>
    <row r="1864" spans="1:34" ht="18.75">
      <c r="A1864" s="79">
        <v>1863</v>
      </c>
      <c r="B1864" t="s">
        <v>4234</v>
      </c>
      <c r="C1864">
        <v>5</v>
      </c>
      <c r="D1864">
        <v>70</v>
      </c>
      <c r="E1864">
        <v>99</v>
      </c>
      <c r="F1864">
        <v>199</v>
      </c>
      <c r="G1864">
        <v>0</v>
      </c>
      <c r="H1864">
        <v>0</v>
      </c>
      <c r="I1864">
        <v>2180</v>
      </c>
      <c r="J1864">
        <v>65000</v>
      </c>
      <c r="K1864">
        <v>0</v>
      </c>
      <c r="L1864">
        <v>2</v>
      </c>
      <c r="M1864">
        <v>0</v>
      </c>
      <c r="N1864">
        <v>0</v>
      </c>
      <c r="O1864">
        <v>12</v>
      </c>
      <c r="P1864">
        <v>37</v>
      </c>
      <c r="Q1864">
        <v>0</v>
      </c>
      <c r="R1864">
        <v>0</v>
      </c>
      <c r="S1864">
        <v>12</v>
      </c>
      <c r="T1864">
        <v>37</v>
      </c>
      <c r="U1864">
        <v>0</v>
      </c>
      <c r="V1864">
        <v>120</v>
      </c>
      <c r="W1864">
        <v>100000</v>
      </c>
      <c r="X1864">
        <v>5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100</v>
      </c>
    </row>
    <row r="1865" spans="1:34" ht="18.75">
      <c r="A1865" s="79">
        <v>1864</v>
      </c>
      <c r="B1865" t="s">
        <v>4235</v>
      </c>
      <c r="C1865">
        <v>5</v>
      </c>
      <c r="D1865">
        <v>105</v>
      </c>
      <c r="E1865">
        <v>80</v>
      </c>
      <c r="F1865">
        <v>200</v>
      </c>
      <c r="G1865">
        <v>0</v>
      </c>
      <c r="H1865">
        <v>0</v>
      </c>
      <c r="I1865">
        <v>2523</v>
      </c>
      <c r="J1865">
        <v>60000</v>
      </c>
      <c r="K1865">
        <v>7</v>
      </c>
      <c r="L1865">
        <v>12</v>
      </c>
      <c r="M1865">
        <v>0</v>
      </c>
      <c r="N1865">
        <v>0</v>
      </c>
      <c r="O1865">
        <v>30</v>
      </c>
      <c r="P1865">
        <v>72</v>
      </c>
      <c r="Q1865">
        <v>31</v>
      </c>
      <c r="R1865">
        <v>35</v>
      </c>
      <c r="S1865">
        <v>32</v>
      </c>
      <c r="T1865">
        <v>34</v>
      </c>
      <c r="U1865">
        <v>49</v>
      </c>
      <c r="V1865">
        <v>50</v>
      </c>
      <c r="W1865">
        <v>85000</v>
      </c>
      <c r="X1865">
        <v>15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100</v>
      </c>
    </row>
    <row r="1866" spans="1:34" ht="18.75">
      <c r="A1866" s="79">
        <v>1865</v>
      </c>
      <c r="B1866" t="s">
        <v>4236</v>
      </c>
      <c r="C1866">
        <v>5</v>
      </c>
      <c r="D1866">
        <v>106</v>
      </c>
      <c r="E1866">
        <v>40</v>
      </c>
      <c r="F1866">
        <v>200</v>
      </c>
      <c r="G1866">
        <v>0</v>
      </c>
      <c r="H1866">
        <v>0</v>
      </c>
      <c r="I1866">
        <v>2524</v>
      </c>
      <c r="J1866">
        <v>60000</v>
      </c>
      <c r="K1866">
        <v>7</v>
      </c>
      <c r="L1866">
        <v>12</v>
      </c>
      <c r="M1866">
        <v>0</v>
      </c>
      <c r="N1866">
        <v>0</v>
      </c>
      <c r="O1866">
        <v>30</v>
      </c>
      <c r="P1866">
        <v>70</v>
      </c>
      <c r="Q1866">
        <v>31</v>
      </c>
      <c r="R1866">
        <v>35</v>
      </c>
      <c r="S1866">
        <v>32</v>
      </c>
      <c r="T1866">
        <v>34</v>
      </c>
      <c r="U1866">
        <v>49</v>
      </c>
      <c r="V1866">
        <v>50</v>
      </c>
      <c r="W1866">
        <v>85000</v>
      </c>
      <c r="X1866">
        <v>15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100</v>
      </c>
    </row>
    <row r="1867" spans="1:34" ht="18.75">
      <c r="A1867" s="79">
        <v>1866</v>
      </c>
      <c r="B1867" t="s">
        <v>4237</v>
      </c>
      <c r="C1867">
        <v>5</v>
      </c>
      <c r="D1867">
        <v>107</v>
      </c>
      <c r="E1867">
        <v>20</v>
      </c>
      <c r="F1867">
        <v>200</v>
      </c>
      <c r="G1867">
        <v>0</v>
      </c>
      <c r="H1867">
        <v>0</v>
      </c>
      <c r="I1867">
        <v>2525</v>
      </c>
      <c r="J1867">
        <v>60000</v>
      </c>
      <c r="K1867">
        <v>7</v>
      </c>
      <c r="L1867">
        <v>12</v>
      </c>
      <c r="M1867">
        <v>0</v>
      </c>
      <c r="N1867">
        <v>0</v>
      </c>
      <c r="O1867">
        <v>30</v>
      </c>
      <c r="P1867">
        <v>70</v>
      </c>
      <c r="Q1867">
        <v>31</v>
      </c>
      <c r="R1867">
        <v>35</v>
      </c>
      <c r="S1867">
        <v>32</v>
      </c>
      <c r="T1867">
        <v>34</v>
      </c>
      <c r="U1867">
        <v>49</v>
      </c>
      <c r="V1867">
        <v>50</v>
      </c>
      <c r="W1867">
        <v>85000</v>
      </c>
      <c r="X1867">
        <v>15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100</v>
      </c>
    </row>
    <row r="1868" spans="1:34" ht="18.75">
      <c r="A1868" s="79">
        <v>1867</v>
      </c>
      <c r="B1868" t="s">
        <v>4238</v>
      </c>
      <c r="C1868">
        <v>22</v>
      </c>
      <c r="D1868">
        <v>188</v>
      </c>
      <c r="E1868">
        <v>1</v>
      </c>
      <c r="F1868">
        <v>0</v>
      </c>
      <c r="G1868">
        <v>0</v>
      </c>
      <c r="H1868">
        <v>0</v>
      </c>
      <c r="I1868">
        <v>2510</v>
      </c>
      <c r="J1868">
        <v>8000</v>
      </c>
      <c r="K1868">
        <v>0</v>
      </c>
      <c r="L1868">
        <v>2</v>
      </c>
      <c r="M1868">
        <v>0</v>
      </c>
      <c r="N1868">
        <v>0</v>
      </c>
      <c r="O1868">
        <v>15</v>
      </c>
      <c r="P1868">
        <v>22</v>
      </c>
      <c r="Q1868">
        <v>15</v>
      </c>
      <c r="R1868">
        <v>22</v>
      </c>
      <c r="S1868">
        <v>15</v>
      </c>
      <c r="T1868">
        <v>22</v>
      </c>
      <c r="U1868">
        <v>0</v>
      </c>
      <c r="V1868">
        <v>50</v>
      </c>
      <c r="W1868">
        <v>50000</v>
      </c>
      <c r="X1868">
        <v>5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100</v>
      </c>
    </row>
    <row r="1869" spans="1:34" ht="18.75">
      <c r="A1869" s="79">
        <v>1868</v>
      </c>
      <c r="B1869" t="s">
        <v>4239</v>
      </c>
      <c r="C1869">
        <v>26</v>
      </c>
      <c r="D1869">
        <v>188</v>
      </c>
      <c r="E1869">
        <v>1</v>
      </c>
      <c r="F1869">
        <v>0</v>
      </c>
      <c r="G1869">
        <v>0</v>
      </c>
      <c r="H1869">
        <v>0</v>
      </c>
      <c r="I1869">
        <v>2511</v>
      </c>
      <c r="J1869">
        <v>8000</v>
      </c>
      <c r="K1869">
        <v>0</v>
      </c>
      <c r="L1869">
        <v>2</v>
      </c>
      <c r="M1869">
        <v>0</v>
      </c>
      <c r="N1869">
        <v>2</v>
      </c>
      <c r="O1869">
        <v>12</v>
      </c>
      <c r="P1869">
        <v>16</v>
      </c>
      <c r="Q1869">
        <v>12</v>
      </c>
      <c r="R1869">
        <v>16</v>
      </c>
      <c r="S1869">
        <v>12</v>
      </c>
      <c r="T1869">
        <v>16</v>
      </c>
      <c r="U1869">
        <v>0</v>
      </c>
      <c r="V1869">
        <v>50</v>
      </c>
      <c r="W1869">
        <v>50000</v>
      </c>
      <c r="X1869">
        <v>5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100</v>
      </c>
    </row>
    <row r="1870" spans="1:34" ht="18.75">
      <c r="A1870" s="79">
        <v>1869</v>
      </c>
      <c r="B1870" t="s">
        <v>4240</v>
      </c>
      <c r="C1870">
        <v>15</v>
      </c>
      <c r="D1870">
        <v>188</v>
      </c>
      <c r="E1870">
        <v>1</v>
      </c>
      <c r="F1870">
        <v>6</v>
      </c>
      <c r="G1870">
        <v>0</v>
      </c>
      <c r="H1870">
        <v>0</v>
      </c>
      <c r="I1870">
        <v>2515</v>
      </c>
      <c r="J1870">
        <v>10000</v>
      </c>
      <c r="K1870">
        <v>0</v>
      </c>
      <c r="L1870">
        <v>9</v>
      </c>
      <c r="M1870">
        <v>2</v>
      </c>
      <c r="N1870">
        <v>8</v>
      </c>
      <c r="O1870">
        <v>9</v>
      </c>
      <c r="P1870">
        <v>15</v>
      </c>
      <c r="Q1870">
        <v>9</v>
      </c>
      <c r="R1870">
        <v>15</v>
      </c>
      <c r="S1870">
        <v>9</v>
      </c>
      <c r="T1870">
        <v>15</v>
      </c>
      <c r="U1870">
        <v>0</v>
      </c>
      <c r="V1870">
        <v>50</v>
      </c>
      <c r="W1870">
        <v>50000</v>
      </c>
      <c r="X1870">
        <v>5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100</v>
      </c>
    </row>
    <row r="1871" spans="1:34" ht="18.75">
      <c r="A1871" s="79">
        <v>1870</v>
      </c>
      <c r="B1871" t="s">
        <v>4241</v>
      </c>
      <c r="C1871">
        <v>19</v>
      </c>
      <c r="D1871">
        <v>188</v>
      </c>
      <c r="E1871">
        <v>1</v>
      </c>
      <c r="F1871">
        <v>0</v>
      </c>
      <c r="G1871">
        <v>0</v>
      </c>
      <c r="H1871">
        <v>0</v>
      </c>
      <c r="I1871">
        <v>2512</v>
      </c>
      <c r="J1871">
        <v>8000</v>
      </c>
      <c r="K1871">
        <v>0</v>
      </c>
      <c r="L1871">
        <v>0</v>
      </c>
      <c r="M1871">
        <v>0</v>
      </c>
      <c r="N1871">
        <v>4</v>
      </c>
      <c r="O1871">
        <v>10</v>
      </c>
      <c r="P1871">
        <v>14</v>
      </c>
      <c r="Q1871">
        <v>10</v>
      </c>
      <c r="R1871">
        <v>14</v>
      </c>
      <c r="S1871">
        <v>10</v>
      </c>
      <c r="T1871">
        <v>14</v>
      </c>
      <c r="U1871">
        <v>0</v>
      </c>
      <c r="V1871">
        <v>50</v>
      </c>
      <c r="W1871">
        <v>50000</v>
      </c>
      <c r="X1871">
        <v>5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100</v>
      </c>
    </row>
    <row r="1872" spans="1:34" ht="18.75">
      <c r="A1872" s="79">
        <v>1871</v>
      </c>
      <c r="B1872" t="s">
        <v>4242</v>
      </c>
      <c r="C1872">
        <v>54</v>
      </c>
      <c r="D1872">
        <v>188</v>
      </c>
      <c r="E1872">
        <v>1</v>
      </c>
      <c r="F1872">
        <v>0</v>
      </c>
      <c r="G1872">
        <v>0</v>
      </c>
      <c r="H1872">
        <v>0</v>
      </c>
      <c r="I1872">
        <v>2514</v>
      </c>
      <c r="J1872">
        <v>8000</v>
      </c>
      <c r="K1872">
        <v>0</v>
      </c>
      <c r="L1872">
        <v>9</v>
      </c>
      <c r="M1872">
        <v>2</v>
      </c>
      <c r="N1872">
        <v>8</v>
      </c>
      <c r="O1872">
        <v>9</v>
      </c>
      <c r="P1872">
        <v>15</v>
      </c>
      <c r="Q1872">
        <v>9</v>
      </c>
      <c r="R1872">
        <v>15</v>
      </c>
      <c r="S1872">
        <v>9</v>
      </c>
      <c r="T1872">
        <v>15</v>
      </c>
      <c r="U1872">
        <v>0</v>
      </c>
      <c r="V1872">
        <v>50</v>
      </c>
      <c r="W1872">
        <v>50000</v>
      </c>
      <c r="X1872">
        <v>5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100</v>
      </c>
    </row>
    <row r="1873" spans="1:34" ht="18.75">
      <c r="A1873" s="79">
        <v>1872</v>
      </c>
      <c r="B1873" t="s">
        <v>4243</v>
      </c>
      <c r="C1873">
        <v>52</v>
      </c>
      <c r="D1873">
        <v>188</v>
      </c>
      <c r="E1873">
        <v>1</v>
      </c>
      <c r="F1873">
        <v>6</v>
      </c>
      <c r="G1873">
        <v>0</v>
      </c>
      <c r="H1873">
        <v>0</v>
      </c>
      <c r="I1873">
        <v>2513</v>
      </c>
      <c r="J1873">
        <v>10000</v>
      </c>
      <c r="K1873">
        <v>0</v>
      </c>
      <c r="L1873">
        <v>9</v>
      </c>
      <c r="M1873">
        <v>2</v>
      </c>
      <c r="N1873">
        <v>8</v>
      </c>
      <c r="O1873">
        <v>9</v>
      </c>
      <c r="P1873">
        <v>15</v>
      </c>
      <c r="Q1873">
        <v>9</v>
      </c>
      <c r="R1873">
        <v>15</v>
      </c>
      <c r="S1873">
        <v>9</v>
      </c>
      <c r="T1873">
        <v>15</v>
      </c>
      <c r="U1873">
        <v>0</v>
      </c>
      <c r="V1873">
        <v>50</v>
      </c>
      <c r="W1873">
        <v>50000</v>
      </c>
      <c r="X1873">
        <v>5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100</v>
      </c>
    </row>
    <row r="1874" spans="1:34" ht="18.75">
      <c r="A1874" s="79">
        <v>1873</v>
      </c>
      <c r="B1874" t="s">
        <v>4244</v>
      </c>
      <c r="C1874">
        <v>30</v>
      </c>
      <c r="D1874">
        <v>188</v>
      </c>
      <c r="E1874">
        <v>0</v>
      </c>
      <c r="F1874">
        <v>0</v>
      </c>
      <c r="G1874">
        <v>0</v>
      </c>
      <c r="H1874">
        <v>0</v>
      </c>
      <c r="I1874">
        <v>2516</v>
      </c>
      <c r="J1874">
        <v>50000</v>
      </c>
      <c r="K1874">
        <v>0</v>
      </c>
      <c r="L1874">
        <v>0</v>
      </c>
      <c r="M1874">
        <v>0</v>
      </c>
      <c r="N1874">
        <v>0</v>
      </c>
      <c r="O1874">
        <v>18</v>
      </c>
      <c r="P1874">
        <v>20</v>
      </c>
      <c r="Q1874">
        <v>18</v>
      </c>
      <c r="R1874">
        <v>20</v>
      </c>
      <c r="S1874">
        <v>18</v>
      </c>
      <c r="T1874">
        <v>20</v>
      </c>
      <c r="U1874">
        <v>0</v>
      </c>
      <c r="V1874">
        <v>50</v>
      </c>
      <c r="W1874">
        <v>25000</v>
      </c>
      <c r="X1874">
        <v>5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100</v>
      </c>
    </row>
    <row r="1875" spans="1:34" ht="18.75">
      <c r="A1875" s="79">
        <v>1874</v>
      </c>
      <c r="B1875" t="s">
        <v>4245</v>
      </c>
      <c r="C1875">
        <v>16</v>
      </c>
      <c r="D1875">
        <v>2</v>
      </c>
      <c r="E1875">
        <v>1</v>
      </c>
      <c r="F1875">
        <v>1</v>
      </c>
      <c r="G1875">
        <v>0</v>
      </c>
      <c r="H1875">
        <v>0</v>
      </c>
      <c r="I1875">
        <v>2517</v>
      </c>
      <c r="J1875">
        <v>6000</v>
      </c>
      <c r="K1875">
        <v>3</v>
      </c>
      <c r="L1875">
        <v>3</v>
      </c>
      <c r="M1875">
        <v>3</v>
      </c>
      <c r="N1875">
        <v>3</v>
      </c>
      <c r="O1875">
        <v>6</v>
      </c>
      <c r="P1875">
        <v>9</v>
      </c>
      <c r="Q1875">
        <v>6</v>
      </c>
      <c r="R1875">
        <v>9</v>
      </c>
      <c r="S1875">
        <v>6</v>
      </c>
      <c r="T1875">
        <v>9</v>
      </c>
      <c r="U1875">
        <v>0</v>
      </c>
      <c r="V1875">
        <v>50</v>
      </c>
      <c r="W1875">
        <v>20000</v>
      </c>
      <c r="X1875">
        <v>5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100</v>
      </c>
    </row>
    <row r="1876" spans="1:34" ht="18.75">
      <c r="A1876" s="79">
        <v>1875</v>
      </c>
      <c r="B1876" t="s">
        <v>4246</v>
      </c>
      <c r="C1876">
        <v>10</v>
      </c>
      <c r="D1876">
        <v>107</v>
      </c>
      <c r="E1876">
        <v>80</v>
      </c>
      <c r="F1876">
        <v>30</v>
      </c>
      <c r="G1876">
        <v>0</v>
      </c>
      <c r="H1876">
        <v>0</v>
      </c>
      <c r="I1876">
        <v>2540</v>
      </c>
      <c r="J1876">
        <v>60000</v>
      </c>
      <c r="K1876">
        <v>9</v>
      </c>
      <c r="L1876">
        <v>28</v>
      </c>
      <c r="M1876">
        <v>9</v>
      </c>
      <c r="N1876">
        <v>28</v>
      </c>
      <c r="O1876">
        <v>17</v>
      </c>
      <c r="P1876">
        <v>19</v>
      </c>
      <c r="Q1876">
        <v>18</v>
      </c>
      <c r="R1876">
        <v>21</v>
      </c>
      <c r="S1876">
        <v>18</v>
      </c>
      <c r="T1876">
        <v>21</v>
      </c>
      <c r="U1876">
        <v>45</v>
      </c>
      <c r="V1876">
        <v>120</v>
      </c>
      <c r="W1876">
        <v>50000</v>
      </c>
      <c r="X1876">
        <v>50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100</v>
      </c>
    </row>
    <row r="1877" spans="1:34" ht="18.75">
      <c r="A1877" s="79">
        <v>1876</v>
      </c>
      <c r="B1877" t="s">
        <v>4247</v>
      </c>
      <c r="C1877">
        <v>11</v>
      </c>
      <c r="D1877">
        <v>107</v>
      </c>
      <c r="E1877">
        <v>80</v>
      </c>
      <c r="F1877">
        <v>31</v>
      </c>
      <c r="G1877">
        <v>0</v>
      </c>
      <c r="H1877">
        <v>0</v>
      </c>
      <c r="I1877">
        <v>2542</v>
      </c>
      <c r="J1877">
        <v>60000</v>
      </c>
      <c r="K1877">
        <v>9</v>
      </c>
      <c r="L1877">
        <v>28</v>
      </c>
      <c r="M1877">
        <v>9</v>
      </c>
      <c r="N1877">
        <v>28</v>
      </c>
      <c r="O1877">
        <v>17</v>
      </c>
      <c r="P1877">
        <v>19</v>
      </c>
      <c r="Q1877">
        <v>18</v>
      </c>
      <c r="R1877">
        <v>21</v>
      </c>
      <c r="S1877">
        <v>18</v>
      </c>
      <c r="T1877">
        <v>21</v>
      </c>
      <c r="U1877">
        <v>45</v>
      </c>
      <c r="V1877">
        <v>120</v>
      </c>
      <c r="W1877">
        <v>50000</v>
      </c>
      <c r="X1877">
        <v>50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100</v>
      </c>
    </row>
    <row r="1878" spans="1:34" ht="18.75">
      <c r="A1878" s="79">
        <v>1877</v>
      </c>
      <c r="B1878" t="s">
        <v>4248</v>
      </c>
      <c r="C1878">
        <v>5</v>
      </c>
      <c r="D1878">
        <v>105</v>
      </c>
      <c r="E1878">
        <v>80</v>
      </c>
      <c r="F1878">
        <v>200</v>
      </c>
      <c r="G1878">
        <v>0</v>
      </c>
      <c r="H1878">
        <v>0</v>
      </c>
      <c r="I1878">
        <v>2523</v>
      </c>
      <c r="J1878">
        <v>60000</v>
      </c>
      <c r="K1878">
        <v>7</v>
      </c>
      <c r="L1878">
        <v>12</v>
      </c>
      <c r="M1878">
        <v>0</v>
      </c>
      <c r="N1878">
        <v>0</v>
      </c>
      <c r="O1878">
        <v>33</v>
      </c>
      <c r="P1878">
        <v>75</v>
      </c>
      <c r="Q1878">
        <v>34</v>
      </c>
      <c r="R1878">
        <v>38</v>
      </c>
      <c r="S1878">
        <v>35</v>
      </c>
      <c r="T1878">
        <v>37</v>
      </c>
      <c r="U1878">
        <v>49</v>
      </c>
      <c r="V1878">
        <v>120</v>
      </c>
      <c r="W1878">
        <v>85000</v>
      </c>
      <c r="X1878">
        <v>15</v>
      </c>
      <c r="Y1878">
        <v>20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100</v>
      </c>
    </row>
    <row r="1879" spans="1:34" ht="18.75">
      <c r="A1879" s="79">
        <v>1878</v>
      </c>
      <c r="B1879" t="s">
        <v>4249</v>
      </c>
      <c r="C1879">
        <v>22</v>
      </c>
      <c r="D1879">
        <v>188</v>
      </c>
      <c r="E1879">
        <v>1</v>
      </c>
      <c r="F1879">
        <v>0</v>
      </c>
      <c r="G1879">
        <v>0</v>
      </c>
      <c r="H1879">
        <v>0</v>
      </c>
      <c r="I1879">
        <v>2510</v>
      </c>
      <c r="J1879">
        <v>8000</v>
      </c>
      <c r="K1879">
        <v>0</v>
      </c>
      <c r="L1879">
        <v>2</v>
      </c>
      <c r="M1879">
        <v>0</v>
      </c>
      <c r="N1879">
        <v>0</v>
      </c>
      <c r="O1879">
        <v>18</v>
      </c>
      <c r="P1879">
        <v>25</v>
      </c>
      <c r="Q1879">
        <v>18</v>
      </c>
      <c r="R1879">
        <v>25</v>
      </c>
      <c r="S1879">
        <v>18</v>
      </c>
      <c r="T1879">
        <v>25</v>
      </c>
      <c r="U1879">
        <v>0</v>
      </c>
      <c r="V1879">
        <v>120</v>
      </c>
      <c r="W1879">
        <v>50000</v>
      </c>
      <c r="X1879">
        <v>5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100</v>
      </c>
    </row>
    <row r="1880" spans="1:34" ht="18.75">
      <c r="A1880" s="79">
        <v>1879</v>
      </c>
      <c r="B1880" t="s">
        <v>4250</v>
      </c>
      <c r="C1880">
        <v>26</v>
      </c>
      <c r="D1880">
        <v>188</v>
      </c>
      <c r="E1880">
        <v>1</v>
      </c>
      <c r="F1880">
        <v>0</v>
      </c>
      <c r="G1880">
        <v>0</v>
      </c>
      <c r="H1880">
        <v>0</v>
      </c>
      <c r="I1880">
        <v>2511</v>
      </c>
      <c r="J1880">
        <v>8000</v>
      </c>
      <c r="K1880">
        <v>0</v>
      </c>
      <c r="L1880">
        <v>2</v>
      </c>
      <c r="M1880">
        <v>0</v>
      </c>
      <c r="N1880">
        <v>2</v>
      </c>
      <c r="O1880">
        <v>15</v>
      </c>
      <c r="P1880">
        <v>19</v>
      </c>
      <c r="Q1880">
        <v>15</v>
      </c>
      <c r="R1880">
        <v>19</v>
      </c>
      <c r="S1880">
        <v>15</v>
      </c>
      <c r="T1880">
        <v>19</v>
      </c>
      <c r="U1880">
        <v>0</v>
      </c>
      <c r="V1880">
        <v>120</v>
      </c>
      <c r="W1880">
        <v>50000</v>
      </c>
      <c r="X1880">
        <v>5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100</v>
      </c>
    </row>
    <row r="1881" spans="1:34" ht="18.75">
      <c r="A1881" s="79">
        <v>1880</v>
      </c>
      <c r="B1881" t="s">
        <v>4251</v>
      </c>
      <c r="C1881">
        <v>15</v>
      </c>
      <c r="D1881">
        <v>188</v>
      </c>
      <c r="E1881">
        <v>1</v>
      </c>
      <c r="F1881">
        <v>6</v>
      </c>
      <c r="G1881">
        <v>0</v>
      </c>
      <c r="H1881">
        <v>0</v>
      </c>
      <c r="I1881">
        <v>2515</v>
      </c>
      <c r="J1881">
        <v>10000</v>
      </c>
      <c r="K1881">
        <v>0</v>
      </c>
      <c r="L1881">
        <v>9</v>
      </c>
      <c r="M1881">
        <v>2</v>
      </c>
      <c r="N1881">
        <v>8</v>
      </c>
      <c r="O1881">
        <v>12</v>
      </c>
      <c r="P1881">
        <v>18</v>
      </c>
      <c r="Q1881">
        <v>12</v>
      </c>
      <c r="R1881">
        <v>18</v>
      </c>
      <c r="S1881">
        <v>12</v>
      </c>
      <c r="T1881">
        <v>18</v>
      </c>
      <c r="U1881">
        <v>0</v>
      </c>
      <c r="V1881">
        <v>120</v>
      </c>
      <c r="W1881">
        <v>50000</v>
      </c>
      <c r="X1881">
        <v>5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100</v>
      </c>
    </row>
    <row r="1882" spans="1:34" ht="18.75">
      <c r="A1882" s="79">
        <v>1881</v>
      </c>
      <c r="B1882" t="s">
        <v>4252</v>
      </c>
      <c r="C1882">
        <v>19</v>
      </c>
      <c r="D1882">
        <v>188</v>
      </c>
      <c r="E1882">
        <v>1</v>
      </c>
      <c r="F1882">
        <v>0</v>
      </c>
      <c r="G1882">
        <v>0</v>
      </c>
      <c r="H1882">
        <v>0</v>
      </c>
      <c r="I1882">
        <v>2512</v>
      </c>
      <c r="J1882">
        <v>8000</v>
      </c>
      <c r="K1882">
        <v>0</v>
      </c>
      <c r="L1882">
        <v>0</v>
      </c>
      <c r="M1882">
        <v>0</v>
      </c>
      <c r="N1882">
        <v>4</v>
      </c>
      <c r="O1882">
        <v>13</v>
      </c>
      <c r="P1882">
        <v>17</v>
      </c>
      <c r="Q1882">
        <v>13</v>
      </c>
      <c r="R1882">
        <v>17</v>
      </c>
      <c r="S1882">
        <v>13</v>
      </c>
      <c r="T1882">
        <v>17</v>
      </c>
      <c r="U1882">
        <v>0</v>
      </c>
      <c r="V1882">
        <v>120</v>
      </c>
      <c r="W1882">
        <v>50000</v>
      </c>
      <c r="X1882">
        <v>5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100</v>
      </c>
    </row>
    <row r="1883" spans="1:34" ht="18.75">
      <c r="A1883" s="79">
        <v>1882</v>
      </c>
      <c r="B1883" t="s">
        <v>4253</v>
      </c>
      <c r="C1883">
        <v>54</v>
      </c>
      <c r="D1883">
        <v>188</v>
      </c>
      <c r="E1883">
        <v>1</v>
      </c>
      <c r="F1883">
        <v>0</v>
      </c>
      <c r="G1883">
        <v>0</v>
      </c>
      <c r="H1883">
        <v>0</v>
      </c>
      <c r="I1883">
        <v>2514</v>
      </c>
      <c r="J1883">
        <v>8000</v>
      </c>
      <c r="K1883">
        <v>0</v>
      </c>
      <c r="L1883">
        <v>9</v>
      </c>
      <c r="M1883">
        <v>2</v>
      </c>
      <c r="N1883">
        <v>8</v>
      </c>
      <c r="O1883">
        <v>12</v>
      </c>
      <c r="P1883">
        <v>18</v>
      </c>
      <c r="Q1883">
        <v>12</v>
      </c>
      <c r="R1883">
        <v>18</v>
      </c>
      <c r="S1883">
        <v>12</v>
      </c>
      <c r="T1883">
        <v>18</v>
      </c>
      <c r="U1883">
        <v>0</v>
      </c>
      <c r="V1883">
        <v>120</v>
      </c>
      <c r="W1883">
        <v>50000</v>
      </c>
      <c r="X1883">
        <v>5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100</v>
      </c>
    </row>
    <row r="1884" spans="1:34" ht="18.75">
      <c r="A1884" s="79">
        <v>1883</v>
      </c>
      <c r="B1884" t="s">
        <v>4254</v>
      </c>
      <c r="C1884">
        <v>52</v>
      </c>
      <c r="D1884">
        <v>188</v>
      </c>
      <c r="E1884">
        <v>1</v>
      </c>
      <c r="F1884">
        <v>6</v>
      </c>
      <c r="G1884">
        <v>0</v>
      </c>
      <c r="H1884">
        <v>0</v>
      </c>
      <c r="I1884">
        <v>2513</v>
      </c>
      <c r="J1884">
        <v>10000</v>
      </c>
      <c r="K1884">
        <v>0</v>
      </c>
      <c r="L1884">
        <v>9</v>
      </c>
      <c r="M1884">
        <v>2</v>
      </c>
      <c r="N1884">
        <v>8</v>
      </c>
      <c r="O1884">
        <v>12</v>
      </c>
      <c r="P1884">
        <v>18</v>
      </c>
      <c r="Q1884">
        <v>12</v>
      </c>
      <c r="R1884">
        <v>18</v>
      </c>
      <c r="S1884">
        <v>12</v>
      </c>
      <c r="T1884">
        <v>18</v>
      </c>
      <c r="U1884">
        <v>0</v>
      </c>
      <c r="V1884">
        <v>120</v>
      </c>
      <c r="W1884">
        <v>50000</v>
      </c>
      <c r="X1884">
        <v>5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100</v>
      </c>
    </row>
    <row r="1885" spans="1:34" ht="18.75">
      <c r="A1885" s="79">
        <v>1884</v>
      </c>
      <c r="B1885" t="s">
        <v>4255</v>
      </c>
      <c r="C1885">
        <v>30</v>
      </c>
      <c r="D1885">
        <v>188</v>
      </c>
      <c r="E1885">
        <v>0</v>
      </c>
      <c r="F1885">
        <v>0</v>
      </c>
      <c r="G1885">
        <v>0</v>
      </c>
      <c r="H1885">
        <v>0</v>
      </c>
      <c r="I1885">
        <v>2516</v>
      </c>
      <c r="J1885">
        <v>50000</v>
      </c>
      <c r="K1885">
        <v>0</v>
      </c>
      <c r="L1885">
        <v>0</v>
      </c>
      <c r="M1885">
        <v>0</v>
      </c>
      <c r="N1885">
        <v>0</v>
      </c>
      <c r="O1885">
        <v>21</v>
      </c>
      <c r="P1885">
        <v>23</v>
      </c>
      <c r="Q1885">
        <v>21</v>
      </c>
      <c r="R1885">
        <v>23</v>
      </c>
      <c r="S1885">
        <v>21</v>
      </c>
      <c r="T1885">
        <v>23</v>
      </c>
      <c r="U1885">
        <v>0</v>
      </c>
      <c r="V1885">
        <v>120</v>
      </c>
      <c r="W1885">
        <v>25000</v>
      </c>
      <c r="X1885">
        <v>5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100</v>
      </c>
    </row>
    <row r="1886" spans="1:34" ht="18.75">
      <c r="A1886" s="79">
        <v>1885</v>
      </c>
      <c r="B1886" t="s">
        <v>4256</v>
      </c>
      <c r="C1886">
        <v>16</v>
      </c>
      <c r="D1886">
        <v>2</v>
      </c>
      <c r="E1886">
        <v>1</v>
      </c>
      <c r="F1886">
        <v>1</v>
      </c>
      <c r="G1886">
        <v>0</v>
      </c>
      <c r="H1886">
        <v>0</v>
      </c>
      <c r="I1886">
        <v>2517</v>
      </c>
      <c r="J1886">
        <v>6000</v>
      </c>
      <c r="K1886">
        <v>3</v>
      </c>
      <c r="L1886">
        <v>3</v>
      </c>
      <c r="M1886">
        <v>3</v>
      </c>
      <c r="N1886">
        <v>3</v>
      </c>
      <c r="O1886">
        <v>9</v>
      </c>
      <c r="P1886">
        <v>12</v>
      </c>
      <c r="Q1886">
        <v>9</v>
      </c>
      <c r="R1886">
        <v>12</v>
      </c>
      <c r="S1886">
        <v>9</v>
      </c>
      <c r="T1886">
        <v>12</v>
      </c>
      <c r="U1886">
        <v>0</v>
      </c>
      <c r="V1886">
        <v>120</v>
      </c>
      <c r="W1886">
        <v>20000</v>
      </c>
      <c r="X1886">
        <v>5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100</v>
      </c>
    </row>
    <row r="1887" spans="1:34" ht="18.75">
      <c r="A1887" s="79">
        <v>1886</v>
      </c>
      <c r="B1887" t="s">
        <v>4257</v>
      </c>
      <c r="C1887">
        <v>16</v>
      </c>
      <c r="D1887">
        <v>6</v>
      </c>
      <c r="E1887">
        <v>2</v>
      </c>
      <c r="F1887">
        <v>2</v>
      </c>
      <c r="G1887">
        <v>0</v>
      </c>
      <c r="H1887">
        <v>0</v>
      </c>
      <c r="I1887">
        <v>2522</v>
      </c>
      <c r="J1887">
        <v>6000</v>
      </c>
      <c r="K1887">
        <v>3</v>
      </c>
      <c r="L1887">
        <v>3</v>
      </c>
      <c r="M1887">
        <v>3</v>
      </c>
      <c r="N1887">
        <v>3</v>
      </c>
      <c r="O1887">
        <v>9</v>
      </c>
      <c r="P1887">
        <v>12</v>
      </c>
      <c r="Q1887">
        <v>9</v>
      </c>
      <c r="R1887">
        <v>12</v>
      </c>
      <c r="S1887">
        <v>9</v>
      </c>
      <c r="T1887">
        <v>12</v>
      </c>
      <c r="U1887">
        <v>0</v>
      </c>
      <c r="V1887">
        <v>120</v>
      </c>
      <c r="W1887">
        <v>25000</v>
      </c>
      <c r="X1887">
        <v>5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100</v>
      </c>
    </row>
    <row r="1888" spans="1:34" ht="18.75">
      <c r="A1888" s="79">
        <v>1887</v>
      </c>
      <c r="B1888" t="s">
        <v>4258</v>
      </c>
      <c r="C1888">
        <v>5</v>
      </c>
      <c r="D1888">
        <v>106</v>
      </c>
      <c r="E1888">
        <v>40</v>
      </c>
      <c r="F1888">
        <v>200</v>
      </c>
      <c r="G1888">
        <v>1</v>
      </c>
      <c r="H1888">
        <v>0</v>
      </c>
      <c r="I1888">
        <v>2524</v>
      </c>
      <c r="J1888">
        <v>60000</v>
      </c>
      <c r="K1888">
        <v>7</v>
      </c>
      <c r="L1888">
        <v>12</v>
      </c>
      <c r="M1888">
        <v>0</v>
      </c>
      <c r="N1888">
        <v>0</v>
      </c>
      <c r="O1888">
        <v>33</v>
      </c>
      <c r="P1888">
        <v>73</v>
      </c>
      <c r="Q1888">
        <v>34</v>
      </c>
      <c r="R1888">
        <v>38</v>
      </c>
      <c r="S1888">
        <v>35</v>
      </c>
      <c r="T1888">
        <v>37</v>
      </c>
      <c r="U1888">
        <v>49</v>
      </c>
      <c r="V1888">
        <v>120</v>
      </c>
      <c r="W1888">
        <v>85000</v>
      </c>
      <c r="X1888">
        <v>15</v>
      </c>
      <c r="Y1888">
        <v>20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100</v>
      </c>
    </row>
    <row r="1889" spans="1:34" ht="18.75">
      <c r="A1889" s="79">
        <v>1888</v>
      </c>
      <c r="B1889" t="s">
        <v>4259</v>
      </c>
      <c r="C1889">
        <v>5</v>
      </c>
      <c r="D1889">
        <v>107</v>
      </c>
      <c r="E1889">
        <v>20</v>
      </c>
      <c r="F1889">
        <v>200</v>
      </c>
      <c r="G1889">
        <v>0</v>
      </c>
      <c r="H1889">
        <v>0</v>
      </c>
      <c r="I1889">
        <v>2525</v>
      </c>
      <c r="J1889">
        <v>60000</v>
      </c>
      <c r="K1889">
        <v>7</v>
      </c>
      <c r="L1889">
        <v>12</v>
      </c>
      <c r="M1889">
        <v>0</v>
      </c>
      <c r="N1889">
        <v>0</v>
      </c>
      <c r="O1889">
        <v>33</v>
      </c>
      <c r="P1889">
        <v>73</v>
      </c>
      <c r="Q1889">
        <v>34</v>
      </c>
      <c r="R1889">
        <v>38</v>
      </c>
      <c r="S1889">
        <v>35</v>
      </c>
      <c r="T1889">
        <v>37</v>
      </c>
      <c r="U1889">
        <v>49</v>
      </c>
      <c r="V1889">
        <v>120</v>
      </c>
      <c r="W1889">
        <v>85000</v>
      </c>
      <c r="X1889">
        <v>15</v>
      </c>
      <c r="Y1889">
        <v>20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100</v>
      </c>
    </row>
    <row r="1890" spans="1:34" ht="18.75">
      <c r="A1890" s="79">
        <v>1889</v>
      </c>
      <c r="B1890" t="s">
        <v>4260</v>
      </c>
      <c r="C1890">
        <v>10</v>
      </c>
      <c r="D1890">
        <v>107</v>
      </c>
      <c r="E1890">
        <v>80</v>
      </c>
      <c r="F1890">
        <v>30</v>
      </c>
      <c r="G1890">
        <v>0</v>
      </c>
      <c r="H1890">
        <v>0</v>
      </c>
      <c r="I1890">
        <v>2540</v>
      </c>
      <c r="J1890">
        <v>60000</v>
      </c>
      <c r="K1890">
        <v>9</v>
      </c>
      <c r="L1890">
        <v>28</v>
      </c>
      <c r="M1890">
        <v>9</v>
      </c>
      <c r="N1890">
        <v>28</v>
      </c>
      <c r="O1890">
        <v>19</v>
      </c>
      <c r="P1890">
        <v>21</v>
      </c>
      <c r="Q1890">
        <v>20</v>
      </c>
      <c r="R1890">
        <v>23</v>
      </c>
      <c r="S1890">
        <v>20</v>
      </c>
      <c r="T1890">
        <v>23</v>
      </c>
      <c r="U1890">
        <v>45</v>
      </c>
      <c r="V1890">
        <v>120</v>
      </c>
      <c r="W1890">
        <v>50000</v>
      </c>
      <c r="X1890">
        <v>50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100</v>
      </c>
    </row>
    <row r="1891" spans="1:34" ht="18.75">
      <c r="A1891" s="79">
        <v>1890</v>
      </c>
      <c r="B1891" t="s">
        <v>4261</v>
      </c>
      <c r="C1891">
        <v>11</v>
      </c>
      <c r="D1891">
        <v>107</v>
      </c>
      <c r="E1891">
        <v>80</v>
      </c>
      <c r="F1891">
        <v>31</v>
      </c>
      <c r="G1891">
        <v>0</v>
      </c>
      <c r="H1891">
        <v>0</v>
      </c>
      <c r="I1891">
        <v>2542</v>
      </c>
      <c r="J1891">
        <v>60000</v>
      </c>
      <c r="K1891">
        <v>9</v>
      </c>
      <c r="L1891">
        <v>28</v>
      </c>
      <c r="M1891">
        <v>9</v>
      </c>
      <c r="N1891">
        <v>28</v>
      </c>
      <c r="O1891">
        <v>19</v>
      </c>
      <c r="P1891">
        <v>21</v>
      </c>
      <c r="Q1891">
        <v>20</v>
      </c>
      <c r="R1891">
        <v>23</v>
      </c>
      <c r="S1891">
        <v>20</v>
      </c>
      <c r="T1891">
        <v>23</v>
      </c>
      <c r="U1891">
        <v>45</v>
      </c>
      <c r="V1891">
        <v>120</v>
      </c>
      <c r="W1891">
        <v>50000</v>
      </c>
      <c r="X1891">
        <v>50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100</v>
      </c>
    </row>
    <row r="1892" spans="1:34" ht="18.75">
      <c r="A1892" s="79">
        <v>1891</v>
      </c>
      <c r="B1892" t="s">
        <v>4262</v>
      </c>
      <c r="C1892">
        <v>5</v>
      </c>
      <c r="D1892">
        <v>105</v>
      </c>
      <c r="E1892">
        <v>80</v>
      </c>
      <c r="F1892">
        <v>200</v>
      </c>
      <c r="G1892">
        <v>0</v>
      </c>
      <c r="H1892">
        <v>0</v>
      </c>
      <c r="I1892">
        <v>2523</v>
      </c>
      <c r="J1892">
        <v>60000</v>
      </c>
      <c r="K1892">
        <v>7</v>
      </c>
      <c r="L1892">
        <v>12</v>
      </c>
      <c r="M1892">
        <v>0</v>
      </c>
      <c r="N1892">
        <v>0</v>
      </c>
      <c r="O1892">
        <v>40</v>
      </c>
      <c r="P1892">
        <v>82</v>
      </c>
      <c r="Q1892">
        <v>41</v>
      </c>
      <c r="R1892">
        <v>45</v>
      </c>
      <c r="S1892">
        <v>42</v>
      </c>
      <c r="T1892">
        <v>44</v>
      </c>
      <c r="U1892">
        <v>49</v>
      </c>
      <c r="V1892">
        <v>120</v>
      </c>
      <c r="W1892">
        <v>85000</v>
      </c>
      <c r="X1892">
        <v>15</v>
      </c>
      <c r="Y1892">
        <v>40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100</v>
      </c>
    </row>
    <row r="1893" spans="1:34" ht="18.75">
      <c r="A1893" s="79">
        <v>1892</v>
      </c>
      <c r="B1893" t="s">
        <v>4263</v>
      </c>
      <c r="C1893">
        <v>22</v>
      </c>
      <c r="D1893">
        <v>188</v>
      </c>
      <c r="E1893">
        <v>1</v>
      </c>
      <c r="F1893">
        <v>0</v>
      </c>
      <c r="G1893">
        <v>0</v>
      </c>
      <c r="H1893">
        <v>0</v>
      </c>
      <c r="I1893">
        <v>2510</v>
      </c>
      <c r="J1893">
        <v>8000</v>
      </c>
      <c r="K1893">
        <v>0</v>
      </c>
      <c r="L1893">
        <v>2</v>
      </c>
      <c r="M1893">
        <v>0</v>
      </c>
      <c r="N1893">
        <v>0</v>
      </c>
      <c r="O1893">
        <v>20</v>
      </c>
      <c r="P1893">
        <v>27</v>
      </c>
      <c r="Q1893">
        <v>20</v>
      </c>
      <c r="R1893">
        <v>27</v>
      </c>
      <c r="S1893">
        <v>20</v>
      </c>
      <c r="T1893">
        <v>27</v>
      </c>
      <c r="U1893">
        <v>0</v>
      </c>
      <c r="V1893">
        <v>120</v>
      </c>
      <c r="W1893">
        <v>50000</v>
      </c>
      <c r="X1893">
        <v>5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100</v>
      </c>
    </row>
    <row r="1894" spans="1:34" ht="18.75">
      <c r="A1894" s="79">
        <v>1893</v>
      </c>
      <c r="B1894" t="s">
        <v>4264</v>
      </c>
      <c r="C1894">
        <v>26</v>
      </c>
      <c r="D1894">
        <v>188</v>
      </c>
      <c r="E1894">
        <v>1</v>
      </c>
      <c r="F1894">
        <v>0</v>
      </c>
      <c r="G1894">
        <v>0</v>
      </c>
      <c r="H1894">
        <v>0</v>
      </c>
      <c r="I1894">
        <v>2511</v>
      </c>
      <c r="J1894">
        <v>8000</v>
      </c>
      <c r="K1894">
        <v>0</v>
      </c>
      <c r="L1894">
        <v>2</v>
      </c>
      <c r="M1894">
        <v>0</v>
      </c>
      <c r="N1894">
        <v>2</v>
      </c>
      <c r="O1894">
        <v>17</v>
      </c>
      <c r="P1894">
        <v>22</v>
      </c>
      <c r="Q1894">
        <v>17</v>
      </c>
      <c r="R1894">
        <v>22</v>
      </c>
      <c r="S1894">
        <v>17</v>
      </c>
      <c r="T1894">
        <v>22</v>
      </c>
      <c r="U1894">
        <v>0</v>
      </c>
      <c r="V1894">
        <v>120</v>
      </c>
      <c r="W1894">
        <v>50000</v>
      </c>
      <c r="X1894">
        <v>5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100</v>
      </c>
    </row>
    <row r="1895" spans="1:34" ht="18.75">
      <c r="A1895" s="79">
        <v>1894</v>
      </c>
      <c r="B1895" t="s">
        <v>4265</v>
      </c>
      <c r="C1895">
        <v>15</v>
      </c>
      <c r="D1895">
        <v>188</v>
      </c>
      <c r="E1895">
        <v>1</v>
      </c>
      <c r="F1895">
        <v>6</v>
      </c>
      <c r="G1895">
        <v>0</v>
      </c>
      <c r="H1895">
        <v>0</v>
      </c>
      <c r="I1895">
        <v>2515</v>
      </c>
      <c r="J1895">
        <v>10000</v>
      </c>
      <c r="K1895">
        <v>0</v>
      </c>
      <c r="L1895">
        <v>9</v>
      </c>
      <c r="M1895">
        <v>2</v>
      </c>
      <c r="N1895">
        <v>8</v>
      </c>
      <c r="O1895">
        <v>14</v>
      </c>
      <c r="P1895">
        <v>20</v>
      </c>
      <c r="Q1895">
        <v>14</v>
      </c>
      <c r="R1895">
        <v>20</v>
      </c>
      <c r="S1895">
        <v>14</v>
      </c>
      <c r="T1895">
        <v>20</v>
      </c>
      <c r="U1895">
        <v>0</v>
      </c>
      <c r="V1895">
        <v>120</v>
      </c>
      <c r="W1895">
        <v>50000</v>
      </c>
      <c r="X1895">
        <v>5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100</v>
      </c>
    </row>
    <row r="1896" spans="1:34" ht="18.75">
      <c r="A1896" s="79">
        <v>1895</v>
      </c>
      <c r="B1896" t="s">
        <v>4266</v>
      </c>
      <c r="C1896">
        <v>19</v>
      </c>
      <c r="D1896">
        <v>188</v>
      </c>
      <c r="E1896">
        <v>1</v>
      </c>
      <c r="F1896">
        <v>0</v>
      </c>
      <c r="G1896">
        <v>0</v>
      </c>
      <c r="H1896">
        <v>0</v>
      </c>
      <c r="I1896">
        <v>2512</v>
      </c>
      <c r="J1896">
        <v>8000</v>
      </c>
      <c r="K1896">
        <v>0</v>
      </c>
      <c r="L1896">
        <v>0</v>
      </c>
      <c r="M1896">
        <v>0</v>
      </c>
      <c r="N1896">
        <v>4</v>
      </c>
      <c r="O1896">
        <v>15</v>
      </c>
      <c r="P1896">
        <v>19</v>
      </c>
      <c r="Q1896">
        <v>15</v>
      </c>
      <c r="R1896">
        <v>19</v>
      </c>
      <c r="S1896">
        <v>15</v>
      </c>
      <c r="T1896">
        <v>19</v>
      </c>
      <c r="U1896">
        <v>0</v>
      </c>
      <c r="V1896">
        <v>120</v>
      </c>
      <c r="W1896">
        <v>50000</v>
      </c>
      <c r="X1896">
        <v>5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100</v>
      </c>
    </row>
    <row r="1897" spans="1:34" ht="18.75">
      <c r="A1897" s="79">
        <v>1896</v>
      </c>
      <c r="B1897" t="s">
        <v>4267</v>
      </c>
      <c r="C1897">
        <v>54</v>
      </c>
      <c r="D1897">
        <v>188</v>
      </c>
      <c r="E1897">
        <v>1</v>
      </c>
      <c r="F1897">
        <v>0</v>
      </c>
      <c r="G1897">
        <v>0</v>
      </c>
      <c r="H1897">
        <v>0</v>
      </c>
      <c r="I1897">
        <v>2514</v>
      </c>
      <c r="J1897">
        <v>8000</v>
      </c>
      <c r="K1897">
        <v>0</v>
      </c>
      <c r="L1897">
        <v>9</v>
      </c>
      <c r="M1897">
        <v>2</v>
      </c>
      <c r="N1897">
        <v>8</v>
      </c>
      <c r="O1897">
        <v>14</v>
      </c>
      <c r="P1897">
        <v>20</v>
      </c>
      <c r="Q1897">
        <v>14</v>
      </c>
      <c r="R1897">
        <v>20</v>
      </c>
      <c r="S1897">
        <v>14</v>
      </c>
      <c r="T1897">
        <v>20</v>
      </c>
      <c r="U1897">
        <v>0</v>
      </c>
      <c r="V1897">
        <v>120</v>
      </c>
      <c r="W1897">
        <v>50000</v>
      </c>
      <c r="X1897">
        <v>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100</v>
      </c>
    </row>
    <row r="1898" spans="1:34" ht="18.75">
      <c r="A1898" s="79">
        <v>1897</v>
      </c>
      <c r="B1898" t="s">
        <v>4268</v>
      </c>
      <c r="C1898">
        <v>52</v>
      </c>
      <c r="D1898">
        <v>188</v>
      </c>
      <c r="E1898">
        <v>1</v>
      </c>
      <c r="F1898">
        <v>6</v>
      </c>
      <c r="G1898">
        <v>0</v>
      </c>
      <c r="H1898">
        <v>0</v>
      </c>
      <c r="I1898">
        <v>2513</v>
      </c>
      <c r="J1898">
        <v>10000</v>
      </c>
      <c r="K1898">
        <v>0</v>
      </c>
      <c r="L1898">
        <v>9</v>
      </c>
      <c r="M1898">
        <v>2</v>
      </c>
      <c r="N1898">
        <v>8</v>
      </c>
      <c r="O1898">
        <v>14</v>
      </c>
      <c r="P1898">
        <v>20</v>
      </c>
      <c r="Q1898">
        <v>14</v>
      </c>
      <c r="R1898">
        <v>20</v>
      </c>
      <c r="S1898">
        <v>14</v>
      </c>
      <c r="T1898">
        <v>20</v>
      </c>
      <c r="U1898">
        <v>0</v>
      </c>
      <c r="V1898">
        <v>120</v>
      </c>
      <c r="W1898">
        <v>50000</v>
      </c>
      <c r="X1898">
        <v>5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100</v>
      </c>
    </row>
    <row r="1899" spans="1:34" ht="18.75">
      <c r="A1899" s="79">
        <v>1898</v>
      </c>
      <c r="B1899" t="s">
        <v>4269</v>
      </c>
      <c r="C1899">
        <v>30</v>
      </c>
      <c r="D1899">
        <v>188</v>
      </c>
      <c r="E1899">
        <v>0</v>
      </c>
      <c r="F1899">
        <v>0</v>
      </c>
      <c r="G1899">
        <v>0</v>
      </c>
      <c r="H1899">
        <v>0</v>
      </c>
      <c r="I1899">
        <v>2516</v>
      </c>
      <c r="J1899">
        <v>50000</v>
      </c>
      <c r="K1899">
        <v>0</v>
      </c>
      <c r="L1899">
        <v>0</v>
      </c>
      <c r="M1899">
        <v>0</v>
      </c>
      <c r="N1899">
        <v>0</v>
      </c>
      <c r="O1899">
        <v>23</v>
      </c>
      <c r="P1899">
        <v>25</v>
      </c>
      <c r="Q1899">
        <v>23</v>
      </c>
      <c r="R1899">
        <v>25</v>
      </c>
      <c r="S1899">
        <v>23</v>
      </c>
      <c r="T1899">
        <v>25</v>
      </c>
      <c r="U1899">
        <v>0</v>
      </c>
      <c r="V1899">
        <v>120</v>
      </c>
      <c r="W1899">
        <v>25000</v>
      </c>
      <c r="X1899">
        <v>5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100</v>
      </c>
    </row>
    <row r="1900" spans="1:34" ht="18.75">
      <c r="A1900" s="79">
        <v>1899</v>
      </c>
      <c r="B1900" t="s">
        <v>4270</v>
      </c>
      <c r="C1900">
        <v>16</v>
      </c>
      <c r="D1900">
        <v>2</v>
      </c>
      <c r="E1900">
        <v>1</v>
      </c>
      <c r="F1900">
        <v>1</v>
      </c>
      <c r="G1900">
        <v>0</v>
      </c>
      <c r="H1900">
        <v>0</v>
      </c>
      <c r="I1900">
        <v>2517</v>
      </c>
      <c r="J1900">
        <v>6000</v>
      </c>
      <c r="K1900">
        <v>3</v>
      </c>
      <c r="L1900">
        <v>3</v>
      </c>
      <c r="M1900">
        <v>3</v>
      </c>
      <c r="N1900">
        <v>3</v>
      </c>
      <c r="O1900">
        <v>11</v>
      </c>
      <c r="P1900">
        <v>15</v>
      </c>
      <c r="Q1900">
        <v>11</v>
      </c>
      <c r="R1900">
        <v>15</v>
      </c>
      <c r="S1900">
        <v>11</v>
      </c>
      <c r="T1900">
        <v>15</v>
      </c>
      <c r="U1900">
        <v>0</v>
      </c>
      <c r="V1900">
        <v>120</v>
      </c>
      <c r="W1900">
        <v>20000</v>
      </c>
      <c r="X1900">
        <v>5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100</v>
      </c>
    </row>
    <row r="1901" spans="1:34" ht="18.75">
      <c r="A1901" s="79">
        <v>1900</v>
      </c>
      <c r="B1901" t="s">
        <v>4271</v>
      </c>
      <c r="C1901">
        <v>16</v>
      </c>
      <c r="D1901">
        <v>6</v>
      </c>
      <c r="E1901">
        <v>2</v>
      </c>
      <c r="F1901">
        <v>2</v>
      </c>
      <c r="G1901">
        <v>0</v>
      </c>
      <c r="H1901">
        <v>0</v>
      </c>
      <c r="I1901">
        <v>2522</v>
      </c>
      <c r="J1901">
        <v>6000</v>
      </c>
      <c r="K1901">
        <v>3</v>
      </c>
      <c r="L1901">
        <v>3</v>
      </c>
      <c r="M1901">
        <v>3</v>
      </c>
      <c r="N1901">
        <v>3</v>
      </c>
      <c r="O1901">
        <v>11</v>
      </c>
      <c r="P1901">
        <v>15</v>
      </c>
      <c r="Q1901">
        <v>11</v>
      </c>
      <c r="R1901">
        <v>15</v>
      </c>
      <c r="S1901">
        <v>11</v>
      </c>
      <c r="T1901">
        <v>15</v>
      </c>
      <c r="U1901">
        <v>0</v>
      </c>
      <c r="V1901">
        <v>120</v>
      </c>
      <c r="W1901">
        <v>25000</v>
      </c>
      <c r="X1901">
        <v>5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100</v>
      </c>
    </row>
    <row r="1902" spans="1:34" ht="18.75">
      <c r="A1902" s="79">
        <v>1901</v>
      </c>
      <c r="B1902" t="s">
        <v>4272</v>
      </c>
      <c r="C1902">
        <v>5</v>
      </c>
      <c r="D1902">
        <v>106</v>
      </c>
      <c r="E1902">
        <v>40</v>
      </c>
      <c r="F1902">
        <v>200</v>
      </c>
      <c r="G1902">
        <v>1</v>
      </c>
      <c r="H1902">
        <v>0</v>
      </c>
      <c r="I1902">
        <v>2524</v>
      </c>
      <c r="J1902">
        <v>60000</v>
      </c>
      <c r="K1902">
        <v>7</v>
      </c>
      <c r="L1902">
        <v>12</v>
      </c>
      <c r="M1902">
        <v>0</v>
      </c>
      <c r="N1902">
        <v>0</v>
      </c>
      <c r="O1902">
        <v>40</v>
      </c>
      <c r="P1902">
        <v>80</v>
      </c>
      <c r="Q1902">
        <v>41</v>
      </c>
      <c r="R1902">
        <v>45</v>
      </c>
      <c r="S1902">
        <v>42</v>
      </c>
      <c r="T1902">
        <v>44</v>
      </c>
      <c r="U1902">
        <v>49</v>
      </c>
      <c r="V1902">
        <v>120</v>
      </c>
      <c r="W1902">
        <v>85000</v>
      </c>
      <c r="X1902">
        <v>15</v>
      </c>
      <c r="Y1902">
        <v>40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100</v>
      </c>
    </row>
    <row r="1903" spans="1:34" ht="18.75">
      <c r="A1903" s="79">
        <v>1902</v>
      </c>
      <c r="B1903" t="s">
        <v>4273</v>
      </c>
      <c r="C1903">
        <v>5</v>
      </c>
      <c r="D1903">
        <v>107</v>
      </c>
      <c r="E1903">
        <v>20</v>
      </c>
      <c r="F1903">
        <v>200</v>
      </c>
      <c r="G1903">
        <v>0</v>
      </c>
      <c r="H1903">
        <v>0</v>
      </c>
      <c r="I1903">
        <v>2525</v>
      </c>
      <c r="J1903">
        <v>60000</v>
      </c>
      <c r="K1903">
        <v>7</v>
      </c>
      <c r="L1903">
        <v>12</v>
      </c>
      <c r="M1903">
        <v>0</v>
      </c>
      <c r="N1903">
        <v>0</v>
      </c>
      <c r="O1903">
        <v>40</v>
      </c>
      <c r="P1903">
        <v>80</v>
      </c>
      <c r="Q1903">
        <v>41</v>
      </c>
      <c r="R1903">
        <v>45</v>
      </c>
      <c r="S1903">
        <v>42</v>
      </c>
      <c r="T1903">
        <v>44</v>
      </c>
      <c r="U1903">
        <v>49</v>
      </c>
      <c r="V1903">
        <v>120</v>
      </c>
      <c r="W1903">
        <v>85000</v>
      </c>
      <c r="X1903">
        <v>15</v>
      </c>
      <c r="Y1903">
        <v>40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100</v>
      </c>
    </row>
    <row r="1904" spans="1:34" ht="18.75">
      <c r="A1904" s="79">
        <v>1903</v>
      </c>
      <c r="B1904" t="s">
        <v>4274</v>
      </c>
      <c r="C1904">
        <v>15</v>
      </c>
      <c r="D1904">
        <v>188</v>
      </c>
      <c r="E1904">
        <v>1</v>
      </c>
      <c r="F1904">
        <v>0</v>
      </c>
      <c r="G1904">
        <v>0</v>
      </c>
      <c r="H1904">
        <v>0</v>
      </c>
      <c r="I1904">
        <v>2777</v>
      </c>
      <c r="J1904">
        <v>8000</v>
      </c>
      <c r="K1904">
        <v>0</v>
      </c>
      <c r="L1904">
        <v>12</v>
      </c>
      <c r="M1904">
        <v>2</v>
      </c>
      <c r="N1904">
        <v>12</v>
      </c>
      <c r="O1904">
        <v>10</v>
      </c>
      <c r="P1904">
        <v>18</v>
      </c>
      <c r="Q1904">
        <v>10</v>
      </c>
      <c r="R1904">
        <v>18</v>
      </c>
      <c r="S1904">
        <v>10</v>
      </c>
      <c r="T1904">
        <v>18</v>
      </c>
      <c r="U1904">
        <v>0</v>
      </c>
      <c r="V1904">
        <v>150</v>
      </c>
      <c r="W1904">
        <v>50000</v>
      </c>
      <c r="X1904">
        <v>5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100</v>
      </c>
    </row>
    <row r="1905" spans="1:34" ht="18.75">
      <c r="A1905" s="79">
        <v>1904</v>
      </c>
      <c r="B1905" t="s">
        <v>4275</v>
      </c>
      <c r="C1905">
        <v>54</v>
      </c>
      <c r="D1905">
        <v>188</v>
      </c>
      <c r="E1905">
        <v>1</v>
      </c>
      <c r="F1905">
        <v>0</v>
      </c>
      <c r="G1905">
        <v>0</v>
      </c>
      <c r="H1905">
        <v>0</v>
      </c>
      <c r="I1905">
        <v>2776</v>
      </c>
      <c r="J1905">
        <v>8000</v>
      </c>
      <c r="K1905">
        <v>0</v>
      </c>
      <c r="L1905">
        <v>12</v>
      </c>
      <c r="M1905">
        <v>2</v>
      </c>
      <c r="N1905">
        <v>12</v>
      </c>
      <c r="O1905">
        <v>10</v>
      </c>
      <c r="P1905">
        <v>18</v>
      </c>
      <c r="Q1905">
        <v>10</v>
      </c>
      <c r="R1905">
        <v>18</v>
      </c>
      <c r="S1905">
        <v>10</v>
      </c>
      <c r="T1905">
        <v>18</v>
      </c>
      <c r="U1905">
        <v>0</v>
      </c>
      <c r="V1905">
        <v>150</v>
      </c>
      <c r="W1905">
        <v>50000</v>
      </c>
      <c r="X1905">
        <v>5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100</v>
      </c>
    </row>
    <row r="1906" spans="1:34" ht="18.75">
      <c r="A1906" s="79">
        <v>1905</v>
      </c>
      <c r="B1906" t="s">
        <v>4276</v>
      </c>
      <c r="C1906">
        <v>52</v>
      </c>
      <c r="D1906">
        <v>188</v>
      </c>
      <c r="E1906">
        <v>1</v>
      </c>
      <c r="F1906">
        <v>0</v>
      </c>
      <c r="G1906">
        <v>0</v>
      </c>
      <c r="H1906">
        <v>0</v>
      </c>
      <c r="I1906">
        <v>2775</v>
      </c>
      <c r="J1906">
        <v>8000</v>
      </c>
      <c r="K1906">
        <v>0</v>
      </c>
      <c r="L1906">
        <v>12</v>
      </c>
      <c r="M1906">
        <v>2</v>
      </c>
      <c r="N1906">
        <v>12</v>
      </c>
      <c r="O1906">
        <v>10</v>
      </c>
      <c r="P1906">
        <v>18</v>
      </c>
      <c r="Q1906">
        <v>10</v>
      </c>
      <c r="R1906">
        <v>18</v>
      </c>
      <c r="S1906">
        <v>10</v>
      </c>
      <c r="T1906">
        <v>18</v>
      </c>
      <c r="U1906">
        <v>0</v>
      </c>
      <c r="V1906">
        <v>150</v>
      </c>
      <c r="W1906">
        <v>50000</v>
      </c>
      <c r="X1906">
        <v>5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100</v>
      </c>
    </row>
    <row r="1907" spans="1:34" ht="18.75">
      <c r="A1907" s="79">
        <v>1906</v>
      </c>
      <c r="B1907" t="s">
        <v>4277</v>
      </c>
      <c r="C1907">
        <v>19</v>
      </c>
      <c r="D1907">
        <v>188</v>
      </c>
      <c r="E1907">
        <v>3</v>
      </c>
      <c r="F1907">
        <v>0</v>
      </c>
      <c r="G1907">
        <v>0</v>
      </c>
      <c r="H1907">
        <v>0</v>
      </c>
      <c r="I1907">
        <v>2774</v>
      </c>
      <c r="J1907">
        <v>8000</v>
      </c>
      <c r="K1907">
        <v>0</v>
      </c>
      <c r="L1907">
        <v>0</v>
      </c>
      <c r="M1907">
        <v>0</v>
      </c>
      <c r="N1907">
        <v>2</v>
      </c>
      <c r="O1907">
        <v>12</v>
      </c>
      <c r="P1907">
        <v>16</v>
      </c>
      <c r="Q1907">
        <v>12</v>
      </c>
      <c r="R1907">
        <v>16</v>
      </c>
      <c r="S1907">
        <v>12</v>
      </c>
      <c r="T1907">
        <v>16</v>
      </c>
      <c r="U1907">
        <v>0</v>
      </c>
      <c r="V1907">
        <v>150</v>
      </c>
      <c r="W1907">
        <v>50000</v>
      </c>
      <c r="X1907">
        <v>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100</v>
      </c>
    </row>
    <row r="1908" spans="1:34" ht="18.75">
      <c r="A1908" s="79">
        <v>1907</v>
      </c>
      <c r="B1908" t="s">
        <v>4278</v>
      </c>
      <c r="C1908">
        <v>26</v>
      </c>
      <c r="D1908">
        <v>188</v>
      </c>
      <c r="E1908">
        <v>2</v>
      </c>
      <c r="F1908">
        <v>0</v>
      </c>
      <c r="G1908">
        <v>0</v>
      </c>
      <c r="H1908">
        <v>0</v>
      </c>
      <c r="I1908">
        <v>2773</v>
      </c>
      <c r="J1908">
        <v>8000</v>
      </c>
      <c r="K1908">
        <v>2</v>
      </c>
      <c r="L1908">
        <v>4</v>
      </c>
      <c r="M1908">
        <v>2</v>
      </c>
      <c r="N1908">
        <v>4</v>
      </c>
      <c r="O1908">
        <v>12</v>
      </c>
      <c r="P1908">
        <v>20</v>
      </c>
      <c r="Q1908">
        <v>12</v>
      </c>
      <c r="R1908">
        <v>20</v>
      </c>
      <c r="S1908">
        <v>12</v>
      </c>
      <c r="T1908">
        <v>20</v>
      </c>
      <c r="U1908">
        <v>0</v>
      </c>
      <c r="V1908">
        <v>150</v>
      </c>
      <c r="W1908">
        <v>50000</v>
      </c>
      <c r="X1908">
        <v>5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100</v>
      </c>
    </row>
    <row r="1909" spans="1:34" ht="18.75">
      <c r="A1909" s="79">
        <v>1908</v>
      </c>
      <c r="B1909" t="s">
        <v>4279</v>
      </c>
      <c r="C1909">
        <v>22</v>
      </c>
      <c r="D1909">
        <v>188</v>
      </c>
      <c r="E1909">
        <v>2</v>
      </c>
      <c r="F1909">
        <v>0</v>
      </c>
      <c r="G1909">
        <v>0</v>
      </c>
      <c r="H1909">
        <v>0</v>
      </c>
      <c r="I1909">
        <v>2772</v>
      </c>
      <c r="J1909">
        <v>7000</v>
      </c>
      <c r="K1909">
        <v>2</v>
      </c>
      <c r="L1909">
        <v>4</v>
      </c>
      <c r="M1909">
        <v>0</v>
      </c>
      <c r="N1909">
        <v>0</v>
      </c>
      <c r="O1909">
        <v>16</v>
      </c>
      <c r="P1909">
        <v>24</v>
      </c>
      <c r="Q1909">
        <v>16</v>
      </c>
      <c r="R1909">
        <v>24</v>
      </c>
      <c r="S1909">
        <v>16</v>
      </c>
      <c r="T1909">
        <v>24</v>
      </c>
      <c r="U1909">
        <v>0</v>
      </c>
      <c r="V1909">
        <v>150</v>
      </c>
      <c r="W1909">
        <v>50000</v>
      </c>
      <c r="X1909">
        <v>5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100</v>
      </c>
    </row>
    <row r="1910" spans="1:34" ht="18.75">
      <c r="A1910" s="79">
        <v>1909</v>
      </c>
      <c r="B1910" t="s">
        <v>4280</v>
      </c>
      <c r="C1910">
        <v>16</v>
      </c>
      <c r="D1910">
        <v>2</v>
      </c>
      <c r="E1910">
        <v>1</v>
      </c>
      <c r="F1910">
        <v>1</v>
      </c>
      <c r="G1910">
        <v>0</v>
      </c>
      <c r="H1910">
        <v>0</v>
      </c>
      <c r="I1910">
        <v>2778</v>
      </c>
      <c r="J1910">
        <v>8000</v>
      </c>
      <c r="K1910">
        <v>5</v>
      </c>
      <c r="L1910">
        <v>5</v>
      </c>
      <c r="M1910">
        <v>5</v>
      </c>
      <c r="N1910">
        <v>5</v>
      </c>
      <c r="O1910">
        <v>6</v>
      </c>
      <c r="P1910">
        <v>10</v>
      </c>
      <c r="Q1910">
        <v>6</v>
      </c>
      <c r="R1910">
        <v>10</v>
      </c>
      <c r="S1910">
        <v>6</v>
      </c>
      <c r="T1910">
        <v>10</v>
      </c>
      <c r="U1910">
        <v>0</v>
      </c>
      <c r="V1910">
        <v>150</v>
      </c>
      <c r="W1910">
        <v>50000</v>
      </c>
      <c r="X1910">
        <v>5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100</v>
      </c>
    </row>
    <row r="1911" spans="1:34" ht="18.75">
      <c r="A1911" s="79">
        <v>1910</v>
      </c>
      <c r="B1911" t="s">
        <v>4281</v>
      </c>
      <c r="C1911">
        <v>16</v>
      </c>
      <c r="D1911">
        <v>7</v>
      </c>
      <c r="E1911">
        <v>1</v>
      </c>
      <c r="F1911">
        <v>0</v>
      </c>
      <c r="G1911">
        <v>0</v>
      </c>
      <c r="H1911">
        <v>0</v>
      </c>
      <c r="I1911">
        <v>2768</v>
      </c>
      <c r="J1911">
        <v>8000</v>
      </c>
      <c r="K1911">
        <v>5</v>
      </c>
      <c r="L1911">
        <v>5</v>
      </c>
      <c r="M1911">
        <v>5</v>
      </c>
      <c r="N1911">
        <v>5</v>
      </c>
      <c r="O1911">
        <v>6</v>
      </c>
      <c r="P1911">
        <v>10</v>
      </c>
      <c r="Q1911">
        <v>6</v>
      </c>
      <c r="R1911">
        <v>10</v>
      </c>
      <c r="S1911">
        <v>6</v>
      </c>
      <c r="T1911">
        <v>10</v>
      </c>
      <c r="U1911">
        <v>0</v>
      </c>
      <c r="V1911">
        <v>150</v>
      </c>
      <c r="W1911">
        <v>50000</v>
      </c>
      <c r="X1911">
        <v>5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100</v>
      </c>
    </row>
    <row r="1912" spans="1:34" ht="18.75">
      <c r="A1912" s="79">
        <v>1911</v>
      </c>
      <c r="B1912" t="s">
        <v>4282</v>
      </c>
      <c r="C1912">
        <v>30</v>
      </c>
      <c r="D1912">
        <v>188</v>
      </c>
      <c r="E1912">
        <v>1</v>
      </c>
      <c r="F1912">
        <v>0</v>
      </c>
      <c r="G1912">
        <v>0</v>
      </c>
      <c r="H1912">
        <v>0</v>
      </c>
      <c r="I1912">
        <v>2779</v>
      </c>
      <c r="J1912">
        <v>50000</v>
      </c>
      <c r="K1912">
        <v>0</v>
      </c>
      <c r="L1912">
        <v>0</v>
      </c>
      <c r="M1912">
        <v>0</v>
      </c>
      <c r="N1912">
        <v>0</v>
      </c>
      <c r="O1912">
        <v>18</v>
      </c>
      <c r="P1912">
        <v>25</v>
      </c>
      <c r="Q1912">
        <v>18</v>
      </c>
      <c r="R1912">
        <v>25</v>
      </c>
      <c r="S1912">
        <v>18</v>
      </c>
      <c r="T1912">
        <v>25</v>
      </c>
      <c r="U1912">
        <v>0</v>
      </c>
      <c r="V1912">
        <v>150</v>
      </c>
      <c r="W1912">
        <v>50000</v>
      </c>
      <c r="X1912">
        <v>5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100</v>
      </c>
    </row>
    <row r="1913" spans="1:34" ht="18.75">
      <c r="A1913" s="79">
        <v>1912</v>
      </c>
      <c r="B1913" t="s">
        <v>4283</v>
      </c>
      <c r="C1913">
        <v>10</v>
      </c>
      <c r="D1913">
        <v>110</v>
      </c>
      <c r="E1913">
        <v>80</v>
      </c>
      <c r="F1913">
        <v>0</v>
      </c>
      <c r="G1913">
        <v>0</v>
      </c>
      <c r="H1913">
        <v>0</v>
      </c>
      <c r="I1913">
        <v>2770</v>
      </c>
      <c r="J1913">
        <v>60000</v>
      </c>
      <c r="K1913">
        <v>24</v>
      </c>
      <c r="L1913">
        <v>32</v>
      </c>
      <c r="M1913">
        <v>24</v>
      </c>
      <c r="N1913">
        <v>32</v>
      </c>
      <c r="O1913">
        <v>15</v>
      </c>
      <c r="P1913">
        <v>24</v>
      </c>
      <c r="Q1913">
        <v>15</v>
      </c>
      <c r="R1913">
        <v>24</v>
      </c>
      <c r="S1913">
        <v>15</v>
      </c>
      <c r="T1913">
        <v>24</v>
      </c>
      <c r="U1913">
        <v>45</v>
      </c>
      <c r="V1913">
        <v>150</v>
      </c>
      <c r="W1913">
        <v>50000</v>
      </c>
      <c r="X1913">
        <v>50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100</v>
      </c>
    </row>
    <row r="1914" spans="1:34" ht="18.75">
      <c r="A1914" s="79">
        <v>1913</v>
      </c>
      <c r="B1914" t="s">
        <v>4284</v>
      </c>
      <c r="C1914">
        <v>11</v>
      </c>
      <c r="D1914">
        <v>110</v>
      </c>
      <c r="E1914">
        <v>80</v>
      </c>
      <c r="F1914">
        <v>0</v>
      </c>
      <c r="G1914">
        <v>0</v>
      </c>
      <c r="H1914">
        <v>0</v>
      </c>
      <c r="I1914">
        <v>2771</v>
      </c>
      <c r="J1914">
        <v>60000</v>
      </c>
      <c r="K1914">
        <v>24</v>
      </c>
      <c r="L1914">
        <v>32</v>
      </c>
      <c r="M1914">
        <v>24</v>
      </c>
      <c r="N1914">
        <v>32</v>
      </c>
      <c r="O1914">
        <v>15</v>
      </c>
      <c r="P1914">
        <v>24</v>
      </c>
      <c r="Q1914">
        <v>15</v>
      </c>
      <c r="R1914">
        <v>24</v>
      </c>
      <c r="S1914">
        <v>15</v>
      </c>
      <c r="T1914">
        <v>24</v>
      </c>
      <c r="U1914">
        <v>45</v>
      </c>
      <c r="V1914">
        <v>150</v>
      </c>
      <c r="W1914">
        <v>50000</v>
      </c>
      <c r="X1914">
        <v>50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100</v>
      </c>
    </row>
    <row r="1915" spans="1:34" ht="18.75">
      <c r="A1915" s="79">
        <v>1914</v>
      </c>
      <c r="B1915" t="s">
        <v>4285</v>
      </c>
      <c r="C1915">
        <v>5</v>
      </c>
      <c r="D1915">
        <v>108</v>
      </c>
      <c r="E1915">
        <v>80</v>
      </c>
      <c r="F1915">
        <v>199</v>
      </c>
      <c r="G1915">
        <v>0</v>
      </c>
      <c r="H1915">
        <v>0</v>
      </c>
      <c r="I1915">
        <v>2765</v>
      </c>
      <c r="J1915">
        <v>60000</v>
      </c>
      <c r="K1915">
        <v>7</v>
      </c>
      <c r="L1915">
        <v>19</v>
      </c>
      <c r="M1915">
        <v>0</v>
      </c>
      <c r="N1915">
        <v>0</v>
      </c>
      <c r="O1915">
        <v>32</v>
      </c>
      <c r="P1915">
        <v>93</v>
      </c>
      <c r="Q1915">
        <v>0</v>
      </c>
      <c r="R1915">
        <v>0</v>
      </c>
      <c r="S1915">
        <v>0</v>
      </c>
      <c r="T1915">
        <v>0</v>
      </c>
      <c r="U1915">
        <v>89</v>
      </c>
      <c r="V1915">
        <v>150</v>
      </c>
      <c r="W1915">
        <v>50000</v>
      </c>
      <c r="X1915">
        <v>15</v>
      </c>
      <c r="Y1915">
        <v>0</v>
      </c>
      <c r="Z1915">
        <v>0</v>
      </c>
      <c r="AA1915">
        <v>0</v>
      </c>
      <c r="AB1915">
        <v>0</v>
      </c>
      <c r="AC1915">
        <v>1500</v>
      </c>
      <c r="AD1915">
        <v>0</v>
      </c>
      <c r="AE1915">
        <v>0</v>
      </c>
      <c r="AF1915">
        <v>0</v>
      </c>
      <c r="AG1915">
        <v>0</v>
      </c>
      <c r="AH1915">
        <v>100</v>
      </c>
    </row>
    <row r="1916" spans="1:34" ht="18.75">
      <c r="A1916" s="79">
        <v>1915</v>
      </c>
      <c r="B1916" t="s">
        <v>4286</v>
      </c>
      <c r="C1916">
        <v>5</v>
      </c>
      <c r="D1916">
        <v>109</v>
      </c>
      <c r="E1916">
        <v>80</v>
      </c>
      <c r="F1916">
        <v>199</v>
      </c>
      <c r="G1916">
        <v>0</v>
      </c>
      <c r="H1916">
        <v>0</v>
      </c>
      <c r="I1916">
        <v>2766</v>
      </c>
      <c r="J1916">
        <v>60000</v>
      </c>
      <c r="K1916">
        <v>7</v>
      </c>
      <c r="L1916">
        <v>9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32</v>
      </c>
      <c r="T1916">
        <v>43</v>
      </c>
      <c r="U1916">
        <v>89</v>
      </c>
      <c r="V1916">
        <v>150</v>
      </c>
      <c r="W1916">
        <v>50000</v>
      </c>
      <c r="X1916">
        <v>15</v>
      </c>
      <c r="Y1916">
        <v>0</v>
      </c>
      <c r="Z1916">
        <v>0</v>
      </c>
      <c r="AA1916">
        <v>0</v>
      </c>
      <c r="AB1916">
        <v>0</v>
      </c>
      <c r="AC1916">
        <v>1500</v>
      </c>
      <c r="AD1916">
        <v>0</v>
      </c>
      <c r="AE1916">
        <v>0</v>
      </c>
      <c r="AF1916">
        <v>0</v>
      </c>
      <c r="AG1916">
        <v>0</v>
      </c>
      <c r="AH1916">
        <v>100</v>
      </c>
    </row>
    <row r="1917" spans="1:34" ht="18.75">
      <c r="A1917" s="79">
        <v>1916</v>
      </c>
      <c r="B1917" t="s">
        <v>4287</v>
      </c>
      <c r="C1917">
        <v>5</v>
      </c>
      <c r="D1917">
        <v>110</v>
      </c>
      <c r="E1917">
        <v>80</v>
      </c>
      <c r="F1917">
        <v>199</v>
      </c>
      <c r="G1917">
        <v>0</v>
      </c>
      <c r="H1917">
        <v>0</v>
      </c>
      <c r="I1917">
        <v>2767</v>
      </c>
      <c r="J1917">
        <v>60000</v>
      </c>
      <c r="K1917">
        <v>7</v>
      </c>
      <c r="L1917">
        <v>9</v>
      </c>
      <c r="M1917">
        <v>0</v>
      </c>
      <c r="N1917">
        <v>0</v>
      </c>
      <c r="O1917">
        <v>0</v>
      </c>
      <c r="P1917">
        <v>0</v>
      </c>
      <c r="Q1917">
        <v>32</v>
      </c>
      <c r="R1917">
        <v>43</v>
      </c>
      <c r="S1917">
        <v>0</v>
      </c>
      <c r="T1917">
        <v>0</v>
      </c>
      <c r="U1917">
        <v>89</v>
      </c>
      <c r="V1917">
        <v>150</v>
      </c>
      <c r="W1917">
        <v>50000</v>
      </c>
      <c r="X1917">
        <v>15</v>
      </c>
      <c r="Y1917">
        <v>0</v>
      </c>
      <c r="Z1917">
        <v>0</v>
      </c>
      <c r="AA1917">
        <v>0</v>
      </c>
      <c r="AB1917">
        <v>0</v>
      </c>
      <c r="AC1917">
        <v>1500</v>
      </c>
      <c r="AD1917">
        <v>0</v>
      </c>
      <c r="AE1917">
        <v>0</v>
      </c>
      <c r="AF1917">
        <v>0</v>
      </c>
      <c r="AG1917">
        <v>0</v>
      </c>
      <c r="AH1917">
        <v>100</v>
      </c>
    </row>
    <row r="1918" spans="1:34" ht="18.75">
      <c r="A1918" s="79">
        <v>1917</v>
      </c>
      <c r="B1918" t="s">
        <v>4288</v>
      </c>
      <c r="C1918">
        <v>5</v>
      </c>
      <c r="D1918">
        <v>108</v>
      </c>
      <c r="E1918">
        <v>80</v>
      </c>
      <c r="F1918">
        <v>199</v>
      </c>
      <c r="G1918">
        <v>0</v>
      </c>
      <c r="H1918">
        <v>0</v>
      </c>
      <c r="I1918">
        <v>2765</v>
      </c>
      <c r="J1918">
        <v>60000</v>
      </c>
      <c r="K1918">
        <v>7</v>
      </c>
      <c r="L1918">
        <v>19</v>
      </c>
      <c r="M1918">
        <v>0</v>
      </c>
      <c r="N1918">
        <v>0</v>
      </c>
      <c r="O1918">
        <v>32</v>
      </c>
      <c r="P1918">
        <v>95</v>
      </c>
      <c r="Q1918">
        <v>0</v>
      </c>
      <c r="R1918">
        <v>0</v>
      </c>
      <c r="S1918">
        <v>0</v>
      </c>
      <c r="T1918">
        <v>0</v>
      </c>
      <c r="U1918">
        <v>89</v>
      </c>
      <c r="V1918">
        <v>150</v>
      </c>
      <c r="W1918">
        <v>50000</v>
      </c>
      <c r="X1918">
        <v>15</v>
      </c>
      <c r="Y1918">
        <v>0</v>
      </c>
      <c r="Z1918">
        <v>0</v>
      </c>
      <c r="AA1918">
        <v>0</v>
      </c>
      <c r="AB1918">
        <v>0</v>
      </c>
      <c r="AC1918">
        <v>1500</v>
      </c>
      <c r="AD1918">
        <v>0</v>
      </c>
      <c r="AE1918">
        <v>0</v>
      </c>
      <c r="AF1918">
        <v>0</v>
      </c>
      <c r="AG1918">
        <v>0</v>
      </c>
      <c r="AH1918">
        <v>100</v>
      </c>
    </row>
    <row r="1919" spans="1:34" ht="18.75">
      <c r="A1919" s="79">
        <v>1918</v>
      </c>
      <c r="B1919" t="s">
        <v>4289</v>
      </c>
      <c r="C1919">
        <v>5</v>
      </c>
      <c r="D1919">
        <v>109</v>
      </c>
      <c r="E1919">
        <v>80</v>
      </c>
      <c r="F1919">
        <v>199</v>
      </c>
      <c r="G1919">
        <v>0</v>
      </c>
      <c r="H1919">
        <v>0</v>
      </c>
      <c r="I1919">
        <v>2766</v>
      </c>
      <c r="J1919">
        <v>60000</v>
      </c>
      <c r="K1919">
        <v>7</v>
      </c>
      <c r="L1919">
        <v>9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32</v>
      </c>
      <c r="T1919">
        <v>45</v>
      </c>
      <c r="U1919">
        <v>89</v>
      </c>
      <c r="V1919">
        <v>150</v>
      </c>
      <c r="W1919">
        <v>50000</v>
      </c>
      <c r="X1919">
        <v>15</v>
      </c>
      <c r="Y1919">
        <v>0</v>
      </c>
      <c r="Z1919">
        <v>0</v>
      </c>
      <c r="AA1919">
        <v>0</v>
      </c>
      <c r="AB1919">
        <v>0</v>
      </c>
      <c r="AC1919">
        <v>1500</v>
      </c>
      <c r="AD1919">
        <v>0</v>
      </c>
      <c r="AE1919">
        <v>0</v>
      </c>
      <c r="AF1919">
        <v>0</v>
      </c>
      <c r="AG1919">
        <v>0</v>
      </c>
      <c r="AH1919">
        <v>100</v>
      </c>
    </row>
    <row r="1920" spans="1:34" ht="18.75">
      <c r="A1920" s="79">
        <v>1919</v>
      </c>
      <c r="B1920" t="s">
        <v>4290</v>
      </c>
      <c r="C1920">
        <v>5</v>
      </c>
      <c r="D1920">
        <v>110</v>
      </c>
      <c r="E1920">
        <v>80</v>
      </c>
      <c r="F1920">
        <v>199</v>
      </c>
      <c r="G1920">
        <v>0</v>
      </c>
      <c r="H1920">
        <v>0</v>
      </c>
      <c r="I1920">
        <v>2767</v>
      </c>
      <c r="J1920">
        <v>60000</v>
      </c>
      <c r="K1920">
        <v>7</v>
      </c>
      <c r="L1920">
        <v>9</v>
      </c>
      <c r="M1920">
        <v>0</v>
      </c>
      <c r="N1920">
        <v>0</v>
      </c>
      <c r="O1920">
        <v>0</v>
      </c>
      <c r="P1920">
        <v>0</v>
      </c>
      <c r="Q1920">
        <v>32</v>
      </c>
      <c r="R1920">
        <v>45</v>
      </c>
      <c r="S1920">
        <v>0</v>
      </c>
      <c r="T1920">
        <v>0</v>
      </c>
      <c r="U1920">
        <v>89</v>
      </c>
      <c r="V1920">
        <v>150</v>
      </c>
      <c r="W1920">
        <v>50000</v>
      </c>
      <c r="X1920">
        <v>15</v>
      </c>
      <c r="Y1920">
        <v>0</v>
      </c>
      <c r="Z1920">
        <v>0</v>
      </c>
      <c r="AA1920">
        <v>0</v>
      </c>
      <c r="AB1920">
        <v>0</v>
      </c>
      <c r="AC1920">
        <v>1500</v>
      </c>
      <c r="AD1920">
        <v>0</v>
      </c>
      <c r="AE1920">
        <v>0</v>
      </c>
      <c r="AF1920">
        <v>0</v>
      </c>
      <c r="AG1920">
        <v>0</v>
      </c>
      <c r="AH1920">
        <v>100</v>
      </c>
    </row>
    <row r="1921" spans="1:34" ht="18.75">
      <c r="A1921" s="79">
        <v>1920</v>
      </c>
      <c r="B1921" t="s">
        <v>4291</v>
      </c>
      <c r="C1921">
        <v>16</v>
      </c>
      <c r="D1921">
        <v>7</v>
      </c>
      <c r="E1921">
        <v>1</v>
      </c>
      <c r="F1921">
        <v>2</v>
      </c>
      <c r="G1921">
        <v>0</v>
      </c>
      <c r="H1921">
        <v>0</v>
      </c>
      <c r="I1921">
        <v>2768</v>
      </c>
      <c r="J1921">
        <v>10000</v>
      </c>
      <c r="K1921">
        <v>4</v>
      </c>
      <c r="L1921">
        <v>4</v>
      </c>
      <c r="M1921">
        <v>4</v>
      </c>
      <c r="N1921">
        <v>4</v>
      </c>
      <c r="O1921">
        <v>13</v>
      </c>
      <c r="P1921">
        <v>17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150</v>
      </c>
      <c r="W1921">
        <v>62000</v>
      </c>
      <c r="X1921">
        <v>5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100</v>
      </c>
    </row>
    <row r="1922" spans="1:34" ht="18.75">
      <c r="A1922" s="79">
        <v>1921</v>
      </c>
      <c r="B1922" t="s">
        <v>4292</v>
      </c>
      <c r="C1922">
        <v>16</v>
      </c>
      <c r="D1922">
        <v>7</v>
      </c>
      <c r="E1922">
        <v>1</v>
      </c>
      <c r="F1922">
        <v>2</v>
      </c>
      <c r="G1922">
        <v>0</v>
      </c>
      <c r="H1922">
        <v>0</v>
      </c>
      <c r="I1922">
        <v>2768</v>
      </c>
      <c r="J1922">
        <v>10000</v>
      </c>
      <c r="K1922">
        <v>4</v>
      </c>
      <c r="L1922">
        <v>4</v>
      </c>
      <c r="M1922">
        <v>4</v>
      </c>
      <c r="N1922">
        <v>4</v>
      </c>
      <c r="O1922">
        <v>0</v>
      </c>
      <c r="P1922">
        <v>0</v>
      </c>
      <c r="Q1922">
        <v>12</v>
      </c>
      <c r="R1922">
        <v>15</v>
      </c>
      <c r="S1922">
        <v>0</v>
      </c>
      <c r="T1922">
        <v>0</v>
      </c>
      <c r="U1922">
        <v>0</v>
      </c>
      <c r="V1922">
        <v>150</v>
      </c>
      <c r="W1922">
        <v>62000</v>
      </c>
      <c r="X1922">
        <v>5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100</v>
      </c>
    </row>
    <row r="1923" spans="1:34" ht="18.75">
      <c r="A1923" s="79">
        <v>1922</v>
      </c>
      <c r="B1923" t="s">
        <v>4293</v>
      </c>
      <c r="C1923">
        <v>16</v>
      </c>
      <c r="D1923">
        <v>7</v>
      </c>
      <c r="E1923">
        <v>1</v>
      </c>
      <c r="F1923">
        <v>2</v>
      </c>
      <c r="G1923">
        <v>0</v>
      </c>
      <c r="H1923">
        <v>0</v>
      </c>
      <c r="I1923">
        <v>2768</v>
      </c>
      <c r="J1923">
        <v>10000</v>
      </c>
      <c r="K1923">
        <v>4</v>
      </c>
      <c r="L1923">
        <v>4</v>
      </c>
      <c r="M1923">
        <v>4</v>
      </c>
      <c r="N1923">
        <v>4</v>
      </c>
      <c r="O1923">
        <v>0</v>
      </c>
      <c r="P1923">
        <v>0</v>
      </c>
      <c r="Q1923">
        <v>0</v>
      </c>
      <c r="R1923">
        <v>0</v>
      </c>
      <c r="S1923">
        <v>12</v>
      </c>
      <c r="T1923">
        <v>15</v>
      </c>
      <c r="U1923">
        <v>0</v>
      </c>
      <c r="V1923">
        <v>150</v>
      </c>
      <c r="W1923">
        <v>62000</v>
      </c>
      <c r="X1923">
        <v>5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100</v>
      </c>
    </row>
    <row r="1924" spans="1:34" ht="18.75">
      <c r="A1924" s="79">
        <v>1923</v>
      </c>
      <c r="B1924" t="s">
        <v>4294</v>
      </c>
      <c r="C1924">
        <v>16</v>
      </c>
      <c r="D1924">
        <v>2</v>
      </c>
      <c r="E1924">
        <v>1</v>
      </c>
      <c r="F1924">
        <v>1</v>
      </c>
      <c r="G1924">
        <v>0</v>
      </c>
      <c r="H1924">
        <v>0</v>
      </c>
      <c r="I1924">
        <v>2778</v>
      </c>
      <c r="J1924">
        <v>10000</v>
      </c>
      <c r="K1924">
        <v>4</v>
      </c>
      <c r="L1924">
        <v>4</v>
      </c>
      <c r="M1924">
        <v>4</v>
      </c>
      <c r="N1924">
        <v>4</v>
      </c>
      <c r="O1924">
        <v>8</v>
      </c>
      <c r="P1924">
        <v>17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150</v>
      </c>
      <c r="W1924">
        <v>62000</v>
      </c>
      <c r="X1924">
        <v>5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100</v>
      </c>
    </row>
    <row r="1925" spans="1:34" ht="18.75">
      <c r="A1925" s="79">
        <v>1924</v>
      </c>
      <c r="B1925" t="s">
        <v>4295</v>
      </c>
      <c r="C1925">
        <v>16</v>
      </c>
      <c r="D1925">
        <v>2</v>
      </c>
      <c r="E1925">
        <v>1</v>
      </c>
      <c r="F1925">
        <v>1</v>
      </c>
      <c r="G1925">
        <v>0</v>
      </c>
      <c r="H1925">
        <v>0</v>
      </c>
      <c r="I1925">
        <v>2778</v>
      </c>
      <c r="J1925">
        <v>10000</v>
      </c>
      <c r="K1925">
        <v>4</v>
      </c>
      <c r="L1925">
        <v>4</v>
      </c>
      <c r="M1925">
        <v>4</v>
      </c>
      <c r="N1925">
        <v>4</v>
      </c>
      <c r="O1925">
        <v>0</v>
      </c>
      <c r="P1925">
        <v>0</v>
      </c>
      <c r="Q1925">
        <v>7</v>
      </c>
      <c r="R1925">
        <v>15</v>
      </c>
      <c r="S1925">
        <v>0</v>
      </c>
      <c r="T1925">
        <v>0</v>
      </c>
      <c r="U1925">
        <v>0</v>
      </c>
      <c r="V1925">
        <v>150</v>
      </c>
      <c r="W1925">
        <v>62000</v>
      </c>
      <c r="X1925">
        <v>5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100</v>
      </c>
    </row>
    <row r="1926" spans="1:34" ht="18.75">
      <c r="A1926" s="79">
        <v>1925</v>
      </c>
      <c r="B1926" t="s">
        <v>4296</v>
      </c>
      <c r="C1926">
        <v>16</v>
      </c>
      <c r="D1926">
        <v>2</v>
      </c>
      <c r="E1926">
        <v>1</v>
      </c>
      <c r="F1926">
        <v>1</v>
      </c>
      <c r="G1926">
        <v>0</v>
      </c>
      <c r="H1926">
        <v>0</v>
      </c>
      <c r="I1926">
        <v>2778</v>
      </c>
      <c r="J1926">
        <v>10000</v>
      </c>
      <c r="K1926">
        <v>4</v>
      </c>
      <c r="L1926">
        <v>4</v>
      </c>
      <c r="M1926">
        <v>4</v>
      </c>
      <c r="N1926">
        <v>4</v>
      </c>
      <c r="O1926">
        <v>0</v>
      </c>
      <c r="P1926">
        <v>0</v>
      </c>
      <c r="Q1926">
        <v>0</v>
      </c>
      <c r="R1926">
        <v>0</v>
      </c>
      <c r="S1926">
        <v>7</v>
      </c>
      <c r="T1926">
        <v>15</v>
      </c>
      <c r="U1926">
        <v>0</v>
      </c>
      <c r="V1926">
        <v>150</v>
      </c>
      <c r="W1926">
        <v>62000</v>
      </c>
      <c r="X1926">
        <v>5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100</v>
      </c>
    </row>
    <row r="1927" spans="1:34" ht="18.75">
      <c r="A1927" s="79">
        <v>1926</v>
      </c>
      <c r="B1927" t="s">
        <v>4297</v>
      </c>
      <c r="C1927">
        <v>19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2774</v>
      </c>
      <c r="J1927">
        <v>8000</v>
      </c>
      <c r="K1927">
        <v>0</v>
      </c>
      <c r="L1927">
        <v>0</v>
      </c>
      <c r="M1927">
        <v>0</v>
      </c>
      <c r="N1927">
        <v>2</v>
      </c>
      <c r="O1927">
        <v>14</v>
      </c>
      <c r="P1927">
        <v>22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150</v>
      </c>
      <c r="W1927">
        <v>62000</v>
      </c>
      <c r="X1927">
        <v>5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100</v>
      </c>
    </row>
    <row r="1928" spans="1:34" ht="18.75">
      <c r="A1928" s="79">
        <v>1927</v>
      </c>
      <c r="B1928" t="s">
        <v>4298</v>
      </c>
      <c r="C1928">
        <v>19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2774</v>
      </c>
      <c r="J1928">
        <v>8000</v>
      </c>
      <c r="K1928">
        <v>0</v>
      </c>
      <c r="L1928">
        <v>0</v>
      </c>
      <c r="M1928">
        <v>0</v>
      </c>
      <c r="N1928">
        <v>2</v>
      </c>
      <c r="O1928">
        <v>0</v>
      </c>
      <c r="P1928">
        <v>0</v>
      </c>
      <c r="Q1928">
        <v>13</v>
      </c>
      <c r="R1928">
        <v>20</v>
      </c>
      <c r="S1928">
        <v>0</v>
      </c>
      <c r="T1928">
        <v>0</v>
      </c>
      <c r="U1928">
        <v>0</v>
      </c>
      <c r="V1928">
        <v>150</v>
      </c>
      <c r="W1928">
        <v>62000</v>
      </c>
      <c r="X1928">
        <v>5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100</v>
      </c>
    </row>
    <row r="1929" spans="1:34" ht="18.75">
      <c r="A1929" s="79">
        <v>1928</v>
      </c>
      <c r="B1929" t="s">
        <v>4299</v>
      </c>
      <c r="C1929">
        <v>19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2774</v>
      </c>
      <c r="J1929">
        <v>8000</v>
      </c>
      <c r="K1929">
        <v>0</v>
      </c>
      <c r="L1929">
        <v>0</v>
      </c>
      <c r="M1929">
        <v>0</v>
      </c>
      <c r="N1929">
        <v>2</v>
      </c>
      <c r="O1929">
        <v>0</v>
      </c>
      <c r="P1929">
        <v>0</v>
      </c>
      <c r="Q1929">
        <v>0</v>
      </c>
      <c r="R1929">
        <v>0</v>
      </c>
      <c r="S1929">
        <v>13</v>
      </c>
      <c r="T1929">
        <v>20</v>
      </c>
      <c r="U1929">
        <v>0</v>
      </c>
      <c r="V1929">
        <v>150</v>
      </c>
      <c r="W1929">
        <v>62000</v>
      </c>
      <c r="X1929">
        <v>5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100</v>
      </c>
    </row>
    <row r="1930" spans="1:34" ht="18.75">
      <c r="A1930" s="79">
        <v>1929</v>
      </c>
      <c r="B1930" t="s">
        <v>4300</v>
      </c>
      <c r="C1930">
        <v>15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2777</v>
      </c>
      <c r="J1930">
        <v>8000</v>
      </c>
      <c r="K1930">
        <v>0</v>
      </c>
      <c r="L1930">
        <v>10</v>
      </c>
      <c r="M1930">
        <v>3</v>
      </c>
      <c r="N1930">
        <v>12</v>
      </c>
      <c r="O1930">
        <v>16</v>
      </c>
      <c r="P1930">
        <v>27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150</v>
      </c>
      <c r="W1930">
        <v>62000</v>
      </c>
      <c r="X1930">
        <v>5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100</v>
      </c>
    </row>
    <row r="1931" spans="1:34" ht="18.75">
      <c r="A1931" s="79">
        <v>1930</v>
      </c>
      <c r="B1931" t="s">
        <v>4301</v>
      </c>
      <c r="C1931">
        <v>15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2777</v>
      </c>
      <c r="J1931">
        <v>8000</v>
      </c>
      <c r="K1931">
        <v>0</v>
      </c>
      <c r="L1931">
        <v>9</v>
      </c>
      <c r="M1931">
        <v>2</v>
      </c>
      <c r="N1931">
        <v>9</v>
      </c>
      <c r="O1931">
        <v>0</v>
      </c>
      <c r="P1931">
        <v>0</v>
      </c>
      <c r="Q1931">
        <v>15</v>
      </c>
      <c r="R1931">
        <v>26</v>
      </c>
      <c r="S1931">
        <v>0</v>
      </c>
      <c r="T1931">
        <v>0</v>
      </c>
      <c r="U1931">
        <v>0</v>
      </c>
      <c r="V1931">
        <v>150</v>
      </c>
      <c r="W1931">
        <v>62000</v>
      </c>
      <c r="X1931">
        <v>5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100</v>
      </c>
    </row>
    <row r="1932" spans="1:34" ht="18.75">
      <c r="A1932" s="79">
        <v>1931</v>
      </c>
      <c r="B1932" t="s">
        <v>4302</v>
      </c>
      <c r="C1932">
        <v>15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2777</v>
      </c>
      <c r="J1932">
        <v>8000</v>
      </c>
      <c r="K1932">
        <v>0</v>
      </c>
      <c r="L1932">
        <v>9</v>
      </c>
      <c r="M1932">
        <v>2</v>
      </c>
      <c r="N1932">
        <v>9</v>
      </c>
      <c r="O1932">
        <v>0</v>
      </c>
      <c r="P1932">
        <v>0</v>
      </c>
      <c r="Q1932">
        <v>0</v>
      </c>
      <c r="R1932">
        <v>0</v>
      </c>
      <c r="S1932">
        <v>15</v>
      </c>
      <c r="T1932">
        <v>26</v>
      </c>
      <c r="U1932">
        <v>0</v>
      </c>
      <c r="V1932">
        <v>150</v>
      </c>
      <c r="W1932">
        <v>62000</v>
      </c>
      <c r="X1932">
        <v>5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100</v>
      </c>
    </row>
    <row r="1933" spans="1:34" ht="18.75">
      <c r="A1933" s="79">
        <v>1932</v>
      </c>
      <c r="B1933" t="s">
        <v>4303</v>
      </c>
      <c r="C1933">
        <v>30</v>
      </c>
      <c r="D1933">
        <v>0</v>
      </c>
      <c r="E1933">
        <v>1</v>
      </c>
      <c r="F1933">
        <v>0</v>
      </c>
      <c r="G1933">
        <v>1</v>
      </c>
      <c r="H1933">
        <v>0</v>
      </c>
      <c r="I1933">
        <v>2779</v>
      </c>
      <c r="J1933">
        <v>50000</v>
      </c>
      <c r="K1933">
        <v>0</v>
      </c>
      <c r="L1933">
        <v>0</v>
      </c>
      <c r="M1933">
        <v>0</v>
      </c>
      <c r="N1933">
        <v>0</v>
      </c>
      <c r="O1933">
        <v>25</v>
      </c>
      <c r="P1933">
        <v>35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150</v>
      </c>
      <c r="W1933">
        <v>62000</v>
      </c>
      <c r="X1933">
        <v>5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100</v>
      </c>
    </row>
    <row r="1934" spans="1:34" ht="18.75">
      <c r="A1934" s="79">
        <v>1933</v>
      </c>
      <c r="B1934" t="s">
        <v>4304</v>
      </c>
      <c r="C1934">
        <v>30</v>
      </c>
      <c r="D1934">
        <v>0</v>
      </c>
      <c r="E1934">
        <v>1</v>
      </c>
      <c r="F1934">
        <v>0</v>
      </c>
      <c r="G1934">
        <v>1</v>
      </c>
      <c r="H1934">
        <v>0</v>
      </c>
      <c r="I1934">
        <v>2779</v>
      </c>
      <c r="J1934">
        <v>50000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23</v>
      </c>
      <c r="R1934">
        <v>32</v>
      </c>
      <c r="S1934">
        <v>0</v>
      </c>
      <c r="T1934">
        <v>0</v>
      </c>
      <c r="U1934">
        <v>0</v>
      </c>
      <c r="V1934">
        <v>150</v>
      </c>
      <c r="W1934">
        <v>62000</v>
      </c>
      <c r="X1934">
        <v>5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100</v>
      </c>
    </row>
    <row r="1935" spans="1:34" ht="18.75">
      <c r="A1935" s="79">
        <v>1934</v>
      </c>
      <c r="B1935" t="s">
        <v>4305</v>
      </c>
      <c r="C1935">
        <v>30</v>
      </c>
      <c r="D1935">
        <v>0</v>
      </c>
      <c r="E1935">
        <v>1</v>
      </c>
      <c r="F1935">
        <v>0</v>
      </c>
      <c r="G1935">
        <v>1</v>
      </c>
      <c r="H1935">
        <v>0</v>
      </c>
      <c r="I1935">
        <v>2779</v>
      </c>
      <c r="J1935">
        <v>50000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23</v>
      </c>
      <c r="T1935">
        <v>32</v>
      </c>
      <c r="U1935">
        <v>0</v>
      </c>
      <c r="V1935">
        <v>150</v>
      </c>
      <c r="W1935">
        <v>62000</v>
      </c>
      <c r="X1935">
        <v>5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100</v>
      </c>
    </row>
    <row r="1936" spans="1:34" ht="18.75">
      <c r="A1936" s="79">
        <v>1935</v>
      </c>
      <c r="B1936" t="s">
        <v>4306</v>
      </c>
      <c r="C1936">
        <v>26</v>
      </c>
      <c r="D1936">
        <v>0</v>
      </c>
      <c r="E1936">
        <v>2</v>
      </c>
      <c r="F1936">
        <v>0</v>
      </c>
      <c r="G1936">
        <v>0</v>
      </c>
      <c r="H1936">
        <v>0</v>
      </c>
      <c r="I1936">
        <v>2773</v>
      </c>
      <c r="J1936">
        <v>8000</v>
      </c>
      <c r="K1936">
        <v>0</v>
      </c>
      <c r="L1936">
        <v>0</v>
      </c>
      <c r="M1936">
        <v>0</v>
      </c>
      <c r="N1936">
        <v>0</v>
      </c>
      <c r="O1936">
        <v>15</v>
      </c>
      <c r="P1936">
        <v>24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150</v>
      </c>
      <c r="W1936">
        <v>62000</v>
      </c>
      <c r="X1936">
        <v>10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100</v>
      </c>
    </row>
    <row r="1937" spans="1:34" ht="18.75">
      <c r="A1937" s="79">
        <v>1936</v>
      </c>
      <c r="B1937" t="s">
        <v>4307</v>
      </c>
      <c r="C1937">
        <v>26</v>
      </c>
      <c r="D1937">
        <v>0</v>
      </c>
      <c r="E1937">
        <v>2</v>
      </c>
      <c r="F1937">
        <v>0</v>
      </c>
      <c r="G1937">
        <v>0</v>
      </c>
      <c r="H1937">
        <v>0</v>
      </c>
      <c r="I1937">
        <v>2773</v>
      </c>
      <c r="J1937">
        <v>8000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13</v>
      </c>
      <c r="R1937">
        <v>22</v>
      </c>
      <c r="S1937">
        <v>0</v>
      </c>
      <c r="T1937">
        <v>0</v>
      </c>
      <c r="U1937">
        <v>0</v>
      </c>
      <c r="V1937">
        <v>150</v>
      </c>
      <c r="W1937">
        <v>62000</v>
      </c>
      <c r="X1937">
        <v>10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100</v>
      </c>
    </row>
    <row r="1938" spans="1:34" ht="18.75">
      <c r="A1938" s="79">
        <v>1937</v>
      </c>
      <c r="B1938" t="s">
        <v>4308</v>
      </c>
      <c r="C1938">
        <v>26</v>
      </c>
      <c r="D1938">
        <v>0</v>
      </c>
      <c r="E1938">
        <v>2</v>
      </c>
      <c r="F1938">
        <v>0</v>
      </c>
      <c r="G1938">
        <v>0</v>
      </c>
      <c r="H1938">
        <v>0</v>
      </c>
      <c r="I1938">
        <v>2773</v>
      </c>
      <c r="J1938">
        <v>8000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13</v>
      </c>
      <c r="T1938">
        <v>22</v>
      </c>
      <c r="U1938">
        <v>0</v>
      </c>
      <c r="V1938">
        <v>150</v>
      </c>
      <c r="W1938">
        <v>62000</v>
      </c>
      <c r="X1938">
        <v>10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100</v>
      </c>
    </row>
    <row r="1939" spans="1:34" ht="18.75">
      <c r="A1939" s="79">
        <v>1938</v>
      </c>
      <c r="B1939" t="s">
        <v>4309</v>
      </c>
      <c r="C1939">
        <v>22</v>
      </c>
      <c r="D1939">
        <v>0</v>
      </c>
      <c r="E1939">
        <v>2</v>
      </c>
      <c r="F1939">
        <v>0</v>
      </c>
      <c r="G1939">
        <v>0</v>
      </c>
      <c r="H1939">
        <v>0</v>
      </c>
      <c r="I1939">
        <v>2772</v>
      </c>
      <c r="J1939">
        <v>7000</v>
      </c>
      <c r="K1939">
        <v>0</v>
      </c>
      <c r="L1939">
        <v>0</v>
      </c>
      <c r="M1939">
        <v>0</v>
      </c>
      <c r="N1939">
        <v>0</v>
      </c>
      <c r="O1939">
        <v>19</v>
      </c>
      <c r="P1939">
        <v>30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150</v>
      </c>
      <c r="W1939">
        <v>62000</v>
      </c>
      <c r="X1939">
        <v>5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100</v>
      </c>
    </row>
    <row r="1940" spans="1:34" ht="18.75">
      <c r="A1940" s="79">
        <v>1939</v>
      </c>
      <c r="B1940" t="s">
        <v>4310</v>
      </c>
      <c r="C1940">
        <v>22</v>
      </c>
      <c r="D1940">
        <v>0</v>
      </c>
      <c r="E1940">
        <v>2</v>
      </c>
      <c r="F1940">
        <v>0</v>
      </c>
      <c r="G1940">
        <v>0</v>
      </c>
      <c r="H1940">
        <v>0</v>
      </c>
      <c r="I1940">
        <v>2772</v>
      </c>
      <c r="J1940">
        <v>7000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18</v>
      </c>
      <c r="R1940">
        <v>28</v>
      </c>
      <c r="S1940">
        <v>0</v>
      </c>
      <c r="T1940">
        <v>0</v>
      </c>
      <c r="U1940">
        <v>0</v>
      </c>
      <c r="V1940">
        <v>150</v>
      </c>
      <c r="W1940">
        <v>62000</v>
      </c>
      <c r="X1940">
        <v>5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100</v>
      </c>
    </row>
    <row r="1941" spans="1:34" ht="18.75">
      <c r="A1941" s="79">
        <v>1940</v>
      </c>
      <c r="B1941" t="s">
        <v>4311</v>
      </c>
      <c r="C1941">
        <v>22</v>
      </c>
      <c r="D1941">
        <v>0</v>
      </c>
      <c r="E1941">
        <v>2</v>
      </c>
      <c r="F1941">
        <v>0</v>
      </c>
      <c r="G1941">
        <v>0</v>
      </c>
      <c r="H1941">
        <v>0</v>
      </c>
      <c r="I1941">
        <v>2772</v>
      </c>
      <c r="J1941">
        <v>7000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18</v>
      </c>
      <c r="T1941">
        <v>28</v>
      </c>
      <c r="U1941">
        <v>0</v>
      </c>
      <c r="V1941">
        <v>150</v>
      </c>
      <c r="W1941">
        <v>62000</v>
      </c>
      <c r="X1941">
        <v>5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100</v>
      </c>
    </row>
    <row r="1942" spans="1:34" ht="18.75">
      <c r="A1942" s="79">
        <v>1941</v>
      </c>
      <c r="B1942" t="s">
        <v>4312</v>
      </c>
      <c r="C1942">
        <v>54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2776</v>
      </c>
      <c r="J1942">
        <v>10000</v>
      </c>
      <c r="K1942">
        <v>0</v>
      </c>
      <c r="L1942">
        <v>10</v>
      </c>
      <c r="M1942">
        <v>3</v>
      </c>
      <c r="N1942">
        <v>12</v>
      </c>
      <c r="O1942">
        <v>11</v>
      </c>
      <c r="P1942">
        <v>23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150</v>
      </c>
      <c r="W1942">
        <v>62000</v>
      </c>
      <c r="X1942">
        <v>5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100</v>
      </c>
    </row>
    <row r="1943" spans="1:34" ht="18.75">
      <c r="A1943" s="79">
        <v>1942</v>
      </c>
      <c r="B1943" t="s">
        <v>4313</v>
      </c>
      <c r="C1943">
        <v>54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2776</v>
      </c>
      <c r="J1943">
        <v>10000</v>
      </c>
      <c r="K1943">
        <v>0</v>
      </c>
      <c r="L1943">
        <v>9</v>
      </c>
      <c r="M1943">
        <v>2</v>
      </c>
      <c r="N1943">
        <v>9</v>
      </c>
      <c r="O1943">
        <v>0</v>
      </c>
      <c r="P1943">
        <v>0</v>
      </c>
      <c r="Q1943">
        <v>10</v>
      </c>
      <c r="R1943">
        <v>21</v>
      </c>
      <c r="S1943">
        <v>0</v>
      </c>
      <c r="T1943">
        <v>0</v>
      </c>
      <c r="U1943">
        <v>0</v>
      </c>
      <c r="V1943">
        <v>150</v>
      </c>
      <c r="W1943">
        <v>62000</v>
      </c>
      <c r="X1943">
        <v>5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100</v>
      </c>
    </row>
    <row r="1944" spans="1:34" ht="18.75">
      <c r="A1944" s="79">
        <v>1943</v>
      </c>
      <c r="B1944" t="s">
        <v>4314</v>
      </c>
      <c r="C1944">
        <v>54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2776</v>
      </c>
      <c r="J1944">
        <v>10000</v>
      </c>
      <c r="K1944">
        <v>0</v>
      </c>
      <c r="L1944">
        <v>9</v>
      </c>
      <c r="M1944">
        <v>2</v>
      </c>
      <c r="N1944">
        <v>9</v>
      </c>
      <c r="O1944">
        <v>0</v>
      </c>
      <c r="P1944">
        <v>0</v>
      </c>
      <c r="Q1944">
        <v>0</v>
      </c>
      <c r="R1944">
        <v>0</v>
      </c>
      <c r="S1944">
        <v>10</v>
      </c>
      <c r="T1944">
        <v>21</v>
      </c>
      <c r="U1944">
        <v>0</v>
      </c>
      <c r="V1944">
        <v>150</v>
      </c>
      <c r="W1944">
        <v>62000</v>
      </c>
      <c r="X1944">
        <v>5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100</v>
      </c>
    </row>
    <row r="1945" spans="1:34" ht="18.75">
      <c r="A1945" s="79">
        <v>1944</v>
      </c>
      <c r="B1945" t="s">
        <v>4315</v>
      </c>
      <c r="C1945">
        <v>52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2775</v>
      </c>
      <c r="J1945">
        <v>10000</v>
      </c>
      <c r="K1945">
        <v>0</v>
      </c>
      <c r="L1945">
        <v>10</v>
      </c>
      <c r="M1945">
        <v>3</v>
      </c>
      <c r="N1945">
        <v>12</v>
      </c>
      <c r="O1945">
        <v>11</v>
      </c>
      <c r="P1945">
        <v>23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150</v>
      </c>
      <c r="W1945">
        <v>62000</v>
      </c>
      <c r="X1945">
        <v>5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100</v>
      </c>
    </row>
    <row r="1946" spans="1:34" ht="18.75">
      <c r="A1946" s="79">
        <v>1945</v>
      </c>
      <c r="B1946" t="s">
        <v>4316</v>
      </c>
      <c r="C1946">
        <v>52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2775</v>
      </c>
      <c r="J1946">
        <v>10000</v>
      </c>
      <c r="K1946">
        <v>0</v>
      </c>
      <c r="L1946">
        <v>9</v>
      </c>
      <c r="M1946">
        <v>2</v>
      </c>
      <c r="N1946">
        <v>9</v>
      </c>
      <c r="O1946">
        <v>0</v>
      </c>
      <c r="P1946">
        <v>0</v>
      </c>
      <c r="Q1946">
        <v>10</v>
      </c>
      <c r="R1946">
        <v>21</v>
      </c>
      <c r="S1946">
        <v>0</v>
      </c>
      <c r="T1946">
        <v>0</v>
      </c>
      <c r="U1946">
        <v>0</v>
      </c>
      <c r="V1946">
        <v>150</v>
      </c>
      <c r="W1946">
        <v>62000</v>
      </c>
      <c r="X1946">
        <v>5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100</v>
      </c>
    </row>
    <row r="1947" spans="1:34" ht="18.75">
      <c r="A1947" s="79">
        <v>1946</v>
      </c>
      <c r="B1947" t="s">
        <v>4317</v>
      </c>
      <c r="C1947">
        <v>52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2775</v>
      </c>
      <c r="J1947">
        <v>10000</v>
      </c>
      <c r="K1947">
        <v>0</v>
      </c>
      <c r="L1947">
        <v>9</v>
      </c>
      <c r="M1947">
        <v>2</v>
      </c>
      <c r="N1947">
        <v>9</v>
      </c>
      <c r="O1947">
        <v>0</v>
      </c>
      <c r="P1947">
        <v>0</v>
      </c>
      <c r="Q1947">
        <v>0</v>
      </c>
      <c r="R1947">
        <v>0</v>
      </c>
      <c r="S1947">
        <v>10</v>
      </c>
      <c r="T1947">
        <v>21</v>
      </c>
      <c r="U1947">
        <v>0</v>
      </c>
      <c r="V1947">
        <v>150</v>
      </c>
      <c r="W1947">
        <v>62000</v>
      </c>
      <c r="X1947">
        <v>5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100</v>
      </c>
    </row>
    <row r="1948" spans="1:34" ht="18.75">
      <c r="A1948" s="79">
        <v>1947</v>
      </c>
      <c r="B1948" t="s">
        <v>4318</v>
      </c>
      <c r="C1948">
        <v>11</v>
      </c>
      <c r="D1948">
        <v>110</v>
      </c>
      <c r="E1948">
        <v>80</v>
      </c>
      <c r="F1948">
        <v>0</v>
      </c>
      <c r="G1948">
        <v>0</v>
      </c>
      <c r="H1948">
        <v>0</v>
      </c>
      <c r="I1948">
        <v>2771</v>
      </c>
      <c r="J1948">
        <v>60000</v>
      </c>
      <c r="K1948">
        <v>18</v>
      </c>
      <c r="L1948">
        <v>28</v>
      </c>
      <c r="M1948">
        <v>18</v>
      </c>
      <c r="N1948">
        <v>28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150</v>
      </c>
      <c r="W1948">
        <v>50000</v>
      </c>
      <c r="X1948">
        <v>50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100</v>
      </c>
    </row>
    <row r="1949" spans="1:34" ht="18.75">
      <c r="A1949" s="79">
        <v>1948</v>
      </c>
      <c r="B1949" t="s">
        <v>4319</v>
      </c>
      <c r="C1949">
        <v>10</v>
      </c>
      <c r="D1949">
        <v>110</v>
      </c>
      <c r="E1949">
        <v>80</v>
      </c>
      <c r="F1949">
        <v>0</v>
      </c>
      <c r="G1949">
        <v>0</v>
      </c>
      <c r="H1949">
        <v>0</v>
      </c>
      <c r="I1949">
        <v>2770</v>
      </c>
      <c r="J1949">
        <v>60000</v>
      </c>
      <c r="K1949">
        <v>18</v>
      </c>
      <c r="L1949">
        <v>28</v>
      </c>
      <c r="M1949">
        <v>18</v>
      </c>
      <c r="N1949">
        <v>28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150</v>
      </c>
      <c r="W1949">
        <v>50000</v>
      </c>
      <c r="X1949">
        <v>50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100</v>
      </c>
    </row>
    <row r="1950" spans="1:34" ht="18.75">
      <c r="A1950" s="79">
        <v>1949</v>
      </c>
      <c r="B1950" t="s">
        <v>4320</v>
      </c>
      <c r="C1950">
        <v>10</v>
      </c>
      <c r="D1950">
        <v>110</v>
      </c>
      <c r="E1950">
        <v>80</v>
      </c>
      <c r="F1950">
        <v>0</v>
      </c>
      <c r="G1950">
        <v>0</v>
      </c>
      <c r="H1950">
        <v>0</v>
      </c>
      <c r="I1950">
        <v>2770</v>
      </c>
      <c r="J1950">
        <v>60000</v>
      </c>
      <c r="K1950">
        <v>12</v>
      </c>
      <c r="L1950">
        <v>24</v>
      </c>
      <c r="M1950">
        <v>12</v>
      </c>
      <c r="N1950">
        <v>24</v>
      </c>
      <c r="O1950">
        <v>17</v>
      </c>
      <c r="P1950">
        <v>27</v>
      </c>
      <c r="Q1950">
        <v>0</v>
      </c>
      <c r="R1950">
        <v>0</v>
      </c>
      <c r="S1950">
        <v>0</v>
      </c>
      <c r="T1950">
        <v>0</v>
      </c>
      <c r="U1950">
        <v>45</v>
      </c>
      <c r="V1950">
        <v>150</v>
      </c>
      <c r="W1950">
        <v>50000</v>
      </c>
      <c r="X1950">
        <v>50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100</v>
      </c>
    </row>
    <row r="1951" spans="1:34" ht="18.75">
      <c r="A1951" s="79">
        <v>1950</v>
      </c>
      <c r="B1951" t="s">
        <v>4321</v>
      </c>
      <c r="C1951">
        <v>11</v>
      </c>
      <c r="D1951">
        <v>110</v>
      </c>
      <c r="E1951">
        <v>80</v>
      </c>
      <c r="F1951">
        <v>0</v>
      </c>
      <c r="G1951">
        <v>0</v>
      </c>
      <c r="H1951">
        <v>0</v>
      </c>
      <c r="I1951">
        <v>2771</v>
      </c>
      <c r="J1951">
        <v>60000</v>
      </c>
      <c r="K1951">
        <v>12</v>
      </c>
      <c r="L1951">
        <v>24</v>
      </c>
      <c r="M1951">
        <v>12</v>
      </c>
      <c r="N1951">
        <v>24</v>
      </c>
      <c r="O1951">
        <v>17</v>
      </c>
      <c r="P1951">
        <v>27</v>
      </c>
      <c r="Q1951">
        <v>0</v>
      </c>
      <c r="R1951">
        <v>0</v>
      </c>
      <c r="S1951">
        <v>0</v>
      </c>
      <c r="T1951">
        <v>0</v>
      </c>
      <c r="U1951">
        <v>45</v>
      </c>
      <c r="V1951">
        <v>150</v>
      </c>
      <c r="W1951">
        <v>50000</v>
      </c>
      <c r="X1951">
        <v>50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100</v>
      </c>
    </row>
    <row r="1952" spans="1:34" ht="18.75">
      <c r="A1952" s="79">
        <v>1951</v>
      </c>
      <c r="B1952" t="s">
        <v>4322</v>
      </c>
      <c r="C1952">
        <v>10</v>
      </c>
      <c r="D1952">
        <v>110</v>
      </c>
      <c r="E1952">
        <v>80</v>
      </c>
      <c r="F1952">
        <v>0</v>
      </c>
      <c r="G1952">
        <v>0</v>
      </c>
      <c r="H1952">
        <v>0</v>
      </c>
      <c r="I1952">
        <v>2770</v>
      </c>
      <c r="J1952">
        <v>60000</v>
      </c>
      <c r="K1952">
        <v>12</v>
      </c>
      <c r="L1952">
        <v>24</v>
      </c>
      <c r="M1952">
        <v>12</v>
      </c>
      <c r="N1952">
        <v>24</v>
      </c>
      <c r="O1952">
        <v>0</v>
      </c>
      <c r="P1952">
        <v>0</v>
      </c>
      <c r="Q1952">
        <v>17</v>
      </c>
      <c r="R1952">
        <v>27</v>
      </c>
      <c r="S1952">
        <v>0</v>
      </c>
      <c r="T1952">
        <v>0</v>
      </c>
      <c r="U1952">
        <v>45</v>
      </c>
      <c r="V1952">
        <v>150</v>
      </c>
      <c r="W1952">
        <v>50000</v>
      </c>
      <c r="X1952">
        <v>50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100</v>
      </c>
    </row>
    <row r="1953" spans="1:34" ht="18.75">
      <c r="A1953" s="79">
        <v>1952</v>
      </c>
      <c r="B1953" t="s">
        <v>4323</v>
      </c>
      <c r="C1953">
        <v>11</v>
      </c>
      <c r="D1953">
        <v>110</v>
      </c>
      <c r="E1953">
        <v>80</v>
      </c>
      <c r="F1953">
        <v>0</v>
      </c>
      <c r="G1953">
        <v>0</v>
      </c>
      <c r="H1953">
        <v>0</v>
      </c>
      <c r="I1953">
        <v>2771</v>
      </c>
      <c r="J1953">
        <v>60000</v>
      </c>
      <c r="K1953">
        <v>12</v>
      </c>
      <c r="L1953">
        <v>24</v>
      </c>
      <c r="M1953">
        <v>12</v>
      </c>
      <c r="N1953">
        <v>24</v>
      </c>
      <c r="O1953">
        <v>0</v>
      </c>
      <c r="P1953">
        <v>0</v>
      </c>
      <c r="Q1953">
        <v>17</v>
      </c>
      <c r="R1953">
        <v>27</v>
      </c>
      <c r="S1953">
        <v>0</v>
      </c>
      <c r="T1953">
        <v>0</v>
      </c>
      <c r="U1953">
        <v>45</v>
      </c>
      <c r="V1953">
        <v>150</v>
      </c>
      <c r="W1953">
        <v>50000</v>
      </c>
      <c r="X1953">
        <v>50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100</v>
      </c>
    </row>
    <row r="1954" spans="1:34" ht="18.75">
      <c r="A1954" s="79">
        <v>1953</v>
      </c>
      <c r="B1954" t="s">
        <v>4324</v>
      </c>
      <c r="C1954">
        <v>10</v>
      </c>
      <c r="D1954">
        <v>110</v>
      </c>
      <c r="E1954">
        <v>80</v>
      </c>
      <c r="F1954">
        <v>0</v>
      </c>
      <c r="G1954">
        <v>0</v>
      </c>
      <c r="H1954">
        <v>0</v>
      </c>
      <c r="I1954">
        <v>2770</v>
      </c>
      <c r="J1954">
        <v>60000</v>
      </c>
      <c r="K1954">
        <v>12</v>
      </c>
      <c r="L1954">
        <v>24</v>
      </c>
      <c r="M1954">
        <v>12</v>
      </c>
      <c r="N1954">
        <v>24</v>
      </c>
      <c r="O1954">
        <v>0</v>
      </c>
      <c r="P1954">
        <v>0</v>
      </c>
      <c r="Q1954">
        <v>0</v>
      </c>
      <c r="R1954">
        <v>0</v>
      </c>
      <c r="S1954">
        <v>17</v>
      </c>
      <c r="T1954">
        <v>27</v>
      </c>
      <c r="U1954">
        <v>45</v>
      </c>
      <c r="V1954">
        <v>150</v>
      </c>
      <c r="W1954">
        <v>50000</v>
      </c>
      <c r="X1954">
        <v>50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100</v>
      </c>
    </row>
    <row r="1955" spans="1:34" ht="18.75">
      <c r="A1955" s="79">
        <v>1954</v>
      </c>
      <c r="B1955" t="s">
        <v>4325</v>
      </c>
      <c r="C1955">
        <v>11</v>
      </c>
      <c r="D1955">
        <v>110</v>
      </c>
      <c r="E1955">
        <v>80</v>
      </c>
      <c r="F1955">
        <v>0</v>
      </c>
      <c r="G1955">
        <v>0</v>
      </c>
      <c r="H1955">
        <v>0</v>
      </c>
      <c r="I1955">
        <v>2771</v>
      </c>
      <c r="J1955">
        <v>60000</v>
      </c>
      <c r="K1955">
        <v>12</v>
      </c>
      <c r="L1955">
        <v>24</v>
      </c>
      <c r="M1955">
        <v>12</v>
      </c>
      <c r="N1955">
        <v>24</v>
      </c>
      <c r="O1955">
        <v>0</v>
      </c>
      <c r="P1955">
        <v>0</v>
      </c>
      <c r="Q1955">
        <v>0</v>
      </c>
      <c r="R1955">
        <v>0</v>
      </c>
      <c r="S1955">
        <v>17</v>
      </c>
      <c r="T1955">
        <v>27</v>
      </c>
      <c r="U1955">
        <v>45</v>
      </c>
      <c r="V1955">
        <v>150</v>
      </c>
      <c r="W1955">
        <v>50000</v>
      </c>
      <c r="X1955">
        <v>50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100</v>
      </c>
    </row>
    <row r="1956" spans="1:34" ht="18.75">
      <c r="A1956" s="79">
        <v>1955</v>
      </c>
      <c r="B1956" t="s">
        <v>4326</v>
      </c>
      <c r="C1956">
        <v>5</v>
      </c>
      <c r="D1956">
        <v>108</v>
      </c>
      <c r="E1956">
        <v>80</v>
      </c>
      <c r="F1956">
        <v>199</v>
      </c>
      <c r="G1956">
        <v>0</v>
      </c>
      <c r="H1956">
        <v>0</v>
      </c>
      <c r="I1956">
        <v>2765</v>
      </c>
      <c r="J1956">
        <v>60000</v>
      </c>
      <c r="K1956">
        <v>7</v>
      </c>
      <c r="L1956">
        <v>9</v>
      </c>
      <c r="M1956">
        <v>0</v>
      </c>
      <c r="N1956">
        <v>0</v>
      </c>
      <c r="O1956">
        <v>57</v>
      </c>
      <c r="P1956">
        <v>120</v>
      </c>
      <c r="Q1956">
        <v>0</v>
      </c>
      <c r="R1956">
        <v>0</v>
      </c>
      <c r="S1956">
        <v>0</v>
      </c>
      <c r="T1956">
        <v>0</v>
      </c>
      <c r="U1956">
        <v>89</v>
      </c>
      <c r="V1956">
        <v>300</v>
      </c>
      <c r="W1956">
        <v>62000</v>
      </c>
      <c r="X1956">
        <v>20</v>
      </c>
      <c r="Y1956">
        <v>50</v>
      </c>
      <c r="Z1956">
        <v>0</v>
      </c>
      <c r="AA1956">
        <v>0</v>
      </c>
      <c r="AB1956">
        <v>0</v>
      </c>
      <c r="AC1956">
        <v>3000</v>
      </c>
      <c r="AD1956">
        <v>0</v>
      </c>
      <c r="AE1956">
        <v>0</v>
      </c>
      <c r="AF1956">
        <v>0</v>
      </c>
      <c r="AG1956">
        <v>0</v>
      </c>
      <c r="AH1956">
        <v>100</v>
      </c>
    </row>
    <row r="1957" spans="1:34" ht="18.75">
      <c r="A1957" s="79">
        <v>1956</v>
      </c>
      <c r="B1957" t="s">
        <v>4327</v>
      </c>
      <c r="C1957">
        <v>5</v>
      </c>
      <c r="D1957">
        <v>110</v>
      </c>
      <c r="E1957">
        <v>80</v>
      </c>
      <c r="F1957">
        <v>199</v>
      </c>
      <c r="G1957">
        <v>0</v>
      </c>
      <c r="H1957">
        <v>0</v>
      </c>
      <c r="I1957">
        <v>2767</v>
      </c>
      <c r="J1957">
        <v>60000</v>
      </c>
      <c r="K1957">
        <v>7</v>
      </c>
      <c r="L1957">
        <v>9</v>
      </c>
      <c r="M1957">
        <v>0</v>
      </c>
      <c r="N1957">
        <v>0</v>
      </c>
      <c r="O1957">
        <v>25</v>
      </c>
      <c r="P1957">
        <v>55</v>
      </c>
      <c r="Q1957">
        <v>57</v>
      </c>
      <c r="R1957">
        <v>75</v>
      </c>
      <c r="S1957">
        <v>0</v>
      </c>
      <c r="T1957">
        <v>0</v>
      </c>
      <c r="U1957">
        <v>89</v>
      </c>
      <c r="V1957">
        <v>300</v>
      </c>
      <c r="W1957">
        <v>62000</v>
      </c>
      <c r="X1957">
        <v>20</v>
      </c>
      <c r="Y1957">
        <v>50</v>
      </c>
      <c r="Z1957">
        <v>0</v>
      </c>
      <c r="AA1957">
        <v>0</v>
      </c>
      <c r="AB1957">
        <v>0</v>
      </c>
      <c r="AC1957">
        <v>3000</v>
      </c>
      <c r="AD1957">
        <v>0</v>
      </c>
      <c r="AE1957">
        <v>0</v>
      </c>
      <c r="AF1957">
        <v>0</v>
      </c>
      <c r="AG1957">
        <v>0</v>
      </c>
      <c r="AH1957">
        <v>100</v>
      </c>
    </row>
    <row r="1958" spans="1:34" ht="18.75">
      <c r="A1958" s="79">
        <v>1957</v>
      </c>
      <c r="B1958" t="s">
        <v>4328</v>
      </c>
      <c r="C1958">
        <v>5</v>
      </c>
      <c r="D1958">
        <v>109</v>
      </c>
      <c r="E1958">
        <v>80</v>
      </c>
      <c r="F1958">
        <v>199</v>
      </c>
      <c r="G1958">
        <v>0</v>
      </c>
      <c r="H1958">
        <v>0</v>
      </c>
      <c r="I1958">
        <v>2766</v>
      </c>
      <c r="J1958">
        <v>60000</v>
      </c>
      <c r="K1958">
        <v>7</v>
      </c>
      <c r="L1958">
        <v>9</v>
      </c>
      <c r="M1958">
        <v>0</v>
      </c>
      <c r="N1958">
        <v>0</v>
      </c>
      <c r="O1958">
        <v>25</v>
      </c>
      <c r="P1958">
        <v>55</v>
      </c>
      <c r="Q1958">
        <v>0</v>
      </c>
      <c r="R1958">
        <v>0</v>
      </c>
      <c r="S1958">
        <v>57</v>
      </c>
      <c r="T1958">
        <v>75</v>
      </c>
      <c r="U1958">
        <v>89</v>
      </c>
      <c r="V1958">
        <v>300</v>
      </c>
      <c r="W1958">
        <v>62000</v>
      </c>
      <c r="X1958">
        <v>20</v>
      </c>
      <c r="Y1958">
        <v>50</v>
      </c>
      <c r="Z1958">
        <v>0</v>
      </c>
      <c r="AA1958">
        <v>0</v>
      </c>
      <c r="AB1958">
        <v>0</v>
      </c>
      <c r="AC1958">
        <v>3000</v>
      </c>
      <c r="AD1958">
        <v>0</v>
      </c>
      <c r="AE1958">
        <v>0</v>
      </c>
      <c r="AF1958">
        <v>0</v>
      </c>
      <c r="AG1958">
        <v>0</v>
      </c>
      <c r="AH1958">
        <v>100</v>
      </c>
    </row>
    <row r="1959" spans="1:34" ht="18.75">
      <c r="A1959" s="79">
        <v>1958</v>
      </c>
      <c r="B1959" t="s">
        <v>4329</v>
      </c>
      <c r="C1959">
        <v>10</v>
      </c>
      <c r="D1959">
        <v>110</v>
      </c>
      <c r="E1959">
        <v>80</v>
      </c>
      <c r="F1959">
        <v>0</v>
      </c>
      <c r="G1959">
        <v>0</v>
      </c>
      <c r="H1959">
        <v>0</v>
      </c>
      <c r="I1959">
        <v>2770</v>
      </c>
      <c r="J1959">
        <v>60000</v>
      </c>
      <c r="K1959">
        <v>12</v>
      </c>
      <c r="L1959">
        <v>30</v>
      </c>
      <c r="M1959">
        <v>12</v>
      </c>
      <c r="N1959">
        <v>30</v>
      </c>
      <c r="O1959">
        <v>27</v>
      </c>
      <c r="P1959">
        <v>34</v>
      </c>
      <c r="Q1959">
        <v>0</v>
      </c>
      <c r="R1959">
        <v>0</v>
      </c>
      <c r="S1959">
        <v>0</v>
      </c>
      <c r="T1959">
        <v>0</v>
      </c>
      <c r="U1959">
        <v>45</v>
      </c>
      <c r="V1959">
        <v>300</v>
      </c>
      <c r="W1959">
        <v>62000</v>
      </c>
      <c r="X1959">
        <v>50</v>
      </c>
      <c r="Y1959">
        <v>8000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100</v>
      </c>
    </row>
    <row r="1960" spans="1:34" ht="18.75">
      <c r="A1960" s="79">
        <v>1959</v>
      </c>
      <c r="B1960" t="s">
        <v>4330</v>
      </c>
      <c r="C1960">
        <v>11</v>
      </c>
      <c r="D1960">
        <v>110</v>
      </c>
      <c r="E1960">
        <v>80</v>
      </c>
      <c r="F1960">
        <v>0</v>
      </c>
      <c r="G1960">
        <v>0</v>
      </c>
      <c r="H1960">
        <v>0</v>
      </c>
      <c r="I1960">
        <v>2771</v>
      </c>
      <c r="J1960">
        <v>60000</v>
      </c>
      <c r="K1960">
        <v>12</v>
      </c>
      <c r="L1960">
        <v>30</v>
      </c>
      <c r="M1960">
        <v>12</v>
      </c>
      <c r="N1960">
        <v>30</v>
      </c>
      <c r="O1960">
        <v>27</v>
      </c>
      <c r="P1960">
        <v>34</v>
      </c>
      <c r="Q1960">
        <v>0</v>
      </c>
      <c r="R1960">
        <v>0</v>
      </c>
      <c r="S1960">
        <v>0</v>
      </c>
      <c r="T1960">
        <v>0</v>
      </c>
      <c r="U1960">
        <v>45</v>
      </c>
      <c r="V1960">
        <v>300</v>
      </c>
      <c r="W1960">
        <v>62000</v>
      </c>
      <c r="X1960">
        <v>50</v>
      </c>
      <c r="Y1960">
        <v>8000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100</v>
      </c>
    </row>
    <row r="1961" spans="1:34" ht="18.75">
      <c r="A1961" s="79">
        <v>1960</v>
      </c>
      <c r="B1961" t="s">
        <v>4331</v>
      </c>
      <c r="C1961">
        <v>10</v>
      </c>
      <c r="D1961">
        <v>110</v>
      </c>
      <c r="E1961">
        <v>80</v>
      </c>
      <c r="F1961">
        <v>0</v>
      </c>
      <c r="G1961">
        <v>0</v>
      </c>
      <c r="H1961">
        <v>0</v>
      </c>
      <c r="I1961">
        <v>2770</v>
      </c>
      <c r="J1961">
        <v>60000</v>
      </c>
      <c r="K1961">
        <v>12</v>
      </c>
      <c r="L1961">
        <v>30</v>
      </c>
      <c r="M1961">
        <v>12</v>
      </c>
      <c r="N1961">
        <v>30</v>
      </c>
      <c r="O1961">
        <v>0</v>
      </c>
      <c r="P1961">
        <v>0</v>
      </c>
      <c r="Q1961">
        <v>25</v>
      </c>
      <c r="R1961">
        <v>32</v>
      </c>
      <c r="S1961">
        <v>0</v>
      </c>
      <c r="T1961">
        <v>0</v>
      </c>
      <c r="U1961">
        <v>45</v>
      </c>
      <c r="V1961">
        <v>300</v>
      </c>
      <c r="W1961">
        <v>62000</v>
      </c>
      <c r="X1961">
        <v>50</v>
      </c>
      <c r="Y1961">
        <v>800</v>
      </c>
      <c r="Z1961">
        <v>7200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100</v>
      </c>
    </row>
    <row r="1962" spans="1:34" ht="18.75">
      <c r="A1962" s="79">
        <v>1961</v>
      </c>
      <c r="B1962" t="s">
        <v>4332</v>
      </c>
      <c r="C1962">
        <v>11</v>
      </c>
      <c r="D1962">
        <v>110</v>
      </c>
      <c r="E1962">
        <v>80</v>
      </c>
      <c r="F1962">
        <v>0</v>
      </c>
      <c r="G1962">
        <v>0</v>
      </c>
      <c r="H1962">
        <v>0</v>
      </c>
      <c r="I1962">
        <v>2771</v>
      </c>
      <c r="J1962">
        <v>60000</v>
      </c>
      <c r="K1962">
        <v>12</v>
      </c>
      <c r="L1962">
        <v>30</v>
      </c>
      <c r="M1962">
        <v>12</v>
      </c>
      <c r="N1962">
        <v>30</v>
      </c>
      <c r="O1962">
        <v>0</v>
      </c>
      <c r="P1962">
        <v>0</v>
      </c>
      <c r="Q1962">
        <v>25</v>
      </c>
      <c r="R1962">
        <v>32</v>
      </c>
      <c r="S1962">
        <v>0</v>
      </c>
      <c r="T1962">
        <v>0</v>
      </c>
      <c r="U1962">
        <v>45</v>
      </c>
      <c r="V1962">
        <v>300</v>
      </c>
      <c r="W1962">
        <v>62000</v>
      </c>
      <c r="X1962">
        <v>50</v>
      </c>
      <c r="Y1962">
        <v>800</v>
      </c>
      <c r="Z1962">
        <v>7200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100</v>
      </c>
    </row>
    <row r="1963" spans="1:34" ht="18.75">
      <c r="A1963" s="79">
        <v>1962</v>
      </c>
      <c r="B1963" t="s">
        <v>4333</v>
      </c>
      <c r="C1963">
        <v>10</v>
      </c>
      <c r="D1963">
        <v>110</v>
      </c>
      <c r="E1963">
        <v>80</v>
      </c>
      <c r="F1963">
        <v>0</v>
      </c>
      <c r="G1963">
        <v>0</v>
      </c>
      <c r="H1963">
        <v>0</v>
      </c>
      <c r="I1963">
        <v>2770</v>
      </c>
      <c r="J1963">
        <v>60000</v>
      </c>
      <c r="K1963">
        <v>12</v>
      </c>
      <c r="L1963">
        <v>30</v>
      </c>
      <c r="M1963">
        <v>12</v>
      </c>
      <c r="N1963">
        <v>30</v>
      </c>
      <c r="O1963">
        <v>0</v>
      </c>
      <c r="P1963">
        <v>0</v>
      </c>
      <c r="Q1963">
        <v>0</v>
      </c>
      <c r="R1963">
        <v>0</v>
      </c>
      <c r="S1963">
        <v>25</v>
      </c>
      <c r="T1963">
        <v>32</v>
      </c>
      <c r="U1963">
        <v>45</v>
      </c>
      <c r="V1963">
        <v>300</v>
      </c>
      <c r="W1963">
        <v>62000</v>
      </c>
      <c r="X1963">
        <v>50</v>
      </c>
      <c r="Y1963">
        <v>4000</v>
      </c>
      <c r="Z1963">
        <v>4000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100</v>
      </c>
    </row>
    <row r="1964" spans="1:34" ht="18.75">
      <c r="A1964" s="79">
        <v>1963</v>
      </c>
      <c r="B1964" t="s">
        <v>4334</v>
      </c>
      <c r="C1964">
        <v>11</v>
      </c>
      <c r="D1964">
        <v>110</v>
      </c>
      <c r="E1964">
        <v>80</v>
      </c>
      <c r="F1964">
        <v>0</v>
      </c>
      <c r="G1964">
        <v>0</v>
      </c>
      <c r="H1964">
        <v>0</v>
      </c>
      <c r="I1964">
        <v>2771</v>
      </c>
      <c r="J1964">
        <v>60000</v>
      </c>
      <c r="K1964">
        <v>12</v>
      </c>
      <c r="L1964">
        <v>30</v>
      </c>
      <c r="M1964">
        <v>12</v>
      </c>
      <c r="N1964">
        <v>30</v>
      </c>
      <c r="O1964">
        <v>0</v>
      </c>
      <c r="P1964">
        <v>0</v>
      </c>
      <c r="Q1964">
        <v>0</v>
      </c>
      <c r="R1964">
        <v>0</v>
      </c>
      <c r="S1964">
        <v>25</v>
      </c>
      <c r="T1964">
        <v>32</v>
      </c>
      <c r="U1964">
        <v>45</v>
      </c>
      <c r="V1964">
        <v>300</v>
      </c>
      <c r="W1964">
        <v>62000</v>
      </c>
      <c r="X1964">
        <v>50</v>
      </c>
      <c r="Y1964">
        <v>4000</v>
      </c>
      <c r="Z1964">
        <v>4000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100</v>
      </c>
    </row>
    <row r="1965" spans="1:34" ht="18.75">
      <c r="A1965" s="79">
        <v>1964</v>
      </c>
      <c r="B1965" t="s">
        <v>4335</v>
      </c>
      <c r="C1965">
        <v>16</v>
      </c>
      <c r="D1965">
        <v>7</v>
      </c>
      <c r="E1965">
        <v>1</v>
      </c>
      <c r="F1965">
        <v>2</v>
      </c>
      <c r="G1965">
        <v>0</v>
      </c>
      <c r="H1965">
        <v>0</v>
      </c>
      <c r="I1965">
        <v>2768</v>
      </c>
      <c r="J1965">
        <v>10000</v>
      </c>
      <c r="K1965">
        <v>4</v>
      </c>
      <c r="L1965">
        <v>4</v>
      </c>
      <c r="M1965">
        <v>4</v>
      </c>
      <c r="N1965">
        <v>4</v>
      </c>
      <c r="O1965">
        <v>18</v>
      </c>
      <c r="P1965">
        <v>27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300</v>
      </c>
      <c r="W1965">
        <v>62000</v>
      </c>
      <c r="X1965">
        <v>5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100</v>
      </c>
    </row>
    <row r="1966" spans="1:34" ht="18.75">
      <c r="A1966" s="79">
        <v>1965</v>
      </c>
      <c r="B1966" t="s">
        <v>4336</v>
      </c>
      <c r="C1966">
        <v>16</v>
      </c>
      <c r="D1966">
        <v>7</v>
      </c>
      <c r="E1966">
        <v>1</v>
      </c>
      <c r="F1966">
        <v>2</v>
      </c>
      <c r="G1966">
        <v>0</v>
      </c>
      <c r="H1966">
        <v>0</v>
      </c>
      <c r="I1966">
        <v>2768</v>
      </c>
      <c r="J1966">
        <v>10000</v>
      </c>
      <c r="K1966">
        <v>4</v>
      </c>
      <c r="L1966">
        <v>4</v>
      </c>
      <c r="M1966">
        <v>4</v>
      </c>
      <c r="N1966">
        <v>4</v>
      </c>
      <c r="O1966">
        <v>0</v>
      </c>
      <c r="P1966">
        <v>0</v>
      </c>
      <c r="Q1966">
        <v>17</v>
      </c>
      <c r="R1966">
        <v>25</v>
      </c>
      <c r="S1966">
        <v>0</v>
      </c>
      <c r="T1966">
        <v>0</v>
      </c>
      <c r="U1966">
        <v>0</v>
      </c>
      <c r="V1966">
        <v>300</v>
      </c>
      <c r="W1966">
        <v>62000</v>
      </c>
      <c r="X1966">
        <v>5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100</v>
      </c>
    </row>
    <row r="1967" spans="1:34" ht="18.75">
      <c r="A1967" s="79">
        <v>1966</v>
      </c>
      <c r="B1967" t="s">
        <v>4337</v>
      </c>
      <c r="C1967">
        <v>16</v>
      </c>
      <c r="D1967">
        <v>7</v>
      </c>
      <c r="E1967">
        <v>1</v>
      </c>
      <c r="F1967">
        <v>2</v>
      </c>
      <c r="G1967">
        <v>0</v>
      </c>
      <c r="H1967">
        <v>0</v>
      </c>
      <c r="I1967">
        <v>2768</v>
      </c>
      <c r="J1967">
        <v>10000</v>
      </c>
      <c r="K1967">
        <v>4</v>
      </c>
      <c r="L1967">
        <v>4</v>
      </c>
      <c r="M1967">
        <v>4</v>
      </c>
      <c r="N1967">
        <v>4</v>
      </c>
      <c r="O1967">
        <v>0</v>
      </c>
      <c r="P1967">
        <v>0</v>
      </c>
      <c r="Q1967">
        <v>0</v>
      </c>
      <c r="R1967">
        <v>0</v>
      </c>
      <c r="S1967">
        <v>17</v>
      </c>
      <c r="T1967">
        <v>25</v>
      </c>
      <c r="U1967">
        <v>0</v>
      </c>
      <c r="V1967">
        <v>300</v>
      </c>
      <c r="W1967">
        <v>62000</v>
      </c>
      <c r="X1967">
        <v>5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100</v>
      </c>
    </row>
    <row r="1968" spans="1:34" ht="18.75">
      <c r="A1968" s="79">
        <v>1967</v>
      </c>
      <c r="B1968" t="s">
        <v>4338</v>
      </c>
      <c r="C1968">
        <v>16</v>
      </c>
      <c r="D1968">
        <v>2</v>
      </c>
      <c r="E1968">
        <v>1</v>
      </c>
      <c r="F1968">
        <v>1</v>
      </c>
      <c r="G1968">
        <v>0</v>
      </c>
      <c r="H1968">
        <v>0</v>
      </c>
      <c r="I1968">
        <v>2778</v>
      </c>
      <c r="J1968">
        <v>10000</v>
      </c>
      <c r="K1968">
        <v>4</v>
      </c>
      <c r="L1968">
        <v>4</v>
      </c>
      <c r="M1968">
        <v>4</v>
      </c>
      <c r="N1968">
        <v>4</v>
      </c>
      <c r="O1968">
        <v>18</v>
      </c>
      <c r="P1968">
        <v>27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300</v>
      </c>
      <c r="W1968">
        <v>62000</v>
      </c>
      <c r="X1968">
        <v>5</v>
      </c>
      <c r="Y1968">
        <v>1000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100</v>
      </c>
    </row>
    <row r="1969" spans="1:34" ht="18.75">
      <c r="A1969" s="79">
        <v>1968</v>
      </c>
      <c r="B1969" t="s">
        <v>4339</v>
      </c>
      <c r="C1969">
        <v>16</v>
      </c>
      <c r="D1969">
        <v>2</v>
      </c>
      <c r="E1969">
        <v>1</v>
      </c>
      <c r="F1969">
        <v>1</v>
      </c>
      <c r="G1969">
        <v>0</v>
      </c>
      <c r="H1969">
        <v>0</v>
      </c>
      <c r="I1969">
        <v>2778</v>
      </c>
      <c r="J1969">
        <v>10000</v>
      </c>
      <c r="K1969">
        <v>4</v>
      </c>
      <c r="L1969">
        <v>4</v>
      </c>
      <c r="M1969">
        <v>4</v>
      </c>
      <c r="N1969">
        <v>4</v>
      </c>
      <c r="O1969">
        <v>0</v>
      </c>
      <c r="P1969">
        <v>0</v>
      </c>
      <c r="Q1969">
        <v>17</v>
      </c>
      <c r="R1969">
        <v>25</v>
      </c>
      <c r="S1969">
        <v>0</v>
      </c>
      <c r="T1969">
        <v>0</v>
      </c>
      <c r="U1969">
        <v>0</v>
      </c>
      <c r="V1969">
        <v>300</v>
      </c>
      <c r="W1969">
        <v>62000</v>
      </c>
      <c r="X1969">
        <v>5</v>
      </c>
      <c r="Y1969">
        <v>100</v>
      </c>
      <c r="Z1969">
        <v>900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100</v>
      </c>
    </row>
    <row r="1970" spans="1:34" ht="18.75">
      <c r="A1970" s="79">
        <v>1969</v>
      </c>
      <c r="B1970" t="s">
        <v>4340</v>
      </c>
      <c r="C1970">
        <v>16</v>
      </c>
      <c r="D1970">
        <v>2</v>
      </c>
      <c r="E1970">
        <v>1</v>
      </c>
      <c r="F1970">
        <v>1</v>
      </c>
      <c r="G1970">
        <v>0</v>
      </c>
      <c r="H1970">
        <v>0</v>
      </c>
      <c r="I1970">
        <v>2778</v>
      </c>
      <c r="J1970">
        <v>10000</v>
      </c>
      <c r="K1970">
        <v>4</v>
      </c>
      <c r="L1970">
        <v>4</v>
      </c>
      <c r="M1970">
        <v>4</v>
      </c>
      <c r="N1970">
        <v>4</v>
      </c>
      <c r="O1970">
        <v>0</v>
      </c>
      <c r="P1970">
        <v>0</v>
      </c>
      <c r="Q1970">
        <v>0</v>
      </c>
      <c r="R1970">
        <v>0</v>
      </c>
      <c r="S1970">
        <v>17</v>
      </c>
      <c r="T1970">
        <v>25</v>
      </c>
      <c r="U1970">
        <v>0</v>
      </c>
      <c r="V1970">
        <v>300</v>
      </c>
      <c r="W1970">
        <v>62000</v>
      </c>
      <c r="X1970">
        <v>5</v>
      </c>
      <c r="Y1970">
        <v>500</v>
      </c>
      <c r="Z1970">
        <v>500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100</v>
      </c>
    </row>
    <row r="1971" spans="1:34" ht="18.75">
      <c r="A1971" s="79">
        <v>1970</v>
      </c>
      <c r="B1971" t="s">
        <v>4341</v>
      </c>
      <c r="C1971">
        <v>19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2774</v>
      </c>
      <c r="J1971">
        <v>8000</v>
      </c>
      <c r="K1971">
        <v>0</v>
      </c>
      <c r="L1971">
        <v>0</v>
      </c>
      <c r="M1971">
        <v>0</v>
      </c>
      <c r="N1971">
        <v>2</v>
      </c>
      <c r="O1971">
        <v>24</v>
      </c>
      <c r="P1971">
        <v>32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300</v>
      </c>
      <c r="W1971">
        <v>62000</v>
      </c>
      <c r="X1971">
        <v>5</v>
      </c>
      <c r="Y1971">
        <v>2000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100</v>
      </c>
    </row>
    <row r="1972" spans="1:34" ht="18.75">
      <c r="A1972" s="79">
        <v>1971</v>
      </c>
      <c r="B1972" t="s">
        <v>4342</v>
      </c>
      <c r="C1972">
        <v>19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2774</v>
      </c>
      <c r="J1972">
        <v>8000</v>
      </c>
      <c r="K1972">
        <v>0</v>
      </c>
      <c r="L1972">
        <v>0</v>
      </c>
      <c r="M1972">
        <v>0</v>
      </c>
      <c r="N1972">
        <v>2</v>
      </c>
      <c r="O1972">
        <v>0</v>
      </c>
      <c r="P1972">
        <v>0</v>
      </c>
      <c r="Q1972">
        <v>23</v>
      </c>
      <c r="R1972">
        <v>30</v>
      </c>
      <c r="S1972">
        <v>0</v>
      </c>
      <c r="T1972">
        <v>0</v>
      </c>
      <c r="U1972">
        <v>0</v>
      </c>
      <c r="V1972">
        <v>300</v>
      </c>
      <c r="W1972">
        <v>62000</v>
      </c>
      <c r="X1972">
        <v>5</v>
      </c>
      <c r="Y1972">
        <v>200</v>
      </c>
      <c r="Z1972">
        <v>1800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100</v>
      </c>
    </row>
    <row r="1973" spans="1:34" ht="18.75">
      <c r="A1973" s="79">
        <v>1972</v>
      </c>
      <c r="B1973" t="s">
        <v>4343</v>
      </c>
      <c r="C1973">
        <v>19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2774</v>
      </c>
      <c r="J1973">
        <v>8000</v>
      </c>
      <c r="K1973">
        <v>0</v>
      </c>
      <c r="L1973">
        <v>0</v>
      </c>
      <c r="M1973">
        <v>0</v>
      </c>
      <c r="N1973">
        <v>2</v>
      </c>
      <c r="O1973">
        <v>0</v>
      </c>
      <c r="P1973">
        <v>0</v>
      </c>
      <c r="Q1973">
        <v>0</v>
      </c>
      <c r="R1973">
        <v>0</v>
      </c>
      <c r="S1973">
        <v>23</v>
      </c>
      <c r="T1973">
        <v>30</v>
      </c>
      <c r="U1973">
        <v>0</v>
      </c>
      <c r="V1973">
        <v>300</v>
      </c>
      <c r="W1973">
        <v>62000</v>
      </c>
      <c r="X1973">
        <v>5</v>
      </c>
      <c r="Y1973">
        <v>1000</v>
      </c>
      <c r="Z1973">
        <v>1000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100</v>
      </c>
    </row>
    <row r="1974" spans="1:34" ht="18.75">
      <c r="A1974" s="79">
        <v>1973</v>
      </c>
      <c r="B1974" t="s">
        <v>4344</v>
      </c>
      <c r="C1974">
        <v>15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2777</v>
      </c>
      <c r="J1974">
        <v>8000</v>
      </c>
      <c r="K1974">
        <v>0</v>
      </c>
      <c r="L1974">
        <v>10</v>
      </c>
      <c r="M1974">
        <v>3</v>
      </c>
      <c r="N1974">
        <v>12</v>
      </c>
      <c r="O1974">
        <v>21</v>
      </c>
      <c r="P1974">
        <v>33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300</v>
      </c>
      <c r="W1974">
        <v>62000</v>
      </c>
      <c r="X1974">
        <v>5</v>
      </c>
      <c r="Y1974">
        <v>1000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100</v>
      </c>
    </row>
    <row r="1975" spans="1:34" ht="18.75">
      <c r="A1975" s="79">
        <v>1974</v>
      </c>
      <c r="B1975" t="s">
        <v>4345</v>
      </c>
      <c r="C1975">
        <v>15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2777</v>
      </c>
      <c r="J1975">
        <v>8000</v>
      </c>
      <c r="K1975">
        <v>0</v>
      </c>
      <c r="L1975">
        <v>9</v>
      </c>
      <c r="M1975">
        <v>2</v>
      </c>
      <c r="N1975">
        <v>9</v>
      </c>
      <c r="O1975">
        <v>0</v>
      </c>
      <c r="P1975">
        <v>0</v>
      </c>
      <c r="Q1975">
        <v>20</v>
      </c>
      <c r="R1975">
        <v>31</v>
      </c>
      <c r="S1975">
        <v>0</v>
      </c>
      <c r="T1975">
        <v>0</v>
      </c>
      <c r="U1975">
        <v>0</v>
      </c>
      <c r="V1975">
        <v>300</v>
      </c>
      <c r="W1975">
        <v>62000</v>
      </c>
      <c r="X1975">
        <v>5</v>
      </c>
      <c r="Y1975">
        <v>100</v>
      </c>
      <c r="Z1975">
        <v>900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100</v>
      </c>
    </row>
    <row r="1976" spans="1:34" ht="18.75">
      <c r="A1976" s="79">
        <v>1975</v>
      </c>
      <c r="B1976" t="s">
        <v>4346</v>
      </c>
      <c r="C1976">
        <v>15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2777</v>
      </c>
      <c r="J1976">
        <v>8000</v>
      </c>
      <c r="K1976">
        <v>0</v>
      </c>
      <c r="L1976">
        <v>9</v>
      </c>
      <c r="M1976">
        <v>2</v>
      </c>
      <c r="N1976">
        <v>9</v>
      </c>
      <c r="O1976">
        <v>0</v>
      </c>
      <c r="P1976">
        <v>0</v>
      </c>
      <c r="Q1976">
        <v>0</v>
      </c>
      <c r="R1976">
        <v>0</v>
      </c>
      <c r="S1976">
        <v>20</v>
      </c>
      <c r="T1976">
        <v>31</v>
      </c>
      <c r="U1976">
        <v>0</v>
      </c>
      <c r="V1976">
        <v>300</v>
      </c>
      <c r="W1976">
        <v>62000</v>
      </c>
      <c r="X1976">
        <v>5</v>
      </c>
      <c r="Y1976">
        <v>500</v>
      </c>
      <c r="Z1976">
        <v>500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100</v>
      </c>
    </row>
    <row r="1977" spans="1:34" ht="18.75">
      <c r="A1977" s="79">
        <v>1976</v>
      </c>
      <c r="B1977" t="s">
        <v>4347</v>
      </c>
      <c r="C1977">
        <v>30</v>
      </c>
      <c r="D1977">
        <v>0</v>
      </c>
      <c r="E1977">
        <v>1</v>
      </c>
      <c r="F1977">
        <v>0</v>
      </c>
      <c r="G1977">
        <v>1</v>
      </c>
      <c r="H1977">
        <v>0</v>
      </c>
      <c r="I1977">
        <v>2779</v>
      </c>
      <c r="J1977">
        <v>50000</v>
      </c>
      <c r="K1977">
        <v>0</v>
      </c>
      <c r="L1977">
        <v>0</v>
      </c>
      <c r="M1977">
        <v>0</v>
      </c>
      <c r="N1977">
        <v>0</v>
      </c>
      <c r="O1977">
        <v>35</v>
      </c>
      <c r="P1977">
        <v>45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300</v>
      </c>
      <c r="W1977">
        <v>62000</v>
      </c>
      <c r="X1977">
        <v>5</v>
      </c>
      <c r="Y1977">
        <v>2000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100</v>
      </c>
    </row>
    <row r="1978" spans="1:34" ht="18.75">
      <c r="A1978" s="79">
        <v>1977</v>
      </c>
      <c r="B1978" t="s">
        <v>4348</v>
      </c>
      <c r="C1978">
        <v>30</v>
      </c>
      <c r="D1978">
        <v>0</v>
      </c>
      <c r="E1978">
        <v>1</v>
      </c>
      <c r="F1978">
        <v>0</v>
      </c>
      <c r="G1978">
        <v>1</v>
      </c>
      <c r="H1978">
        <v>0</v>
      </c>
      <c r="I1978">
        <v>2779</v>
      </c>
      <c r="J1978">
        <v>50000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33</v>
      </c>
      <c r="R1978">
        <v>42</v>
      </c>
      <c r="S1978">
        <v>0</v>
      </c>
      <c r="T1978">
        <v>0</v>
      </c>
      <c r="U1978">
        <v>0</v>
      </c>
      <c r="V1978">
        <v>300</v>
      </c>
      <c r="W1978">
        <v>62000</v>
      </c>
      <c r="X1978">
        <v>5</v>
      </c>
      <c r="Y1978">
        <v>200</v>
      </c>
      <c r="Z1978">
        <v>1800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100</v>
      </c>
    </row>
    <row r="1979" spans="1:34" ht="18.75">
      <c r="A1979" s="79">
        <v>1978</v>
      </c>
      <c r="B1979" t="s">
        <v>4349</v>
      </c>
      <c r="C1979">
        <v>30</v>
      </c>
      <c r="D1979">
        <v>0</v>
      </c>
      <c r="E1979">
        <v>1</v>
      </c>
      <c r="F1979">
        <v>0</v>
      </c>
      <c r="G1979">
        <v>1</v>
      </c>
      <c r="H1979">
        <v>0</v>
      </c>
      <c r="I1979">
        <v>2779</v>
      </c>
      <c r="J1979">
        <v>50000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33</v>
      </c>
      <c r="T1979">
        <v>42</v>
      </c>
      <c r="U1979">
        <v>0</v>
      </c>
      <c r="V1979">
        <v>300</v>
      </c>
      <c r="W1979">
        <v>62000</v>
      </c>
      <c r="X1979">
        <v>5</v>
      </c>
      <c r="Y1979">
        <v>1000</v>
      </c>
      <c r="Z1979">
        <v>1000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100</v>
      </c>
    </row>
    <row r="1980" spans="1:34" ht="18.75">
      <c r="A1980" s="79">
        <v>1979</v>
      </c>
      <c r="B1980" t="s">
        <v>4350</v>
      </c>
      <c r="C1980">
        <v>26</v>
      </c>
      <c r="D1980">
        <v>0</v>
      </c>
      <c r="E1980">
        <v>2</v>
      </c>
      <c r="F1980">
        <v>0</v>
      </c>
      <c r="G1980">
        <v>0</v>
      </c>
      <c r="H1980">
        <v>0</v>
      </c>
      <c r="I1980">
        <v>2773</v>
      </c>
      <c r="J1980">
        <v>8000</v>
      </c>
      <c r="K1980">
        <v>0</v>
      </c>
      <c r="L1980">
        <v>0</v>
      </c>
      <c r="M1980">
        <v>0</v>
      </c>
      <c r="N1980">
        <v>0</v>
      </c>
      <c r="O1980">
        <v>25</v>
      </c>
      <c r="P1980">
        <v>34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300</v>
      </c>
      <c r="W1980">
        <v>62000</v>
      </c>
      <c r="X1980">
        <v>10</v>
      </c>
      <c r="Y1980">
        <v>1000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100</v>
      </c>
    </row>
    <row r="1981" spans="1:34" ht="18.75">
      <c r="A1981" s="79">
        <v>1980</v>
      </c>
      <c r="B1981" t="s">
        <v>4351</v>
      </c>
      <c r="C1981">
        <v>26</v>
      </c>
      <c r="D1981">
        <v>0</v>
      </c>
      <c r="E1981">
        <v>2</v>
      </c>
      <c r="F1981">
        <v>0</v>
      </c>
      <c r="G1981">
        <v>0</v>
      </c>
      <c r="H1981">
        <v>0</v>
      </c>
      <c r="I1981">
        <v>2773</v>
      </c>
      <c r="J1981">
        <v>8000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23</v>
      </c>
      <c r="R1981">
        <v>32</v>
      </c>
      <c r="S1981">
        <v>0</v>
      </c>
      <c r="T1981">
        <v>0</v>
      </c>
      <c r="U1981">
        <v>0</v>
      </c>
      <c r="V1981">
        <v>300</v>
      </c>
      <c r="W1981">
        <v>62000</v>
      </c>
      <c r="X1981">
        <v>10</v>
      </c>
      <c r="Y1981">
        <v>100</v>
      </c>
      <c r="Z1981">
        <v>900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100</v>
      </c>
    </row>
    <row r="1982" spans="1:34" ht="18.75">
      <c r="A1982" s="79">
        <v>1981</v>
      </c>
      <c r="B1982" t="s">
        <v>4352</v>
      </c>
      <c r="C1982">
        <v>26</v>
      </c>
      <c r="D1982">
        <v>0</v>
      </c>
      <c r="E1982">
        <v>2</v>
      </c>
      <c r="F1982">
        <v>0</v>
      </c>
      <c r="G1982">
        <v>0</v>
      </c>
      <c r="H1982">
        <v>0</v>
      </c>
      <c r="I1982">
        <v>2773</v>
      </c>
      <c r="J1982">
        <v>8000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23</v>
      </c>
      <c r="T1982">
        <v>32</v>
      </c>
      <c r="U1982">
        <v>0</v>
      </c>
      <c r="V1982">
        <v>300</v>
      </c>
      <c r="W1982">
        <v>62000</v>
      </c>
      <c r="X1982">
        <v>10</v>
      </c>
      <c r="Y1982">
        <v>500</v>
      </c>
      <c r="Z1982">
        <v>500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100</v>
      </c>
    </row>
    <row r="1983" spans="1:34" ht="18.75">
      <c r="A1983" s="79">
        <v>1982</v>
      </c>
      <c r="B1983" t="s">
        <v>4353</v>
      </c>
      <c r="C1983">
        <v>22</v>
      </c>
      <c r="D1983">
        <v>0</v>
      </c>
      <c r="E1983">
        <v>2</v>
      </c>
      <c r="F1983">
        <v>0</v>
      </c>
      <c r="G1983">
        <v>0</v>
      </c>
      <c r="H1983">
        <v>0</v>
      </c>
      <c r="I1983">
        <v>2772</v>
      </c>
      <c r="J1983">
        <v>7000</v>
      </c>
      <c r="K1983">
        <v>0</v>
      </c>
      <c r="L1983">
        <v>0</v>
      </c>
      <c r="M1983">
        <v>0</v>
      </c>
      <c r="N1983">
        <v>0</v>
      </c>
      <c r="O1983">
        <v>29</v>
      </c>
      <c r="P1983">
        <v>40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300</v>
      </c>
      <c r="W1983">
        <v>62000</v>
      </c>
      <c r="X1983">
        <v>5</v>
      </c>
      <c r="Y1983">
        <v>1000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100</v>
      </c>
    </row>
    <row r="1984" spans="1:34" ht="18.75">
      <c r="A1984" s="79">
        <v>1983</v>
      </c>
      <c r="B1984" t="s">
        <v>4354</v>
      </c>
      <c r="C1984">
        <v>22</v>
      </c>
      <c r="D1984">
        <v>0</v>
      </c>
      <c r="E1984">
        <v>2</v>
      </c>
      <c r="F1984">
        <v>0</v>
      </c>
      <c r="G1984">
        <v>0</v>
      </c>
      <c r="H1984">
        <v>0</v>
      </c>
      <c r="I1984">
        <v>2772</v>
      </c>
      <c r="J1984">
        <v>7000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28</v>
      </c>
      <c r="R1984">
        <v>38</v>
      </c>
      <c r="S1984">
        <v>0</v>
      </c>
      <c r="T1984">
        <v>0</v>
      </c>
      <c r="U1984">
        <v>0</v>
      </c>
      <c r="V1984">
        <v>300</v>
      </c>
      <c r="W1984">
        <v>62000</v>
      </c>
      <c r="X1984">
        <v>5</v>
      </c>
      <c r="Y1984">
        <v>100</v>
      </c>
      <c r="Z1984">
        <v>900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100</v>
      </c>
    </row>
    <row r="1985" spans="1:34" ht="18.75">
      <c r="A1985" s="79">
        <v>1984</v>
      </c>
      <c r="B1985" t="s">
        <v>4355</v>
      </c>
      <c r="C1985">
        <v>22</v>
      </c>
      <c r="D1985">
        <v>0</v>
      </c>
      <c r="E1985">
        <v>2</v>
      </c>
      <c r="F1985">
        <v>0</v>
      </c>
      <c r="G1985">
        <v>0</v>
      </c>
      <c r="H1985">
        <v>0</v>
      </c>
      <c r="I1985">
        <v>2772</v>
      </c>
      <c r="J1985">
        <v>7000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28</v>
      </c>
      <c r="T1985">
        <v>38</v>
      </c>
      <c r="U1985">
        <v>0</v>
      </c>
      <c r="V1985">
        <v>300</v>
      </c>
      <c r="W1985">
        <v>62000</v>
      </c>
      <c r="X1985">
        <v>5</v>
      </c>
      <c r="Y1985">
        <v>500</v>
      </c>
      <c r="Z1985">
        <v>500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100</v>
      </c>
    </row>
    <row r="1986" spans="1:34" ht="18.75">
      <c r="A1986" s="79">
        <v>1985</v>
      </c>
      <c r="B1986" t="s">
        <v>4356</v>
      </c>
      <c r="C1986">
        <v>54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2776</v>
      </c>
      <c r="J1986">
        <v>10000</v>
      </c>
      <c r="K1986">
        <v>0</v>
      </c>
      <c r="L1986">
        <v>10</v>
      </c>
      <c r="M1986">
        <v>3</v>
      </c>
      <c r="N1986">
        <v>12</v>
      </c>
      <c r="O1986">
        <v>21</v>
      </c>
      <c r="P1986">
        <v>33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300</v>
      </c>
      <c r="W1986">
        <v>62000</v>
      </c>
      <c r="X1986">
        <v>5</v>
      </c>
      <c r="Y1986">
        <v>1000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100</v>
      </c>
    </row>
    <row r="1987" spans="1:34" ht="18.75">
      <c r="A1987" s="79">
        <v>1986</v>
      </c>
      <c r="B1987" t="s">
        <v>4357</v>
      </c>
      <c r="C1987">
        <v>54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2776</v>
      </c>
      <c r="J1987">
        <v>10000</v>
      </c>
      <c r="K1987">
        <v>0</v>
      </c>
      <c r="L1987">
        <v>9</v>
      </c>
      <c r="M1987">
        <v>2</v>
      </c>
      <c r="N1987">
        <v>9</v>
      </c>
      <c r="O1987">
        <v>0</v>
      </c>
      <c r="P1987">
        <v>0</v>
      </c>
      <c r="Q1987">
        <v>20</v>
      </c>
      <c r="R1987">
        <v>31</v>
      </c>
      <c r="S1987">
        <v>0</v>
      </c>
      <c r="T1987">
        <v>0</v>
      </c>
      <c r="U1987">
        <v>0</v>
      </c>
      <c r="V1987">
        <v>300</v>
      </c>
      <c r="W1987">
        <v>62000</v>
      </c>
      <c r="X1987">
        <v>5</v>
      </c>
      <c r="Y1987">
        <v>100</v>
      </c>
      <c r="Z1987">
        <v>900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100</v>
      </c>
    </row>
    <row r="1988" spans="1:34" ht="18.75">
      <c r="A1988" s="79">
        <v>1987</v>
      </c>
      <c r="B1988" t="s">
        <v>4358</v>
      </c>
      <c r="C1988">
        <v>54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2776</v>
      </c>
      <c r="J1988">
        <v>10000</v>
      </c>
      <c r="K1988">
        <v>0</v>
      </c>
      <c r="L1988">
        <v>9</v>
      </c>
      <c r="M1988">
        <v>2</v>
      </c>
      <c r="N1988">
        <v>9</v>
      </c>
      <c r="O1988">
        <v>0</v>
      </c>
      <c r="P1988">
        <v>0</v>
      </c>
      <c r="Q1988">
        <v>0</v>
      </c>
      <c r="R1988">
        <v>0</v>
      </c>
      <c r="S1988">
        <v>20</v>
      </c>
      <c r="T1988">
        <v>31</v>
      </c>
      <c r="U1988">
        <v>0</v>
      </c>
      <c r="V1988">
        <v>300</v>
      </c>
      <c r="W1988">
        <v>62000</v>
      </c>
      <c r="X1988">
        <v>5</v>
      </c>
      <c r="Y1988">
        <v>500</v>
      </c>
      <c r="Z1988">
        <v>500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100</v>
      </c>
    </row>
    <row r="1989" spans="1:34" ht="18.75">
      <c r="A1989" s="79">
        <v>1988</v>
      </c>
      <c r="B1989" t="s">
        <v>4359</v>
      </c>
      <c r="C1989">
        <v>52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2775</v>
      </c>
      <c r="J1989">
        <v>10000</v>
      </c>
      <c r="K1989">
        <v>0</v>
      </c>
      <c r="L1989">
        <v>10</v>
      </c>
      <c r="M1989">
        <v>3</v>
      </c>
      <c r="N1989">
        <v>12</v>
      </c>
      <c r="O1989">
        <v>21</v>
      </c>
      <c r="P1989">
        <v>33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300</v>
      </c>
      <c r="W1989">
        <v>62000</v>
      </c>
      <c r="X1989">
        <v>5</v>
      </c>
      <c r="Y1989">
        <v>1000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100</v>
      </c>
    </row>
    <row r="1990" spans="1:34" ht="18.75">
      <c r="A1990" s="79">
        <v>1989</v>
      </c>
      <c r="B1990" t="s">
        <v>4360</v>
      </c>
      <c r="C1990">
        <v>52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2775</v>
      </c>
      <c r="J1990">
        <v>10000</v>
      </c>
      <c r="K1990">
        <v>0</v>
      </c>
      <c r="L1990">
        <v>9</v>
      </c>
      <c r="M1990">
        <v>2</v>
      </c>
      <c r="N1990">
        <v>9</v>
      </c>
      <c r="O1990">
        <v>0</v>
      </c>
      <c r="P1990">
        <v>0</v>
      </c>
      <c r="Q1990">
        <v>20</v>
      </c>
      <c r="R1990">
        <v>31</v>
      </c>
      <c r="S1990">
        <v>0</v>
      </c>
      <c r="T1990">
        <v>0</v>
      </c>
      <c r="U1990">
        <v>0</v>
      </c>
      <c r="V1990">
        <v>300</v>
      </c>
      <c r="W1990">
        <v>62000</v>
      </c>
      <c r="X1990">
        <v>5</v>
      </c>
      <c r="Y1990">
        <v>100</v>
      </c>
      <c r="Z1990">
        <v>900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100</v>
      </c>
    </row>
    <row r="1991" spans="1:34" ht="18.75">
      <c r="A1991" s="79">
        <v>1990</v>
      </c>
      <c r="B1991" t="s">
        <v>4361</v>
      </c>
      <c r="C1991">
        <v>52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2775</v>
      </c>
      <c r="J1991">
        <v>10000</v>
      </c>
      <c r="K1991">
        <v>0</v>
      </c>
      <c r="L1991">
        <v>9</v>
      </c>
      <c r="M1991">
        <v>2</v>
      </c>
      <c r="N1991">
        <v>9</v>
      </c>
      <c r="O1991">
        <v>0</v>
      </c>
      <c r="P1991">
        <v>0</v>
      </c>
      <c r="Q1991">
        <v>0</v>
      </c>
      <c r="R1991">
        <v>0</v>
      </c>
      <c r="S1991">
        <v>20</v>
      </c>
      <c r="T1991">
        <v>31</v>
      </c>
      <c r="U1991">
        <v>0</v>
      </c>
      <c r="V1991">
        <v>300</v>
      </c>
      <c r="W1991">
        <v>62000</v>
      </c>
      <c r="X1991">
        <v>5</v>
      </c>
      <c r="Y1991">
        <v>500</v>
      </c>
      <c r="Z1991">
        <v>500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100</v>
      </c>
    </row>
    <row r="1992" spans="1:34" ht="18.75">
      <c r="A1992" s="79">
        <v>1991</v>
      </c>
      <c r="B1992" t="s">
        <v>4362</v>
      </c>
      <c r="C1992">
        <v>5</v>
      </c>
      <c r="D1992">
        <v>108</v>
      </c>
      <c r="E1992">
        <v>80</v>
      </c>
      <c r="F1992">
        <v>199</v>
      </c>
      <c r="G1992">
        <v>0</v>
      </c>
      <c r="H1992">
        <v>0</v>
      </c>
      <c r="I1992">
        <v>2765</v>
      </c>
      <c r="J1992">
        <v>60000</v>
      </c>
      <c r="K1992">
        <v>7</v>
      </c>
      <c r="L1992">
        <v>19</v>
      </c>
      <c r="M1992">
        <v>0</v>
      </c>
      <c r="N1992">
        <v>0</v>
      </c>
      <c r="O1992">
        <v>57</v>
      </c>
      <c r="P1992">
        <v>130</v>
      </c>
      <c r="Q1992">
        <v>0</v>
      </c>
      <c r="R1992">
        <v>0</v>
      </c>
      <c r="S1992">
        <v>0</v>
      </c>
      <c r="T1992">
        <v>0</v>
      </c>
      <c r="U1992">
        <v>89</v>
      </c>
      <c r="V1992">
        <v>300</v>
      </c>
      <c r="W1992">
        <v>62000</v>
      </c>
      <c r="X1992">
        <v>20</v>
      </c>
      <c r="Y1992">
        <v>50</v>
      </c>
      <c r="Z1992">
        <v>0</v>
      </c>
      <c r="AA1992">
        <v>0</v>
      </c>
      <c r="AB1992">
        <v>0</v>
      </c>
      <c r="AC1992">
        <v>6000</v>
      </c>
      <c r="AD1992">
        <v>0</v>
      </c>
      <c r="AE1992">
        <v>0</v>
      </c>
      <c r="AF1992">
        <v>0</v>
      </c>
      <c r="AG1992">
        <v>0</v>
      </c>
      <c r="AH1992">
        <v>100</v>
      </c>
    </row>
    <row r="1993" spans="1:34" ht="18.75">
      <c r="A1993" s="79">
        <v>1992</v>
      </c>
      <c r="B1993" t="s">
        <v>4363</v>
      </c>
      <c r="C1993">
        <v>5</v>
      </c>
      <c r="D1993">
        <v>110</v>
      </c>
      <c r="E1993">
        <v>80</v>
      </c>
      <c r="F1993">
        <v>199</v>
      </c>
      <c r="G1993">
        <v>0</v>
      </c>
      <c r="H1993">
        <v>0</v>
      </c>
      <c r="I1993">
        <v>2767</v>
      </c>
      <c r="J1993">
        <v>60000</v>
      </c>
      <c r="K1993">
        <v>7</v>
      </c>
      <c r="L1993">
        <v>9</v>
      </c>
      <c r="M1993">
        <v>0</v>
      </c>
      <c r="N1993">
        <v>0</v>
      </c>
      <c r="O1993">
        <v>25</v>
      </c>
      <c r="P1993">
        <v>55</v>
      </c>
      <c r="Q1993">
        <v>57</v>
      </c>
      <c r="R1993">
        <v>80</v>
      </c>
      <c r="S1993">
        <v>0</v>
      </c>
      <c r="T1993">
        <v>0</v>
      </c>
      <c r="U1993">
        <v>89</v>
      </c>
      <c r="V1993">
        <v>300</v>
      </c>
      <c r="W1993">
        <v>62000</v>
      </c>
      <c r="X1993">
        <v>20</v>
      </c>
      <c r="Y1993">
        <v>50</v>
      </c>
      <c r="Z1993">
        <v>0</v>
      </c>
      <c r="AA1993">
        <v>0</v>
      </c>
      <c r="AB1993">
        <v>0</v>
      </c>
      <c r="AC1993">
        <v>6000</v>
      </c>
      <c r="AD1993">
        <v>0</v>
      </c>
      <c r="AE1993">
        <v>0</v>
      </c>
      <c r="AF1993">
        <v>0</v>
      </c>
      <c r="AG1993">
        <v>0</v>
      </c>
      <c r="AH1993">
        <v>100</v>
      </c>
    </row>
    <row r="1994" spans="1:34" ht="18.75">
      <c r="A1994" s="79">
        <v>1993</v>
      </c>
      <c r="B1994" t="s">
        <v>4364</v>
      </c>
      <c r="C1994">
        <v>5</v>
      </c>
      <c r="D1994">
        <v>109</v>
      </c>
      <c r="E1994">
        <v>80</v>
      </c>
      <c r="F1994">
        <v>199</v>
      </c>
      <c r="G1994">
        <v>0</v>
      </c>
      <c r="H1994">
        <v>0</v>
      </c>
      <c r="I1994">
        <v>2766</v>
      </c>
      <c r="J1994">
        <v>60000</v>
      </c>
      <c r="K1994">
        <v>7</v>
      </c>
      <c r="L1994">
        <v>9</v>
      </c>
      <c r="M1994">
        <v>0</v>
      </c>
      <c r="N1994">
        <v>0</v>
      </c>
      <c r="O1994">
        <v>25</v>
      </c>
      <c r="P1994">
        <v>55</v>
      </c>
      <c r="Q1994">
        <v>0</v>
      </c>
      <c r="R1994">
        <v>0</v>
      </c>
      <c r="S1994">
        <v>57</v>
      </c>
      <c r="T1994">
        <v>80</v>
      </c>
      <c r="U1994">
        <v>89</v>
      </c>
      <c r="V1994">
        <v>300</v>
      </c>
      <c r="W1994">
        <v>62000</v>
      </c>
      <c r="X1994">
        <v>20</v>
      </c>
      <c r="Y1994">
        <v>50</v>
      </c>
      <c r="Z1994">
        <v>0</v>
      </c>
      <c r="AA1994">
        <v>0</v>
      </c>
      <c r="AB1994">
        <v>0</v>
      </c>
      <c r="AC1994">
        <v>6000</v>
      </c>
      <c r="AD1994">
        <v>0</v>
      </c>
      <c r="AE1994">
        <v>0</v>
      </c>
      <c r="AF1994">
        <v>0</v>
      </c>
      <c r="AG1994">
        <v>0</v>
      </c>
      <c r="AH1994">
        <v>100</v>
      </c>
    </row>
    <row r="1995" spans="1:34" ht="18.75">
      <c r="A1995" s="79">
        <v>1994</v>
      </c>
      <c r="B1995" t="s">
        <v>4365</v>
      </c>
      <c r="C1995">
        <v>10</v>
      </c>
      <c r="D1995">
        <v>110</v>
      </c>
      <c r="E1995">
        <v>80</v>
      </c>
      <c r="F1995">
        <v>0</v>
      </c>
      <c r="G1995">
        <v>0</v>
      </c>
      <c r="H1995">
        <v>0</v>
      </c>
      <c r="I1995">
        <v>2770</v>
      </c>
      <c r="J1995">
        <v>60000</v>
      </c>
      <c r="K1995">
        <v>12</v>
      </c>
      <c r="L1995">
        <v>30</v>
      </c>
      <c r="M1995">
        <v>12</v>
      </c>
      <c r="N1995">
        <v>30</v>
      </c>
      <c r="O1995">
        <v>42</v>
      </c>
      <c r="P1995">
        <v>49</v>
      </c>
      <c r="Q1995">
        <v>0</v>
      </c>
      <c r="R1995">
        <v>0</v>
      </c>
      <c r="S1995">
        <v>0</v>
      </c>
      <c r="T1995">
        <v>0</v>
      </c>
      <c r="U1995">
        <v>45</v>
      </c>
      <c r="V1995">
        <v>300</v>
      </c>
      <c r="W1995">
        <v>62000</v>
      </c>
      <c r="X1995">
        <v>50</v>
      </c>
      <c r="Y1995">
        <v>15000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100</v>
      </c>
    </row>
    <row r="1996" spans="1:34" ht="18.75">
      <c r="A1996" s="79">
        <v>1995</v>
      </c>
      <c r="B1996" t="s">
        <v>4366</v>
      </c>
      <c r="C1996">
        <v>11</v>
      </c>
      <c r="D1996">
        <v>110</v>
      </c>
      <c r="E1996">
        <v>80</v>
      </c>
      <c r="F1996">
        <v>0</v>
      </c>
      <c r="G1996">
        <v>0</v>
      </c>
      <c r="H1996">
        <v>0</v>
      </c>
      <c r="I1996">
        <v>2771</v>
      </c>
      <c r="J1996">
        <v>60000</v>
      </c>
      <c r="K1996">
        <v>12</v>
      </c>
      <c r="L1996">
        <v>30</v>
      </c>
      <c r="M1996">
        <v>12</v>
      </c>
      <c r="N1996">
        <v>30</v>
      </c>
      <c r="O1996">
        <v>42</v>
      </c>
      <c r="P1996">
        <v>49</v>
      </c>
      <c r="Q1996">
        <v>0</v>
      </c>
      <c r="R1996">
        <v>0</v>
      </c>
      <c r="S1996">
        <v>0</v>
      </c>
      <c r="T1996">
        <v>0</v>
      </c>
      <c r="U1996">
        <v>45</v>
      </c>
      <c r="V1996">
        <v>300</v>
      </c>
      <c r="W1996">
        <v>62000</v>
      </c>
      <c r="X1996">
        <v>50</v>
      </c>
      <c r="Y1996">
        <v>15000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100</v>
      </c>
    </row>
    <row r="1997" spans="1:34" ht="18.75">
      <c r="A1997" s="79">
        <v>1996</v>
      </c>
      <c r="B1997" t="s">
        <v>4367</v>
      </c>
      <c r="C1997">
        <v>10</v>
      </c>
      <c r="D1997">
        <v>110</v>
      </c>
      <c r="E1997">
        <v>80</v>
      </c>
      <c r="F1997">
        <v>0</v>
      </c>
      <c r="G1997">
        <v>0</v>
      </c>
      <c r="H1997">
        <v>0</v>
      </c>
      <c r="I1997">
        <v>2770</v>
      </c>
      <c r="J1997">
        <v>60000</v>
      </c>
      <c r="K1997">
        <v>12</v>
      </c>
      <c r="L1997">
        <v>30</v>
      </c>
      <c r="M1997">
        <v>12</v>
      </c>
      <c r="N1997">
        <v>30</v>
      </c>
      <c r="O1997">
        <v>0</v>
      </c>
      <c r="P1997">
        <v>0</v>
      </c>
      <c r="Q1997">
        <v>40</v>
      </c>
      <c r="R1997">
        <v>47</v>
      </c>
      <c r="S1997">
        <v>0</v>
      </c>
      <c r="T1997">
        <v>0</v>
      </c>
      <c r="U1997">
        <v>45</v>
      </c>
      <c r="V1997">
        <v>300</v>
      </c>
      <c r="W1997">
        <v>62000</v>
      </c>
      <c r="X1997">
        <v>50</v>
      </c>
      <c r="Y1997">
        <v>1500</v>
      </c>
      <c r="Z1997">
        <v>13500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100</v>
      </c>
    </row>
    <row r="1998" spans="1:34" ht="18.75">
      <c r="A1998" s="79">
        <v>1997</v>
      </c>
      <c r="B1998" t="s">
        <v>4368</v>
      </c>
      <c r="C1998">
        <v>11</v>
      </c>
      <c r="D1998">
        <v>110</v>
      </c>
      <c r="E1998">
        <v>80</v>
      </c>
      <c r="F1998">
        <v>0</v>
      </c>
      <c r="G1998">
        <v>0</v>
      </c>
      <c r="H1998">
        <v>0</v>
      </c>
      <c r="I1998">
        <v>2771</v>
      </c>
      <c r="J1998">
        <v>60000</v>
      </c>
      <c r="K1998">
        <v>12</v>
      </c>
      <c r="L1998">
        <v>30</v>
      </c>
      <c r="M1998">
        <v>12</v>
      </c>
      <c r="N1998">
        <v>30</v>
      </c>
      <c r="O1998">
        <v>0</v>
      </c>
      <c r="P1998">
        <v>0</v>
      </c>
      <c r="Q1998">
        <v>40</v>
      </c>
      <c r="R1998">
        <v>47</v>
      </c>
      <c r="S1998">
        <v>0</v>
      </c>
      <c r="T1998">
        <v>0</v>
      </c>
      <c r="U1998">
        <v>45</v>
      </c>
      <c r="V1998">
        <v>300</v>
      </c>
      <c r="W1998">
        <v>62000</v>
      </c>
      <c r="X1998">
        <v>50</v>
      </c>
      <c r="Y1998">
        <v>1500</v>
      </c>
      <c r="Z1998">
        <v>13500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100</v>
      </c>
    </row>
    <row r="1999" spans="1:34" ht="18.75">
      <c r="A1999" s="79">
        <v>1998</v>
      </c>
      <c r="B1999" t="s">
        <v>4369</v>
      </c>
      <c r="C1999">
        <v>10</v>
      </c>
      <c r="D1999">
        <v>110</v>
      </c>
      <c r="E1999">
        <v>80</v>
      </c>
      <c r="F1999">
        <v>0</v>
      </c>
      <c r="G1999">
        <v>0</v>
      </c>
      <c r="H1999">
        <v>0</v>
      </c>
      <c r="I1999">
        <v>2770</v>
      </c>
      <c r="J1999">
        <v>60000</v>
      </c>
      <c r="K1999">
        <v>12</v>
      </c>
      <c r="L1999">
        <v>30</v>
      </c>
      <c r="M1999">
        <v>12</v>
      </c>
      <c r="N1999">
        <v>30</v>
      </c>
      <c r="O1999">
        <v>0</v>
      </c>
      <c r="P1999">
        <v>0</v>
      </c>
      <c r="Q1999">
        <v>0</v>
      </c>
      <c r="R1999">
        <v>0</v>
      </c>
      <c r="S1999">
        <v>40</v>
      </c>
      <c r="T1999">
        <v>47</v>
      </c>
      <c r="U1999">
        <v>45</v>
      </c>
      <c r="V1999">
        <v>300</v>
      </c>
      <c r="W1999">
        <v>62000</v>
      </c>
      <c r="X1999">
        <v>50</v>
      </c>
      <c r="Y1999">
        <v>7500</v>
      </c>
      <c r="Z1999">
        <v>7500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100</v>
      </c>
    </row>
    <row r="2000" spans="1:34" ht="18.75">
      <c r="A2000" s="79">
        <v>1999</v>
      </c>
      <c r="B2000" t="s">
        <v>4370</v>
      </c>
      <c r="C2000">
        <v>11</v>
      </c>
      <c r="D2000">
        <v>110</v>
      </c>
      <c r="E2000">
        <v>80</v>
      </c>
      <c r="F2000">
        <v>0</v>
      </c>
      <c r="G2000">
        <v>0</v>
      </c>
      <c r="H2000">
        <v>0</v>
      </c>
      <c r="I2000">
        <v>2771</v>
      </c>
      <c r="J2000">
        <v>60000</v>
      </c>
      <c r="K2000">
        <v>12</v>
      </c>
      <c r="L2000">
        <v>30</v>
      </c>
      <c r="M2000">
        <v>12</v>
      </c>
      <c r="N2000">
        <v>30</v>
      </c>
      <c r="O2000">
        <v>0</v>
      </c>
      <c r="P2000">
        <v>0</v>
      </c>
      <c r="Q2000">
        <v>0</v>
      </c>
      <c r="R2000">
        <v>0</v>
      </c>
      <c r="S2000">
        <v>40</v>
      </c>
      <c r="T2000">
        <v>47</v>
      </c>
      <c r="U2000">
        <v>45</v>
      </c>
      <c r="V2000">
        <v>300</v>
      </c>
      <c r="W2000">
        <v>62000</v>
      </c>
      <c r="X2000">
        <v>50</v>
      </c>
      <c r="Y2000">
        <v>7500</v>
      </c>
      <c r="Z2000">
        <v>7500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100</v>
      </c>
    </row>
    <row r="2001" spans="1:34" ht="18.75">
      <c r="A2001" s="79">
        <v>2000</v>
      </c>
      <c r="B2001" t="s">
        <v>4371</v>
      </c>
      <c r="C2001">
        <v>16</v>
      </c>
      <c r="D2001">
        <v>7</v>
      </c>
      <c r="E2001">
        <v>1</v>
      </c>
      <c r="F2001">
        <v>2</v>
      </c>
      <c r="G2001">
        <v>0</v>
      </c>
      <c r="H2001">
        <v>0</v>
      </c>
      <c r="I2001">
        <v>4135</v>
      </c>
      <c r="J2001">
        <v>10000</v>
      </c>
      <c r="K2001">
        <v>4</v>
      </c>
      <c r="L2001">
        <v>4</v>
      </c>
      <c r="M2001">
        <v>4</v>
      </c>
      <c r="N2001">
        <v>4</v>
      </c>
      <c r="O2001">
        <v>23</v>
      </c>
      <c r="P2001">
        <v>32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300</v>
      </c>
      <c r="W2001">
        <v>62000</v>
      </c>
      <c r="X2001">
        <v>5</v>
      </c>
      <c r="Y2001">
        <v>1500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100</v>
      </c>
    </row>
    <row r="2002" spans="1:34" ht="18.75">
      <c r="A2002" s="79">
        <v>2001</v>
      </c>
      <c r="B2002" t="s">
        <v>4372</v>
      </c>
      <c r="C2002">
        <v>16</v>
      </c>
      <c r="D2002">
        <v>7</v>
      </c>
      <c r="E2002">
        <v>1</v>
      </c>
      <c r="F2002">
        <v>2</v>
      </c>
      <c r="G2002">
        <v>0</v>
      </c>
      <c r="H2002">
        <v>0</v>
      </c>
      <c r="I2002">
        <v>4135</v>
      </c>
      <c r="J2002">
        <v>10000</v>
      </c>
      <c r="K2002">
        <v>4</v>
      </c>
      <c r="L2002">
        <v>4</v>
      </c>
      <c r="M2002">
        <v>4</v>
      </c>
      <c r="N2002">
        <v>4</v>
      </c>
      <c r="O2002">
        <v>0</v>
      </c>
      <c r="P2002">
        <v>0</v>
      </c>
      <c r="Q2002">
        <v>22</v>
      </c>
      <c r="R2002">
        <v>30</v>
      </c>
      <c r="S2002">
        <v>0</v>
      </c>
      <c r="T2002">
        <v>0</v>
      </c>
      <c r="U2002">
        <v>0</v>
      </c>
      <c r="V2002">
        <v>300</v>
      </c>
      <c r="W2002">
        <v>62000</v>
      </c>
      <c r="X2002">
        <v>5</v>
      </c>
      <c r="Y2002">
        <v>150</v>
      </c>
      <c r="Z2002">
        <v>1350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100</v>
      </c>
    </row>
    <row r="2003" spans="1:34" ht="18.75">
      <c r="A2003" s="79">
        <v>2002</v>
      </c>
      <c r="B2003" t="s">
        <v>4373</v>
      </c>
      <c r="C2003">
        <v>16</v>
      </c>
      <c r="D2003">
        <v>7</v>
      </c>
      <c r="E2003">
        <v>1</v>
      </c>
      <c r="F2003">
        <v>2</v>
      </c>
      <c r="G2003">
        <v>0</v>
      </c>
      <c r="H2003">
        <v>0</v>
      </c>
      <c r="I2003">
        <v>4135</v>
      </c>
      <c r="J2003">
        <v>10000</v>
      </c>
      <c r="K2003">
        <v>4</v>
      </c>
      <c r="L2003">
        <v>4</v>
      </c>
      <c r="M2003">
        <v>4</v>
      </c>
      <c r="N2003">
        <v>4</v>
      </c>
      <c r="O2003">
        <v>0</v>
      </c>
      <c r="P2003">
        <v>0</v>
      </c>
      <c r="Q2003">
        <v>0</v>
      </c>
      <c r="R2003">
        <v>0</v>
      </c>
      <c r="S2003">
        <v>22</v>
      </c>
      <c r="T2003">
        <v>30</v>
      </c>
      <c r="U2003">
        <v>0</v>
      </c>
      <c r="V2003">
        <v>300</v>
      </c>
      <c r="W2003">
        <v>62000</v>
      </c>
      <c r="X2003">
        <v>5</v>
      </c>
      <c r="Y2003">
        <v>750</v>
      </c>
      <c r="Z2003">
        <v>750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100</v>
      </c>
    </row>
    <row r="2004" spans="1:34" ht="18.75">
      <c r="A2004" s="79">
        <v>2003</v>
      </c>
      <c r="B2004" t="s">
        <v>4374</v>
      </c>
      <c r="C2004">
        <v>16</v>
      </c>
      <c r="D2004">
        <v>2</v>
      </c>
      <c r="E2004">
        <v>1</v>
      </c>
      <c r="F2004">
        <v>1</v>
      </c>
      <c r="G2004">
        <v>0</v>
      </c>
      <c r="H2004">
        <v>0</v>
      </c>
      <c r="I2004">
        <v>4130</v>
      </c>
      <c r="J2004">
        <v>10000</v>
      </c>
      <c r="K2004">
        <v>4</v>
      </c>
      <c r="L2004">
        <v>4</v>
      </c>
      <c r="M2004">
        <v>4</v>
      </c>
      <c r="N2004">
        <v>4</v>
      </c>
      <c r="O2004">
        <v>18</v>
      </c>
      <c r="P2004">
        <v>27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300</v>
      </c>
      <c r="W2004">
        <v>62000</v>
      </c>
      <c r="X2004">
        <v>5</v>
      </c>
      <c r="Y2004">
        <v>1500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100</v>
      </c>
    </row>
    <row r="2005" spans="1:34" ht="18.75">
      <c r="A2005" s="79">
        <v>2004</v>
      </c>
      <c r="B2005" t="s">
        <v>4375</v>
      </c>
      <c r="C2005">
        <v>16</v>
      </c>
      <c r="D2005">
        <v>2</v>
      </c>
      <c r="E2005">
        <v>1</v>
      </c>
      <c r="F2005">
        <v>1</v>
      </c>
      <c r="G2005">
        <v>0</v>
      </c>
      <c r="H2005">
        <v>0</v>
      </c>
      <c r="I2005">
        <v>4130</v>
      </c>
      <c r="J2005">
        <v>10000</v>
      </c>
      <c r="K2005">
        <v>4</v>
      </c>
      <c r="L2005">
        <v>4</v>
      </c>
      <c r="M2005">
        <v>4</v>
      </c>
      <c r="N2005">
        <v>4</v>
      </c>
      <c r="O2005">
        <v>0</v>
      </c>
      <c r="P2005">
        <v>0</v>
      </c>
      <c r="Q2005">
        <v>17</v>
      </c>
      <c r="R2005">
        <v>25</v>
      </c>
      <c r="S2005">
        <v>0</v>
      </c>
      <c r="T2005">
        <v>0</v>
      </c>
      <c r="U2005">
        <v>0</v>
      </c>
      <c r="V2005">
        <v>300</v>
      </c>
      <c r="W2005">
        <v>62000</v>
      </c>
      <c r="X2005">
        <v>5</v>
      </c>
      <c r="Y2005">
        <v>150</v>
      </c>
      <c r="Z2005">
        <v>1350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100</v>
      </c>
    </row>
    <row r="2006" spans="1:34" ht="18.75">
      <c r="A2006" s="79">
        <v>2005</v>
      </c>
      <c r="B2006" t="s">
        <v>4376</v>
      </c>
      <c r="C2006">
        <v>16</v>
      </c>
      <c r="D2006">
        <v>2</v>
      </c>
      <c r="E2006">
        <v>1</v>
      </c>
      <c r="F2006">
        <v>1</v>
      </c>
      <c r="G2006">
        <v>0</v>
      </c>
      <c r="H2006">
        <v>0</v>
      </c>
      <c r="I2006">
        <v>4130</v>
      </c>
      <c r="J2006">
        <v>10000</v>
      </c>
      <c r="K2006">
        <v>4</v>
      </c>
      <c r="L2006">
        <v>4</v>
      </c>
      <c r="M2006">
        <v>4</v>
      </c>
      <c r="N2006">
        <v>4</v>
      </c>
      <c r="O2006">
        <v>0</v>
      </c>
      <c r="P2006">
        <v>0</v>
      </c>
      <c r="Q2006">
        <v>0</v>
      </c>
      <c r="R2006">
        <v>0</v>
      </c>
      <c r="S2006">
        <v>17</v>
      </c>
      <c r="T2006">
        <v>25</v>
      </c>
      <c r="U2006">
        <v>0</v>
      </c>
      <c r="V2006">
        <v>300</v>
      </c>
      <c r="W2006">
        <v>62000</v>
      </c>
      <c r="X2006">
        <v>5</v>
      </c>
      <c r="Y2006">
        <v>750</v>
      </c>
      <c r="Z2006">
        <v>750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100</v>
      </c>
    </row>
    <row r="2007" spans="1:34" ht="18.75">
      <c r="A2007" s="79">
        <v>2006</v>
      </c>
      <c r="B2007" t="s">
        <v>4377</v>
      </c>
      <c r="C2007">
        <v>19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4131</v>
      </c>
      <c r="J2007">
        <v>8000</v>
      </c>
      <c r="K2007">
        <v>0</v>
      </c>
      <c r="L2007">
        <v>0</v>
      </c>
      <c r="M2007">
        <v>0</v>
      </c>
      <c r="N2007">
        <v>2</v>
      </c>
      <c r="O2007">
        <v>28</v>
      </c>
      <c r="P2007">
        <v>36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300</v>
      </c>
      <c r="W2007">
        <v>62000</v>
      </c>
      <c r="X2007">
        <v>5</v>
      </c>
      <c r="Y2007">
        <v>3000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100</v>
      </c>
    </row>
    <row r="2008" spans="1:34" ht="18.75">
      <c r="A2008" s="79">
        <v>2007</v>
      </c>
      <c r="B2008" t="s">
        <v>4378</v>
      </c>
      <c r="C2008">
        <v>19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4131</v>
      </c>
      <c r="J2008">
        <v>8000</v>
      </c>
      <c r="K2008">
        <v>0</v>
      </c>
      <c r="L2008">
        <v>0</v>
      </c>
      <c r="M2008">
        <v>0</v>
      </c>
      <c r="N2008">
        <v>2</v>
      </c>
      <c r="O2008">
        <v>0</v>
      </c>
      <c r="P2008">
        <v>0</v>
      </c>
      <c r="Q2008">
        <v>27</v>
      </c>
      <c r="R2008">
        <v>34</v>
      </c>
      <c r="S2008">
        <v>0</v>
      </c>
      <c r="T2008">
        <v>0</v>
      </c>
      <c r="U2008">
        <v>0</v>
      </c>
      <c r="V2008">
        <v>300</v>
      </c>
      <c r="W2008">
        <v>62000</v>
      </c>
      <c r="X2008">
        <v>5</v>
      </c>
      <c r="Y2008">
        <v>300</v>
      </c>
      <c r="Z2008">
        <v>2700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100</v>
      </c>
    </row>
    <row r="2009" spans="1:34" ht="18.75">
      <c r="A2009" s="79">
        <v>2008</v>
      </c>
      <c r="B2009" t="s">
        <v>4379</v>
      </c>
      <c r="C2009">
        <v>19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4131</v>
      </c>
      <c r="J2009">
        <v>8000</v>
      </c>
      <c r="K2009">
        <v>0</v>
      </c>
      <c r="L2009">
        <v>0</v>
      </c>
      <c r="M2009">
        <v>0</v>
      </c>
      <c r="N2009">
        <v>2</v>
      </c>
      <c r="O2009">
        <v>0</v>
      </c>
      <c r="P2009">
        <v>0</v>
      </c>
      <c r="Q2009">
        <v>0</v>
      </c>
      <c r="R2009">
        <v>0</v>
      </c>
      <c r="S2009">
        <v>27</v>
      </c>
      <c r="T2009">
        <v>34</v>
      </c>
      <c r="U2009">
        <v>0</v>
      </c>
      <c r="V2009">
        <v>300</v>
      </c>
      <c r="W2009">
        <v>62000</v>
      </c>
      <c r="X2009">
        <v>5</v>
      </c>
      <c r="Y2009">
        <v>1500</v>
      </c>
      <c r="Z2009">
        <v>1500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100</v>
      </c>
    </row>
    <row r="2010" spans="1:34" ht="18.75">
      <c r="A2010" s="79">
        <v>2009</v>
      </c>
      <c r="B2010" t="s">
        <v>4380</v>
      </c>
      <c r="C2010">
        <v>15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4134</v>
      </c>
      <c r="J2010">
        <v>8000</v>
      </c>
      <c r="K2010">
        <v>0</v>
      </c>
      <c r="L2010">
        <v>10</v>
      </c>
      <c r="M2010">
        <v>3</v>
      </c>
      <c r="N2010">
        <v>12</v>
      </c>
      <c r="O2010">
        <v>25</v>
      </c>
      <c r="P2010">
        <v>37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300</v>
      </c>
      <c r="W2010">
        <v>62000</v>
      </c>
      <c r="X2010">
        <v>5</v>
      </c>
      <c r="Y2010">
        <v>1500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100</v>
      </c>
    </row>
    <row r="2011" spans="1:34" ht="18.75">
      <c r="A2011" s="79">
        <v>2010</v>
      </c>
      <c r="B2011" t="s">
        <v>4381</v>
      </c>
      <c r="C2011">
        <v>15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4134</v>
      </c>
      <c r="J2011">
        <v>8000</v>
      </c>
      <c r="K2011">
        <v>0</v>
      </c>
      <c r="L2011">
        <v>9</v>
      </c>
      <c r="M2011">
        <v>2</v>
      </c>
      <c r="N2011">
        <v>9</v>
      </c>
      <c r="O2011">
        <v>0</v>
      </c>
      <c r="P2011">
        <v>0</v>
      </c>
      <c r="Q2011">
        <v>24</v>
      </c>
      <c r="R2011">
        <v>35</v>
      </c>
      <c r="S2011">
        <v>0</v>
      </c>
      <c r="T2011">
        <v>0</v>
      </c>
      <c r="U2011">
        <v>0</v>
      </c>
      <c r="V2011">
        <v>300</v>
      </c>
      <c r="W2011">
        <v>62000</v>
      </c>
      <c r="X2011">
        <v>5</v>
      </c>
      <c r="Y2011">
        <v>150</v>
      </c>
      <c r="Z2011">
        <v>1350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100</v>
      </c>
    </row>
    <row r="2012" spans="1:34" ht="18.75">
      <c r="A2012" s="79">
        <v>2011</v>
      </c>
      <c r="B2012" t="s">
        <v>4382</v>
      </c>
      <c r="C2012">
        <v>15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4134</v>
      </c>
      <c r="J2012">
        <v>8000</v>
      </c>
      <c r="K2012">
        <v>0</v>
      </c>
      <c r="L2012">
        <v>9</v>
      </c>
      <c r="M2012">
        <v>2</v>
      </c>
      <c r="N2012">
        <v>9</v>
      </c>
      <c r="O2012">
        <v>0</v>
      </c>
      <c r="P2012">
        <v>0</v>
      </c>
      <c r="Q2012">
        <v>0</v>
      </c>
      <c r="R2012">
        <v>0</v>
      </c>
      <c r="S2012">
        <v>24</v>
      </c>
      <c r="T2012">
        <v>35</v>
      </c>
      <c r="U2012">
        <v>0</v>
      </c>
      <c r="V2012">
        <v>300</v>
      </c>
      <c r="W2012">
        <v>62000</v>
      </c>
      <c r="X2012">
        <v>5</v>
      </c>
      <c r="Y2012">
        <v>750</v>
      </c>
      <c r="Z2012">
        <v>750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100</v>
      </c>
    </row>
    <row r="2013" spans="1:34" ht="18.75">
      <c r="A2013" s="79">
        <v>2012</v>
      </c>
      <c r="B2013" t="s">
        <v>4383</v>
      </c>
      <c r="C2013">
        <v>30</v>
      </c>
      <c r="D2013">
        <v>0</v>
      </c>
      <c r="E2013">
        <v>1</v>
      </c>
      <c r="F2013">
        <v>0</v>
      </c>
      <c r="G2013">
        <v>1</v>
      </c>
      <c r="H2013">
        <v>0</v>
      </c>
      <c r="I2013">
        <v>4132</v>
      </c>
      <c r="J2013">
        <v>50000</v>
      </c>
      <c r="K2013">
        <v>0</v>
      </c>
      <c r="L2013">
        <v>0</v>
      </c>
      <c r="M2013">
        <v>0</v>
      </c>
      <c r="N2013">
        <v>0</v>
      </c>
      <c r="O2013">
        <v>39</v>
      </c>
      <c r="P2013">
        <v>49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300</v>
      </c>
      <c r="W2013">
        <v>62000</v>
      </c>
      <c r="X2013">
        <v>5</v>
      </c>
      <c r="Y2013">
        <v>3000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100</v>
      </c>
    </row>
    <row r="2014" spans="1:34" ht="18.75">
      <c r="A2014" s="79">
        <v>2013</v>
      </c>
      <c r="B2014" t="s">
        <v>4384</v>
      </c>
      <c r="C2014">
        <v>30</v>
      </c>
      <c r="D2014">
        <v>0</v>
      </c>
      <c r="E2014">
        <v>1</v>
      </c>
      <c r="F2014">
        <v>0</v>
      </c>
      <c r="G2014">
        <v>1</v>
      </c>
      <c r="H2014">
        <v>0</v>
      </c>
      <c r="I2014">
        <v>4132</v>
      </c>
      <c r="J2014">
        <v>50000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37</v>
      </c>
      <c r="R2014">
        <v>46</v>
      </c>
      <c r="S2014">
        <v>0</v>
      </c>
      <c r="T2014">
        <v>0</v>
      </c>
      <c r="U2014">
        <v>0</v>
      </c>
      <c r="V2014">
        <v>300</v>
      </c>
      <c r="W2014">
        <v>62000</v>
      </c>
      <c r="X2014">
        <v>5</v>
      </c>
      <c r="Y2014">
        <v>300</v>
      </c>
      <c r="Z2014">
        <v>2700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100</v>
      </c>
    </row>
    <row r="2015" spans="1:34" ht="18.75">
      <c r="A2015" s="79">
        <v>2014</v>
      </c>
      <c r="B2015" t="s">
        <v>4385</v>
      </c>
      <c r="C2015">
        <v>30</v>
      </c>
      <c r="D2015">
        <v>0</v>
      </c>
      <c r="E2015">
        <v>1</v>
      </c>
      <c r="F2015">
        <v>0</v>
      </c>
      <c r="G2015">
        <v>1</v>
      </c>
      <c r="H2015">
        <v>0</v>
      </c>
      <c r="I2015">
        <v>4132</v>
      </c>
      <c r="J2015">
        <v>50000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37</v>
      </c>
      <c r="T2015">
        <v>46</v>
      </c>
      <c r="U2015">
        <v>0</v>
      </c>
      <c r="V2015">
        <v>300</v>
      </c>
      <c r="W2015">
        <v>62000</v>
      </c>
      <c r="X2015">
        <v>5</v>
      </c>
      <c r="Y2015">
        <v>1500</v>
      </c>
      <c r="Z2015">
        <v>1500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100</v>
      </c>
    </row>
    <row r="2016" spans="1:34" ht="18.75">
      <c r="A2016" s="79">
        <v>2015</v>
      </c>
      <c r="B2016" t="s">
        <v>4386</v>
      </c>
      <c r="C2016">
        <v>26</v>
      </c>
      <c r="D2016">
        <v>0</v>
      </c>
      <c r="E2016">
        <v>2</v>
      </c>
      <c r="F2016">
        <v>0</v>
      </c>
      <c r="G2016">
        <v>0</v>
      </c>
      <c r="H2016">
        <v>0</v>
      </c>
      <c r="I2016">
        <v>4133</v>
      </c>
      <c r="J2016">
        <v>8000</v>
      </c>
      <c r="K2016">
        <v>0</v>
      </c>
      <c r="L2016">
        <v>0</v>
      </c>
      <c r="M2016">
        <v>0</v>
      </c>
      <c r="N2016">
        <v>0</v>
      </c>
      <c r="O2016">
        <v>28</v>
      </c>
      <c r="P2016">
        <v>38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300</v>
      </c>
      <c r="W2016">
        <v>62000</v>
      </c>
      <c r="X2016">
        <v>10</v>
      </c>
      <c r="Y2016">
        <v>1500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100</v>
      </c>
    </row>
    <row r="2017" spans="1:34" ht="18.75">
      <c r="A2017" s="79">
        <v>2016</v>
      </c>
      <c r="B2017" t="s">
        <v>4387</v>
      </c>
      <c r="C2017">
        <v>26</v>
      </c>
      <c r="D2017">
        <v>0</v>
      </c>
      <c r="E2017">
        <v>2</v>
      </c>
      <c r="F2017">
        <v>0</v>
      </c>
      <c r="G2017">
        <v>0</v>
      </c>
      <c r="H2017">
        <v>0</v>
      </c>
      <c r="I2017">
        <v>4133</v>
      </c>
      <c r="J2017">
        <v>8000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27</v>
      </c>
      <c r="R2017">
        <v>36</v>
      </c>
      <c r="S2017">
        <v>0</v>
      </c>
      <c r="T2017">
        <v>0</v>
      </c>
      <c r="U2017">
        <v>0</v>
      </c>
      <c r="V2017">
        <v>300</v>
      </c>
      <c r="W2017">
        <v>62000</v>
      </c>
      <c r="X2017">
        <v>10</v>
      </c>
      <c r="Y2017">
        <v>150</v>
      </c>
      <c r="Z2017">
        <v>1350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100</v>
      </c>
    </row>
    <row r="2018" spans="1:34" ht="18.75">
      <c r="A2018" s="79">
        <v>2017</v>
      </c>
      <c r="B2018" t="s">
        <v>4388</v>
      </c>
      <c r="C2018">
        <v>26</v>
      </c>
      <c r="D2018">
        <v>0</v>
      </c>
      <c r="E2018">
        <v>2</v>
      </c>
      <c r="F2018">
        <v>0</v>
      </c>
      <c r="G2018">
        <v>0</v>
      </c>
      <c r="H2018">
        <v>0</v>
      </c>
      <c r="I2018">
        <v>4133</v>
      </c>
      <c r="J2018">
        <v>8000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27</v>
      </c>
      <c r="T2018">
        <v>36</v>
      </c>
      <c r="U2018">
        <v>0</v>
      </c>
      <c r="V2018">
        <v>300</v>
      </c>
      <c r="W2018">
        <v>62000</v>
      </c>
      <c r="X2018">
        <v>10</v>
      </c>
      <c r="Y2018">
        <v>750</v>
      </c>
      <c r="Z2018">
        <v>750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100</v>
      </c>
    </row>
    <row r="2019" spans="1:34" ht="18.75">
      <c r="A2019" s="79">
        <v>2018</v>
      </c>
      <c r="B2019" t="s">
        <v>4389</v>
      </c>
      <c r="C2019">
        <v>22</v>
      </c>
      <c r="D2019">
        <v>0</v>
      </c>
      <c r="E2019">
        <v>2</v>
      </c>
      <c r="F2019">
        <v>0</v>
      </c>
      <c r="G2019">
        <v>0</v>
      </c>
      <c r="H2019">
        <v>0</v>
      </c>
      <c r="I2019">
        <v>4138</v>
      </c>
      <c r="J2019">
        <v>7000</v>
      </c>
      <c r="K2019">
        <v>0</v>
      </c>
      <c r="L2019">
        <v>0</v>
      </c>
      <c r="M2019">
        <v>0</v>
      </c>
      <c r="N2019">
        <v>0</v>
      </c>
      <c r="O2019">
        <v>34</v>
      </c>
      <c r="P2019">
        <v>45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300</v>
      </c>
      <c r="W2019">
        <v>62000</v>
      </c>
      <c r="X2019">
        <v>5</v>
      </c>
      <c r="Y2019">
        <v>1500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100</v>
      </c>
    </row>
    <row r="2020" spans="1:34" ht="18.75">
      <c r="A2020" s="79">
        <v>2019</v>
      </c>
      <c r="B2020" t="s">
        <v>4390</v>
      </c>
      <c r="C2020">
        <v>22</v>
      </c>
      <c r="D2020">
        <v>0</v>
      </c>
      <c r="E2020">
        <v>2</v>
      </c>
      <c r="F2020">
        <v>0</v>
      </c>
      <c r="G2020">
        <v>0</v>
      </c>
      <c r="H2020">
        <v>0</v>
      </c>
      <c r="I2020">
        <v>4138</v>
      </c>
      <c r="J2020">
        <v>7000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32</v>
      </c>
      <c r="R2020">
        <v>42</v>
      </c>
      <c r="S2020">
        <v>0</v>
      </c>
      <c r="T2020">
        <v>0</v>
      </c>
      <c r="U2020">
        <v>0</v>
      </c>
      <c r="V2020">
        <v>300</v>
      </c>
      <c r="W2020">
        <v>62000</v>
      </c>
      <c r="X2020">
        <v>5</v>
      </c>
      <c r="Y2020">
        <v>150</v>
      </c>
      <c r="Z2020">
        <v>1350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100</v>
      </c>
    </row>
    <row r="2021" spans="1:34" ht="18.75">
      <c r="A2021" s="79">
        <v>2020</v>
      </c>
      <c r="B2021" t="s">
        <v>4391</v>
      </c>
      <c r="C2021">
        <v>22</v>
      </c>
      <c r="D2021">
        <v>0</v>
      </c>
      <c r="E2021">
        <v>2</v>
      </c>
      <c r="F2021">
        <v>0</v>
      </c>
      <c r="G2021">
        <v>0</v>
      </c>
      <c r="H2021">
        <v>0</v>
      </c>
      <c r="I2021">
        <v>4138</v>
      </c>
      <c r="J2021">
        <v>7000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32</v>
      </c>
      <c r="T2021">
        <v>42</v>
      </c>
      <c r="U2021">
        <v>0</v>
      </c>
      <c r="V2021">
        <v>300</v>
      </c>
      <c r="W2021">
        <v>62000</v>
      </c>
      <c r="X2021">
        <v>5</v>
      </c>
      <c r="Y2021">
        <v>750</v>
      </c>
      <c r="Z2021">
        <v>750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100</v>
      </c>
    </row>
    <row r="2022" spans="1:34" ht="18.75">
      <c r="A2022" s="79">
        <v>2021</v>
      </c>
      <c r="B2022" t="s">
        <v>4392</v>
      </c>
      <c r="C2022">
        <v>54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4136</v>
      </c>
      <c r="J2022">
        <v>10000</v>
      </c>
      <c r="K2022">
        <v>0</v>
      </c>
      <c r="L2022">
        <v>10</v>
      </c>
      <c r="M2022">
        <v>3</v>
      </c>
      <c r="N2022">
        <v>12</v>
      </c>
      <c r="O2022">
        <v>27</v>
      </c>
      <c r="P2022">
        <v>36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300</v>
      </c>
      <c r="W2022">
        <v>62000</v>
      </c>
      <c r="X2022">
        <v>5</v>
      </c>
      <c r="Y2022">
        <v>1500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100</v>
      </c>
    </row>
    <row r="2023" spans="1:34" ht="18.75">
      <c r="A2023" s="79">
        <v>2022</v>
      </c>
      <c r="B2023" t="s">
        <v>4393</v>
      </c>
      <c r="C2023">
        <v>54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4136</v>
      </c>
      <c r="J2023">
        <v>10000</v>
      </c>
      <c r="K2023">
        <v>0</v>
      </c>
      <c r="L2023">
        <v>9</v>
      </c>
      <c r="M2023">
        <v>2</v>
      </c>
      <c r="N2023">
        <v>9</v>
      </c>
      <c r="O2023">
        <v>0</v>
      </c>
      <c r="P2023">
        <v>0</v>
      </c>
      <c r="Q2023">
        <v>24</v>
      </c>
      <c r="R2023">
        <v>35</v>
      </c>
      <c r="S2023">
        <v>0</v>
      </c>
      <c r="T2023">
        <v>0</v>
      </c>
      <c r="U2023">
        <v>0</v>
      </c>
      <c r="V2023">
        <v>300</v>
      </c>
      <c r="W2023">
        <v>62000</v>
      </c>
      <c r="X2023">
        <v>5</v>
      </c>
      <c r="Y2023">
        <v>150</v>
      </c>
      <c r="Z2023">
        <v>1350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100</v>
      </c>
    </row>
    <row r="2024" spans="1:34" ht="18.75">
      <c r="A2024" s="79">
        <v>2023</v>
      </c>
      <c r="B2024" t="s">
        <v>4394</v>
      </c>
      <c r="C2024">
        <v>54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4136</v>
      </c>
      <c r="J2024">
        <v>10000</v>
      </c>
      <c r="K2024">
        <v>0</v>
      </c>
      <c r="L2024">
        <v>9</v>
      </c>
      <c r="M2024">
        <v>2</v>
      </c>
      <c r="N2024">
        <v>9</v>
      </c>
      <c r="O2024">
        <v>0</v>
      </c>
      <c r="P2024">
        <v>0</v>
      </c>
      <c r="Q2024">
        <v>0</v>
      </c>
      <c r="R2024">
        <v>0</v>
      </c>
      <c r="S2024">
        <v>24</v>
      </c>
      <c r="T2024">
        <v>35</v>
      </c>
      <c r="U2024">
        <v>0</v>
      </c>
      <c r="V2024">
        <v>300</v>
      </c>
      <c r="W2024">
        <v>62000</v>
      </c>
      <c r="X2024">
        <v>5</v>
      </c>
      <c r="Y2024">
        <v>750</v>
      </c>
      <c r="Z2024">
        <v>750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100</v>
      </c>
    </row>
    <row r="2025" spans="1:34" ht="18.75">
      <c r="A2025" s="79">
        <v>2024</v>
      </c>
      <c r="B2025" t="s">
        <v>4395</v>
      </c>
      <c r="C2025">
        <v>52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4137</v>
      </c>
      <c r="J2025">
        <v>10000</v>
      </c>
      <c r="K2025">
        <v>0</v>
      </c>
      <c r="L2025">
        <v>10</v>
      </c>
      <c r="M2025">
        <v>3</v>
      </c>
      <c r="N2025">
        <v>12</v>
      </c>
      <c r="O2025">
        <v>21</v>
      </c>
      <c r="P2025">
        <v>43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300</v>
      </c>
      <c r="W2025">
        <v>62000</v>
      </c>
      <c r="X2025">
        <v>5</v>
      </c>
      <c r="Y2025">
        <v>1500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100</v>
      </c>
    </row>
    <row r="2026" spans="1:34" ht="18.75">
      <c r="A2026" s="79">
        <v>2025</v>
      </c>
      <c r="B2026" t="s">
        <v>4396</v>
      </c>
      <c r="C2026">
        <v>52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4137</v>
      </c>
      <c r="J2026">
        <v>10000</v>
      </c>
      <c r="K2026">
        <v>0</v>
      </c>
      <c r="L2026">
        <v>9</v>
      </c>
      <c r="M2026">
        <v>2</v>
      </c>
      <c r="N2026">
        <v>9</v>
      </c>
      <c r="O2026">
        <v>0</v>
      </c>
      <c r="P2026">
        <v>0</v>
      </c>
      <c r="Q2026">
        <v>24</v>
      </c>
      <c r="R2026">
        <v>35</v>
      </c>
      <c r="S2026">
        <v>0</v>
      </c>
      <c r="T2026">
        <v>0</v>
      </c>
      <c r="U2026">
        <v>0</v>
      </c>
      <c r="V2026">
        <v>300</v>
      </c>
      <c r="W2026">
        <v>62000</v>
      </c>
      <c r="X2026">
        <v>5</v>
      </c>
      <c r="Y2026">
        <v>150</v>
      </c>
      <c r="Z2026">
        <v>1350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100</v>
      </c>
    </row>
    <row r="2027" spans="1:34" ht="18.75">
      <c r="A2027" s="79">
        <v>2026</v>
      </c>
      <c r="B2027" t="s">
        <v>4397</v>
      </c>
      <c r="C2027">
        <v>52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4137</v>
      </c>
      <c r="J2027">
        <v>10000</v>
      </c>
      <c r="K2027">
        <v>0</v>
      </c>
      <c r="L2027">
        <v>9</v>
      </c>
      <c r="M2027">
        <v>2</v>
      </c>
      <c r="N2027">
        <v>9</v>
      </c>
      <c r="O2027">
        <v>0</v>
      </c>
      <c r="P2027">
        <v>0</v>
      </c>
      <c r="Q2027">
        <v>0</v>
      </c>
      <c r="R2027">
        <v>0</v>
      </c>
      <c r="S2027">
        <v>24</v>
      </c>
      <c r="T2027">
        <v>35</v>
      </c>
      <c r="U2027">
        <v>0</v>
      </c>
      <c r="V2027">
        <v>300</v>
      </c>
      <c r="W2027">
        <v>62000</v>
      </c>
      <c r="X2027">
        <v>5</v>
      </c>
      <c r="Y2027">
        <v>750</v>
      </c>
      <c r="Z2027">
        <v>750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100</v>
      </c>
    </row>
    <row r="2028" spans="1:34" ht="18.75">
      <c r="A2028" s="79">
        <v>2027</v>
      </c>
      <c r="B2028" t="s">
        <v>4398</v>
      </c>
      <c r="C2028">
        <v>5</v>
      </c>
      <c r="D2028">
        <v>108</v>
      </c>
      <c r="E2028">
        <v>80</v>
      </c>
      <c r="F2028">
        <v>199</v>
      </c>
      <c r="G2028">
        <v>0</v>
      </c>
      <c r="H2028">
        <v>0</v>
      </c>
      <c r="I2028">
        <v>2765</v>
      </c>
      <c r="J2028">
        <v>60000</v>
      </c>
      <c r="K2028">
        <v>7</v>
      </c>
      <c r="L2028">
        <v>9</v>
      </c>
      <c r="M2028">
        <v>0</v>
      </c>
      <c r="N2028">
        <v>12</v>
      </c>
      <c r="O2028">
        <v>72</v>
      </c>
      <c r="P2028">
        <v>140</v>
      </c>
      <c r="Q2028">
        <v>0</v>
      </c>
      <c r="R2028">
        <v>0</v>
      </c>
      <c r="S2028">
        <v>0</v>
      </c>
      <c r="T2028">
        <v>0</v>
      </c>
      <c r="U2028">
        <v>89</v>
      </c>
      <c r="V2028">
        <v>300</v>
      </c>
      <c r="W2028">
        <v>62000</v>
      </c>
      <c r="X2028">
        <v>20</v>
      </c>
      <c r="Y2028">
        <v>70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100</v>
      </c>
    </row>
    <row r="2029" spans="1:34" ht="18.75">
      <c r="A2029" s="79">
        <v>2028</v>
      </c>
      <c r="B2029" t="s">
        <v>4399</v>
      </c>
      <c r="C2029">
        <v>5</v>
      </c>
      <c r="D2029">
        <v>110</v>
      </c>
      <c r="E2029">
        <v>80</v>
      </c>
      <c r="F2029">
        <v>199</v>
      </c>
      <c r="G2029">
        <v>0</v>
      </c>
      <c r="H2029">
        <v>0</v>
      </c>
      <c r="I2029">
        <v>2767</v>
      </c>
      <c r="J2029">
        <v>60000</v>
      </c>
      <c r="K2029">
        <v>7</v>
      </c>
      <c r="L2029">
        <v>9</v>
      </c>
      <c r="M2029">
        <v>0</v>
      </c>
      <c r="N2029">
        <v>0</v>
      </c>
      <c r="O2029">
        <v>25</v>
      </c>
      <c r="P2029">
        <v>55</v>
      </c>
      <c r="Q2029">
        <v>72</v>
      </c>
      <c r="R2029">
        <v>90</v>
      </c>
      <c r="S2029">
        <v>0</v>
      </c>
      <c r="T2029">
        <v>0</v>
      </c>
      <c r="U2029">
        <v>89</v>
      </c>
      <c r="V2029">
        <v>300</v>
      </c>
      <c r="W2029">
        <v>62000</v>
      </c>
      <c r="X2029">
        <v>20</v>
      </c>
      <c r="Y2029">
        <v>70</v>
      </c>
      <c r="Z2029">
        <v>0</v>
      </c>
      <c r="AA2029">
        <v>0</v>
      </c>
      <c r="AB2029">
        <v>800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100</v>
      </c>
    </row>
    <row r="2030" spans="1:34" ht="18.75">
      <c r="A2030" s="79">
        <v>2029</v>
      </c>
      <c r="B2030" t="s">
        <v>4400</v>
      </c>
      <c r="C2030">
        <v>5</v>
      </c>
      <c r="D2030">
        <v>109</v>
      </c>
      <c r="E2030">
        <v>80</v>
      </c>
      <c r="F2030">
        <v>199</v>
      </c>
      <c r="G2030">
        <v>0</v>
      </c>
      <c r="H2030">
        <v>0</v>
      </c>
      <c r="I2030">
        <v>2766</v>
      </c>
      <c r="J2030">
        <v>60000</v>
      </c>
      <c r="K2030">
        <v>7</v>
      </c>
      <c r="L2030">
        <v>9</v>
      </c>
      <c r="M2030">
        <v>0</v>
      </c>
      <c r="N2030">
        <v>0</v>
      </c>
      <c r="O2030">
        <v>25</v>
      </c>
      <c r="P2030">
        <v>55</v>
      </c>
      <c r="Q2030">
        <v>0</v>
      </c>
      <c r="R2030">
        <v>0</v>
      </c>
      <c r="S2030">
        <v>72</v>
      </c>
      <c r="T2030">
        <v>90</v>
      </c>
      <c r="U2030">
        <v>89</v>
      </c>
      <c r="V2030">
        <v>300</v>
      </c>
      <c r="W2030">
        <v>62000</v>
      </c>
      <c r="X2030">
        <v>20</v>
      </c>
      <c r="Y2030">
        <v>70</v>
      </c>
      <c r="Z2030">
        <v>0</v>
      </c>
      <c r="AA2030">
        <v>0</v>
      </c>
      <c r="AB2030">
        <v>0</v>
      </c>
      <c r="AC2030">
        <v>10000</v>
      </c>
      <c r="AD2030">
        <v>0</v>
      </c>
      <c r="AE2030">
        <v>0</v>
      </c>
      <c r="AF2030">
        <v>0</v>
      </c>
      <c r="AG2030">
        <v>0</v>
      </c>
      <c r="AH2030">
        <v>100</v>
      </c>
    </row>
    <row r="2031" spans="1:34" ht="18.75">
      <c r="A2031" s="79">
        <v>2030</v>
      </c>
      <c r="B2031" t="s">
        <v>4401</v>
      </c>
      <c r="C2031">
        <v>10</v>
      </c>
      <c r="D2031">
        <v>110</v>
      </c>
      <c r="E2031">
        <v>80</v>
      </c>
      <c r="F2031">
        <v>0</v>
      </c>
      <c r="G2031">
        <v>0</v>
      </c>
      <c r="H2031">
        <v>0</v>
      </c>
      <c r="I2031">
        <v>2770</v>
      </c>
      <c r="J2031">
        <v>60000</v>
      </c>
      <c r="K2031">
        <v>12</v>
      </c>
      <c r="L2031">
        <v>30</v>
      </c>
      <c r="M2031">
        <v>12</v>
      </c>
      <c r="N2031">
        <v>30</v>
      </c>
      <c r="O2031">
        <v>45</v>
      </c>
      <c r="P2031">
        <v>52</v>
      </c>
      <c r="Q2031">
        <v>0</v>
      </c>
      <c r="R2031">
        <v>0</v>
      </c>
      <c r="S2031">
        <v>0</v>
      </c>
      <c r="T2031">
        <v>0</v>
      </c>
      <c r="U2031">
        <v>45</v>
      </c>
      <c r="V2031">
        <v>300</v>
      </c>
      <c r="W2031">
        <v>62000</v>
      </c>
      <c r="X2031">
        <v>70</v>
      </c>
      <c r="Y2031">
        <v>15000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100</v>
      </c>
    </row>
    <row r="2032" spans="1:34" ht="18.75">
      <c r="A2032" s="79">
        <v>2031</v>
      </c>
      <c r="B2032" t="s">
        <v>4402</v>
      </c>
      <c r="C2032">
        <v>11</v>
      </c>
      <c r="D2032">
        <v>110</v>
      </c>
      <c r="E2032">
        <v>80</v>
      </c>
      <c r="F2032">
        <v>0</v>
      </c>
      <c r="G2032">
        <v>0</v>
      </c>
      <c r="H2032">
        <v>0</v>
      </c>
      <c r="I2032">
        <v>2771</v>
      </c>
      <c r="J2032">
        <v>60000</v>
      </c>
      <c r="K2032">
        <v>12</v>
      </c>
      <c r="L2032">
        <v>30</v>
      </c>
      <c r="M2032">
        <v>12</v>
      </c>
      <c r="N2032">
        <v>30</v>
      </c>
      <c r="O2032">
        <v>45</v>
      </c>
      <c r="P2032">
        <v>70</v>
      </c>
      <c r="Q2032">
        <v>0</v>
      </c>
      <c r="R2032">
        <v>0</v>
      </c>
      <c r="S2032">
        <v>0</v>
      </c>
      <c r="T2032">
        <v>0</v>
      </c>
      <c r="U2032">
        <v>45</v>
      </c>
      <c r="V2032">
        <v>300</v>
      </c>
      <c r="W2032">
        <v>62000</v>
      </c>
      <c r="X2032">
        <v>70</v>
      </c>
      <c r="Y2032">
        <v>15000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100</v>
      </c>
    </row>
    <row r="2033" spans="1:34" ht="18.75">
      <c r="A2033" s="79">
        <v>2032</v>
      </c>
      <c r="B2033" t="s">
        <v>4403</v>
      </c>
      <c r="C2033">
        <v>10</v>
      </c>
      <c r="D2033">
        <v>110</v>
      </c>
      <c r="E2033">
        <v>80</v>
      </c>
      <c r="F2033">
        <v>0</v>
      </c>
      <c r="G2033">
        <v>0</v>
      </c>
      <c r="H2033">
        <v>0</v>
      </c>
      <c r="I2033">
        <v>2770</v>
      </c>
      <c r="J2033">
        <v>60000</v>
      </c>
      <c r="K2033">
        <v>12</v>
      </c>
      <c r="L2033">
        <v>30</v>
      </c>
      <c r="M2033">
        <v>12</v>
      </c>
      <c r="N2033">
        <v>30</v>
      </c>
      <c r="O2033">
        <v>0</v>
      </c>
      <c r="P2033">
        <v>0</v>
      </c>
      <c r="Q2033">
        <v>43</v>
      </c>
      <c r="R2033">
        <v>50</v>
      </c>
      <c r="S2033">
        <v>0</v>
      </c>
      <c r="T2033">
        <v>0</v>
      </c>
      <c r="U2033">
        <v>45</v>
      </c>
      <c r="V2033">
        <v>300</v>
      </c>
      <c r="W2033">
        <v>62000</v>
      </c>
      <c r="X2033">
        <v>70</v>
      </c>
      <c r="Y2033">
        <v>1500</v>
      </c>
      <c r="Z2033">
        <v>13500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100</v>
      </c>
    </row>
    <row r="2034" spans="1:34" ht="18.75">
      <c r="A2034" s="79">
        <v>2033</v>
      </c>
      <c r="B2034" t="s">
        <v>4404</v>
      </c>
      <c r="C2034">
        <v>11</v>
      </c>
      <c r="D2034">
        <v>110</v>
      </c>
      <c r="E2034">
        <v>80</v>
      </c>
      <c r="F2034">
        <v>0</v>
      </c>
      <c r="G2034">
        <v>0</v>
      </c>
      <c r="H2034">
        <v>0</v>
      </c>
      <c r="I2034">
        <v>2771</v>
      </c>
      <c r="J2034">
        <v>60000</v>
      </c>
      <c r="K2034">
        <v>12</v>
      </c>
      <c r="L2034">
        <v>30</v>
      </c>
      <c r="M2034">
        <v>12</v>
      </c>
      <c r="N2034">
        <v>30</v>
      </c>
      <c r="O2034">
        <v>0</v>
      </c>
      <c r="P2034">
        <v>0</v>
      </c>
      <c r="Q2034">
        <v>43</v>
      </c>
      <c r="R2034">
        <v>50</v>
      </c>
      <c r="S2034">
        <v>0</v>
      </c>
      <c r="T2034">
        <v>0</v>
      </c>
      <c r="U2034">
        <v>45</v>
      </c>
      <c r="V2034">
        <v>300</v>
      </c>
      <c r="W2034">
        <v>62000</v>
      </c>
      <c r="X2034">
        <v>70</v>
      </c>
      <c r="Y2034">
        <v>1500</v>
      </c>
      <c r="Z2034">
        <v>13500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100</v>
      </c>
    </row>
    <row r="2035" spans="1:34" ht="18.75">
      <c r="A2035" s="79">
        <v>2034</v>
      </c>
      <c r="B2035" t="s">
        <v>4405</v>
      </c>
      <c r="C2035">
        <v>10</v>
      </c>
      <c r="D2035">
        <v>110</v>
      </c>
      <c r="E2035">
        <v>80</v>
      </c>
      <c r="F2035">
        <v>0</v>
      </c>
      <c r="G2035">
        <v>0</v>
      </c>
      <c r="H2035">
        <v>0</v>
      </c>
      <c r="I2035">
        <v>2770</v>
      </c>
      <c r="J2035">
        <v>60000</v>
      </c>
      <c r="K2035">
        <v>12</v>
      </c>
      <c r="L2035">
        <v>30</v>
      </c>
      <c r="M2035">
        <v>12</v>
      </c>
      <c r="N2035">
        <v>30</v>
      </c>
      <c r="O2035">
        <v>0</v>
      </c>
      <c r="P2035">
        <v>0</v>
      </c>
      <c r="Q2035">
        <v>0</v>
      </c>
      <c r="R2035">
        <v>0</v>
      </c>
      <c r="S2035">
        <v>43</v>
      </c>
      <c r="T2035">
        <v>50</v>
      </c>
      <c r="U2035">
        <v>45</v>
      </c>
      <c r="V2035">
        <v>300</v>
      </c>
      <c r="W2035">
        <v>62000</v>
      </c>
      <c r="X2035">
        <v>70</v>
      </c>
      <c r="Y2035">
        <v>7500</v>
      </c>
      <c r="Z2035">
        <v>7500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100</v>
      </c>
    </row>
    <row r="2036" spans="1:34" ht="18.75">
      <c r="A2036" s="79">
        <v>2035</v>
      </c>
      <c r="B2036" t="s">
        <v>4406</v>
      </c>
      <c r="C2036">
        <v>11</v>
      </c>
      <c r="D2036">
        <v>110</v>
      </c>
      <c r="E2036">
        <v>80</v>
      </c>
      <c r="F2036">
        <v>0</v>
      </c>
      <c r="G2036">
        <v>0</v>
      </c>
      <c r="H2036">
        <v>0</v>
      </c>
      <c r="I2036">
        <v>2771</v>
      </c>
      <c r="J2036">
        <v>60000</v>
      </c>
      <c r="K2036">
        <v>12</v>
      </c>
      <c r="L2036">
        <v>30</v>
      </c>
      <c r="M2036">
        <v>12</v>
      </c>
      <c r="N2036">
        <v>30</v>
      </c>
      <c r="O2036">
        <v>0</v>
      </c>
      <c r="P2036">
        <v>0</v>
      </c>
      <c r="Q2036">
        <v>0</v>
      </c>
      <c r="R2036">
        <v>0</v>
      </c>
      <c r="S2036">
        <v>43</v>
      </c>
      <c r="T2036">
        <v>50</v>
      </c>
      <c r="U2036">
        <v>45</v>
      </c>
      <c r="V2036">
        <v>300</v>
      </c>
      <c r="W2036">
        <v>62000</v>
      </c>
      <c r="X2036">
        <v>70</v>
      </c>
      <c r="Y2036">
        <v>7500</v>
      </c>
      <c r="Z2036">
        <v>7500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100</v>
      </c>
    </row>
    <row r="2037" spans="1:34" ht="18.75">
      <c r="A2037" s="79">
        <v>2036</v>
      </c>
      <c r="B2037" t="s">
        <v>4407</v>
      </c>
      <c r="C2037">
        <v>16</v>
      </c>
      <c r="D2037">
        <v>7</v>
      </c>
      <c r="E2037">
        <v>1</v>
      </c>
      <c r="F2037">
        <v>2</v>
      </c>
      <c r="G2037">
        <v>0</v>
      </c>
      <c r="H2037">
        <v>0</v>
      </c>
      <c r="I2037">
        <v>2768</v>
      </c>
      <c r="J2037">
        <v>10000</v>
      </c>
      <c r="K2037">
        <v>4</v>
      </c>
      <c r="L2037">
        <v>4</v>
      </c>
      <c r="M2037">
        <v>4</v>
      </c>
      <c r="N2037">
        <v>4</v>
      </c>
      <c r="O2037">
        <v>35</v>
      </c>
      <c r="P2037">
        <v>40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300</v>
      </c>
      <c r="W2037">
        <v>62000</v>
      </c>
      <c r="X2037">
        <v>5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100</v>
      </c>
    </row>
    <row r="2038" spans="1:34" ht="18.75">
      <c r="A2038" s="79">
        <v>2037</v>
      </c>
      <c r="B2038" t="s">
        <v>4408</v>
      </c>
      <c r="C2038">
        <v>16</v>
      </c>
      <c r="D2038">
        <v>7</v>
      </c>
      <c r="E2038">
        <v>1</v>
      </c>
      <c r="F2038">
        <v>2</v>
      </c>
      <c r="G2038">
        <v>0</v>
      </c>
      <c r="H2038">
        <v>0</v>
      </c>
      <c r="I2038">
        <v>2768</v>
      </c>
      <c r="J2038">
        <v>10000</v>
      </c>
      <c r="K2038">
        <v>4</v>
      </c>
      <c r="L2038">
        <v>4</v>
      </c>
      <c r="M2038">
        <v>4</v>
      </c>
      <c r="N2038">
        <v>4</v>
      </c>
      <c r="O2038">
        <v>0</v>
      </c>
      <c r="P2038">
        <v>0</v>
      </c>
      <c r="Q2038">
        <v>35</v>
      </c>
      <c r="R2038">
        <v>40</v>
      </c>
      <c r="S2038">
        <v>0</v>
      </c>
      <c r="T2038">
        <v>0</v>
      </c>
      <c r="U2038">
        <v>0</v>
      </c>
      <c r="V2038">
        <v>300</v>
      </c>
      <c r="W2038">
        <v>62000</v>
      </c>
      <c r="X2038">
        <v>5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100</v>
      </c>
    </row>
    <row r="2039" spans="1:34" ht="18.75">
      <c r="A2039" s="79">
        <v>2038</v>
      </c>
      <c r="B2039" t="s">
        <v>4409</v>
      </c>
      <c r="C2039">
        <v>16</v>
      </c>
      <c r="D2039">
        <v>7</v>
      </c>
      <c r="E2039">
        <v>1</v>
      </c>
      <c r="F2039">
        <v>2</v>
      </c>
      <c r="G2039">
        <v>0</v>
      </c>
      <c r="H2039">
        <v>0</v>
      </c>
      <c r="I2039">
        <v>2768</v>
      </c>
      <c r="J2039">
        <v>10000</v>
      </c>
      <c r="K2039">
        <v>4</v>
      </c>
      <c r="L2039">
        <v>4</v>
      </c>
      <c r="M2039">
        <v>4</v>
      </c>
      <c r="N2039">
        <v>4</v>
      </c>
      <c r="O2039">
        <v>0</v>
      </c>
      <c r="P2039">
        <v>0</v>
      </c>
      <c r="Q2039">
        <v>0</v>
      </c>
      <c r="R2039">
        <v>0</v>
      </c>
      <c r="S2039">
        <v>35</v>
      </c>
      <c r="T2039">
        <v>40</v>
      </c>
      <c r="U2039">
        <v>0</v>
      </c>
      <c r="V2039">
        <v>300</v>
      </c>
      <c r="W2039">
        <v>62000</v>
      </c>
      <c r="X2039">
        <v>5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100</v>
      </c>
    </row>
    <row r="2040" spans="1:34" ht="18.75">
      <c r="A2040" s="79">
        <v>2039</v>
      </c>
      <c r="B2040" t="s">
        <v>4410</v>
      </c>
      <c r="C2040">
        <v>16</v>
      </c>
      <c r="D2040">
        <v>2</v>
      </c>
      <c r="E2040">
        <v>1</v>
      </c>
      <c r="F2040">
        <v>1</v>
      </c>
      <c r="G2040">
        <v>0</v>
      </c>
      <c r="H2040">
        <v>0</v>
      </c>
      <c r="I2040">
        <v>2778</v>
      </c>
      <c r="J2040">
        <v>10000</v>
      </c>
      <c r="K2040">
        <v>4</v>
      </c>
      <c r="L2040">
        <v>4</v>
      </c>
      <c r="M2040">
        <v>4</v>
      </c>
      <c r="N2040">
        <v>4</v>
      </c>
      <c r="O2040">
        <v>35</v>
      </c>
      <c r="P2040">
        <v>40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300</v>
      </c>
      <c r="W2040">
        <v>62000</v>
      </c>
      <c r="X2040">
        <v>5</v>
      </c>
      <c r="Y2040">
        <v>1000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100</v>
      </c>
    </row>
    <row r="2041" spans="1:34" ht="18.75">
      <c r="A2041" s="79">
        <v>2040</v>
      </c>
      <c r="B2041" t="s">
        <v>4411</v>
      </c>
      <c r="C2041">
        <v>16</v>
      </c>
      <c r="D2041">
        <v>2</v>
      </c>
      <c r="E2041">
        <v>1</v>
      </c>
      <c r="F2041">
        <v>1</v>
      </c>
      <c r="G2041">
        <v>0</v>
      </c>
      <c r="H2041">
        <v>0</v>
      </c>
      <c r="I2041">
        <v>2778</v>
      </c>
      <c r="J2041">
        <v>10000</v>
      </c>
      <c r="K2041">
        <v>4</v>
      </c>
      <c r="L2041">
        <v>4</v>
      </c>
      <c r="M2041">
        <v>4</v>
      </c>
      <c r="N2041">
        <v>4</v>
      </c>
      <c r="O2041">
        <v>0</v>
      </c>
      <c r="P2041">
        <v>0</v>
      </c>
      <c r="Q2041">
        <v>35</v>
      </c>
      <c r="R2041">
        <v>40</v>
      </c>
      <c r="S2041">
        <v>0</v>
      </c>
      <c r="T2041">
        <v>0</v>
      </c>
      <c r="U2041">
        <v>0</v>
      </c>
      <c r="V2041">
        <v>300</v>
      </c>
      <c r="W2041">
        <v>62000</v>
      </c>
      <c r="X2041">
        <v>5</v>
      </c>
      <c r="Y2041">
        <v>100</v>
      </c>
      <c r="Z2041">
        <v>900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100</v>
      </c>
    </row>
    <row r="2042" spans="1:34" ht="18.75">
      <c r="A2042" s="79">
        <v>2041</v>
      </c>
      <c r="B2042" t="s">
        <v>4412</v>
      </c>
      <c r="C2042">
        <v>16</v>
      </c>
      <c r="D2042">
        <v>2</v>
      </c>
      <c r="E2042">
        <v>1</v>
      </c>
      <c r="F2042">
        <v>1</v>
      </c>
      <c r="G2042">
        <v>0</v>
      </c>
      <c r="H2042">
        <v>0</v>
      </c>
      <c r="I2042">
        <v>2778</v>
      </c>
      <c r="J2042">
        <v>10000</v>
      </c>
      <c r="K2042">
        <v>4</v>
      </c>
      <c r="L2042">
        <v>4</v>
      </c>
      <c r="M2042">
        <v>4</v>
      </c>
      <c r="N2042">
        <v>4</v>
      </c>
      <c r="O2042">
        <v>0</v>
      </c>
      <c r="P2042">
        <v>0</v>
      </c>
      <c r="Q2042">
        <v>0</v>
      </c>
      <c r="R2042">
        <v>0</v>
      </c>
      <c r="S2042">
        <v>35</v>
      </c>
      <c r="T2042">
        <v>40</v>
      </c>
      <c r="U2042">
        <v>0</v>
      </c>
      <c r="V2042">
        <v>300</v>
      </c>
      <c r="W2042">
        <v>62000</v>
      </c>
      <c r="X2042">
        <v>5</v>
      </c>
      <c r="Y2042">
        <v>500</v>
      </c>
      <c r="Z2042">
        <v>500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100</v>
      </c>
    </row>
    <row r="2043" spans="1:34" ht="18.75">
      <c r="A2043" s="79">
        <v>2042</v>
      </c>
      <c r="B2043" t="s">
        <v>4413</v>
      </c>
      <c r="C2043">
        <v>19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2774</v>
      </c>
      <c r="J2043">
        <v>8000</v>
      </c>
      <c r="K2043">
        <v>0</v>
      </c>
      <c r="L2043">
        <v>0</v>
      </c>
      <c r="M2043">
        <v>0</v>
      </c>
      <c r="N2043">
        <v>2</v>
      </c>
      <c r="O2043">
        <v>35</v>
      </c>
      <c r="P2043">
        <v>40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300</v>
      </c>
      <c r="W2043">
        <v>62000</v>
      </c>
      <c r="X2043">
        <v>5</v>
      </c>
      <c r="Y2043">
        <v>2000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100</v>
      </c>
    </row>
    <row r="2044" spans="1:34" ht="18.75">
      <c r="A2044" s="79">
        <v>2043</v>
      </c>
      <c r="B2044" t="s">
        <v>4414</v>
      </c>
      <c r="C2044">
        <v>19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2774</v>
      </c>
      <c r="J2044">
        <v>8000</v>
      </c>
      <c r="K2044">
        <v>0</v>
      </c>
      <c r="L2044">
        <v>0</v>
      </c>
      <c r="M2044">
        <v>0</v>
      </c>
      <c r="N2044">
        <v>2</v>
      </c>
      <c r="O2044">
        <v>0</v>
      </c>
      <c r="P2044">
        <v>0</v>
      </c>
      <c r="Q2044">
        <v>35</v>
      </c>
      <c r="R2044">
        <v>40</v>
      </c>
      <c r="S2044">
        <v>0</v>
      </c>
      <c r="T2044">
        <v>0</v>
      </c>
      <c r="U2044">
        <v>0</v>
      </c>
      <c r="V2044">
        <v>300</v>
      </c>
      <c r="W2044">
        <v>62000</v>
      </c>
      <c r="X2044">
        <v>5</v>
      </c>
      <c r="Y2044">
        <v>200</v>
      </c>
      <c r="Z2044">
        <v>1800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100</v>
      </c>
    </row>
    <row r="2045" spans="1:34" ht="18.75">
      <c r="A2045" s="79">
        <v>2044</v>
      </c>
      <c r="B2045" t="s">
        <v>4415</v>
      </c>
      <c r="C2045">
        <v>19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2774</v>
      </c>
      <c r="J2045">
        <v>8000</v>
      </c>
      <c r="K2045">
        <v>0</v>
      </c>
      <c r="L2045">
        <v>0</v>
      </c>
      <c r="M2045">
        <v>0</v>
      </c>
      <c r="N2045">
        <v>2</v>
      </c>
      <c r="O2045">
        <v>0</v>
      </c>
      <c r="P2045">
        <v>0</v>
      </c>
      <c r="Q2045">
        <v>0</v>
      </c>
      <c r="R2045">
        <v>0</v>
      </c>
      <c r="S2045">
        <v>35</v>
      </c>
      <c r="T2045">
        <v>40</v>
      </c>
      <c r="U2045">
        <v>0</v>
      </c>
      <c r="V2045">
        <v>300</v>
      </c>
      <c r="W2045">
        <v>62000</v>
      </c>
      <c r="X2045">
        <v>5</v>
      </c>
      <c r="Y2045">
        <v>1000</v>
      </c>
      <c r="Z2045">
        <v>1000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100</v>
      </c>
    </row>
    <row r="2046" spans="1:34" ht="18.75">
      <c r="A2046" s="79">
        <v>2045</v>
      </c>
      <c r="B2046" t="s">
        <v>4416</v>
      </c>
      <c r="C2046">
        <v>15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2777</v>
      </c>
      <c r="J2046">
        <v>8000</v>
      </c>
      <c r="K2046">
        <v>0</v>
      </c>
      <c r="L2046">
        <v>10</v>
      </c>
      <c r="M2046">
        <v>3</v>
      </c>
      <c r="N2046">
        <v>12</v>
      </c>
      <c r="O2046">
        <v>35</v>
      </c>
      <c r="P2046">
        <v>40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300</v>
      </c>
      <c r="W2046">
        <v>62000</v>
      </c>
      <c r="X2046">
        <v>5</v>
      </c>
      <c r="Y2046">
        <v>1000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100</v>
      </c>
    </row>
    <row r="2047" spans="1:34" ht="18.75">
      <c r="A2047" s="79">
        <v>2046</v>
      </c>
      <c r="B2047" t="s">
        <v>4417</v>
      </c>
      <c r="C2047">
        <v>15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2777</v>
      </c>
      <c r="J2047">
        <v>8000</v>
      </c>
      <c r="K2047">
        <v>0</v>
      </c>
      <c r="L2047">
        <v>9</v>
      </c>
      <c r="M2047">
        <v>2</v>
      </c>
      <c r="N2047">
        <v>9</v>
      </c>
      <c r="O2047">
        <v>0</v>
      </c>
      <c r="P2047">
        <v>0</v>
      </c>
      <c r="Q2047">
        <v>35</v>
      </c>
      <c r="R2047">
        <v>40</v>
      </c>
      <c r="S2047">
        <v>0</v>
      </c>
      <c r="T2047">
        <v>0</v>
      </c>
      <c r="U2047">
        <v>0</v>
      </c>
      <c r="V2047">
        <v>300</v>
      </c>
      <c r="W2047">
        <v>62000</v>
      </c>
      <c r="X2047">
        <v>5</v>
      </c>
      <c r="Y2047">
        <v>100</v>
      </c>
      <c r="Z2047">
        <v>900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100</v>
      </c>
    </row>
    <row r="2048" spans="1:34" ht="18.75">
      <c r="A2048" s="79">
        <v>2047</v>
      </c>
      <c r="B2048" t="s">
        <v>4418</v>
      </c>
      <c r="C2048">
        <v>15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2777</v>
      </c>
      <c r="J2048">
        <v>8000</v>
      </c>
      <c r="K2048">
        <v>0</v>
      </c>
      <c r="L2048">
        <v>9</v>
      </c>
      <c r="M2048">
        <v>2</v>
      </c>
      <c r="N2048">
        <v>9</v>
      </c>
      <c r="O2048">
        <v>0</v>
      </c>
      <c r="P2048">
        <v>0</v>
      </c>
      <c r="Q2048">
        <v>0</v>
      </c>
      <c r="R2048">
        <v>0</v>
      </c>
      <c r="S2048">
        <v>35</v>
      </c>
      <c r="T2048">
        <v>40</v>
      </c>
      <c r="U2048">
        <v>0</v>
      </c>
      <c r="V2048">
        <v>300</v>
      </c>
      <c r="W2048">
        <v>62000</v>
      </c>
      <c r="X2048">
        <v>5</v>
      </c>
      <c r="Y2048">
        <v>500</v>
      </c>
      <c r="Z2048">
        <v>500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100</v>
      </c>
    </row>
    <row r="2049" spans="1:34" ht="18.75">
      <c r="A2049" s="79">
        <v>2048</v>
      </c>
      <c r="B2049" t="s">
        <v>4419</v>
      </c>
      <c r="C2049">
        <v>30</v>
      </c>
      <c r="D2049">
        <v>0</v>
      </c>
      <c r="E2049">
        <v>1</v>
      </c>
      <c r="F2049">
        <v>0</v>
      </c>
      <c r="G2049">
        <v>1</v>
      </c>
      <c r="H2049">
        <v>0</v>
      </c>
      <c r="I2049">
        <v>2779</v>
      </c>
      <c r="J2049">
        <v>50000</v>
      </c>
      <c r="K2049">
        <v>0</v>
      </c>
      <c r="L2049">
        <v>0</v>
      </c>
      <c r="M2049">
        <v>0</v>
      </c>
      <c r="N2049">
        <v>0</v>
      </c>
      <c r="O2049">
        <v>35</v>
      </c>
      <c r="P2049">
        <v>40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300</v>
      </c>
      <c r="W2049">
        <v>62000</v>
      </c>
      <c r="X2049">
        <v>5</v>
      </c>
      <c r="Y2049">
        <v>2000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100</v>
      </c>
    </row>
    <row r="2050" spans="1:34" ht="18.75">
      <c r="A2050" s="79">
        <v>2049</v>
      </c>
      <c r="B2050" t="s">
        <v>4420</v>
      </c>
      <c r="C2050">
        <v>30</v>
      </c>
      <c r="D2050">
        <v>0</v>
      </c>
      <c r="E2050">
        <v>1</v>
      </c>
      <c r="F2050">
        <v>0</v>
      </c>
      <c r="G2050">
        <v>1</v>
      </c>
      <c r="H2050">
        <v>0</v>
      </c>
      <c r="I2050">
        <v>2779</v>
      </c>
      <c r="J2050">
        <v>50000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35</v>
      </c>
      <c r="R2050">
        <v>40</v>
      </c>
      <c r="S2050">
        <v>0</v>
      </c>
      <c r="T2050">
        <v>0</v>
      </c>
      <c r="U2050">
        <v>0</v>
      </c>
      <c r="V2050">
        <v>300</v>
      </c>
      <c r="W2050">
        <v>62000</v>
      </c>
      <c r="X2050">
        <v>5</v>
      </c>
      <c r="Y2050">
        <v>200</v>
      </c>
      <c r="Z2050">
        <v>1800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100</v>
      </c>
    </row>
    <row r="2051" spans="1:34" ht="18.75">
      <c r="A2051" s="79">
        <v>2050</v>
      </c>
      <c r="B2051" t="s">
        <v>4421</v>
      </c>
      <c r="C2051">
        <v>30</v>
      </c>
      <c r="D2051">
        <v>0</v>
      </c>
      <c r="E2051">
        <v>1</v>
      </c>
      <c r="F2051">
        <v>0</v>
      </c>
      <c r="G2051">
        <v>1</v>
      </c>
      <c r="H2051">
        <v>0</v>
      </c>
      <c r="I2051">
        <v>2779</v>
      </c>
      <c r="J2051">
        <v>50000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35</v>
      </c>
      <c r="T2051">
        <v>40</v>
      </c>
      <c r="U2051">
        <v>0</v>
      </c>
      <c r="V2051">
        <v>300</v>
      </c>
      <c r="W2051">
        <v>62000</v>
      </c>
      <c r="X2051">
        <v>5</v>
      </c>
      <c r="Y2051">
        <v>1000</v>
      </c>
      <c r="Z2051">
        <v>1000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100</v>
      </c>
    </row>
    <row r="2052" spans="1:34" ht="18.75">
      <c r="A2052" s="79">
        <v>2051</v>
      </c>
      <c r="B2052" t="s">
        <v>4422</v>
      </c>
      <c r="C2052">
        <v>26</v>
      </c>
      <c r="D2052">
        <v>0</v>
      </c>
      <c r="E2052">
        <v>2</v>
      </c>
      <c r="F2052">
        <v>0</v>
      </c>
      <c r="G2052">
        <v>0</v>
      </c>
      <c r="H2052">
        <v>0</v>
      </c>
      <c r="I2052">
        <v>2773</v>
      </c>
      <c r="J2052">
        <v>8000</v>
      </c>
      <c r="K2052">
        <v>0</v>
      </c>
      <c r="L2052">
        <v>0</v>
      </c>
      <c r="M2052">
        <v>0</v>
      </c>
      <c r="N2052">
        <v>0</v>
      </c>
      <c r="O2052">
        <v>35</v>
      </c>
      <c r="P2052">
        <v>40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300</v>
      </c>
      <c r="W2052">
        <v>62000</v>
      </c>
      <c r="X2052">
        <v>10</v>
      </c>
      <c r="Y2052">
        <v>1000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100</v>
      </c>
    </row>
    <row r="2053" spans="1:34" ht="18.75">
      <c r="A2053" s="79">
        <v>2052</v>
      </c>
      <c r="B2053" t="s">
        <v>4423</v>
      </c>
      <c r="C2053">
        <v>26</v>
      </c>
      <c r="D2053">
        <v>0</v>
      </c>
      <c r="E2053">
        <v>2</v>
      </c>
      <c r="F2053">
        <v>0</v>
      </c>
      <c r="G2053">
        <v>0</v>
      </c>
      <c r="H2053">
        <v>0</v>
      </c>
      <c r="I2053">
        <v>2773</v>
      </c>
      <c r="J2053">
        <v>8000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35</v>
      </c>
      <c r="R2053">
        <v>40</v>
      </c>
      <c r="S2053">
        <v>0</v>
      </c>
      <c r="T2053">
        <v>0</v>
      </c>
      <c r="U2053">
        <v>0</v>
      </c>
      <c r="V2053">
        <v>300</v>
      </c>
      <c r="W2053">
        <v>62000</v>
      </c>
      <c r="X2053">
        <v>10</v>
      </c>
      <c r="Y2053">
        <v>100</v>
      </c>
      <c r="Z2053">
        <v>900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100</v>
      </c>
    </row>
    <row r="2054" spans="1:34" ht="18.75">
      <c r="A2054" s="79">
        <v>2053</v>
      </c>
      <c r="B2054" t="s">
        <v>4424</v>
      </c>
      <c r="C2054">
        <v>26</v>
      </c>
      <c r="D2054">
        <v>0</v>
      </c>
      <c r="E2054">
        <v>2</v>
      </c>
      <c r="F2054">
        <v>0</v>
      </c>
      <c r="G2054">
        <v>0</v>
      </c>
      <c r="H2054">
        <v>0</v>
      </c>
      <c r="I2054">
        <v>2773</v>
      </c>
      <c r="J2054">
        <v>8000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35</v>
      </c>
      <c r="T2054">
        <v>40</v>
      </c>
      <c r="U2054">
        <v>0</v>
      </c>
      <c r="V2054">
        <v>300</v>
      </c>
      <c r="W2054">
        <v>62000</v>
      </c>
      <c r="X2054">
        <v>10</v>
      </c>
      <c r="Y2054">
        <v>500</v>
      </c>
      <c r="Z2054">
        <v>500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100</v>
      </c>
    </row>
    <row r="2055" spans="1:34" ht="18.75">
      <c r="A2055" s="79">
        <v>2054</v>
      </c>
      <c r="B2055" t="s">
        <v>4425</v>
      </c>
      <c r="C2055">
        <v>22</v>
      </c>
      <c r="D2055">
        <v>0</v>
      </c>
      <c r="E2055">
        <v>2</v>
      </c>
      <c r="F2055">
        <v>0</v>
      </c>
      <c r="G2055">
        <v>0</v>
      </c>
      <c r="H2055">
        <v>0</v>
      </c>
      <c r="I2055">
        <v>2772</v>
      </c>
      <c r="J2055">
        <v>7000</v>
      </c>
      <c r="K2055">
        <v>0</v>
      </c>
      <c r="L2055">
        <v>0</v>
      </c>
      <c r="M2055">
        <v>0</v>
      </c>
      <c r="N2055">
        <v>0</v>
      </c>
      <c r="O2055">
        <v>35</v>
      </c>
      <c r="P2055">
        <v>40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300</v>
      </c>
      <c r="W2055">
        <v>62000</v>
      </c>
      <c r="X2055">
        <v>5</v>
      </c>
      <c r="Y2055">
        <v>1000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100</v>
      </c>
    </row>
    <row r="2056" spans="1:34" ht="18.75">
      <c r="A2056" s="79">
        <v>2055</v>
      </c>
      <c r="B2056" t="s">
        <v>4426</v>
      </c>
      <c r="C2056">
        <v>22</v>
      </c>
      <c r="D2056">
        <v>0</v>
      </c>
      <c r="E2056">
        <v>2</v>
      </c>
      <c r="F2056">
        <v>0</v>
      </c>
      <c r="G2056">
        <v>0</v>
      </c>
      <c r="H2056">
        <v>0</v>
      </c>
      <c r="I2056">
        <v>2772</v>
      </c>
      <c r="J2056">
        <v>7000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35</v>
      </c>
      <c r="R2056">
        <v>40</v>
      </c>
      <c r="S2056">
        <v>0</v>
      </c>
      <c r="T2056">
        <v>0</v>
      </c>
      <c r="U2056">
        <v>0</v>
      </c>
      <c r="V2056">
        <v>300</v>
      </c>
      <c r="W2056">
        <v>62000</v>
      </c>
      <c r="X2056">
        <v>5</v>
      </c>
      <c r="Y2056">
        <v>100</v>
      </c>
      <c r="Z2056">
        <v>900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100</v>
      </c>
    </row>
    <row r="2057" spans="1:34" ht="18.75">
      <c r="A2057" s="79">
        <v>2056</v>
      </c>
      <c r="B2057" t="s">
        <v>4427</v>
      </c>
      <c r="C2057">
        <v>22</v>
      </c>
      <c r="D2057">
        <v>0</v>
      </c>
      <c r="E2057">
        <v>2</v>
      </c>
      <c r="F2057">
        <v>0</v>
      </c>
      <c r="G2057">
        <v>0</v>
      </c>
      <c r="H2057">
        <v>0</v>
      </c>
      <c r="I2057">
        <v>2772</v>
      </c>
      <c r="J2057">
        <v>7000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35</v>
      </c>
      <c r="T2057">
        <v>40</v>
      </c>
      <c r="U2057">
        <v>0</v>
      </c>
      <c r="V2057">
        <v>300</v>
      </c>
      <c r="W2057">
        <v>62000</v>
      </c>
      <c r="X2057">
        <v>5</v>
      </c>
      <c r="Y2057">
        <v>500</v>
      </c>
      <c r="Z2057">
        <v>500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100</v>
      </c>
    </row>
    <row r="2058" spans="1:34" ht="18.75">
      <c r="A2058" s="79">
        <v>2057</v>
      </c>
      <c r="B2058" t="s">
        <v>4428</v>
      </c>
      <c r="C2058">
        <v>54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2776</v>
      </c>
      <c r="J2058">
        <v>10000</v>
      </c>
      <c r="K2058">
        <v>0</v>
      </c>
      <c r="L2058">
        <v>10</v>
      </c>
      <c r="M2058">
        <v>3</v>
      </c>
      <c r="N2058">
        <v>12</v>
      </c>
      <c r="O2058">
        <v>35</v>
      </c>
      <c r="P2058">
        <v>40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300</v>
      </c>
      <c r="W2058">
        <v>62000</v>
      </c>
      <c r="X2058">
        <v>5</v>
      </c>
      <c r="Y2058">
        <v>1000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100</v>
      </c>
    </row>
    <row r="2059" spans="1:34" ht="18.75">
      <c r="A2059" s="79">
        <v>2058</v>
      </c>
      <c r="B2059" t="s">
        <v>4429</v>
      </c>
      <c r="C2059">
        <v>54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2776</v>
      </c>
      <c r="J2059">
        <v>10000</v>
      </c>
      <c r="K2059">
        <v>0</v>
      </c>
      <c r="L2059">
        <v>9</v>
      </c>
      <c r="M2059">
        <v>2</v>
      </c>
      <c r="N2059">
        <v>9</v>
      </c>
      <c r="O2059">
        <v>0</v>
      </c>
      <c r="P2059">
        <v>0</v>
      </c>
      <c r="Q2059">
        <v>35</v>
      </c>
      <c r="R2059">
        <v>40</v>
      </c>
      <c r="S2059">
        <v>0</v>
      </c>
      <c r="T2059">
        <v>0</v>
      </c>
      <c r="U2059">
        <v>0</v>
      </c>
      <c r="V2059">
        <v>300</v>
      </c>
      <c r="W2059">
        <v>62000</v>
      </c>
      <c r="X2059">
        <v>5</v>
      </c>
      <c r="Y2059">
        <v>100</v>
      </c>
      <c r="Z2059">
        <v>900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100</v>
      </c>
    </row>
    <row r="2060" spans="1:34" ht="18.75">
      <c r="A2060" s="79">
        <v>2059</v>
      </c>
      <c r="B2060" t="s">
        <v>4430</v>
      </c>
      <c r="C2060">
        <v>54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2776</v>
      </c>
      <c r="J2060">
        <v>10000</v>
      </c>
      <c r="K2060">
        <v>0</v>
      </c>
      <c r="L2060">
        <v>9</v>
      </c>
      <c r="M2060">
        <v>2</v>
      </c>
      <c r="N2060">
        <v>9</v>
      </c>
      <c r="O2060">
        <v>0</v>
      </c>
      <c r="P2060">
        <v>0</v>
      </c>
      <c r="Q2060">
        <v>0</v>
      </c>
      <c r="R2060">
        <v>0</v>
      </c>
      <c r="S2060">
        <v>35</v>
      </c>
      <c r="T2060">
        <v>40</v>
      </c>
      <c r="U2060">
        <v>0</v>
      </c>
      <c r="V2060">
        <v>300</v>
      </c>
      <c r="W2060">
        <v>62000</v>
      </c>
      <c r="X2060">
        <v>5</v>
      </c>
      <c r="Y2060">
        <v>500</v>
      </c>
      <c r="Z2060">
        <v>500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100</v>
      </c>
    </row>
    <row r="2061" spans="1:34" ht="18.75">
      <c r="A2061" s="79">
        <v>2060</v>
      </c>
      <c r="B2061" t="s">
        <v>4431</v>
      </c>
      <c r="C2061">
        <v>52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2775</v>
      </c>
      <c r="J2061">
        <v>10000</v>
      </c>
      <c r="K2061">
        <v>0</v>
      </c>
      <c r="L2061">
        <v>10</v>
      </c>
      <c r="M2061">
        <v>3</v>
      </c>
      <c r="N2061">
        <v>12</v>
      </c>
      <c r="O2061">
        <v>35</v>
      </c>
      <c r="P2061">
        <v>40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300</v>
      </c>
      <c r="W2061">
        <v>62000</v>
      </c>
      <c r="X2061">
        <v>5</v>
      </c>
      <c r="Y2061">
        <v>1000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100</v>
      </c>
    </row>
    <row r="2062" spans="1:34" ht="18.75">
      <c r="A2062" s="79">
        <v>2061</v>
      </c>
      <c r="B2062" t="s">
        <v>4432</v>
      </c>
      <c r="C2062">
        <v>52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2775</v>
      </c>
      <c r="J2062">
        <v>10000</v>
      </c>
      <c r="K2062">
        <v>0</v>
      </c>
      <c r="L2062">
        <v>9</v>
      </c>
      <c r="M2062">
        <v>2</v>
      </c>
      <c r="N2062">
        <v>9</v>
      </c>
      <c r="O2062">
        <v>0</v>
      </c>
      <c r="P2062">
        <v>0</v>
      </c>
      <c r="Q2062">
        <v>35</v>
      </c>
      <c r="R2062">
        <v>40</v>
      </c>
      <c r="S2062">
        <v>0</v>
      </c>
      <c r="T2062">
        <v>0</v>
      </c>
      <c r="U2062">
        <v>0</v>
      </c>
      <c r="V2062">
        <v>300</v>
      </c>
      <c r="W2062">
        <v>62000</v>
      </c>
      <c r="X2062">
        <v>5</v>
      </c>
      <c r="Y2062">
        <v>100</v>
      </c>
      <c r="Z2062">
        <v>900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100</v>
      </c>
    </row>
    <row r="2063" spans="1:34" ht="18.75">
      <c r="A2063" s="79">
        <v>2062</v>
      </c>
      <c r="B2063" t="s">
        <v>4433</v>
      </c>
      <c r="C2063">
        <v>52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2775</v>
      </c>
      <c r="J2063">
        <v>10000</v>
      </c>
      <c r="K2063">
        <v>0</v>
      </c>
      <c r="L2063">
        <v>9</v>
      </c>
      <c r="M2063">
        <v>2</v>
      </c>
      <c r="N2063">
        <v>9</v>
      </c>
      <c r="O2063">
        <v>0</v>
      </c>
      <c r="P2063">
        <v>0</v>
      </c>
      <c r="Q2063">
        <v>0</v>
      </c>
      <c r="R2063">
        <v>0</v>
      </c>
      <c r="S2063">
        <v>35</v>
      </c>
      <c r="T2063">
        <v>40</v>
      </c>
      <c r="U2063">
        <v>0</v>
      </c>
      <c r="V2063">
        <v>300</v>
      </c>
      <c r="W2063">
        <v>62000</v>
      </c>
      <c r="X2063">
        <v>5</v>
      </c>
      <c r="Y2063">
        <v>500</v>
      </c>
      <c r="Z2063">
        <v>500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100</v>
      </c>
    </row>
    <row r="2064" spans="1:34" ht="18.75">
      <c r="A2064" s="79">
        <v>2063</v>
      </c>
      <c r="B2064" t="s">
        <v>4434</v>
      </c>
      <c r="C2064">
        <v>5</v>
      </c>
      <c r="D2064">
        <v>118</v>
      </c>
      <c r="E2064">
        <v>80</v>
      </c>
      <c r="F2064">
        <v>113</v>
      </c>
      <c r="G2064">
        <v>0</v>
      </c>
      <c r="H2064">
        <v>0</v>
      </c>
      <c r="I2064">
        <v>3810</v>
      </c>
      <c r="J2064">
        <v>60000</v>
      </c>
      <c r="K2064">
        <v>7</v>
      </c>
      <c r="L2064">
        <v>9</v>
      </c>
      <c r="M2064">
        <v>0</v>
      </c>
      <c r="N2064">
        <v>12</v>
      </c>
      <c r="O2064">
        <v>42</v>
      </c>
      <c r="P2064">
        <v>125</v>
      </c>
      <c r="Q2064">
        <v>0</v>
      </c>
      <c r="R2064">
        <v>0</v>
      </c>
      <c r="S2064">
        <v>0</v>
      </c>
      <c r="T2064">
        <v>0</v>
      </c>
      <c r="U2064">
        <v>49</v>
      </c>
      <c r="V2064">
        <v>500</v>
      </c>
      <c r="W2064">
        <v>62000</v>
      </c>
      <c r="X2064">
        <v>20</v>
      </c>
      <c r="Y2064">
        <v>50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100</v>
      </c>
    </row>
    <row r="2065" spans="1:34" ht="18.75">
      <c r="A2065" s="79">
        <v>2064</v>
      </c>
      <c r="B2065" t="s">
        <v>4435</v>
      </c>
      <c r="C2065">
        <v>5</v>
      </c>
      <c r="D2065">
        <v>120</v>
      </c>
      <c r="E2065">
        <v>80</v>
      </c>
      <c r="F2065">
        <v>191</v>
      </c>
      <c r="G2065">
        <v>0</v>
      </c>
      <c r="H2065">
        <v>0</v>
      </c>
      <c r="I2065">
        <v>3812</v>
      </c>
      <c r="J2065">
        <v>60000</v>
      </c>
      <c r="K2065">
        <v>7</v>
      </c>
      <c r="L2065">
        <v>9</v>
      </c>
      <c r="M2065">
        <v>0</v>
      </c>
      <c r="N2065">
        <v>0</v>
      </c>
      <c r="O2065">
        <v>35</v>
      </c>
      <c r="P2065">
        <v>65</v>
      </c>
      <c r="Q2065">
        <v>57</v>
      </c>
      <c r="R2065">
        <v>75</v>
      </c>
      <c r="S2065">
        <v>0</v>
      </c>
      <c r="T2065">
        <v>0</v>
      </c>
      <c r="U2065">
        <v>49</v>
      </c>
      <c r="V2065">
        <v>500</v>
      </c>
      <c r="W2065">
        <v>62000</v>
      </c>
      <c r="X2065">
        <v>20</v>
      </c>
      <c r="Y2065">
        <v>50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100</v>
      </c>
    </row>
    <row r="2066" spans="1:34" ht="18.75">
      <c r="A2066" s="79">
        <v>2065</v>
      </c>
      <c r="B2066" t="s">
        <v>4436</v>
      </c>
      <c r="C2066">
        <v>5</v>
      </c>
      <c r="D2066">
        <v>119</v>
      </c>
      <c r="E2066">
        <v>80</v>
      </c>
      <c r="F2066">
        <v>191</v>
      </c>
      <c r="G2066">
        <v>0</v>
      </c>
      <c r="H2066">
        <v>0</v>
      </c>
      <c r="I2066">
        <v>3811</v>
      </c>
      <c r="J2066">
        <v>60000</v>
      </c>
      <c r="K2066">
        <v>7</v>
      </c>
      <c r="L2066">
        <v>9</v>
      </c>
      <c r="M2066">
        <v>0</v>
      </c>
      <c r="N2066">
        <v>0</v>
      </c>
      <c r="O2066">
        <v>35</v>
      </c>
      <c r="P2066">
        <v>65</v>
      </c>
      <c r="Q2066">
        <v>0</v>
      </c>
      <c r="R2066">
        <v>0</v>
      </c>
      <c r="S2066">
        <v>57</v>
      </c>
      <c r="T2066">
        <v>75</v>
      </c>
      <c r="U2066">
        <v>49</v>
      </c>
      <c r="V2066">
        <v>500</v>
      </c>
      <c r="W2066">
        <v>62000</v>
      </c>
      <c r="X2066">
        <v>20</v>
      </c>
      <c r="Y2066">
        <v>50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100</v>
      </c>
    </row>
    <row r="2067" spans="1:34" ht="18.75">
      <c r="A2067" s="79">
        <v>2066</v>
      </c>
      <c r="B2067" t="s">
        <v>4437</v>
      </c>
      <c r="C2067">
        <v>10</v>
      </c>
      <c r="D2067">
        <v>116</v>
      </c>
      <c r="E2067">
        <v>80</v>
      </c>
      <c r="F2067">
        <v>0</v>
      </c>
      <c r="G2067">
        <v>0</v>
      </c>
      <c r="H2067">
        <v>0</v>
      </c>
      <c r="I2067">
        <v>3790</v>
      </c>
      <c r="J2067">
        <v>60000</v>
      </c>
      <c r="K2067">
        <v>17</v>
      </c>
      <c r="L2067">
        <v>35</v>
      </c>
      <c r="M2067">
        <v>17</v>
      </c>
      <c r="N2067">
        <v>35</v>
      </c>
      <c r="O2067">
        <v>30</v>
      </c>
      <c r="P2067">
        <v>37</v>
      </c>
      <c r="Q2067">
        <v>0</v>
      </c>
      <c r="R2067">
        <v>0</v>
      </c>
      <c r="S2067">
        <v>0</v>
      </c>
      <c r="T2067">
        <v>0</v>
      </c>
      <c r="U2067">
        <v>45</v>
      </c>
      <c r="V2067">
        <v>500</v>
      </c>
      <c r="W2067">
        <v>62000</v>
      </c>
      <c r="X2067">
        <v>95</v>
      </c>
      <c r="Y2067">
        <v>10000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100</v>
      </c>
    </row>
    <row r="2068" spans="1:34" ht="18.75">
      <c r="A2068" s="79">
        <v>2067</v>
      </c>
      <c r="B2068" t="s">
        <v>4438</v>
      </c>
      <c r="C2068">
        <v>11</v>
      </c>
      <c r="D2068">
        <v>116</v>
      </c>
      <c r="E2068">
        <v>80</v>
      </c>
      <c r="F2068">
        <v>0</v>
      </c>
      <c r="G2068">
        <v>0</v>
      </c>
      <c r="H2068">
        <v>0</v>
      </c>
      <c r="I2068">
        <v>3791</v>
      </c>
      <c r="J2068">
        <v>60000</v>
      </c>
      <c r="K2068">
        <v>17</v>
      </c>
      <c r="L2068">
        <v>35</v>
      </c>
      <c r="M2068">
        <v>17</v>
      </c>
      <c r="N2068">
        <v>35</v>
      </c>
      <c r="O2068">
        <v>30</v>
      </c>
      <c r="P2068">
        <v>37</v>
      </c>
      <c r="Q2068">
        <v>0</v>
      </c>
      <c r="R2068">
        <v>0</v>
      </c>
      <c r="S2068">
        <v>0</v>
      </c>
      <c r="T2068">
        <v>0</v>
      </c>
      <c r="U2068">
        <v>45</v>
      </c>
      <c r="V2068">
        <v>500</v>
      </c>
      <c r="W2068">
        <v>62000</v>
      </c>
      <c r="X2068">
        <v>95</v>
      </c>
      <c r="Y2068">
        <v>10000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100</v>
      </c>
    </row>
    <row r="2069" spans="1:34" ht="18.75">
      <c r="A2069" s="79">
        <v>2068</v>
      </c>
      <c r="B2069" t="s">
        <v>4439</v>
      </c>
      <c r="C2069">
        <v>10</v>
      </c>
      <c r="D2069">
        <v>116</v>
      </c>
      <c r="E2069">
        <v>80</v>
      </c>
      <c r="F2069">
        <v>0</v>
      </c>
      <c r="G2069">
        <v>0</v>
      </c>
      <c r="H2069">
        <v>0</v>
      </c>
      <c r="I2069">
        <v>3790</v>
      </c>
      <c r="J2069">
        <v>60000</v>
      </c>
      <c r="K2069">
        <v>17</v>
      </c>
      <c r="L2069">
        <v>35</v>
      </c>
      <c r="M2069">
        <v>17</v>
      </c>
      <c r="N2069">
        <v>35</v>
      </c>
      <c r="O2069">
        <v>0</v>
      </c>
      <c r="P2069">
        <v>0</v>
      </c>
      <c r="Q2069">
        <v>28</v>
      </c>
      <c r="R2069">
        <v>35</v>
      </c>
      <c r="S2069">
        <v>0</v>
      </c>
      <c r="T2069">
        <v>0</v>
      </c>
      <c r="U2069">
        <v>45</v>
      </c>
      <c r="V2069">
        <v>500</v>
      </c>
      <c r="W2069">
        <v>62000</v>
      </c>
      <c r="X2069">
        <v>95</v>
      </c>
      <c r="Y2069">
        <v>1000</v>
      </c>
      <c r="Z2069">
        <v>9000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100</v>
      </c>
    </row>
    <row r="2070" spans="1:34" ht="18.75">
      <c r="A2070" s="79">
        <v>2069</v>
      </c>
      <c r="B2070" t="s">
        <v>4440</v>
      </c>
      <c r="C2070">
        <v>11</v>
      </c>
      <c r="D2070">
        <v>116</v>
      </c>
      <c r="E2070">
        <v>80</v>
      </c>
      <c r="F2070">
        <v>0</v>
      </c>
      <c r="G2070">
        <v>0</v>
      </c>
      <c r="H2070">
        <v>0</v>
      </c>
      <c r="I2070">
        <v>3791</v>
      </c>
      <c r="J2070">
        <v>60000</v>
      </c>
      <c r="K2070">
        <v>17</v>
      </c>
      <c r="L2070">
        <v>35</v>
      </c>
      <c r="M2070">
        <v>17</v>
      </c>
      <c r="N2070">
        <v>35</v>
      </c>
      <c r="O2070">
        <v>0</v>
      </c>
      <c r="P2070">
        <v>0</v>
      </c>
      <c r="Q2070">
        <v>28</v>
      </c>
      <c r="R2070">
        <v>35</v>
      </c>
      <c r="S2070">
        <v>0</v>
      </c>
      <c r="T2070">
        <v>0</v>
      </c>
      <c r="U2070">
        <v>45</v>
      </c>
      <c r="V2070">
        <v>500</v>
      </c>
      <c r="W2070">
        <v>62000</v>
      </c>
      <c r="X2070">
        <v>95</v>
      </c>
      <c r="Y2070">
        <v>1000</v>
      </c>
      <c r="Z2070">
        <v>9000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100</v>
      </c>
    </row>
    <row r="2071" spans="1:34" ht="18.75">
      <c r="A2071" s="79">
        <v>2070</v>
      </c>
      <c r="B2071" t="s">
        <v>4441</v>
      </c>
      <c r="C2071">
        <v>10</v>
      </c>
      <c r="D2071">
        <v>116</v>
      </c>
      <c r="E2071">
        <v>80</v>
      </c>
      <c r="F2071">
        <v>0</v>
      </c>
      <c r="G2071">
        <v>0</v>
      </c>
      <c r="H2071">
        <v>0</v>
      </c>
      <c r="I2071">
        <v>3790</v>
      </c>
      <c r="J2071">
        <v>60000</v>
      </c>
      <c r="K2071">
        <v>17</v>
      </c>
      <c r="L2071">
        <v>35</v>
      </c>
      <c r="M2071">
        <v>17</v>
      </c>
      <c r="N2071">
        <v>35</v>
      </c>
      <c r="O2071">
        <v>0</v>
      </c>
      <c r="P2071">
        <v>0</v>
      </c>
      <c r="Q2071">
        <v>0</v>
      </c>
      <c r="R2071">
        <v>0</v>
      </c>
      <c r="S2071">
        <v>28</v>
      </c>
      <c r="T2071">
        <v>35</v>
      </c>
      <c r="U2071">
        <v>45</v>
      </c>
      <c r="V2071">
        <v>500</v>
      </c>
      <c r="W2071">
        <v>62000</v>
      </c>
      <c r="X2071">
        <v>95</v>
      </c>
      <c r="Y2071">
        <v>5000</v>
      </c>
      <c r="Z2071">
        <v>5000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100</v>
      </c>
    </row>
    <row r="2072" spans="1:34" ht="18.75">
      <c r="A2072" s="79">
        <v>2071</v>
      </c>
      <c r="B2072" t="s">
        <v>4442</v>
      </c>
      <c r="C2072">
        <v>11</v>
      </c>
      <c r="D2072">
        <v>116</v>
      </c>
      <c r="E2072">
        <v>80</v>
      </c>
      <c r="F2072">
        <v>0</v>
      </c>
      <c r="G2072">
        <v>0</v>
      </c>
      <c r="H2072">
        <v>0</v>
      </c>
      <c r="I2072">
        <v>3791</v>
      </c>
      <c r="J2072">
        <v>60000</v>
      </c>
      <c r="K2072">
        <v>17</v>
      </c>
      <c r="L2072">
        <v>35</v>
      </c>
      <c r="M2072">
        <v>17</v>
      </c>
      <c r="N2072">
        <v>35</v>
      </c>
      <c r="O2072">
        <v>0</v>
      </c>
      <c r="P2072">
        <v>0</v>
      </c>
      <c r="Q2072">
        <v>0</v>
      </c>
      <c r="R2072">
        <v>0</v>
      </c>
      <c r="S2072">
        <v>28</v>
      </c>
      <c r="T2072">
        <v>35</v>
      </c>
      <c r="U2072">
        <v>45</v>
      </c>
      <c r="V2072">
        <v>500</v>
      </c>
      <c r="W2072">
        <v>62000</v>
      </c>
      <c r="X2072">
        <v>95</v>
      </c>
      <c r="Y2072">
        <v>5000</v>
      </c>
      <c r="Z2072">
        <v>5000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100</v>
      </c>
    </row>
    <row r="2073" spans="1:34" ht="18.75">
      <c r="A2073" s="79">
        <v>2072</v>
      </c>
      <c r="B2073" t="s">
        <v>4443</v>
      </c>
      <c r="C2073">
        <v>16</v>
      </c>
      <c r="D2073">
        <v>9</v>
      </c>
      <c r="E2073">
        <v>1</v>
      </c>
      <c r="F2073">
        <v>2</v>
      </c>
      <c r="G2073">
        <v>0</v>
      </c>
      <c r="H2073">
        <v>0</v>
      </c>
      <c r="I2073">
        <v>3890</v>
      </c>
      <c r="J2073">
        <v>10000</v>
      </c>
      <c r="K2073">
        <v>6</v>
      </c>
      <c r="L2073">
        <v>6</v>
      </c>
      <c r="M2073">
        <v>6</v>
      </c>
      <c r="N2073">
        <v>6</v>
      </c>
      <c r="O2073">
        <v>22</v>
      </c>
      <c r="P2073">
        <v>31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500</v>
      </c>
      <c r="W2073">
        <v>62000</v>
      </c>
      <c r="X2073">
        <v>5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100</v>
      </c>
    </row>
    <row r="2074" spans="1:34" ht="18.75">
      <c r="A2074" s="79">
        <v>2073</v>
      </c>
      <c r="B2074" t="s">
        <v>4444</v>
      </c>
      <c r="C2074">
        <v>16</v>
      </c>
      <c r="D2074">
        <v>9</v>
      </c>
      <c r="E2074">
        <v>1</v>
      </c>
      <c r="F2074">
        <v>2</v>
      </c>
      <c r="G2074">
        <v>0</v>
      </c>
      <c r="H2074">
        <v>0</v>
      </c>
      <c r="I2074">
        <v>3890</v>
      </c>
      <c r="J2074">
        <v>10000</v>
      </c>
      <c r="K2074">
        <v>6</v>
      </c>
      <c r="L2074">
        <v>6</v>
      </c>
      <c r="M2074">
        <v>6</v>
      </c>
      <c r="N2074">
        <v>6</v>
      </c>
      <c r="O2074">
        <v>0</v>
      </c>
      <c r="P2074">
        <v>0</v>
      </c>
      <c r="Q2074">
        <v>20</v>
      </c>
      <c r="R2074">
        <v>29</v>
      </c>
      <c r="S2074">
        <v>0</v>
      </c>
      <c r="T2074">
        <v>0</v>
      </c>
      <c r="U2074">
        <v>0</v>
      </c>
      <c r="V2074">
        <v>500</v>
      </c>
      <c r="W2074">
        <v>62000</v>
      </c>
      <c r="X2074">
        <v>5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100</v>
      </c>
    </row>
    <row r="2075" spans="1:34" ht="18.75">
      <c r="A2075" s="79">
        <v>2074</v>
      </c>
      <c r="B2075" t="s">
        <v>4445</v>
      </c>
      <c r="C2075">
        <v>16</v>
      </c>
      <c r="D2075">
        <v>9</v>
      </c>
      <c r="E2075">
        <v>1</v>
      </c>
      <c r="F2075">
        <v>2</v>
      </c>
      <c r="G2075">
        <v>0</v>
      </c>
      <c r="H2075">
        <v>0</v>
      </c>
      <c r="I2075">
        <v>3890</v>
      </c>
      <c r="J2075">
        <v>10000</v>
      </c>
      <c r="K2075">
        <v>6</v>
      </c>
      <c r="L2075">
        <v>6</v>
      </c>
      <c r="M2075">
        <v>6</v>
      </c>
      <c r="N2075">
        <v>6</v>
      </c>
      <c r="O2075">
        <v>0</v>
      </c>
      <c r="P2075">
        <v>0</v>
      </c>
      <c r="Q2075">
        <v>0</v>
      </c>
      <c r="R2075">
        <v>0</v>
      </c>
      <c r="S2075">
        <v>22</v>
      </c>
      <c r="T2075">
        <v>31</v>
      </c>
      <c r="U2075">
        <v>0</v>
      </c>
      <c r="V2075">
        <v>500</v>
      </c>
      <c r="W2075">
        <v>62000</v>
      </c>
      <c r="X2075">
        <v>5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100</v>
      </c>
    </row>
    <row r="2076" spans="1:34" ht="18.75">
      <c r="A2076" s="79">
        <v>2075</v>
      </c>
      <c r="B2076" t="s">
        <v>4446</v>
      </c>
      <c r="C2076">
        <v>16</v>
      </c>
      <c r="D2076">
        <v>2</v>
      </c>
      <c r="E2076">
        <v>1</v>
      </c>
      <c r="F2076">
        <v>1</v>
      </c>
      <c r="G2076">
        <v>0</v>
      </c>
      <c r="H2076">
        <v>0</v>
      </c>
      <c r="I2076">
        <v>3893</v>
      </c>
      <c r="J2076">
        <v>10000</v>
      </c>
      <c r="K2076">
        <v>6</v>
      </c>
      <c r="L2076">
        <v>6</v>
      </c>
      <c r="M2076">
        <v>6</v>
      </c>
      <c r="N2076">
        <v>6</v>
      </c>
      <c r="O2076">
        <v>23</v>
      </c>
      <c r="P2076">
        <v>32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500</v>
      </c>
      <c r="W2076">
        <v>62000</v>
      </c>
      <c r="X2076">
        <v>5</v>
      </c>
      <c r="Y2076">
        <v>1500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100</v>
      </c>
    </row>
    <row r="2077" spans="1:34" ht="18.75">
      <c r="A2077" s="79">
        <v>2076</v>
      </c>
      <c r="B2077" t="s">
        <v>4447</v>
      </c>
      <c r="C2077">
        <v>16</v>
      </c>
      <c r="D2077">
        <v>2</v>
      </c>
      <c r="E2077">
        <v>1</v>
      </c>
      <c r="F2077">
        <v>1</v>
      </c>
      <c r="G2077">
        <v>0</v>
      </c>
      <c r="H2077">
        <v>0</v>
      </c>
      <c r="I2077">
        <v>3893</v>
      </c>
      <c r="J2077">
        <v>10000</v>
      </c>
      <c r="K2077">
        <v>6</v>
      </c>
      <c r="L2077">
        <v>6</v>
      </c>
      <c r="M2077">
        <v>6</v>
      </c>
      <c r="N2077">
        <v>6</v>
      </c>
      <c r="O2077">
        <v>0</v>
      </c>
      <c r="P2077">
        <v>0</v>
      </c>
      <c r="Q2077">
        <v>22</v>
      </c>
      <c r="R2077">
        <v>30</v>
      </c>
      <c r="S2077">
        <v>0</v>
      </c>
      <c r="T2077">
        <v>0</v>
      </c>
      <c r="U2077">
        <v>0</v>
      </c>
      <c r="V2077">
        <v>500</v>
      </c>
      <c r="W2077">
        <v>62000</v>
      </c>
      <c r="X2077">
        <v>5</v>
      </c>
      <c r="Y2077">
        <v>150</v>
      </c>
      <c r="Z2077">
        <v>1350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100</v>
      </c>
    </row>
    <row r="2078" spans="1:34" ht="18.75">
      <c r="A2078" s="79">
        <v>2077</v>
      </c>
      <c r="B2078" t="s">
        <v>4448</v>
      </c>
      <c r="C2078">
        <v>16</v>
      </c>
      <c r="D2078">
        <v>2</v>
      </c>
      <c r="E2078">
        <v>1</v>
      </c>
      <c r="F2078">
        <v>1</v>
      </c>
      <c r="G2078">
        <v>0</v>
      </c>
      <c r="H2078">
        <v>0</v>
      </c>
      <c r="I2078">
        <v>3893</v>
      </c>
      <c r="J2078">
        <v>10000</v>
      </c>
      <c r="K2078">
        <v>6</v>
      </c>
      <c r="L2078">
        <v>6</v>
      </c>
      <c r="M2078">
        <v>6</v>
      </c>
      <c r="N2078">
        <v>6</v>
      </c>
      <c r="O2078">
        <v>0</v>
      </c>
      <c r="P2078">
        <v>0</v>
      </c>
      <c r="Q2078">
        <v>0</v>
      </c>
      <c r="R2078">
        <v>0</v>
      </c>
      <c r="S2078">
        <v>22</v>
      </c>
      <c r="T2078">
        <v>30</v>
      </c>
      <c r="U2078">
        <v>0</v>
      </c>
      <c r="V2078">
        <v>500</v>
      </c>
      <c r="W2078">
        <v>62000</v>
      </c>
      <c r="X2078">
        <v>5</v>
      </c>
      <c r="Y2078">
        <v>750</v>
      </c>
      <c r="Z2078">
        <v>750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100</v>
      </c>
    </row>
    <row r="2079" spans="1:34" ht="18.75">
      <c r="A2079" s="79">
        <v>2078</v>
      </c>
      <c r="B2079" t="s">
        <v>4449</v>
      </c>
      <c r="C2079">
        <v>19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3896</v>
      </c>
      <c r="J2079">
        <v>8000</v>
      </c>
      <c r="K2079">
        <v>0</v>
      </c>
      <c r="L2079">
        <v>0</v>
      </c>
      <c r="M2079">
        <v>0</v>
      </c>
      <c r="N2079">
        <v>2</v>
      </c>
      <c r="O2079">
        <v>28</v>
      </c>
      <c r="P2079">
        <v>36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500</v>
      </c>
      <c r="W2079">
        <v>62000</v>
      </c>
      <c r="X2079">
        <v>5</v>
      </c>
      <c r="Y2079">
        <v>3000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100</v>
      </c>
    </row>
    <row r="2080" spans="1:34" ht="18.75">
      <c r="A2080" s="79">
        <v>2079</v>
      </c>
      <c r="B2080" t="s">
        <v>4450</v>
      </c>
      <c r="C2080">
        <v>19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3896</v>
      </c>
      <c r="J2080">
        <v>8000</v>
      </c>
      <c r="K2080">
        <v>0</v>
      </c>
      <c r="L2080">
        <v>0</v>
      </c>
      <c r="M2080">
        <v>0</v>
      </c>
      <c r="N2080">
        <v>2</v>
      </c>
      <c r="O2080">
        <v>0</v>
      </c>
      <c r="P2080">
        <v>0</v>
      </c>
      <c r="Q2080">
        <v>27</v>
      </c>
      <c r="R2080">
        <v>34</v>
      </c>
      <c r="S2080">
        <v>0</v>
      </c>
      <c r="T2080">
        <v>0</v>
      </c>
      <c r="U2080">
        <v>0</v>
      </c>
      <c r="V2080">
        <v>500</v>
      </c>
      <c r="W2080">
        <v>62000</v>
      </c>
      <c r="X2080">
        <v>5</v>
      </c>
      <c r="Y2080">
        <v>300</v>
      </c>
      <c r="Z2080">
        <v>2700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100</v>
      </c>
    </row>
    <row r="2081" spans="1:34" ht="18.75">
      <c r="A2081" s="79">
        <v>2080</v>
      </c>
      <c r="B2081" t="s">
        <v>4451</v>
      </c>
      <c r="C2081">
        <v>19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3896</v>
      </c>
      <c r="J2081">
        <v>8000</v>
      </c>
      <c r="K2081">
        <v>0</v>
      </c>
      <c r="L2081">
        <v>0</v>
      </c>
      <c r="M2081">
        <v>0</v>
      </c>
      <c r="N2081">
        <v>2</v>
      </c>
      <c r="O2081">
        <v>0</v>
      </c>
      <c r="P2081">
        <v>0</v>
      </c>
      <c r="Q2081">
        <v>0</v>
      </c>
      <c r="R2081">
        <v>0</v>
      </c>
      <c r="S2081">
        <v>27</v>
      </c>
      <c r="T2081">
        <v>34</v>
      </c>
      <c r="U2081">
        <v>0</v>
      </c>
      <c r="V2081">
        <v>500</v>
      </c>
      <c r="W2081">
        <v>62000</v>
      </c>
      <c r="X2081">
        <v>5</v>
      </c>
      <c r="Y2081">
        <v>750</v>
      </c>
      <c r="Z2081">
        <v>750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100</v>
      </c>
    </row>
    <row r="2082" spans="1:34" ht="18.75">
      <c r="A2082" s="79">
        <v>2081</v>
      </c>
      <c r="B2082" t="s">
        <v>4452</v>
      </c>
      <c r="C2082">
        <v>15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3895</v>
      </c>
      <c r="J2082">
        <v>10000</v>
      </c>
      <c r="K2082">
        <v>0</v>
      </c>
      <c r="L2082">
        <v>12</v>
      </c>
      <c r="M2082">
        <v>5</v>
      </c>
      <c r="N2082">
        <v>14</v>
      </c>
      <c r="O2082">
        <v>25</v>
      </c>
      <c r="P2082">
        <v>37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500</v>
      </c>
      <c r="W2082">
        <v>62000</v>
      </c>
      <c r="X2082">
        <v>5</v>
      </c>
      <c r="Y2082">
        <v>1500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100</v>
      </c>
    </row>
    <row r="2083" spans="1:34" ht="18.75">
      <c r="A2083" s="79">
        <v>2082</v>
      </c>
      <c r="B2083" t="s">
        <v>4453</v>
      </c>
      <c r="C2083">
        <v>15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3895</v>
      </c>
      <c r="J2083">
        <v>10000</v>
      </c>
      <c r="K2083">
        <v>0</v>
      </c>
      <c r="L2083">
        <v>11</v>
      </c>
      <c r="M2083">
        <v>5</v>
      </c>
      <c r="N2083">
        <v>11</v>
      </c>
      <c r="O2083">
        <v>0</v>
      </c>
      <c r="P2083">
        <v>0</v>
      </c>
      <c r="Q2083">
        <v>24</v>
      </c>
      <c r="R2083">
        <v>35</v>
      </c>
      <c r="S2083">
        <v>0</v>
      </c>
      <c r="T2083">
        <v>0</v>
      </c>
      <c r="U2083">
        <v>0</v>
      </c>
      <c r="V2083">
        <v>500</v>
      </c>
      <c r="W2083">
        <v>62000</v>
      </c>
      <c r="X2083">
        <v>5</v>
      </c>
      <c r="Y2083">
        <v>150</v>
      </c>
      <c r="Z2083">
        <v>1350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100</v>
      </c>
    </row>
    <row r="2084" spans="1:34" ht="18.75">
      <c r="A2084" s="79">
        <v>2083</v>
      </c>
      <c r="B2084" t="s">
        <v>4454</v>
      </c>
      <c r="C2084">
        <v>15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3895</v>
      </c>
      <c r="J2084">
        <v>10000</v>
      </c>
      <c r="K2084">
        <v>0</v>
      </c>
      <c r="L2084">
        <v>0</v>
      </c>
      <c r="M2084">
        <v>5</v>
      </c>
      <c r="N2084">
        <v>11</v>
      </c>
      <c r="O2084">
        <v>0</v>
      </c>
      <c r="P2084">
        <v>0</v>
      </c>
      <c r="Q2084">
        <v>0</v>
      </c>
      <c r="R2084">
        <v>0</v>
      </c>
      <c r="S2084">
        <v>25</v>
      </c>
      <c r="T2084">
        <v>37</v>
      </c>
      <c r="U2084">
        <v>0</v>
      </c>
      <c r="V2084">
        <v>500</v>
      </c>
      <c r="W2084">
        <v>62000</v>
      </c>
      <c r="X2084">
        <v>5</v>
      </c>
      <c r="Y2084">
        <v>750</v>
      </c>
      <c r="Z2084">
        <v>750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100</v>
      </c>
    </row>
    <row r="2085" spans="1:34" ht="18.75">
      <c r="A2085" s="79">
        <v>2084</v>
      </c>
      <c r="B2085" t="s">
        <v>4455</v>
      </c>
      <c r="C2085">
        <v>30</v>
      </c>
      <c r="D2085">
        <v>0</v>
      </c>
      <c r="E2085">
        <v>1</v>
      </c>
      <c r="F2085">
        <v>0</v>
      </c>
      <c r="G2085">
        <v>1</v>
      </c>
      <c r="H2085">
        <v>0</v>
      </c>
      <c r="I2085">
        <v>3891</v>
      </c>
      <c r="J2085">
        <v>50000</v>
      </c>
      <c r="K2085">
        <v>0</v>
      </c>
      <c r="L2085">
        <v>0</v>
      </c>
      <c r="M2085">
        <v>0</v>
      </c>
      <c r="N2085">
        <v>0</v>
      </c>
      <c r="O2085">
        <v>39</v>
      </c>
      <c r="P2085">
        <v>49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500</v>
      </c>
      <c r="W2085">
        <v>62000</v>
      </c>
      <c r="X2085">
        <v>5</v>
      </c>
      <c r="Y2085">
        <v>3000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100</v>
      </c>
    </row>
    <row r="2086" spans="1:34" ht="18.75">
      <c r="A2086" s="79">
        <v>2085</v>
      </c>
      <c r="B2086" t="s">
        <v>4456</v>
      </c>
      <c r="C2086">
        <v>30</v>
      </c>
      <c r="D2086">
        <v>0</v>
      </c>
      <c r="E2086">
        <v>1</v>
      </c>
      <c r="F2086">
        <v>0</v>
      </c>
      <c r="G2086">
        <v>1</v>
      </c>
      <c r="H2086">
        <v>0</v>
      </c>
      <c r="I2086">
        <v>3891</v>
      </c>
      <c r="J2086">
        <v>50000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37</v>
      </c>
      <c r="R2086">
        <v>49</v>
      </c>
      <c r="S2086">
        <v>0</v>
      </c>
      <c r="T2086">
        <v>0</v>
      </c>
      <c r="U2086">
        <v>0</v>
      </c>
      <c r="V2086">
        <v>500</v>
      </c>
      <c r="W2086">
        <v>62000</v>
      </c>
      <c r="X2086">
        <v>5</v>
      </c>
      <c r="Y2086">
        <v>300</v>
      </c>
      <c r="Z2086">
        <v>2700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100</v>
      </c>
    </row>
    <row r="2087" spans="1:34" ht="18.75">
      <c r="A2087" s="79">
        <v>2086</v>
      </c>
      <c r="B2087" t="s">
        <v>4457</v>
      </c>
      <c r="C2087">
        <v>30</v>
      </c>
      <c r="D2087">
        <v>0</v>
      </c>
      <c r="E2087">
        <v>1</v>
      </c>
      <c r="F2087">
        <v>0</v>
      </c>
      <c r="G2087">
        <v>1</v>
      </c>
      <c r="H2087">
        <v>0</v>
      </c>
      <c r="I2087">
        <v>3891</v>
      </c>
      <c r="J2087">
        <v>50000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37</v>
      </c>
      <c r="T2087">
        <v>49</v>
      </c>
      <c r="U2087">
        <v>0</v>
      </c>
      <c r="V2087">
        <v>500</v>
      </c>
      <c r="W2087">
        <v>62000</v>
      </c>
      <c r="X2087">
        <v>5</v>
      </c>
      <c r="Y2087">
        <v>1500</v>
      </c>
      <c r="Z2087">
        <v>1500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100</v>
      </c>
    </row>
    <row r="2088" spans="1:34" ht="18.75">
      <c r="A2088" s="79">
        <v>2087</v>
      </c>
      <c r="B2088" t="s">
        <v>4458</v>
      </c>
      <c r="C2088">
        <v>26</v>
      </c>
      <c r="D2088">
        <v>0</v>
      </c>
      <c r="E2088">
        <v>2</v>
      </c>
      <c r="F2088">
        <v>0</v>
      </c>
      <c r="G2088">
        <v>0</v>
      </c>
      <c r="H2088">
        <v>0</v>
      </c>
      <c r="I2088">
        <v>3894</v>
      </c>
      <c r="J2088">
        <v>8000</v>
      </c>
      <c r="K2088">
        <v>0</v>
      </c>
      <c r="L2088">
        <v>0</v>
      </c>
      <c r="M2088">
        <v>0</v>
      </c>
      <c r="N2088">
        <v>0</v>
      </c>
      <c r="O2088">
        <v>28</v>
      </c>
      <c r="P2088">
        <v>38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500</v>
      </c>
      <c r="W2088">
        <v>62000</v>
      </c>
      <c r="X2088">
        <v>5</v>
      </c>
      <c r="Y2088">
        <v>1500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100</v>
      </c>
    </row>
    <row r="2089" spans="1:34" ht="18.75">
      <c r="A2089" s="79">
        <v>2088</v>
      </c>
      <c r="B2089" t="s">
        <v>4459</v>
      </c>
      <c r="C2089">
        <v>26</v>
      </c>
      <c r="D2089">
        <v>0</v>
      </c>
      <c r="E2089">
        <v>2</v>
      </c>
      <c r="F2089">
        <v>0</v>
      </c>
      <c r="G2089">
        <v>0</v>
      </c>
      <c r="H2089">
        <v>0</v>
      </c>
      <c r="I2089">
        <v>3894</v>
      </c>
      <c r="J2089">
        <v>8000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37</v>
      </c>
      <c r="R2089">
        <v>36</v>
      </c>
      <c r="S2089">
        <v>0</v>
      </c>
      <c r="T2089">
        <v>0</v>
      </c>
      <c r="U2089">
        <v>0</v>
      </c>
      <c r="V2089">
        <v>500</v>
      </c>
      <c r="W2089">
        <v>62000</v>
      </c>
      <c r="X2089">
        <v>5</v>
      </c>
      <c r="Y2089">
        <v>150</v>
      </c>
      <c r="Z2089">
        <v>1350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100</v>
      </c>
    </row>
    <row r="2090" spans="1:34" ht="18.75">
      <c r="A2090" s="79">
        <v>2089</v>
      </c>
      <c r="B2090" t="s">
        <v>4460</v>
      </c>
      <c r="C2090">
        <v>26</v>
      </c>
      <c r="D2090">
        <v>0</v>
      </c>
      <c r="E2090">
        <v>2</v>
      </c>
      <c r="F2090">
        <v>0</v>
      </c>
      <c r="G2090">
        <v>0</v>
      </c>
      <c r="H2090">
        <v>0</v>
      </c>
      <c r="I2090">
        <v>3894</v>
      </c>
      <c r="J2090">
        <v>8000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27</v>
      </c>
      <c r="T2090">
        <v>36</v>
      </c>
      <c r="U2090">
        <v>0</v>
      </c>
      <c r="V2090">
        <v>500</v>
      </c>
      <c r="W2090">
        <v>62000</v>
      </c>
      <c r="X2090">
        <v>5</v>
      </c>
      <c r="Y2090">
        <v>750</v>
      </c>
      <c r="Z2090">
        <v>750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100</v>
      </c>
    </row>
    <row r="2091" spans="1:34" ht="18.75">
      <c r="A2091" s="79">
        <v>2090</v>
      </c>
      <c r="B2091" t="s">
        <v>4461</v>
      </c>
      <c r="C2091">
        <v>22</v>
      </c>
      <c r="D2091">
        <v>0</v>
      </c>
      <c r="E2091">
        <v>2</v>
      </c>
      <c r="F2091">
        <v>0</v>
      </c>
      <c r="G2091">
        <v>0</v>
      </c>
      <c r="H2091">
        <v>0</v>
      </c>
      <c r="I2091">
        <v>3892</v>
      </c>
      <c r="J2091">
        <v>8000</v>
      </c>
      <c r="K2091">
        <v>0</v>
      </c>
      <c r="L2091">
        <v>0</v>
      </c>
      <c r="M2091">
        <v>0</v>
      </c>
      <c r="N2091">
        <v>0</v>
      </c>
      <c r="O2091">
        <v>35</v>
      </c>
      <c r="P2091">
        <v>45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500</v>
      </c>
      <c r="W2091">
        <v>62000</v>
      </c>
      <c r="X2091">
        <v>5</v>
      </c>
      <c r="Y2091">
        <v>1500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100</v>
      </c>
    </row>
    <row r="2092" spans="1:34" ht="18.75">
      <c r="A2092" s="79">
        <v>2091</v>
      </c>
      <c r="B2092" t="s">
        <v>4462</v>
      </c>
      <c r="C2092">
        <v>22</v>
      </c>
      <c r="D2092">
        <v>0</v>
      </c>
      <c r="E2092">
        <v>2</v>
      </c>
      <c r="F2092">
        <v>0</v>
      </c>
      <c r="G2092">
        <v>0</v>
      </c>
      <c r="H2092">
        <v>0</v>
      </c>
      <c r="I2092">
        <v>3892</v>
      </c>
      <c r="J2092">
        <v>8000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32</v>
      </c>
      <c r="R2092">
        <v>42</v>
      </c>
      <c r="S2092">
        <v>0</v>
      </c>
      <c r="T2092">
        <v>0</v>
      </c>
      <c r="U2092">
        <v>0</v>
      </c>
      <c r="V2092">
        <v>500</v>
      </c>
      <c r="W2092">
        <v>62000</v>
      </c>
      <c r="X2092">
        <v>5</v>
      </c>
      <c r="Y2092">
        <v>150</v>
      </c>
      <c r="Z2092">
        <v>1350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100</v>
      </c>
    </row>
    <row r="2093" spans="1:34" ht="18.75">
      <c r="A2093" s="79">
        <v>2092</v>
      </c>
      <c r="B2093" t="s">
        <v>4463</v>
      </c>
      <c r="C2093">
        <v>22</v>
      </c>
      <c r="D2093">
        <v>0</v>
      </c>
      <c r="E2093">
        <v>2</v>
      </c>
      <c r="F2093">
        <v>0</v>
      </c>
      <c r="G2093">
        <v>0</v>
      </c>
      <c r="H2093">
        <v>0</v>
      </c>
      <c r="I2093">
        <v>3892</v>
      </c>
      <c r="J2093">
        <v>8000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32</v>
      </c>
      <c r="T2093">
        <v>42</v>
      </c>
      <c r="U2093">
        <v>0</v>
      </c>
      <c r="V2093">
        <v>500</v>
      </c>
      <c r="W2093">
        <v>62000</v>
      </c>
      <c r="X2093">
        <v>5</v>
      </c>
      <c r="Y2093">
        <v>750</v>
      </c>
      <c r="Z2093">
        <v>750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100</v>
      </c>
    </row>
    <row r="2094" spans="1:34" ht="18.75">
      <c r="A2094" s="79">
        <v>2093</v>
      </c>
      <c r="B2094" t="s">
        <v>4464</v>
      </c>
      <c r="C2094">
        <v>54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3898</v>
      </c>
      <c r="J2094">
        <v>10000</v>
      </c>
      <c r="K2094">
        <v>0</v>
      </c>
      <c r="L2094">
        <v>0</v>
      </c>
      <c r="M2094">
        <v>0</v>
      </c>
      <c r="N2094">
        <v>0</v>
      </c>
      <c r="O2094">
        <v>25</v>
      </c>
      <c r="P2094">
        <v>38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500</v>
      </c>
      <c r="W2094">
        <v>62000</v>
      </c>
      <c r="X2094">
        <v>5</v>
      </c>
      <c r="Y2094">
        <v>1500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100</v>
      </c>
    </row>
    <row r="2095" spans="1:34" ht="18.75">
      <c r="A2095" s="79">
        <v>2094</v>
      </c>
      <c r="B2095" t="s">
        <v>4465</v>
      </c>
      <c r="C2095">
        <v>54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3898</v>
      </c>
      <c r="J2095">
        <v>10000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24</v>
      </c>
      <c r="R2095">
        <v>35</v>
      </c>
      <c r="S2095">
        <v>0</v>
      </c>
      <c r="T2095">
        <v>0</v>
      </c>
      <c r="U2095">
        <v>0</v>
      </c>
      <c r="V2095">
        <v>500</v>
      </c>
      <c r="W2095">
        <v>62000</v>
      </c>
      <c r="X2095">
        <v>5</v>
      </c>
      <c r="Y2095">
        <v>150</v>
      </c>
      <c r="Z2095">
        <v>1350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100</v>
      </c>
    </row>
    <row r="2096" spans="1:34" ht="18.75">
      <c r="A2096" s="79">
        <v>2095</v>
      </c>
      <c r="B2096" t="s">
        <v>4466</v>
      </c>
      <c r="C2096">
        <v>54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3898</v>
      </c>
      <c r="J2096">
        <v>10000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24</v>
      </c>
      <c r="T2096">
        <v>35</v>
      </c>
      <c r="U2096">
        <v>0</v>
      </c>
      <c r="V2096">
        <v>500</v>
      </c>
      <c r="W2096">
        <v>62000</v>
      </c>
      <c r="X2096">
        <v>5</v>
      </c>
      <c r="Y2096">
        <v>750</v>
      </c>
      <c r="Z2096">
        <v>750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100</v>
      </c>
    </row>
    <row r="2097" spans="1:34" ht="18.75">
      <c r="A2097" s="79">
        <v>2096</v>
      </c>
      <c r="B2097" t="s">
        <v>4467</v>
      </c>
      <c r="C2097">
        <v>52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3897</v>
      </c>
      <c r="J2097">
        <v>10000</v>
      </c>
      <c r="K2097">
        <v>0</v>
      </c>
      <c r="L2097">
        <v>0</v>
      </c>
      <c r="M2097">
        <v>0</v>
      </c>
      <c r="N2097">
        <v>0</v>
      </c>
      <c r="O2097">
        <v>31</v>
      </c>
      <c r="P2097">
        <v>43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500</v>
      </c>
      <c r="W2097">
        <v>62000</v>
      </c>
      <c r="X2097">
        <v>5</v>
      </c>
      <c r="Y2097">
        <v>1500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100</v>
      </c>
    </row>
    <row r="2098" spans="1:34" ht="18.75">
      <c r="A2098" s="79">
        <v>2097</v>
      </c>
      <c r="B2098" t="s">
        <v>4468</v>
      </c>
      <c r="C2098">
        <v>52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3897</v>
      </c>
      <c r="J2098">
        <v>10000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24</v>
      </c>
      <c r="R2098">
        <v>35</v>
      </c>
      <c r="S2098">
        <v>0</v>
      </c>
      <c r="T2098">
        <v>0</v>
      </c>
      <c r="U2098">
        <v>0</v>
      </c>
      <c r="V2098">
        <v>500</v>
      </c>
      <c r="W2098">
        <v>62000</v>
      </c>
      <c r="X2098">
        <v>5</v>
      </c>
      <c r="Y2098">
        <v>150</v>
      </c>
      <c r="Z2098">
        <v>1350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100</v>
      </c>
    </row>
    <row r="2099" spans="1:34" ht="18.75">
      <c r="A2099" s="79">
        <v>2098</v>
      </c>
      <c r="B2099" t="s">
        <v>4469</v>
      </c>
      <c r="C2099">
        <v>52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3897</v>
      </c>
      <c r="J2099">
        <v>10000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</v>
      </c>
      <c r="T2099">
        <v>35</v>
      </c>
      <c r="U2099">
        <v>0</v>
      </c>
      <c r="V2099">
        <v>500</v>
      </c>
      <c r="W2099">
        <v>62000</v>
      </c>
      <c r="X2099">
        <v>5</v>
      </c>
      <c r="Y2099">
        <v>750</v>
      </c>
      <c r="Z2099">
        <v>750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100</v>
      </c>
    </row>
    <row r="2100" spans="1:34" ht="18.75">
      <c r="A2100" s="79">
        <v>2099</v>
      </c>
      <c r="B2100" t="s">
        <v>4470</v>
      </c>
      <c r="C2100">
        <v>5</v>
      </c>
      <c r="D2100">
        <v>118</v>
      </c>
      <c r="E2100">
        <v>80</v>
      </c>
      <c r="F2100">
        <v>113</v>
      </c>
      <c r="G2100">
        <v>0</v>
      </c>
      <c r="H2100">
        <v>0</v>
      </c>
      <c r="I2100">
        <v>3810</v>
      </c>
      <c r="J2100">
        <v>60000</v>
      </c>
      <c r="K2100">
        <v>7</v>
      </c>
      <c r="L2100">
        <v>9</v>
      </c>
      <c r="M2100">
        <v>0</v>
      </c>
      <c r="N2100">
        <v>12</v>
      </c>
      <c r="O2100">
        <v>65</v>
      </c>
      <c r="P2100">
        <v>155</v>
      </c>
      <c r="Q2100">
        <v>0</v>
      </c>
      <c r="R2100">
        <v>0</v>
      </c>
      <c r="S2100">
        <v>0</v>
      </c>
      <c r="T2100">
        <v>0</v>
      </c>
      <c r="U2100">
        <v>49</v>
      </c>
      <c r="V2100">
        <v>300</v>
      </c>
      <c r="W2100">
        <v>62000</v>
      </c>
      <c r="X2100">
        <v>20</v>
      </c>
      <c r="Y2100">
        <v>50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100</v>
      </c>
    </row>
    <row r="2101" spans="1:34" ht="18.75">
      <c r="A2101" s="79">
        <v>2100</v>
      </c>
      <c r="B2101" t="s">
        <v>4471</v>
      </c>
      <c r="C2101">
        <v>5</v>
      </c>
      <c r="D2101">
        <v>120</v>
      </c>
      <c r="E2101">
        <v>80</v>
      </c>
      <c r="F2101">
        <v>191</v>
      </c>
      <c r="G2101">
        <v>0</v>
      </c>
      <c r="H2101">
        <v>0</v>
      </c>
      <c r="I2101">
        <v>3812</v>
      </c>
      <c r="J2101">
        <v>60000</v>
      </c>
      <c r="K2101">
        <v>7</v>
      </c>
      <c r="L2101">
        <v>9</v>
      </c>
      <c r="M2101">
        <v>0</v>
      </c>
      <c r="N2101">
        <v>0</v>
      </c>
      <c r="O2101">
        <v>35</v>
      </c>
      <c r="P2101">
        <v>65</v>
      </c>
      <c r="Q2101">
        <v>75</v>
      </c>
      <c r="R2101">
        <v>105</v>
      </c>
      <c r="S2101">
        <v>0</v>
      </c>
      <c r="T2101">
        <v>0</v>
      </c>
      <c r="U2101">
        <v>71</v>
      </c>
      <c r="V2101">
        <v>300</v>
      </c>
      <c r="W2101">
        <v>62000</v>
      </c>
      <c r="X2101">
        <v>20</v>
      </c>
      <c r="Y2101">
        <v>50</v>
      </c>
      <c r="Z2101">
        <v>0</v>
      </c>
      <c r="AA2101">
        <v>0</v>
      </c>
      <c r="AB2101">
        <v>1000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100</v>
      </c>
    </row>
    <row r="2102" spans="1:34" ht="18.75">
      <c r="A2102" s="79">
        <v>2101</v>
      </c>
      <c r="B2102" t="s">
        <v>4472</v>
      </c>
      <c r="C2102">
        <v>5</v>
      </c>
      <c r="D2102">
        <v>119</v>
      </c>
      <c r="E2102">
        <v>80</v>
      </c>
      <c r="F2102">
        <v>191</v>
      </c>
      <c r="G2102">
        <v>0</v>
      </c>
      <c r="H2102">
        <v>0</v>
      </c>
      <c r="I2102">
        <v>3811</v>
      </c>
      <c r="J2102">
        <v>60000</v>
      </c>
      <c r="K2102">
        <v>7</v>
      </c>
      <c r="L2102">
        <v>9</v>
      </c>
      <c r="M2102">
        <v>0</v>
      </c>
      <c r="N2102">
        <v>0</v>
      </c>
      <c r="O2102">
        <v>35</v>
      </c>
      <c r="P2102">
        <v>65</v>
      </c>
      <c r="Q2102">
        <v>0</v>
      </c>
      <c r="R2102">
        <v>0</v>
      </c>
      <c r="S2102">
        <v>75</v>
      </c>
      <c r="T2102">
        <v>105</v>
      </c>
      <c r="U2102">
        <v>87</v>
      </c>
      <c r="V2102">
        <v>300</v>
      </c>
      <c r="W2102">
        <v>62000</v>
      </c>
      <c r="X2102">
        <v>20</v>
      </c>
      <c r="Y2102">
        <v>50</v>
      </c>
      <c r="Z2102">
        <v>0</v>
      </c>
      <c r="AA2102">
        <v>0</v>
      </c>
      <c r="AB2102">
        <v>0</v>
      </c>
      <c r="AC2102">
        <v>10000</v>
      </c>
      <c r="AD2102">
        <v>0</v>
      </c>
      <c r="AE2102">
        <v>0</v>
      </c>
      <c r="AF2102">
        <v>0</v>
      </c>
      <c r="AG2102">
        <v>0</v>
      </c>
      <c r="AH2102">
        <v>100</v>
      </c>
    </row>
    <row r="2103" spans="1:34" ht="18.75">
      <c r="A2103" s="79">
        <v>2102</v>
      </c>
      <c r="B2103" t="s">
        <v>4473</v>
      </c>
      <c r="C2103">
        <v>10</v>
      </c>
      <c r="D2103">
        <v>116</v>
      </c>
      <c r="E2103">
        <v>80</v>
      </c>
      <c r="F2103">
        <v>0</v>
      </c>
      <c r="G2103">
        <v>0</v>
      </c>
      <c r="H2103">
        <v>0</v>
      </c>
      <c r="I2103">
        <v>3790</v>
      </c>
      <c r="J2103">
        <v>60000</v>
      </c>
      <c r="K2103">
        <v>17</v>
      </c>
      <c r="L2103">
        <v>35</v>
      </c>
      <c r="M2103">
        <v>17</v>
      </c>
      <c r="N2103">
        <v>35</v>
      </c>
      <c r="O2103">
        <v>50</v>
      </c>
      <c r="P2103">
        <v>65</v>
      </c>
      <c r="Q2103">
        <v>0</v>
      </c>
      <c r="R2103">
        <v>0</v>
      </c>
      <c r="S2103">
        <v>0</v>
      </c>
      <c r="T2103">
        <v>0</v>
      </c>
      <c r="U2103">
        <v>45</v>
      </c>
      <c r="V2103">
        <v>300</v>
      </c>
      <c r="W2103">
        <v>62000</v>
      </c>
      <c r="X2103">
        <v>70</v>
      </c>
      <c r="Y2103">
        <v>20000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100</v>
      </c>
    </row>
    <row r="2104" spans="1:34" ht="18.75">
      <c r="A2104" s="79">
        <v>2103</v>
      </c>
      <c r="B2104" t="s">
        <v>4474</v>
      </c>
      <c r="C2104">
        <v>11</v>
      </c>
      <c r="D2104">
        <v>116</v>
      </c>
      <c r="E2104">
        <v>80</v>
      </c>
      <c r="F2104">
        <v>0</v>
      </c>
      <c r="G2104">
        <v>0</v>
      </c>
      <c r="H2104">
        <v>0</v>
      </c>
      <c r="I2104">
        <v>3791</v>
      </c>
      <c r="J2104">
        <v>60000</v>
      </c>
      <c r="K2104">
        <v>17</v>
      </c>
      <c r="L2104">
        <v>35</v>
      </c>
      <c r="M2104">
        <v>17</v>
      </c>
      <c r="N2104">
        <v>35</v>
      </c>
      <c r="O2104">
        <v>50</v>
      </c>
      <c r="P2104">
        <v>65</v>
      </c>
      <c r="Q2104">
        <v>0</v>
      </c>
      <c r="R2104">
        <v>0</v>
      </c>
      <c r="S2104">
        <v>0</v>
      </c>
      <c r="T2104">
        <v>0</v>
      </c>
      <c r="U2104">
        <v>45</v>
      </c>
      <c r="V2104">
        <v>300</v>
      </c>
      <c r="W2104">
        <v>62000</v>
      </c>
      <c r="X2104">
        <v>70</v>
      </c>
      <c r="Y2104">
        <v>20000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100</v>
      </c>
    </row>
    <row r="2105" spans="1:34" ht="18.75">
      <c r="A2105" s="79">
        <v>2104</v>
      </c>
      <c r="B2105" t="s">
        <v>4475</v>
      </c>
      <c r="C2105">
        <v>10</v>
      </c>
      <c r="D2105">
        <v>116</v>
      </c>
      <c r="E2105">
        <v>80</v>
      </c>
      <c r="F2105">
        <v>0</v>
      </c>
      <c r="G2105">
        <v>0</v>
      </c>
      <c r="H2105">
        <v>0</v>
      </c>
      <c r="I2105">
        <v>3790</v>
      </c>
      <c r="J2105">
        <v>60000</v>
      </c>
      <c r="K2105">
        <v>17</v>
      </c>
      <c r="L2105">
        <v>35</v>
      </c>
      <c r="M2105">
        <v>17</v>
      </c>
      <c r="N2105">
        <v>35</v>
      </c>
      <c r="O2105">
        <v>0</v>
      </c>
      <c r="P2105">
        <v>0</v>
      </c>
      <c r="Q2105">
        <v>48</v>
      </c>
      <c r="R2105">
        <v>63</v>
      </c>
      <c r="S2105">
        <v>0</v>
      </c>
      <c r="T2105">
        <v>0</v>
      </c>
      <c r="U2105">
        <v>45</v>
      </c>
      <c r="V2105">
        <v>300</v>
      </c>
      <c r="W2105">
        <v>62000</v>
      </c>
      <c r="X2105">
        <v>70</v>
      </c>
      <c r="Y2105">
        <v>2000</v>
      </c>
      <c r="Z2105">
        <v>18000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100</v>
      </c>
    </row>
    <row r="2106" spans="1:34" ht="18.75">
      <c r="A2106" s="79">
        <v>2105</v>
      </c>
      <c r="B2106" t="s">
        <v>4476</v>
      </c>
      <c r="C2106">
        <v>11</v>
      </c>
      <c r="D2106">
        <v>116</v>
      </c>
      <c r="E2106">
        <v>80</v>
      </c>
      <c r="F2106">
        <v>0</v>
      </c>
      <c r="G2106">
        <v>0</v>
      </c>
      <c r="H2106">
        <v>0</v>
      </c>
      <c r="I2106">
        <v>3791</v>
      </c>
      <c r="J2106">
        <v>60000</v>
      </c>
      <c r="K2106">
        <v>17</v>
      </c>
      <c r="L2106">
        <v>35</v>
      </c>
      <c r="M2106">
        <v>17</v>
      </c>
      <c r="N2106">
        <v>35</v>
      </c>
      <c r="O2106">
        <v>0</v>
      </c>
      <c r="P2106">
        <v>0</v>
      </c>
      <c r="Q2106">
        <v>48</v>
      </c>
      <c r="R2106">
        <v>63</v>
      </c>
      <c r="S2106">
        <v>0</v>
      </c>
      <c r="T2106">
        <v>0</v>
      </c>
      <c r="U2106">
        <v>45</v>
      </c>
      <c r="V2106">
        <v>300</v>
      </c>
      <c r="W2106">
        <v>62000</v>
      </c>
      <c r="X2106">
        <v>70</v>
      </c>
      <c r="Y2106">
        <v>2000</v>
      </c>
      <c r="Z2106">
        <v>18000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100</v>
      </c>
    </row>
    <row r="2107" spans="1:34" ht="18.75">
      <c r="A2107" s="79">
        <v>2106</v>
      </c>
      <c r="B2107" t="s">
        <v>4477</v>
      </c>
      <c r="C2107">
        <v>10</v>
      </c>
      <c r="D2107">
        <v>116</v>
      </c>
      <c r="E2107">
        <v>80</v>
      </c>
      <c r="F2107">
        <v>0</v>
      </c>
      <c r="G2107">
        <v>0</v>
      </c>
      <c r="H2107">
        <v>0</v>
      </c>
      <c r="I2107">
        <v>3790</v>
      </c>
      <c r="J2107">
        <v>60000</v>
      </c>
      <c r="K2107">
        <v>17</v>
      </c>
      <c r="L2107">
        <v>35</v>
      </c>
      <c r="M2107">
        <v>17</v>
      </c>
      <c r="N2107">
        <v>35</v>
      </c>
      <c r="O2107">
        <v>0</v>
      </c>
      <c r="P2107">
        <v>0</v>
      </c>
      <c r="Q2107">
        <v>0</v>
      </c>
      <c r="R2107">
        <v>0</v>
      </c>
      <c r="S2107">
        <v>48</v>
      </c>
      <c r="T2107">
        <v>63</v>
      </c>
      <c r="U2107">
        <v>45</v>
      </c>
      <c r="V2107">
        <v>300</v>
      </c>
      <c r="W2107">
        <v>62000</v>
      </c>
      <c r="X2107">
        <v>70</v>
      </c>
      <c r="Y2107">
        <v>10000</v>
      </c>
      <c r="Z2107">
        <v>10000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100</v>
      </c>
    </row>
    <row r="2108" spans="1:34" ht="18.75">
      <c r="A2108" s="79">
        <v>2107</v>
      </c>
      <c r="B2108" t="s">
        <v>4478</v>
      </c>
      <c r="C2108">
        <v>11</v>
      </c>
      <c r="D2108">
        <v>116</v>
      </c>
      <c r="E2108">
        <v>80</v>
      </c>
      <c r="F2108">
        <v>0</v>
      </c>
      <c r="G2108">
        <v>0</v>
      </c>
      <c r="H2108">
        <v>0</v>
      </c>
      <c r="I2108">
        <v>3791</v>
      </c>
      <c r="J2108">
        <v>60000</v>
      </c>
      <c r="K2108">
        <v>17</v>
      </c>
      <c r="L2108">
        <v>35</v>
      </c>
      <c r="M2108">
        <v>17</v>
      </c>
      <c r="N2108">
        <v>35</v>
      </c>
      <c r="O2108">
        <v>0</v>
      </c>
      <c r="P2108">
        <v>0</v>
      </c>
      <c r="Q2108">
        <v>0</v>
      </c>
      <c r="R2108">
        <v>0</v>
      </c>
      <c r="S2108">
        <v>48</v>
      </c>
      <c r="T2108">
        <v>63</v>
      </c>
      <c r="U2108">
        <v>45</v>
      </c>
      <c r="V2108">
        <v>300</v>
      </c>
      <c r="W2108">
        <v>62000</v>
      </c>
      <c r="X2108">
        <v>70</v>
      </c>
      <c r="Y2108">
        <v>10000</v>
      </c>
      <c r="Z2108">
        <v>10000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100</v>
      </c>
    </row>
    <row r="2109" spans="1:34" ht="18.75">
      <c r="A2109" s="79">
        <v>2108</v>
      </c>
      <c r="B2109" t="s">
        <v>4479</v>
      </c>
      <c r="C2109">
        <v>16</v>
      </c>
      <c r="D2109">
        <v>9</v>
      </c>
      <c r="E2109">
        <v>1</v>
      </c>
      <c r="F2109">
        <v>2</v>
      </c>
      <c r="G2109">
        <v>0</v>
      </c>
      <c r="H2109">
        <v>0</v>
      </c>
      <c r="I2109">
        <v>3890</v>
      </c>
      <c r="J2109">
        <v>10000</v>
      </c>
      <c r="K2109">
        <v>6</v>
      </c>
      <c r="L2109">
        <v>6</v>
      </c>
      <c r="M2109">
        <v>6</v>
      </c>
      <c r="N2109">
        <v>6</v>
      </c>
      <c r="O2109">
        <v>40</v>
      </c>
      <c r="P2109">
        <v>50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300</v>
      </c>
      <c r="W2109">
        <v>62000</v>
      </c>
      <c r="X2109">
        <v>5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100</v>
      </c>
    </row>
    <row r="2110" spans="1:34" ht="18.75">
      <c r="A2110" s="79">
        <v>2109</v>
      </c>
      <c r="B2110" t="s">
        <v>4480</v>
      </c>
      <c r="C2110">
        <v>16</v>
      </c>
      <c r="D2110">
        <v>9</v>
      </c>
      <c r="E2110">
        <v>1</v>
      </c>
      <c r="F2110">
        <v>2</v>
      </c>
      <c r="G2110">
        <v>0</v>
      </c>
      <c r="H2110">
        <v>0</v>
      </c>
      <c r="I2110">
        <v>3890</v>
      </c>
      <c r="J2110">
        <v>10000</v>
      </c>
      <c r="K2110">
        <v>6</v>
      </c>
      <c r="L2110">
        <v>6</v>
      </c>
      <c r="M2110">
        <v>6</v>
      </c>
      <c r="N2110">
        <v>6</v>
      </c>
      <c r="O2110">
        <v>0</v>
      </c>
      <c r="P2110">
        <v>0</v>
      </c>
      <c r="Q2110">
        <v>40</v>
      </c>
      <c r="R2110">
        <v>50</v>
      </c>
      <c r="S2110">
        <v>0</v>
      </c>
      <c r="T2110">
        <v>0</v>
      </c>
      <c r="U2110">
        <v>0</v>
      </c>
      <c r="V2110">
        <v>300</v>
      </c>
      <c r="W2110">
        <v>62000</v>
      </c>
      <c r="X2110">
        <v>5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100</v>
      </c>
    </row>
    <row r="2111" spans="1:34" ht="18.75">
      <c r="A2111" s="79">
        <v>2110</v>
      </c>
      <c r="B2111" t="s">
        <v>4481</v>
      </c>
      <c r="C2111">
        <v>16</v>
      </c>
      <c r="D2111">
        <v>9</v>
      </c>
      <c r="E2111">
        <v>1</v>
      </c>
      <c r="F2111">
        <v>2</v>
      </c>
      <c r="G2111">
        <v>0</v>
      </c>
      <c r="H2111">
        <v>0</v>
      </c>
      <c r="I2111">
        <v>3890</v>
      </c>
      <c r="J2111">
        <v>10000</v>
      </c>
      <c r="K2111">
        <v>6</v>
      </c>
      <c r="L2111">
        <v>6</v>
      </c>
      <c r="M2111">
        <v>6</v>
      </c>
      <c r="N2111">
        <v>6</v>
      </c>
      <c r="O2111">
        <v>0</v>
      </c>
      <c r="P2111">
        <v>0</v>
      </c>
      <c r="Q2111">
        <v>0</v>
      </c>
      <c r="R2111">
        <v>0</v>
      </c>
      <c r="S2111">
        <v>40</v>
      </c>
      <c r="T2111">
        <v>50</v>
      </c>
      <c r="U2111">
        <v>0</v>
      </c>
      <c r="V2111">
        <v>300</v>
      </c>
      <c r="W2111">
        <v>62000</v>
      </c>
      <c r="X2111">
        <v>5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100</v>
      </c>
    </row>
    <row r="2112" spans="1:34" ht="18.75">
      <c r="A2112" s="79">
        <v>2111</v>
      </c>
      <c r="B2112" t="s">
        <v>4482</v>
      </c>
      <c r="C2112">
        <v>16</v>
      </c>
      <c r="D2112">
        <v>2</v>
      </c>
      <c r="E2112">
        <v>1</v>
      </c>
      <c r="F2112">
        <v>1</v>
      </c>
      <c r="G2112">
        <v>0</v>
      </c>
      <c r="H2112">
        <v>0</v>
      </c>
      <c r="I2112">
        <v>3893</v>
      </c>
      <c r="J2112">
        <v>10000</v>
      </c>
      <c r="K2112">
        <v>6</v>
      </c>
      <c r="L2112">
        <v>6</v>
      </c>
      <c r="M2112">
        <v>6</v>
      </c>
      <c r="N2112">
        <v>6</v>
      </c>
      <c r="O2112">
        <v>40</v>
      </c>
      <c r="P2112">
        <v>50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300</v>
      </c>
      <c r="W2112">
        <v>62000</v>
      </c>
      <c r="X2112">
        <v>5</v>
      </c>
      <c r="Y2112">
        <v>1500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100</v>
      </c>
    </row>
    <row r="2113" spans="1:34" ht="18.75">
      <c r="A2113" s="79">
        <v>2112</v>
      </c>
      <c r="B2113" t="s">
        <v>4483</v>
      </c>
      <c r="C2113">
        <v>16</v>
      </c>
      <c r="D2113">
        <v>2</v>
      </c>
      <c r="E2113">
        <v>1</v>
      </c>
      <c r="F2113">
        <v>1</v>
      </c>
      <c r="G2113">
        <v>0</v>
      </c>
      <c r="H2113">
        <v>0</v>
      </c>
      <c r="I2113">
        <v>3893</v>
      </c>
      <c r="J2113">
        <v>10000</v>
      </c>
      <c r="K2113">
        <v>6</v>
      </c>
      <c r="L2113">
        <v>6</v>
      </c>
      <c r="M2113">
        <v>6</v>
      </c>
      <c r="N2113">
        <v>6</v>
      </c>
      <c r="O2113">
        <v>0</v>
      </c>
      <c r="P2113">
        <v>0</v>
      </c>
      <c r="Q2113">
        <v>40</v>
      </c>
      <c r="R2113">
        <v>50</v>
      </c>
      <c r="S2113">
        <v>0</v>
      </c>
      <c r="T2113">
        <v>0</v>
      </c>
      <c r="U2113">
        <v>0</v>
      </c>
      <c r="V2113">
        <v>300</v>
      </c>
      <c r="W2113">
        <v>62000</v>
      </c>
      <c r="X2113">
        <v>5</v>
      </c>
      <c r="Y2113">
        <v>150</v>
      </c>
      <c r="Z2113">
        <v>1350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100</v>
      </c>
    </row>
    <row r="2114" spans="1:34" ht="18.75">
      <c r="A2114" s="79">
        <v>2113</v>
      </c>
      <c r="B2114" t="s">
        <v>4484</v>
      </c>
      <c r="C2114">
        <v>16</v>
      </c>
      <c r="D2114">
        <v>2</v>
      </c>
      <c r="E2114">
        <v>1</v>
      </c>
      <c r="F2114">
        <v>1</v>
      </c>
      <c r="G2114">
        <v>0</v>
      </c>
      <c r="H2114">
        <v>0</v>
      </c>
      <c r="I2114">
        <v>3893</v>
      </c>
      <c r="J2114">
        <v>10000</v>
      </c>
      <c r="K2114">
        <v>6</v>
      </c>
      <c r="L2114">
        <v>6</v>
      </c>
      <c r="M2114">
        <v>6</v>
      </c>
      <c r="N2114">
        <v>6</v>
      </c>
      <c r="O2114">
        <v>0</v>
      </c>
      <c r="P2114">
        <v>0</v>
      </c>
      <c r="Q2114">
        <v>0</v>
      </c>
      <c r="R2114">
        <v>0</v>
      </c>
      <c r="S2114">
        <v>40</v>
      </c>
      <c r="T2114">
        <v>50</v>
      </c>
      <c r="U2114">
        <v>0</v>
      </c>
      <c r="V2114">
        <v>300</v>
      </c>
      <c r="W2114">
        <v>62000</v>
      </c>
      <c r="X2114">
        <v>5</v>
      </c>
      <c r="Y2114">
        <v>750</v>
      </c>
      <c r="Z2114">
        <v>750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100</v>
      </c>
    </row>
    <row r="2115" spans="1:34" ht="18.75">
      <c r="A2115" s="79">
        <v>2114</v>
      </c>
      <c r="B2115" t="s">
        <v>4485</v>
      </c>
      <c r="C2115">
        <v>19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3896</v>
      </c>
      <c r="J2115">
        <v>8000</v>
      </c>
      <c r="K2115">
        <v>0</v>
      </c>
      <c r="L2115">
        <v>0</v>
      </c>
      <c r="M2115">
        <v>0</v>
      </c>
      <c r="N2115">
        <v>2</v>
      </c>
      <c r="O2115">
        <v>40</v>
      </c>
      <c r="P2115">
        <v>50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300</v>
      </c>
      <c r="W2115">
        <v>62000</v>
      </c>
      <c r="X2115">
        <v>5</v>
      </c>
      <c r="Y2115">
        <v>3000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100</v>
      </c>
    </row>
    <row r="2116" spans="1:34" ht="18.75">
      <c r="A2116" s="79">
        <v>2115</v>
      </c>
      <c r="B2116" t="s">
        <v>4486</v>
      </c>
      <c r="C2116">
        <v>19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3896</v>
      </c>
      <c r="J2116">
        <v>8000</v>
      </c>
      <c r="K2116">
        <v>0</v>
      </c>
      <c r="L2116">
        <v>0</v>
      </c>
      <c r="M2116">
        <v>0</v>
      </c>
      <c r="N2116">
        <v>2</v>
      </c>
      <c r="O2116">
        <v>0</v>
      </c>
      <c r="P2116">
        <v>0</v>
      </c>
      <c r="Q2116">
        <v>40</v>
      </c>
      <c r="R2116">
        <v>50</v>
      </c>
      <c r="S2116">
        <v>0</v>
      </c>
      <c r="T2116">
        <v>0</v>
      </c>
      <c r="U2116">
        <v>0</v>
      </c>
      <c r="V2116">
        <v>300</v>
      </c>
      <c r="W2116">
        <v>62000</v>
      </c>
      <c r="X2116">
        <v>5</v>
      </c>
      <c r="Y2116">
        <v>300</v>
      </c>
      <c r="Z2116">
        <v>2700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100</v>
      </c>
    </row>
    <row r="2117" spans="1:34" ht="18.75">
      <c r="A2117" s="79">
        <v>2116</v>
      </c>
      <c r="B2117" t="s">
        <v>4487</v>
      </c>
      <c r="C2117">
        <v>19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3896</v>
      </c>
      <c r="J2117">
        <v>8000</v>
      </c>
      <c r="K2117">
        <v>0</v>
      </c>
      <c r="L2117">
        <v>0</v>
      </c>
      <c r="M2117">
        <v>0</v>
      </c>
      <c r="N2117">
        <v>2</v>
      </c>
      <c r="O2117">
        <v>0</v>
      </c>
      <c r="P2117">
        <v>0</v>
      </c>
      <c r="Q2117">
        <v>0</v>
      </c>
      <c r="R2117">
        <v>0</v>
      </c>
      <c r="S2117">
        <v>40</v>
      </c>
      <c r="T2117">
        <v>50</v>
      </c>
      <c r="U2117">
        <v>0</v>
      </c>
      <c r="V2117">
        <v>300</v>
      </c>
      <c r="W2117">
        <v>62000</v>
      </c>
      <c r="X2117">
        <v>5</v>
      </c>
      <c r="Y2117">
        <v>750</v>
      </c>
      <c r="Z2117">
        <v>750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100</v>
      </c>
    </row>
    <row r="2118" spans="1:34" ht="18.75">
      <c r="A2118" s="79">
        <v>2117</v>
      </c>
      <c r="B2118" t="s">
        <v>4488</v>
      </c>
      <c r="C2118">
        <v>15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3895</v>
      </c>
      <c r="J2118">
        <v>10000</v>
      </c>
      <c r="K2118">
        <v>0</v>
      </c>
      <c r="L2118">
        <v>12</v>
      </c>
      <c r="M2118">
        <v>5</v>
      </c>
      <c r="N2118">
        <v>14</v>
      </c>
      <c r="O2118">
        <v>40</v>
      </c>
      <c r="P2118">
        <v>50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300</v>
      </c>
      <c r="W2118">
        <v>62000</v>
      </c>
      <c r="X2118">
        <v>5</v>
      </c>
      <c r="Y2118">
        <v>1500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100</v>
      </c>
    </row>
    <row r="2119" spans="1:34" ht="18.75">
      <c r="A2119" s="79">
        <v>2118</v>
      </c>
      <c r="B2119" t="s">
        <v>4489</v>
      </c>
      <c r="C2119">
        <v>15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3895</v>
      </c>
      <c r="J2119">
        <v>10000</v>
      </c>
      <c r="K2119">
        <v>0</v>
      </c>
      <c r="L2119">
        <v>11</v>
      </c>
      <c r="M2119">
        <v>5</v>
      </c>
      <c r="N2119">
        <v>11</v>
      </c>
      <c r="O2119">
        <v>0</v>
      </c>
      <c r="P2119">
        <v>0</v>
      </c>
      <c r="Q2119">
        <v>40</v>
      </c>
      <c r="R2119">
        <v>50</v>
      </c>
      <c r="S2119">
        <v>0</v>
      </c>
      <c r="T2119">
        <v>0</v>
      </c>
      <c r="U2119">
        <v>0</v>
      </c>
      <c r="V2119">
        <v>300</v>
      </c>
      <c r="W2119">
        <v>62000</v>
      </c>
      <c r="X2119">
        <v>5</v>
      </c>
      <c r="Y2119">
        <v>150</v>
      </c>
      <c r="Z2119">
        <v>1350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100</v>
      </c>
    </row>
    <row r="2120" spans="1:34" ht="18.75">
      <c r="A2120" s="79">
        <v>2119</v>
      </c>
      <c r="B2120" t="s">
        <v>4490</v>
      </c>
      <c r="C2120">
        <v>15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3895</v>
      </c>
      <c r="J2120">
        <v>10000</v>
      </c>
      <c r="K2120">
        <v>0</v>
      </c>
      <c r="L2120">
        <v>0</v>
      </c>
      <c r="M2120">
        <v>5</v>
      </c>
      <c r="N2120">
        <v>11</v>
      </c>
      <c r="O2120">
        <v>0</v>
      </c>
      <c r="P2120">
        <v>0</v>
      </c>
      <c r="Q2120">
        <v>0</v>
      </c>
      <c r="R2120">
        <v>0</v>
      </c>
      <c r="S2120">
        <v>40</v>
      </c>
      <c r="T2120">
        <v>50</v>
      </c>
      <c r="U2120">
        <v>0</v>
      </c>
      <c r="V2120">
        <v>300</v>
      </c>
      <c r="W2120">
        <v>62000</v>
      </c>
      <c r="X2120">
        <v>5</v>
      </c>
      <c r="Y2120">
        <v>750</v>
      </c>
      <c r="Z2120">
        <v>750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100</v>
      </c>
    </row>
    <row r="2121" spans="1:34" ht="18.75">
      <c r="A2121" s="79">
        <v>2120</v>
      </c>
      <c r="B2121" t="s">
        <v>4491</v>
      </c>
      <c r="C2121">
        <v>30</v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3891</v>
      </c>
      <c r="J2121">
        <v>50000</v>
      </c>
      <c r="K2121">
        <v>0</v>
      </c>
      <c r="L2121">
        <v>0</v>
      </c>
      <c r="M2121">
        <v>0</v>
      </c>
      <c r="N2121">
        <v>0</v>
      </c>
      <c r="O2121">
        <v>40</v>
      </c>
      <c r="P2121">
        <v>50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300</v>
      </c>
      <c r="W2121">
        <v>62000</v>
      </c>
      <c r="X2121">
        <v>5</v>
      </c>
      <c r="Y2121">
        <v>3000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100</v>
      </c>
    </row>
    <row r="2122" spans="1:34" ht="18.75">
      <c r="A2122" s="79">
        <v>2121</v>
      </c>
      <c r="B2122" t="s">
        <v>4492</v>
      </c>
      <c r="C2122">
        <v>30</v>
      </c>
      <c r="D2122">
        <v>0</v>
      </c>
      <c r="E2122">
        <v>1</v>
      </c>
      <c r="F2122">
        <v>0</v>
      </c>
      <c r="G2122">
        <v>1</v>
      </c>
      <c r="H2122">
        <v>0</v>
      </c>
      <c r="I2122">
        <v>3891</v>
      </c>
      <c r="J2122">
        <v>50000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40</v>
      </c>
      <c r="R2122">
        <v>50</v>
      </c>
      <c r="S2122">
        <v>0</v>
      </c>
      <c r="T2122">
        <v>0</v>
      </c>
      <c r="U2122">
        <v>0</v>
      </c>
      <c r="V2122">
        <v>300</v>
      </c>
      <c r="W2122">
        <v>62000</v>
      </c>
      <c r="X2122">
        <v>5</v>
      </c>
      <c r="Y2122">
        <v>300</v>
      </c>
      <c r="Z2122">
        <v>2700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100</v>
      </c>
    </row>
    <row r="2123" spans="1:34" ht="18.75">
      <c r="A2123" s="79">
        <v>2122</v>
      </c>
      <c r="B2123" t="s">
        <v>4493</v>
      </c>
      <c r="C2123">
        <v>30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3891</v>
      </c>
      <c r="J2123">
        <v>50000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40</v>
      </c>
      <c r="T2123">
        <v>50</v>
      </c>
      <c r="U2123">
        <v>0</v>
      </c>
      <c r="V2123">
        <v>300</v>
      </c>
      <c r="W2123">
        <v>62000</v>
      </c>
      <c r="X2123">
        <v>5</v>
      </c>
      <c r="Y2123">
        <v>1500</v>
      </c>
      <c r="Z2123">
        <v>1500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100</v>
      </c>
    </row>
    <row r="2124" spans="1:34" ht="18.75">
      <c r="A2124" s="79">
        <v>2123</v>
      </c>
      <c r="B2124" t="s">
        <v>4494</v>
      </c>
      <c r="C2124">
        <v>26</v>
      </c>
      <c r="D2124">
        <v>0</v>
      </c>
      <c r="E2124">
        <v>2</v>
      </c>
      <c r="F2124">
        <v>0</v>
      </c>
      <c r="G2124">
        <v>0</v>
      </c>
      <c r="H2124">
        <v>0</v>
      </c>
      <c r="I2124">
        <v>3894</v>
      </c>
      <c r="J2124">
        <v>8000</v>
      </c>
      <c r="K2124">
        <v>0</v>
      </c>
      <c r="L2124">
        <v>0</v>
      </c>
      <c r="M2124">
        <v>0</v>
      </c>
      <c r="N2124">
        <v>0</v>
      </c>
      <c r="O2124">
        <v>40</v>
      </c>
      <c r="P2124">
        <v>50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300</v>
      </c>
      <c r="W2124">
        <v>62000</v>
      </c>
      <c r="X2124">
        <v>5</v>
      </c>
      <c r="Y2124">
        <v>1500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100</v>
      </c>
    </row>
    <row r="2125" spans="1:34" ht="18.75">
      <c r="A2125" s="79">
        <v>2124</v>
      </c>
      <c r="B2125" t="s">
        <v>4495</v>
      </c>
      <c r="C2125">
        <v>26</v>
      </c>
      <c r="D2125">
        <v>0</v>
      </c>
      <c r="E2125">
        <v>2</v>
      </c>
      <c r="F2125">
        <v>0</v>
      </c>
      <c r="G2125">
        <v>0</v>
      </c>
      <c r="H2125">
        <v>0</v>
      </c>
      <c r="I2125">
        <v>3894</v>
      </c>
      <c r="J2125">
        <v>8000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40</v>
      </c>
      <c r="R2125">
        <v>50</v>
      </c>
      <c r="S2125">
        <v>0</v>
      </c>
      <c r="T2125">
        <v>0</v>
      </c>
      <c r="U2125">
        <v>0</v>
      </c>
      <c r="V2125">
        <v>300</v>
      </c>
      <c r="W2125">
        <v>62000</v>
      </c>
      <c r="X2125">
        <v>5</v>
      </c>
      <c r="Y2125">
        <v>150</v>
      </c>
      <c r="Z2125">
        <v>1350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100</v>
      </c>
    </row>
    <row r="2126" spans="1:34" ht="18.75">
      <c r="A2126" s="79">
        <v>2125</v>
      </c>
      <c r="B2126" t="s">
        <v>4496</v>
      </c>
      <c r="C2126">
        <v>26</v>
      </c>
      <c r="D2126">
        <v>0</v>
      </c>
      <c r="E2126">
        <v>2</v>
      </c>
      <c r="F2126">
        <v>0</v>
      </c>
      <c r="G2126">
        <v>0</v>
      </c>
      <c r="H2126">
        <v>0</v>
      </c>
      <c r="I2126">
        <v>3894</v>
      </c>
      <c r="J2126">
        <v>8000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40</v>
      </c>
      <c r="T2126">
        <v>50</v>
      </c>
      <c r="U2126">
        <v>0</v>
      </c>
      <c r="V2126">
        <v>300</v>
      </c>
      <c r="W2126">
        <v>62000</v>
      </c>
      <c r="X2126">
        <v>5</v>
      </c>
      <c r="Y2126">
        <v>750</v>
      </c>
      <c r="Z2126">
        <v>750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100</v>
      </c>
    </row>
    <row r="2127" spans="1:34" ht="18.75">
      <c r="A2127" s="79">
        <v>2126</v>
      </c>
      <c r="B2127" t="s">
        <v>4497</v>
      </c>
      <c r="C2127">
        <v>22</v>
      </c>
      <c r="D2127">
        <v>0</v>
      </c>
      <c r="E2127">
        <v>2</v>
      </c>
      <c r="F2127">
        <v>0</v>
      </c>
      <c r="G2127">
        <v>0</v>
      </c>
      <c r="H2127">
        <v>0</v>
      </c>
      <c r="I2127">
        <v>3892</v>
      </c>
      <c r="J2127">
        <v>8000</v>
      </c>
      <c r="K2127">
        <v>0</v>
      </c>
      <c r="L2127">
        <v>0</v>
      </c>
      <c r="M2127">
        <v>0</v>
      </c>
      <c r="N2127">
        <v>0</v>
      </c>
      <c r="O2127">
        <v>40</v>
      </c>
      <c r="P2127">
        <v>50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300</v>
      </c>
      <c r="W2127">
        <v>62000</v>
      </c>
      <c r="X2127">
        <v>5</v>
      </c>
      <c r="Y2127">
        <v>1500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100</v>
      </c>
    </row>
    <row r="2128" spans="1:34" ht="18.75">
      <c r="A2128" s="79">
        <v>2127</v>
      </c>
      <c r="B2128" t="s">
        <v>4498</v>
      </c>
      <c r="C2128">
        <v>22</v>
      </c>
      <c r="D2128">
        <v>0</v>
      </c>
      <c r="E2128">
        <v>2</v>
      </c>
      <c r="F2128">
        <v>0</v>
      </c>
      <c r="G2128">
        <v>0</v>
      </c>
      <c r="H2128">
        <v>0</v>
      </c>
      <c r="I2128">
        <v>3892</v>
      </c>
      <c r="J2128">
        <v>8000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40</v>
      </c>
      <c r="R2128">
        <v>50</v>
      </c>
      <c r="S2128">
        <v>0</v>
      </c>
      <c r="T2128">
        <v>0</v>
      </c>
      <c r="U2128">
        <v>0</v>
      </c>
      <c r="V2128">
        <v>300</v>
      </c>
      <c r="W2128">
        <v>62000</v>
      </c>
      <c r="X2128">
        <v>5</v>
      </c>
      <c r="Y2128">
        <v>150</v>
      </c>
      <c r="Z2128">
        <v>1350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100</v>
      </c>
    </row>
    <row r="2129" spans="1:34" ht="18.75">
      <c r="A2129" s="79">
        <v>2128</v>
      </c>
      <c r="B2129" t="s">
        <v>4499</v>
      </c>
      <c r="C2129">
        <v>22</v>
      </c>
      <c r="D2129">
        <v>0</v>
      </c>
      <c r="E2129">
        <v>2</v>
      </c>
      <c r="F2129">
        <v>0</v>
      </c>
      <c r="G2129">
        <v>0</v>
      </c>
      <c r="H2129">
        <v>0</v>
      </c>
      <c r="I2129">
        <v>3892</v>
      </c>
      <c r="J2129">
        <v>8000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40</v>
      </c>
      <c r="T2129">
        <v>50</v>
      </c>
      <c r="U2129">
        <v>0</v>
      </c>
      <c r="V2129">
        <v>300</v>
      </c>
      <c r="W2129">
        <v>62000</v>
      </c>
      <c r="X2129">
        <v>5</v>
      </c>
      <c r="Y2129">
        <v>750</v>
      </c>
      <c r="Z2129">
        <v>750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100</v>
      </c>
    </row>
    <row r="2130" spans="1:34" ht="18.75">
      <c r="A2130" s="79">
        <v>2129</v>
      </c>
      <c r="B2130" t="s">
        <v>4500</v>
      </c>
      <c r="C2130">
        <v>54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3898</v>
      </c>
      <c r="J2130">
        <v>10000</v>
      </c>
      <c r="K2130">
        <v>0</v>
      </c>
      <c r="L2130">
        <v>0</v>
      </c>
      <c r="M2130">
        <v>0</v>
      </c>
      <c r="N2130">
        <v>0</v>
      </c>
      <c r="O2130">
        <v>40</v>
      </c>
      <c r="P2130">
        <v>50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300</v>
      </c>
      <c r="W2130">
        <v>62000</v>
      </c>
      <c r="X2130">
        <v>5</v>
      </c>
      <c r="Y2130">
        <v>1500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100</v>
      </c>
    </row>
    <row r="2131" spans="1:34" ht="18.75">
      <c r="A2131" s="79">
        <v>2130</v>
      </c>
      <c r="B2131" t="s">
        <v>4501</v>
      </c>
      <c r="C2131">
        <v>54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3898</v>
      </c>
      <c r="J2131">
        <v>10000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40</v>
      </c>
      <c r="R2131">
        <v>50</v>
      </c>
      <c r="S2131">
        <v>0</v>
      </c>
      <c r="T2131">
        <v>0</v>
      </c>
      <c r="U2131">
        <v>0</v>
      </c>
      <c r="V2131">
        <v>300</v>
      </c>
      <c r="W2131">
        <v>62000</v>
      </c>
      <c r="X2131">
        <v>5</v>
      </c>
      <c r="Y2131">
        <v>150</v>
      </c>
      <c r="Z2131">
        <v>1350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100</v>
      </c>
    </row>
    <row r="2132" spans="1:34" ht="18.75">
      <c r="A2132" s="79">
        <v>2131</v>
      </c>
      <c r="B2132" t="s">
        <v>4502</v>
      </c>
      <c r="C2132">
        <v>54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3898</v>
      </c>
      <c r="J2132">
        <v>10000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40</v>
      </c>
      <c r="T2132">
        <v>50</v>
      </c>
      <c r="U2132">
        <v>0</v>
      </c>
      <c r="V2132">
        <v>300</v>
      </c>
      <c r="W2132">
        <v>62000</v>
      </c>
      <c r="X2132">
        <v>5</v>
      </c>
      <c r="Y2132">
        <v>750</v>
      </c>
      <c r="Z2132">
        <v>750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100</v>
      </c>
    </row>
    <row r="2133" spans="1:34" ht="18.75">
      <c r="A2133" s="79">
        <v>2132</v>
      </c>
      <c r="B2133" t="s">
        <v>4503</v>
      </c>
      <c r="C2133">
        <v>52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3897</v>
      </c>
      <c r="J2133">
        <v>10000</v>
      </c>
      <c r="K2133">
        <v>0</v>
      </c>
      <c r="L2133">
        <v>0</v>
      </c>
      <c r="M2133">
        <v>0</v>
      </c>
      <c r="N2133">
        <v>0</v>
      </c>
      <c r="O2133">
        <v>40</v>
      </c>
      <c r="P2133">
        <v>50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300</v>
      </c>
      <c r="W2133">
        <v>62000</v>
      </c>
      <c r="X2133">
        <v>5</v>
      </c>
      <c r="Y2133">
        <v>1500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100</v>
      </c>
    </row>
    <row r="2134" spans="1:34" ht="18.75">
      <c r="A2134" s="79">
        <v>2133</v>
      </c>
      <c r="B2134" t="s">
        <v>4504</v>
      </c>
      <c r="C2134">
        <v>52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3897</v>
      </c>
      <c r="J2134">
        <v>10000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40</v>
      </c>
      <c r="R2134">
        <v>50</v>
      </c>
      <c r="S2134">
        <v>0</v>
      </c>
      <c r="T2134">
        <v>0</v>
      </c>
      <c r="U2134">
        <v>0</v>
      </c>
      <c r="V2134">
        <v>300</v>
      </c>
      <c r="W2134">
        <v>62000</v>
      </c>
      <c r="X2134">
        <v>5</v>
      </c>
      <c r="Y2134">
        <v>150</v>
      </c>
      <c r="Z2134">
        <v>1350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100</v>
      </c>
    </row>
    <row r="2135" spans="1:34" ht="18.75">
      <c r="A2135" s="79">
        <v>2134</v>
      </c>
      <c r="B2135" t="s">
        <v>4505</v>
      </c>
      <c r="C2135">
        <v>52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3897</v>
      </c>
      <c r="J2135">
        <v>10000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40</v>
      </c>
      <c r="T2135">
        <v>50</v>
      </c>
      <c r="U2135">
        <v>0</v>
      </c>
      <c r="V2135">
        <v>300</v>
      </c>
      <c r="W2135">
        <v>62000</v>
      </c>
      <c r="X2135">
        <v>5</v>
      </c>
      <c r="Y2135">
        <v>750</v>
      </c>
      <c r="Z2135">
        <v>750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100</v>
      </c>
    </row>
    <row r="2136" spans="1:34" ht="18.75">
      <c r="A2136" s="79">
        <v>2135</v>
      </c>
      <c r="B2136" t="s">
        <v>4506</v>
      </c>
      <c r="C2136">
        <v>5</v>
      </c>
      <c r="D2136">
        <v>112</v>
      </c>
      <c r="E2136">
        <v>80</v>
      </c>
      <c r="F2136">
        <v>113</v>
      </c>
      <c r="G2136">
        <v>-15</v>
      </c>
      <c r="H2136">
        <v>0</v>
      </c>
      <c r="I2136">
        <v>3361</v>
      </c>
      <c r="J2136">
        <v>60000</v>
      </c>
      <c r="K2136">
        <v>7</v>
      </c>
      <c r="L2136">
        <v>19</v>
      </c>
      <c r="M2136">
        <v>0</v>
      </c>
      <c r="N2136">
        <v>12</v>
      </c>
      <c r="O2136">
        <v>100</v>
      </c>
      <c r="P2136">
        <v>160</v>
      </c>
      <c r="Q2136">
        <v>0</v>
      </c>
      <c r="R2136">
        <v>0</v>
      </c>
      <c r="S2136">
        <v>0</v>
      </c>
      <c r="T2136">
        <v>0</v>
      </c>
      <c r="U2136">
        <v>49</v>
      </c>
      <c r="V2136">
        <v>500</v>
      </c>
      <c r="W2136">
        <v>62000</v>
      </c>
      <c r="X2136">
        <v>20</v>
      </c>
      <c r="Y2136">
        <v>50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100</v>
      </c>
    </row>
    <row r="2137" spans="1:34" ht="18.75">
      <c r="A2137" s="79">
        <v>2136</v>
      </c>
      <c r="B2137" t="s">
        <v>4507</v>
      </c>
      <c r="C2137">
        <v>5</v>
      </c>
      <c r="D2137">
        <v>114</v>
      </c>
      <c r="E2137">
        <v>80</v>
      </c>
      <c r="F2137">
        <v>191</v>
      </c>
      <c r="G2137">
        <v>-15</v>
      </c>
      <c r="H2137">
        <v>0</v>
      </c>
      <c r="I2137">
        <v>3362</v>
      </c>
      <c r="J2137">
        <v>60000</v>
      </c>
      <c r="K2137">
        <v>7</v>
      </c>
      <c r="L2137">
        <v>9</v>
      </c>
      <c r="M2137">
        <v>0</v>
      </c>
      <c r="N2137">
        <v>0</v>
      </c>
      <c r="O2137">
        <v>35</v>
      </c>
      <c r="P2137">
        <v>55</v>
      </c>
      <c r="Q2137">
        <v>100</v>
      </c>
      <c r="R2137">
        <v>160</v>
      </c>
      <c r="S2137">
        <v>0</v>
      </c>
      <c r="T2137">
        <v>0</v>
      </c>
      <c r="U2137">
        <v>49</v>
      </c>
      <c r="V2137">
        <v>500</v>
      </c>
      <c r="W2137">
        <v>62000</v>
      </c>
      <c r="X2137">
        <v>20</v>
      </c>
      <c r="Y2137">
        <v>50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100</v>
      </c>
    </row>
    <row r="2138" spans="1:34" ht="18.75">
      <c r="A2138" s="79">
        <v>2137</v>
      </c>
      <c r="B2138" t="s">
        <v>4508</v>
      </c>
      <c r="C2138">
        <v>5</v>
      </c>
      <c r="D2138">
        <v>113</v>
      </c>
      <c r="E2138">
        <v>80</v>
      </c>
      <c r="F2138">
        <v>191</v>
      </c>
      <c r="G2138">
        <v>-15</v>
      </c>
      <c r="H2138">
        <v>0</v>
      </c>
      <c r="I2138">
        <v>3360</v>
      </c>
      <c r="J2138">
        <v>60000</v>
      </c>
      <c r="K2138">
        <v>7</v>
      </c>
      <c r="L2138">
        <v>9</v>
      </c>
      <c r="M2138">
        <v>0</v>
      </c>
      <c r="N2138">
        <v>0</v>
      </c>
      <c r="O2138">
        <v>35</v>
      </c>
      <c r="P2138">
        <v>55</v>
      </c>
      <c r="Q2138">
        <v>0</v>
      </c>
      <c r="R2138">
        <v>0</v>
      </c>
      <c r="S2138">
        <v>100</v>
      </c>
      <c r="T2138">
        <v>160</v>
      </c>
      <c r="U2138">
        <v>49</v>
      </c>
      <c r="V2138">
        <v>500</v>
      </c>
      <c r="W2138">
        <v>62000</v>
      </c>
      <c r="X2138">
        <v>20</v>
      </c>
      <c r="Y2138">
        <v>50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100</v>
      </c>
    </row>
    <row r="2139" spans="1:34" ht="18.75">
      <c r="A2139" s="79">
        <v>2138</v>
      </c>
      <c r="B2139" t="s">
        <v>4509</v>
      </c>
      <c r="C2139">
        <v>10</v>
      </c>
      <c r="D2139">
        <v>111</v>
      </c>
      <c r="E2139">
        <v>80</v>
      </c>
      <c r="F2139">
        <v>0</v>
      </c>
      <c r="G2139">
        <v>0</v>
      </c>
      <c r="H2139">
        <v>0</v>
      </c>
      <c r="I2139">
        <v>3363</v>
      </c>
      <c r="J2139">
        <v>60000</v>
      </c>
      <c r="K2139">
        <v>15</v>
      </c>
      <c r="L2139">
        <v>25</v>
      </c>
      <c r="M2139">
        <v>15</v>
      </c>
      <c r="N2139">
        <v>25</v>
      </c>
      <c r="O2139">
        <v>37</v>
      </c>
      <c r="P2139">
        <v>44</v>
      </c>
      <c r="Q2139">
        <v>0</v>
      </c>
      <c r="R2139">
        <v>0</v>
      </c>
      <c r="S2139">
        <v>0</v>
      </c>
      <c r="T2139">
        <v>0</v>
      </c>
      <c r="U2139">
        <v>45</v>
      </c>
      <c r="V2139">
        <v>500</v>
      </c>
      <c r="W2139">
        <v>62000</v>
      </c>
      <c r="X2139">
        <v>50</v>
      </c>
      <c r="Y2139">
        <v>20000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100</v>
      </c>
    </row>
    <row r="2140" spans="1:34" ht="18.75">
      <c r="A2140" s="79">
        <v>2139</v>
      </c>
      <c r="B2140" t="s">
        <v>4510</v>
      </c>
      <c r="C2140">
        <v>11</v>
      </c>
      <c r="D2140">
        <v>111</v>
      </c>
      <c r="E2140">
        <v>80</v>
      </c>
      <c r="F2140">
        <v>0</v>
      </c>
      <c r="G2140">
        <v>0</v>
      </c>
      <c r="H2140">
        <v>0</v>
      </c>
      <c r="I2140">
        <v>3364</v>
      </c>
      <c r="J2140">
        <v>60000</v>
      </c>
      <c r="K2140">
        <v>15</v>
      </c>
      <c r="L2140">
        <v>25</v>
      </c>
      <c r="M2140">
        <v>15</v>
      </c>
      <c r="N2140">
        <v>25</v>
      </c>
      <c r="O2140">
        <v>37</v>
      </c>
      <c r="P2140">
        <v>44</v>
      </c>
      <c r="Q2140">
        <v>0</v>
      </c>
      <c r="R2140">
        <v>0</v>
      </c>
      <c r="S2140">
        <v>0</v>
      </c>
      <c r="T2140">
        <v>0</v>
      </c>
      <c r="U2140">
        <v>45</v>
      </c>
      <c r="V2140">
        <v>500</v>
      </c>
      <c r="W2140">
        <v>62000</v>
      </c>
      <c r="X2140">
        <v>50</v>
      </c>
      <c r="Y2140">
        <v>20000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100</v>
      </c>
    </row>
    <row r="2141" spans="1:34" ht="18.75">
      <c r="A2141" s="79">
        <v>2140</v>
      </c>
      <c r="B2141" t="s">
        <v>4511</v>
      </c>
      <c r="C2141">
        <v>10</v>
      </c>
      <c r="D2141">
        <v>112</v>
      </c>
      <c r="E2141">
        <v>80</v>
      </c>
      <c r="F2141">
        <v>0</v>
      </c>
      <c r="G2141">
        <v>0</v>
      </c>
      <c r="H2141">
        <v>0</v>
      </c>
      <c r="I2141">
        <v>3368</v>
      </c>
      <c r="J2141">
        <v>60000</v>
      </c>
      <c r="K2141">
        <v>15</v>
      </c>
      <c r="L2141">
        <v>25</v>
      </c>
      <c r="M2141">
        <v>15</v>
      </c>
      <c r="N2141">
        <v>25</v>
      </c>
      <c r="O2141">
        <v>0</v>
      </c>
      <c r="P2141">
        <v>0</v>
      </c>
      <c r="Q2141">
        <v>35</v>
      </c>
      <c r="R2141">
        <v>42</v>
      </c>
      <c r="S2141">
        <v>0</v>
      </c>
      <c r="T2141">
        <v>0</v>
      </c>
      <c r="U2141">
        <v>45</v>
      </c>
      <c r="V2141">
        <v>500</v>
      </c>
      <c r="W2141">
        <v>62000</v>
      </c>
      <c r="X2141">
        <v>50</v>
      </c>
      <c r="Y2141">
        <v>2000</v>
      </c>
      <c r="Z2141">
        <v>18000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100</v>
      </c>
    </row>
    <row r="2142" spans="1:34" ht="18.75">
      <c r="A2142" s="79">
        <v>2141</v>
      </c>
      <c r="B2142" t="s">
        <v>4512</v>
      </c>
      <c r="C2142">
        <v>11</v>
      </c>
      <c r="D2142">
        <v>112</v>
      </c>
      <c r="E2142">
        <v>80</v>
      </c>
      <c r="F2142">
        <v>0</v>
      </c>
      <c r="G2142">
        <v>0</v>
      </c>
      <c r="H2142">
        <v>0</v>
      </c>
      <c r="I2142">
        <v>3367</v>
      </c>
      <c r="J2142">
        <v>60000</v>
      </c>
      <c r="K2142">
        <v>15</v>
      </c>
      <c r="L2142">
        <v>25</v>
      </c>
      <c r="M2142">
        <v>15</v>
      </c>
      <c r="N2142">
        <v>25</v>
      </c>
      <c r="O2142">
        <v>0</v>
      </c>
      <c r="P2142">
        <v>0</v>
      </c>
      <c r="Q2142">
        <v>35</v>
      </c>
      <c r="R2142">
        <v>42</v>
      </c>
      <c r="S2142">
        <v>0</v>
      </c>
      <c r="T2142">
        <v>0</v>
      </c>
      <c r="U2142">
        <v>45</v>
      </c>
      <c r="V2142">
        <v>500</v>
      </c>
      <c r="W2142">
        <v>62000</v>
      </c>
      <c r="X2142">
        <v>50</v>
      </c>
      <c r="Y2142">
        <v>2000</v>
      </c>
      <c r="Z2142">
        <v>18000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100</v>
      </c>
    </row>
    <row r="2143" spans="1:34" ht="18.75">
      <c r="A2143" s="79">
        <v>2142</v>
      </c>
      <c r="B2143" t="s">
        <v>4513</v>
      </c>
      <c r="C2143">
        <v>10</v>
      </c>
      <c r="D2143">
        <v>113</v>
      </c>
      <c r="E2143">
        <v>80</v>
      </c>
      <c r="F2143">
        <v>0</v>
      </c>
      <c r="G2143">
        <v>0</v>
      </c>
      <c r="H2143">
        <v>0</v>
      </c>
      <c r="I2143">
        <v>3366</v>
      </c>
      <c r="J2143">
        <v>60000</v>
      </c>
      <c r="K2143">
        <v>15</v>
      </c>
      <c r="L2143">
        <v>25</v>
      </c>
      <c r="M2143">
        <v>15</v>
      </c>
      <c r="N2143">
        <v>25</v>
      </c>
      <c r="O2143">
        <v>0</v>
      </c>
      <c r="P2143">
        <v>0</v>
      </c>
      <c r="Q2143">
        <v>0</v>
      </c>
      <c r="R2143">
        <v>0</v>
      </c>
      <c r="S2143">
        <v>35</v>
      </c>
      <c r="T2143">
        <v>42</v>
      </c>
      <c r="U2143">
        <v>45</v>
      </c>
      <c r="V2143">
        <v>500</v>
      </c>
      <c r="W2143">
        <v>62000</v>
      </c>
      <c r="X2143">
        <v>50</v>
      </c>
      <c r="Y2143">
        <v>10000</v>
      </c>
      <c r="Z2143">
        <v>10000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100</v>
      </c>
    </row>
    <row r="2144" spans="1:34" ht="18.75">
      <c r="A2144" s="79">
        <v>2143</v>
      </c>
      <c r="B2144" t="s">
        <v>4514</v>
      </c>
      <c r="C2144">
        <v>11</v>
      </c>
      <c r="D2144">
        <v>113</v>
      </c>
      <c r="E2144">
        <v>80</v>
      </c>
      <c r="F2144">
        <v>0</v>
      </c>
      <c r="G2144">
        <v>0</v>
      </c>
      <c r="H2144">
        <v>0</v>
      </c>
      <c r="I2144">
        <v>3365</v>
      </c>
      <c r="J2144">
        <v>60000</v>
      </c>
      <c r="K2144">
        <v>15</v>
      </c>
      <c r="L2144">
        <v>25</v>
      </c>
      <c r="M2144">
        <v>15</v>
      </c>
      <c r="N2144">
        <v>25</v>
      </c>
      <c r="O2144">
        <v>0</v>
      </c>
      <c r="P2144">
        <v>0</v>
      </c>
      <c r="Q2144">
        <v>0</v>
      </c>
      <c r="R2144">
        <v>0</v>
      </c>
      <c r="S2144">
        <v>35</v>
      </c>
      <c r="T2144">
        <v>42</v>
      </c>
      <c r="U2144">
        <v>45</v>
      </c>
      <c r="V2144">
        <v>500</v>
      </c>
      <c r="W2144">
        <v>62000</v>
      </c>
      <c r="X2144">
        <v>50</v>
      </c>
      <c r="Y2144">
        <v>10000</v>
      </c>
      <c r="Z2144">
        <v>10000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100</v>
      </c>
    </row>
    <row r="2145" spans="1:34" ht="18.75">
      <c r="A2145" s="79">
        <v>2144</v>
      </c>
      <c r="B2145" t="s">
        <v>4515</v>
      </c>
      <c r="C2145">
        <v>16</v>
      </c>
      <c r="D2145">
        <v>8</v>
      </c>
      <c r="E2145">
        <v>1</v>
      </c>
      <c r="F2145">
        <v>2</v>
      </c>
      <c r="G2145">
        <v>0</v>
      </c>
      <c r="H2145">
        <v>0</v>
      </c>
      <c r="I2145">
        <v>3356</v>
      </c>
      <c r="J2145">
        <v>10000</v>
      </c>
      <c r="K2145">
        <v>8</v>
      </c>
      <c r="L2145">
        <v>8</v>
      </c>
      <c r="M2145">
        <v>8</v>
      </c>
      <c r="N2145">
        <v>8</v>
      </c>
      <c r="O2145">
        <v>30</v>
      </c>
      <c r="P2145">
        <v>39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500</v>
      </c>
      <c r="W2145">
        <v>62000</v>
      </c>
      <c r="X2145">
        <v>5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100</v>
      </c>
    </row>
    <row r="2146" spans="1:34" ht="18.75">
      <c r="A2146" s="79">
        <v>2145</v>
      </c>
      <c r="B2146" t="s">
        <v>4516</v>
      </c>
      <c r="C2146">
        <v>16</v>
      </c>
      <c r="D2146">
        <v>8</v>
      </c>
      <c r="E2146">
        <v>1</v>
      </c>
      <c r="F2146">
        <v>2</v>
      </c>
      <c r="G2146">
        <v>0</v>
      </c>
      <c r="H2146">
        <v>0</v>
      </c>
      <c r="I2146">
        <v>3356</v>
      </c>
      <c r="J2146">
        <v>10000</v>
      </c>
      <c r="K2146">
        <v>8</v>
      </c>
      <c r="L2146">
        <v>8</v>
      </c>
      <c r="M2146">
        <v>8</v>
      </c>
      <c r="N2146">
        <v>8</v>
      </c>
      <c r="O2146">
        <v>0</v>
      </c>
      <c r="P2146">
        <v>0</v>
      </c>
      <c r="Q2146">
        <v>30</v>
      </c>
      <c r="R2146">
        <v>39</v>
      </c>
      <c r="S2146">
        <v>0</v>
      </c>
      <c r="T2146">
        <v>0</v>
      </c>
      <c r="U2146">
        <v>0</v>
      </c>
      <c r="V2146">
        <v>500</v>
      </c>
      <c r="W2146">
        <v>62000</v>
      </c>
      <c r="X2146">
        <v>5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100</v>
      </c>
    </row>
    <row r="2147" spans="1:34" ht="18.75">
      <c r="A2147" s="79">
        <v>2146</v>
      </c>
      <c r="B2147" t="s">
        <v>4517</v>
      </c>
      <c r="C2147">
        <v>16</v>
      </c>
      <c r="D2147">
        <v>8</v>
      </c>
      <c r="E2147">
        <v>1</v>
      </c>
      <c r="F2147">
        <v>2</v>
      </c>
      <c r="G2147">
        <v>0</v>
      </c>
      <c r="H2147">
        <v>0</v>
      </c>
      <c r="I2147">
        <v>3356</v>
      </c>
      <c r="J2147">
        <v>10000</v>
      </c>
      <c r="K2147">
        <v>8</v>
      </c>
      <c r="L2147">
        <v>8</v>
      </c>
      <c r="M2147">
        <v>8</v>
      </c>
      <c r="N2147">
        <v>8</v>
      </c>
      <c r="O2147">
        <v>0</v>
      </c>
      <c r="P2147">
        <v>0</v>
      </c>
      <c r="Q2147">
        <v>0</v>
      </c>
      <c r="R2147">
        <v>0</v>
      </c>
      <c r="S2147">
        <v>30</v>
      </c>
      <c r="T2147">
        <v>39</v>
      </c>
      <c r="U2147">
        <v>0</v>
      </c>
      <c r="V2147">
        <v>500</v>
      </c>
      <c r="W2147">
        <v>62000</v>
      </c>
      <c r="X2147">
        <v>5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100</v>
      </c>
    </row>
    <row r="2148" spans="1:34" ht="18.75">
      <c r="A2148" s="79">
        <v>2147</v>
      </c>
      <c r="B2148" t="s">
        <v>4518</v>
      </c>
      <c r="C2148">
        <v>16</v>
      </c>
      <c r="D2148">
        <v>2</v>
      </c>
      <c r="E2148">
        <v>1</v>
      </c>
      <c r="F2148">
        <v>0</v>
      </c>
      <c r="G2148">
        <v>0</v>
      </c>
      <c r="H2148">
        <v>0</v>
      </c>
      <c r="I2148">
        <v>3358</v>
      </c>
      <c r="J2148">
        <v>10000</v>
      </c>
      <c r="K2148">
        <v>8</v>
      </c>
      <c r="L2148">
        <v>8</v>
      </c>
      <c r="M2148">
        <v>8</v>
      </c>
      <c r="N2148">
        <v>8</v>
      </c>
      <c r="O2148">
        <v>32</v>
      </c>
      <c r="P2148">
        <v>41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500</v>
      </c>
      <c r="W2148">
        <v>62000</v>
      </c>
      <c r="X2148">
        <v>5</v>
      </c>
      <c r="Y2148">
        <v>2000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100</v>
      </c>
    </row>
    <row r="2149" spans="1:34" ht="18.75">
      <c r="A2149" s="79">
        <v>2148</v>
      </c>
      <c r="B2149" t="s">
        <v>4519</v>
      </c>
      <c r="C2149">
        <v>16</v>
      </c>
      <c r="D2149">
        <v>2</v>
      </c>
      <c r="E2149">
        <v>1</v>
      </c>
      <c r="F2149">
        <v>0</v>
      </c>
      <c r="G2149">
        <v>0</v>
      </c>
      <c r="H2149">
        <v>0</v>
      </c>
      <c r="I2149">
        <v>3358</v>
      </c>
      <c r="J2149">
        <v>10000</v>
      </c>
      <c r="K2149">
        <v>8</v>
      </c>
      <c r="L2149">
        <v>8</v>
      </c>
      <c r="M2149">
        <v>8</v>
      </c>
      <c r="N2149">
        <v>8</v>
      </c>
      <c r="O2149">
        <v>0</v>
      </c>
      <c r="P2149">
        <v>0</v>
      </c>
      <c r="Q2149">
        <v>32</v>
      </c>
      <c r="R2149">
        <v>41</v>
      </c>
      <c r="S2149">
        <v>0</v>
      </c>
      <c r="T2149">
        <v>0</v>
      </c>
      <c r="U2149">
        <v>0</v>
      </c>
      <c r="V2149">
        <v>500</v>
      </c>
      <c r="W2149">
        <v>62000</v>
      </c>
      <c r="X2149">
        <v>5</v>
      </c>
      <c r="Y2149">
        <v>200</v>
      </c>
      <c r="Z2149">
        <v>1800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100</v>
      </c>
    </row>
    <row r="2150" spans="1:34" ht="18.75">
      <c r="A2150" s="79">
        <v>2149</v>
      </c>
      <c r="B2150" t="s">
        <v>4520</v>
      </c>
      <c r="C2150">
        <v>16</v>
      </c>
      <c r="D2150">
        <v>2</v>
      </c>
      <c r="E2150">
        <v>1</v>
      </c>
      <c r="F2150">
        <v>0</v>
      </c>
      <c r="G2150">
        <v>0</v>
      </c>
      <c r="H2150">
        <v>0</v>
      </c>
      <c r="I2150">
        <v>3358</v>
      </c>
      <c r="J2150">
        <v>10000</v>
      </c>
      <c r="K2150">
        <v>8</v>
      </c>
      <c r="L2150">
        <v>8</v>
      </c>
      <c r="M2150">
        <v>8</v>
      </c>
      <c r="N2150">
        <v>8</v>
      </c>
      <c r="O2150">
        <v>0</v>
      </c>
      <c r="P2150">
        <v>0</v>
      </c>
      <c r="Q2150">
        <v>0</v>
      </c>
      <c r="R2150">
        <v>0</v>
      </c>
      <c r="S2150">
        <v>32</v>
      </c>
      <c r="T2150">
        <v>41</v>
      </c>
      <c r="U2150">
        <v>0</v>
      </c>
      <c r="V2150">
        <v>500</v>
      </c>
      <c r="W2150">
        <v>62000</v>
      </c>
      <c r="X2150">
        <v>5</v>
      </c>
      <c r="Y2150">
        <v>1000</v>
      </c>
      <c r="Z2150">
        <v>1000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100</v>
      </c>
    </row>
    <row r="2151" spans="1:34" ht="18.75">
      <c r="A2151" s="79">
        <v>2150</v>
      </c>
      <c r="B2151" t="s">
        <v>4521</v>
      </c>
      <c r="C2151">
        <v>19</v>
      </c>
      <c r="D2151">
        <v>194</v>
      </c>
      <c r="E2151">
        <v>1</v>
      </c>
      <c r="F2151">
        <v>5000</v>
      </c>
      <c r="G2151">
        <v>0</v>
      </c>
      <c r="H2151">
        <v>0</v>
      </c>
      <c r="I2151">
        <v>3351</v>
      </c>
      <c r="J2151">
        <v>8000</v>
      </c>
      <c r="K2151">
        <v>0</v>
      </c>
      <c r="L2151">
        <v>0</v>
      </c>
      <c r="M2151">
        <v>0</v>
      </c>
      <c r="N2151">
        <v>2</v>
      </c>
      <c r="O2151">
        <v>36</v>
      </c>
      <c r="P2151">
        <v>44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500</v>
      </c>
      <c r="W2151">
        <v>62000</v>
      </c>
      <c r="X2151">
        <v>5</v>
      </c>
      <c r="Y2151">
        <v>4000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100</v>
      </c>
    </row>
    <row r="2152" spans="1:34" ht="18.75">
      <c r="A2152" s="79">
        <v>2151</v>
      </c>
      <c r="B2152" t="s">
        <v>4522</v>
      </c>
      <c r="C2152">
        <v>19</v>
      </c>
      <c r="D2152">
        <v>194</v>
      </c>
      <c r="E2152">
        <v>1</v>
      </c>
      <c r="F2152">
        <v>5000</v>
      </c>
      <c r="G2152">
        <v>0</v>
      </c>
      <c r="H2152">
        <v>0</v>
      </c>
      <c r="I2152">
        <v>3351</v>
      </c>
      <c r="J2152">
        <v>8000</v>
      </c>
      <c r="K2152">
        <v>0</v>
      </c>
      <c r="L2152">
        <v>0</v>
      </c>
      <c r="M2152">
        <v>0</v>
      </c>
      <c r="N2152">
        <v>2</v>
      </c>
      <c r="O2152">
        <v>0</v>
      </c>
      <c r="P2152">
        <v>0</v>
      </c>
      <c r="Q2152">
        <v>36</v>
      </c>
      <c r="R2152">
        <v>44</v>
      </c>
      <c r="S2152">
        <v>0</v>
      </c>
      <c r="T2152">
        <v>0</v>
      </c>
      <c r="U2152">
        <v>0</v>
      </c>
      <c r="V2152">
        <v>500</v>
      </c>
      <c r="W2152">
        <v>62000</v>
      </c>
      <c r="X2152">
        <v>5</v>
      </c>
      <c r="Y2152">
        <v>400</v>
      </c>
      <c r="Z2152">
        <v>3600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100</v>
      </c>
    </row>
    <row r="2153" spans="1:34" ht="18.75">
      <c r="A2153" s="79">
        <v>2152</v>
      </c>
      <c r="B2153" t="s">
        <v>4523</v>
      </c>
      <c r="C2153">
        <v>19</v>
      </c>
      <c r="D2153">
        <v>194</v>
      </c>
      <c r="E2153">
        <v>1</v>
      </c>
      <c r="F2153">
        <v>5000</v>
      </c>
      <c r="G2153">
        <v>0</v>
      </c>
      <c r="H2153">
        <v>0</v>
      </c>
      <c r="I2153">
        <v>3351</v>
      </c>
      <c r="J2153">
        <v>8000</v>
      </c>
      <c r="K2153">
        <v>0</v>
      </c>
      <c r="L2153">
        <v>0</v>
      </c>
      <c r="M2153">
        <v>0</v>
      </c>
      <c r="N2153">
        <v>2</v>
      </c>
      <c r="O2153">
        <v>0</v>
      </c>
      <c r="P2153">
        <v>0</v>
      </c>
      <c r="Q2153">
        <v>0</v>
      </c>
      <c r="R2153">
        <v>0</v>
      </c>
      <c r="S2153">
        <v>36</v>
      </c>
      <c r="T2153">
        <v>44</v>
      </c>
      <c r="U2153">
        <v>0</v>
      </c>
      <c r="V2153">
        <v>500</v>
      </c>
      <c r="W2153">
        <v>62000</v>
      </c>
      <c r="X2153">
        <v>5</v>
      </c>
      <c r="Y2153">
        <v>2000</v>
      </c>
      <c r="Z2153">
        <v>200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100</v>
      </c>
    </row>
    <row r="2154" spans="1:34" ht="18.75">
      <c r="A2154" s="79">
        <v>2153</v>
      </c>
      <c r="B2154" t="s">
        <v>4524</v>
      </c>
      <c r="C2154">
        <v>15</v>
      </c>
      <c r="D2154">
        <v>196</v>
      </c>
      <c r="E2154">
        <v>1</v>
      </c>
      <c r="F2154">
        <v>2000</v>
      </c>
      <c r="G2154">
        <v>0</v>
      </c>
      <c r="H2154">
        <v>0</v>
      </c>
      <c r="I2154">
        <v>3354</v>
      </c>
      <c r="J2154">
        <v>10000</v>
      </c>
      <c r="K2154">
        <v>0</v>
      </c>
      <c r="L2154">
        <v>0</v>
      </c>
      <c r="M2154">
        <v>0</v>
      </c>
      <c r="N2154">
        <v>0</v>
      </c>
      <c r="O2154">
        <v>33</v>
      </c>
      <c r="P2154">
        <v>45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500</v>
      </c>
      <c r="W2154">
        <v>62000</v>
      </c>
      <c r="X2154">
        <v>5</v>
      </c>
      <c r="Y2154">
        <v>2000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100</v>
      </c>
    </row>
    <row r="2155" spans="1:34" ht="18.75">
      <c r="A2155" s="79">
        <v>2154</v>
      </c>
      <c r="B2155" t="s">
        <v>4525</v>
      </c>
      <c r="C2155">
        <v>15</v>
      </c>
      <c r="D2155">
        <v>0</v>
      </c>
      <c r="E2155">
        <v>1</v>
      </c>
      <c r="F2155">
        <v>2000</v>
      </c>
      <c r="G2155">
        <v>0</v>
      </c>
      <c r="H2155">
        <v>0</v>
      </c>
      <c r="I2155">
        <v>3354</v>
      </c>
      <c r="J2155">
        <v>10000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33</v>
      </c>
      <c r="R2155">
        <v>45</v>
      </c>
      <c r="S2155">
        <v>0</v>
      </c>
      <c r="T2155">
        <v>0</v>
      </c>
      <c r="U2155">
        <v>0</v>
      </c>
      <c r="V2155">
        <v>500</v>
      </c>
      <c r="W2155">
        <v>62000</v>
      </c>
      <c r="X2155">
        <v>5</v>
      </c>
      <c r="Y2155">
        <v>200</v>
      </c>
      <c r="Z2155">
        <v>1800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100</v>
      </c>
    </row>
    <row r="2156" spans="1:34" ht="18.75">
      <c r="A2156" s="79">
        <v>2155</v>
      </c>
      <c r="B2156" t="s">
        <v>4526</v>
      </c>
      <c r="C2156">
        <v>15</v>
      </c>
      <c r="D2156">
        <v>196</v>
      </c>
      <c r="E2156">
        <v>1</v>
      </c>
      <c r="F2156">
        <v>2000</v>
      </c>
      <c r="G2156">
        <v>0</v>
      </c>
      <c r="H2156">
        <v>0</v>
      </c>
      <c r="I2156">
        <v>3354</v>
      </c>
      <c r="J2156">
        <v>10000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33</v>
      </c>
      <c r="T2156">
        <v>45</v>
      </c>
      <c r="U2156">
        <v>0</v>
      </c>
      <c r="V2156">
        <v>500</v>
      </c>
      <c r="W2156">
        <v>62000</v>
      </c>
      <c r="X2156">
        <v>5</v>
      </c>
      <c r="Y2156">
        <v>1000</v>
      </c>
      <c r="Z2156">
        <v>1000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100</v>
      </c>
    </row>
    <row r="2157" spans="1:34" ht="18.75">
      <c r="A2157" s="79">
        <v>2156</v>
      </c>
      <c r="B2157" t="s">
        <v>4527</v>
      </c>
      <c r="C2157">
        <v>30</v>
      </c>
      <c r="D2157">
        <v>0</v>
      </c>
      <c r="E2157">
        <v>1</v>
      </c>
      <c r="F2157">
        <v>0</v>
      </c>
      <c r="G2157">
        <v>1</v>
      </c>
      <c r="H2157">
        <v>0</v>
      </c>
      <c r="I2157">
        <v>3357</v>
      </c>
      <c r="J2157">
        <v>50000</v>
      </c>
      <c r="K2157">
        <v>0</v>
      </c>
      <c r="L2157">
        <v>0</v>
      </c>
      <c r="M2157">
        <v>0</v>
      </c>
      <c r="N2157">
        <v>0</v>
      </c>
      <c r="O2157">
        <v>47</v>
      </c>
      <c r="P2157">
        <v>57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500</v>
      </c>
      <c r="W2157">
        <v>62000</v>
      </c>
      <c r="X2157">
        <v>5</v>
      </c>
      <c r="Y2157">
        <v>4000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100</v>
      </c>
    </row>
    <row r="2158" spans="1:34" ht="18.75">
      <c r="A2158" s="79">
        <v>2157</v>
      </c>
      <c r="B2158" t="s">
        <v>4528</v>
      </c>
      <c r="C2158">
        <v>30</v>
      </c>
      <c r="D2158">
        <v>0</v>
      </c>
      <c r="E2158">
        <v>1</v>
      </c>
      <c r="F2158">
        <v>0</v>
      </c>
      <c r="G2158">
        <v>1</v>
      </c>
      <c r="H2158">
        <v>0</v>
      </c>
      <c r="I2158">
        <v>3357</v>
      </c>
      <c r="J2158">
        <v>50000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47</v>
      </c>
      <c r="R2158">
        <v>57</v>
      </c>
      <c r="S2158">
        <v>0</v>
      </c>
      <c r="T2158">
        <v>0</v>
      </c>
      <c r="U2158">
        <v>0</v>
      </c>
      <c r="V2158">
        <v>500</v>
      </c>
      <c r="W2158">
        <v>62000</v>
      </c>
      <c r="X2158">
        <v>5</v>
      </c>
      <c r="Y2158">
        <v>400</v>
      </c>
      <c r="Z2158">
        <v>3600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100</v>
      </c>
    </row>
    <row r="2159" spans="1:34" ht="18.75">
      <c r="A2159" s="79">
        <v>2158</v>
      </c>
      <c r="B2159" t="s">
        <v>4529</v>
      </c>
      <c r="C2159">
        <v>30</v>
      </c>
      <c r="D2159">
        <v>0</v>
      </c>
      <c r="E2159">
        <v>1</v>
      </c>
      <c r="F2159">
        <v>0</v>
      </c>
      <c r="G2159">
        <v>1</v>
      </c>
      <c r="H2159">
        <v>0</v>
      </c>
      <c r="I2159">
        <v>3357</v>
      </c>
      <c r="J2159">
        <v>50000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47</v>
      </c>
      <c r="T2159">
        <v>57</v>
      </c>
      <c r="U2159">
        <v>0</v>
      </c>
      <c r="V2159">
        <v>500</v>
      </c>
      <c r="W2159">
        <v>62000</v>
      </c>
      <c r="X2159">
        <v>5</v>
      </c>
      <c r="Y2159">
        <v>2000</v>
      </c>
      <c r="Z2159">
        <v>2000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100</v>
      </c>
    </row>
    <row r="2160" spans="1:34" ht="18.75">
      <c r="A2160" s="79">
        <v>2159</v>
      </c>
      <c r="B2160" t="s">
        <v>4530</v>
      </c>
      <c r="C2160">
        <v>26</v>
      </c>
      <c r="D2160">
        <v>195</v>
      </c>
      <c r="E2160">
        <v>2</v>
      </c>
      <c r="F2160">
        <v>5000</v>
      </c>
      <c r="G2160">
        <v>0</v>
      </c>
      <c r="H2160">
        <v>0</v>
      </c>
      <c r="I2160">
        <v>3350</v>
      </c>
      <c r="J2160">
        <v>8000</v>
      </c>
      <c r="K2160">
        <v>0</v>
      </c>
      <c r="L2160">
        <v>0</v>
      </c>
      <c r="M2160">
        <v>0</v>
      </c>
      <c r="N2160">
        <v>0</v>
      </c>
      <c r="O2160">
        <v>38</v>
      </c>
      <c r="P2160">
        <v>47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500</v>
      </c>
      <c r="W2160">
        <v>62000</v>
      </c>
      <c r="X2160">
        <v>5</v>
      </c>
      <c r="Y2160">
        <v>2000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100</v>
      </c>
    </row>
    <row r="2161" spans="1:34" ht="18.75">
      <c r="A2161" s="79">
        <v>2160</v>
      </c>
      <c r="B2161" t="s">
        <v>4531</v>
      </c>
      <c r="C2161">
        <v>26</v>
      </c>
      <c r="D2161">
        <v>195</v>
      </c>
      <c r="E2161">
        <v>2</v>
      </c>
      <c r="F2161">
        <v>5000</v>
      </c>
      <c r="G2161">
        <v>0</v>
      </c>
      <c r="H2161">
        <v>0</v>
      </c>
      <c r="I2161">
        <v>3350</v>
      </c>
      <c r="J2161">
        <v>8000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38</v>
      </c>
      <c r="R2161">
        <v>47</v>
      </c>
      <c r="S2161">
        <v>0</v>
      </c>
      <c r="T2161">
        <v>0</v>
      </c>
      <c r="U2161">
        <v>0</v>
      </c>
      <c r="V2161">
        <v>500</v>
      </c>
      <c r="W2161">
        <v>62000</v>
      </c>
      <c r="X2161">
        <v>5</v>
      </c>
      <c r="Y2161">
        <v>200</v>
      </c>
      <c r="Z2161">
        <v>1800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100</v>
      </c>
    </row>
    <row r="2162" spans="1:34" ht="18.75">
      <c r="A2162" s="79">
        <v>2161</v>
      </c>
      <c r="B2162" t="s">
        <v>4532</v>
      </c>
      <c r="C2162">
        <v>26</v>
      </c>
      <c r="D2162">
        <v>195</v>
      </c>
      <c r="E2162">
        <v>2</v>
      </c>
      <c r="F2162">
        <v>5000</v>
      </c>
      <c r="G2162">
        <v>0</v>
      </c>
      <c r="H2162">
        <v>0</v>
      </c>
      <c r="I2162">
        <v>3350</v>
      </c>
      <c r="J2162">
        <v>8000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38</v>
      </c>
      <c r="T2162">
        <v>47</v>
      </c>
      <c r="U2162">
        <v>0</v>
      </c>
      <c r="V2162">
        <v>500</v>
      </c>
      <c r="W2162">
        <v>62000</v>
      </c>
      <c r="X2162">
        <v>5</v>
      </c>
      <c r="Y2162">
        <v>1000</v>
      </c>
      <c r="Z2162">
        <v>1000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100</v>
      </c>
    </row>
    <row r="2163" spans="1:34" ht="18.75">
      <c r="A2163" s="79">
        <v>2162</v>
      </c>
      <c r="B2163" t="s">
        <v>4533</v>
      </c>
      <c r="C2163">
        <v>22</v>
      </c>
      <c r="D2163">
        <v>195</v>
      </c>
      <c r="E2163">
        <v>2</v>
      </c>
      <c r="F2163">
        <v>5000</v>
      </c>
      <c r="G2163">
        <v>0</v>
      </c>
      <c r="H2163">
        <v>0</v>
      </c>
      <c r="I2163">
        <v>3353</v>
      </c>
      <c r="J2163">
        <v>8000</v>
      </c>
      <c r="K2163">
        <v>0</v>
      </c>
      <c r="L2163">
        <v>0</v>
      </c>
      <c r="M2163">
        <v>0</v>
      </c>
      <c r="N2163">
        <v>0</v>
      </c>
      <c r="O2163">
        <v>42</v>
      </c>
      <c r="P2163">
        <v>53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500</v>
      </c>
      <c r="W2163">
        <v>62000</v>
      </c>
      <c r="X2163">
        <v>5</v>
      </c>
      <c r="Y2163">
        <v>2000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100</v>
      </c>
    </row>
    <row r="2164" spans="1:34" ht="18.75">
      <c r="A2164" s="79">
        <v>2163</v>
      </c>
      <c r="B2164" t="s">
        <v>4534</v>
      </c>
      <c r="C2164">
        <v>22</v>
      </c>
      <c r="D2164">
        <v>195</v>
      </c>
      <c r="E2164">
        <v>2</v>
      </c>
      <c r="F2164">
        <v>5000</v>
      </c>
      <c r="G2164">
        <v>0</v>
      </c>
      <c r="H2164">
        <v>0</v>
      </c>
      <c r="I2164">
        <v>3353</v>
      </c>
      <c r="J2164">
        <v>8000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42</v>
      </c>
      <c r="R2164">
        <v>53</v>
      </c>
      <c r="S2164">
        <v>0</v>
      </c>
      <c r="T2164">
        <v>0</v>
      </c>
      <c r="U2164">
        <v>0</v>
      </c>
      <c r="V2164">
        <v>500</v>
      </c>
      <c r="W2164">
        <v>62000</v>
      </c>
      <c r="X2164">
        <v>5</v>
      </c>
      <c r="Y2164">
        <v>200</v>
      </c>
      <c r="Z2164">
        <v>1800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100</v>
      </c>
    </row>
    <row r="2165" spans="1:34" ht="18.75">
      <c r="A2165" s="79">
        <v>2164</v>
      </c>
      <c r="B2165" t="s">
        <v>4535</v>
      </c>
      <c r="C2165">
        <v>22</v>
      </c>
      <c r="D2165">
        <v>195</v>
      </c>
      <c r="E2165">
        <v>2</v>
      </c>
      <c r="F2165">
        <v>5000</v>
      </c>
      <c r="G2165">
        <v>0</v>
      </c>
      <c r="H2165">
        <v>0</v>
      </c>
      <c r="I2165">
        <v>3353</v>
      </c>
      <c r="J2165">
        <v>8000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42</v>
      </c>
      <c r="T2165">
        <v>53</v>
      </c>
      <c r="U2165">
        <v>0</v>
      </c>
      <c r="V2165">
        <v>500</v>
      </c>
      <c r="W2165">
        <v>62000</v>
      </c>
      <c r="X2165">
        <v>5</v>
      </c>
      <c r="Y2165">
        <v>1000</v>
      </c>
      <c r="Z2165">
        <v>1000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100</v>
      </c>
    </row>
    <row r="2166" spans="1:34" ht="18.75">
      <c r="A2166" s="79">
        <v>2165</v>
      </c>
      <c r="B2166" t="s">
        <v>4536</v>
      </c>
      <c r="C2166">
        <v>54</v>
      </c>
      <c r="D2166">
        <v>195</v>
      </c>
      <c r="E2166">
        <v>1</v>
      </c>
      <c r="F2166">
        <v>0</v>
      </c>
      <c r="G2166">
        <v>0</v>
      </c>
      <c r="H2166">
        <v>0</v>
      </c>
      <c r="I2166">
        <v>3352</v>
      </c>
      <c r="J2166">
        <v>10000</v>
      </c>
      <c r="K2166">
        <v>0</v>
      </c>
      <c r="L2166">
        <v>0</v>
      </c>
      <c r="M2166">
        <v>0</v>
      </c>
      <c r="N2166">
        <v>0</v>
      </c>
      <c r="O2166">
        <v>33</v>
      </c>
      <c r="P2166">
        <v>45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500</v>
      </c>
      <c r="W2166">
        <v>62000</v>
      </c>
      <c r="X2166">
        <v>5</v>
      </c>
      <c r="Y2166">
        <v>2000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100</v>
      </c>
    </row>
    <row r="2167" spans="1:34" ht="18.75">
      <c r="A2167" s="79">
        <v>2166</v>
      </c>
      <c r="B2167" t="s">
        <v>4537</v>
      </c>
      <c r="C2167">
        <v>54</v>
      </c>
      <c r="D2167">
        <v>195</v>
      </c>
      <c r="E2167">
        <v>1</v>
      </c>
      <c r="F2167">
        <v>0</v>
      </c>
      <c r="G2167">
        <v>0</v>
      </c>
      <c r="H2167">
        <v>0</v>
      </c>
      <c r="I2167">
        <v>3352</v>
      </c>
      <c r="J2167">
        <v>10000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33</v>
      </c>
      <c r="R2167">
        <v>45</v>
      </c>
      <c r="S2167">
        <v>0</v>
      </c>
      <c r="T2167">
        <v>0</v>
      </c>
      <c r="U2167">
        <v>0</v>
      </c>
      <c r="V2167">
        <v>500</v>
      </c>
      <c r="W2167">
        <v>62000</v>
      </c>
      <c r="X2167">
        <v>5</v>
      </c>
      <c r="Y2167">
        <v>200</v>
      </c>
      <c r="Z2167">
        <v>1800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100</v>
      </c>
    </row>
    <row r="2168" spans="1:34" ht="18.75">
      <c r="A2168" s="79">
        <v>2167</v>
      </c>
      <c r="B2168" t="s">
        <v>4538</v>
      </c>
      <c r="C2168">
        <v>54</v>
      </c>
      <c r="D2168">
        <v>195</v>
      </c>
      <c r="E2168">
        <v>1</v>
      </c>
      <c r="F2168">
        <v>0</v>
      </c>
      <c r="G2168">
        <v>0</v>
      </c>
      <c r="H2168">
        <v>0</v>
      </c>
      <c r="I2168">
        <v>3352</v>
      </c>
      <c r="J2168">
        <v>10000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33</v>
      </c>
      <c r="T2168">
        <v>45</v>
      </c>
      <c r="U2168">
        <v>0</v>
      </c>
      <c r="V2168">
        <v>500</v>
      </c>
      <c r="W2168">
        <v>62000</v>
      </c>
      <c r="X2168">
        <v>5</v>
      </c>
      <c r="Y2168">
        <v>1000</v>
      </c>
      <c r="Z2168">
        <v>1000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100</v>
      </c>
    </row>
    <row r="2169" spans="1:34" ht="18.75">
      <c r="A2169" s="79">
        <v>2168</v>
      </c>
      <c r="B2169" t="s">
        <v>4539</v>
      </c>
      <c r="C2169">
        <v>52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3355</v>
      </c>
      <c r="J2169">
        <v>10000</v>
      </c>
      <c r="K2169">
        <v>0</v>
      </c>
      <c r="L2169">
        <v>0</v>
      </c>
      <c r="M2169">
        <v>0</v>
      </c>
      <c r="N2169">
        <v>0</v>
      </c>
      <c r="O2169">
        <v>33</v>
      </c>
      <c r="P2169">
        <v>45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500</v>
      </c>
      <c r="W2169">
        <v>62000</v>
      </c>
      <c r="X2169">
        <v>5</v>
      </c>
      <c r="Y2169">
        <v>2000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100</v>
      </c>
    </row>
    <row r="2170" spans="1:34" ht="18.75">
      <c r="A2170" s="79">
        <v>2169</v>
      </c>
      <c r="B2170" t="s">
        <v>4540</v>
      </c>
      <c r="C2170">
        <v>52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3355</v>
      </c>
      <c r="J2170">
        <v>10000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33</v>
      </c>
      <c r="R2170">
        <v>45</v>
      </c>
      <c r="S2170">
        <v>0</v>
      </c>
      <c r="T2170">
        <v>0</v>
      </c>
      <c r="U2170">
        <v>0</v>
      </c>
      <c r="V2170">
        <v>500</v>
      </c>
      <c r="W2170">
        <v>62000</v>
      </c>
      <c r="X2170">
        <v>5</v>
      </c>
      <c r="Y2170">
        <v>200</v>
      </c>
      <c r="Z2170">
        <v>1800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100</v>
      </c>
    </row>
    <row r="2171" spans="1:34" ht="18.75">
      <c r="A2171" s="79">
        <v>2170</v>
      </c>
      <c r="B2171" t="s">
        <v>4541</v>
      </c>
      <c r="C2171">
        <v>52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3355</v>
      </c>
      <c r="J2171">
        <v>10000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33</v>
      </c>
      <c r="T2171">
        <v>45</v>
      </c>
      <c r="U2171">
        <v>0</v>
      </c>
      <c r="V2171">
        <v>500</v>
      </c>
      <c r="W2171">
        <v>62000</v>
      </c>
      <c r="X2171">
        <v>5</v>
      </c>
      <c r="Y2171">
        <v>1000</v>
      </c>
      <c r="Z2171">
        <v>1000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100</v>
      </c>
    </row>
    <row r="2172" spans="1:34" ht="18.75">
      <c r="A2172" s="79">
        <v>2171</v>
      </c>
      <c r="B2172" t="s">
        <v>4542</v>
      </c>
      <c r="C2172">
        <v>5</v>
      </c>
      <c r="D2172">
        <v>112</v>
      </c>
      <c r="E2172">
        <v>80</v>
      </c>
      <c r="F2172">
        <v>113</v>
      </c>
      <c r="G2172">
        <v>-20</v>
      </c>
      <c r="H2172">
        <v>0</v>
      </c>
      <c r="I2172">
        <v>3361</v>
      </c>
      <c r="J2172">
        <v>60000</v>
      </c>
      <c r="K2172">
        <v>7</v>
      </c>
      <c r="L2172">
        <v>19</v>
      </c>
      <c r="M2172">
        <v>0</v>
      </c>
      <c r="N2172">
        <v>12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49</v>
      </c>
      <c r="V2172">
        <v>300</v>
      </c>
      <c r="W2172">
        <v>62000</v>
      </c>
      <c r="X2172">
        <v>20</v>
      </c>
      <c r="Y2172">
        <v>100</v>
      </c>
      <c r="Z2172">
        <v>0</v>
      </c>
      <c r="AA2172">
        <v>700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100</v>
      </c>
    </row>
    <row r="2173" spans="1:34" ht="18.75">
      <c r="A2173" s="79">
        <v>2172</v>
      </c>
      <c r="B2173" t="s">
        <v>4543</v>
      </c>
      <c r="C2173">
        <v>5</v>
      </c>
      <c r="D2173">
        <v>114</v>
      </c>
      <c r="E2173">
        <v>80</v>
      </c>
      <c r="F2173">
        <v>191</v>
      </c>
      <c r="G2173">
        <v>-20</v>
      </c>
      <c r="H2173">
        <v>0</v>
      </c>
      <c r="I2173">
        <v>3362</v>
      </c>
      <c r="J2173">
        <v>60000</v>
      </c>
      <c r="K2173">
        <v>7</v>
      </c>
      <c r="L2173">
        <v>9</v>
      </c>
      <c r="M2173">
        <v>0</v>
      </c>
      <c r="N2173">
        <v>0</v>
      </c>
      <c r="O2173">
        <v>35</v>
      </c>
      <c r="P2173">
        <v>55</v>
      </c>
      <c r="Q2173">
        <v>0</v>
      </c>
      <c r="R2173">
        <v>0</v>
      </c>
      <c r="S2173">
        <v>0</v>
      </c>
      <c r="T2173">
        <v>0</v>
      </c>
      <c r="U2173">
        <v>49</v>
      </c>
      <c r="V2173">
        <v>300</v>
      </c>
      <c r="W2173">
        <v>62000</v>
      </c>
      <c r="X2173">
        <v>20</v>
      </c>
      <c r="Y2173">
        <v>100</v>
      </c>
      <c r="Z2173">
        <v>0</v>
      </c>
      <c r="AA2173">
        <v>700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100</v>
      </c>
    </row>
    <row r="2174" spans="1:34" ht="18.75">
      <c r="A2174" s="79">
        <v>2173</v>
      </c>
      <c r="B2174" t="s">
        <v>4544</v>
      </c>
      <c r="C2174">
        <v>5</v>
      </c>
      <c r="D2174">
        <v>113</v>
      </c>
      <c r="E2174">
        <v>80</v>
      </c>
      <c r="F2174">
        <v>191</v>
      </c>
      <c r="G2174">
        <v>-20</v>
      </c>
      <c r="H2174">
        <v>0</v>
      </c>
      <c r="I2174">
        <v>3360</v>
      </c>
      <c r="J2174">
        <v>60000</v>
      </c>
      <c r="K2174">
        <v>7</v>
      </c>
      <c r="L2174">
        <v>9</v>
      </c>
      <c r="M2174">
        <v>0</v>
      </c>
      <c r="N2174">
        <v>0</v>
      </c>
      <c r="O2174">
        <v>35</v>
      </c>
      <c r="P2174">
        <v>55</v>
      </c>
      <c r="Q2174">
        <v>0</v>
      </c>
      <c r="R2174">
        <v>0</v>
      </c>
      <c r="S2174">
        <v>0</v>
      </c>
      <c r="T2174">
        <v>0</v>
      </c>
      <c r="U2174">
        <v>49</v>
      </c>
      <c r="V2174">
        <v>300</v>
      </c>
      <c r="W2174">
        <v>62000</v>
      </c>
      <c r="X2174">
        <v>20</v>
      </c>
      <c r="Y2174">
        <v>100</v>
      </c>
      <c r="Z2174">
        <v>0</v>
      </c>
      <c r="AA2174">
        <v>700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100</v>
      </c>
    </row>
    <row r="2175" spans="1:34" ht="18.75">
      <c r="A2175" s="79">
        <v>2174</v>
      </c>
      <c r="B2175" t="s">
        <v>4545</v>
      </c>
      <c r="C2175">
        <v>10</v>
      </c>
      <c r="D2175">
        <v>111</v>
      </c>
      <c r="E2175">
        <v>80</v>
      </c>
      <c r="F2175">
        <v>197</v>
      </c>
      <c r="G2175">
        <v>0</v>
      </c>
      <c r="H2175">
        <v>0</v>
      </c>
      <c r="I2175">
        <v>3363</v>
      </c>
      <c r="J2175">
        <v>60000</v>
      </c>
      <c r="K2175">
        <v>15</v>
      </c>
      <c r="L2175">
        <v>25</v>
      </c>
      <c r="M2175">
        <v>15</v>
      </c>
      <c r="N2175">
        <v>25</v>
      </c>
      <c r="O2175">
        <v>37</v>
      </c>
      <c r="P2175">
        <v>44</v>
      </c>
      <c r="Q2175">
        <v>0</v>
      </c>
      <c r="R2175">
        <v>0</v>
      </c>
      <c r="S2175">
        <v>0</v>
      </c>
      <c r="T2175">
        <v>0</v>
      </c>
      <c r="U2175">
        <v>45</v>
      </c>
      <c r="V2175">
        <v>500</v>
      </c>
      <c r="W2175">
        <v>62000</v>
      </c>
      <c r="X2175">
        <v>50</v>
      </c>
      <c r="Y2175">
        <v>20000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100</v>
      </c>
    </row>
    <row r="2176" spans="1:34" ht="18.75">
      <c r="A2176" s="79">
        <v>2175</v>
      </c>
      <c r="B2176" t="s">
        <v>4546</v>
      </c>
      <c r="C2176">
        <v>11</v>
      </c>
      <c r="D2176">
        <v>111</v>
      </c>
      <c r="E2176">
        <v>80</v>
      </c>
      <c r="F2176">
        <v>197</v>
      </c>
      <c r="G2176">
        <v>0</v>
      </c>
      <c r="H2176">
        <v>0</v>
      </c>
      <c r="I2176">
        <v>3364</v>
      </c>
      <c r="J2176">
        <v>60000</v>
      </c>
      <c r="K2176">
        <v>15</v>
      </c>
      <c r="L2176">
        <v>25</v>
      </c>
      <c r="M2176">
        <v>15</v>
      </c>
      <c r="N2176">
        <v>25</v>
      </c>
      <c r="O2176">
        <v>37</v>
      </c>
      <c r="P2176">
        <v>44</v>
      </c>
      <c r="Q2176">
        <v>0</v>
      </c>
      <c r="R2176">
        <v>0</v>
      </c>
      <c r="S2176">
        <v>0</v>
      </c>
      <c r="T2176">
        <v>0</v>
      </c>
      <c r="U2176">
        <v>45</v>
      </c>
      <c r="V2176">
        <v>500</v>
      </c>
      <c r="W2176">
        <v>62000</v>
      </c>
      <c r="X2176">
        <v>50</v>
      </c>
      <c r="Y2176">
        <v>20000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100</v>
      </c>
    </row>
    <row r="2177" spans="1:34" ht="18.75">
      <c r="A2177" s="79">
        <v>2176</v>
      </c>
      <c r="B2177" t="s">
        <v>4547</v>
      </c>
      <c r="C2177">
        <v>10</v>
      </c>
      <c r="D2177">
        <v>112</v>
      </c>
      <c r="E2177">
        <v>80</v>
      </c>
      <c r="F2177">
        <v>197</v>
      </c>
      <c r="G2177">
        <v>0</v>
      </c>
      <c r="H2177">
        <v>0</v>
      </c>
      <c r="I2177">
        <v>3368</v>
      </c>
      <c r="J2177">
        <v>60000</v>
      </c>
      <c r="K2177">
        <v>15</v>
      </c>
      <c r="L2177">
        <v>25</v>
      </c>
      <c r="M2177">
        <v>15</v>
      </c>
      <c r="N2177">
        <v>25</v>
      </c>
      <c r="O2177">
        <v>0</v>
      </c>
      <c r="P2177">
        <v>0</v>
      </c>
      <c r="Q2177">
        <v>35</v>
      </c>
      <c r="R2177">
        <v>42</v>
      </c>
      <c r="S2177">
        <v>0</v>
      </c>
      <c r="T2177">
        <v>0</v>
      </c>
      <c r="U2177">
        <v>45</v>
      </c>
      <c r="V2177">
        <v>500</v>
      </c>
      <c r="W2177">
        <v>62000</v>
      </c>
      <c r="X2177">
        <v>50</v>
      </c>
      <c r="Y2177">
        <v>2000</v>
      </c>
      <c r="Z2177">
        <v>18000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100</v>
      </c>
    </row>
    <row r="2178" spans="1:34" ht="18.75">
      <c r="A2178" s="79">
        <v>2177</v>
      </c>
      <c r="B2178" t="s">
        <v>4548</v>
      </c>
      <c r="C2178">
        <v>11</v>
      </c>
      <c r="D2178">
        <v>112</v>
      </c>
      <c r="E2178">
        <v>80</v>
      </c>
      <c r="F2178">
        <v>197</v>
      </c>
      <c r="G2178">
        <v>0</v>
      </c>
      <c r="H2178">
        <v>0</v>
      </c>
      <c r="I2178">
        <v>3367</v>
      </c>
      <c r="J2178">
        <v>60000</v>
      </c>
      <c r="K2178">
        <v>15</v>
      </c>
      <c r="L2178">
        <v>25</v>
      </c>
      <c r="M2178">
        <v>15</v>
      </c>
      <c r="N2178">
        <v>25</v>
      </c>
      <c r="O2178">
        <v>0</v>
      </c>
      <c r="P2178">
        <v>0</v>
      </c>
      <c r="Q2178">
        <v>35</v>
      </c>
      <c r="R2178">
        <v>42</v>
      </c>
      <c r="S2178">
        <v>0</v>
      </c>
      <c r="T2178">
        <v>0</v>
      </c>
      <c r="U2178">
        <v>45</v>
      </c>
      <c r="V2178">
        <v>500</v>
      </c>
      <c r="W2178">
        <v>62000</v>
      </c>
      <c r="X2178">
        <v>50</v>
      </c>
      <c r="Y2178">
        <v>2000</v>
      </c>
      <c r="Z2178">
        <v>18000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100</v>
      </c>
    </row>
    <row r="2179" spans="1:34" ht="18.75">
      <c r="A2179" s="79">
        <v>2178</v>
      </c>
      <c r="B2179" t="s">
        <v>4549</v>
      </c>
      <c r="C2179">
        <v>10</v>
      </c>
      <c r="D2179">
        <v>113</v>
      </c>
      <c r="E2179">
        <v>80</v>
      </c>
      <c r="F2179">
        <v>197</v>
      </c>
      <c r="G2179">
        <v>0</v>
      </c>
      <c r="H2179">
        <v>0</v>
      </c>
      <c r="I2179">
        <v>3366</v>
      </c>
      <c r="J2179">
        <v>60000</v>
      </c>
      <c r="K2179">
        <v>15</v>
      </c>
      <c r="L2179">
        <v>25</v>
      </c>
      <c r="M2179">
        <v>15</v>
      </c>
      <c r="N2179">
        <v>25</v>
      </c>
      <c r="O2179">
        <v>0</v>
      </c>
      <c r="P2179">
        <v>0</v>
      </c>
      <c r="Q2179">
        <v>0</v>
      </c>
      <c r="R2179">
        <v>0</v>
      </c>
      <c r="S2179">
        <v>35</v>
      </c>
      <c r="T2179">
        <v>42</v>
      </c>
      <c r="U2179">
        <v>45</v>
      </c>
      <c r="V2179">
        <v>500</v>
      </c>
      <c r="W2179">
        <v>62000</v>
      </c>
      <c r="X2179">
        <v>50</v>
      </c>
      <c r="Y2179">
        <v>10000</v>
      </c>
      <c r="Z2179">
        <v>10000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100</v>
      </c>
    </row>
    <row r="2180" spans="1:34" ht="18.75">
      <c r="A2180" s="79">
        <v>2179</v>
      </c>
      <c r="B2180" t="s">
        <v>4550</v>
      </c>
      <c r="C2180">
        <v>11</v>
      </c>
      <c r="D2180">
        <v>113</v>
      </c>
      <c r="E2180">
        <v>80</v>
      </c>
      <c r="F2180">
        <v>197</v>
      </c>
      <c r="G2180">
        <v>0</v>
      </c>
      <c r="H2180">
        <v>0</v>
      </c>
      <c r="I2180">
        <v>3365</v>
      </c>
      <c r="J2180">
        <v>60000</v>
      </c>
      <c r="K2180">
        <v>15</v>
      </c>
      <c r="L2180">
        <v>25</v>
      </c>
      <c r="M2180">
        <v>15</v>
      </c>
      <c r="N2180">
        <v>25</v>
      </c>
      <c r="O2180">
        <v>0</v>
      </c>
      <c r="P2180">
        <v>0</v>
      </c>
      <c r="Q2180">
        <v>0</v>
      </c>
      <c r="R2180">
        <v>0</v>
      </c>
      <c r="S2180">
        <v>35</v>
      </c>
      <c r="T2180">
        <v>42</v>
      </c>
      <c r="U2180">
        <v>45</v>
      </c>
      <c r="V2180">
        <v>500</v>
      </c>
      <c r="W2180">
        <v>62000</v>
      </c>
      <c r="X2180">
        <v>50</v>
      </c>
      <c r="Y2180">
        <v>10000</v>
      </c>
      <c r="Z2180">
        <v>10000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100</v>
      </c>
    </row>
    <row r="2181" spans="1:34" ht="18.75">
      <c r="A2181" s="79">
        <v>2180</v>
      </c>
      <c r="B2181" t="s">
        <v>4551</v>
      </c>
      <c r="C2181">
        <v>5</v>
      </c>
      <c r="D2181">
        <v>112</v>
      </c>
      <c r="E2181">
        <v>80</v>
      </c>
      <c r="F2181">
        <v>113</v>
      </c>
      <c r="G2181">
        <v>-20</v>
      </c>
      <c r="H2181">
        <v>0</v>
      </c>
      <c r="I2181">
        <v>3361</v>
      </c>
      <c r="J2181">
        <v>60000</v>
      </c>
      <c r="K2181">
        <v>7</v>
      </c>
      <c r="L2181">
        <v>19</v>
      </c>
      <c r="M2181">
        <v>0</v>
      </c>
      <c r="N2181">
        <v>12</v>
      </c>
      <c r="O2181">
        <v>152</v>
      </c>
      <c r="P2181">
        <v>215</v>
      </c>
      <c r="Q2181">
        <v>0</v>
      </c>
      <c r="R2181">
        <v>0</v>
      </c>
      <c r="S2181">
        <v>0</v>
      </c>
      <c r="T2181">
        <v>0</v>
      </c>
      <c r="U2181">
        <v>49</v>
      </c>
      <c r="V2181">
        <v>300</v>
      </c>
      <c r="W2181">
        <v>62000</v>
      </c>
      <c r="X2181">
        <v>20</v>
      </c>
      <c r="Y2181">
        <v>100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100</v>
      </c>
    </row>
    <row r="2182" spans="1:34" ht="18.75">
      <c r="A2182" s="79">
        <v>2181</v>
      </c>
      <c r="B2182" t="s">
        <v>4552</v>
      </c>
      <c r="C2182">
        <v>5</v>
      </c>
      <c r="D2182">
        <v>114</v>
      </c>
      <c r="E2182">
        <v>80</v>
      </c>
      <c r="F2182">
        <v>191</v>
      </c>
      <c r="G2182">
        <v>-20</v>
      </c>
      <c r="H2182">
        <v>0</v>
      </c>
      <c r="I2182">
        <v>3362</v>
      </c>
      <c r="J2182">
        <v>60000</v>
      </c>
      <c r="K2182">
        <v>7</v>
      </c>
      <c r="L2182">
        <v>9</v>
      </c>
      <c r="M2182">
        <v>0</v>
      </c>
      <c r="N2182">
        <v>0</v>
      </c>
      <c r="O2182">
        <v>35</v>
      </c>
      <c r="P2182">
        <v>55</v>
      </c>
      <c r="Q2182">
        <v>152</v>
      </c>
      <c r="R2182">
        <v>165</v>
      </c>
      <c r="S2182">
        <v>0</v>
      </c>
      <c r="T2182">
        <v>0</v>
      </c>
      <c r="U2182">
        <v>49</v>
      </c>
      <c r="V2182">
        <v>300</v>
      </c>
      <c r="W2182">
        <v>62000</v>
      </c>
      <c r="X2182">
        <v>20</v>
      </c>
      <c r="Y2182">
        <v>100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100</v>
      </c>
    </row>
    <row r="2183" spans="1:34" ht="18.75">
      <c r="A2183" s="79">
        <v>2182</v>
      </c>
      <c r="B2183" t="s">
        <v>4553</v>
      </c>
      <c r="C2183">
        <v>5</v>
      </c>
      <c r="D2183">
        <v>113</v>
      </c>
      <c r="E2183">
        <v>80</v>
      </c>
      <c r="F2183">
        <v>191</v>
      </c>
      <c r="G2183">
        <v>-20</v>
      </c>
      <c r="H2183">
        <v>0</v>
      </c>
      <c r="I2183">
        <v>3360</v>
      </c>
      <c r="J2183">
        <v>60000</v>
      </c>
      <c r="K2183">
        <v>7</v>
      </c>
      <c r="L2183">
        <v>9</v>
      </c>
      <c r="M2183">
        <v>0</v>
      </c>
      <c r="N2183">
        <v>0</v>
      </c>
      <c r="O2183">
        <v>35</v>
      </c>
      <c r="P2183">
        <v>55</v>
      </c>
      <c r="Q2183">
        <v>0</v>
      </c>
      <c r="R2183">
        <v>0</v>
      </c>
      <c r="S2183">
        <v>152</v>
      </c>
      <c r="T2183">
        <v>165</v>
      </c>
      <c r="U2183">
        <v>49</v>
      </c>
      <c r="V2183">
        <v>300</v>
      </c>
      <c r="W2183">
        <v>62000</v>
      </c>
      <c r="X2183">
        <v>20</v>
      </c>
      <c r="Y2183">
        <v>100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100</v>
      </c>
    </row>
    <row r="2184" spans="1:34" ht="18.75">
      <c r="A2184" s="79">
        <v>2183</v>
      </c>
      <c r="B2184" t="s">
        <v>4554</v>
      </c>
      <c r="C2184">
        <v>10</v>
      </c>
      <c r="D2184">
        <v>111</v>
      </c>
      <c r="E2184">
        <v>80</v>
      </c>
      <c r="F2184">
        <v>197</v>
      </c>
      <c r="G2184">
        <v>0</v>
      </c>
      <c r="H2184">
        <v>0</v>
      </c>
      <c r="I2184">
        <v>3363</v>
      </c>
      <c r="J2184">
        <v>60000</v>
      </c>
      <c r="K2184">
        <v>15</v>
      </c>
      <c r="L2184">
        <v>25</v>
      </c>
      <c r="M2184">
        <v>15</v>
      </c>
      <c r="N2184">
        <v>25</v>
      </c>
      <c r="O2184">
        <v>47</v>
      </c>
      <c r="P2184">
        <v>54</v>
      </c>
      <c r="Q2184">
        <v>0</v>
      </c>
      <c r="R2184">
        <v>0</v>
      </c>
      <c r="S2184">
        <v>0</v>
      </c>
      <c r="T2184">
        <v>0</v>
      </c>
      <c r="U2184">
        <v>45</v>
      </c>
      <c r="V2184">
        <v>500</v>
      </c>
      <c r="W2184">
        <v>62000</v>
      </c>
      <c r="X2184">
        <v>95</v>
      </c>
      <c r="Y2184">
        <v>30000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100</v>
      </c>
    </row>
    <row r="2185" spans="1:34" ht="18.75">
      <c r="A2185" s="79">
        <v>2184</v>
      </c>
      <c r="B2185" t="s">
        <v>4555</v>
      </c>
      <c r="C2185">
        <v>11</v>
      </c>
      <c r="D2185">
        <v>111</v>
      </c>
      <c r="E2185">
        <v>80</v>
      </c>
      <c r="F2185">
        <v>197</v>
      </c>
      <c r="G2185">
        <v>0</v>
      </c>
      <c r="H2185">
        <v>0</v>
      </c>
      <c r="I2185">
        <v>3364</v>
      </c>
      <c r="J2185">
        <v>60000</v>
      </c>
      <c r="K2185">
        <v>15</v>
      </c>
      <c r="L2185">
        <v>25</v>
      </c>
      <c r="M2185">
        <v>15</v>
      </c>
      <c r="N2185">
        <v>25</v>
      </c>
      <c r="O2185">
        <v>47</v>
      </c>
      <c r="P2185">
        <v>54</v>
      </c>
      <c r="Q2185">
        <v>0</v>
      </c>
      <c r="R2185">
        <v>0</v>
      </c>
      <c r="S2185">
        <v>0</v>
      </c>
      <c r="T2185">
        <v>0</v>
      </c>
      <c r="U2185">
        <v>45</v>
      </c>
      <c r="V2185">
        <v>500</v>
      </c>
      <c r="W2185">
        <v>62000</v>
      </c>
      <c r="X2185">
        <v>95</v>
      </c>
      <c r="Y2185">
        <v>30000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100</v>
      </c>
    </row>
    <row r="2186" spans="1:34" ht="18.75">
      <c r="A2186" s="79">
        <v>2185</v>
      </c>
      <c r="B2186" t="s">
        <v>4556</v>
      </c>
      <c r="C2186">
        <v>10</v>
      </c>
      <c r="D2186">
        <v>112</v>
      </c>
      <c r="E2186">
        <v>80</v>
      </c>
      <c r="F2186">
        <v>197</v>
      </c>
      <c r="G2186">
        <v>0</v>
      </c>
      <c r="H2186">
        <v>0</v>
      </c>
      <c r="I2186">
        <v>3368</v>
      </c>
      <c r="J2186">
        <v>60000</v>
      </c>
      <c r="K2186">
        <v>15</v>
      </c>
      <c r="L2186">
        <v>25</v>
      </c>
      <c r="M2186">
        <v>15</v>
      </c>
      <c r="N2186">
        <v>25</v>
      </c>
      <c r="O2186">
        <v>0</v>
      </c>
      <c r="P2186">
        <v>0</v>
      </c>
      <c r="Q2186">
        <v>45</v>
      </c>
      <c r="R2186">
        <v>52</v>
      </c>
      <c r="S2186">
        <v>0</v>
      </c>
      <c r="T2186">
        <v>0</v>
      </c>
      <c r="U2186">
        <v>45</v>
      </c>
      <c r="V2186">
        <v>500</v>
      </c>
      <c r="W2186">
        <v>62000</v>
      </c>
      <c r="X2186">
        <v>95</v>
      </c>
      <c r="Y2186">
        <v>3000</v>
      </c>
      <c r="Z2186">
        <v>27000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100</v>
      </c>
    </row>
    <row r="2187" spans="1:34" ht="18.75">
      <c r="A2187" s="79">
        <v>2186</v>
      </c>
      <c r="B2187" t="s">
        <v>4557</v>
      </c>
      <c r="C2187">
        <v>11</v>
      </c>
      <c r="D2187">
        <v>112</v>
      </c>
      <c r="E2187">
        <v>80</v>
      </c>
      <c r="F2187">
        <v>197</v>
      </c>
      <c r="G2187">
        <v>0</v>
      </c>
      <c r="H2187">
        <v>0</v>
      </c>
      <c r="I2187">
        <v>3367</v>
      </c>
      <c r="J2187">
        <v>60000</v>
      </c>
      <c r="K2187">
        <v>15</v>
      </c>
      <c r="L2187">
        <v>25</v>
      </c>
      <c r="M2187">
        <v>15</v>
      </c>
      <c r="N2187">
        <v>25</v>
      </c>
      <c r="O2187">
        <v>0</v>
      </c>
      <c r="P2187">
        <v>0</v>
      </c>
      <c r="Q2187">
        <v>45</v>
      </c>
      <c r="R2187">
        <v>52</v>
      </c>
      <c r="S2187">
        <v>0</v>
      </c>
      <c r="T2187">
        <v>0</v>
      </c>
      <c r="U2187">
        <v>45</v>
      </c>
      <c r="V2187">
        <v>500</v>
      </c>
      <c r="W2187">
        <v>62000</v>
      </c>
      <c r="X2187">
        <v>95</v>
      </c>
      <c r="Y2187">
        <v>3000</v>
      </c>
      <c r="Z2187">
        <v>27000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100</v>
      </c>
    </row>
    <row r="2188" spans="1:34" ht="18.75">
      <c r="A2188" s="79">
        <v>2187</v>
      </c>
      <c r="B2188" t="s">
        <v>4558</v>
      </c>
      <c r="C2188">
        <v>10</v>
      </c>
      <c r="D2188">
        <v>113</v>
      </c>
      <c r="E2188">
        <v>80</v>
      </c>
      <c r="F2188">
        <v>197</v>
      </c>
      <c r="G2188">
        <v>0</v>
      </c>
      <c r="H2188">
        <v>0</v>
      </c>
      <c r="I2188">
        <v>3366</v>
      </c>
      <c r="J2188">
        <v>60000</v>
      </c>
      <c r="K2188">
        <v>15</v>
      </c>
      <c r="L2188">
        <v>25</v>
      </c>
      <c r="M2188">
        <v>15</v>
      </c>
      <c r="N2188">
        <v>25</v>
      </c>
      <c r="O2188">
        <v>0</v>
      </c>
      <c r="P2188">
        <v>0</v>
      </c>
      <c r="Q2188">
        <v>0</v>
      </c>
      <c r="R2188">
        <v>0</v>
      </c>
      <c r="S2188">
        <v>45</v>
      </c>
      <c r="T2188">
        <v>52</v>
      </c>
      <c r="U2188">
        <v>45</v>
      </c>
      <c r="V2188">
        <v>500</v>
      </c>
      <c r="W2188">
        <v>62000</v>
      </c>
      <c r="X2188">
        <v>95</v>
      </c>
      <c r="Y2188">
        <v>15000</v>
      </c>
      <c r="Z2188">
        <v>15000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100</v>
      </c>
    </row>
    <row r="2189" spans="1:34" ht="18.75">
      <c r="A2189" s="79">
        <v>2188</v>
      </c>
      <c r="B2189" t="s">
        <v>4559</v>
      </c>
      <c r="C2189">
        <v>11</v>
      </c>
      <c r="D2189">
        <v>113</v>
      </c>
      <c r="E2189">
        <v>80</v>
      </c>
      <c r="F2189">
        <v>197</v>
      </c>
      <c r="G2189">
        <v>0</v>
      </c>
      <c r="H2189">
        <v>0</v>
      </c>
      <c r="I2189">
        <v>3365</v>
      </c>
      <c r="J2189">
        <v>60000</v>
      </c>
      <c r="K2189">
        <v>15</v>
      </c>
      <c r="L2189">
        <v>25</v>
      </c>
      <c r="M2189">
        <v>15</v>
      </c>
      <c r="N2189">
        <v>25</v>
      </c>
      <c r="O2189">
        <v>0</v>
      </c>
      <c r="P2189">
        <v>0</v>
      </c>
      <c r="Q2189">
        <v>0</v>
      </c>
      <c r="R2189">
        <v>0</v>
      </c>
      <c r="S2189">
        <v>45</v>
      </c>
      <c r="T2189">
        <v>52</v>
      </c>
      <c r="U2189">
        <v>45</v>
      </c>
      <c r="V2189">
        <v>500</v>
      </c>
      <c r="W2189">
        <v>62000</v>
      </c>
      <c r="X2189">
        <v>95</v>
      </c>
      <c r="Y2189">
        <v>15000</v>
      </c>
      <c r="Z2189">
        <v>15000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100</v>
      </c>
    </row>
    <row r="2190" spans="1:34" ht="18.75">
      <c r="A2190" s="79">
        <v>2189</v>
      </c>
      <c r="B2190" t="s">
        <v>4560</v>
      </c>
      <c r="C2190">
        <v>16</v>
      </c>
      <c r="D2190">
        <v>8</v>
      </c>
      <c r="E2190">
        <v>1</v>
      </c>
      <c r="F2190">
        <v>2</v>
      </c>
      <c r="G2190">
        <v>0</v>
      </c>
      <c r="H2190">
        <v>0</v>
      </c>
      <c r="I2190">
        <v>3356</v>
      </c>
      <c r="J2190">
        <v>10000</v>
      </c>
      <c r="K2190">
        <v>20</v>
      </c>
      <c r="L2190">
        <v>20</v>
      </c>
      <c r="M2190">
        <v>20</v>
      </c>
      <c r="N2190">
        <v>20</v>
      </c>
      <c r="O2190">
        <v>40</v>
      </c>
      <c r="P2190">
        <v>49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500</v>
      </c>
      <c r="W2190">
        <v>62000</v>
      </c>
      <c r="X2190">
        <v>5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100</v>
      </c>
    </row>
    <row r="2191" spans="1:34" ht="18.75">
      <c r="A2191" s="79">
        <v>2190</v>
      </c>
      <c r="B2191" t="s">
        <v>4561</v>
      </c>
      <c r="C2191">
        <v>16</v>
      </c>
      <c r="D2191">
        <v>8</v>
      </c>
      <c r="E2191">
        <v>1</v>
      </c>
      <c r="F2191">
        <v>2</v>
      </c>
      <c r="G2191">
        <v>0</v>
      </c>
      <c r="H2191">
        <v>0</v>
      </c>
      <c r="I2191">
        <v>3356</v>
      </c>
      <c r="J2191">
        <v>10000</v>
      </c>
      <c r="K2191">
        <v>20</v>
      </c>
      <c r="L2191">
        <v>20</v>
      </c>
      <c r="M2191">
        <v>20</v>
      </c>
      <c r="N2191">
        <v>20</v>
      </c>
      <c r="O2191">
        <v>0</v>
      </c>
      <c r="P2191">
        <v>0</v>
      </c>
      <c r="Q2191">
        <v>39</v>
      </c>
      <c r="R2191">
        <v>47</v>
      </c>
      <c r="S2191">
        <v>0</v>
      </c>
      <c r="T2191">
        <v>0</v>
      </c>
      <c r="U2191">
        <v>0</v>
      </c>
      <c r="V2191">
        <v>500</v>
      </c>
      <c r="W2191">
        <v>62000</v>
      </c>
      <c r="X2191">
        <v>5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100</v>
      </c>
    </row>
    <row r="2192" spans="1:34" ht="18.75">
      <c r="A2192" s="79">
        <v>2191</v>
      </c>
      <c r="B2192" t="s">
        <v>4562</v>
      </c>
      <c r="C2192">
        <v>16</v>
      </c>
      <c r="D2192">
        <v>8</v>
      </c>
      <c r="E2192">
        <v>1</v>
      </c>
      <c r="F2192">
        <v>2</v>
      </c>
      <c r="G2192">
        <v>0</v>
      </c>
      <c r="H2192">
        <v>0</v>
      </c>
      <c r="I2192">
        <v>3356</v>
      </c>
      <c r="J2192">
        <v>10000</v>
      </c>
      <c r="K2192">
        <v>20</v>
      </c>
      <c r="L2192">
        <v>20</v>
      </c>
      <c r="M2192">
        <v>20</v>
      </c>
      <c r="N2192">
        <v>20</v>
      </c>
      <c r="O2192">
        <v>0</v>
      </c>
      <c r="P2192">
        <v>0</v>
      </c>
      <c r="Q2192">
        <v>0</v>
      </c>
      <c r="R2192">
        <v>0</v>
      </c>
      <c r="S2192">
        <v>39</v>
      </c>
      <c r="T2192">
        <v>47</v>
      </c>
      <c r="U2192">
        <v>0</v>
      </c>
      <c r="V2192">
        <v>500</v>
      </c>
      <c r="W2192">
        <v>62000</v>
      </c>
      <c r="X2192">
        <v>5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100</v>
      </c>
    </row>
    <row r="2193" spans="1:34" ht="18.75">
      <c r="A2193" s="79">
        <v>2192</v>
      </c>
      <c r="B2193" t="s">
        <v>4563</v>
      </c>
      <c r="C2193">
        <v>16</v>
      </c>
      <c r="D2193">
        <v>2</v>
      </c>
      <c r="E2193">
        <v>1</v>
      </c>
      <c r="F2193">
        <v>0</v>
      </c>
      <c r="G2193">
        <v>0</v>
      </c>
      <c r="H2193">
        <v>0</v>
      </c>
      <c r="I2193">
        <v>3358</v>
      </c>
      <c r="J2193">
        <v>10000</v>
      </c>
      <c r="K2193">
        <v>20</v>
      </c>
      <c r="L2193">
        <v>20</v>
      </c>
      <c r="M2193">
        <v>20</v>
      </c>
      <c r="N2193">
        <v>20</v>
      </c>
      <c r="O2193">
        <v>42</v>
      </c>
      <c r="P2193">
        <v>51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500</v>
      </c>
      <c r="W2193">
        <v>62000</v>
      </c>
      <c r="X2193">
        <v>5</v>
      </c>
      <c r="Y2193">
        <v>2000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100</v>
      </c>
    </row>
    <row r="2194" spans="1:34" ht="18.75">
      <c r="A2194" s="79">
        <v>2193</v>
      </c>
      <c r="B2194" t="s">
        <v>4564</v>
      </c>
      <c r="C2194">
        <v>16</v>
      </c>
      <c r="D2194">
        <v>2</v>
      </c>
      <c r="E2194">
        <v>1</v>
      </c>
      <c r="F2194">
        <v>0</v>
      </c>
      <c r="G2194">
        <v>0</v>
      </c>
      <c r="H2194">
        <v>0</v>
      </c>
      <c r="I2194">
        <v>3358</v>
      </c>
      <c r="J2194">
        <v>10000</v>
      </c>
      <c r="K2194">
        <v>20</v>
      </c>
      <c r="L2194">
        <v>20</v>
      </c>
      <c r="M2194">
        <v>20</v>
      </c>
      <c r="N2194">
        <v>20</v>
      </c>
      <c r="O2194">
        <v>0</v>
      </c>
      <c r="P2194">
        <v>0</v>
      </c>
      <c r="Q2194">
        <v>41</v>
      </c>
      <c r="R2194">
        <v>49</v>
      </c>
      <c r="S2194">
        <v>0</v>
      </c>
      <c r="T2194">
        <v>0</v>
      </c>
      <c r="U2194">
        <v>0</v>
      </c>
      <c r="V2194">
        <v>500</v>
      </c>
      <c r="W2194">
        <v>62000</v>
      </c>
      <c r="X2194">
        <v>5</v>
      </c>
      <c r="Y2194">
        <v>200</v>
      </c>
      <c r="Z2194">
        <v>1800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100</v>
      </c>
    </row>
    <row r="2195" spans="1:34" ht="18.75">
      <c r="A2195" s="79">
        <v>2194</v>
      </c>
      <c r="B2195" t="s">
        <v>4565</v>
      </c>
      <c r="C2195">
        <v>16</v>
      </c>
      <c r="D2195">
        <v>2</v>
      </c>
      <c r="E2195">
        <v>1</v>
      </c>
      <c r="F2195">
        <v>0</v>
      </c>
      <c r="G2195">
        <v>0</v>
      </c>
      <c r="H2195">
        <v>0</v>
      </c>
      <c r="I2195">
        <v>3358</v>
      </c>
      <c r="J2195">
        <v>10000</v>
      </c>
      <c r="K2195">
        <v>20</v>
      </c>
      <c r="L2195">
        <v>20</v>
      </c>
      <c r="M2195">
        <v>20</v>
      </c>
      <c r="N2195">
        <v>20</v>
      </c>
      <c r="O2195">
        <v>0</v>
      </c>
      <c r="P2195">
        <v>0</v>
      </c>
      <c r="Q2195">
        <v>0</v>
      </c>
      <c r="R2195">
        <v>0</v>
      </c>
      <c r="S2195">
        <v>41</v>
      </c>
      <c r="T2195">
        <v>49</v>
      </c>
      <c r="U2195">
        <v>0</v>
      </c>
      <c r="V2195">
        <v>500</v>
      </c>
      <c r="W2195">
        <v>62000</v>
      </c>
      <c r="X2195">
        <v>5</v>
      </c>
      <c r="Y2195">
        <v>1000</v>
      </c>
      <c r="Z2195">
        <v>1000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100</v>
      </c>
    </row>
    <row r="2196" spans="1:34" ht="18.75">
      <c r="A2196" s="79">
        <v>2195</v>
      </c>
      <c r="B2196" t="s">
        <v>4566</v>
      </c>
      <c r="C2196">
        <v>19</v>
      </c>
      <c r="D2196">
        <v>194</v>
      </c>
      <c r="E2196">
        <v>1</v>
      </c>
      <c r="F2196">
        <v>5000</v>
      </c>
      <c r="G2196">
        <v>0</v>
      </c>
      <c r="H2196">
        <v>0</v>
      </c>
      <c r="I2196">
        <v>3351</v>
      </c>
      <c r="J2196">
        <v>8000</v>
      </c>
      <c r="K2196">
        <v>0</v>
      </c>
      <c r="L2196">
        <v>0</v>
      </c>
      <c r="M2196">
        <v>0</v>
      </c>
      <c r="N2196">
        <v>2</v>
      </c>
      <c r="O2196">
        <v>46</v>
      </c>
      <c r="P2196">
        <v>54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500</v>
      </c>
      <c r="W2196">
        <v>62000</v>
      </c>
      <c r="X2196">
        <v>5</v>
      </c>
      <c r="Y2196">
        <v>4000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100</v>
      </c>
    </row>
    <row r="2197" spans="1:34" ht="18.75">
      <c r="A2197" s="79">
        <v>2196</v>
      </c>
      <c r="B2197" t="s">
        <v>4567</v>
      </c>
      <c r="C2197">
        <v>19</v>
      </c>
      <c r="D2197">
        <v>194</v>
      </c>
      <c r="E2197">
        <v>1</v>
      </c>
      <c r="F2197">
        <v>5000</v>
      </c>
      <c r="G2197">
        <v>0</v>
      </c>
      <c r="H2197">
        <v>0</v>
      </c>
      <c r="I2197">
        <v>3351</v>
      </c>
      <c r="J2197">
        <v>8000</v>
      </c>
      <c r="K2197">
        <v>0</v>
      </c>
      <c r="L2197">
        <v>0</v>
      </c>
      <c r="M2197">
        <v>0</v>
      </c>
      <c r="N2197">
        <v>2</v>
      </c>
      <c r="O2197">
        <v>0</v>
      </c>
      <c r="P2197">
        <v>0</v>
      </c>
      <c r="Q2197">
        <v>45</v>
      </c>
      <c r="R2197">
        <v>52</v>
      </c>
      <c r="S2197">
        <v>0</v>
      </c>
      <c r="T2197">
        <v>0</v>
      </c>
      <c r="U2197">
        <v>0</v>
      </c>
      <c r="V2197">
        <v>500</v>
      </c>
      <c r="W2197">
        <v>62000</v>
      </c>
      <c r="X2197">
        <v>5</v>
      </c>
      <c r="Y2197">
        <v>400</v>
      </c>
      <c r="Z2197">
        <v>3600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100</v>
      </c>
    </row>
    <row r="2198" spans="1:34" ht="18.75">
      <c r="A2198" s="79">
        <v>2197</v>
      </c>
      <c r="B2198" t="s">
        <v>4568</v>
      </c>
      <c r="C2198">
        <v>19</v>
      </c>
      <c r="D2198">
        <v>194</v>
      </c>
      <c r="E2198">
        <v>1</v>
      </c>
      <c r="F2198">
        <v>5000</v>
      </c>
      <c r="G2198">
        <v>0</v>
      </c>
      <c r="H2198">
        <v>0</v>
      </c>
      <c r="I2198">
        <v>3351</v>
      </c>
      <c r="J2198">
        <v>8000</v>
      </c>
      <c r="K2198">
        <v>0</v>
      </c>
      <c r="L2198">
        <v>0</v>
      </c>
      <c r="M2198">
        <v>0</v>
      </c>
      <c r="N2198">
        <v>2</v>
      </c>
      <c r="O2198">
        <v>0</v>
      </c>
      <c r="P2198">
        <v>0</v>
      </c>
      <c r="Q2198">
        <v>0</v>
      </c>
      <c r="R2198">
        <v>0</v>
      </c>
      <c r="S2198">
        <v>45</v>
      </c>
      <c r="T2198">
        <v>52</v>
      </c>
      <c r="U2198">
        <v>0</v>
      </c>
      <c r="V2198">
        <v>500</v>
      </c>
      <c r="W2198">
        <v>62000</v>
      </c>
      <c r="X2198">
        <v>5</v>
      </c>
      <c r="Y2198">
        <v>2000</v>
      </c>
      <c r="Z2198">
        <v>2000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100</v>
      </c>
    </row>
    <row r="2199" spans="1:34" ht="18.75">
      <c r="A2199" s="79">
        <v>2198</v>
      </c>
      <c r="B2199" t="s">
        <v>4569</v>
      </c>
      <c r="C2199">
        <v>15</v>
      </c>
      <c r="D2199">
        <v>196</v>
      </c>
      <c r="E2199">
        <v>1</v>
      </c>
      <c r="F2199">
        <v>2000</v>
      </c>
      <c r="G2199">
        <v>0</v>
      </c>
      <c r="H2199">
        <v>0</v>
      </c>
      <c r="I2199">
        <v>3354</v>
      </c>
      <c r="J2199">
        <v>10000</v>
      </c>
      <c r="K2199">
        <v>24</v>
      </c>
      <c r="L2199">
        <v>26</v>
      </c>
      <c r="M2199">
        <v>20</v>
      </c>
      <c r="N2199">
        <v>22</v>
      </c>
      <c r="O2199">
        <v>43</v>
      </c>
      <c r="P2199">
        <v>55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500</v>
      </c>
      <c r="W2199">
        <v>62000</v>
      </c>
      <c r="X2199">
        <v>5</v>
      </c>
      <c r="Y2199">
        <v>2000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100</v>
      </c>
    </row>
    <row r="2200" spans="1:34" ht="18.75">
      <c r="A2200" s="79">
        <v>2199</v>
      </c>
      <c r="B2200" t="s">
        <v>4570</v>
      </c>
      <c r="C2200">
        <v>15</v>
      </c>
      <c r="D2200">
        <v>0</v>
      </c>
      <c r="E2200">
        <v>1</v>
      </c>
      <c r="F2200">
        <v>2000</v>
      </c>
      <c r="G2200">
        <v>0</v>
      </c>
      <c r="H2200">
        <v>0</v>
      </c>
      <c r="I2200">
        <v>3354</v>
      </c>
      <c r="J2200">
        <v>10000</v>
      </c>
      <c r="K2200">
        <v>24</v>
      </c>
      <c r="L2200">
        <v>26</v>
      </c>
      <c r="M2200">
        <v>20</v>
      </c>
      <c r="N2200">
        <v>22</v>
      </c>
      <c r="O2200">
        <v>0</v>
      </c>
      <c r="P2200">
        <v>0</v>
      </c>
      <c r="Q2200">
        <v>42</v>
      </c>
      <c r="R2200">
        <v>53</v>
      </c>
      <c r="S2200">
        <v>0</v>
      </c>
      <c r="T2200">
        <v>0</v>
      </c>
      <c r="U2200">
        <v>0</v>
      </c>
      <c r="V2200">
        <v>500</v>
      </c>
      <c r="W2200">
        <v>62000</v>
      </c>
      <c r="X2200">
        <v>5</v>
      </c>
      <c r="Y2200">
        <v>200</v>
      </c>
      <c r="Z2200">
        <v>1800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100</v>
      </c>
    </row>
    <row r="2201" spans="1:34" ht="18.75">
      <c r="A2201" s="79">
        <v>2200</v>
      </c>
      <c r="B2201" t="s">
        <v>4571</v>
      </c>
      <c r="C2201">
        <v>15</v>
      </c>
      <c r="D2201">
        <v>196</v>
      </c>
      <c r="E2201">
        <v>1</v>
      </c>
      <c r="F2201">
        <v>2000</v>
      </c>
      <c r="G2201">
        <v>0</v>
      </c>
      <c r="H2201">
        <v>0</v>
      </c>
      <c r="I2201">
        <v>3354</v>
      </c>
      <c r="J2201">
        <v>10000</v>
      </c>
      <c r="K2201">
        <v>24</v>
      </c>
      <c r="L2201">
        <v>26</v>
      </c>
      <c r="M2201">
        <v>20</v>
      </c>
      <c r="N2201">
        <v>22</v>
      </c>
      <c r="O2201">
        <v>0</v>
      </c>
      <c r="P2201">
        <v>0</v>
      </c>
      <c r="Q2201">
        <v>0</v>
      </c>
      <c r="R2201">
        <v>0</v>
      </c>
      <c r="S2201">
        <v>42</v>
      </c>
      <c r="T2201">
        <v>53</v>
      </c>
      <c r="U2201">
        <v>0</v>
      </c>
      <c r="V2201">
        <v>500</v>
      </c>
      <c r="W2201">
        <v>62000</v>
      </c>
      <c r="X2201">
        <v>5</v>
      </c>
      <c r="Y2201">
        <v>1000</v>
      </c>
      <c r="Z2201">
        <v>1000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100</v>
      </c>
    </row>
    <row r="2202" spans="1:34" ht="18.75">
      <c r="A2202" s="79">
        <v>2201</v>
      </c>
      <c r="B2202" t="s">
        <v>4572</v>
      </c>
      <c r="C2202">
        <v>30</v>
      </c>
      <c r="D2202">
        <v>0</v>
      </c>
      <c r="E2202">
        <v>1</v>
      </c>
      <c r="F2202">
        <v>0</v>
      </c>
      <c r="G2202">
        <v>1</v>
      </c>
      <c r="H2202">
        <v>0</v>
      </c>
      <c r="I2202">
        <v>3357</v>
      </c>
      <c r="J2202">
        <v>50000</v>
      </c>
      <c r="K2202">
        <v>22</v>
      </c>
      <c r="L2202">
        <v>22</v>
      </c>
      <c r="M2202">
        <v>22</v>
      </c>
      <c r="N2202">
        <v>22</v>
      </c>
      <c r="O2202">
        <v>57</v>
      </c>
      <c r="P2202">
        <v>66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500</v>
      </c>
      <c r="W2202">
        <v>62000</v>
      </c>
      <c r="X2202">
        <v>5</v>
      </c>
      <c r="Y2202">
        <v>4000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100</v>
      </c>
    </row>
    <row r="2203" spans="1:34" ht="18.75">
      <c r="A2203" s="79">
        <v>2202</v>
      </c>
      <c r="B2203" t="s">
        <v>4573</v>
      </c>
      <c r="C2203">
        <v>30</v>
      </c>
      <c r="D2203">
        <v>0</v>
      </c>
      <c r="E2203">
        <v>1</v>
      </c>
      <c r="F2203">
        <v>0</v>
      </c>
      <c r="G2203">
        <v>1</v>
      </c>
      <c r="H2203">
        <v>0</v>
      </c>
      <c r="I2203">
        <v>3357</v>
      </c>
      <c r="J2203">
        <v>50000</v>
      </c>
      <c r="K2203">
        <v>22</v>
      </c>
      <c r="L2203">
        <v>22</v>
      </c>
      <c r="M2203">
        <v>22</v>
      </c>
      <c r="N2203">
        <v>22</v>
      </c>
      <c r="O2203">
        <v>0</v>
      </c>
      <c r="P2203">
        <v>0</v>
      </c>
      <c r="Q2203">
        <v>55</v>
      </c>
      <c r="R2203">
        <v>64</v>
      </c>
      <c r="S2203">
        <v>0</v>
      </c>
      <c r="T2203">
        <v>0</v>
      </c>
      <c r="U2203">
        <v>0</v>
      </c>
      <c r="V2203">
        <v>500</v>
      </c>
      <c r="W2203">
        <v>62000</v>
      </c>
      <c r="X2203">
        <v>5</v>
      </c>
      <c r="Y2203">
        <v>400</v>
      </c>
      <c r="Z2203">
        <v>3600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100</v>
      </c>
    </row>
    <row r="2204" spans="1:34" ht="18.75">
      <c r="A2204" s="79">
        <v>2203</v>
      </c>
      <c r="B2204" t="s">
        <v>4574</v>
      </c>
      <c r="C2204">
        <v>30</v>
      </c>
      <c r="D2204">
        <v>0</v>
      </c>
      <c r="E2204">
        <v>1</v>
      </c>
      <c r="F2204">
        <v>0</v>
      </c>
      <c r="G2204">
        <v>1</v>
      </c>
      <c r="H2204">
        <v>0</v>
      </c>
      <c r="I2204">
        <v>3357</v>
      </c>
      <c r="J2204">
        <v>50000</v>
      </c>
      <c r="K2204">
        <v>22</v>
      </c>
      <c r="L2204">
        <v>22</v>
      </c>
      <c r="M2204">
        <v>22</v>
      </c>
      <c r="N2204">
        <v>22</v>
      </c>
      <c r="O2204">
        <v>0</v>
      </c>
      <c r="P2204">
        <v>0</v>
      </c>
      <c r="Q2204">
        <v>0</v>
      </c>
      <c r="R2204">
        <v>0</v>
      </c>
      <c r="S2204">
        <v>55</v>
      </c>
      <c r="T2204">
        <v>64</v>
      </c>
      <c r="U2204">
        <v>0</v>
      </c>
      <c r="V2204">
        <v>500</v>
      </c>
      <c r="W2204">
        <v>62000</v>
      </c>
      <c r="X2204">
        <v>5</v>
      </c>
      <c r="Y2204">
        <v>2000</v>
      </c>
      <c r="Z2204">
        <v>2000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100</v>
      </c>
    </row>
    <row r="2205" spans="1:34" ht="18.75">
      <c r="A2205" s="79">
        <v>2204</v>
      </c>
      <c r="B2205" t="s">
        <v>4575</v>
      </c>
      <c r="C2205">
        <v>26</v>
      </c>
      <c r="D2205">
        <v>195</v>
      </c>
      <c r="E2205">
        <v>2</v>
      </c>
      <c r="F2205">
        <v>5000</v>
      </c>
      <c r="G2205">
        <v>0</v>
      </c>
      <c r="H2205">
        <v>0</v>
      </c>
      <c r="I2205">
        <v>3350</v>
      </c>
      <c r="J2205">
        <v>8000</v>
      </c>
      <c r="K2205">
        <v>25</v>
      </c>
      <c r="L2205">
        <v>25</v>
      </c>
      <c r="M2205">
        <v>20</v>
      </c>
      <c r="N2205">
        <v>25</v>
      </c>
      <c r="O2205">
        <v>48</v>
      </c>
      <c r="P2205">
        <v>57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500</v>
      </c>
      <c r="W2205">
        <v>62000</v>
      </c>
      <c r="X2205">
        <v>5</v>
      </c>
      <c r="Y2205">
        <v>2000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100</v>
      </c>
    </row>
    <row r="2206" spans="1:34" ht="18.75">
      <c r="A2206" s="79">
        <v>2205</v>
      </c>
      <c r="B2206" t="s">
        <v>4576</v>
      </c>
      <c r="C2206">
        <v>26</v>
      </c>
      <c r="D2206">
        <v>195</v>
      </c>
      <c r="E2206">
        <v>2</v>
      </c>
      <c r="F2206">
        <v>5000</v>
      </c>
      <c r="G2206">
        <v>0</v>
      </c>
      <c r="H2206">
        <v>0</v>
      </c>
      <c r="I2206">
        <v>3350</v>
      </c>
      <c r="J2206">
        <v>8000</v>
      </c>
      <c r="K2206">
        <v>30</v>
      </c>
      <c r="L2206">
        <v>30</v>
      </c>
      <c r="M2206">
        <v>20</v>
      </c>
      <c r="N2206">
        <v>25</v>
      </c>
      <c r="O2206">
        <v>0</v>
      </c>
      <c r="P2206">
        <v>0</v>
      </c>
      <c r="Q2206">
        <v>46</v>
      </c>
      <c r="R2206">
        <v>55</v>
      </c>
      <c r="S2206">
        <v>0</v>
      </c>
      <c r="T2206">
        <v>0</v>
      </c>
      <c r="U2206">
        <v>0</v>
      </c>
      <c r="V2206">
        <v>500</v>
      </c>
      <c r="W2206">
        <v>62000</v>
      </c>
      <c r="X2206">
        <v>5</v>
      </c>
      <c r="Y2206">
        <v>200</v>
      </c>
      <c r="Z2206">
        <v>1800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100</v>
      </c>
    </row>
    <row r="2207" spans="1:34" ht="18.75">
      <c r="A2207" s="79">
        <v>2206</v>
      </c>
      <c r="B2207" t="s">
        <v>4577</v>
      </c>
      <c r="C2207">
        <v>26</v>
      </c>
      <c r="D2207">
        <v>195</v>
      </c>
      <c r="E2207">
        <v>2</v>
      </c>
      <c r="F2207">
        <v>5000</v>
      </c>
      <c r="G2207">
        <v>0</v>
      </c>
      <c r="H2207">
        <v>0</v>
      </c>
      <c r="I2207">
        <v>3350</v>
      </c>
      <c r="J2207">
        <v>8000</v>
      </c>
      <c r="K2207">
        <v>30</v>
      </c>
      <c r="L2207">
        <v>30</v>
      </c>
      <c r="M2207">
        <v>20</v>
      </c>
      <c r="N2207">
        <v>25</v>
      </c>
      <c r="O2207">
        <v>0</v>
      </c>
      <c r="P2207">
        <v>0</v>
      </c>
      <c r="Q2207">
        <v>0</v>
      </c>
      <c r="R2207">
        <v>0</v>
      </c>
      <c r="S2207">
        <v>46</v>
      </c>
      <c r="T2207">
        <v>55</v>
      </c>
      <c r="U2207">
        <v>0</v>
      </c>
      <c r="V2207">
        <v>500</v>
      </c>
      <c r="W2207">
        <v>62000</v>
      </c>
      <c r="X2207">
        <v>5</v>
      </c>
      <c r="Y2207">
        <v>1000</v>
      </c>
      <c r="Z2207">
        <v>1000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100</v>
      </c>
    </row>
    <row r="2208" spans="1:34" ht="18.75">
      <c r="A2208" s="79">
        <v>2207</v>
      </c>
      <c r="B2208" t="s">
        <v>4578</v>
      </c>
      <c r="C2208">
        <v>22</v>
      </c>
      <c r="D2208">
        <v>195</v>
      </c>
      <c r="E2208">
        <v>2</v>
      </c>
      <c r="F2208">
        <v>5000</v>
      </c>
      <c r="G2208">
        <v>0</v>
      </c>
      <c r="H2208">
        <v>0</v>
      </c>
      <c r="I2208">
        <v>3353</v>
      </c>
      <c r="J2208">
        <v>8000</v>
      </c>
      <c r="K2208">
        <v>23</v>
      </c>
      <c r="L2208">
        <v>27</v>
      </c>
      <c r="M2208">
        <v>23</v>
      </c>
      <c r="N2208">
        <v>27</v>
      </c>
      <c r="O2208">
        <v>52</v>
      </c>
      <c r="P2208">
        <v>63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500</v>
      </c>
      <c r="W2208">
        <v>62000</v>
      </c>
      <c r="X2208">
        <v>5</v>
      </c>
      <c r="Y2208">
        <v>2000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100</v>
      </c>
    </row>
    <row r="2209" spans="1:34" ht="18.75">
      <c r="A2209" s="79">
        <v>2208</v>
      </c>
      <c r="B2209" t="s">
        <v>4579</v>
      </c>
      <c r="C2209">
        <v>22</v>
      </c>
      <c r="D2209">
        <v>195</v>
      </c>
      <c r="E2209">
        <v>2</v>
      </c>
      <c r="F2209">
        <v>5000</v>
      </c>
      <c r="G2209">
        <v>0</v>
      </c>
      <c r="H2209">
        <v>0</v>
      </c>
      <c r="I2209">
        <v>3353</v>
      </c>
      <c r="J2209">
        <v>8000</v>
      </c>
      <c r="K2209">
        <v>25</v>
      </c>
      <c r="L2209">
        <v>30</v>
      </c>
      <c r="M2209">
        <v>25</v>
      </c>
      <c r="N2209">
        <v>30</v>
      </c>
      <c r="O2209">
        <v>0</v>
      </c>
      <c r="P2209">
        <v>0</v>
      </c>
      <c r="Q2209">
        <v>51</v>
      </c>
      <c r="R2209">
        <v>61</v>
      </c>
      <c r="S2209">
        <v>0</v>
      </c>
      <c r="T2209">
        <v>0</v>
      </c>
      <c r="U2209">
        <v>0</v>
      </c>
      <c r="V2209">
        <v>500</v>
      </c>
      <c r="W2209">
        <v>62000</v>
      </c>
      <c r="X2209">
        <v>5</v>
      </c>
      <c r="Y2209">
        <v>200</v>
      </c>
      <c r="Z2209">
        <v>1800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100</v>
      </c>
    </row>
    <row r="2210" spans="1:34" ht="18.75">
      <c r="A2210" s="79">
        <v>2209</v>
      </c>
      <c r="B2210" t="s">
        <v>4580</v>
      </c>
      <c r="C2210">
        <v>22</v>
      </c>
      <c r="D2210">
        <v>195</v>
      </c>
      <c r="E2210">
        <v>2</v>
      </c>
      <c r="F2210">
        <v>5000</v>
      </c>
      <c r="G2210">
        <v>0</v>
      </c>
      <c r="H2210">
        <v>0</v>
      </c>
      <c r="I2210">
        <v>3353</v>
      </c>
      <c r="J2210">
        <v>8000</v>
      </c>
      <c r="K2210">
        <v>25</v>
      </c>
      <c r="L2210">
        <v>30</v>
      </c>
      <c r="M2210">
        <v>25</v>
      </c>
      <c r="N2210">
        <v>30</v>
      </c>
      <c r="O2210">
        <v>0</v>
      </c>
      <c r="P2210">
        <v>0</v>
      </c>
      <c r="Q2210">
        <v>0</v>
      </c>
      <c r="R2210">
        <v>0</v>
      </c>
      <c r="S2210">
        <v>51</v>
      </c>
      <c r="T2210">
        <v>61</v>
      </c>
      <c r="U2210">
        <v>0</v>
      </c>
      <c r="V2210">
        <v>500</v>
      </c>
      <c r="W2210">
        <v>62000</v>
      </c>
      <c r="X2210">
        <v>5</v>
      </c>
      <c r="Y2210">
        <v>1000</v>
      </c>
      <c r="Z2210">
        <v>1000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100</v>
      </c>
    </row>
    <row r="2211" spans="1:34" ht="18.75">
      <c r="A2211" s="79">
        <v>2210</v>
      </c>
      <c r="B2211" t="s">
        <v>4581</v>
      </c>
      <c r="C2211">
        <v>54</v>
      </c>
      <c r="D2211">
        <v>195</v>
      </c>
      <c r="E2211">
        <v>1</v>
      </c>
      <c r="F2211">
        <v>2000</v>
      </c>
      <c r="G2211">
        <v>0</v>
      </c>
      <c r="H2211">
        <v>0</v>
      </c>
      <c r="I2211">
        <v>3352</v>
      </c>
      <c r="J2211">
        <v>10000</v>
      </c>
      <c r="K2211">
        <v>20</v>
      </c>
      <c r="L2211">
        <v>20</v>
      </c>
      <c r="M2211">
        <v>20</v>
      </c>
      <c r="N2211">
        <v>20</v>
      </c>
      <c r="O2211">
        <v>43</v>
      </c>
      <c r="P2211">
        <v>55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500</v>
      </c>
      <c r="W2211">
        <v>62000</v>
      </c>
      <c r="X2211">
        <v>5</v>
      </c>
      <c r="Y2211">
        <v>2000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100</v>
      </c>
    </row>
    <row r="2212" spans="1:34" ht="18.75">
      <c r="A2212" s="79">
        <v>2211</v>
      </c>
      <c r="B2212" t="s">
        <v>4582</v>
      </c>
      <c r="C2212">
        <v>54</v>
      </c>
      <c r="D2212">
        <v>195</v>
      </c>
      <c r="E2212">
        <v>1</v>
      </c>
      <c r="F2212">
        <v>2000</v>
      </c>
      <c r="G2212">
        <v>0</v>
      </c>
      <c r="H2212">
        <v>0</v>
      </c>
      <c r="I2212">
        <v>3352</v>
      </c>
      <c r="J2212">
        <v>10000</v>
      </c>
      <c r="K2212">
        <v>20</v>
      </c>
      <c r="L2212">
        <v>20</v>
      </c>
      <c r="M2212">
        <v>20</v>
      </c>
      <c r="N2212">
        <v>20</v>
      </c>
      <c r="O2212">
        <v>0</v>
      </c>
      <c r="P2212">
        <v>0</v>
      </c>
      <c r="Q2212">
        <v>42</v>
      </c>
      <c r="R2212">
        <v>53</v>
      </c>
      <c r="S2212">
        <v>0</v>
      </c>
      <c r="T2212">
        <v>0</v>
      </c>
      <c r="U2212">
        <v>0</v>
      </c>
      <c r="V2212">
        <v>500</v>
      </c>
      <c r="W2212">
        <v>62000</v>
      </c>
      <c r="X2212">
        <v>5</v>
      </c>
      <c r="Y2212">
        <v>200</v>
      </c>
      <c r="Z2212">
        <v>1800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100</v>
      </c>
    </row>
    <row r="2213" spans="1:34" ht="18.75">
      <c r="A2213" s="79">
        <v>2212</v>
      </c>
      <c r="B2213" t="s">
        <v>4583</v>
      </c>
      <c r="C2213">
        <v>54</v>
      </c>
      <c r="D2213">
        <v>195</v>
      </c>
      <c r="E2213">
        <v>1</v>
      </c>
      <c r="F2213">
        <v>2000</v>
      </c>
      <c r="G2213">
        <v>0</v>
      </c>
      <c r="H2213">
        <v>0</v>
      </c>
      <c r="I2213">
        <v>3352</v>
      </c>
      <c r="J2213">
        <v>10000</v>
      </c>
      <c r="K2213">
        <v>20</v>
      </c>
      <c r="L2213">
        <v>20</v>
      </c>
      <c r="M2213">
        <v>20</v>
      </c>
      <c r="N2213">
        <v>20</v>
      </c>
      <c r="O2213">
        <v>0</v>
      </c>
      <c r="P2213">
        <v>0</v>
      </c>
      <c r="Q2213">
        <v>0</v>
      </c>
      <c r="R2213">
        <v>0</v>
      </c>
      <c r="S2213">
        <v>42</v>
      </c>
      <c r="T2213">
        <v>53</v>
      </c>
      <c r="U2213">
        <v>0</v>
      </c>
      <c r="V2213">
        <v>500</v>
      </c>
      <c r="W2213">
        <v>62000</v>
      </c>
      <c r="X2213">
        <v>5</v>
      </c>
      <c r="Y2213">
        <v>1000</v>
      </c>
      <c r="Z2213">
        <v>1000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100</v>
      </c>
    </row>
    <row r="2214" spans="1:34" ht="18.75">
      <c r="A2214" s="79">
        <v>2213</v>
      </c>
      <c r="B2214" t="s">
        <v>4584</v>
      </c>
      <c r="C2214">
        <v>52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3355</v>
      </c>
      <c r="J2214">
        <v>10000</v>
      </c>
      <c r="K2214">
        <v>20</v>
      </c>
      <c r="L2214">
        <v>20</v>
      </c>
      <c r="M2214">
        <v>20</v>
      </c>
      <c r="N2214">
        <v>20</v>
      </c>
      <c r="O2214">
        <v>43</v>
      </c>
      <c r="P2214">
        <v>55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500</v>
      </c>
      <c r="W2214">
        <v>62000</v>
      </c>
      <c r="X2214">
        <v>5</v>
      </c>
      <c r="Y2214">
        <v>2000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100</v>
      </c>
    </row>
    <row r="2215" spans="1:34" ht="18.75">
      <c r="A2215" s="79">
        <v>2214</v>
      </c>
      <c r="B2215" t="s">
        <v>4585</v>
      </c>
      <c r="C2215">
        <v>52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3355</v>
      </c>
      <c r="J2215">
        <v>10000</v>
      </c>
      <c r="K2215">
        <v>20</v>
      </c>
      <c r="L2215">
        <v>20</v>
      </c>
      <c r="M2215">
        <v>20</v>
      </c>
      <c r="N2215">
        <v>20</v>
      </c>
      <c r="O2215">
        <v>0</v>
      </c>
      <c r="P2215">
        <v>0</v>
      </c>
      <c r="Q2215">
        <v>42</v>
      </c>
      <c r="R2215">
        <v>53</v>
      </c>
      <c r="S2215">
        <v>0</v>
      </c>
      <c r="T2215">
        <v>0</v>
      </c>
      <c r="U2215">
        <v>0</v>
      </c>
      <c r="V2215">
        <v>500</v>
      </c>
      <c r="W2215">
        <v>62000</v>
      </c>
      <c r="X2215">
        <v>5</v>
      </c>
      <c r="Y2215">
        <v>200</v>
      </c>
      <c r="Z2215">
        <v>1800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100</v>
      </c>
    </row>
    <row r="2216" spans="1:34" ht="18.75">
      <c r="A2216" s="79">
        <v>2215</v>
      </c>
      <c r="B2216" t="s">
        <v>4586</v>
      </c>
      <c r="C2216">
        <v>52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3355</v>
      </c>
      <c r="J2216">
        <v>10000</v>
      </c>
      <c r="K2216">
        <v>20</v>
      </c>
      <c r="L2216">
        <v>20</v>
      </c>
      <c r="M2216">
        <v>20</v>
      </c>
      <c r="N2216">
        <v>20</v>
      </c>
      <c r="O2216">
        <v>0</v>
      </c>
      <c r="P2216">
        <v>0</v>
      </c>
      <c r="Q2216">
        <v>0</v>
      </c>
      <c r="R2216">
        <v>0</v>
      </c>
      <c r="S2216">
        <v>42</v>
      </c>
      <c r="T2216">
        <v>53</v>
      </c>
      <c r="U2216">
        <v>0</v>
      </c>
      <c r="V2216">
        <v>500</v>
      </c>
      <c r="W2216">
        <v>62000</v>
      </c>
      <c r="X2216">
        <v>5</v>
      </c>
      <c r="Y2216">
        <v>1000</v>
      </c>
      <c r="Z2216">
        <v>1000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100</v>
      </c>
    </row>
    <row r="2217" spans="1:34" ht="18.75">
      <c r="A2217" s="79">
        <v>2216</v>
      </c>
      <c r="B2217" t="s">
        <v>4587</v>
      </c>
      <c r="C2217">
        <v>31</v>
      </c>
      <c r="D2217">
        <v>0</v>
      </c>
      <c r="E2217">
        <v>1</v>
      </c>
      <c r="F2217">
        <v>207</v>
      </c>
      <c r="G2217">
        <v>0</v>
      </c>
      <c r="H2217">
        <v>0</v>
      </c>
      <c r="I2217">
        <v>2376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1000</v>
      </c>
      <c r="X2217">
        <v>5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100</v>
      </c>
    </row>
    <row r="2218" spans="1:34" ht="18.75">
      <c r="A2218" s="79">
        <v>2217</v>
      </c>
      <c r="B2218" t="s">
        <v>4588</v>
      </c>
      <c r="C2218">
        <v>31</v>
      </c>
      <c r="D2218">
        <v>0</v>
      </c>
      <c r="E2218">
        <v>1</v>
      </c>
      <c r="F2218">
        <v>208</v>
      </c>
      <c r="G2218">
        <v>0</v>
      </c>
      <c r="H2218">
        <v>0</v>
      </c>
      <c r="I2218">
        <v>2376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1000</v>
      </c>
      <c r="X2218">
        <v>5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100</v>
      </c>
    </row>
    <row r="2219" spans="1:34" ht="18.75">
      <c r="A2219" s="79">
        <v>2218</v>
      </c>
      <c r="B2219" t="s">
        <v>4589</v>
      </c>
      <c r="C2219">
        <v>31</v>
      </c>
      <c r="D2219">
        <v>0</v>
      </c>
      <c r="E2219">
        <v>1</v>
      </c>
      <c r="F2219">
        <v>209</v>
      </c>
      <c r="G2219">
        <v>0</v>
      </c>
      <c r="H2219">
        <v>0</v>
      </c>
      <c r="I2219">
        <v>2376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1000</v>
      </c>
      <c r="X2219">
        <v>5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100</v>
      </c>
    </row>
    <row r="2220" spans="1:34" ht="18.75">
      <c r="A2220" s="79">
        <v>2219</v>
      </c>
      <c r="B2220" t="s">
        <v>4590</v>
      </c>
      <c r="C2220">
        <v>31</v>
      </c>
      <c r="D2220">
        <v>0</v>
      </c>
      <c r="E2220">
        <v>1</v>
      </c>
      <c r="F2220">
        <v>210</v>
      </c>
      <c r="G2220">
        <v>0</v>
      </c>
      <c r="H2220">
        <v>0</v>
      </c>
      <c r="I2220">
        <v>2376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1000</v>
      </c>
      <c r="X2220">
        <v>5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100</v>
      </c>
    </row>
    <row r="2221" spans="1:34" ht="18.75">
      <c r="A2221" s="79">
        <v>2220</v>
      </c>
      <c r="B2221" t="s">
        <v>4591</v>
      </c>
      <c r="C2221">
        <v>17</v>
      </c>
      <c r="D2221">
        <v>7</v>
      </c>
      <c r="E2221">
        <v>0</v>
      </c>
      <c r="F2221">
        <v>0</v>
      </c>
      <c r="G2221">
        <v>0</v>
      </c>
      <c r="H2221">
        <v>0</v>
      </c>
      <c r="I2221">
        <v>650</v>
      </c>
      <c r="J2221">
        <v>9999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5</v>
      </c>
      <c r="W2221">
        <v>5000</v>
      </c>
      <c r="X2221">
        <v>5000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100</v>
      </c>
    </row>
    <row r="2222" spans="1:34" ht="18.75">
      <c r="A2222" s="79">
        <v>2221</v>
      </c>
      <c r="B2222" t="s">
        <v>4592</v>
      </c>
      <c r="C2222">
        <v>17</v>
      </c>
      <c r="D2222">
        <v>239</v>
      </c>
      <c r="E2222">
        <v>0</v>
      </c>
      <c r="F2222">
        <v>0</v>
      </c>
      <c r="G2222">
        <v>0</v>
      </c>
      <c r="H2222">
        <v>0</v>
      </c>
      <c r="I2222">
        <v>2370</v>
      </c>
      <c r="J2222">
        <v>999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5</v>
      </c>
      <c r="W2222">
        <v>5000</v>
      </c>
      <c r="X2222">
        <v>5000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100</v>
      </c>
    </row>
    <row r="2223" spans="1:34" ht="18.75">
      <c r="A2223" s="79">
        <v>2222</v>
      </c>
      <c r="B2223" t="s">
        <v>4593</v>
      </c>
      <c r="C2223">
        <v>17</v>
      </c>
      <c r="D2223">
        <v>240</v>
      </c>
      <c r="E2223">
        <v>0</v>
      </c>
      <c r="F2223">
        <v>0</v>
      </c>
      <c r="G2223">
        <v>0</v>
      </c>
      <c r="H2223">
        <v>0</v>
      </c>
      <c r="I2223">
        <v>2371</v>
      </c>
      <c r="J2223">
        <v>999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5</v>
      </c>
      <c r="W2223">
        <v>5000</v>
      </c>
      <c r="X2223">
        <v>5000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100</v>
      </c>
    </row>
    <row r="2224" spans="1:34" ht="18.75">
      <c r="A2224" s="79">
        <v>2223</v>
      </c>
      <c r="B2224" t="s">
        <v>4594</v>
      </c>
      <c r="C2224">
        <v>17</v>
      </c>
      <c r="D2224">
        <v>241</v>
      </c>
      <c r="E2224">
        <v>0</v>
      </c>
      <c r="F2224">
        <v>0</v>
      </c>
      <c r="G2224">
        <v>0</v>
      </c>
      <c r="H2224">
        <v>0</v>
      </c>
      <c r="I2224">
        <v>2372</v>
      </c>
      <c r="J2224">
        <v>999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5</v>
      </c>
      <c r="W2224">
        <v>5000</v>
      </c>
      <c r="X2224">
        <v>5000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100</v>
      </c>
    </row>
    <row r="2225" spans="1:34" ht="18.75">
      <c r="A2225" s="79">
        <v>2224</v>
      </c>
      <c r="B2225" t="s">
        <v>4595</v>
      </c>
      <c r="C2225">
        <v>44</v>
      </c>
      <c r="D2225">
        <v>249</v>
      </c>
      <c r="E2225">
        <v>0</v>
      </c>
      <c r="F2225">
        <v>0</v>
      </c>
      <c r="G2225">
        <v>0</v>
      </c>
      <c r="H2225">
        <v>0</v>
      </c>
      <c r="I2225">
        <v>2370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5000</v>
      </c>
      <c r="X2225">
        <v>5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100</v>
      </c>
    </row>
    <row r="2226" spans="1:34" ht="18.75">
      <c r="A2226" s="79">
        <v>2225</v>
      </c>
      <c r="B2226" t="s">
        <v>4596</v>
      </c>
      <c r="C2226">
        <v>44</v>
      </c>
      <c r="D2226">
        <v>250</v>
      </c>
      <c r="E2226">
        <v>0</v>
      </c>
      <c r="F2226">
        <v>0</v>
      </c>
      <c r="G2226">
        <v>0</v>
      </c>
      <c r="H2226">
        <v>0</v>
      </c>
      <c r="I2226">
        <v>2371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5000</v>
      </c>
      <c r="X2226">
        <v>5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100</v>
      </c>
    </row>
    <row r="2227" spans="1:34" ht="18.75">
      <c r="A2227" s="79">
        <v>2226</v>
      </c>
      <c r="B2227" t="s">
        <v>4597</v>
      </c>
      <c r="C2227">
        <v>44</v>
      </c>
      <c r="D2227">
        <v>251</v>
      </c>
      <c r="E2227">
        <v>0</v>
      </c>
      <c r="F2227">
        <v>0</v>
      </c>
      <c r="G2227">
        <v>0</v>
      </c>
      <c r="H2227">
        <v>0</v>
      </c>
      <c r="I2227">
        <v>2372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5000</v>
      </c>
      <c r="X2227">
        <v>5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100</v>
      </c>
    </row>
    <row r="2228" spans="1:34" ht="18.75">
      <c r="A2228" s="79">
        <v>2227</v>
      </c>
      <c r="B2228" t="s">
        <v>4598</v>
      </c>
      <c r="C2228">
        <v>44</v>
      </c>
      <c r="D2228">
        <v>252</v>
      </c>
      <c r="E2228">
        <v>1</v>
      </c>
      <c r="F2228">
        <v>0</v>
      </c>
      <c r="G2228">
        <v>0</v>
      </c>
      <c r="H2228">
        <v>0</v>
      </c>
      <c r="I2228">
        <v>2374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5000</v>
      </c>
      <c r="X2228">
        <v>5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100</v>
      </c>
    </row>
    <row r="2229" spans="1:34" ht="18.75">
      <c r="A2229" s="79">
        <v>2228</v>
      </c>
      <c r="B2229" t="s">
        <v>4599</v>
      </c>
      <c r="C2229">
        <v>44</v>
      </c>
      <c r="D2229">
        <v>253</v>
      </c>
      <c r="E2229">
        <v>1</v>
      </c>
      <c r="F2229">
        <v>0</v>
      </c>
      <c r="G2229">
        <v>0</v>
      </c>
      <c r="H2229">
        <v>10</v>
      </c>
      <c r="I2229">
        <v>2380</v>
      </c>
      <c r="J2229">
        <v>20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5000</v>
      </c>
      <c r="X2229">
        <v>5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100</v>
      </c>
    </row>
    <row r="2230" spans="1:34" ht="18.75">
      <c r="A2230" s="79">
        <v>2229</v>
      </c>
      <c r="B2230" t="s">
        <v>4600</v>
      </c>
      <c r="C2230">
        <v>44</v>
      </c>
      <c r="D2230">
        <v>254</v>
      </c>
      <c r="E2230">
        <v>1</v>
      </c>
      <c r="F2230">
        <v>0</v>
      </c>
      <c r="G2230">
        <v>0</v>
      </c>
      <c r="H2230">
        <v>0</v>
      </c>
      <c r="I2230">
        <v>2373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5000</v>
      </c>
      <c r="X2230">
        <v>5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100</v>
      </c>
    </row>
    <row r="2231" spans="1:34" ht="18.75">
      <c r="A2231" s="79">
        <v>2230</v>
      </c>
      <c r="B2231" t="s">
        <v>4601</v>
      </c>
      <c r="C2231">
        <v>44</v>
      </c>
      <c r="D2231">
        <v>255</v>
      </c>
      <c r="E2231">
        <v>1</v>
      </c>
      <c r="F2231">
        <v>0</v>
      </c>
      <c r="G2231">
        <v>0</v>
      </c>
      <c r="H2231">
        <v>0</v>
      </c>
      <c r="I2231">
        <v>2374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5000</v>
      </c>
      <c r="X2231">
        <v>5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100</v>
      </c>
    </row>
    <row r="2232" spans="1:34" ht="18.75">
      <c r="A2232" s="79">
        <v>2231</v>
      </c>
      <c r="B2232" t="s">
        <v>4602</v>
      </c>
      <c r="C2232">
        <v>5</v>
      </c>
      <c r="D2232">
        <v>102</v>
      </c>
      <c r="E2232">
        <v>5</v>
      </c>
      <c r="F2232">
        <v>0</v>
      </c>
      <c r="G2232">
        <v>0</v>
      </c>
      <c r="H2232">
        <v>0</v>
      </c>
      <c r="I2232">
        <v>2381</v>
      </c>
      <c r="J2232">
        <v>10000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10</v>
      </c>
      <c r="W2232">
        <v>5000</v>
      </c>
      <c r="X2232">
        <v>5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99</v>
      </c>
    </row>
    <row r="2233" spans="1:34" ht="18.75">
      <c r="A2233" s="79">
        <v>2232</v>
      </c>
      <c r="B2233" t="s">
        <v>4603</v>
      </c>
      <c r="C2233">
        <v>5</v>
      </c>
      <c r="D2233">
        <v>102</v>
      </c>
      <c r="E2233">
        <v>5</v>
      </c>
      <c r="F2233">
        <v>1</v>
      </c>
      <c r="G2233">
        <v>0</v>
      </c>
      <c r="H2233">
        <v>0</v>
      </c>
      <c r="I2233">
        <v>2381</v>
      </c>
      <c r="J2233">
        <v>16000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30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10</v>
      </c>
      <c r="W2233">
        <v>200000</v>
      </c>
      <c r="X2233">
        <v>5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99</v>
      </c>
    </row>
    <row r="2234" spans="1:34" ht="18.75">
      <c r="A2234" s="79">
        <v>2233</v>
      </c>
      <c r="B2234" t="s">
        <v>4604</v>
      </c>
      <c r="C2234">
        <v>5</v>
      </c>
      <c r="D2234">
        <v>101</v>
      </c>
      <c r="E2234">
        <v>5</v>
      </c>
      <c r="F2234">
        <v>2</v>
      </c>
      <c r="G2234">
        <v>0</v>
      </c>
      <c r="H2234">
        <v>0</v>
      </c>
      <c r="I2234">
        <v>2382</v>
      </c>
      <c r="J2234">
        <v>16000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30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10</v>
      </c>
      <c r="W2234">
        <v>500000</v>
      </c>
      <c r="X2234">
        <v>5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99</v>
      </c>
    </row>
    <row r="2235" spans="1:34" ht="18.75">
      <c r="A2235" s="79">
        <v>2234</v>
      </c>
      <c r="B2235" t="s">
        <v>4605</v>
      </c>
      <c r="C2235">
        <v>5</v>
      </c>
      <c r="D2235">
        <v>100</v>
      </c>
      <c r="E2235">
        <v>5</v>
      </c>
      <c r="F2235">
        <v>3</v>
      </c>
      <c r="G2235">
        <v>0</v>
      </c>
      <c r="H2235">
        <v>0</v>
      </c>
      <c r="I2235">
        <v>2383</v>
      </c>
      <c r="J2235">
        <v>16000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30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10</v>
      </c>
      <c r="W2235">
        <v>2000000</v>
      </c>
      <c r="X2235">
        <v>5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99</v>
      </c>
    </row>
    <row r="2236" spans="1:34" ht="18.75">
      <c r="A2236" s="79">
        <v>2235</v>
      </c>
      <c r="B2236" t="s">
        <v>4606</v>
      </c>
      <c r="C2236">
        <v>2</v>
      </c>
      <c r="D2236">
        <v>255</v>
      </c>
      <c r="E2236">
        <v>1</v>
      </c>
      <c r="F2236">
        <v>0</v>
      </c>
      <c r="G2236">
        <v>0</v>
      </c>
      <c r="H2236">
        <v>0</v>
      </c>
      <c r="I2236">
        <v>17</v>
      </c>
      <c r="J2236">
        <v>10000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20000</v>
      </c>
      <c r="X2236">
        <v>5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100</v>
      </c>
    </row>
    <row r="2237" spans="1:34" ht="18.75">
      <c r="A2237" s="79">
        <v>2236</v>
      </c>
      <c r="B2237" t="s">
        <v>4607</v>
      </c>
      <c r="C2237">
        <v>5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57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32767</v>
      </c>
      <c r="V2237">
        <v>60000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100</v>
      </c>
    </row>
    <row r="2238" spans="1:34" ht="18.75">
      <c r="A2238" s="79">
        <v>2237</v>
      </c>
      <c r="B2238" t="s">
        <v>4608</v>
      </c>
      <c r="C2238">
        <v>4</v>
      </c>
      <c r="D2238">
        <v>99</v>
      </c>
      <c r="E2238">
        <v>1</v>
      </c>
      <c r="F2238">
        <v>0</v>
      </c>
      <c r="G2238">
        <v>0</v>
      </c>
      <c r="H2238">
        <v>0</v>
      </c>
      <c r="I2238">
        <v>1144</v>
      </c>
      <c r="J2238">
        <v>55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50</v>
      </c>
      <c r="W2238">
        <v>0</v>
      </c>
      <c r="X2238">
        <v>20000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100</v>
      </c>
    </row>
    <row r="2239" spans="1:34" ht="18.75">
      <c r="A2239" s="79">
        <v>2238</v>
      </c>
      <c r="B2239" t="s">
        <v>4609</v>
      </c>
      <c r="C2239">
        <v>41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2233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5000</v>
      </c>
      <c r="X2239">
        <v>5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100</v>
      </c>
    </row>
    <row r="2240" spans="1:34" ht="18.75">
      <c r="A2240" s="79">
        <v>2239</v>
      </c>
      <c r="B2240" t="s">
        <v>4610</v>
      </c>
      <c r="C2240">
        <v>41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2233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5000</v>
      </c>
      <c r="X2240">
        <v>5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100</v>
      </c>
    </row>
    <row r="2241" spans="1:34" ht="18.75">
      <c r="A2241" s="79">
        <v>2240</v>
      </c>
      <c r="B2241" t="s">
        <v>4611</v>
      </c>
      <c r="C2241">
        <v>5</v>
      </c>
      <c r="D2241">
        <v>51</v>
      </c>
      <c r="E2241">
        <v>26</v>
      </c>
      <c r="F2241">
        <v>0</v>
      </c>
      <c r="G2241">
        <v>0</v>
      </c>
      <c r="H2241">
        <v>0</v>
      </c>
      <c r="I2241">
        <v>1405</v>
      </c>
      <c r="J2241">
        <v>35000</v>
      </c>
      <c r="K2241">
        <v>0</v>
      </c>
      <c r="L2241">
        <v>2</v>
      </c>
      <c r="M2241">
        <v>0</v>
      </c>
      <c r="N2241">
        <v>0</v>
      </c>
      <c r="O2241">
        <v>15</v>
      </c>
      <c r="P2241">
        <v>55</v>
      </c>
      <c r="Q2241">
        <v>10</v>
      </c>
      <c r="R2241">
        <v>24</v>
      </c>
      <c r="S2241">
        <v>10</v>
      </c>
      <c r="T2241">
        <v>23</v>
      </c>
      <c r="U2241">
        <v>0</v>
      </c>
      <c r="V2241">
        <v>100</v>
      </c>
      <c r="W2241">
        <v>20000</v>
      </c>
      <c r="X2241">
        <v>5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100</v>
      </c>
    </row>
    <row r="2242" spans="1:34" ht="18.75">
      <c r="A2242" s="79">
        <v>2241</v>
      </c>
      <c r="B2242" t="s">
        <v>4612</v>
      </c>
      <c r="C2242">
        <v>17</v>
      </c>
      <c r="D2242">
        <v>300</v>
      </c>
      <c r="E2242">
        <v>1</v>
      </c>
      <c r="F2242">
        <v>0</v>
      </c>
      <c r="G2242">
        <v>0</v>
      </c>
      <c r="H2242">
        <v>0</v>
      </c>
      <c r="I2242">
        <v>2230</v>
      </c>
      <c r="J2242">
        <v>100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10000</v>
      </c>
      <c r="X2242">
        <v>5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100</v>
      </c>
    </row>
    <row r="2243" spans="1:34" ht="18.75">
      <c r="A2243" s="79">
        <v>2242</v>
      </c>
      <c r="B2243" t="s">
        <v>4613</v>
      </c>
      <c r="C2243">
        <v>17</v>
      </c>
      <c r="D2243">
        <v>300</v>
      </c>
      <c r="E2243">
        <v>1</v>
      </c>
      <c r="F2243">
        <v>0</v>
      </c>
      <c r="G2243">
        <v>0</v>
      </c>
      <c r="H2243">
        <v>0</v>
      </c>
      <c r="I2243">
        <v>2231</v>
      </c>
      <c r="J2243">
        <v>100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10000</v>
      </c>
      <c r="X2243">
        <v>5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100</v>
      </c>
    </row>
    <row r="2244" spans="1:34" ht="18.75">
      <c r="A2244" s="79">
        <v>2243</v>
      </c>
      <c r="B2244" t="s">
        <v>4614</v>
      </c>
      <c r="C2244">
        <v>17</v>
      </c>
      <c r="D2244">
        <v>300</v>
      </c>
      <c r="E2244">
        <v>1</v>
      </c>
      <c r="F2244">
        <v>0</v>
      </c>
      <c r="G2244">
        <v>0</v>
      </c>
      <c r="H2244">
        <v>0</v>
      </c>
      <c r="I2244">
        <v>2232</v>
      </c>
      <c r="J2244">
        <v>100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10000</v>
      </c>
      <c r="X2244">
        <v>5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100</v>
      </c>
    </row>
    <row r="2245" spans="1:34" ht="18.75">
      <c r="A2245" s="79">
        <v>2244</v>
      </c>
      <c r="B2245" t="s">
        <v>4615</v>
      </c>
      <c r="C2245">
        <v>17</v>
      </c>
      <c r="D2245">
        <v>300</v>
      </c>
      <c r="E2245">
        <v>1</v>
      </c>
      <c r="F2245">
        <v>0</v>
      </c>
      <c r="G2245">
        <v>0</v>
      </c>
      <c r="H2245">
        <v>0</v>
      </c>
      <c r="I2245">
        <v>2233</v>
      </c>
      <c r="J2245">
        <v>100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10000</v>
      </c>
      <c r="X2245">
        <v>5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100</v>
      </c>
    </row>
    <row r="2246" spans="1:34" ht="18.75">
      <c r="A2246" s="79">
        <v>2245</v>
      </c>
      <c r="B2246" t="s">
        <v>4616</v>
      </c>
      <c r="C2246">
        <v>5</v>
      </c>
      <c r="D2246">
        <v>57</v>
      </c>
      <c r="E2246">
        <v>50</v>
      </c>
      <c r="F2246">
        <v>0</v>
      </c>
      <c r="G2246">
        <v>-5</v>
      </c>
      <c r="H2246">
        <v>0</v>
      </c>
      <c r="I2246">
        <v>1411</v>
      </c>
      <c r="J2246">
        <v>50000</v>
      </c>
      <c r="K2246">
        <v>7</v>
      </c>
      <c r="L2246">
        <v>0</v>
      </c>
      <c r="M2246">
        <v>0</v>
      </c>
      <c r="N2246">
        <v>0</v>
      </c>
      <c r="O2246">
        <v>8</v>
      </c>
      <c r="P2246">
        <v>38</v>
      </c>
      <c r="Q2246">
        <v>0</v>
      </c>
      <c r="R2246">
        <v>0</v>
      </c>
      <c r="S2246">
        <v>20</v>
      </c>
      <c r="T2246">
        <v>30</v>
      </c>
      <c r="U2246">
        <v>0</v>
      </c>
      <c r="V2246">
        <v>60</v>
      </c>
      <c r="W2246">
        <v>73000</v>
      </c>
      <c r="X2246">
        <v>5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100</v>
      </c>
    </row>
    <row r="2247" spans="1:34" ht="18.75">
      <c r="A2247" s="79">
        <v>2246</v>
      </c>
      <c r="B2247" t="s">
        <v>4617</v>
      </c>
      <c r="C2247">
        <v>16</v>
      </c>
      <c r="D2247">
        <v>6</v>
      </c>
      <c r="E2247">
        <v>2</v>
      </c>
      <c r="F2247">
        <v>2</v>
      </c>
      <c r="G2247">
        <v>0</v>
      </c>
      <c r="H2247">
        <v>0</v>
      </c>
      <c r="I2247">
        <v>2522</v>
      </c>
      <c r="J2247">
        <v>6000</v>
      </c>
      <c r="K2247">
        <v>3</v>
      </c>
      <c r="L2247">
        <v>3</v>
      </c>
      <c r="M2247">
        <v>3</v>
      </c>
      <c r="N2247">
        <v>3</v>
      </c>
      <c r="O2247">
        <v>6</v>
      </c>
      <c r="P2247">
        <v>9</v>
      </c>
      <c r="Q2247">
        <v>6</v>
      </c>
      <c r="R2247">
        <v>9</v>
      </c>
      <c r="S2247">
        <v>6</v>
      </c>
      <c r="T2247">
        <v>9</v>
      </c>
      <c r="U2247">
        <v>0</v>
      </c>
      <c r="V2247">
        <v>50</v>
      </c>
      <c r="W2247">
        <v>25000</v>
      </c>
      <c r="X2247">
        <v>5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100</v>
      </c>
    </row>
    <row r="2248" spans="1:34" ht="18.75">
      <c r="A2248" s="79">
        <v>2247</v>
      </c>
      <c r="B2248" t="s">
        <v>4618</v>
      </c>
      <c r="C2248">
        <v>41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1779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5000</v>
      </c>
      <c r="X2248">
        <v>5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100</v>
      </c>
    </row>
    <row r="2249" spans="1:34" ht="18.75">
      <c r="A2249" s="79">
        <v>2248</v>
      </c>
      <c r="B2249" t="s">
        <v>4619</v>
      </c>
      <c r="C2249">
        <v>17</v>
      </c>
      <c r="D2249">
        <v>102</v>
      </c>
      <c r="E2249">
        <v>1</v>
      </c>
      <c r="F2249">
        <v>0</v>
      </c>
      <c r="G2249">
        <v>0</v>
      </c>
      <c r="H2249">
        <v>0</v>
      </c>
      <c r="I2249">
        <v>615</v>
      </c>
      <c r="J2249">
        <v>999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5000</v>
      </c>
      <c r="X2249">
        <v>5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100</v>
      </c>
    </row>
    <row r="2250" spans="1:34" ht="18.75">
      <c r="A2250" s="79">
        <v>2249</v>
      </c>
      <c r="B2250" t="s">
        <v>4620</v>
      </c>
      <c r="C2250">
        <v>17</v>
      </c>
      <c r="D2250">
        <v>0</v>
      </c>
      <c r="E2250">
        <v>1</v>
      </c>
      <c r="F2250">
        <v>29</v>
      </c>
      <c r="G2250">
        <v>0</v>
      </c>
      <c r="H2250">
        <v>0</v>
      </c>
      <c r="I2250">
        <v>1001</v>
      </c>
      <c r="J2250">
        <v>999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5000</v>
      </c>
      <c r="X2250">
        <v>5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100</v>
      </c>
    </row>
    <row r="2251" spans="1:34" ht="18.75">
      <c r="A2251" s="79">
        <v>2250</v>
      </c>
      <c r="B2251" t="s">
        <v>4621</v>
      </c>
      <c r="C2251">
        <v>31</v>
      </c>
      <c r="D2251">
        <v>0</v>
      </c>
      <c r="E2251">
        <v>1</v>
      </c>
      <c r="F2251">
        <v>166</v>
      </c>
      <c r="G2251">
        <v>0</v>
      </c>
      <c r="H2251">
        <v>0</v>
      </c>
      <c r="I2251">
        <v>1123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5000</v>
      </c>
      <c r="X2251">
        <v>5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100</v>
      </c>
    </row>
    <row r="2252" spans="1:34" ht="18.75">
      <c r="A2252" s="79">
        <v>2251</v>
      </c>
      <c r="B2252" t="s">
        <v>4622</v>
      </c>
      <c r="C2252">
        <v>31</v>
      </c>
      <c r="D2252">
        <v>0</v>
      </c>
      <c r="E2252">
        <v>1</v>
      </c>
      <c r="F2252">
        <v>167</v>
      </c>
      <c r="G2252">
        <v>0</v>
      </c>
      <c r="H2252">
        <v>0</v>
      </c>
      <c r="I2252">
        <v>989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5000</v>
      </c>
      <c r="X2252">
        <v>5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100</v>
      </c>
    </row>
    <row r="2253" spans="1:34" ht="18.75">
      <c r="A2253" s="79">
        <v>2252</v>
      </c>
      <c r="B2253" t="s">
        <v>4623</v>
      </c>
      <c r="C2253">
        <v>31</v>
      </c>
      <c r="D2253">
        <v>0</v>
      </c>
      <c r="E2253">
        <v>1</v>
      </c>
      <c r="F2253">
        <v>29</v>
      </c>
      <c r="G2253">
        <v>0</v>
      </c>
      <c r="H2253">
        <v>0</v>
      </c>
      <c r="I2253">
        <v>1001</v>
      </c>
      <c r="J2253">
        <v>999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5000</v>
      </c>
      <c r="X2253">
        <v>5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100</v>
      </c>
    </row>
    <row r="2254" spans="1:34" ht="18.75">
      <c r="A2254" s="79">
        <v>2253</v>
      </c>
      <c r="B2254" t="s">
        <v>4624</v>
      </c>
      <c r="C2254">
        <v>4</v>
      </c>
      <c r="D2254">
        <v>2</v>
      </c>
      <c r="E2254">
        <v>1</v>
      </c>
      <c r="F2254">
        <v>0</v>
      </c>
      <c r="G2254">
        <v>0</v>
      </c>
      <c r="H2254">
        <v>0</v>
      </c>
      <c r="I2254">
        <v>1144</v>
      </c>
      <c r="J2254">
        <v>50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60</v>
      </c>
      <c r="V2254">
        <v>60</v>
      </c>
      <c r="W2254">
        <v>20000</v>
      </c>
      <c r="X2254">
        <v>5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100</v>
      </c>
    </row>
    <row r="2255" spans="1:34" ht="18.75">
      <c r="A2255" s="79">
        <v>2254</v>
      </c>
      <c r="B2255" t="s">
        <v>4625</v>
      </c>
      <c r="C2255">
        <v>4</v>
      </c>
      <c r="D2255">
        <v>2</v>
      </c>
      <c r="E2255">
        <v>1</v>
      </c>
      <c r="F2255">
        <v>0</v>
      </c>
      <c r="G2255">
        <v>0</v>
      </c>
      <c r="H2255">
        <v>0</v>
      </c>
      <c r="I2255">
        <v>1144</v>
      </c>
      <c r="J2255">
        <v>50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61</v>
      </c>
      <c r="V2255">
        <v>61</v>
      </c>
      <c r="W2255">
        <v>20000</v>
      </c>
      <c r="X2255">
        <v>5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100</v>
      </c>
    </row>
    <row r="2256" spans="1:34" ht="18.75">
      <c r="A2256" s="79">
        <v>2255</v>
      </c>
      <c r="B2256" t="s">
        <v>4626</v>
      </c>
      <c r="C2256">
        <v>4</v>
      </c>
      <c r="D2256">
        <v>2</v>
      </c>
      <c r="E2256">
        <v>1</v>
      </c>
      <c r="F2256">
        <v>0</v>
      </c>
      <c r="G2256">
        <v>0</v>
      </c>
      <c r="H2256">
        <v>0</v>
      </c>
      <c r="I2256">
        <v>1144</v>
      </c>
      <c r="J2256">
        <v>50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62</v>
      </c>
      <c r="V2256">
        <v>62</v>
      </c>
      <c r="W2256">
        <v>20000</v>
      </c>
      <c r="X2256">
        <v>5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100</v>
      </c>
    </row>
    <row r="2257" spans="1:34" ht="18.75">
      <c r="A2257" s="79">
        <v>2256</v>
      </c>
      <c r="B2257" t="s">
        <v>4627</v>
      </c>
      <c r="C2257">
        <v>4</v>
      </c>
      <c r="D2257">
        <v>2</v>
      </c>
      <c r="E2257">
        <v>1</v>
      </c>
      <c r="F2257">
        <v>0</v>
      </c>
      <c r="G2257">
        <v>0</v>
      </c>
      <c r="H2257">
        <v>0</v>
      </c>
      <c r="I2257">
        <v>1144</v>
      </c>
      <c r="J2257">
        <v>50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63</v>
      </c>
      <c r="V2257">
        <v>63</v>
      </c>
      <c r="W2257">
        <v>20000</v>
      </c>
      <c r="X2257">
        <v>5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100</v>
      </c>
    </row>
    <row r="2258" spans="1:34" ht="18.75">
      <c r="A2258" s="79">
        <v>2257</v>
      </c>
      <c r="B2258" t="s">
        <v>4628</v>
      </c>
      <c r="C2258">
        <v>4</v>
      </c>
      <c r="D2258">
        <v>2</v>
      </c>
      <c r="E2258">
        <v>1</v>
      </c>
      <c r="F2258">
        <v>0</v>
      </c>
      <c r="G2258">
        <v>0</v>
      </c>
      <c r="H2258">
        <v>0</v>
      </c>
      <c r="I2258">
        <v>1144</v>
      </c>
      <c r="J2258">
        <v>50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64</v>
      </c>
      <c r="V2258">
        <v>64</v>
      </c>
      <c r="W2258">
        <v>20000</v>
      </c>
      <c r="X2258">
        <v>5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100</v>
      </c>
    </row>
    <row r="2259" spans="1:34" ht="18.75">
      <c r="A2259" s="79">
        <v>2258</v>
      </c>
      <c r="B2259" t="s">
        <v>4629</v>
      </c>
      <c r="C2259">
        <v>4</v>
      </c>
      <c r="D2259">
        <v>2</v>
      </c>
      <c r="E2259">
        <v>1</v>
      </c>
      <c r="F2259">
        <v>0</v>
      </c>
      <c r="G2259">
        <v>0</v>
      </c>
      <c r="H2259">
        <v>0</v>
      </c>
      <c r="I2259">
        <v>1144</v>
      </c>
      <c r="J2259">
        <v>50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65</v>
      </c>
      <c r="V2259">
        <v>65</v>
      </c>
      <c r="W2259">
        <v>20000</v>
      </c>
      <c r="X2259">
        <v>5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100</v>
      </c>
    </row>
    <row r="2260" spans="1:34" ht="18.75">
      <c r="A2260" s="79">
        <v>2259</v>
      </c>
      <c r="B2260" t="s">
        <v>4630</v>
      </c>
      <c r="C2260">
        <v>22</v>
      </c>
      <c r="D2260">
        <v>197</v>
      </c>
      <c r="E2260">
        <v>1</v>
      </c>
      <c r="F2260">
        <v>0</v>
      </c>
      <c r="G2260">
        <v>0</v>
      </c>
      <c r="H2260">
        <v>0</v>
      </c>
      <c r="I2260">
        <v>1773</v>
      </c>
      <c r="J2260">
        <v>5000</v>
      </c>
      <c r="K2260">
        <v>0</v>
      </c>
      <c r="L2260">
        <v>1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50</v>
      </c>
      <c r="W2260">
        <v>5</v>
      </c>
      <c r="X2260">
        <v>16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99</v>
      </c>
    </row>
    <row r="2261" spans="1:34" ht="18.75">
      <c r="A2261" s="79">
        <v>2260</v>
      </c>
      <c r="B2261" t="s">
        <v>4631</v>
      </c>
      <c r="C2261">
        <v>17</v>
      </c>
      <c r="D2261">
        <v>242</v>
      </c>
      <c r="E2261">
        <v>0</v>
      </c>
      <c r="F2261">
        <v>0</v>
      </c>
      <c r="G2261">
        <v>0</v>
      </c>
      <c r="H2261">
        <v>0</v>
      </c>
      <c r="I2261">
        <v>2290</v>
      </c>
      <c r="J2261">
        <v>99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5000</v>
      </c>
      <c r="W2261">
        <v>5000</v>
      </c>
      <c r="X2261">
        <v>5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100</v>
      </c>
    </row>
    <row r="2262" spans="1:34" ht="18.75">
      <c r="A2262" s="79">
        <v>2261</v>
      </c>
      <c r="B2262" t="s">
        <v>4632</v>
      </c>
      <c r="C2262">
        <v>17</v>
      </c>
      <c r="D2262">
        <v>243</v>
      </c>
      <c r="E2262">
        <v>0</v>
      </c>
      <c r="F2262">
        <v>1</v>
      </c>
      <c r="G2262">
        <v>0</v>
      </c>
      <c r="H2262">
        <v>0</v>
      </c>
      <c r="I2262">
        <v>2290</v>
      </c>
      <c r="J2262">
        <v>99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5000</v>
      </c>
      <c r="W2262">
        <v>5000</v>
      </c>
      <c r="X2262">
        <v>5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100</v>
      </c>
    </row>
    <row r="2263" spans="1:34" ht="18.75">
      <c r="A2263" s="79">
        <v>2262</v>
      </c>
      <c r="B2263" t="s">
        <v>4633</v>
      </c>
      <c r="C2263">
        <v>17</v>
      </c>
      <c r="D2263">
        <v>244</v>
      </c>
      <c r="E2263">
        <v>0</v>
      </c>
      <c r="F2263">
        <v>2</v>
      </c>
      <c r="G2263">
        <v>0</v>
      </c>
      <c r="H2263">
        <v>0</v>
      </c>
      <c r="I2263">
        <v>2291</v>
      </c>
      <c r="J2263">
        <v>99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5000</v>
      </c>
      <c r="W2263">
        <v>5000</v>
      </c>
      <c r="X2263">
        <v>5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100</v>
      </c>
    </row>
    <row r="2264" spans="1:34" ht="18.75">
      <c r="A2264" s="79">
        <v>2263</v>
      </c>
      <c r="B2264" t="s">
        <v>4634</v>
      </c>
      <c r="C2264">
        <v>17</v>
      </c>
      <c r="D2264">
        <v>245</v>
      </c>
      <c r="E2264">
        <v>0</v>
      </c>
      <c r="F2264">
        <v>3</v>
      </c>
      <c r="G2264">
        <v>0</v>
      </c>
      <c r="H2264">
        <v>0</v>
      </c>
      <c r="I2264">
        <v>2292</v>
      </c>
      <c r="J2264">
        <v>99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5000</v>
      </c>
      <c r="W2264">
        <v>5000</v>
      </c>
      <c r="X2264">
        <v>5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100</v>
      </c>
    </row>
    <row r="2265" spans="1:34" ht="18.75">
      <c r="A2265" s="79">
        <v>2264</v>
      </c>
      <c r="B2265" t="s">
        <v>4635</v>
      </c>
      <c r="C2265">
        <v>17</v>
      </c>
      <c r="D2265">
        <v>246</v>
      </c>
      <c r="E2265">
        <v>0</v>
      </c>
      <c r="F2265">
        <v>4</v>
      </c>
      <c r="G2265">
        <v>0</v>
      </c>
      <c r="H2265">
        <v>0</v>
      </c>
      <c r="I2265">
        <v>2300</v>
      </c>
      <c r="J2265">
        <v>99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5000</v>
      </c>
      <c r="W2265">
        <v>5000</v>
      </c>
      <c r="X2265">
        <v>5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100</v>
      </c>
    </row>
    <row r="2266" spans="1:34" ht="18.75">
      <c r="A2266" s="79">
        <v>2265</v>
      </c>
      <c r="B2266" t="s">
        <v>4636</v>
      </c>
      <c r="C2266">
        <v>17</v>
      </c>
      <c r="D2266">
        <v>247</v>
      </c>
      <c r="E2266">
        <v>0</v>
      </c>
      <c r="F2266">
        <v>5</v>
      </c>
      <c r="G2266">
        <v>0</v>
      </c>
      <c r="H2266">
        <v>0</v>
      </c>
      <c r="I2266">
        <v>2301</v>
      </c>
      <c r="J2266">
        <v>99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5000</v>
      </c>
      <c r="W2266">
        <v>5000</v>
      </c>
      <c r="X2266">
        <v>5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100</v>
      </c>
    </row>
    <row r="2267" spans="1:34" ht="18.75">
      <c r="A2267" s="79">
        <v>2266</v>
      </c>
      <c r="B2267" t="s">
        <v>4637</v>
      </c>
      <c r="C2267">
        <v>17</v>
      </c>
      <c r="D2267">
        <v>248</v>
      </c>
      <c r="E2267">
        <v>0</v>
      </c>
      <c r="F2267">
        <v>6</v>
      </c>
      <c r="G2267">
        <v>0</v>
      </c>
      <c r="H2267">
        <v>0</v>
      </c>
      <c r="I2267">
        <v>2302</v>
      </c>
      <c r="J2267">
        <v>99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5000</v>
      </c>
      <c r="W2267">
        <v>5000</v>
      </c>
      <c r="X2267">
        <v>5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100</v>
      </c>
    </row>
    <row r="2268" spans="1:34" ht="18.75">
      <c r="A2268" s="79">
        <v>2267</v>
      </c>
      <c r="B2268" t="s">
        <v>4638</v>
      </c>
      <c r="C2268">
        <v>17</v>
      </c>
      <c r="D2268">
        <v>249</v>
      </c>
      <c r="E2268">
        <v>0</v>
      </c>
      <c r="F2268">
        <v>7</v>
      </c>
      <c r="G2268">
        <v>0</v>
      </c>
      <c r="H2268">
        <v>0</v>
      </c>
      <c r="I2268">
        <v>2310</v>
      </c>
      <c r="J2268">
        <v>99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5000</v>
      </c>
      <c r="W2268">
        <v>5000</v>
      </c>
      <c r="X2268">
        <v>5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100</v>
      </c>
    </row>
    <row r="2269" spans="1:34" ht="18.75">
      <c r="A2269" s="79">
        <v>2268</v>
      </c>
      <c r="B2269" t="s">
        <v>4639</v>
      </c>
      <c r="C2269">
        <v>17</v>
      </c>
      <c r="D2269">
        <v>250</v>
      </c>
      <c r="E2269">
        <v>0</v>
      </c>
      <c r="F2269">
        <v>8</v>
      </c>
      <c r="G2269">
        <v>0</v>
      </c>
      <c r="H2269">
        <v>0</v>
      </c>
      <c r="I2269">
        <v>2311</v>
      </c>
      <c r="J2269">
        <v>99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5000</v>
      </c>
      <c r="W2269">
        <v>5000</v>
      </c>
      <c r="X2269">
        <v>5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100</v>
      </c>
    </row>
    <row r="2270" spans="1:34" ht="18.75">
      <c r="A2270" s="79">
        <v>2269</v>
      </c>
      <c r="B2270" t="s">
        <v>4640</v>
      </c>
      <c r="C2270">
        <v>17</v>
      </c>
      <c r="D2270">
        <v>251</v>
      </c>
      <c r="E2270">
        <v>0</v>
      </c>
      <c r="F2270">
        <v>9</v>
      </c>
      <c r="G2270">
        <v>0</v>
      </c>
      <c r="H2270">
        <v>0</v>
      </c>
      <c r="I2270">
        <v>2312</v>
      </c>
      <c r="J2270">
        <v>99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5000</v>
      </c>
      <c r="W2270">
        <v>5000</v>
      </c>
      <c r="X2270">
        <v>5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100</v>
      </c>
    </row>
    <row r="2271" spans="1:34" ht="18.75">
      <c r="A2271" s="79">
        <v>2270</v>
      </c>
      <c r="B2271" t="s">
        <v>4641</v>
      </c>
      <c r="C2271">
        <v>17</v>
      </c>
      <c r="D2271">
        <v>252</v>
      </c>
      <c r="E2271">
        <v>0</v>
      </c>
      <c r="F2271">
        <v>10</v>
      </c>
      <c r="G2271">
        <v>0</v>
      </c>
      <c r="H2271">
        <v>0</v>
      </c>
      <c r="I2271">
        <v>2320</v>
      </c>
      <c r="J2271">
        <v>99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5000</v>
      </c>
      <c r="W2271">
        <v>5000</v>
      </c>
      <c r="X2271">
        <v>5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100</v>
      </c>
    </row>
    <row r="2272" spans="1:34" ht="18.75">
      <c r="A2272" s="79">
        <v>2271</v>
      </c>
      <c r="B2272" t="s">
        <v>4642</v>
      </c>
      <c r="C2272">
        <v>17</v>
      </c>
      <c r="D2272">
        <v>252</v>
      </c>
      <c r="E2272">
        <v>0</v>
      </c>
      <c r="F2272">
        <v>15</v>
      </c>
      <c r="G2272">
        <v>0</v>
      </c>
      <c r="H2272">
        <v>0</v>
      </c>
      <c r="I2272">
        <v>2320</v>
      </c>
      <c r="J2272">
        <v>99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5</v>
      </c>
      <c r="W2272">
        <v>5000</v>
      </c>
      <c r="X2272">
        <v>5000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100</v>
      </c>
    </row>
    <row r="2273" spans="1:34" ht="18.75">
      <c r="A2273" s="79">
        <v>2272</v>
      </c>
      <c r="B2273" t="s">
        <v>4643</v>
      </c>
      <c r="C2273">
        <v>17</v>
      </c>
      <c r="D2273">
        <v>252</v>
      </c>
      <c r="E2273">
        <v>0</v>
      </c>
      <c r="F2273">
        <v>16</v>
      </c>
      <c r="G2273">
        <v>0</v>
      </c>
      <c r="H2273">
        <v>0</v>
      </c>
      <c r="I2273">
        <v>2320</v>
      </c>
      <c r="J2273">
        <v>99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5</v>
      </c>
      <c r="W2273">
        <v>5000</v>
      </c>
      <c r="X2273">
        <v>5000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100</v>
      </c>
    </row>
    <row r="2274" spans="1:34" ht="18.75">
      <c r="A2274" s="79">
        <v>2273</v>
      </c>
      <c r="B2274" t="s">
        <v>4644</v>
      </c>
      <c r="C2274">
        <v>17</v>
      </c>
      <c r="D2274">
        <v>252</v>
      </c>
      <c r="E2274">
        <v>0</v>
      </c>
      <c r="F2274">
        <v>17</v>
      </c>
      <c r="G2274">
        <v>0</v>
      </c>
      <c r="H2274">
        <v>0</v>
      </c>
      <c r="I2274">
        <v>2320</v>
      </c>
      <c r="J2274">
        <v>99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5</v>
      </c>
      <c r="W2274">
        <v>5000</v>
      </c>
      <c r="X2274">
        <v>5000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100</v>
      </c>
    </row>
    <row r="2275" spans="1:34" ht="18.75">
      <c r="A2275" s="79">
        <v>2274</v>
      </c>
      <c r="B2275" t="s">
        <v>4645</v>
      </c>
      <c r="C2275">
        <v>17</v>
      </c>
      <c r="D2275">
        <v>252</v>
      </c>
      <c r="E2275">
        <v>0</v>
      </c>
      <c r="F2275">
        <v>18</v>
      </c>
      <c r="G2275">
        <v>0</v>
      </c>
      <c r="H2275">
        <v>0</v>
      </c>
      <c r="I2275">
        <v>2320</v>
      </c>
      <c r="J2275">
        <v>99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5</v>
      </c>
      <c r="W2275">
        <v>5000</v>
      </c>
      <c r="X2275">
        <v>5000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100</v>
      </c>
    </row>
    <row r="2276" spans="1:34" ht="18.75">
      <c r="A2276" s="79">
        <v>2275</v>
      </c>
      <c r="B2276" t="s">
        <v>4646</v>
      </c>
      <c r="C2276">
        <v>17</v>
      </c>
      <c r="D2276">
        <v>252</v>
      </c>
      <c r="E2276">
        <v>0</v>
      </c>
      <c r="F2276">
        <v>19</v>
      </c>
      <c r="G2276">
        <v>0</v>
      </c>
      <c r="H2276">
        <v>0</v>
      </c>
      <c r="I2276">
        <v>2320</v>
      </c>
      <c r="J2276">
        <v>99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5</v>
      </c>
      <c r="W2276">
        <v>5000</v>
      </c>
      <c r="X2276">
        <v>5000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100</v>
      </c>
    </row>
    <row r="2277" spans="1:34" ht="18.75">
      <c r="A2277" s="79">
        <v>2276</v>
      </c>
      <c r="B2277" t="s">
        <v>4647</v>
      </c>
      <c r="C2277">
        <v>17</v>
      </c>
      <c r="D2277">
        <v>252</v>
      </c>
      <c r="E2277">
        <v>0</v>
      </c>
      <c r="F2277">
        <v>20</v>
      </c>
      <c r="G2277">
        <v>0</v>
      </c>
      <c r="H2277">
        <v>0</v>
      </c>
      <c r="I2277">
        <v>2320</v>
      </c>
      <c r="J2277">
        <v>99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5</v>
      </c>
      <c r="W2277">
        <v>5000</v>
      </c>
      <c r="X2277">
        <v>5000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100</v>
      </c>
    </row>
    <row r="2278" spans="1:34" ht="18.75">
      <c r="A2278" s="79">
        <v>2277</v>
      </c>
      <c r="B2278" t="s">
        <v>4648</v>
      </c>
      <c r="C2278">
        <v>17</v>
      </c>
      <c r="D2278">
        <v>243</v>
      </c>
      <c r="E2278">
        <v>0</v>
      </c>
      <c r="F2278">
        <v>1</v>
      </c>
      <c r="G2278">
        <v>0</v>
      </c>
      <c r="H2278">
        <v>0</v>
      </c>
      <c r="I2278">
        <v>2320</v>
      </c>
      <c r="J2278">
        <v>99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5000</v>
      </c>
      <c r="W2278">
        <v>5000</v>
      </c>
      <c r="X2278">
        <v>5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100</v>
      </c>
    </row>
    <row r="2279" spans="1:34" ht="18.75">
      <c r="A2279" s="79">
        <v>2278</v>
      </c>
      <c r="B2279" t="s">
        <v>4649</v>
      </c>
      <c r="C2279">
        <v>17</v>
      </c>
      <c r="D2279">
        <v>244</v>
      </c>
      <c r="E2279">
        <v>0</v>
      </c>
      <c r="F2279">
        <v>2</v>
      </c>
      <c r="G2279">
        <v>0</v>
      </c>
      <c r="H2279">
        <v>0</v>
      </c>
      <c r="I2279">
        <v>2320</v>
      </c>
      <c r="J2279">
        <v>99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5000</v>
      </c>
      <c r="W2279">
        <v>5000</v>
      </c>
      <c r="X2279">
        <v>5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100</v>
      </c>
    </row>
    <row r="2280" spans="1:34" ht="18.75">
      <c r="A2280" s="79">
        <v>2279</v>
      </c>
      <c r="B2280" t="s">
        <v>4650</v>
      </c>
      <c r="C2280">
        <v>17</v>
      </c>
      <c r="D2280">
        <v>245</v>
      </c>
      <c r="E2280">
        <v>0</v>
      </c>
      <c r="F2280">
        <v>3</v>
      </c>
      <c r="G2280">
        <v>0</v>
      </c>
      <c r="H2280">
        <v>0</v>
      </c>
      <c r="I2280">
        <v>2320</v>
      </c>
      <c r="J2280">
        <v>99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5000</v>
      </c>
      <c r="W2280">
        <v>5000</v>
      </c>
      <c r="X2280">
        <v>5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100</v>
      </c>
    </row>
    <row r="2281" spans="1:34" ht="18.75">
      <c r="A2281" s="79">
        <v>2280</v>
      </c>
      <c r="B2281" t="s">
        <v>4651</v>
      </c>
      <c r="C2281">
        <v>17</v>
      </c>
      <c r="D2281">
        <v>246</v>
      </c>
      <c r="E2281">
        <v>0</v>
      </c>
      <c r="F2281">
        <v>4</v>
      </c>
      <c r="G2281">
        <v>0</v>
      </c>
      <c r="H2281">
        <v>0</v>
      </c>
      <c r="I2281">
        <v>2320</v>
      </c>
      <c r="J2281">
        <v>99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5000</v>
      </c>
      <c r="W2281">
        <v>5000</v>
      </c>
      <c r="X2281">
        <v>5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100</v>
      </c>
    </row>
    <row r="2282" spans="1:34" ht="18.75">
      <c r="A2282" s="79">
        <v>2281</v>
      </c>
      <c r="B2282" t="s">
        <v>4652</v>
      </c>
      <c r="C2282">
        <v>17</v>
      </c>
      <c r="D2282">
        <v>247</v>
      </c>
      <c r="E2282">
        <v>0</v>
      </c>
      <c r="F2282">
        <v>5</v>
      </c>
      <c r="G2282">
        <v>0</v>
      </c>
      <c r="H2282">
        <v>0</v>
      </c>
      <c r="I2282">
        <v>2320</v>
      </c>
      <c r="J2282">
        <v>99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5000</v>
      </c>
      <c r="W2282">
        <v>5000</v>
      </c>
      <c r="X2282">
        <v>5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100</v>
      </c>
    </row>
    <row r="2283" spans="1:34" ht="18.75">
      <c r="A2283" s="79">
        <v>2282</v>
      </c>
      <c r="B2283" t="s">
        <v>4653</v>
      </c>
      <c r="C2283">
        <v>17</v>
      </c>
      <c r="D2283">
        <v>248</v>
      </c>
      <c r="E2283">
        <v>0</v>
      </c>
      <c r="F2283">
        <v>6</v>
      </c>
      <c r="G2283">
        <v>0</v>
      </c>
      <c r="H2283">
        <v>0</v>
      </c>
      <c r="I2283">
        <v>2320</v>
      </c>
      <c r="J2283">
        <v>99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5000</v>
      </c>
      <c r="W2283">
        <v>5000</v>
      </c>
      <c r="X2283">
        <v>5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100</v>
      </c>
    </row>
    <row r="2284" spans="1:34" ht="18.75">
      <c r="A2284" s="79">
        <v>2283</v>
      </c>
      <c r="B2284" t="s">
        <v>4654</v>
      </c>
      <c r="C2284">
        <v>17</v>
      </c>
      <c r="D2284">
        <v>249</v>
      </c>
      <c r="E2284">
        <v>0</v>
      </c>
      <c r="F2284">
        <v>7</v>
      </c>
      <c r="G2284">
        <v>0</v>
      </c>
      <c r="H2284">
        <v>0</v>
      </c>
      <c r="I2284">
        <v>2320</v>
      </c>
      <c r="J2284">
        <v>99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5000</v>
      </c>
      <c r="W2284">
        <v>5000</v>
      </c>
      <c r="X2284">
        <v>5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100</v>
      </c>
    </row>
    <row r="2285" spans="1:34" ht="18.75">
      <c r="A2285" s="79">
        <v>2284</v>
      </c>
      <c r="B2285" t="s">
        <v>4655</v>
      </c>
      <c r="C2285">
        <v>17</v>
      </c>
      <c r="D2285">
        <v>250</v>
      </c>
      <c r="E2285">
        <v>0</v>
      </c>
      <c r="F2285">
        <v>8</v>
      </c>
      <c r="G2285">
        <v>0</v>
      </c>
      <c r="H2285">
        <v>0</v>
      </c>
      <c r="I2285">
        <v>2320</v>
      </c>
      <c r="J2285">
        <v>99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5000</v>
      </c>
      <c r="W2285">
        <v>5000</v>
      </c>
      <c r="X2285">
        <v>5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100</v>
      </c>
    </row>
    <row r="2286" spans="1:34" ht="18.75">
      <c r="A2286" s="79">
        <v>2285</v>
      </c>
      <c r="B2286" t="s">
        <v>4656</v>
      </c>
      <c r="C2286">
        <v>17</v>
      </c>
      <c r="D2286">
        <v>251</v>
      </c>
      <c r="E2286">
        <v>0</v>
      </c>
      <c r="F2286">
        <v>9</v>
      </c>
      <c r="G2286">
        <v>0</v>
      </c>
      <c r="H2286">
        <v>0</v>
      </c>
      <c r="I2286">
        <v>2320</v>
      </c>
      <c r="J2286">
        <v>99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5000</v>
      </c>
      <c r="W2286">
        <v>5000</v>
      </c>
      <c r="X2286">
        <v>5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100</v>
      </c>
    </row>
    <row r="2287" spans="1:34" ht="18.75">
      <c r="A2287" s="79">
        <v>2286</v>
      </c>
      <c r="B2287" t="s">
        <v>4657</v>
      </c>
      <c r="C2287">
        <v>17</v>
      </c>
      <c r="D2287">
        <v>252</v>
      </c>
      <c r="E2287">
        <v>0</v>
      </c>
      <c r="F2287">
        <v>10</v>
      </c>
      <c r="G2287">
        <v>0</v>
      </c>
      <c r="H2287">
        <v>0</v>
      </c>
      <c r="I2287">
        <v>2320</v>
      </c>
      <c r="J2287">
        <v>99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5000</v>
      </c>
      <c r="W2287">
        <v>5000</v>
      </c>
      <c r="X2287">
        <v>5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100</v>
      </c>
    </row>
    <row r="2288" spans="1:34" ht="18.75">
      <c r="A2288" s="79">
        <v>2287</v>
      </c>
      <c r="B2288" t="s">
        <v>4658</v>
      </c>
      <c r="C2288">
        <v>17</v>
      </c>
      <c r="D2288">
        <v>100</v>
      </c>
      <c r="E2288">
        <v>1</v>
      </c>
      <c r="F2288">
        <v>0</v>
      </c>
      <c r="G2288">
        <v>0</v>
      </c>
      <c r="H2288">
        <v>0</v>
      </c>
      <c r="I2288">
        <v>2573</v>
      </c>
      <c r="J2288">
        <v>100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5000</v>
      </c>
      <c r="X2288">
        <v>5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100</v>
      </c>
    </row>
    <row r="2289" spans="1:34" ht="18.75">
      <c r="A2289" s="79">
        <v>2288</v>
      </c>
      <c r="B2289" t="s">
        <v>4659</v>
      </c>
      <c r="C2289">
        <v>31</v>
      </c>
      <c r="D2289">
        <v>126</v>
      </c>
      <c r="E2289">
        <v>6</v>
      </c>
      <c r="F2289">
        <v>0</v>
      </c>
      <c r="G2289">
        <v>0</v>
      </c>
      <c r="H2289">
        <v>0</v>
      </c>
      <c r="I2289">
        <v>407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3000</v>
      </c>
      <c r="X2289">
        <v>5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100</v>
      </c>
    </row>
    <row r="2290" spans="1:34" ht="18.75">
      <c r="A2290" s="79">
        <v>2289</v>
      </c>
      <c r="B2290" t="s">
        <v>4660</v>
      </c>
      <c r="C2290">
        <v>30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1338</v>
      </c>
      <c r="J2290">
        <v>50000</v>
      </c>
      <c r="K2290">
        <v>0</v>
      </c>
      <c r="L2290">
        <v>0</v>
      </c>
      <c r="M2290">
        <v>0</v>
      </c>
      <c r="N2290">
        <v>0</v>
      </c>
      <c r="O2290">
        <v>10</v>
      </c>
      <c r="P2290">
        <v>15</v>
      </c>
      <c r="Q2290">
        <v>10</v>
      </c>
      <c r="R2290">
        <v>15</v>
      </c>
      <c r="S2290">
        <v>10</v>
      </c>
      <c r="T2290">
        <v>15</v>
      </c>
      <c r="U2290">
        <v>0</v>
      </c>
      <c r="V2290">
        <v>50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10</v>
      </c>
      <c r="AG2290">
        <v>15</v>
      </c>
      <c r="AH2290">
        <v>99</v>
      </c>
    </row>
    <row r="2291" spans="1:34" ht="18.75">
      <c r="A2291" s="79">
        <v>2290</v>
      </c>
      <c r="B2291" t="s">
        <v>4661</v>
      </c>
      <c r="C2291">
        <v>30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1338</v>
      </c>
      <c r="J2291">
        <v>50000</v>
      </c>
      <c r="K2291">
        <v>0</v>
      </c>
      <c r="L2291">
        <v>0</v>
      </c>
      <c r="M2291">
        <v>0</v>
      </c>
      <c r="N2291">
        <v>0</v>
      </c>
      <c r="O2291">
        <v>10</v>
      </c>
      <c r="P2291">
        <v>15</v>
      </c>
      <c r="Q2291">
        <v>10</v>
      </c>
      <c r="R2291">
        <v>15</v>
      </c>
      <c r="S2291">
        <v>10</v>
      </c>
      <c r="T2291">
        <v>15</v>
      </c>
      <c r="U2291">
        <v>0</v>
      </c>
      <c r="V2291">
        <v>50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10</v>
      </c>
      <c r="AG2291">
        <v>5</v>
      </c>
      <c r="AH2291">
        <v>99</v>
      </c>
    </row>
    <row r="2292" spans="1:34" ht="18.75">
      <c r="A2292" s="79">
        <v>2291</v>
      </c>
      <c r="B2292" t="s">
        <v>4662</v>
      </c>
      <c r="C2292">
        <v>30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1338</v>
      </c>
      <c r="J2292">
        <v>50000</v>
      </c>
      <c r="K2292">
        <v>0</v>
      </c>
      <c r="L2292">
        <v>0</v>
      </c>
      <c r="M2292">
        <v>0</v>
      </c>
      <c r="N2292">
        <v>0</v>
      </c>
      <c r="O2292">
        <v>10</v>
      </c>
      <c r="P2292">
        <v>15</v>
      </c>
      <c r="Q2292">
        <v>10</v>
      </c>
      <c r="R2292">
        <v>15</v>
      </c>
      <c r="S2292">
        <v>10</v>
      </c>
      <c r="T2292">
        <v>15</v>
      </c>
      <c r="U2292">
        <v>0</v>
      </c>
      <c r="V2292">
        <v>50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10</v>
      </c>
      <c r="AG2292">
        <v>15</v>
      </c>
      <c r="AH2292">
        <v>99</v>
      </c>
    </row>
    <row r="2293" spans="1:34" ht="18.75">
      <c r="A2293" s="79">
        <v>2292</v>
      </c>
      <c r="B2293" t="s">
        <v>4663</v>
      </c>
      <c r="C2293">
        <v>30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1338</v>
      </c>
      <c r="J2293">
        <v>50000</v>
      </c>
      <c r="K2293">
        <v>0</v>
      </c>
      <c r="L2293">
        <v>0</v>
      </c>
      <c r="M2293">
        <v>0</v>
      </c>
      <c r="N2293">
        <v>0</v>
      </c>
      <c r="O2293">
        <v>10</v>
      </c>
      <c r="P2293">
        <v>15</v>
      </c>
      <c r="Q2293">
        <v>10</v>
      </c>
      <c r="R2293">
        <v>15</v>
      </c>
      <c r="S2293">
        <v>10</v>
      </c>
      <c r="T2293">
        <v>15</v>
      </c>
      <c r="U2293">
        <v>0</v>
      </c>
      <c r="V2293">
        <v>50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10</v>
      </c>
      <c r="AG2293">
        <v>15</v>
      </c>
      <c r="AH2293">
        <v>99</v>
      </c>
    </row>
    <row r="2294" spans="1:34" ht="18.75">
      <c r="A2294" s="79">
        <v>2293</v>
      </c>
      <c r="B2294" t="s">
        <v>4664</v>
      </c>
      <c r="C2294">
        <v>30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1338</v>
      </c>
      <c r="J2294">
        <v>50000</v>
      </c>
      <c r="K2294">
        <v>0</v>
      </c>
      <c r="L2294">
        <v>0</v>
      </c>
      <c r="M2294">
        <v>0</v>
      </c>
      <c r="N2294">
        <v>0</v>
      </c>
      <c r="O2294">
        <v>10</v>
      </c>
      <c r="P2294">
        <v>15</v>
      </c>
      <c r="Q2294">
        <v>10</v>
      </c>
      <c r="R2294">
        <v>15</v>
      </c>
      <c r="S2294">
        <v>10</v>
      </c>
      <c r="T2294">
        <v>15</v>
      </c>
      <c r="U2294">
        <v>0</v>
      </c>
      <c r="V2294">
        <v>50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10</v>
      </c>
      <c r="AG2294">
        <v>15</v>
      </c>
      <c r="AH2294">
        <v>99</v>
      </c>
    </row>
    <row r="2295" spans="1:34" ht="18.75">
      <c r="A2295" s="79">
        <v>2294</v>
      </c>
      <c r="B2295" t="s">
        <v>4665</v>
      </c>
      <c r="C2295">
        <v>30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1338</v>
      </c>
      <c r="J2295">
        <v>50000</v>
      </c>
      <c r="K2295">
        <v>0</v>
      </c>
      <c r="L2295">
        <v>0</v>
      </c>
      <c r="M2295">
        <v>0</v>
      </c>
      <c r="N2295">
        <v>0</v>
      </c>
      <c r="O2295">
        <v>10</v>
      </c>
      <c r="P2295">
        <v>15</v>
      </c>
      <c r="Q2295">
        <v>10</v>
      </c>
      <c r="R2295">
        <v>15</v>
      </c>
      <c r="S2295">
        <v>10</v>
      </c>
      <c r="T2295">
        <v>15</v>
      </c>
      <c r="U2295">
        <v>0</v>
      </c>
      <c r="V2295">
        <v>50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10</v>
      </c>
      <c r="AG2295">
        <v>15</v>
      </c>
      <c r="AH2295">
        <v>99</v>
      </c>
    </row>
    <row r="2296" spans="1:34" ht="18.75">
      <c r="A2296" s="79">
        <v>2295</v>
      </c>
      <c r="B2296" t="s">
        <v>4666</v>
      </c>
      <c r="C2296">
        <v>30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1338</v>
      </c>
      <c r="J2296">
        <v>50000</v>
      </c>
      <c r="K2296">
        <v>0</v>
      </c>
      <c r="L2296">
        <v>0</v>
      </c>
      <c r="M2296">
        <v>0</v>
      </c>
      <c r="N2296">
        <v>0</v>
      </c>
      <c r="O2296">
        <v>10</v>
      </c>
      <c r="P2296">
        <v>15</v>
      </c>
      <c r="Q2296">
        <v>10</v>
      </c>
      <c r="R2296">
        <v>15</v>
      </c>
      <c r="S2296">
        <v>10</v>
      </c>
      <c r="T2296">
        <v>15</v>
      </c>
      <c r="U2296">
        <v>0</v>
      </c>
      <c r="V2296">
        <v>50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10</v>
      </c>
      <c r="AG2296">
        <v>15</v>
      </c>
      <c r="AH2296">
        <v>99</v>
      </c>
    </row>
    <row r="2297" spans="1:34" ht="18.75">
      <c r="A2297" s="79">
        <v>2296</v>
      </c>
      <c r="B2297" t="s">
        <v>4667</v>
      </c>
      <c r="C2297">
        <v>31</v>
      </c>
      <c r="D2297">
        <v>0</v>
      </c>
      <c r="E2297">
        <v>1</v>
      </c>
      <c r="F2297">
        <v>134</v>
      </c>
      <c r="G2297">
        <v>0</v>
      </c>
      <c r="H2297">
        <v>0</v>
      </c>
      <c r="I2297">
        <v>1020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4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80</v>
      </c>
      <c r="W2297">
        <v>5000</v>
      </c>
      <c r="X2297">
        <v>5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100</v>
      </c>
    </row>
    <row r="2298" spans="1:34" ht="18.75">
      <c r="A2298" s="79">
        <v>2297</v>
      </c>
      <c r="B2298" t="s">
        <v>4668</v>
      </c>
      <c r="C2298">
        <v>51</v>
      </c>
      <c r="D2298">
        <v>3</v>
      </c>
      <c r="E2298">
        <v>1</v>
      </c>
      <c r="F2298">
        <v>0</v>
      </c>
      <c r="G2298">
        <v>0</v>
      </c>
      <c r="H2298">
        <v>255</v>
      </c>
      <c r="I2298">
        <v>2490</v>
      </c>
      <c r="J2298">
        <v>60000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100</v>
      </c>
      <c r="W2298">
        <v>5000</v>
      </c>
      <c r="X2298">
        <v>5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100</v>
      </c>
    </row>
    <row r="2299" spans="1:34" ht="18.75">
      <c r="A2299" s="79">
        <v>2298</v>
      </c>
      <c r="B2299" t="s">
        <v>4669</v>
      </c>
      <c r="C2299">
        <v>51</v>
      </c>
      <c r="D2299">
        <v>3</v>
      </c>
      <c r="E2299">
        <v>1</v>
      </c>
      <c r="F2299">
        <v>15</v>
      </c>
      <c r="G2299">
        <v>0</v>
      </c>
      <c r="H2299">
        <v>0</v>
      </c>
      <c r="I2299">
        <v>2490</v>
      </c>
      <c r="J2299">
        <v>18000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200</v>
      </c>
      <c r="W2299">
        <v>5000</v>
      </c>
      <c r="X2299">
        <v>5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100</v>
      </c>
    </row>
    <row r="2300" spans="1:34" ht="18.75">
      <c r="A2300" s="79">
        <v>2299</v>
      </c>
      <c r="B2300" t="s">
        <v>4670</v>
      </c>
      <c r="C2300">
        <v>51</v>
      </c>
      <c r="D2300">
        <v>3</v>
      </c>
      <c r="E2300">
        <v>1</v>
      </c>
      <c r="F2300">
        <v>5</v>
      </c>
      <c r="G2300">
        <v>0</v>
      </c>
      <c r="H2300">
        <v>0</v>
      </c>
      <c r="I2300">
        <v>2490</v>
      </c>
      <c r="J2300">
        <v>6000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200</v>
      </c>
      <c r="W2300">
        <v>5000</v>
      </c>
      <c r="X2300">
        <v>5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100</v>
      </c>
    </row>
    <row r="2301" spans="1:34" ht="18.75">
      <c r="A2301" s="79">
        <v>2300</v>
      </c>
      <c r="B2301" t="s">
        <v>4671</v>
      </c>
      <c r="C2301">
        <v>51</v>
      </c>
      <c r="D2301">
        <v>3</v>
      </c>
      <c r="E2301">
        <v>1</v>
      </c>
      <c r="F2301">
        <v>1</v>
      </c>
      <c r="G2301">
        <v>0</v>
      </c>
      <c r="H2301">
        <v>0</v>
      </c>
      <c r="I2301">
        <v>2490</v>
      </c>
      <c r="J2301">
        <v>1200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200</v>
      </c>
      <c r="W2301">
        <v>5000</v>
      </c>
      <c r="X2301">
        <v>5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100</v>
      </c>
    </row>
    <row r="2302" spans="1:34" ht="18.75">
      <c r="A2302" s="79">
        <v>2301</v>
      </c>
      <c r="B2302" t="s">
        <v>4672</v>
      </c>
      <c r="C2302">
        <v>13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1763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100</v>
      </c>
    </row>
    <row r="2303" spans="1:34" ht="18.75">
      <c r="A2303" s="79">
        <v>2302</v>
      </c>
      <c r="B2303" t="s">
        <v>4673</v>
      </c>
      <c r="C2303">
        <v>30</v>
      </c>
      <c r="D2303">
        <v>188</v>
      </c>
      <c r="E2303">
        <v>0</v>
      </c>
      <c r="F2303">
        <v>230</v>
      </c>
      <c r="G2303">
        <v>20</v>
      </c>
      <c r="H2303">
        <v>0</v>
      </c>
      <c r="I2303">
        <v>2417</v>
      </c>
      <c r="J2303">
        <v>5000</v>
      </c>
      <c r="K2303">
        <v>0</v>
      </c>
      <c r="L2303">
        <v>0</v>
      </c>
      <c r="M2303">
        <v>0</v>
      </c>
      <c r="N2303">
        <v>0</v>
      </c>
      <c r="O2303">
        <v>500</v>
      </c>
      <c r="P2303">
        <v>500</v>
      </c>
      <c r="Q2303">
        <v>500</v>
      </c>
      <c r="R2303">
        <v>500</v>
      </c>
      <c r="S2303">
        <v>500</v>
      </c>
      <c r="T2303">
        <v>500</v>
      </c>
      <c r="U2303">
        <v>75</v>
      </c>
      <c r="V2303">
        <v>300</v>
      </c>
      <c r="W2303">
        <v>5000</v>
      </c>
      <c r="X2303">
        <v>20</v>
      </c>
      <c r="Y2303">
        <v>0</v>
      </c>
      <c r="Z2303">
        <v>0</v>
      </c>
      <c r="AA2303">
        <v>1000</v>
      </c>
      <c r="AB2303">
        <v>0</v>
      </c>
      <c r="AC2303">
        <v>0</v>
      </c>
      <c r="AD2303">
        <v>0</v>
      </c>
      <c r="AE2303">
        <v>0</v>
      </c>
      <c r="AF2303">
        <v>500</v>
      </c>
      <c r="AG2303">
        <v>500</v>
      </c>
      <c r="AH2303">
        <v>99</v>
      </c>
    </row>
    <row r="2304" spans="1:34" ht="18.75">
      <c r="A2304" s="79">
        <v>2303</v>
      </c>
      <c r="B2304" t="s">
        <v>4674</v>
      </c>
      <c r="C2304">
        <v>22</v>
      </c>
      <c r="D2304">
        <v>188</v>
      </c>
      <c r="E2304">
        <v>1</v>
      </c>
      <c r="F2304">
        <v>0</v>
      </c>
      <c r="G2304">
        <v>20</v>
      </c>
      <c r="H2304">
        <v>0</v>
      </c>
      <c r="I2304">
        <v>2769</v>
      </c>
      <c r="J2304">
        <v>8000</v>
      </c>
      <c r="K2304">
        <v>0</v>
      </c>
      <c r="L2304">
        <v>0</v>
      </c>
      <c r="M2304">
        <v>0</v>
      </c>
      <c r="N2304">
        <v>0</v>
      </c>
      <c r="O2304">
        <v>10</v>
      </c>
      <c r="P2304">
        <v>18</v>
      </c>
      <c r="Q2304">
        <v>0</v>
      </c>
      <c r="R2304">
        <v>0</v>
      </c>
      <c r="S2304">
        <v>0</v>
      </c>
      <c r="T2304">
        <v>0</v>
      </c>
      <c r="U2304">
        <v>69</v>
      </c>
      <c r="V2304">
        <v>0</v>
      </c>
      <c r="W2304">
        <v>50000</v>
      </c>
      <c r="X2304">
        <v>10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</row>
    <row r="2305" spans="1:34" ht="18.75">
      <c r="A2305" s="79">
        <v>2304</v>
      </c>
      <c r="B2305" t="s">
        <v>4675</v>
      </c>
      <c r="C2305">
        <v>11</v>
      </c>
      <c r="D2305">
        <v>109</v>
      </c>
      <c r="E2305">
        <v>1</v>
      </c>
      <c r="F2305">
        <v>0</v>
      </c>
      <c r="G2305">
        <v>0</v>
      </c>
      <c r="H2305">
        <v>0</v>
      </c>
      <c r="I2305">
        <v>2592</v>
      </c>
      <c r="J2305">
        <v>60000</v>
      </c>
      <c r="K2305">
        <v>20</v>
      </c>
      <c r="L2305">
        <v>26</v>
      </c>
      <c r="M2305">
        <v>15</v>
      </c>
      <c r="N2305">
        <v>22</v>
      </c>
      <c r="O2305">
        <v>10</v>
      </c>
      <c r="P2305">
        <v>14</v>
      </c>
      <c r="Q2305">
        <v>10</v>
      </c>
      <c r="R2305">
        <v>16</v>
      </c>
      <c r="S2305">
        <v>10</v>
      </c>
      <c r="T2305">
        <v>16</v>
      </c>
      <c r="U2305">
        <v>45</v>
      </c>
      <c r="V2305">
        <v>120</v>
      </c>
      <c r="W2305">
        <v>80000</v>
      </c>
      <c r="X2305">
        <v>50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99</v>
      </c>
    </row>
    <row r="2306" spans="1:34" ht="18.75">
      <c r="A2306" s="79">
        <v>2305</v>
      </c>
      <c r="B2306" t="s">
        <v>4676</v>
      </c>
      <c r="C2306">
        <v>0</v>
      </c>
      <c r="D2306">
        <v>5</v>
      </c>
      <c r="E2306">
        <v>2</v>
      </c>
      <c r="F2306">
        <v>92</v>
      </c>
      <c r="G2306">
        <v>104</v>
      </c>
      <c r="H2306">
        <v>0</v>
      </c>
      <c r="I2306">
        <v>3996</v>
      </c>
      <c r="J2306">
        <v>9999</v>
      </c>
      <c r="K2306">
        <v>2000</v>
      </c>
      <c r="L2306">
        <v>0</v>
      </c>
      <c r="M2306">
        <v>2000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4000</v>
      </c>
      <c r="X2306">
        <v>5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100</v>
      </c>
    </row>
    <row r="2307" spans="1:34" ht="18.75">
      <c r="A2307" s="79">
        <v>2306</v>
      </c>
      <c r="B2307" t="s">
        <v>4677</v>
      </c>
      <c r="C2307">
        <v>7</v>
      </c>
      <c r="D2307">
        <v>5</v>
      </c>
      <c r="E2307">
        <v>1</v>
      </c>
      <c r="F2307">
        <v>0</v>
      </c>
      <c r="G2307">
        <v>0</v>
      </c>
      <c r="H2307">
        <v>0</v>
      </c>
      <c r="I2307">
        <v>2623</v>
      </c>
      <c r="J2307">
        <v>600000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0</v>
      </c>
      <c r="R2307">
        <v>5</v>
      </c>
      <c r="S2307">
        <v>0</v>
      </c>
      <c r="T2307">
        <v>5</v>
      </c>
      <c r="U2307">
        <v>91</v>
      </c>
      <c r="V2307">
        <v>70</v>
      </c>
      <c r="W2307">
        <v>1000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5</v>
      </c>
      <c r="AH2307">
        <v>99</v>
      </c>
    </row>
    <row r="2308" spans="1:34" ht="18.75">
      <c r="A2308" s="79">
        <v>2307</v>
      </c>
      <c r="B2308" t="s">
        <v>4678</v>
      </c>
      <c r="C2308">
        <v>7</v>
      </c>
      <c r="D2308">
        <v>5</v>
      </c>
      <c r="E2308">
        <v>1</v>
      </c>
      <c r="F2308">
        <v>0</v>
      </c>
      <c r="G2308">
        <v>0</v>
      </c>
      <c r="H2308">
        <v>0</v>
      </c>
      <c r="I2308">
        <v>2623</v>
      </c>
      <c r="J2308">
        <v>600000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10</v>
      </c>
      <c r="Q2308">
        <v>0</v>
      </c>
      <c r="R2308">
        <v>10</v>
      </c>
      <c r="S2308">
        <v>0</v>
      </c>
      <c r="T2308">
        <v>10</v>
      </c>
      <c r="U2308">
        <v>91</v>
      </c>
      <c r="V2308">
        <v>70</v>
      </c>
      <c r="W2308">
        <v>1000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10</v>
      </c>
      <c r="AH2308">
        <v>99</v>
      </c>
    </row>
    <row r="2309" spans="1:34" ht="18.75">
      <c r="A2309" s="79">
        <v>2308</v>
      </c>
      <c r="B2309" t="s">
        <v>4679</v>
      </c>
      <c r="C2309">
        <v>7</v>
      </c>
      <c r="D2309">
        <v>5</v>
      </c>
      <c r="E2309">
        <v>1</v>
      </c>
      <c r="F2309">
        <v>0</v>
      </c>
      <c r="G2309">
        <v>0</v>
      </c>
      <c r="H2309">
        <v>0</v>
      </c>
      <c r="I2309">
        <v>2623</v>
      </c>
      <c r="J2309">
        <v>600000</v>
      </c>
      <c r="K2309">
        <v>0</v>
      </c>
      <c r="L2309">
        <v>0</v>
      </c>
      <c r="M2309">
        <v>0</v>
      </c>
      <c r="N2309">
        <v>0</v>
      </c>
      <c r="O2309">
        <v>5</v>
      </c>
      <c r="P2309">
        <v>10</v>
      </c>
      <c r="Q2309">
        <v>5</v>
      </c>
      <c r="R2309">
        <v>10</v>
      </c>
      <c r="S2309">
        <v>5</v>
      </c>
      <c r="T2309">
        <v>10</v>
      </c>
      <c r="U2309">
        <v>91</v>
      </c>
      <c r="V2309">
        <v>70</v>
      </c>
      <c r="W2309">
        <v>1000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5</v>
      </c>
      <c r="AG2309">
        <v>10</v>
      </c>
      <c r="AH2309">
        <v>99</v>
      </c>
    </row>
    <row r="2310" spans="1:34" ht="18.75">
      <c r="A2310" s="79">
        <v>2309</v>
      </c>
      <c r="B2310" t="s">
        <v>4680</v>
      </c>
      <c r="C2310">
        <v>7</v>
      </c>
      <c r="D2310">
        <v>5</v>
      </c>
      <c r="E2310">
        <v>1</v>
      </c>
      <c r="F2310">
        <v>0</v>
      </c>
      <c r="G2310">
        <v>0</v>
      </c>
      <c r="H2310">
        <v>0</v>
      </c>
      <c r="I2310">
        <v>2623</v>
      </c>
      <c r="J2310">
        <v>600000</v>
      </c>
      <c r="K2310">
        <v>0</v>
      </c>
      <c r="L2310">
        <v>0</v>
      </c>
      <c r="M2310">
        <v>0</v>
      </c>
      <c r="N2310">
        <v>0</v>
      </c>
      <c r="O2310">
        <v>5</v>
      </c>
      <c r="P2310">
        <v>15</v>
      </c>
      <c r="Q2310">
        <v>5</v>
      </c>
      <c r="R2310">
        <v>15</v>
      </c>
      <c r="S2310">
        <v>5</v>
      </c>
      <c r="T2310">
        <v>15</v>
      </c>
      <c r="U2310">
        <v>91</v>
      </c>
      <c r="V2310">
        <v>70</v>
      </c>
      <c r="W2310">
        <v>1000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5</v>
      </c>
      <c r="AG2310">
        <v>15</v>
      </c>
      <c r="AH2310">
        <v>99</v>
      </c>
    </row>
    <row r="2311" spans="1:34" ht="18.75">
      <c r="A2311" s="79">
        <v>2310</v>
      </c>
      <c r="B2311" t="s">
        <v>4681</v>
      </c>
      <c r="C2311">
        <v>7</v>
      </c>
      <c r="D2311">
        <v>5</v>
      </c>
      <c r="E2311">
        <v>1</v>
      </c>
      <c r="F2311">
        <v>0</v>
      </c>
      <c r="G2311">
        <v>0</v>
      </c>
      <c r="H2311">
        <v>0</v>
      </c>
      <c r="I2311">
        <v>2623</v>
      </c>
      <c r="J2311">
        <v>600000</v>
      </c>
      <c r="K2311">
        <v>0</v>
      </c>
      <c r="L2311">
        <v>0</v>
      </c>
      <c r="M2311">
        <v>0</v>
      </c>
      <c r="N2311">
        <v>0</v>
      </c>
      <c r="O2311">
        <v>10</v>
      </c>
      <c r="P2311">
        <v>15</v>
      </c>
      <c r="Q2311">
        <v>10</v>
      </c>
      <c r="R2311">
        <v>15</v>
      </c>
      <c r="S2311">
        <v>10</v>
      </c>
      <c r="T2311">
        <v>15</v>
      </c>
      <c r="U2311">
        <v>91</v>
      </c>
      <c r="V2311">
        <v>70</v>
      </c>
      <c r="W2311">
        <v>1000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10</v>
      </c>
      <c r="AG2311">
        <v>15</v>
      </c>
      <c r="AH2311">
        <v>99</v>
      </c>
    </row>
    <row r="2312" spans="1:34" ht="18.75">
      <c r="A2312" s="79">
        <v>2311</v>
      </c>
      <c r="B2312" t="s">
        <v>4682</v>
      </c>
      <c r="C2312">
        <v>7</v>
      </c>
      <c r="D2312">
        <v>5</v>
      </c>
      <c r="E2312">
        <v>1</v>
      </c>
      <c r="F2312">
        <v>0</v>
      </c>
      <c r="G2312">
        <v>0</v>
      </c>
      <c r="H2312">
        <v>0</v>
      </c>
      <c r="I2312">
        <v>2624</v>
      </c>
      <c r="J2312">
        <v>50000</v>
      </c>
      <c r="K2312">
        <v>50</v>
      </c>
      <c r="L2312">
        <v>0</v>
      </c>
      <c r="M2312">
        <v>0</v>
      </c>
      <c r="N2312">
        <v>0</v>
      </c>
      <c r="O2312">
        <v>0</v>
      </c>
      <c r="P2312">
        <v>50</v>
      </c>
      <c r="Q2312">
        <v>0</v>
      </c>
      <c r="R2312">
        <v>50</v>
      </c>
      <c r="S2312">
        <v>0</v>
      </c>
      <c r="T2312">
        <v>50</v>
      </c>
      <c r="U2312">
        <v>91</v>
      </c>
      <c r="V2312">
        <v>70</v>
      </c>
      <c r="W2312">
        <v>1000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50</v>
      </c>
      <c r="AH2312">
        <v>99</v>
      </c>
    </row>
    <row r="2313" spans="1:34" ht="18.75">
      <c r="A2313" s="79">
        <v>2312</v>
      </c>
      <c r="B2313" t="s">
        <v>4683</v>
      </c>
      <c r="C2313">
        <v>7</v>
      </c>
      <c r="D2313">
        <v>5</v>
      </c>
      <c r="E2313">
        <v>1</v>
      </c>
      <c r="F2313">
        <v>0</v>
      </c>
      <c r="G2313">
        <v>0</v>
      </c>
      <c r="H2313">
        <v>0</v>
      </c>
      <c r="I2313">
        <v>2623</v>
      </c>
      <c r="J2313">
        <v>600000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20</v>
      </c>
      <c r="Q2313">
        <v>0</v>
      </c>
      <c r="R2313">
        <v>20</v>
      </c>
      <c r="S2313">
        <v>0</v>
      </c>
      <c r="T2313">
        <v>20</v>
      </c>
      <c r="U2313">
        <v>0</v>
      </c>
      <c r="V2313">
        <v>50</v>
      </c>
      <c r="W2313">
        <v>1000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20</v>
      </c>
      <c r="AH2313">
        <v>99</v>
      </c>
    </row>
    <row r="2314" spans="1:34" ht="18.75">
      <c r="A2314" s="79">
        <v>2313</v>
      </c>
      <c r="B2314" t="s">
        <v>4684</v>
      </c>
      <c r="C2314">
        <v>7</v>
      </c>
      <c r="D2314">
        <v>5</v>
      </c>
      <c r="E2314">
        <v>1</v>
      </c>
      <c r="F2314">
        <v>0</v>
      </c>
      <c r="G2314">
        <v>0</v>
      </c>
      <c r="H2314">
        <v>0</v>
      </c>
      <c r="I2314">
        <v>2623</v>
      </c>
      <c r="J2314">
        <v>600000</v>
      </c>
      <c r="K2314">
        <v>10</v>
      </c>
      <c r="L2314">
        <v>0</v>
      </c>
      <c r="M2314">
        <v>0</v>
      </c>
      <c r="N2314">
        <v>0</v>
      </c>
      <c r="O2314">
        <v>0</v>
      </c>
      <c r="P2314">
        <v>20</v>
      </c>
      <c r="Q2314">
        <v>0</v>
      </c>
      <c r="R2314">
        <v>20</v>
      </c>
      <c r="S2314">
        <v>0</v>
      </c>
      <c r="T2314">
        <v>20</v>
      </c>
      <c r="U2314">
        <v>91</v>
      </c>
      <c r="V2314">
        <v>70</v>
      </c>
      <c r="W2314">
        <v>1000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20</v>
      </c>
      <c r="AH2314">
        <v>99</v>
      </c>
    </row>
    <row r="2315" spans="1:34" ht="18.75">
      <c r="A2315" s="79">
        <v>2314</v>
      </c>
      <c r="B2315" t="s">
        <v>4685</v>
      </c>
      <c r="C2315">
        <v>7</v>
      </c>
      <c r="D2315">
        <v>5</v>
      </c>
      <c r="E2315">
        <v>1</v>
      </c>
      <c r="F2315">
        <v>0</v>
      </c>
      <c r="G2315">
        <v>0</v>
      </c>
      <c r="H2315">
        <v>0</v>
      </c>
      <c r="I2315">
        <v>2623</v>
      </c>
      <c r="J2315">
        <v>600000</v>
      </c>
      <c r="K2315">
        <v>10</v>
      </c>
      <c r="L2315">
        <v>0</v>
      </c>
      <c r="M2315">
        <v>0</v>
      </c>
      <c r="N2315">
        <v>0</v>
      </c>
      <c r="O2315">
        <v>0</v>
      </c>
      <c r="P2315">
        <v>20</v>
      </c>
      <c r="Q2315">
        <v>0</v>
      </c>
      <c r="R2315">
        <v>20</v>
      </c>
      <c r="S2315">
        <v>0</v>
      </c>
      <c r="T2315">
        <v>20</v>
      </c>
      <c r="U2315">
        <v>91</v>
      </c>
      <c r="V2315">
        <v>70</v>
      </c>
      <c r="W2315">
        <v>1000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20</v>
      </c>
      <c r="AH2315">
        <v>99</v>
      </c>
    </row>
    <row r="2316" spans="1:34" ht="18.75">
      <c r="A2316" s="79">
        <v>2315</v>
      </c>
      <c r="B2316" t="s">
        <v>4686</v>
      </c>
      <c r="C2316">
        <v>7</v>
      </c>
      <c r="D2316">
        <v>5</v>
      </c>
      <c r="E2316">
        <v>1</v>
      </c>
      <c r="F2316">
        <v>0</v>
      </c>
      <c r="G2316">
        <v>0</v>
      </c>
      <c r="H2316">
        <v>0</v>
      </c>
      <c r="I2316">
        <v>2623</v>
      </c>
      <c r="J2316">
        <v>600000</v>
      </c>
      <c r="K2316">
        <v>20</v>
      </c>
      <c r="L2316">
        <v>0</v>
      </c>
      <c r="M2316">
        <v>0</v>
      </c>
      <c r="N2316">
        <v>0</v>
      </c>
      <c r="O2316">
        <v>0</v>
      </c>
      <c r="P2316">
        <v>30</v>
      </c>
      <c r="Q2316">
        <v>0</v>
      </c>
      <c r="R2316">
        <v>30</v>
      </c>
      <c r="S2316">
        <v>0</v>
      </c>
      <c r="T2316">
        <v>30</v>
      </c>
      <c r="U2316">
        <v>91</v>
      </c>
      <c r="V2316">
        <v>70</v>
      </c>
      <c r="W2316">
        <v>1000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30</v>
      </c>
      <c r="AH2316">
        <v>99</v>
      </c>
    </row>
    <row r="2317" spans="1:34" ht="18.75">
      <c r="A2317" s="79">
        <v>2316</v>
      </c>
      <c r="B2317" t="s">
        <v>4687</v>
      </c>
      <c r="C2317">
        <v>7</v>
      </c>
      <c r="D2317">
        <v>5</v>
      </c>
      <c r="E2317">
        <v>1</v>
      </c>
      <c r="F2317">
        <v>0</v>
      </c>
      <c r="G2317">
        <v>0</v>
      </c>
      <c r="H2317">
        <v>0</v>
      </c>
      <c r="I2317">
        <v>2623</v>
      </c>
      <c r="J2317">
        <v>600000</v>
      </c>
      <c r="K2317">
        <v>20</v>
      </c>
      <c r="L2317">
        <v>0</v>
      </c>
      <c r="M2317">
        <v>0</v>
      </c>
      <c r="N2317">
        <v>0</v>
      </c>
      <c r="O2317">
        <v>0</v>
      </c>
      <c r="P2317">
        <v>40</v>
      </c>
      <c r="Q2317">
        <v>0</v>
      </c>
      <c r="R2317">
        <v>40</v>
      </c>
      <c r="S2317">
        <v>0</v>
      </c>
      <c r="T2317">
        <v>40</v>
      </c>
      <c r="U2317">
        <v>91</v>
      </c>
      <c r="V2317">
        <v>70</v>
      </c>
      <c r="W2317">
        <v>1000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40</v>
      </c>
      <c r="AH2317">
        <v>99</v>
      </c>
    </row>
    <row r="2318" spans="1:34" ht="18.75">
      <c r="A2318" s="79">
        <v>2317</v>
      </c>
      <c r="B2318" t="s">
        <v>4688</v>
      </c>
      <c r="C2318">
        <v>7</v>
      </c>
      <c r="D2318">
        <v>5</v>
      </c>
      <c r="E2318">
        <v>1</v>
      </c>
      <c r="F2318">
        <v>0</v>
      </c>
      <c r="G2318">
        <v>0</v>
      </c>
      <c r="H2318">
        <v>0</v>
      </c>
      <c r="I2318">
        <v>2623</v>
      </c>
      <c r="J2318">
        <v>600000</v>
      </c>
      <c r="K2318">
        <v>20</v>
      </c>
      <c r="L2318">
        <v>0</v>
      </c>
      <c r="M2318">
        <v>0</v>
      </c>
      <c r="N2318">
        <v>0</v>
      </c>
      <c r="O2318">
        <v>0</v>
      </c>
      <c r="P2318">
        <v>50</v>
      </c>
      <c r="Q2318">
        <v>0</v>
      </c>
      <c r="R2318">
        <v>50</v>
      </c>
      <c r="S2318">
        <v>0</v>
      </c>
      <c r="T2318">
        <v>50</v>
      </c>
      <c r="U2318">
        <v>91</v>
      </c>
      <c r="V2318">
        <v>70</v>
      </c>
      <c r="W2318">
        <v>1000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50</v>
      </c>
      <c r="AH2318">
        <v>99</v>
      </c>
    </row>
    <row r="2319" spans="1:34" ht="18.75">
      <c r="A2319" s="79">
        <v>2318</v>
      </c>
      <c r="B2319" t="s">
        <v>4689</v>
      </c>
      <c r="C2319">
        <v>7</v>
      </c>
      <c r="D2319">
        <v>5</v>
      </c>
      <c r="E2319">
        <v>1</v>
      </c>
      <c r="F2319">
        <v>0</v>
      </c>
      <c r="G2319">
        <v>0</v>
      </c>
      <c r="H2319">
        <v>0</v>
      </c>
      <c r="I2319">
        <v>2624</v>
      </c>
      <c r="J2319">
        <v>600000</v>
      </c>
      <c r="K2319">
        <v>50</v>
      </c>
      <c r="L2319">
        <v>5</v>
      </c>
      <c r="M2319">
        <v>0</v>
      </c>
      <c r="N2319">
        <v>0</v>
      </c>
      <c r="O2319">
        <v>0</v>
      </c>
      <c r="P2319">
        <v>75</v>
      </c>
      <c r="Q2319">
        <v>0</v>
      </c>
      <c r="R2319">
        <v>70</v>
      </c>
      <c r="S2319">
        <v>0</v>
      </c>
      <c r="T2319">
        <v>70</v>
      </c>
      <c r="U2319">
        <v>91</v>
      </c>
      <c r="V2319">
        <v>150</v>
      </c>
      <c r="W2319">
        <v>1000</v>
      </c>
      <c r="X2319">
        <v>3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70</v>
      </c>
      <c r="AH2319">
        <v>99</v>
      </c>
    </row>
    <row r="2320" spans="1:34" ht="18.75">
      <c r="A2320" s="79">
        <v>2319</v>
      </c>
      <c r="B2320" t="s">
        <v>4690</v>
      </c>
      <c r="C2320">
        <v>7</v>
      </c>
      <c r="D2320">
        <v>5</v>
      </c>
      <c r="E2320">
        <v>1</v>
      </c>
      <c r="F2320">
        <v>0</v>
      </c>
      <c r="G2320">
        <v>0</v>
      </c>
      <c r="H2320">
        <v>0</v>
      </c>
      <c r="I2320">
        <v>2624</v>
      </c>
      <c r="J2320">
        <v>600000</v>
      </c>
      <c r="K2320">
        <v>70</v>
      </c>
      <c r="L2320">
        <v>0</v>
      </c>
      <c r="M2320">
        <v>0</v>
      </c>
      <c r="N2320">
        <v>0</v>
      </c>
      <c r="O2320">
        <v>0</v>
      </c>
      <c r="P2320">
        <v>80</v>
      </c>
      <c r="Q2320">
        <v>0</v>
      </c>
      <c r="R2320">
        <v>0</v>
      </c>
      <c r="S2320">
        <v>0</v>
      </c>
      <c r="T2320">
        <v>0</v>
      </c>
      <c r="U2320">
        <v>91</v>
      </c>
      <c r="V2320">
        <v>150</v>
      </c>
      <c r="W2320">
        <v>1000</v>
      </c>
      <c r="X2320">
        <v>3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100</v>
      </c>
    </row>
    <row r="2321" spans="1:34" ht="18.75">
      <c r="A2321" s="79">
        <v>2320</v>
      </c>
      <c r="B2321" t="s">
        <v>4691</v>
      </c>
      <c r="C2321">
        <v>7</v>
      </c>
      <c r="D2321">
        <v>5</v>
      </c>
      <c r="E2321">
        <v>1</v>
      </c>
      <c r="F2321">
        <v>0</v>
      </c>
      <c r="G2321">
        <v>0</v>
      </c>
      <c r="H2321">
        <v>0</v>
      </c>
      <c r="I2321">
        <v>2624</v>
      </c>
      <c r="J2321">
        <v>600000</v>
      </c>
      <c r="K2321">
        <v>70</v>
      </c>
      <c r="L2321">
        <v>5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75</v>
      </c>
      <c r="S2321">
        <v>0</v>
      </c>
      <c r="T2321">
        <v>0</v>
      </c>
      <c r="U2321">
        <v>90</v>
      </c>
      <c r="V2321">
        <v>1</v>
      </c>
      <c r="W2321">
        <v>1000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30</v>
      </c>
      <c r="AD2321">
        <v>0</v>
      </c>
      <c r="AE2321">
        <v>0</v>
      </c>
      <c r="AF2321">
        <v>0</v>
      </c>
      <c r="AG2321">
        <v>0</v>
      </c>
      <c r="AH2321">
        <v>100</v>
      </c>
    </row>
    <row r="2322" spans="1:34" ht="18.75">
      <c r="A2322" s="79">
        <v>2321</v>
      </c>
      <c r="B2322" t="s">
        <v>4692</v>
      </c>
      <c r="C2322">
        <v>7</v>
      </c>
      <c r="D2322">
        <v>5</v>
      </c>
      <c r="E2322">
        <v>1</v>
      </c>
      <c r="F2322">
        <v>0</v>
      </c>
      <c r="G2322">
        <v>0</v>
      </c>
      <c r="H2322">
        <v>0</v>
      </c>
      <c r="I2322">
        <v>2624</v>
      </c>
      <c r="J2322">
        <v>600000</v>
      </c>
      <c r="K2322">
        <v>70</v>
      </c>
      <c r="L2322">
        <v>5</v>
      </c>
      <c r="M2322">
        <v>6000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75</v>
      </c>
      <c r="U2322">
        <v>91</v>
      </c>
      <c r="V2322">
        <v>150</v>
      </c>
      <c r="W2322">
        <v>1000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100</v>
      </c>
    </row>
    <row r="2323" spans="1:34" ht="18.75">
      <c r="A2323" s="79">
        <v>2322</v>
      </c>
      <c r="B2323" t="s">
        <v>4693</v>
      </c>
      <c r="C2323">
        <v>7</v>
      </c>
      <c r="D2323">
        <v>5</v>
      </c>
      <c r="E2323">
        <v>1</v>
      </c>
      <c r="F2323">
        <v>214</v>
      </c>
      <c r="G2323">
        <v>0</v>
      </c>
      <c r="H2323">
        <v>0</v>
      </c>
      <c r="I2323">
        <v>3900</v>
      </c>
      <c r="J2323">
        <v>3000000</v>
      </c>
      <c r="K2323">
        <v>80</v>
      </c>
      <c r="L2323">
        <v>0</v>
      </c>
      <c r="M2323">
        <v>0</v>
      </c>
      <c r="N2323">
        <v>5</v>
      </c>
      <c r="O2323">
        <v>0</v>
      </c>
      <c r="P2323">
        <v>110</v>
      </c>
      <c r="Q2323">
        <v>0</v>
      </c>
      <c r="R2323">
        <v>0</v>
      </c>
      <c r="S2323">
        <v>0</v>
      </c>
      <c r="T2323">
        <v>0</v>
      </c>
      <c r="U2323">
        <v>91</v>
      </c>
      <c r="V2323">
        <v>300</v>
      </c>
      <c r="W2323">
        <v>1000</v>
      </c>
      <c r="X2323">
        <v>3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100</v>
      </c>
    </row>
    <row r="2324" spans="1:34" ht="18.75">
      <c r="A2324" s="79">
        <v>2323</v>
      </c>
      <c r="B2324" t="s">
        <v>4694</v>
      </c>
      <c r="C2324">
        <v>7</v>
      </c>
      <c r="D2324">
        <v>5</v>
      </c>
      <c r="E2324">
        <v>1</v>
      </c>
      <c r="F2324">
        <v>214</v>
      </c>
      <c r="G2324">
        <v>0</v>
      </c>
      <c r="H2324">
        <v>0</v>
      </c>
      <c r="I2324">
        <v>3900</v>
      </c>
      <c r="J2324">
        <v>3000000</v>
      </c>
      <c r="K2324">
        <v>80</v>
      </c>
      <c r="L2324">
        <v>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100</v>
      </c>
      <c r="S2324">
        <v>0</v>
      </c>
      <c r="T2324">
        <v>0</v>
      </c>
      <c r="U2324">
        <v>90</v>
      </c>
      <c r="V2324">
        <v>1</v>
      </c>
      <c r="W2324">
        <v>1000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30</v>
      </c>
      <c r="AD2324">
        <v>0</v>
      </c>
      <c r="AE2324">
        <v>0</v>
      </c>
      <c r="AF2324">
        <v>0</v>
      </c>
      <c r="AG2324">
        <v>0</v>
      </c>
      <c r="AH2324">
        <v>100</v>
      </c>
    </row>
    <row r="2325" spans="1:34" ht="18.75">
      <c r="A2325" s="79">
        <v>2324</v>
      </c>
      <c r="B2325" t="s">
        <v>4695</v>
      </c>
      <c r="C2325">
        <v>7</v>
      </c>
      <c r="D2325">
        <v>5</v>
      </c>
      <c r="E2325">
        <v>1</v>
      </c>
      <c r="F2325">
        <v>214</v>
      </c>
      <c r="G2325">
        <v>0</v>
      </c>
      <c r="H2325">
        <v>0</v>
      </c>
      <c r="I2325">
        <v>3900</v>
      </c>
      <c r="J2325">
        <v>3000000</v>
      </c>
      <c r="K2325">
        <v>80</v>
      </c>
      <c r="L2325">
        <v>5</v>
      </c>
      <c r="M2325">
        <v>6000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100</v>
      </c>
      <c r="U2325">
        <v>88</v>
      </c>
      <c r="V2325">
        <v>300</v>
      </c>
      <c r="W2325">
        <v>1000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100</v>
      </c>
    </row>
    <row r="2326" spans="1:34" ht="18.75">
      <c r="A2326" s="79">
        <v>2325</v>
      </c>
      <c r="B2326" t="s">
        <v>4696</v>
      </c>
      <c r="C2326">
        <v>7</v>
      </c>
      <c r="D2326">
        <v>5</v>
      </c>
      <c r="E2326">
        <v>1</v>
      </c>
      <c r="F2326">
        <v>216</v>
      </c>
      <c r="G2326">
        <v>0</v>
      </c>
      <c r="H2326">
        <v>0</v>
      </c>
      <c r="I2326">
        <v>3900</v>
      </c>
      <c r="J2326">
        <v>3000000</v>
      </c>
      <c r="K2326">
        <v>80</v>
      </c>
      <c r="L2326">
        <v>0</v>
      </c>
      <c r="M2326">
        <v>0</v>
      </c>
      <c r="N2326">
        <v>5</v>
      </c>
      <c r="O2326">
        <v>0</v>
      </c>
      <c r="P2326">
        <v>150</v>
      </c>
      <c r="Q2326">
        <v>0</v>
      </c>
      <c r="R2326">
        <v>0</v>
      </c>
      <c r="S2326">
        <v>0</v>
      </c>
      <c r="T2326">
        <v>0</v>
      </c>
      <c r="U2326">
        <v>91</v>
      </c>
      <c r="V2326">
        <v>300</v>
      </c>
      <c r="W2326">
        <v>1000</v>
      </c>
      <c r="X2326">
        <v>4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100</v>
      </c>
    </row>
    <row r="2327" spans="1:34" ht="18.75">
      <c r="A2327" s="79">
        <v>2326</v>
      </c>
      <c r="B2327" t="s">
        <v>4697</v>
      </c>
      <c r="C2327">
        <v>7</v>
      </c>
      <c r="D2327">
        <v>5</v>
      </c>
      <c r="E2327">
        <v>1</v>
      </c>
      <c r="F2327">
        <v>216</v>
      </c>
      <c r="G2327">
        <v>0</v>
      </c>
      <c r="H2327">
        <v>0</v>
      </c>
      <c r="I2327">
        <v>3900</v>
      </c>
      <c r="J2327">
        <v>3000000</v>
      </c>
      <c r="K2327">
        <v>80</v>
      </c>
      <c r="L2327">
        <v>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140</v>
      </c>
      <c r="S2327">
        <v>0</v>
      </c>
      <c r="T2327">
        <v>0</v>
      </c>
      <c r="U2327">
        <v>90</v>
      </c>
      <c r="V2327">
        <v>1</v>
      </c>
      <c r="W2327">
        <v>1000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30</v>
      </c>
      <c r="AD2327">
        <v>0</v>
      </c>
      <c r="AE2327">
        <v>0</v>
      </c>
      <c r="AF2327">
        <v>0</v>
      </c>
      <c r="AG2327">
        <v>0</v>
      </c>
      <c r="AH2327">
        <v>100</v>
      </c>
    </row>
    <row r="2328" spans="1:34" ht="18.75">
      <c r="A2328" s="79">
        <v>2327</v>
      </c>
      <c r="B2328" t="s">
        <v>4698</v>
      </c>
      <c r="C2328">
        <v>7</v>
      </c>
      <c r="D2328">
        <v>5</v>
      </c>
      <c r="E2328">
        <v>1</v>
      </c>
      <c r="F2328">
        <v>216</v>
      </c>
      <c r="G2328">
        <v>0</v>
      </c>
      <c r="H2328">
        <v>0</v>
      </c>
      <c r="I2328">
        <v>3900</v>
      </c>
      <c r="J2328">
        <v>3000000</v>
      </c>
      <c r="K2328">
        <v>80</v>
      </c>
      <c r="L2328">
        <v>5</v>
      </c>
      <c r="M2328">
        <v>12000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140</v>
      </c>
      <c r="U2328">
        <v>91</v>
      </c>
      <c r="V2328">
        <v>300</v>
      </c>
      <c r="W2328">
        <v>1000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100</v>
      </c>
    </row>
    <row r="2329" spans="1:34" ht="18.75">
      <c r="A2329" s="79">
        <v>2328</v>
      </c>
      <c r="B2329" t="s">
        <v>4699</v>
      </c>
      <c r="C2329">
        <v>7</v>
      </c>
      <c r="D2329">
        <v>5</v>
      </c>
      <c r="E2329">
        <v>1</v>
      </c>
      <c r="F2329">
        <v>217</v>
      </c>
      <c r="G2329">
        <v>0</v>
      </c>
      <c r="H2329">
        <v>0</v>
      </c>
      <c r="I2329">
        <v>4661</v>
      </c>
      <c r="J2329">
        <v>3000000</v>
      </c>
      <c r="K2329">
        <v>160</v>
      </c>
      <c r="L2329">
        <v>0</v>
      </c>
      <c r="M2329">
        <v>0</v>
      </c>
      <c r="N2329">
        <v>10</v>
      </c>
      <c r="O2329">
        <v>0</v>
      </c>
      <c r="P2329">
        <v>300</v>
      </c>
      <c r="Q2329">
        <v>0</v>
      </c>
      <c r="R2329">
        <v>0</v>
      </c>
      <c r="S2329">
        <v>0</v>
      </c>
      <c r="T2329">
        <v>0</v>
      </c>
      <c r="U2329">
        <v>91</v>
      </c>
      <c r="V2329">
        <v>300</v>
      </c>
      <c r="W2329">
        <v>30000</v>
      </c>
      <c r="X2329">
        <v>4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100</v>
      </c>
    </row>
    <row r="2330" spans="1:34" ht="18.75">
      <c r="A2330" s="79">
        <v>2329</v>
      </c>
      <c r="B2330" t="s">
        <v>4700</v>
      </c>
      <c r="C2330">
        <v>7</v>
      </c>
      <c r="D2330">
        <v>5</v>
      </c>
      <c r="E2330">
        <v>1</v>
      </c>
      <c r="F2330">
        <v>217</v>
      </c>
      <c r="G2330">
        <v>0</v>
      </c>
      <c r="H2330">
        <v>0</v>
      </c>
      <c r="I2330">
        <v>4661</v>
      </c>
      <c r="J2330">
        <v>3000000</v>
      </c>
      <c r="K2330">
        <v>160</v>
      </c>
      <c r="L2330">
        <v>10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300</v>
      </c>
      <c r="S2330">
        <v>0</v>
      </c>
      <c r="T2330">
        <v>0</v>
      </c>
      <c r="U2330">
        <v>90</v>
      </c>
      <c r="V2330">
        <v>1</v>
      </c>
      <c r="W2330">
        <v>30000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35</v>
      </c>
      <c r="AD2330">
        <v>0</v>
      </c>
      <c r="AE2330">
        <v>0</v>
      </c>
      <c r="AF2330">
        <v>0</v>
      </c>
      <c r="AG2330">
        <v>0</v>
      </c>
      <c r="AH2330">
        <v>100</v>
      </c>
    </row>
    <row r="2331" spans="1:34" ht="18.75">
      <c r="A2331" s="79">
        <v>2330</v>
      </c>
      <c r="B2331" t="s">
        <v>4701</v>
      </c>
      <c r="C2331">
        <v>7</v>
      </c>
      <c r="D2331">
        <v>5</v>
      </c>
      <c r="E2331">
        <v>1</v>
      </c>
      <c r="F2331">
        <v>217</v>
      </c>
      <c r="G2331">
        <v>0</v>
      </c>
      <c r="H2331">
        <v>0</v>
      </c>
      <c r="I2331">
        <v>4661</v>
      </c>
      <c r="J2331">
        <v>3000000</v>
      </c>
      <c r="K2331">
        <v>160</v>
      </c>
      <c r="L2331">
        <v>10</v>
      </c>
      <c r="M2331">
        <v>12000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300</v>
      </c>
      <c r="U2331">
        <v>91</v>
      </c>
      <c r="V2331">
        <v>300</v>
      </c>
      <c r="W2331">
        <v>30000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100</v>
      </c>
    </row>
    <row r="2332" spans="1:34" ht="18.75">
      <c r="A2332" s="79">
        <v>2331</v>
      </c>
      <c r="B2332" t="s">
        <v>4702</v>
      </c>
      <c r="C2332">
        <v>7</v>
      </c>
      <c r="D2332">
        <v>5</v>
      </c>
      <c r="E2332">
        <v>1</v>
      </c>
      <c r="F2332">
        <v>217</v>
      </c>
      <c r="G2332">
        <v>0</v>
      </c>
      <c r="H2332">
        <v>0</v>
      </c>
      <c r="I2332">
        <v>4252</v>
      </c>
      <c r="J2332">
        <v>3000000</v>
      </c>
      <c r="K2332">
        <v>120</v>
      </c>
      <c r="L2332">
        <v>0</v>
      </c>
      <c r="M2332">
        <v>0</v>
      </c>
      <c r="N2332">
        <v>5</v>
      </c>
      <c r="O2332">
        <v>0</v>
      </c>
      <c r="P2332">
        <v>200</v>
      </c>
      <c r="Q2332">
        <v>0</v>
      </c>
      <c r="R2332">
        <v>0</v>
      </c>
      <c r="S2332">
        <v>0</v>
      </c>
      <c r="T2332">
        <v>0</v>
      </c>
      <c r="U2332">
        <v>91</v>
      </c>
      <c r="V2332">
        <v>300</v>
      </c>
      <c r="W2332">
        <v>30000</v>
      </c>
      <c r="X2332">
        <v>4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100</v>
      </c>
    </row>
    <row r="2333" spans="1:34" ht="18.75">
      <c r="A2333" s="79">
        <v>2332</v>
      </c>
      <c r="B2333" t="s">
        <v>4703</v>
      </c>
      <c r="C2333">
        <v>7</v>
      </c>
      <c r="D2333">
        <v>5</v>
      </c>
      <c r="E2333">
        <v>1</v>
      </c>
      <c r="F2333">
        <v>217</v>
      </c>
      <c r="G2333">
        <v>0</v>
      </c>
      <c r="H2333">
        <v>0</v>
      </c>
      <c r="I2333">
        <v>4252</v>
      </c>
      <c r="J2333">
        <v>3000000</v>
      </c>
      <c r="K2333">
        <v>120</v>
      </c>
      <c r="L2333">
        <v>5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200</v>
      </c>
      <c r="S2333">
        <v>0</v>
      </c>
      <c r="T2333">
        <v>0</v>
      </c>
      <c r="U2333">
        <v>90</v>
      </c>
      <c r="V2333">
        <v>1</v>
      </c>
      <c r="W2333">
        <v>30000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35</v>
      </c>
      <c r="AD2333">
        <v>0</v>
      </c>
      <c r="AE2333">
        <v>0</v>
      </c>
      <c r="AF2333">
        <v>0</v>
      </c>
      <c r="AG2333">
        <v>0</v>
      </c>
      <c r="AH2333">
        <v>100</v>
      </c>
    </row>
    <row r="2334" spans="1:34" ht="18.75">
      <c r="A2334" s="79">
        <v>2333</v>
      </c>
      <c r="B2334" t="s">
        <v>4704</v>
      </c>
      <c r="C2334">
        <v>7</v>
      </c>
      <c r="D2334">
        <v>5</v>
      </c>
      <c r="E2334">
        <v>1</v>
      </c>
      <c r="F2334">
        <v>217</v>
      </c>
      <c r="G2334">
        <v>0</v>
      </c>
      <c r="H2334">
        <v>0</v>
      </c>
      <c r="I2334">
        <v>4252</v>
      </c>
      <c r="J2334">
        <v>3000000</v>
      </c>
      <c r="K2334">
        <v>120</v>
      </c>
      <c r="L2334">
        <v>5</v>
      </c>
      <c r="M2334">
        <v>12000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200</v>
      </c>
      <c r="U2334">
        <v>91</v>
      </c>
      <c r="V2334">
        <v>300</v>
      </c>
      <c r="W2334">
        <v>30000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100</v>
      </c>
    </row>
    <row r="2335" spans="1:34" ht="18.75">
      <c r="A2335" s="79">
        <v>2334</v>
      </c>
      <c r="B2335" t="s">
        <v>4705</v>
      </c>
      <c r="C2335">
        <v>7</v>
      </c>
      <c r="D2335">
        <v>5</v>
      </c>
      <c r="E2335">
        <v>1</v>
      </c>
      <c r="F2335">
        <v>217</v>
      </c>
      <c r="G2335">
        <v>0</v>
      </c>
      <c r="H2335">
        <v>0</v>
      </c>
      <c r="I2335">
        <v>5001</v>
      </c>
      <c r="J2335">
        <v>3000000</v>
      </c>
      <c r="K2335">
        <v>360</v>
      </c>
      <c r="L2335">
        <v>0</v>
      </c>
      <c r="M2335">
        <v>0</v>
      </c>
      <c r="N2335">
        <v>10</v>
      </c>
      <c r="O2335">
        <v>0</v>
      </c>
      <c r="P2335">
        <v>400</v>
      </c>
      <c r="Q2335">
        <v>0</v>
      </c>
      <c r="R2335">
        <v>0</v>
      </c>
      <c r="S2335">
        <v>0</v>
      </c>
      <c r="T2335">
        <v>0</v>
      </c>
      <c r="U2335">
        <v>91</v>
      </c>
      <c r="V2335">
        <v>300</v>
      </c>
      <c r="W2335">
        <v>30000</v>
      </c>
      <c r="X2335">
        <v>4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100</v>
      </c>
    </row>
    <row r="2336" spans="1:34" ht="18.75">
      <c r="A2336" s="79">
        <v>2335</v>
      </c>
      <c r="B2336" t="s">
        <v>4706</v>
      </c>
      <c r="C2336">
        <v>7</v>
      </c>
      <c r="D2336">
        <v>5</v>
      </c>
      <c r="E2336">
        <v>1</v>
      </c>
      <c r="F2336">
        <v>217</v>
      </c>
      <c r="G2336">
        <v>0</v>
      </c>
      <c r="H2336">
        <v>0</v>
      </c>
      <c r="I2336">
        <v>5001</v>
      </c>
      <c r="J2336">
        <v>3000000</v>
      </c>
      <c r="K2336">
        <v>360</v>
      </c>
      <c r="L2336">
        <v>10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400</v>
      </c>
      <c r="S2336">
        <v>0</v>
      </c>
      <c r="T2336">
        <v>0</v>
      </c>
      <c r="U2336">
        <v>90</v>
      </c>
      <c r="V2336">
        <v>1</v>
      </c>
      <c r="W2336">
        <v>30000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35</v>
      </c>
      <c r="AD2336">
        <v>0</v>
      </c>
      <c r="AE2336">
        <v>0</v>
      </c>
      <c r="AF2336">
        <v>0</v>
      </c>
      <c r="AG2336">
        <v>0</v>
      </c>
      <c r="AH2336">
        <v>100</v>
      </c>
    </row>
    <row r="2337" spans="1:34" ht="18.75">
      <c r="A2337" s="79">
        <v>2336</v>
      </c>
      <c r="B2337" t="s">
        <v>4707</v>
      </c>
      <c r="C2337">
        <v>7</v>
      </c>
      <c r="D2337">
        <v>5</v>
      </c>
      <c r="E2337">
        <v>1</v>
      </c>
      <c r="F2337">
        <v>217</v>
      </c>
      <c r="G2337">
        <v>0</v>
      </c>
      <c r="H2337">
        <v>0</v>
      </c>
      <c r="I2337">
        <v>5001</v>
      </c>
      <c r="J2337">
        <v>3000000</v>
      </c>
      <c r="K2337">
        <v>360</v>
      </c>
      <c r="L2337">
        <v>10</v>
      </c>
      <c r="M2337">
        <v>12000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400</v>
      </c>
      <c r="U2337">
        <v>91</v>
      </c>
      <c r="V2337">
        <v>300</v>
      </c>
      <c r="W2337">
        <v>30000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100</v>
      </c>
    </row>
    <row r="2338" spans="1:34" ht="18.75">
      <c r="A2338" s="79">
        <v>2337</v>
      </c>
      <c r="B2338" t="s">
        <v>4708</v>
      </c>
      <c r="C2338">
        <v>44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1190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5000</v>
      </c>
      <c r="X2338">
        <v>5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100</v>
      </c>
    </row>
    <row r="2339" spans="1:34" ht="18.75">
      <c r="A2339" s="79">
        <v>2338</v>
      </c>
      <c r="B2339" t="s">
        <v>4709</v>
      </c>
      <c r="C2339">
        <v>17</v>
      </c>
      <c r="D2339">
        <v>90</v>
      </c>
      <c r="E2339">
        <v>1</v>
      </c>
      <c r="F2339">
        <v>90</v>
      </c>
      <c r="G2339">
        <v>0</v>
      </c>
      <c r="H2339">
        <v>1</v>
      </c>
      <c r="I2339">
        <v>2191</v>
      </c>
      <c r="J2339">
        <v>999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5</v>
      </c>
      <c r="X2339">
        <v>5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100</v>
      </c>
    </row>
    <row r="2340" spans="1:34" ht="18.75">
      <c r="A2340" s="79">
        <v>2339</v>
      </c>
      <c r="B2340" t="s">
        <v>4710</v>
      </c>
      <c r="C2340">
        <v>17</v>
      </c>
      <c r="D2340">
        <v>90</v>
      </c>
      <c r="E2340">
        <v>1</v>
      </c>
      <c r="F2340">
        <v>3</v>
      </c>
      <c r="G2340">
        <v>0</v>
      </c>
      <c r="H2340">
        <v>0</v>
      </c>
      <c r="I2340">
        <v>2690</v>
      </c>
      <c r="J2340">
        <v>99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5000</v>
      </c>
      <c r="W2340">
        <v>5000</v>
      </c>
      <c r="X2340">
        <v>5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100</v>
      </c>
    </row>
    <row r="2341" spans="1:34" ht="18.75">
      <c r="A2341" s="79">
        <v>2340</v>
      </c>
      <c r="B2341" t="s">
        <v>4711</v>
      </c>
      <c r="C2341">
        <v>41</v>
      </c>
      <c r="D2341">
        <v>101</v>
      </c>
      <c r="E2341">
        <v>0</v>
      </c>
      <c r="F2341">
        <v>0</v>
      </c>
      <c r="G2341">
        <v>0</v>
      </c>
      <c r="H2341">
        <v>0</v>
      </c>
      <c r="I2341">
        <v>2181</v>
      </c>
      <c r="J2341">
        <v>50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100</v>
      </c>
    </row>
    <row r="2342" spans="1:34" ht="18.75">
      <c r="A2342" s="79">
        <v>2341</v>
      </c>
      <c r="B2342" t="s">
        <v>4712</v>
      </c>
      <c r="C2342">
        <v>41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1671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100</v>
      </c>
    </row>
    <row r="2343" spans="1:34" ht="18.75">
      <c r="A2343" s="79">
        <v>2342</v>
      </c>
      <c r="B2343" t="s">
        <v>4713</v>
      </c>
      <c r="C2343">
        <v>9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1297</v>
      </c>
      <c r="J2343">
        <v>5000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10000</v>
      </c>
      <c r="X2343">
        <v>5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100</v>
      </c>
    </row>
    <row r="2344" spans="1:34" ht="18.75">
      <c r="A2344" s="79">
        <v>2343</v>
      </c>
      <c r="B2344" t="s">
        <v>4714</v>
      </c>
      <c r="C2344">
        <v>2</v>
      </c>
      <c r="D2344">
        <v>253</v>
      </c>
      <c r="E2344">
        <v>1</v>
      </c>
      <c r="F2344">
        <v>0</v>
      </c>
      <c r="G2344">
        <v>0</v>
      </c>
      <c r="H2344">
        <v>0</v>
      </c>
      <c r="I2344">
        <v>2182</v>
      </c>
      <c r="J2344">
        <v>10000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20000</v>
      </c>
      <c r="X2344">
        <v>5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100</v>
      </c>
    </row>
    <row r="2345" spans="1:34" ht="18.75">
      <c r="A2345" s="79">
        <v>2344</v>
      </c>
      <c r="B2345" t="s">
        <v>4715</v>
      </c>
      <c r="C2345">
        <v>2</v>
      </c>
      <c r="D2345">
        <v>254</v>
      </c>
      <c r="E2345">
        <v>1</v>
      </c>
      <c r="F2345">
        <v>0</v>
      </c>
      <c r="G2345">
        <v>0</v>
      </c>
      <c r="H2345">
        <v>0</v>
      </c>
      <c r="I2345">
        <v>2181</v>
      </c>
      <c r="J2345">
        <v>10000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20000</v>
      </c>
      <c r="X2345">
        <v>5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100</v>
      </c>
    </row>
    <row r="2346" spans="1:34" ht="18.75">
      <c r="A2346" s="79">
        <v>2345</v>
      </c>
      <c r="B2346" t="s">
        <v>4716</v>
      </c>
      <c r="C2346">
        <v>17</v>
      </c>
      <c r="D2346">
        <v>101</v>
      </c>
      <c r="E2346">
        <v>0</v>
      </c>
      <c r="F2346">
        <v>0</v>
      </c>
      <c r="G2346">
        <v>0</v>
      </c>
      <c r="H2346">
        <v>0</v>
      </c>
      <c r="I2346">
        <v>1270</v>
      </c>
      <c r="J2346">
        <v>999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100</v>
      </c>
    </row>
    <row r="2347" spans="1:34" ht="18.75">
      <c r="A2347" s="79">
        <v>2346</v>
      </c>
      <c r="B2347" t="s">
        <v>4717</v>
      </c>
      <c r="C2347">
        <v>17</v>
      </c>
      <c r="D2347">
        <v>101</v>
      </c>
      <c r="E2347">
        <v>0</v>
      </c>
      <c r="F2347">
        <v>0</v>
      </c>
      <c r="G2347">
        <v>0</v>
      </c>
      <c r="H2347">
        <v>0</v>
      </c>
      <c r="I2347">
        <v>1270</v>
      </c>
      <c r="J2347">
        <v>999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100</v>
      </c>
    </row>
    <row r="2348" spans="1:34" ht="18.75">
      <c r="A2348" s="79">
        <v>2347</v>
      </c>
      <c r="B2348" t="s">
        <v>4718</v>
      </c>
      <c r="C2348">
        <v>17</v>
      </c>
      <c r="D2348">
        <v>86</v>
      </c>
      <c r="E2348">
        <v>1</v>
      </c>
      <c r="F2348">
        <v>0</v>
      </c>
      <c r="G2348">
        <v>0</v>
      </c>
      <c r="H2348">
        <v>0</v>
      </c>
      <c r="I2348">
        <v>2622</v>
      </c>
      <c r="J2348">
        <v>100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1000</v>
      </c>
      <c r="X2348">
        <v>5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100</v>
      </c>
    </row>
    <row r="2349" spans="1:34" ht="18.75">
      <c r="A2349" s="79">
        <v>2348</v>
      </c>
      <c r="B2349" t="s">
        <v>4719</v>
      </c>
      <c r="C2349">
        <v>17</v>
      </c>
      <c r="D2349">
        <v>236</v>
      </c>
      <c r="E2349">
        <v>1</v>
      </c>
      <c r="F2349">
        <v>0</v>
      </c>
      <c r="G2349">
        <v>0</v>
      </c>
      <c r="H2349">
        <v>0</v>
      </c>
      <c r="I2349">
        <v>426</v>
      </c>
      <c r="J2349">
        <v>9999</v>
      </c>
      <c r="K2349">
        <v>0</v>
      </c>
      <c r="L2349">
        <v>0</v>
      </c>
      <c r="M2349">
        <v>500</v>
      </c>
      <c r="N2349">
        <v>0</v>
      </c>
      <c r="O2349">
        <v>500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5</v>
      </c>
      <c r="W2349">
        <v>8000</v>
      </c>
      <c r="X2349">
        <v>5000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100</v>
      </c>
    </row>
    <row r="2350" spans="1:34" ht="18.75">
      <c r="A2350" s="79">
        <v>2349</v>
      </c>
      <c r="B2350" t="s">
        <v>4720</v>
      </c>
      <c r="C2350">
        <v>4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1144</v>
      </c>
      <c r="J2350">
        <v>150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300</v>
      </c>
      <c r="W2350">
        <v>20000</v>
      </c>
      <c r="X2350">
        <v>5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100</v>
      </c>
    </row>
    <row r="2351" spans="1:34" ht="18.75">
      <c r="A2351" s="79">
        <v>2350</v>
      </c>
      <c r="B2351" t="s">
        <v>4721</v>
      </c>
      <c r="C2351">
        <v>4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1144</v>
      </c>
      <c r="J2351">
        <v>150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300</v>
      </c>
      <c r="W2351">
        <v>20000</v>
      </c>
      <c r="X2351">
        <v>5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100</v>
      </c>
    </row>
    <row r="2352" spans="1:34" ht="18.75">
      <c r="A2352" s="79">
        <v>2351</v>
      </c>
      <c r="B2352" t="s">
        <v>267</v>
      </c>
      <c r="C2352">
        <v>4</v>
      </c>
      <c r="D2352">
        <v>2</v>
      </c>
      <c r="E2352">
        <v>1</v>
      </c>
      <c r="F2352">
        <v>0</v>
      </c>
      <c r="G2352">
        <v>0</v>
      </c>
      <c r="H2352">
        <v>0</v>
      </c>
      <c r="I2352">
        <v>1144</v>
      </c>
      <c r="J2352">
        <v>150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300</v>
      </c>
      <c r="W2352">
        <v>20000</v>
      </c>
      <c r="X2352">
        <v>5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100</v>
      </c>
    </row>
    <row r="2353" spans="1:34" ht="18.75">
      <c r="A2353" s="79">
        <v>2352</v>
      </c>
      <c r="B2353" t="s">
        <v>268</v>
      </c>
      <c r="C2353">
        <v>4</v>
      </c>
      <c r="D2353">
        <v>2</v>
      </c>
      <c r="E2353">
        <v>1</v>
      </c>
      <c r="F2353">
        <v>0</v>
      </c>
      <c r="G2353">
        <v>0</v>
      </c>
      <c r="H2353">
        <v>0</v>
      </c>
      <c r="I2353">
        <v>1144</v>
      </c>
      <c r="J2353">
        <v>150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300</v>
      </c>
      <c r="W2353">
        <v>20000</v>
      </c>
      <c r="X2353">
        <v>5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100</v>
      </c>
    </row>
    <row r="2354" spans="1:34" ht="18.75">
      <c r="A2354" s="79">
        <v>2353</v>
      </c>
      <c r="B2354" t="s">
        <v>4722</v>
      </c>
      <c r="C2354">
        <v>4</v>
      </c>
      <c r="D2354">
        <v>2</v>
      </c>
      <c r="E2354">
        <v>1</v>
      </c>
      <c r="F2354">
        <v>0</v>
      </c>
      <c r="G2354">
        <v>0</v>
      </c>
      <c r="H2354">
        <v>0</v>
      </c>
      <c r="I2354">
        <v>1144</v>
      </c>
      <c r="J2354">
        <v>20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110</v>
      </c>
      <c r="V2354">
        <v>110</v>
      </c>
      <c r="W2354">
        <v>20000</v>
      </c>
      <c r="X2354">
        <v>5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100</v>
      </c>
    </row>
    <row r="2355" spans="1:34" ht="18.75">
      <c r="A2355" s="79">
        <v>2354</v>
      </c>
      <c r="B2355" t="s">
        <v>270</v>
      </c>
      <c r="C2355">
        <v>4</v>
      </c>
      <c r="D2355">
        <v>1</v>
      </c>
      <c r="E2355">
        <v>1</v>
      </c>
      <c r="F2355">
        <v>0</v>
      </c>
      <c r="G2355">
        <v>0</v>
      </c>
      <c r="H2355">
        <v>0</v>
      </c>
      <c r="I2355">
        <v>1144</v>
      </c>
      <c r="J2355">
        <v>150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300</v>
      </c>
      <c r="W2355">
        <v>20000</v>
      </c>
      <c r="X2355">
        <v>5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100</v>
      </c>
    </row>
    <row r="2356" spans="1:34" ht="18.75">
      <c r="A2356" s="79">
        <v>2355</v>
      </c>
      <c r="B2356" t="s">
        <v>4723</v>
      </c>
      <c r="C2356">
        <v>4</v>
      </c>
      <c r="D2356">
        <v>1</v>
      </c>
      <c r="E2356">
        <v>1</v>
      </c>
      <c r="F2356">
        <v>0</v>
      </c>
      <c r="G2356">
        <v>0</v>
      </c>
      <c r="H2356">
        <v>0</v>
      </c>
      <c r="I2356">
        <v>1144</v>
      </c>
      <c r="J2356">
        <v>150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111</v>
      </c>
      <c r="V2356">
        <v>111</v>
      </c>
      <c r="W2356">
        <v>20000</v>
      </c>
      <c r="X2356">
        <v>5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100</v>
      </c>
    </row>
    <row r="2357" spans="1:34" ht="18.75">
      <c r="A2357" s="79">
        <v>2356</v>
      </c>
      <c r="B2357" t="s">
        <v>269</v>
      </c>
      <c r="C2357">
        <v>4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1144</v>
      </c>
      <c r="J2357">
        <v>150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300</v>
      </c>
      <c r="W2357">
        <v>20000</v>
      </c>
      <c r="X2357">
        <v>5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100</v>
      </c>
    </row>
    <row r="2358" spans="1:34" ht="18.75">
      <c r="A2358" s="79">
        <v>2357</v>
      </c>
      <c r="B2358" t="s">
        <v>4724</v>
      </c>
      <c r="C2358">
        <v>4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1144</v>
      </c>
      <c r="J2358">
        <v>20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112</v>
      </c>
      <c r="V2358">
        <v>112</v>
      </c>
      <c r="W2358">
        <v>20000</v>
      </c>
      <c r="X2358">
        <v>5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100</v>
      </c>
    </row>
    <row r="2359" spans="1:34" ht="18.75">
      <c r="A2359" s="79">
        <v>2358</v>
      </c>
      <c r="B2359" t="s">
        <v>4725</v>
      </c>
      <c r="C2359">
        <v>4</v>
      </c>
      <c r="D2359">
        <v>1</v>
      </c>
      <c r="E2359">
        <v>1</v>
      </c>
      <c r="F2359">
        <v>0</v>
      </c>
      <c r="G2359">
        <v>0</v>
      </c>
      <c r="H2359">
        <v>0</v>
      </c>
      <c r="I2359">
        <v>1144</v>
      </c>
      <c r="J2359">
        <v>150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300</v>
      </c>
      <c r="W2359">
        <v>20000</v>
      </c>
      <c r="X2359">
        <v>5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100</v>
      </c>
    </row>
    <row r="2360" spans="1:34" ht="18.75">
      <c r="A2360" s="79">
        <v>2359</v>
      </c>
      <c r="B2360" t="s">
        <v>4726</v>
      </c>
      <c r="C2360">
        <v>4</v>
      </c>
      <c r="D2360">
        <v>1</v>
      </c>
      <c r="E2360">
        <v>1</v>
      </c>
      <c r="F2360">
        <v>0</v>
      </c>
      <c r="G2360">
        <v>0</v>
      </c>
      <c r="H2360">
        <v>0</v>
      </c>
      <c r="I2360">
        <v>1144</v>
      </c>
      <c r="J2360">
        <v>20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113</v>
      </c>
      <c r="V2360">
        <v>113</v>
      </c>
      <c r="W2360">
        <v>20000</v>
      </c>
      <c r="X2360">
        <v>5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100</v>
      </c>
    </row>
    <row r="2361" spans="1:34" ht="18.75">
      <c r="A2361" s="79">
        <v>2360</v>
      </c>
      <c r="B2361" t="s">
        <v>4727</v>
      </c>
      <c r="C2361">
        <v>4</v>
      </c>
      <c r="D2361">
        <v>2</v>
      </c>
      <c r="E2361">
        <v>1</v>
      </c>
      <c r="F2361">
        <v>0</v>
      </c>
      <c r="G2361">
        <v>0</v>
      </c>
      <c r="H2361">
        <v>0</v>
      </c>
      <c r="I2361">
        <v>1144</v>
      </c>
      <c r="J2361">
        <v>150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300</v>
      </c>
      <c r="W2361">
        <v>20000</v>
      </c>
      <c r="X2361">
        <v>5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100</v>
      </c>
    </row>
    <row r="2362" spans="1:34" ht="18.75">
      <c r="A2362" s="79">
        <v>2361</v>
      </c>
      <c r="B2362" t="s">
        <v>4728</v>
      </c>
      <c r="C2362">
        <v>4</v>
      </c>
      <c r="D2362">
        <v>2</v>
      </c>
      <c r="E2362">
        <v>1</v>
      </c>
      <c r="F2362">
        <v>0</v>
      </c>
      <c r="G2362">
        <v>0</v>
      </c>
      <c r="H2362">
        <v>0</v>
      </c>
      <c r="I2362">
        <v>1144</v>
      </c>
      <c r="J2362">
        <v>20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114</v>
      </c>
      <c r="V2362">
        <v>114</v>
      </c>
      <c r="W2362">
        <v>20000</v>
      </c>
      <c r="X2362">
        <v>5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100</v>
      </c>
    </row>
    <row r="2363" spans="1:34" ht="18.75">
      <c r="A2363" s="79">
        <v>2362</v>
      </c>
      <c r="B2363" t="s">
        <v>4729</v>
      </c>
      <c r="C2363">
        <v>4</v>
      </c>
      <c r="D2363">
        <v>2</v>
      </c>
      <c r="E2363">
        <v>1</v>
      </c>
      <c r="F2363">
        <v>0</v>
      </c>
      <c r="G2363">
        <v>0</v>
      </c>
      <c r="H2363">
        <v>0</v>
      </c>
      <c r="I2363">
        <v>1144</v>
      </c>
      <c r="J2363">
        <v>130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10000</v>
      </c>
      <c r="X2363">
        <v>5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100</v>
      </c>
    </row>
    <row r="2364" spans="1:34" ht="18.75">
      <c r="A2364" s="79">
        <v>2363</v>
      </c>
      <c r="B2364" t="s">
        <v>107</v>
      </c>
      <c r="C2364">
        <v>4</v>
      </c>
      <c r="D2364">
        <v>2</v>
      </c>
      <c r="E2364">
        <v>1</v>
      </c>
      <c r="F2364">
        <v>0</v>
      </c>
      <c r="G2364">
        <v>0</v>
      </c>
      <c r="H2364">
        <v>0</v>
      </c>
      <c r="I2364">
        <v>1144</v>
      </c>
      <c r="J2364">
        <v>150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20000</v>
      </c>
      <c r="X2364">
        <v>5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100</v>
      </c>
    </row>
    <row r="2365" spans="1:34" ht="18.75">
      <c r="A2365" s="79">
        <v>2364</v>
      </c>
      <c r="B2365" t="s">
        <v>4730</v>
      </c>
      <c r="C2365">
        <v>22</v>
      </c>
      <c r="D2365">
        <v>118</v>
      </c>
      <c r="E2365">
        <v>1</v>
      </c>
      <c r="F2365">
        <v>0</v>
      </c>
      <c r="G2365">
        <v>0</v>
      </c>
      <c r="H2365">
        <v>0</v>
      </c>
      <c r="I2365">
        <v>1060</v>
      </c>
      <c r="J2365">
        <v>5000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16</v>
      </c>
      <c r="W2365">
        <v>1000000</v>
      </c>
      <c r="X2365">
        <v>5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100</v>
      </c>
    </row>
    <row r="2366" spans="1:34" ht="18.75">
      <c r="A2366" s="79">
        <v>2365</v>
      </c>
      <c r="B2366" t="s">
        <v>4731</v>
      </c>
      <c r="C2366">
        <v>22</v>
      </c>
      <c r="D2366">
        <v>198</v>
      </c>
      <c r="E2366">
        <v>1</v>
      </c>
      <c r="F2366">
        <v>0</v>
      </c>
      <c r="G2366">
        <v>0</v>
      </c>
      <c r="H2366">
        <v>0</v>
      </c>
      <c r="I2366">
        <v>1063</v>
      </c>
      <c r="J2366">
        <v>5000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16</v>
      </c>
      <c r="W2366">
        <v>1000000</v>
      </c>
      <c r="X2366">
        <v>5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99</v>
      </c>
    </row>
    <row r="2367" spans="1:34" ht="18.75">
      <c r="A2367" s="79">
        <v>2366</v>
      </c>
      <c r="B2367" t="s">
        <v>4732</v>
      </c>
      <c r="C2367">
        <v>30</v>
      </c>
      <c r="D2367">
        <v>188</v>
      </c>
      <c r="E2367">
        <v>1</v>
      </c>
      <c r="F2367">
        <v>0</v>
      </c>
      <c r="G2367">
        <v>10</v>
      </c>
      <c r="H2367">
        <v>5</v>
      </c>
      <c r="I2367">
        <v>2419</v>
      </c>
      <c r="J2367">
        <v>15000</v>
      </c>
      <c r="K2367">
        <v>0</v>
      </c>
      <c r="L2367">
        <v>0</v>
      </c>
      <c r="M2367">
        <v>0</v>
      </c>
      <c r="N2367">
        <v>0</v>
      </c>
      <c r="O2367">
        <v>18</v>
      </c>
      <c r="P2367">
        <v>20</v>
      </c>
      <c r="Q2367">
        <v>18</v>
      </c>
      <c r="R2367">
        <v>20</v>
      </c>
      <c r="S2367">
        <v>18</v>
      </c>
      <c r="T2367">
        <v>20</v>
      </c>
      <c r="U2367">
        <v>0</v>
      </c>
      <c r="V2367">
        <v>150</v>
      </c>
      <c r="W2367">
        <v>100000</v>
      </c>
      <c r="X2367">
        <v>5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99</v>
      </c>
    </row>
    <row r="2368" spans="1:34" ht="18.75">
      <c r="A2368" s="79">
        <v>2367</v>
      </c>
      <c r="B2368" t="s">
        <v>4733</v>
      </c>
      <c r="C2368">
        <v>52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3460</v>
      </c>
      <c r="J2368">
        <v>15000</v>
      </c>
      <c r="K2368">
        <v>11</v>
      </c>
      <c r="L2368">
        <v>21</v>
      </c>
      <c r="M2368">
        <v>11</v>
      </c>
      <c r="N2368">
        <v>21</v>
      </c>
      <c r="O2368">
        <v>11</v>
      </c>
      <c r="P2368">
        <v>21</v>
      </c>
      <c r="Q2368">
        <v>11</v>
      </c>
      <c r="R2368">
        <v>21</v>
      </c>
      <c r="S2368">
        <v>11</v>
      </c>
      <c r="T2368">
        <v>21</v>
      </c>
      <c r="U2368">
        <v>0</v>
      </c>
      <c r="V2368">
        <v>150</v>
      </c>
      <c r="W2368">
        <v>100000</v>
      </c>
      <c r="X2368">
        <v>5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11</v>
      </c>
      <c r="AG2368">
        <v>21</v>
      </c>
      <c r="AH2368">
        <v>99</v>
      </c>
    </row>
    <row r="2369" spans="1:34" ht="18.75">
      <c r="A2369" s="79">
        <v>2368</v>
      </c>
      <c r="B2369" t="s">
        <v>4734</v>
      </c>
      <c r="C2369">
        <v>30</v>
      </c>
      <c r="D2369">
        <v>188</v>
      </c>
      <c r="E2369">
        <v>1</v>
      </c>
      <c r="F2369">
        <v>0</v>
      </c>
      <c r="G2369">
        <v>10</v>
      </c>
      <c r="H2369">
        <v>0</v>
      </c>
      <c r="I2369">
        <v>3440</v>
      </c>
      <c r="J2369">
        <v>50000</v>
      </c>
      <c r="K2369">
        <v>0</v>
      </c>
      <c r="L2369">
        <v>0</v>
      </c>
      <c r="M2369">
        <v>0</v>
      </c>
      <c r="N2369">
        <v>0</v>
      </c>
      <c r="O2369">
        <v>18</v>
      </c>
      <c r="P2369">
        <v>22</v>
      </c>
      <c r="Q2369">
        <v>18</v>
      </c>
      <c r="R2369">
        <v>22</v>
      </c>
      <c r="S2369">
        <v>18</v>
      </c>
      <c r="T2369">
        <v>22</v>
      </c>
      <c r="U2369">
        <v>0</v>
      </c>
      <c r="V2369">
        <v>150</v>
      </c>
      <c r="W2369">
        <v>100000</v>
      </c>
      <c r="X2369">
        <v>5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18</v>
      </c>
      <c r="AG2369">
        <v>21</v>
      </c>
      <c r="AH2369">
        <v>99</v>
      </c>
    </row>
    <row r="2370" spans="1:34" ht="18.75">
      <c r="A2370" s="79">
        <v>2369</v>
      </c>
      <c r="B2370" t="s">
        <v>4735</v>
      </c>
      <c r="C2370">
        <v>30</v>
      </c>
      <c r="D2370">
        <v>188</v>
      </c>
      <c r="E2370">
        <v>1</v>
      </c>
      <c r="F2370">
        <v>5</v>
      </c>
      <c r="G2370">
        <v>10</v>
      </c>
      <c r="H2370">
        <v>0</v>
      </c>
      <c r="I2370">
        <v>3441</v>
      </c>
      <c r="J2370">
        <v>50000</v>
      </c>
      <c r="K2370">
        <v>0</v>
      </c>
      <c r="L2370">
        <v>0</v>
      </c>
      <c r="M2370">
        <v>0</v>
      </c>
      <c r="N2370">
        <v>0</v>
      </c>
      <c r="O2370">
        <v>20</v>
      </c>
      <c r="P2370">
        <v>22</v>
      </c>
      <c r="Q2370">
        <v>20</v>
      </c>
      <c r="R2370">
        <v>22</v>
      </c>
      <c r="S2370">
        <v>20</v>
      </c>
      <c r="T2370">
        <v>22</v>
      </c>
      <c r="U2370">
        <v>0</v>
      </c>
      <c r="V2370">
        <v>150</v>
      </c>
      <c r="W2370">
        <v>100000</v>
      </c>
      <c r="X2370">
        <v>5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20</v>
      </c>
      <c r="AG2370">
        <v>22</v>
      </c>
      <c r="AH2370">
        <v>99</v>
      </c>
    </row>
    <row r="2371" spans="1:34" ht="18.75">
      <c r="A2371" s="79">
        <v>2370</v>
      </c>
      <c r="B2371" t="s">
        <v>4736</v>
      </c>
      <c r="C2371">
        <v>22</v>
      </c>
      <c r="D2371">
        <v>198</v>
      </c>
      <c r="E2371">
        <v>1</v>
      </c>
      <c r="F2371">
        <v>0</v>
      </c>
      <c r="G2371">
        <v>0</v>
      </c>
      <c r="H2371">
        <v>0</v>
      </c>
      <c r="I2371">
        <v>1065</v>
      </c>
      <c r="J2371">
        <v>5000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10</v>
      </c>
      <c r="S2371">
        <v>0</v>
      </c>
      <c r="T2371">
        <v>10</v>
      </c>
      <c r="U2371">
        <v>0</v>
      </c>
      <c r="V2371">
        <v>16</v>
      </c>
      <c r="W2371">
        <v>1000000</v>
      </c>
      <c r="X2371">
        <v>5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99</v>
      </c>
    </row>
    <row r="2372" spans="1:34" ht="18.75">
      <c r="A2372" s="79">
        <v>2371</v>
      </c>
      <c r="B2372" t="s">
        <v>4737</v>
      </c>
      <c r="C2372">
        <v>26</v>
      </c>
      <c r="D2372">
        <v>198</v>
      </c>
      <c r="E2372">
        <v>1</v>
      </c>
      <c r="F2372">
        <v>0</v>
      </c>
      <c r="G2372">
        <v>0</v>
      </c>
      <c r="H2372">
        <v>0</v>
      </c>
      <c r="I2372">
        <v>1068</v>
      </c>
      <c r="J2372">
        <v>5000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10</v>
      </c>
      <c r="S2372">
        <v>0</v>
      </c>
      <c r="T2372">
        <v>10</v>
      </c>
      <c r="U2372">
        <v>0</v>
      </c>
      <c r="V2372">
        <v>16</v>
      </c>
      <c r="W2372">
        <v>1000000</v>
      </c>
      <c r="X2372">
        <v>5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99</v>
      </c>
    </row>
    <row r="2373" spans="1:34" ht="18.75">
      <c r="A2373" s="79">
        <v>2372</v>
      </c>
      <c r="B2373" t="s">
        <v>4738</v>
      </c>
      <c r="C2373">
        <v>41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1771</v>
      </c>
      <c r="J2373">
        <v>1000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50000</v>
      </c>
      <c r="X2373">
        <v>5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100</v>
      </c>
    </row>
    <row r="2374" spans="1:34" ht="18.75">
      <c r="A2374" s="79">
        <v>2373</v>
      </c>
      <c r="B2374" t="s">
        <v>4739</v>
      </c>
      <c r="C2374">
        <v>41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1770</v>
      </c>
      <c r="J2374">
        <v>1000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50000</v>
      </c>
      <c r="X2374">
        <v>5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100</v>
      </c>
    </row>
    <row r="2375" spans="1:34" ht="18.75">
      <c r="A2375" s="79">
        <v>2374</v>
      </c>
      <c r="B2375" t="s">
        <v>4740</v>
      </c>
      <c r="C2375">
        <v>41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2170</v>
      </c>
      <c r="J2375">
        <v>1000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50000</v>
      </c>
      <c r="X2375">
        <v>5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100</v>
      </c>
    </row>
    <row r="2376" spans="1:34" ht="18.75">
      <c r="A2376" s="79">
        <v>2375</v>
      </c>
      <c r="B2376" t="s">
        <v>4741</v>
      </c>
      <c r="C2376">
        <v>22</v>
      </c>
      <c r="D2376">
        <v>188</v>
      </c>
      <c r="E2376">
        <v>1</v>
      </c>
      <c r="F2376">
        <v>113</v>
      </c>
      <c r="G2376">
        <v>20</v>
      </c>
      <c r="H2376">
        <v>0</v>
      </c>
      <c r="I2376">
        <v>2769</v>
      </c>
      <c r="J2376">
        <v>5000</v>
      </c>
      <c r="K2376">
        <v>0</v>
      </c>
      <c r="L2376">
        <v>0</v>
      </c>
      <c r="M2376">
        <v>0</v>
      </c>
      <c r="N2376">
        <v>0</v>
      </c>
      <c r="O2376">
        <v>10</v>
      </c>
      <c r="P2376">
        <v>18</v>
      </c>
      <c r="Q2376">
        <v>0</v>
      </c>
      <c r="R2376">
        <v>0</v>
      </c>
      <c r="S2376">
        <v>0</v>
      </c>
      <c r="T2376">
        <v>0</v>
      </c>
      <c r="U2376">
        <v>69</v>
      </c>
      <c r="V2376">
        <v>3932160</v>
      </c>
      <c r="W2376">
        <v>50000</v>
      </c>
      <c r="X2376">
        <v>10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 ht="18.75">
      <c r="A2377" s="79">
        <v>2376</v>
      </c>
      <c r="B2377" t="s">
        <v>4742</v>
      </c>
      <c r="C2377">
        <v>22</v>
      </c>
      <c r="D2377">
        <v>188</v>
      </c>
      <c r="E2377">
        <v>1</v>
      </c>
      <c r="F2377">
        <v>113</v>
      </c>
      <c r="G2377">
        <v>20</v>
      </c>
      <c r="H2377">
        <v>0</v>
      </c>
      <c r="I2377">
        <v>2769</v>
      </c>
      <c r="J2377">
        <v>5000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20</v>
      </c>
      <c r="Q2377">
        <v>0</v>
      </c>
      <c r="R2377">
        <v>0</v>
      </c>
      <c r="S2377">
        <v>0</v>
      </c>
      <c r="T2377">
        <v>0</v>
      </c>
      <c r="U2377">
        <v>69</v>
      </c>
      <c r="V2377">
        <v>3932160</v>
      </c>
      <c r="W2377">
        <v>50000</v>
      </c>
      <c r="X2377">
        <v>10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1:34" ht="18.75">
      <c r="A2378" s="79">
        <v>2377</v>
      </c>
      <c r="B2378" t="s">
        <v>4743</v>
      </c>
      <c r="C2378">
        <v>31</v>
      </c>
      <c r="D2378">
        <v>0</v>
      </c>
      <c r="E2378">
        <v>1</v>
      </c>
      <c r="F2378">
        <v>102</v>
      </c>
      <c r="G2378">
        <v>0</v>
      </c>
      <c r="H2378">
        <v>0</v>
      </c>
      <c r="I2378">
        <v>2380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5000</v>
      </c>
      <c r="X2378">
        <v>5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100</v>
      </c>
    </row>
    <row r="2379" spans="1:34" ht="18.75">
      <c r="A2379" s="79">
        <v>2378</v>
      </c>
      <c r="B2379" t="s">
        <v>4744</v>
      </c>
      <c r="C2379">
        <v>17</v>
      </c>
      <c r="D2379">
        <v>100</v>
      </c>
      <c r="E2379">
        <v>1</v>
      </c>
      <c r="F2379">
        <v>0</v>
      </c>
      <c r="G2379">
        <v>0</v>
      </c>
      <c r="H2379">
        <v>0</v>
      </c>
      <c r="I2379">
        <v>1462</v>
      </c>
      <c r="J2379">
        <v>100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5000</v>
      </c>
      <c r="X2379">
        <v>5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100</v>
      </c>
    </row>
    <row r="2380" spans="1:34" ht="18.75">
      <c r="A2380" s="79">
        <v>2379</v>
      </c>
      <c r="B2380" t="s">
        <v>4745</v>
      </c>
      <c r="C2380">
        <v>31</v>
      </c>
      <c r="D2380">
        <v>0</v>
      </c>
      <c r="E2380">
        <v>1</v>
      </c>
      <c r="F2380">
        <v>84</v>
      </c>
      <c r="G2380">
        <v>0</v>
      </c>
      <c r="H2380">
        <v>0</v>
      </c>
      <c r="I2380">
        <v>263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5000</v>
      </c>
      <c r="X2380">
        <v>5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100</v>
      </c>
    </row>
    <row r="2381" spans="1:34" ht="18.75">
      <c r="A2381" s="79">
        <v>2380</v>
      </c>
      <c r="B2381" t="s">
        <v>4746</v>
      </c>
      <c r="C2381">
        <v>31</v>
      </c>
      <c r="D2381">
        <v>0</v>
      </c>
      <c r="E2381">
        <v>1</v>
      </c>
      <c r="F2381">
        <v>83</v>
      </c>
      <c r="G2381">
        <v>0</v>
      </c>
      <c r="H2381">
        <v>0</v>
      </c>
      <c r="I2381">
        <v>263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5000</v>
      </c>
      <c r="X2381">
        <v>5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100</v>
      </c>
    </row>
    <row r="2382" spans="1:34" ht="18.75">
      <c r="A2382" s="79">
        <v>2381</v>
      </c>
      <c r="B2382" t="s">
        <v>4747</v>
      </c>
      <c r="C2382">
        <v>55</v>
      </c>
      <c r="D2382">
        <v>0</v>
      </c>
      <c r="E2382">
        <v>2</v>
      </c>
      <c r="F2382">
        <v>7</v>
      </c>
      <c r="G2382">
        <v>0</v>
      </c>
      <c r="H2382">
        <v>0</v>
      </c>
      <c r="I2382">
        <v>3472</v>
      </c>
      <c r="J2382">
        <v>10000</v>
      </c>
      <c r="K2382">
        <v>0</v>
      </c>
      <c r="L2382">
        <v>0</v>
      </c>
      <c r="M2382">
        <v>0</v>
      </c>
      <c r="N2382">
        <v>0</v>
      </c>
      <c r="O2382">
        <v>8</v>
      </c>
      <c r="P2382">
        <v>16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50</v>
      </c>
      <c r="W2382">
        <v>100</v>
      </c>
      <c r="X2382">
        <v>0</v>
      </c>
      <c r="Y2382">
        <v>10000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100</v>
      </c>
    </row>
    <row r="2383" spans="1:34" ht="18.75">
      <c r="A2383" s="79">
        <v>2382</v>
      </c>
      <c r="B2383" t="s">
        <v>4748</v>
      </c>
      <c r="C2383">
        <v>55</v>
      </c>
      <c r="D2383">
        <v>0</v>
      </c>
      <c r="E2383">
        <v>2</v>
      </c>
      <c r="F2383">
        <v>7</v>
      </c>
      <c r="G2383">
        <v>0</v>
      </c>
      <c r="H2383">
        <v>0</v>
      </c>
      <c r="I2383">
        <v>3472</v>
      </c>
      <c r="J2383">
        <v>10000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7</v>
      </c>
      <c r="R2383">
        <v>14</v>
      </c>
      <c r="S2383">
        <v>0</v>
      </c>
      <c r="T2383">
        <v>0</v>
      </c>
      <c r="U2383">
        <v>0</v>
      </c>
      <c r="V2383">
        <v>50</v>
      </c>
      <c r="W2383">
        <v>100</v>
      </c>
      <c r="X2383">
        <v>0</v>
      </c>
      <c r="Y2383">
        <v>1000</v>
      </c>
      <c r="Z2383">
        <v>9000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100</v>
      </c>
    </row>
    <row r="2384" spans="1:34" ht="18.75">
      <c r="A2384" s="79">
        <v>2383</v>
      </c>
      <c r="B2384" t="s">
        <v>4749</v>
      </c>
      <c r="C2384">
        <v>55</v>
      </c>
      <c r="D2384">
        <v>0</v>
      </c>
      <c r="E2384">
        <v>2</v>
      </c>
      <c r="F2384">
        <v>7</v>
      </c>
      <c r="G2384">
        <v>0</v>
      </c>
      <c r="H2384">
        <v>0</v>
      </c>
      <c r="I2384">
        <v>3472</v>
      </c>
      <c r="J2384">
        <v>10000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7</v>
      </c>
      <c r="T2384">
        <v>14</v>
      </c>
      <c r="U2384">
        <v>0</v>
      </c>
      <c r="V2384">
        <v>50</v>
      </c>
      <c r="W2384">
        <v>100</v>
      </c>
      <c r="X2384">
        <v>0</v>
      </c>
      <c r="Y2384">
        <v>5000</v>
      </c>
      <c r="Z2384">
        <v>5000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100</v>
      </c>
    </row>
    <row r="2385" spans="1:34" ht="18.75">
      <c r="A2385" s="79">
        <v>2384</v>
      </c>
      <c r="B2385" t="s">
        <v>4750</v>
      </c>
      <c r="C2385">
        <v>55</v>
      </c>
      <c r="D2385">
        <v>0</v>
      </c>
      <c r="E2385">
        <v>2</v>
      </c>
      <c r="F2385">
        <v>7</v>
      </c>
      <c r="G2385">
        <v>0</v>
      </c>
      <c r="H2385">
        <v>0</v>
      </c>
      <c r="I2385">
        <v>3472</v>
      </c>
      <c r="J2385">
        <v>10000</v>
      </c>
      <c r="K2385">
        <v>0</v>
      </c>
      <c r="L2385">
        <v>0</v>
      </c>
      <c r="M2385">
        <v>0</v>
      </c>
      <c r="N2385">
        <v>0</v>
      </c>
      <c r="O2385">
        <v>10</v>
      </c>
      <c r="P2385">
        <v>18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70</v>
      </c>
      <c r="W2385">
        <v>100</v>
      </c>
      <c r="X2385">
        <v>0</v>
      </c>
      <c r="Y2385">
        <v>12000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100</v>
      </c>
    </row>
    <row r="2386" spans="1:34" ht="18.75">
      <c r="A2386" s="79">
        <v>2385</v>
      </c>
      <c r="B2386" t="s">
        <v>4751</v>
      </c>
      <c r="C2386">
        <v>55</v>
      </c>
      <c r="D2386">
        <v>0</v>
      </c>
      <c r="E2386">
        <v>2</v>
      </c>
      <c r="F2386">
        <v>7</v>
      </c>
      <c r="G2386">
        <v>0</v>
      </c>
      <c r="H2386">
        <v>0</v>
      </c>
      <c r="I2386">
        <v>3472</v>
      </c>
      <c r="J2386">
        <v>10000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9</v>
      </c>
      <c r="R2386">
        <v>16</v>
      </c>
      <c r="S2386">
        <v>0</v>
      </c>
      <c r="T2386">
        <v>0</v>
      </c>
      <c r="U2386">
        <v>0</v>
      </c>
      <c r="V2386">
        <v>70</v>
      </c>
      <c r="W2386">
        <v>100</v>
      </c>
      <c r="X2386">
        <v>0</v>
      </c>
      <c r="Y2386">
        <v>1200</v>
      </c>
      <c r="Z2386">
        <v>10800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100</v>
      </c>
    </row>
    <row r="2387" spans="1:34" ht="18.75">
      <c r="A2387" s="79">
        <v>2386</v>
      </c>
      <c r="B2387" t="s">
        <v>4752</v>
      </c>
      <c r="C2387">
        <v>55</v>
      </c>
      <c r="D2387">
        <v>0</v>
      </c>
      <c r="E2387">
        <v>2</v>
      </c>
      <c r="F2387">
        <v>7</v>
      </c>
      <c r="G2387">
        <v>0</v>
      </c>
      <c r="H2387">
        <v>0</v>
      </c>
      <c r="I2387">
        <v>3472</v>
      </c>
      <c r="J2387">
        <v>10000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9</v>
      </c>
      <c r="T2387">
        <v>16</v>
      </c>
      <c r="U2387">
        <v>0</v>
      </c>
      <c r="V2387">
        <v>70</v>
      </c>
      <c r="W2387">
        <v>100</v>
      </c>
      <c r="X2387">
        <v>0</v>
      </c>
      <c r="Y2387">
        <v>6000</v>
      </c>
      <c r="Z2387">
        <v>6000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100</v>
      </c>
    </row>
    <row r="2388" spans="1:34" ht="18.75">
      <c r="A2388" s="79">
        <v>2387</v>
      </c>
      <c r="B2388" t="s">
        <v>4753</v>
      </c>
      <c r="C2388">
        <v>55</v>
      </c>
      <c r="D2388">
        <v>0</v>
      </c>
      <c r="E2388">
        <v>2</v>
      </c>
      <c r="F2388">
        <v>7</v>
      </c>
      <c r="G2388">
        <v>0</v>
      </c>
      <c r="H2388">
        <v>0</v>
      </c>
      <c r="I2388">
        <v>3472</v>
      </c>
      <c r="J2388">
        <v>10000</v>
      </c>
      <c r="K2388">
        <v>0</v>
      </c>
      <c r="L2388">
        <v>0</v>
      </c>
      <c r="M2388">
        <v>0</v>
      </c>
      <c r="N2388">
        <v>0</v>
      </c>
      <c r="O2388">
        <v>12</v>
      </c>
      <c r="P2388">
        <v>30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70</v>
      </c>
      <c r="W2388">
        <v>100</v>
      </c>
      <c r="X2388">
        <v>0</v>
      </c>
      <c r="Y2388">
        <v>15000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100</v>
      </c>
    </row>
    <row r="2389" spans="1:34" ht="18.75">
      <c r="A2389" s="79">
        <v>2388</v>
      </c>
      <c r="B2389" t="s">
        <v>4754</v>
      </c>
      <c r="C2389">
        <v>55</v>
      </c>
      <c r="D2389">
        <v>0</v>
      </c>
      <c r="E2389">
        <v>2</v>
      </c>
      <c r="F2389">
        <v>7</v>
      </c>
      <c r="G2389">
        <v>0</v>
      </c>
      <c r="H2389">
        <v>0</v>
      </c>
      <c r="I2389">
        <v>3472</v>
      </c>
      <c r="J2389">
        <v>10000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11</v>
      </c>
      <c r="R2389">
        <v>18</v>
      </c>
      <c r="S2389">
        <v>0</v>
      </c>
      <c r="T2389">
        <v>0</v>
      </c>
      <c r="U2389">
        <v>0</v>
      </c>
      <c r="V2389">
        <v>70</v>
      </c>
      <c r="W2389">
        <v>100</v>
      </c>
      <c r="X2389">
        <v>0</v>
      </c>
      <c r="Y2389">
        <v>1500</v>
      </c>
      <c r="Z2389">
        <v>13500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100</v>
      </c>
    </row>
    <row r="2390" spans="1:34" ht="18.75">
      <c r="A2390" s="79">
        <v>2389</v>
      </c>
      <c r="B2390" t="s">
        <v>4755</v>
      </c>
      <c r="C2390">
        <v>55</v>
      </c>
      <c r="D2390">
        <v>0</v>
      </c>
      <c r="E2390">
        <v>2</v>
      </c>
      <c r="F2390">
        <v>7</v>
      </c>
      <c r="G2390">
        <v>0</v>
      </c>
      <c r="H2390">
        <v>0</v>
      </c>
      <c r="I2390">
        <v>3472</v>
      </c>
      <c r="J2390">
        <v>10000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11</v>
      </c>
      <c r="T2390">
        <v>18</v>
      </c>
      <c r="U2390">
        <v>0</v>
      </c>
      <c r="V2390">
        <v>70</v>
      </c>
      <c r="W2390">
        <v>100</v>
      </c>
      <c r="X2390">
        <v>0</v>
      </c>
      <c r="Y2390">
        <v>7500</v>
      </c>
      <c r="Z2390">
        <v>7500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100</v>
      </c>
    </row>
    <row r="2391" spans="1:34" ht="18.75">
      <c r="A2391" s="79">
        <v>2390</v>
      </c>
      <c r="B2391" t="s">
        <v>4756</v>
      </c>
      <c r="C2391">
        <v>55</v>
      </c>
      <c r="D2391">
        <v>0</v>
      </c>
      <c r="E2391">
        <v>2</v>
      </c>
      <c r="F2391">
        <v>7</v>
      </c>
      <c r="G2391">
        <v>0</v>
      </c>
      <c r="H2391">
        <v>0</v>
      </c>
      <c r="I2391">
        <v>3473</v>
      </c>
      <c r="J2391">
        <v>10000</v>
      </c>
      <c r="K2391">
        <v>0</v>
      </c>
      <c r="L2391">
        <v>0</v>
      </c>
      <c r="M2391">
        <v>0</v>
      </c>
      <c r="N2391">
        <v>0</v>
      </c>
      <c r="O2391">
        <v>30</v>
      </c>
      <c r="P2391">
        <v>40</v>
      </c>
      <c r="Q2391">
        <v>0</v>
      </c>
      <c r="R2391">
        <v>0</v>
      </c>
      <c r="S2391">
        <v>0</v>
      </c>
      <c r="T2391">
        <v>0</v>
      </c>
      <c r="U2391">
        <v>71</v>
      </c>
      <c r="V2391">
        <v>150</v>
      </c>
      <c r="W2391">
        <v>100</v>
      </c>
      <c r="X2391">
        <v>10</v>
      </c>
      <c r="Y2391">
        <v>1500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100</v>
      </c>
    </row>
    <row r="2392" spans="1:34" ht="18.75">
      <c r="A2392" s="79">
        <v>2391</v>
      </c>
      <c r="B2392" t="s">
        <v>4757</v>
      </c>
      <c r="C2392">
        <v>55</v>
      </c>
      <c r="D2392">
        <v>0</v>
      </c>
      <c r="E2392">
        <v>2</v>
      </c>
      <c r="F2392">
        <v>7</v>
      </c>
      <c r="G2392">
        <v>0</v>
      </c>
      <c r="H2392">
        <v>0</v>
      </c>
      <c r="I2392">
        <v>3473</v>
      </c>
      <c r="J2392">
        <v>10000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29</v>
      </c>
      <c r="R2392">
        <v>38</v>
      </c>
      <c r="S2392">
        <v>0</v>
      </c>
      <c r="T2392">
        <v>0</v>
      </c>
      <c r="U2392">
        <v>71</v>
      </c>
      <c r="V2392">
        <v>150</v>
      </c>
      <c r="W2392">
        <v>100</v>
      </c>
      <c r="X2392">
        <v>10</v>
      </c>
      <c r="Y2392">
        <v>1500</v>
      </c>
      <c r="Z2392">
        <v>13500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100</v>
      </c>
    </row>
    <row r="2393" spans="1:34" ht="18.75">
      <c r="A2393" s="79">
        <v>2392</v>
      </c>
      <c r="B2393" t="s">
        <v>4758</v>
      </c>
      <c r="C2393">
        <v>55</v>
      </c>
      <c r="D2393">
        <v>0</v>
      </c>
      <c r="E2393">
        <v>2</v>
      </c>
      <c r="F2393">
        <v>7</v>
      </c>
      <c r="G2393">
        <v>0</v>
      </c>
      <c r="H2393">
        <v>0</v>
      </c>
      <c r="I2393">
        <v>3473</v>
      </c>
      <c r="J2393">
        <v>10000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29</v>
      </c>
      <c r="T2393">
        <v>38</v>
      </c>
      <c r="U2393">
        <v>71</v>
      </c>
      <c r="V2393">
        <v>150</v>
      </c>
      <c r="W2393">
        <v>100</v>
      </c>
      <c r="X2393">
        <v>10</v>
      </c>
      <c r="Y2393">
        <v>7500</v>
      </c>
      <c r="Z2393">
        <v>7500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100</v>
      </c>
    </row>
    <row r="2394" spans="1:34" ht="18.75">
      <c r="A2394" s="79">
        <v>2393</v>
      </c>
      <c r="B2394" t="s">
        <v>4759</v>
      </c>
      <c r="C2394">
        <v>55</v>
      </c>
      <c r="D2394">
        <v>0</v>
      </c>
      <c r="E2394">
        <v>2</v>
      </c>
      <c r="F2394">
        <v>7</v>
      </c>
      <c r="G2394">
        <v>0</v>
      </c>
      <c r="H2394">
        <v>0</v>
      </c>
      <c r="I2394">
        <v>3473</v>
      </c>
      <c r="J2394">
        <v>10000</v>
      </c>
      <c r="K2394">
        <v>0</v>
      </c>
      <c r="L2394">
        <v>0</v>
      </c>
      <c r="M2394">
        <v>0</v>
      </c>
      <c r="N2394">
        <v>0</v>
      </c>
      <c r="O2394">
        <v>40</v>
      </c>
      <c r="P2394">
        <v>50</v>
      </c>
      <c r="Q2394">
        <v>0</v>
      </c>
      <c r="R2394">
        <v>0</v>
      </c>
      <c r="S2394">
        <v>0</v>
      </c>
      <c r="T2394">
        <v>0</v>
      </c>
      <c r="U2394">
        <v>71</v>
      </c>
      <c r="V2394">
        <v>150</v>
      </c>
      <c r="W2394">
        <v>100</v>
      </c>
      <c r="X2394">
        <v>30</v>
      </c>
      <c r="Y2394">
        <v>15000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100</v>
      </c>
    </row>
    <row r="2395" spans="1:34" ht="18.75">
      <c r="A2395" s="79">
        <v>2394</v>
      </c>
      <c r="B2395" t="s">
        <v>4760</v>
      </c>
      <c r="C2395">
        <v>55</v>
      </c>
      <c r="D2395">
        <v>0</v>
      </c>
      <c r="E2395">
        <v>2</v>
      </c>
      <c r="F2395">
        <v>7</v>
      </c>
      <c r="G2395">
        <v>0</v>
      </c>
      <c r="H2395">
        <v>0</v>
      </c>
      <c r="I2395">
        <v>3473</v>
      </c>
      <c r="J2395">
        <v>10000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39</v>
      </c>
      <c r="R2395">
        <v>48</v>
      </c>
      <c r="S2395">
        <v>0</v>
      </c>
      <c r="T2395">
        <v>0</v>
      </c>
      <c r="U2395">
        <v>71</v>
      </c>
      <c r="V2395">
        <v>150</v>
      </c>
      <c r="W2395">
        <v>100</v>
      </c>
      <c r="X2395">
        <v>30</v>
      </c>
      <c r="Y2395">
        <v>1500</v>
      </c>
      <c r="Z2395">
        <v>13500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100</v>
      </c>
    </row>
    <row r="2396" spans="1:34" ht="18.75">
      <c r="A2396" s="79">
        <v>2395</v>
      </c>
      <c r="B2396" t="s">
        <v>4761</v>
      </c>
      <c r="C2396">
        <v>55</v>
      </c>
      <c r="D2396">
        <v>0</v>
      </c>
      <c r="E2396">
        <v>2</v>
      </c>
      <c r="F2396">
        <v>7</v>
      </c>
      <c r="G2396">
        <v>0</v>
      </c>
      <c r="H2396">
        <v>0</v>
      </c>
      <c r="I2396">
        <v>3473</v>
      </c>
      <c r="J2396">
        <v>10000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39</v>
      </c>
      <c r="T2396">
        <v>48</v>
      </c>
      <c r="U2396">
        <v>71</v>
      </c>
      <c r="V2396">
        <v>150</v>
      </c>
      <c r="W2396">
        <v>100</v>
      </c>
      <c r="X2396">
        <v>30</v>
      </c>
      <c r="Y2396">
        <v>7500</v>
      </c>
      <c r="Z2396">
        <v>7500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100</v>
      </c>
    </row>
    <row r="2397" spans="1:34" ht="18.75">
      <c r="A2397" s="79">
        <v>2396</v>
      </c>
      <c r="B2397" t="s">
        <v>4762</v>
      </c>
      <c r="C2397">
        <v>55</v>
      </c>
      <c r="D2397">
        <v>0</v>
      </c>
      <c r="E2397">
        <v>2</v>
      </c>
      <c r="F2397">
        <v>7</v>
      </c>
      <c r="G2397">
        <v>0</v>
      </c>
      <c r="H2397">
        <v>0</v>
      </c>
      <c r="I2397">
        <v>3473</v>
      </c>
      <c r="J2397">
        <v>10000</v>
      </c>
      <c r="K2397">
        <v>0</v>
      </c>
      <c r="L2397">
        <v>0</v>
      </c>
      <c r="M2397">
        <v>0</v>
      </c>
      <c r="N2397">
        <v>0</v>
      </c>
      <c r="O2397">
        <v>50</v>
      </c>
      <c r="P2397">
        <v>60</v>
      </c>
      <c r="Q2397">
        <v>0</v>
      </c>
      <c r="R2397">
        <v>0</v>
      </c>
      <c r="S2397">
        <v>0</v>
      </c>
      <c r="T2397">
        <v>0</v>
      </c>
      <c r="U2397">
        <v>71</v>
      </c>
      <c r="V2397">
        <v>150</v>
      </c>
      <c r="W2397">
        <v>100</v>
      </c>
      <c r="X2397">
        <v>60</v>
      </c>
      <c r="Y2397">
        <v>15000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100</v>
      </c>
    </row>
    <row r="2398" spans="1:34" ht="18.75">
      <c r="A2398" s="79">
        <v>2397</v>
      </c>
      <c r="B2398" t="s">
        <v>4763</v>
      </c>
      <c r="C2398">
        <v>55</v>
      </c>
      <c r="D2398">
        <v>0</v>
      </c>
      <c r="E2398">
        <v>2</v>
      </c>
      <c r="F2398">
        <v>7</v>
      </c>
      <c r="G2398">
        <v>0</v>
      </c>
      <c r="H2398">
        <v>0</v>
      </c>
      <c r="I2398">
        <v>3473</v>
      </c>
      <c r="J2398">
        <v>10000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49</v>
      </c>
      <c r="R2398">
        <v>58</v>
      </c>
      <c r="S2398">
        <v>0</v>
      </c>
      <c r="T2398">
        <v>0</v>
      </c>
      <c r="U2398">
        <v>71</v>
      </c>
      <c r="V2398">
        <v>150</v>
      </c>
      <c r="W2398">
        <v>100</v>
      </c>
      <c r="X2398">
        <v>60</v>
      </c>
      <c r="Y2398">
        <v>1500</v>
      </c>
      <c r="Z2398">
        <v>13500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100</v>
      </c>
    </row>
    <row r="2399" spans="1:34" ht="18.75">
      <c r="A2399" s="79">
        <v>2398</v>
      </c>
      <c r="B2399" t="s">
        <v>4764</v>
      </c>
      <c r="C2399">
        <v>55</v>
      </c>
      <c r="D2399">
        <v>0</v>
      </c>
      <c r="E2399">
        <v>2</v>
      </c>
      <c r="F2399">
        <v>7</v>
      </c>
      <c r="G2399">
        <v>0</v>
      </c>
      <c r="H2399">
        <v>0</v>
      </c>
      <c r="I2399">
        <v>3473</v>
      </c>
      <c r="J2399">
        <v>10000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49</v>
      </c>
      <c r="T2399">
        <v>58</v>
      </c>
      <c r="U2399">
        <v>71</v>
      </c>
      <c r="V2399">
        <v>150</v>
      </c>
      <c r="W2399">
        <v>100</v>
      </c>
      <c r="X2399">
        <v>60</v>
      </c>
      <c r="Y2399">
        <v>7500</v>
      </c>
      <c r="Z2399">
        <v>7500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100</v>
      </c>
    </row>
    <row r="2400" spans="1:34" ht="18.75">
      <c r="A2400" s="79">
        <v>2399</v>
      </c>
      <c r="B2400" t="s">
        <v>4765</v>
      </c>
      <c r="C2400">
        <v>55</v>
      </c>
      <c r="D2400">
        <v>0</v>
      </c>
      <c r="E2400">
        <v>2</v>
      </c>
      <c r="F2400">
        <v>7</v>
      </c>
      <c r="G2400">
        <v>0</v>
      </c>
      <c r="H2400">
        <v>0</v>
      </c>
      <c r="I2400">
        <v>3474</v>
      </c>
      <c r="J2400">
        <v>10000</v>
      </c>
      <c r="K2400">
        <v>0</v>
      </c>
      <c r="L2400">
        <v>0</v>
      </c>
      <c r="M2400">
        <v>0</v>
      </c>
      <c r="N2400">
        <v>0</v>
      </c>
      <c r="O2400">
        <v>50</v>
      </c>
      <c r="P2400">
        <v>60</v>
      </c>
      <c r="Q2400">
        <v>0</v>
      </c>
      <c r="R2400">
        <v>0</v>
      </c>
      <c r="S2400">
        <v>0</v>
      </c>
      <c r="T2400">
        <v>0</v>
      </c>
      <c r="U2400">
        <v>71</v>
      </c>
      <c r="V2400">
        <v>300</v>
      </c>
      <c r="W2400">
        <v>100</v>
      </c>
      <c r="X2400">
        <v>100</v>
      </c>
      <c r="Y2400">
        <v>15000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100</v>
      </c>
    </row>
    <row r="2401" spans="1:34" ht="18.75">
      <c r="A2401" s="79">
        <v>2400</v>
      </c>
      <c r="B2401" t="s">
        <v>4766</v>
      </c>
      <c r="C2401">
        <v>55</v>
      </c>
      <c r="D2401">
        <v>0</v>
      </c>
      <c r="E2401">
        <v>2</v>
      </c>
      <c r="F2401">
        <v>7</v>
      </c>
      <c r="G2401">
        <v>0</v>
      </c>
      <c r="H2401">
        <v>0</v>
      </c>
      <c r="I2401">
        <v>3474</v>
      </c>
      <c r="J2401">
        <v>10000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49</v>
      </c>
      <c r="R2401">
        <v>58</v>
      </c>
      <c r="S2401">
        <v>0</v>
      </c>
      <c r="T2401">
        <v>0</v>
      </c>
      <c r="U2401">
        <v>71</v>
      </c>
      <c r="V2401">
        <v>300</v>
      </c>
      <c r="W2401">
        <v>100</v>
      </c>
      <c r="X2401">
        <v>100</v>
      </c>
      <c r="Y2401">
        <v>1500</v>
      </c>
      <c r="Z2401">
        <v>13500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100</v>
      </c>
    </row>
    <row r="2402" spans="1:34" ht="18.75">
      <c r="A2402" s="79">
        <v>2401</v>
      </c>
      <c r="B2402" t="s">
        <v>4767</v>
      </c>
      <c r="C2402">
        <v>55</v>
      </c>
      <c r="D2402">
        <v>0</v>
      </c>
      <c r="E2402">
        <v>2</v>
      </c>
      <c r="F2402">
        <v>7</v>
      </c>
      <c r="G2402">
        <v>0</v>
      </c>
      <c r="H2402">
        <v>0</v>
      </c>
      <c r="I2402">
        <v>3474</v>
      </c>
      <c r="J2402">
        <v>10000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49</v>
      </c>
      <c r="T2402">
        <v>58</v>
      </c>
      <c r="U2402">
        <v>71</v>
      </c>
      <c r="V2402">
        <v>300</v>
      </c>
      <c r="W2402">
        <v>100</v>
      </c>
      <c r="X2402">
        <v>100</v>
      </c>
      <c r="Y2402">
        <v>7500</v>
      </c>
      <c r="Z2402">
        <v>7500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100</v>
      </c>
    </row>
    <row r="2403" spans="1:34" ht="18.75">
      <c r="A2403" s="79">
        <v>2402</v>
      </c>
      <c r="B2403" t="s">
        <v>4768</v>
      </c>
      <c r="C2403">
        <v>55</v>
      </c>
      <c r="D2403">
        <v>210</v>
      </c>
      <c r="E2403">
        <v>2</v>
      </c>
      <c r="F2403">
        <v>7</v>
      </c>
      <c r="G2403">
        <v>0</v>
      </c>
      <c r="H2403">
        <v>0</v>
      </c>
      <c r="I2403">
        <v>3899</v>
      </c>
      <c r="J2403">
        <v>10000</v>
      </c>
      <c r="K2403">
        <v>0</v>
      </c>
      <c r="L2403">
        <v>0</v>
      </c>
      <c r="M2403">
        <v>0</v>
      </c>
      <c r="N2403">
        <v>0</v>
      </c>
      <c r="O2403">
        <v>110</v>
      </c>
      <c r="P2403">
        <v>150</v>
      </c>
      <c r="Q2403">
        <v>0</v>
      </c>
      <c r="R2403">
        <v>0</v>
      </c>
      <c r="S2403">
        <v>0</v>
      </c>
      <c r="T2403">
        <v>0</v>
      </c>
      <c r="U2403">
        <v>71</v>
      </c>
      <c r="V2403">
        <v>300</v>
      </c>
      <c r="W2403">
        <v>100</v>
      </c>
      <c r="X2403">
        <v>120</v>
      </c>
      <c r="Y2403">
        <v>20000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100</v>
      </c>
    </row>
    <row r="2404" spans="1:34" ht="18.75">
      <c r="A2404" s="79">
        <v>2403</v>
      </c>
      <c r="B2404" t="s">
        <v>4769</v>
      </c>
      <c r="C2404">
        <v>55</v>
      </c>
      <c r="D2404">
        <v>210</v>
      </c>
      <c r="E2404">
        <v>2</v>
      </c>
      <c r="F2404">
        <v>7</v>
      </c>
      <c r="G2404">
        <v>0</v>
      </c>
      <c r="H2404">
        <v>0</v>
      </c>
      <c r="I2404">
        <v>3899</v>
      </c>
      <c r="J2404">
        <v>10000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105</v>
      </c>
      <c r="R2404">
        <v>145</v>
      </c>
      <c r="S2404">
        <v>0</v>
      </c>
      <c r="T2404">
        <v>0</v>
      </c>
      <c r="U2404">
        <v>71</v>
      </c>
      <c r="V2404">
        <v>300</v>
      </c>
      <c r="W2404">
        <v>100</v>
      </c>
      <c r="X2404">
        <v>120</v>
      </c>
      <c r="Y2404">
        <v>2000</v>
      </c>
      <c r="Z2404">
        <v>18000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100</v>
      </c>
    </row>
    <row r="2405" spans="1:34" ht="18.75">
      <c r="A2405" s="79">
        <v>2404</v>
      </c>
      <c r="B2405" t="s">
        <v>4770</v>
      </c>
      <c r="C2405">
        <v>55</v>
      </c>
      <c r="D2405">
        <v>210</v>
      </c>
      <c r="E2405">
        <v>2</v>
      </c>
      <c r="F2405">
        <v>7</v>
      </c>
      <c r="G2405">
        <v>0</v>
      </c>
      <c r="H2405">
        <v>0</v>
      </c>
      <c r="I2405">
        <v>3899</v>
      </c>
      <c r="J2405">
        <v>10000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105</v>
      </c>
      <c r="T2405">
        <v>145</v>
      </c>
      <c r="U2405">
        <v>71</v>
      </c>
      <c r="V2405">
        <v>300</v>
      </c>
      <c r="W2405">
        <v>100</v>
      </c>
      <c r="X2405">
        <v>120</v>
      </c>
      <c r="Y2405">
        <v>10000</v>
      </c>
      <c r="Z2405">
        <v>10000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100</v>
      </c>
    </row>
    <row r="2406" spans="1:34" ht="18.75">
      <c r="A2406" s="79">
        <v>2405</v>
      </c>
      <c r="B2406" t="s">
        <v>4771</v>
      </c>
      <c r="C2406">
        <v>55</v>
      </c>
      <c r="D2406">
        <v>211</v>
      </c>
      <c r="E2406">
        <v>2</v>
      </c>
      <c r="F2406">
        <v>7</v>
      </c>
      <c r="G2406">
        <v>0</v>
      </c>
      <c r="H2406">
        <v>0</v>
      </c>
      <c r="I2406">
        <v>4253</v>
      </c>
      <c r="J2406">
        <v>10000</v>
      </c>
      <c r="K2406">
        <v>0</v>
      </c>
      <c r="L2406">
        <v>0</v>
      </c>
      <c r="M2406">
        <v>0</v>
      </c>
      <c r="N2406">
        <v>0</v>
      </c>
      <c r="O2406">
        <v>120</v>
      </c>
      <c r="P2406">
        <v>200</v>
      </c>
      <c r="Q2406">
        <v>0</v>
      </c>
      <c r="R2406">
        <v>0</v>
      </c>
      <c r="S2406">
        <v>0</v>
      </c>
      <c r="T2406">
        <v>0</v>
      </c>
      <c r="U2406">
        <v>71</v>
      </c>
      <c r="V2406">
        <v>300</v>
      </c>
      <c r="W2406">
        <v>100</v>
      </c>
      <c r="X2406">
        <v>150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100</v>
      </c>
    </row>
    <row r="2407" spans="1:34" ht="18.75">
      <c r="A2407" s="79">
        <v>2406</v>
      </c>
      <c r="B2407" t="s">
        <v>4772</v>
      </c>
      <c r="C2407">
        <v>55</v>
      </c>
      <c r="D2407">
        <v>211</v>
      </c>
      <c r="E2407">
        <v>2</v>
      </c>
      <c r="F2407">
        <v>7</v>
      </c>
      <c r="G2407">
        <v>0</v>
      </c>
      <c r="H2407">
        <v>0</v>
      </c>
      <c r="I2407">
        <v>4253</v>
      </c>
      <c r="J2407">
        <v>10000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120</v>
      </c>
      <c r="R2407">
        <v>200</v>
      </c>
      <c r="S2407">
        <v>0</v>
      </c>
      <c r="T2407">
        <v>0</v>
      </c>
      <c r="U2407">
        <v>71</v>
      </c>
      <c r="V2407">
        <v>300</v>
      </c>
      <c r="W2407">
        <v>100</v>
      </c>
      <c r="X2407">
        <v>150</v>
      </c>
      <c r="Y2407">
        <v>5000</v>
      </c>
      <c r="Z2407">
        <v>45000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100</v>
      </c>
    </row>
    <row r="2408" spans="1:34" ht="18.75">
      <c r="A2408" s="79">
        <v>2407</v>
      </c>
      <c r="B2408" t="s">
        <v>4773</v>
      </c>
      <c r="C2408">
        <v>55</v>
      </c>
      <c r="D2408">
        <v>211</v>
      </c>
      <c r="E2408">
        <v>2</v>
      </c>
      <c r="F2408">
        <v>7</v>
      </c>
      <c r="G2408">
        <v>0</v>
      </c>
      <c r="H2408">
        <v>0</v>
      </c>
      <c r="I2408">
        <v>4253</v>
      </c>
      <c r="J2408">
        <v>10000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120</v>
      </c>
      <c r="T2408">
        <v>200</v>
      </c>
      <c r="U2408">
        <v>71</v>
      </c>
      <c r="V2408">
        <v>300</v>
      </c>
      <c r="W2408">
        <v>100</v>
      </c>
      <c r="X2408">
        <v>150</v>
      </c>
      <c r="Y2408">
        <v>25000</v>
      </c>
      <c r="Z2408">
        <v>25000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100</v>
      </c>
    </row>
    <row r="2409" spans="1:34" ht="18.75">
      <c r="A2409" s="79">
        <v>2408</v>
      </c>
      <c r="B2409" t="s">
        <v>4774</v>
      </c>
      <c r="C2409">
        <v>55</v>
      </c>
      <c r="D2409">
        <v>211</v>
      </c>
      <c r="E2409">
        <v>2</v>
      </c>
      <c r="F2409">
        <v>7</v>
      </c>
      <c r="G2409">
        <v>0</v>
      </c>
      <c r="H2409">
        <v>0</v>
      </c>
      <c r="I2409">
        <v>4660</v>
      </c>
      <c r="J2409">
        <v>10000</v>
      </c>
      <c r="K2409">
        <v>0</v>
      </c>
      <c r="L2409">
        <v>0</v>
      </c>
      <c r="M2409">
        <v>0</v>
      </c>
      <c r="N2409">
        <v>0</v>
      </c>
      <c r="O2409">
        <v>150</v>
      </c>
      <c r="P2409">
        <v>250</v>
      </c>
      <c r="Q2409">
        <v>0</v>
      </c>
      <c r="R2409">
        <v>0</v>
      </c>
      <c r="S2409">
        <v>0</v>
      </c>
      <c r="T2409">
        <v>0</v>
      </c>
      <c r="U2409">
        <v>71</v>
      </c>
      <c r="V2409">
        <v>300</v>
      </c>
      <c r="W2409">
        <v>100</v>
      </c>
      <c r="X2409">
        <v>200</v>
      </c>
      <c r="Y2409">
        <v>0</v>
      </c>
      <c r="Z2409">
        <v>0</v>
      </c>
      <c r="AA2409">
        <v>1000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100</v>
      </c>
    </row>
    <row r="2410" spans="1:34" ht="18.75">
      <c r="A2410" s="79">
        <v>2409</v>
      </c>
      <c r="B2410" t="s">
        <v>4775</v>
      </c>
      <c r="C2410">
        <v>55</v>
      </c>
      <c r="D2410">
        <v>211</v>
      </c>
      <c r="E2410">
        <v>2</v>
      </c>
      <c r="F2410">
        <v>7</v>
      </c>
      <c r="G2410">
        <v>0</v>
      </c>
      <c r="H2410">
        <v>0</v>
      </c>
      <c r="I2410">
        <v>4660</v>
      </c>
      <c r="J2410">
        <v>10000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150</v>
      </c>
      <c r="R2410">
        <v>250</v>
      </c>
      <c r="S2410">
        <v>0</v>
      </c>
      <c r="T2410">
        <v>0</v>
      </c>
      <c r="U2410">
        <v>71</v>
      </c>
      <c r="V2410">
        <v>300</v>
      </c>
      <c r="W2410">
        <v>100</v>
      </c>
      <c r="X2410">
        <v>200</v>
      </c>
      <c r="Y2410">
        <v>0</v>
      </c>
      <c r="Z2410">
        <v>0</v>
      </c>
      <c r="AA2410">
        <v>1000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100</v>
      </c>
    </row>
    <row r="2411" spans="1:34" ht="18.75">
      <c r="A2411" s="79">
        <v>2410</v>
      </c>
      <c r="B2411" t="s">
        <v>4776</v>
      </c>
      <c r="C2411">
        <v>55</v>
      </c>
      <c r="D2411">
        <v>211</v>
      </c>
      <c r="E2411">
        <v>2</v>
      </c>
      <c r="F2411">
        <v>7</v>
      </c>
      <c r="G2411">
        <v>0</v>
      </c>
      <c r="H2411">
        <v>0</v>
      </c>
      <c r="I2411">
        <v>4660</v>
      </c>
      <c r="J2411">
        <v>10000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150</v>
      </c>
      <c r="T2411">
        <v>250</v>
      </c>
      <c r="U2411">
        <v>71</v>
      </c>
      <c r="V2411">
        <v>300</v>
      </c>
      <c r="W2411">
        <v>100</v>
      </c>
      <c r="X2411">
        <v>200</v>
      </c>
      <c r="Y2411">
        <v>0</v>
      </c>
      <c r="Z2411">
        <v>0</v>
      </c>
      <c r="AA2411">
        <v>1000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100</v>
      </c>
    </row>
    <row r="2412" spans="1:34" ht="18.75">
      <c r="A2412" s="79">
        <v>2411</v>
      </c>
      <c r="B2412" t="s">
        <v>4777</v>
      </c>
      <c r="C2412">
        <v>55</v>
      </c>
      <c r="D2412">
        <v>211</v>
      </c>
      <c r="E2412">
        <v>2</v>
      </c>
      <c r="F2412">
        <v>7</v>
      </c>
      <c r="G2412">
        <v>0</v>
      </c>
      <c r="H2412">
        <v>0</v>
      </c>
      <c r="I2412">
        <v>5000</v>
      </c>
      <c r="J2412">
        <v>10000</v>
      </c>
      <c r="K2412">
        <v>0</v>
      </c>
      <c r="L2412">
        <v>0</v>
      </c>
      <c r="M2412">
        <v>0</v>
      </c>
      <c r="N2412">
        <v>0</v>
      </c>
      <c r="O2412">
        <v>250</v>
      </c>
      <c r="P2412">
        <v>350</v>
      </c>
      <c r="Q2412">
        <v>0</v>
      </c>
      <c r="R2412">
        <v>0</v>
      </c>
      <c r="S2412">
        <v>0</v>
      </c>
      <c r="T2412">
        <v>0</v>
      </c>
      <c r="U2412">
        <v>71</v>
      </c>
      <c r="V2412">
        <v>300</v>
      </c>
      <c r="W2412">
        <v>100</v>
      </c>
      <c r="X2412">
        <v>400</v>
      </c>
      <c r="Y2412">
        <v>0</v>
      </c>
      <c r="Z2412">
        <v>0</v>
      </c>
      <c r="AA2412">
        <v>10000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100</v>
      </c>
    </row>
    <row r="2413" spans="1:34" ht="18.75">
      <c r="A2413" s="79">
        <v>2412</v>
      </c>
      <c r="B2413" t="s">
        <v>4778</v>
      </c>
      <c r="C2413">
        <v>55</v>
      </c>
      <c r="D2413">
        <v>211</v>
      </c>
      <c r="E2413">
        <v>2</v>
      </c>
      <c r="F2413">
        <v>7</v>
      </c>
      <c r="G2413">
        <v>0</v>
      </c>
      <c r="H2413">
        <v>0</v>
      </c>
      <c r="I2413">
        <v>5000</v>
      </c>
      <c r="J2413">
        <v>10000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250</v>
      </c>
      <c r="R2413">
        <v>350</v>
      </c>
      <c r="S2413">
        <v>0</v>
      </c>
      <c r="T2413">
        <v>0</v>
      </c>
      <c r="U2413">
        <v>71</v>
      </c>
      <c r="V2413">
        <v>300</v>
      </c>
      <c r="W2413">
        <v>100</v>
      </c>
      <c r="X2413">
        <v>400</v>
      </c>
      <c r="Y2413">
        <v>0</v>
      </c>
      <c r="Z2413">
        <v>0</v>
      </c>
      <c r="AA2413">
        <v>10000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100</v>
      </c>
    </row>
    <row r="2414" spans="1:34" ht="18.75">
      <c r="A2414" s="79">
        <v>2413</v>
      </c>
      <c r="B2414" t="s">
        <v>4779</v>
      </c>
      <c r="C2414">
        <v>55</v>
      </c>
      <c r="D2414">
        <v>211</v>
      </c>
      <c r="E2414">
        <v>2</v>
      </c>
      <c r="F2414">
        <v>7</v>
      </c>
      <c r="G2414">
        <v>0</v>
      </c>
      <c r="H2414">
        <v>0</v>
      </c>
      <c r="I2414">
        <v>5000</v>
      </c>
      <c r="J2414">
        <v>10000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250</v>
      </c>
      <c r="T2414">
        <v>350</v>
      </c>
      <c r="U2414">
        <v>71</v>
      </c>
      <c r="V2414">
        <v>300</v>
      </c>
      <c r="W2414">
        <v>100</v>
      </c>
      <c r="X2414">
        <v>400</v>
      </c>
      <c r="Y2414">
        <v>0</v>
      </c>
      <c r="Z2414">
        <v>0</v>
      </c>
      <c r="AA2414">
        <v>10000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100</v>
      </c>
    </row>
    <row r="2415" spans="1:34" ht="18.75">
      <c r="A2415" s="79">
        <v>2414</v>
      </c>
      <c r="B2415" t="s">
        <v>4780</v>
      </c>
      <c r="C2415">
        <v>31</v>
      </c>
      <c r="D2415">
        <v>0</v>
      </c>
      <c r="E2415">
        <v>10</v>
      </c>
      <c r="F2415">
        <v>83</v>
      </c>
      <c r="G2415">
        <v>0</v>
      </c>
      <c r="H2415">
        <v>0</v>
      </c>
      <c r="I2415">
        <v>2600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3000</v>
      </c>
      <c r="X2415">
        <v>5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100</v>
      </c>
    </row>
    <row r="2416" spans="1:34" ht="18.75">
      <c r="A2416" s="79">
        <v>2415</v>
      </c>
      <c r="B2416" t="s">
        <v>4781</v>
      </c>
      <c r="C2416">
        <v>54</v>
      </c>
      <c r="D2416">
        <v>235</v>
      </c>
      <c r="E2416">
        <v>5</v>
      </c>
      <c r="F2416">
        <v>0</v>
      </c>
      <c r="G2416">
        <v>0</v>
      </c>
      <c r="H2416">
        <v>0</v>
      </c>
      <c r="I2416">
        <v>3450</v>
      </c>
      <c r="J2416">
        <v>15000</v>
      </c>
      <c r="K2416">
        <v>0</v>
      </c>
      <c r="L2416">
        <v>9</v>
      </c>
      <c r="M2416">
        <v>2</v>
      </c>
      <c r="N2416">
        <v>8</v>
      </c>
      <c r="O2416">
        <v>70</v>
      </c>
      <c r="P2416">
        <v>70</v>
      </c>
      <c r="Q2416">
        <v>70</v>
      </c>
      <c r="R2416">
        <v>70</v>
      </c>
      <c r="S2416">
        <v>70</v>
      </c>
      <c r="T2416">
        <v>70</v>
      </c>
      <c r="U2416">
        <v>0</v>
      </c>
      <c r="V2416">
        <v>300</v>
      </c>
      <c r="W2416">
        <v>5000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70</v>
      </c>
      <c r="AG2416">
        <v>70</v>
      </c>
      <c r="AH2416">
        <v>99</v>
      </c>
    </row>
    <row r="2417" spans="1:34" ht="18.75">
      <c r="A2417" s="79">
        <v>2416</v>
      </c>
      <c r="B2417" t="s">
        <v>4782</v>
      </c>
      <c r="C2417">
        <v>54</v>
      </c>
      <c r="D2417">
        <v>240</v>
      </c>
      <c r="E2417">
        <v>5</v>
      </c>
      <c r="F2417">
        <v>0</v>
      </c>
      <c r="G2417">
        <v>0</v>
      </c>
      <c r="H2417">
        <v>0</v>
      </c>
      <c r="I2417">
        <v>3450</v>
      </c>
      <c r="J2417">
        <v>8000</v>
      </c>
      <c r="K2417">
        <v>2</v>
      </c>
      <c r="L2417">
        <v>8</v>
      </c>
      <c r="M2417">
        <v>4</v>
      </c>
      <c r="N2417">
        <v>9</v>
      </c>
      <c r="O2417">
        <v>70</v>
      </c>
      <c r="P2417">
        <v>70</v>
      </c>
      <c r="Q2417">
        <v>70</v>
      </c>
      <c r="R2417">
        <v>70</v>
      </c>
      <c r="S2417">
        <v>70</v>
      </c>
      <c r="T2417">
        <v>70</v>
      </c>
      <c r="U2417">
        <v>0</v>
      </c>
      <c r="V2417">
        <v>300</v>
      </c>
      <c r="W2417">
        <v>5000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70</v>
      </c>
      <c r="AG2417">
        <v>70</v>
      </c>
      <c r="AH2417">
        <v>99</v>
      </c>
    </row>
    <row r="2418" spans="1:34" ht="18.75">
      <c r="A2418" s="79">
        <v>2417</v>
      </c>
      <c r="B2418" t="s">
        <v>4783</v>
      </c>
      <c r="C2418">
        <v>54</v>
      </c>
      <c r="D2418">
        <v>242</v>
      </c>
      <c r="E2418">
        <v>5</v>
      </c>
      <c r="F2418">
        <v>0</v>
      </c>
      <c r="G2418">
        <v>0</v>
      </c>
      <c r="H2418">
        <v>0</v>
      </c>
      <c r="I2418">
        <v>3450</v>
      </c>
      <c r="J2418">
        <v>8000</v>
      </c>
      <c r="K2418">
        <v>2</v>
      </c>
      <c r="L2418">
        <v>8</v>
      </c>
      <c r="M2418">
        <v>4</v>
      </c>
      <c r="N2418">
        <v>9</v>
      </c>
      <c r="O2418">
        <v>70</v>
      </c>
      <c r="P2418">
        <v>70</v>
      </c>
      <c r="Q2418">
        <v>70</v>
      </c>
      <c r="R2418">
        <v>70</v>
      </c>
      <c r="S2418">
        <v>70</v>
      </c>
      <c r="T2418">
        <v>70</v>
      </c>
      <c r="U2418">
        <v>0</v>
      </c>
      <c r="V2418">
        <v>300</v>
      </c>
      <c r="W2418">
        <v>5000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70</v>
      </c>
      <c r="AG2418">
        <v>70</v>
      </c>
      <c r="AH2418">
        <v>99</v>
      </c>
    </row>
    <row r="2419" spans="1:34" ht="18.75">
      <c r="A2419" s="79">
        <v>2418</v>
      </c>
      <c r="B2419" t="s">
        <v>4784</v>
      </c>
      <c r="C2419">
        <v>54</v>
      </c>
      <c r="D2419">
        <v>243</v>
      </c>
      <c r="E2419">
        <v>5</v>
      </c>
      <c r="F2419">
        <v>0</v>
      </c>
      <c r="G2419">
        <v>0</v>
      </c>
      <c r="H2419">
        <v>0</v>
      </c>
      <c r="I2419">
        <v>3450</v>
      </c>
      <c r="J2419">
        <v>8000</v>
      </c>
      <c r="K2419">
        <v>2</v>
      </c>
      <c r="L2419">
        <v>8</v>
      </c>
      <c r="M2419">
        <v>4</v>
      </c>
      <c r="N2419">
        <v>9</v>
      </c>
      <c r="O2419">
        <v>70</v>
      </c>
      <c r="P2419">
        <v>70</v>
      </c>
      <c r="Q2419">
        <v>70</v>
      </c>
      <c r="R2419">
        <v>70</v>
      </c>
      <c r="S2419">
        <v>70</v>
      </c>
      <c r="T2419">
        <v>70</v>
      </c>
      <c r="U2419">
        <v>0</v>
      </c>
      <c r="V2419">
        <v>300</v>
      </c>
      <c r="W2419">
        <v>5000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70</v>
      </c>
      <c r="AG2419">
        <v>70</v>
      </c>
      <c r="AH2419">
        <v>99</v>
      </c>
    </row>
    <row r="2420" spans="1:34" ht="18.75">
      <c r="A2420" s="79">
        <v>2419</v>
      </c>
      <c r="B2420" t="s">
        <v>4785</v>
      </c>
      <c r="C2420">
        <v>22</v>
      </c>
      <c r="D2420">
        <v>219</v>
      </c>
      <c r="E2420">
        <v>1</v>
      </c>
      <c r="F2420">
        <v>0</v>
      </c>
      <c r="G2420">
        <v>0</v>
      </c>
      <c r="H2420">
        <v>0</v>
      </c>
      <c r="I2420">
        <v>1426</v>
      </c>
      <c r="J2420">
        <v>5000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8</v>
      </c>
      <c r="U2420">
        <v>0</v>
      </c>
      <c r="V2420">
        <v>40</v>
      </c>
      <c r="W2420">
        <v>400000</v>
      </c>
      <c r="X2420">
        <v>5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99</v>
      </c>
    </row>
    <row r="2421" spans="1:34" ht="18.75">
      <c r="A2421" s="79">
        <v>2420</v>
      </c>
      <c r="B2421" t="s">
        <v>4786</v>
      </c>
      <c r="C2421">
        <v>22</v>
      </c>
      <c r="D2421">
        <v>201</v>
      </c>
      <c r="E2421">
        <v>1</v>
      </c>
      <c r="F2421">
        <v>0</v>
      </c>
      <c r="G2421">
        <v>0</v>
      </c>
      <c r="H2421">
        <v>0</v>
      </c>
      <c r="I2421">
        <v>1427</v>
      </c>
      <c r="J2421">
        <v>5000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8</v>
      </c>
      <c r="S2421">
        <v>0</v>
      </c>
      <c r="T2421">
        <v>0</v>
      </c>
      <c r="U2421">
        <v>0</v>
      </c>
      <c r="V2421">
        <v>40</v>
      </c>
      <c r="W2421">
        <v>400000</v>
      </c>
      <c r="X2421">
        <v>5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99</v>
      </c>
    </row>
    <row r="2422" spans="1:34" ht="18.75">
      <c r="A2422" s="79">
        <v>2421</v>
      </c>
      <c r="B2422" t="s">
        <v>4787</v>
      </c>
      <c r="C2422">
        <v>22</v>
      </c>
      <c r="D2422">
        <v>191</v>
      </c>
      <c r="E2422">
        <v>1</v>
      </c>
      <c r="F2422">
        <v>0</v>
      </c>
      <c r="G2422">
        <v>0</v>
      </c>
      <c r="H2422">
        <v>0</v>
      </c>
      <c r="I2422">
        <v>2116</v>
      </c>
      <c r="J2422">
        <v>5000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10</v>
      </c>
      <c r="S2422">
        <v>0</v>
      </c>
      <c r="T2422">
        <v>10</v>
      </c>
      <c r="U2422">
        <v>0</v>
      </c>
      <c r="V2422">
        <v>16</v>
      </c>
      <c r="W2422">
        <v>20000</v>
      </c>
      <c r="X2422">
        <v>5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99</v>
      </c>
    </row>
    <row r="2423" spans="1:34" ht="18.75">
      <c r="A2423" s="79">
        <v>2422</v>
      </c>
      <c r="B2423" t="s">
        <v>4788</v>
      </c>
      <c r="C2423">
        <v>26</v>
      </c>
      <c r="D2423">
        <v>197</v>
      </c>
      <c r="E2423">
        <v>1</v>
      </c>
      <c r="F2423">
        <v>0</v>
      </c>
      <c r="G2423">
        <v>0</v>
      </c>
      <c r="H2423">
        <v>0</v>
      </c>
      <c r="I2423">
        <v>3430</v>
      </c>
      <c r="J2423">
        <v>5000</v>
      </c>
      <c r="K2423">
        <v>5</v>
      </c>
      <c r="L2423">
        <v>5</v>
      </c>
      <c r="M2423">
        <v>5</v>
      </c>
      <c r="N2423">
        <v>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16</v>
      </c>
      <c r="W2423">
        <v>50000</v>
      </c>
      <c r="X2423">
        <v>5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99</v>
      </c>
    </row>
    <row r="2424" spans="1:34" ht="18.75">
      <c r="A2424" s="79">
        <v>2423</v>
      </c>
      <c r="B2424" t="s">
        <v>4789</v>
      </c>
      <c r="C2424">
        <v>26</v>
      </c>
      <c r="D2424">
        <v>118</v>
      </c>
      <c r="E2424">
        <v>1</v>
      </c>
      <c r="F2424">
        <v>0</v>
      </c>
      <c r="G2424">
        <v>0</v>
      </c>
      <c r="H2424">
        <v>0</v>
      </c>
      <c r="I2424">
        <v>2113</v>
      </c>
      <c r="J2424">
        <v>5000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10</v>
      </c>
      <c r="S2424">
        <v>0</v>
      </c>
      <c r="T2424">
        <v>10</v>
      </c>
      <c r="U2424">
        <v>0</v>
      </c>
      <c r="V2424">
        <v>16</v>
      </c>
      <c r="W2424">
        <v>50000</v>
      </c>
      <c r="X2424">
        <v>5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99</v>
      </c>
    </row>
    <row r="2425" spans="1:34" ht="18.75">
      <c r="A2425" s="79">
        <v>2424</v>
      </c>
      <c r="B2425" t="s">
        <v>4790</v>
      </c>
      <c r="C2425">
        <v>26</v>
      </c>
      <c r="D2425">
        <v>113</v>
      </c>
      <c r="E2425">
        <v>1</v>
      </c>
      <c r="F2425">
        <v>0</v>
      </c>
      <c r="G2425">
        <v>0</v>
      </c>
      <c r="H2425">
        <v>0</v>
      </c>
      <c r="I2425">
        <v>2110</v>
      </c>
      <c r="J2425">
        <v>5000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16</v>
      </c>
      <c r="W2425">
        <v>50000</v>
      </c>
      <c r="X2425">
        <v>5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99</v>
      </c>
    </row>
    <row r="2426" spans="1:34" ht="18.75">
      <c r="A2426" s="79">
        <v>2425</v>
      </c>
      <c r="B2426" t="s">
        <v>4791</v>
      </c>
      <c r="C2426">
        <v>26</v>
      </c>
      <c r="D2426">
        <v>114</v>
      </c>
      <c r="E2426">
        <v>1</v>
      </c>
      <c r="F2426">
        <v>0</v>
      </c>
      <c r="G2426">
        <v>0</v>
      </c>
      <c r="H2426">
        <v>0</v>
      </c>
      <c r="I2426">
        <v>2112</v>
      </c>
      <c r="J2426">
        <v>5000</v>
      </c>
      <c r="K2426">
        <v>5</v>
      </c>
      <c r="L2426">
        <v>5</v>
      </c>
      <c r="M2426">
        <v>5</v>
      </c>
      <c r="N2426">
        <v>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16</v>
      </c>
      <c r="W2426">
        <v>50000</v>
      </c>
      <c r="X2426">
        <v>5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99</v>
      </c>
    </row>
    <row r="2427" spans="1:34" ht="18.75">
      <c r="A2427" s="79">
        <v>2426</v>
      </c>
      <c r="B2427" t="s">
        <v>4792</v>
      </c>
      <c r="C2427">
        <v>26</v>
      </c>
      <c r="D2427">
        <v>191</v>
      </c>
      <c r="E2427">
        <v>1</v>
      </c>
      <c r="F2427">
        <v>0</v>
      </c>
      <c r="G2427">
        <v>0</v>
      </c>
      <c r="H2427">
        <v>0</v>
      </c>
      <c r="I2427">
        <v>2111</v>
      </c>
      <c r="J2427">
        <v>5000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10</v>
      </c>
      <c r="S2427">
        <v>0</v>
      </c>
      <c r="T2427">
        <v>10</v>
      </c>
      <c r="U2427">
        <v>0</v>
      </c>
      <c r="V2427">
        <v>16</v>
      </c>
      <c r="W2427">
        <v>50000</v>
      </c>
      <c r="X2427">
        <v>5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99</v>
      </c>
    </row>
    <row r="2428" spans="1:34" ht="18.75">
      <c r="A2428" s="79">
        <v>2427</v>
      </c>
      <c r="B2428" t="s">
        <v>4793</v>
      </c>
      <c r="C2428">
        <v>22</v>
      </c>
      <c r="D2428">
        <v>204</v>
      </c>
      <c r="E2428">
        <v>1</v>
      </c>
      <c r="F2428">
        <v>0</v>
      </c>
      <c r="G2428">
        <v>0</v>
      </c>
      <c r="H2428">
        <v>0</v>
      </c>
      <c r="I2428">
        <v>3421</v>
      </c>
      <c r="J2428">
        <v>5000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1</v>
      </c>
      <c r="U2428">
        <v>0</v>
      </c>
      <c r="V2428">
        <v>16</v>
      </c>
      <c r="W2428">
        <v>50000</v>
      </c>
      <c r="X2428">
        <v>5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99</v>
      </c>
    </row>
    <row r="2429" spans="1:34" ht="18.75">
      <c r="A2429" s="79">
        <v>2428</v>
      </c>
      <c r="B2429" t="s">
        <v>4794</v>
      </c>
      <c r="C2429">
        <v>22</v>
      </c>
      <c r="D2429">
        <v>204</v>
      </c>
      <c r="E2429">
        <v>1</v>
      </c>
      <c r="F2429">
        <v>0</v>
      </c>
      <c r="G2429">
        <v>0</v>
      </c>
      <c r="H2429">
        <v>0</v>
      </c>
      <c r="I2429">
        <v>3421</v>
      </c>
      <c r="J2429">
        <v>5000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12</v>
      </c>
      <c r="S2429">
        <v>1</v>
      </c>
      <c r="T2429">
        <v>12</v>
      </c>
      <c r="U2429">
        <v>0</v>
      </c>
      <c r="V2429">
        <v>16</v>
      </c>
      <c r="W2429">
        <v>50000</v>
      </c>
      <c r="X2429">
        <v>5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99</v>
      </c>
    </row>
    <row r="2430" spans="1:34" ht="18.75">
      <c r="A2430" s="79">
        <v>2429</v>
      </c>
      <c r="B2430" t="s">
        <v>4795</v>
      </c>
      <c r="C2430">
        <v>26</v>
      </c>
      <c r="D2430">
        <v>204</v>
      </c>
      <c r="E2430">
        <v>1</v>
      </c>
      <c r="F2430">
        <v>0</v>
      </c>
      <c r="G2430">
        <v>0</v>
      </c>
      <c r="H2430">
        <v>0</v>
      </c>
      <c r="I2430">
        <v>3432</v>
      </c>
      <c r="J2430">
        <v>5000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12</v>
      </c>
      <c r="S2430">
        <v>1</v>
      </c>
      <c r="T2430">
        <v>12</v>
      </c>
      <c r="U2430">
        <v>0</v>
      </c>
      <c r="V2430">
        <v>16</v>
      </c>
      <c r="W2430">
        <v>50000</v>
      </c>
      <c r="X2430">
        <v>5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99</v>
      </c>
    </row>
    <row r="2431" spans="1:34" ht="18.75">
      <c r="A2431" s="79">
        <v>2430</v>
      </c>
      <c r="B2431" t="s">
        <v>4796</v>
      </c>
      <c r="C2431">
        <v>22</v>
      </c>
      <c r="D2431">
        <v>221</v>
      </c>
      <c r="E2431">
        <v>1</v>
      </c>
      <c r="F2431">
        <v>0</v>
      </c>
      <c r="G2431">
        <v>0</v>
      </c>
      <c r="H2431">
        <v>0</v>
      </c>
      <c r="I2431">
        <v>3420</v>
      </c>
      <c r="J2431">
        <v>5000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10</v>
      </c>
      <c r="U2431">
        <v>0</v>
      </c>
      <c r="V2431">
        <v>16</v>
      </c>
      <c r="W2431">
        <v>50000</v>
      </c>
      <c r="X2431">
        <v>5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99</v>
      </c>
    </row>
    <row r="2432" spans="1:34" ht="18.75">
      <c r="A2432" s="79">
        <v>2431</v>
      </c>
      <c r="B2432" t="s">
        <v>4797</v>
      </c>
      <c r="C2432">
        <v>22</v>
      </c>
      <c r="D2432">
        <v>221</v>
      </c>
      <c r="E2432">
        <v>1</v>
      </c>
      <c r="F2432">
        <v>0</v>
      </c>
      <c r="G2432">
        <v>0</v>
      </c>
      <c r="H2432">
        <v>0</v>
      </c>
      <c r="I2432">
        <v>3420</v>
      </c>
      <c r="J2432">
        <v>5000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8</v>
      </c>
      <c r="T2432">
        <v>12</v>
      </c>
      <c r="U2432">
        <v>0</v>
      </c>
      <c r="V2432">
        <v>16</v>
      </c>
      <c r="W2432">
        <v>50000</v>
      </c>
      <c r="X2432">
        <v>5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99</v>
      </c>
    </row>
    <row r="2433" spans="1:34" ht="18.75">
      <c r="A2433" s="79">
        <v>2432</v>
      </c>
      <c r="B2433" t="s">
        <v>4798</v>
      </c>
      <c r="C2433">
        <v>26</v>
      </c>
      <c r="D2433">
        <v>221</v>
      </c>
      <c r="E2433">
        <v>1</v>
      </c>
      <c r="F2433">
        <v>0</v>
      </c>
      <c r="G2433">
        <v>0</v>
      </c>
      <c r="H2433">
        <v>0</v>
      </c>
      <c r="I2433">
        <v>3433</v>
      </c>
      <c r="J2433">
        <v>5000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8</v>
      </c>
      <c r="T2433">
        <v>12</v>
      </c>
      <c r="U2433">
        <v>0</v>
      </c>
      <c r="V2433">
        <v>16</v>
      </c>
      <c r="W2433">
        <v>50000</v>
      </c>
      <c r="X2433">
        <v>5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99</v>
      </c>
    </row>
    <row r="2434" spans="1:34" ht="18.75">
      <c r="A2434" s="79">
        <v>2433</v>
      </c>
      <c r="B2434" t="s">
        <v>4799</v>
      </c>
      <c r="C2434">
        <v>22</v>
      </c>
      <c r="D2434">
        <v>221</v>
      </c>
      <c r="E2434">
        <v>1</v>
      </c>
      <c r="F2434">
        <v>0</v>
      </c>
      <c r="G2434">
        <v>0</v>
      </c>
      <c r="H2434">
        <v>0</v>
      </c>
      <c r="I2434">
        <v>3422</v>
      </c>
      <c r="J2434">
        <v>5000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10</v>
      </c>
      <c r="S2434">
        <v>0</v>
      </c>
      <c r="T2434">
        <v>0</v>
      </c>
      <c r="U2434">
        <v>0</v>
      </c>
      <c r="V2434">
        <v>16</v>
      </c>
      <c r="W2434">
        <v>50000</v>
      </c>
      <c r="X2434">
        <v>5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99</v>
      </c>
    </row>
    <row r="2435" spans="1:34" ht="18.75">
      <c r="A2435" s="79">
        <v>2434</v>
      </c>
      <c r="B2435" t="s">
        <v>4800</v>
      </c>
      <c r="C2435">
        <v>22</v>
      </c>
      <c r="D2435">
        <v>221</v>
      </c>
      <c r="E2435">
        <v>1</v>
      </c>
      <c r="F2435">
        <v>0</v>
      </c>
      <c r="G2435">
        <v>0</v>
      </c>
      <c r="H2435">
        <v>0</v>
      </c>
      <c r="I2435">
        <v>3422</v>
      </c>
      <c r="J2435">
        <v>5000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8</v>
      </c>
      <c r="R2435">
        <v>12</v>
      </c>
      <c r="S2435">
        <v>0</v>
      </c>
      <c r="T2435">
        <v>0</v>
      </c>
      <c r="U2435">
        <v>0</v>
      </c>
      <c r="V2435">
        <v>16</v>
      </c>
      <c r="W2435">
        <v>50000</v>
      </c>
      <c r="X2435">
        <v>5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99</v>
      </c>
    </row>
    <row r="2436" spans="1:34" ht="18.75">
      <c r="A2436" s="79">
        <v>2435</v>
      </c>
      <c r="B2436" t="s">
        <v>4801</v>
      </c>
      <c r="C2436">
        <v>26</v>
      </c>
      <c r="D2436">
        <v>221</v>
      </c>
      <c r="E2436">
        <v>1</v>
      </c>
      <c r="F2436">
        <v>0</v>
      </c>
      <c r="G2436">
        <v>0</v>
      </c>
      <c r="H2436">
        <v>0</v>
      </c>
      <c r="I2436">
        <v>3431</v>
      </c>
      <c r="J2436">
        <v>5000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8</v>
      </c>
      <c r="R2436">
        <v>12</v>
      </c>
      <c r="S2436">
        <v>0</v>
      </c>
      <c r="T2436">
        <v>0</v>
      </c>
      <c r="U2436">
        <v>0</v>
      </c>
      <c r="V2436">
        <v>16</v>
      </c>
      <c r="W2436">
        <v>50000</v>
      </c>
      <c r="X2436">
        <v>5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99</v>
      </c>
    </row>
    <row r="2437" spans="1:34" ht="18.75">
      <c r="A2437" s="79">
        <v>2436</v>
      </c>
      <c r="B2437" t="s">
        <v>4802</v>
      </c>
      <c r="C2437">
        <v>26</v>
      </c>
      <c r="D2437">
        <v>189</v>
      </c>
      <c r="E2437">
        <v>1</v>
      </c>
      <c r="F2437">
        <v>0</v>
      </c>
      <c r="G2437">
        <v>0</v>
      </c>
      <c r="H2437">
        <v>0</v>
      </c>
      <c r="I2437">
        <v>3433</v>
      </c>
      <c r="J2437">
        <v>5000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10</v>
      </c>
      <c r="U2437">
        <v>0</v>
      </c>
      <c r="V2437">
        <v>16</v>
      </c>
      <c r="W2437">
        <v>50000</v>
      </c>
      <c r="X2437">
        <v>5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99</v>
      </c>
    </row>
    <row r="2438" spans="1:34" ht="18.75">
      <c r="A2438" s="79">
        <v>2437</v>
      </c>
      <c r="B2438" t="s">
        <v>4803</v>
      </c>
      <c r="C2438">
        <v>26</v>
      </c>
      <c r="D2438">
        <v>220</v>
      </c>
      <c r="E2438">
        <v>1</v>
      </c>
      <c r="F2438">
        <v>0</v>
      </c>
      <c r="G2438">
        <v>0</v>
      </c>
      <c r="H2438">
        <v>0</v>
      </c>
      <c r="I2438">
        <v>3431</v>
      </c>
      <c r="J2438">
        <v>5000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10</v>
      </c>
      <c r="S2438">
        <v>0</v>
      </c>
      <c r="T2438">
        <v>0</v>
      </c>
      <c r="U2438">
        <v>0</v>
      </c>
      <c r="V2438">
        <v>16</v>
      </c>
      <c r="W2438">
        <v>50000</v>
      </c>
      <c r="X2438">
        <v>5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99</v>
      </c>
    </row>
    <row r="2439" spans="1:34" ht="18.75">
      <c r="A2439" s="79">
        <v>2438</v>
      </c>
      <c r="B2439" t="s">
        <v>4804</v>
      </c>
      <c r="C2439">
        <v>22</v>
      </c>
      <c r="D2439">
        <v>206</v>
      </c>
      <c r="E2439">
        <v>1</v>
      </c>
      <c r="F2439">
        <v>0</v>
      </c>
      <c r="G2439">
        <v>0</v>
      </c>
      <c r="H2439">
        <v>0</v>
      </c>
      <c r="I2439">
        <v>3423</v>
      </c>
      <c r="J2439">
        <v>5000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10</v>
      </c>
      <c r="R2439">
        <v>12</v>
      </c>
      <c r="S2439">
        <v>10</v>
      </c>
      <c r="T2439">
        <v>12</v>
      </c>
      <c r="U2439">
        <v>0</v>
      </c>
      <c r="V2439">
        <v>16</v>
      </c>
      <c r="W2439">
        <v>50000</v>
      </c>
      <c r="X2439">
        <v>5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99</v>
      </c>
    </row>
    <row r="2440" spans="1:34" ht="18.75">
      <c r="A2440" s="79">
        <v>2439</v>
      </c>
      <c r="B2440" t="s">
        <v>4805</v>
      </c>
      <c r="C2440">
        <v>26</v>
      </c>
      <c r="D2440">
        <v>206</v>
      </c>
      <c r="E2440">
        <v>1</v>
      </c>
      <c r="F2440">
        <v>0</v>
      </c>
      <c r="G2440">
        <v>0</v>
      </c>
      <c r="H2440">
        <v>0</v>
      </c>
      <c r="I2440">
        <v>3434</v>
      </c>
      <c r="J2440">
        <v>5000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10</v>
      </c>
      <c r="R2440">
        <v>12</v>
      </c>
      <c r="S2440">
        <v>10</v>
      </c>
      <c r="T2440">
        <v>12</v>
      </c>
      <c r="U2440">
        <v>0</v>
      </c>
      <c r="V2440">
        <v>16</v>
      </c>
      <c r="W2440">
        <v>50000</v>
      </c>
      <c r="X2440">
        <v>5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99</v>
      </c>
    </row>
    <row r="2441" spans="1:34" ht="18.75">
      <c r="A2441" s="79">
        <v>2440</v>
      </c>
      <c r="B2441" t="s">
        <v>4806</v>
      </c>
      <c r="C2441">
        <v>41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1820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5000</v>
      </c>
      <c r="X2441">
        <v>5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100</v>
      </c>
    </row>
    <row r="2442" spans="1:34" ht="18.75">
      <c r="A2442" s="79">
        <v>2441</v>
      </c>
      <c r="B2442" t="s">
        <v>4807</v>
      </c>
      <c r="C2442">
        <v>41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1462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5000</v>
      </c>
      <c r="X2442">
        <v>5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100</v>
      </c>
    </row>
    <row r="2443" spans="1:34" ht="18.75">
      <c r="A2443" s="79">
        <v>2442</v>
      </c>
      <c r="B2443" t="s">
        <v>4808</v>
      </c>
      <c r="C2443">
        <v>22</v>
      </c>
      <c r="D2443">
        <v>0</v>
      </c>
      <c r="E2443">
        <v>2</v>
      </c>
      <c r="F2443">
        <v>0</v>
      </c>
      <c r="G2443">
        <v>0</v>
      </c>
      <c r="H2443">
        <v>0</v>
      </c>
      <c r="I2443">
        <v>1061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16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100</v>
      </c>
    </row>
    <row r="2444" spans="1:34" ht="18.75">
      <c r="A2444" s="79">
        <v>2443</v>
      </c>
      <c r="B2444" t="s">
        <v>4809</v>
      </c>
      <c r="C2444">
        <v>17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447</v>
      </c>
      <c r="J2444">
        <v>999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100</v>
      </c>
    </row>
    <row r="2445" spans="1:34" ht="18.75">
      <c r="A2445" s="79">
        <v>2444</v>
      </c>
      <c r="B2445" t="s">
        <v>4810</v>
      </c>
      <c r="C2445">
        <v>17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820</v>
      </c>
      <c r="J2445">
        <v>999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100</v>
      </c>
    </row>
    <row r="2446" spans="1:34" ht="18.75">
      <c r="A2446" s="79">
        <v>2445</v>
      </c>
      <c r="B2446" t="s">
        <v>4811</v>
      </c>
      <c r="C2446">
        <v>17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267</v>
      </c>
      <c r="J2446">
        <v>100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100</v>
      </c>
    </row>
    <row r="2447" spans="1:34" ht="18.75">
      <c r="A2447" s="79">
        <v>2446</v>
      </c>
      <c r="B2447" t="s">
        <v>4812</v>
      </c>
      <c r="C2447">
        <v>17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1189</v>
      </c>
      <c r="J2447">
        <v>999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100</v>
      </c>
    </row>
    <row r="2448" spans="1:34" ht="18.75">
      <c r="A2448" s="79">
        <v>2447</v>
      </c>
      <c r="B2448" t="s">
        <v>4813</v>
      </c>
      <c r="C2448">
        <v>17</v>
      </c>
      <c r="D2448">
        <v>235</v>
      </c>
      <c r="E2448">
        <v>1</v>
      </c>
      <c r="F2448">
        <v>84</v>
      </c>
      <c r="G2448">
        <v>0</v>
      </c>
      <c r="H2448">
        <v>0</v>
      </c>
      <c r="I2448">
        <v>3476</v>
      </c>
      <c r="J2448">
        <v>1000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10000</v>
      </c>
      <c r="W2448">
        <v>5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100</v>
      </c>
    </row>
    <row r="2449" spans="1:34" ht="18.75">
      <c r="A2449" s="79">
        <v>2448</v>
      </c>
      <c r="B2449" t="s">
        <v>4814</v>
      </c>
      <c r="C2449">
        <v>41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1820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100</v>
      </c>
    </row>
    <row r="2450" spans="1:34" ht="18.75">
      <c r="A2450" s="79">
        <v>2449</v>
      </c>
      <c r="B2450" t="s">
        <v>4815</v>
      </c>
      <c r="C2450">
        <v>13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266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100</v>
      </c>
    </row>
    <row r="2451" spans="1:34" ht="18.75">
      <c r="A2451" s="79">
        <v>2450</v>
      </c>
      <c r="B2451" t="s">
        <v>4816</v>
      </c>
      <c r="C2451">
        <v>31</v>
      </c>
      <c r="D2451">
        <v>0</v>
      </c>
      <c r="E2451">
        <v>1</v>
      </c>
      <c r="F2451">
        <v>102</v>
      </c>
      <c r="G2451">
        <v>0</v>
      </c>
      <c r="H2451">
        <v>0</v>
      </c>
      <c r="I2451">
        <v>2380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5000</v>
      </c>
      <c r="X2451">
        <v>5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100</v>
      </c>
    </row>
    <row r="2452" spans="1:34" ht="18.75">
      <c r="A2452" s="79">
        <v>2451</v>
      </c>
      <c r="B2452" t="s">
        <v>4817</v>
      </c>
      <c r="C2452">
        <v>17</v>
      </c>
      <c r="D2452">
        <v>12</v>
      </c>
      <c r="E2452">
        <v>1</v>
      </c>
      <c r="F2452">
        <v>0</v>
      </c>
      <c r="G2452">
        <v>0</v>
      </c>
      <c r="H2452">
        <v>0</v>
      </c>
      <c r="I2452">
        <v>256</v>
      </c>
      <c r="J2452">
        <v>999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5</v>
      </c>
      <c r="W2452">
        <v>8000</v>
      </c>
      <c r="X2452">
        <v>5000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100</v>
      </c>
    </row>
    <row r="2453" spans="1:34" ht="18.75">
      <c r="A2453" s="79">
        <v>2452</v>
      </c>
      <c r="B2453" t="s">
        <v>4818</v>
      </c>
      <c r="C2453">
        <v>17</v>
      </c>
      <c r="D2453">
        <v>0</v>
      </c>
      <c r="E2453">
        <v>1</v>
      </c>
      <c r="F2453">
        <v>29</v>
      </c>
      <c r="G2453">
        <v>0</v>
      </c>
      <c r="H2453">
        <v>0</v>
      </c>
      <c r="I2453">
        <v>276</v>
      </c>
      <c r="J2453">
        <v>100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1000</v>
      </c>
      <c r="X2453">
        <v>5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100</v>
      </c>
    </row>
    <row r="2454" spans="1:34" ht="18.75">
      <c r="A2454" s="79">
        <v>2453</v>
      </c>
      <c r="B2454" t="s">
        <v>4819</v>
      </c>
      <c r="C2454">
        <v>17</v>
      </c>
      <c r="D2454">
        <v>0</v>
      </c>
      <c r="E2454">
        <v>1</v>
      </c>
      <c r="F2454">
        <v>29</v>
      </c>
      <c r="G2454">
        <v>0</v>
      </c>
      <c r="H2454">
        <v>0</v>
      </c>
      <c r="I2454">
        <v>276</v>
      </c>
      <c r="J2454">
        <v>100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1000</v>
      </c>
      <c r="X2454">
        <v>5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100</v>
      </c>
    </row>
    <row r="2455" spans="1:34" ht="18.75">
      <c r="A2455" s="79">
        <v>2454</v>
      </c>
      <c r="B2455" t="s">
        <v>4820</v>
      </c>
      <c r="C2455">
        <v>17</v>
      </c>
      <c r="D2455">
        <v>0</v>
      </c>
      <c r="E2455">
        <v>1</v>
      </c>
      <c r="F2455">
        <v>29</v>
      </c>
      <c r="G2455">
        <v>0</v>
      </c>
      <c r="H2455">
        <v>0</v>
      </c>
      <c r="I2455">
        <v>276</v>
      </c>
      <c r="J2455">
        <v>100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1000</v>
      </c>
      <c r="X2455">
        <v>5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100</v>
      </c>
    </row>
    <row r="2456" spans="1:34" ht="18.75">
      <c r="A2456" s="79">
        <v>2455</v>
      </c>
      <c r="B2456" t="s">
        <v>4821</v>
      </c>
      <c r="C2456">
        <v>17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4020</v>
      </c>
      <c r="J2456">
        <v>60000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5</v>
      </c>
      <c r="W2456">
        <v>5000</v>
      </c>
      <c r="X2456">
        <v>5000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100</v>
      </c>
    </row>
    <row r="2457" spans="1:34" ht="18.75">
      <c r="A2457" s="79">
        <v>2456</v>
      </c>
      <c r="B2457" t="s">
        <v>4822</v>
      </c>
      <c r="C2457">
        <v>44</v>
      </c>
      <c r="D2457">
        <v>248</v>
      </c>
      <c r="E2457">
        <v>1</v>
      </c>
      <c r="F2457">
        <v>0</v>
      </c>
      <c r="G2457">
        <v>0</v>
      </c>
      <c r="H2457">
        <v>0</v>
      </c>
      <c r="I2457">
        <v>1743</v>
      </c>
      <c r="J2457">
        <v>5000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100</v>
      </c>
    </row>
    <row r="2458" spans="1:34" ht="18.75">
      <c r="A2458" s="79">
        <v>2457</v>
      </c>
      <c r="B2458" t="s">
        <v>4823</v>
      </c>
      <c r="C2458">
        <v>7</v>
      </c>
      <c r="D2458">
        <v>4</v>
      </c>
      <c r="E2458">
        <v>1</v>
      </c>
      <c r="F2458">
        <v>0</v>
      </c>
      <c r="G2458">
        <v>0</v>
      </c>
      <c r="H2458">
        <v>0</v>
      </c>
      <c r="I2458">
        <v>1664</v>
      </c>
      <c r="J2458">
        <v>10000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5000</v>
      </c>
      <c r="X2458">
        <v>5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99</v>
      </c>
    </row>
    <row r="2459" spans="1:34" ht="18.75">
      <c r="A2459" s="79">
        <v>2458</v>
      </c>
      <c r="B2459" t="s">
        <v>4824</v>
      </c>
      <c r="C2459">
        <v>7</v>
      </c>
      <c r="D2459">
        <v>4</v>
      </c>
      <c r="E2459">
        <v>1</v>
      </c>
      <c r="F2459">
        <v>0</v>
      </c>
      <c r="G2459">
        <v>0</v>
      </c>
      <c r="H2459">
        <v>0</v>
      </c>
      <c r="I2459">
        <v>1664</v>
      </c>
      <c r="J2459">
        <v>5000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5000</v>
      </c>
      <c r="X2459">
        <v>5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99</v>
      </c>
    </row>
    <row r="2460" spans="1:34" ht="18.75">
      <c r="A2460" s="79">
        <v>2459</v>
      </c>
      <c r="B2460" t="s">
        <v>4825</v>
      </c>
      <c r="C2460">
        <v>17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273</v>
      </c>
      <c r="J2460">
        <v>99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100</v>
      </c>
    </row>
    <row r="2461" spans="1:34" ht="18.75">
      <c r="A2461" s="79">
        <v>2460</v>
      </c>
      <c r="B2461" t="s">
        <v>4826</v>
      </c>
      <c r="C2461">
        <v>17</v>
      </c>
      <c r="D2461">
        <v>55</v>
      </c>
      <c r="E2461">
        <v>1</v>
      </c>
      <c r="F2461">
        <v>0</v>
      </c>
      <c r="G2461">
        <v>0</v>
      </c>
      <c r="H2461">
        <v>0</v>
      </c>
      <c r="I2461">
        <v>642</v>
      </c>
      <c r="J2461">
        <v>60000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5000</v>
      </c>
      <c r="X2461">
        <v>5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100</v>
      </c>
    </row>
    <row r="2462" spans="1:34" ht="18.75">
      <c r="A2462" s="79">
        <v>2461</v>
      </c>
      <c r="B2462" t="s">
        <v>4827</v>
      </c>
      <c r="C2462">
        <v>17</v>
      </c>
      <c r="D2462">
        <v>0</v>
      </c>
      <c r="E2462">
        <v>1</v>
      </c>
      <c r="F2462">
        <v>29</v>
      </c>
      <c r="G2462">
        <v>0</v>
      </c>
      <c r="H2462">
        <v>0</v>
      </c>
      <c r="I2462">
        <v>2601</v>
      </c>
      <c r="J2462">
        <v>999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1000</v>
      </c>
      <c r="X2462">
        <v>5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100</v>
      </c>
    </row>
    <row r="2463" spans="1:34" ht="18.75">
      <c r="A2463" s="79">
        <v>2462</v>
      </c>
      <c r="B2463" t="s">
        <v>4828</v>
      </c>
      <c r="C2463">
        <v>17</v>
      </c>
      <c r="D2463">
        <v>0</v>
      </c>
      <c r="E2463">
        <v>1</v>
      </c>
      <c r="F2463">
        <v>29</v>
      </c>
      <c r="G2463">
        <v>0</v>
      </c>
      <c r="H2463">
        <v>0</v>
      </c>
      <c r="I2463">
        <v>2601</v>
      </c>
      <c r="J2463">
        <v>60000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1000</v>
      </c>
      <c r="X2463">
        <v>5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100</v>
      </c>
    </row>
    <row r="2464" spans="1:34" ht="18.75">
      <c r="A2464" s="79">
        <v>2463</v>
      </c>
      <c r="B2464" t="s">
        <v>4829</v>
      </c>
      <c r="C2464">
        <v>17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630</v>
      </c>
      <c r="J2464">
        <v>60000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100</v>
      </c>
    </row>
    <row r="2465" spans="1:34" ht="18.75">
      <c r="A2465" s="79">
        <v>2464</v>
      </c>
      <c r="B2465" t="s">
        <v>4830</v>
      </c>
      <c r="C2465">
        <v>17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632</v>
      </c>
      <c r="J2465">
        <v>60000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100</v>
      </c>
    </row>
    <row r="2466" spans="1:34" ht="18.75">
      <c r="A2466" s="79">
        <v>2465</v>
      </c>
      <c r="B2466" t="s">
        <v>4831</v>
      </c>
      <c r="C2466">
        <v>17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634</v>
      </c>
      <c r="J2466">
        <v>60000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100</v>
      </c>
    </row>
    <row r="2467" spans="1:34" ht="18.75">
      <c r="A2467" s="79">
        <v>2466</v>
      </c>
      <c r="B2467" t="s">
        <v>4832</v>
      </c>
      <c r="C2467">
        <v>17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4806</v>
      </c>
      <c r="J2467">
        <v>60000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100</v>
      </c>
    </row>
    <row r="2468" spans="1:34" ht="18.75">
      <c r="A2468" s="79">
        <v>2467</v>
      </c>
      <c r="B2468" t="s">
        <v>4833</v>
      </c>
      <c r="C2468">
        <v>17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272</v>
      </c>
      <c r="J2468">
        <v>999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100</v>
      </c>
    </row>
    <row r="2469" spans="1:34" ht="18.75">
      <c r="A2469" s="79">
        <v>2468</v>
      </c>
      <c r="B2469" t="s">
        <v>4834</v>
      </c>
      <c r="C2469">
        <v>17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4947</v>
      </c>
      <c r="J2469">
        <v>9999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100</v>
      </c>
    </row>
    <row r="2470" spans="1:34" ht="18.75">
      <c r="A2470" s="79">
        <v>2469</v>
      </c>
      <c r="B2470" t="s">
        <v>4835</v>
      </c>
      <c r="C2470">
        <v>17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4947</v>
      </c>
      <c r="J2470">
        <v>9999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100</v>
      </c>
    </row>
    <row r="2471" spans="1:34" ht="18.75">
      <c r="A2471" s="79">
        <v>2470</v>
      </c>
      <c r="B2471" t="s">
        <v>4836</v>
      </c>
      <c r="C2471">
        <v>17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4947</v>
      </c>
      <c r="J2471">
        <v>9999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100</v>
      </c>
    </row>
    <row r="2472" spans="1:34" ht="18.75">
      <c r="A2472" s="79">
        <v>2471</v>
      </c>
      <c r="B2472" t="s">
        <v>4837</v>
      </c>
      <c r="C2472">
        <v>17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4947</v>
      </c>
      <c r="J2472">
        <v>9999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100</v>
      </c>
    </row>
    <row r="2473" spans="1:34" ht="18.75">
      <c r="A2473" s="79">
        <v>2472</v>
      </c>
      <c r="B2473" t="s">
        <v>4838</v>
      </c>
      <c r="C2473">
        <v>17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4947</v>
      </c>
      <c r="J2473">
        <v>9999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100</v>
      </c>
    </row>
    <row r="2474" spans="1:34" ht="18.75">
      <c r="A2474" s="79">
        <v>2473</v>
      </c>
      <c r="B2474" t="s">
        <v>4839</v>
      </c>
      <c r="C2474">
        <v>17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4946</v>
      </c>
      <c r="J2474">
        <v>9999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100</v>
      </c>
    </row>
    <row r="2475" spans="1:34" ht="18.75">
      <c r="A2475" s="79">
        <v>2474</v>
      </c>
      <c r="B2475" t="s">
        <v>4840</v>
      </c>
      <c r="C2475">
        <v>17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1586</v>
      </c>
      <c r="J2475">
        <v>9999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100</v>
      </c>
    </row>
    <row r="2476" spans="1:34" ht="18.75">
      <c r="A2476" s="79">
        <v>2475</v>
      </c>
      <c r="B2476" t="s">
        <v>4841</v>
      </c>
      <c r="C2476">
        <v>17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5060</v>
      </c>
      <c r="J2476">
        <v>9999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100</v>
      </c>
    </row>
    <row r="2477" spans="1:34" ht="18.75">
      <c r="A2477" s="79">
        <v>2476</v>
      </c>
      <c r="B2477" t="s">
        <v>4842</v>
      </c>
      <c r="C2477">
        <v>17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4946</v>
      </c>
      <c r="J2477">
        <v>9999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100</v>
      </c>
    </row>
    <row r="2478" spans="1:34" ht="18.75">
      <c r="A2478" s="79">
        <v>2477</v>
      </c>
      <c r="B2478" t="s">
        <v>4843</v>
      </c>
      <c r="C2478">
        <v>17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4946</v>
      </c>
      <c r="J2478">
        <v>9999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100</v>
      </c>
    </row>
    <row r="2479" spans="1:34" ht="18.75">
      <c r="A2479" s="79">
        <v>2478</v>
      </c>
      <c r="B2479" t="s">
        <v>4844</v>
      </c>
      <c r="C2479">
        <v>17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4806</v>
      </c>
      <c r="J2479">
        <v>9999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100</v>
      </c>
    </row>
    <row r="2480" spans="1:34" ht="18.75">
      <c r="A2480" s="79">
        <v>2479</v>
      </c>
      <c r="B2480" t="s">
        <v>4845</v>
      </c>
      <c r="C2480">
        <v>44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275</v>
      </c>
      <c r="J2480">
        <v>99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5000</v>
      </c>
      <c r="X2480">
        <v>5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100</v>
      </c>
    </row>
    <row r="2481" spans="1:34" ht="18.75">
      <c r="A2481" s="79">
        <v>2480</v>
      </c>
      <c r="B2481" t="s">
        <v>4846</v>
      </c>
      <c r="C2481">
        <v>44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275</v>
      </c>
      <c r="J2481">
        <v>99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5000</v>
      </c>
      <c r="X2481">
        <v>5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100</v>
      </c>
    </row>
    <row r="2482" spans="1:34" ht="18.75">
      <c r="A2482" s="79">
        <v>2481</v>
      </c>
      <c r="B2482" t="s">
        <v>4847</v>
      </c>
      <c r="C2482">
        <v>44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275</v>
      </c>
      <c r="J2482">
        <v>99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5000</v>
      </c>
      <c r="X2482">
        <v>5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100</v>
      </c>
    </row>
    <row r="2483" spans="1:34" ht="18.75">
      <c r="A2483" s="79">
        <v>2482</v>
      </c>
      <c r="B2483" t="s">
        <v>4848</v>
      </c>
      <c r="C2483">
        <v>44</v>
      </c>
      <c r="D2483">
        <v>0</v>
      </c>
      <c r="E2483">
        <v>1</v>
      </c>
      <c r="F2483">
        <v>0</v>
      </c>
      <c r="G2483">
        <v>0</v>
      </c>
      <c r="H2483">
        <v>0</v>
      </c>
      <c r="I2483">
        <v>275</v>
      </c>
      <c r="J2483">
        <v>99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5000</v>
      </c>
      <c r="X2483">
        <v>5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100</v>
      </c>
    </row>
    <row r="2484" spans="1:34" ht="18.75">
      <c r="A2484" s="79">
        <v>2483</v>
      </c>
      <c r="B2484" t="s">
        <v>4849</v>
      </c>
      <c r="C2484">
        <v>44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275</v>
      </c>
      <c r="J2484">
        <v>99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5000</v>
      </c>
      <c r="X2484">
        <v>5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100</v>
      </c>
    </row>
    <row r="2485" spans="1:34" ht="18.75">
      <c r="A2485" s="79">
        <v>2484</v>
      </c>
      <c r="B2485" t="s">
        <v>4850</v>
      </c>
      <c r="C2485">
        <v>41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275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5000</v>
      </c>
      <c r="X2485">
        <v>5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100</v>
      </c>
    </row>
    <row r="2486" spans="1:34" ht="18.75">
      <c r="A2486" s="79">
        <v>2485</v>
      </c>
      <c r="B2486" t="s">
        <v>4851</v>
      </c>
      <c r="C2486">
        <v>41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275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5000</v>
      </c>
      <c r="X2486">
        <v>5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100</v>
      </c>
    </row>
    <row r="2487" spans="1:34" ht="18.75">
      <c r="A2487" s="79">
        <v>2486</v>
      </c>
      <c r="B2487" t="s">
        <v>4852</v>
      </c>
      <c r="C2487">
        <v>41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275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5000</v>
      </c>
      <c r="X2487">
        <v>5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100</v>
      </c>
    </row>
    <row r="2488" spans="1:34" ht="18.75">
      <c r="A2488" s="79">
        <v>2487</v>
      </c>
      <c r="B2488" t="s">
        <v>4853</v>
      </c>
      <c r="C2488">
        <v>41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275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5000</v>
      </c>
      <c r="X2488">
        <v>5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100</v>
      </c>
    </row>
    <row r="2489" spans="1:34" ht="18.75">
      <c r="A2489" s="79">
        <v>2488</v>
      </c>
      <c r="B2489" t="s">
        <v>4854</v>
      </c>
      <c r="C2489">
        <v>41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276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5000</v>
      </c>
      <c r="X2489">
        <v>5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100</v>
      </c>
    </row>
    <row r="2490" spans="1:34" ht="18.75">
      <c r="A2490" s="79">
        <v>2489</v>
      </c>
      <c r="B2490" t="s">
        <v>4855</v>
      </c>
      <c r="C2490">
        <v>44</v>
      </c>
      <c r="D2490">
        <v>0</v>
      </c>
      <c r="E2490">
        <v>1</v>
      </c>
      <c r="F2490">
        <v>29</v>
      </c>
      <c r="G2490">
        <v>0</v>
      </c>
      <c r="H2490">
        <v>0</v>
      </c>
      <c r="I2490">
        <v>275</v>
      </c>
      <c r="J2490">
        <v>999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1000</v>
      </c>
      <c r="X2490">
        <v>5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100</v>
      </c>
    </row>
    <row r="2491" spans="1:34" ht="18.75">
      <c r="A2491" s="79">
        <v>2490</v>
      </c>
      <c r="B2491" t="s">
        <v>4856</v>
      </c>
      <c r="C2491">
        <v>44</v>
      </c>
      <c r="D2491">
        <v>0</v>
      </c>
      <c r="E2491">
        <v>1</v>
      </c>
      <c r="F2491">
        <v>29</v>
      </c>
      <c r="G2491">
        <v>0</v>
      </c>
      <c r="H2491">
        <v>0</v>
      </c>
      <c r="I2491">
        <v>275</v>
      </c>
      <c r="J2491">
        <v>999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1000</v>
      </c>
      <c r="X2491">
        <v>5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100</v>
      </c>
    </row>
    <row r="2492" spans="1:34" ht="18.75">
      <c r="A2492" s="79">
        <v>2491</v>
      </c>
      <c r="B2492" t="s">
        <v>4857</v>
      </c>
      <c r="C2492">
        <v>44</v>
      </c>
      <c r="D2492">
        <v>0</v>
      </c>
      <c r="E2492">
        <v>1</v>
      </c>
      <c r="F2492">
        <v>29</v>
      </c>
      <c r="G2492">
        <v>0</v>
      </c>
      <c r="H2492">
        <v>0</v>
      </c>
      <c r="I2492">
        <v>275</v>
      </c>
      <c r="J2492">
        <v>999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1000</v>
      </c>
      <c r="X2492">
        <v>5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100</v>
      </c>
    </row>
    <row r="2493" spans="1:34" ht="18.75">
      <c r="A2493" s="79">
        <v>2492</v>
      </c>
      <c r="B2493" t="s">
        <v>4858</v>
      </c>
      <c r="C2493">
        <v>44</v>
      </c>
      <c r="D2493">
        <v>0</v>
      </c>
      <c r="E2493">
        <v>1</v>
      </c>
      <c r="F2493">
        <v>29</v>
      </c>
      <c r="G2493">
        <v>0</v>
      </c>
      <c r="H2493">
        <v>0</v>
      </c>
      <c r="I2493">
        <v>275</v>
      </c>
      <c r="J2493">
        <v>999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1000</v>
      </c>
      <c r="X2493">
        <v>5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100</v>
      </c>
    </row>
    <row r="2494" spans="1:34" ht="18.75">
      <c r="A2494" s="79">
        <v>2493</v>
      </c>
      <c r="B2494" t="s">
        <v>4859</v>
      </c>
      <c r="C2494">
        <v>44</v>
      </c>
      <c r="D2494">
        <v>0</v>
      </c>
      <c r="E2494">
        <v>1</v>
      </c>
      <c r="F2494">
        <v>29</v>
      </c>
      <c r="G2494">
        <v>0</v>
      </c>
      <c r="H2494">
        <v>0</v>
      </c>
      <c r="I2494">
        <v>275</v>
      </c>
      <c r="J2494">
        <v>999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1000</v>
      </c>
      <c r="X2494">
        <v>5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100</v>
      </c>
    </row>
    <row r="2495" spans="1:34" ht="18.75">
      <c r="A2495" s="79">
        <v>2494</v>
      </c>
      <c r="B2495" t="s">
        <v>4860</v>
      </c>
      <c r="C2495">
        <v>44</v>
      </c>
      <c r="D2495">
        <v>0</v>
      </c>
      <c r="E2495">
        <v>1</v>
      </c>
      <c r="F2495">
        <v>29</v>
      </c>
      <c r="G2495">
        <v>0</v>
      </c>
      <c r="H2495">
        <v>0</v>
      </c>
      <c r="I2495">
        <v>275</v>
      </c>
      <c r="J2495">
        <v>999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1000</v>
      </c>
      <c r="X2495">
        <v>5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100</v>
      </c>
    </row>
    <row r="2496" spans="1:34" ht="18.75">
      <c r="A2496" s="79">
        <v>2495</v>
      </c>
      <c r="B2496" t="s">
        <v>4861</v>
      </c>
      <c r="C2496">
        <v>44</v>
      </c>
      <c r="D2496">
        <v>0</v>
      </c>
      <c r="E2496">
        <v>1</v>
      </c>
      <c r="F2496">
        <v>29</v>
      </c>
      <c r="G2496">
        <v>0</v>
      </c>
      <c r="H2496">
        <v>0</v>
      </c>
      <c r="I2496">
        <v>275</v>
      </c>
      <c r="J2496">
        <v>999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1000</v>
      </c>
      <c r="X2496">
        <v>5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100</v>
      </c>
    </row>
    <row r="2497" spans="1:34" ht="18.75">
      <c r="A2497" s="79">
        <v>2496</v>
      </c>
      <c r="B2497" t="s">
        <v>4862</v>
      </c>
      <c r="C2497">
        <v>44</v>
      </c>
      <c r="D2497">
        <v>0</v>
      </c>
      <c r="E2497">
        <v>1</v>
      </c>
      <c r="F2497">
        <v>29</v>
      </c>
      <c r="G2497">
        <v>0</v>
      </c>
      <c r="H2497">
        <v>0</v>
      </c>
      <c r="I2497">
        <v>275</v>
      </c>
      <c r="J2497">
        <v>999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1000</v>
      </c>
      <c r="X2497">
        <v>5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100</v>
      </c>
    </row>
    <row r="2498" spans="1:34" ht="18.75">
      <c r="A2498" s="79">
        <v>2497</v>
      </c>
      <c r="B2498" t="s">
        <v>4863</v>
      </c>
      <c r="C2498">
        <v>44</v>
      </c>
      <c r="D2498">
        <v>0</v>
      </c>
      <c r="E2498">
        <v>1</v>
      </c>
      <c r="F2498">
        <v>29</v>
      </c>
      <c r="G2498">
        <v>0</v>
      </c>
      <c r="H2498">
        <v>0</v>
      </c>
      <c r="I2498">
        <v>276</v>
      </c>
      <c r="J2498">
        <v>999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1000</v>
      </c>
      <c r="X2498">
        <v>5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100</v>
      </c>
    </row>
    <row r="2499" spans="1:34" ht="18.75">
      <c r="A2499" s="79">
        <v>2498</v>
      </c>
      <c r="B2499" t="s">
        <v>4864</v>
      </c>
      <c r="C2499">
        <v>44</v>
      </c>
      <c r="D2499">
        <v>0</v>
      </c>
      <c r="E2499">
        <v>1</v>
      </c>
      <c r="F2499">
        <v>29</v>
      </c>
      <c r="G2499">
        <v>0</v>
      </c>
      <c r="H2499">
        <v>0</v>
      </c>
      <c r="I2499">
        <v>276</v>
      </c>
      <c r="J2499">
        <v>999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1000</v>
      </c>
      <c r="X2499">
        <v>5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100</v>
      </c>
    </row>
    <row r="2500" spans="1:34" ht="18.75">
      <c r="A2500" s="79">
        <v>2499</v>
      </c>
      <c r="B2500" t="s">
        <v>4865</v>
      </c>
      <c r="C2500">
        <v>44</v>
      </c>
      <c r="D2500">
        <v>0</v>
      </c>
      <c r="E2500">
        <v>1</v>
      </c>
      <c r="F2500">
        <v>29</v>
      </c>
      <c r="G2500">
        <v>0</v>
      </c>
      <c r="H2500">
        <v>0</v>
      </c>
      <c r="I2500">
        <v>276</v>
      </c>
      <c r="J2500">
        <v>999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1000</v>
      </c>
      <c r="X2500">
        <v>5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100</v>
      </c>
    </row>
    <row r="2501" spans="1:34" ht="18.75">
      <c r="A2501" s="79">
        <v>2500</v>
      </c>
      <c r="B2501" t="s">
        <v>4866</v>
      </c>
      <c r="C2501">
        <v>44</v>
      </c>
      <c r="D2501">
        <v>0</v>
      </c>
      <c r="E2501">
        <v>1</v>
      </c>
      <c r="F2501">
        <v>29</v>
      </c>
      <c r="G2501">
        <v>0</v>
      </c>
      <c r="H2501">
        <v>0</v>
      </c>
      <c r="I2501">
        <v>276</v>
      </c>
      <c r="J2501">
        <v>999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1000</v>
      </c>
      <c r="X2501">
        <v>5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100</v>
      </c>
    </row>
    <row r="2502" spans="1:34" ht="18.75">
      <c r="A2502" s="79">
        <v>2501</v>
      </c>
      <c r="B2502" t="s">
        <v>4867</v>
      </c>
      <c r="C2502">
        <v>44</v>
      </c>
      <c r="D2502">
        <v>0</v>
      </c>
      <c r="E2502">
        <v>1</v>
      </c>
      <c r="F2502">
        <v>29</v>
      </c>
      <c r="G2502">
        <v>0</v>
      </c>
      <c r="H2502">
        <v>0</v>
      </c>
      <c r="I2502">
        <v>276</v>
      </c>
      <c r="J2502">
        <v>999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1000</v>
      </c>
      <c r="X2502">
        <v>5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100</v>
      </c>
    </row>
    <row r="2503" spans="1:34" ht="18.75">
      <c r="A2503" s="79">
        <v>2502</v>
      </c>
      <c r="B2503" t="s">
        <v>4868</v>
      </c>
      <c r="C2503">
        <v>44</v>
      </c>
      <c r="D2503">
        <v>0</v>
      </c>
      <c r="E2503">
        <v>1</v>
      </c>
      <c r="F2503">
        <v>29</v>
      </c>
      <c r="G2503">
        <v>0</v>
      </c>
      <c r="H2503">
        <v>0</v>
      </c>
      <c r="I2503">
        <v>276</v>
      </c>
      <c r="J2503">
        <v>999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1000</v>
      </c>
      <c r="X2503">
        <v>5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100</v>
      </c>
    </row>
    <row r="2504" spans="1:34" ht="18.75">
      <c r="A2504" s="79">
        <v>2503</v>
      </c>
      <c r="B2504" t="s">
        <v>4869</v>
      </c>
      <c r="C2504">
        <v>44</v>
      </c>
      <c r="D2504">
        <v>0</v>
      </c>
      <c r="E2504">
        <v>1</v>
      </c>
      <c r="F2504">
        <v>29</v>
      </c>
      <c r="G2504">
        <v>0</v>
      </c>
      <c r="H2504">
        <v>0</v>
      </c>
      <c r="I2504">
        <v>276</v>
      </c>
      <c r="J2504">
        <v>999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1000</v>
      </c>
      <c r="X2504">
        <v>5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100</v>
      </c>
    </row>
    <row r="2505" spans="1:34" ht="18.75">
      <c r="A2505" s="79">
        <v>2504</v>
      </c>
      <c r="B2505" t="s">
        <v>4870</v>
      </c>
      <c r="C2505">
        <v>44</v>
      </c>
      <c r="D2505">
        <v>0</v>
      </c>
      <c r="E2505">
        <v>1</v>
      </c>
      <c r="F2505">
        <v>29</v>
      </c>
      <c r="G2505">
        <v>0</v>
      </c>
      <c r="H2505">
        <v>0</v>
      </c>
      <c r="I2505">
        <v>276</v>
      </c>
      <c r="J2505">
        <v>999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1000</v>
      </c>
      <c r="X2505">
        <v>5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100</v>
      </c>
    </row>
    <row r="2506" spans="1:34" ht="18.75">
      <c r="A2506" s="79">
        <v>2505</v>
      </c>
      <c r="B2506" t="s">
        <v>4871</v>
      </c>
      <c r="C2506">
        <v>44</v>
      </c>
      <c r="D2506">
        <v>0</v>
      </c>
      <c r="E2506">
        <v>1</v>
      </c>
      <c r="F2506">
        <v>29</v>
      </c>
      <c r="G2506">
        <v>0</v>
      </c>
      <c r="H2506">
        <v>0</v>
      </c>
      <c r="I2506">
        <v>276</v>
      </c>
      <c r="J2506">
        <v>999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1000</v>
      </c>
      <c r="X2506">
        <v>5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100</v>
      </c>
    </row>
    <row r="2507" spans="1:34" ht="18.75">
      <c r="A2507" s="79">
        <v>2506</v>
      </c>
      <c r="B2507" t="s">
        <v>4872</v>
      </c>
      <c r="C2507">
        <v>44</v>
      </c>
      <c r="D2507">
        <v>0</v>
      </c>
      <c r="E2507">
        <v>1</v>
      </c>
      <c r="F2507">
        <v>29</v>
      </c>
      <c r="G2507">
        <v>0</v>
      </c>
      <c r="H2507">
        <v>0</v>
      </c>
      <c r="I2507">
        <v>276</v>
      </c>
      <c r="J2507">
        <v>999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1000</v>
      </c>
      <c r="X2507">
        <v>5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100</v>
      </c>
    </row>
    <row r="2508" spans="1:34" ht="18.75">
      <c r="A2508" s="79">
        <v>2507</v>
      </c>
      <c r="B2508" t="s">
        <v>4873</v>
      </c>
      <c r="C2508">
        <v>44</v>
      </c>
      <c r="D2508">
        <v>0</v>
      </c>
      <c r="E2508">
        <v>1</v>
      </c>
      <c r="F2508">
        <v>29</v>
      </c>
      <c r="G2508">
        <v>0</v>
      </c>
      <c r="H2508">
        <v>0</v>
      </c>
      <c r="I2508">
        <v>276</v>
      </c>
      <c r="J2508">
        <v>999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1000</v>
      </c>
      <c r="X2508">
        <v>5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100</v>
      </c>
    </row>
    <row r="2509" spans="1:34" ht="18.75">
      <c r="A2509" s="79">
        <v>2508</v>
      </c>
      <c r="B2509" t="s">
        <v>4874</v>
      </c>
      <c r="C2509">
        <v>44</v>
      </c>
      <c r="D2509">
        <v>0</v>
      </c>
      <c r="E2509">
        <v>1</v>
      </c>
      <c r="F2509">
        <v>29</v>
      </c>
      <c r="G2509">
        <v>0</v>
      </c>
      <c r="H2509">
        <v>0</v>
      </c>
      <c r="I2509">
        <v>276</v>
      </c>
      <c r="J2509">
        <v>999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1000</v>
      </c>
      <c r="X2509">
        <v>5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100</v>
      </c>
    </row>
    <row r="2510" spans="1:34" ht="18.75">
      <c r="A2510" s="79">
        <v>2509</v>
      </c>
      <c r="B2510" t="s">
        <v>4875</v>
      </c>
      <c r="C2510">
        <v>44</v>
      </c>
      <c r="D2510">
        <v>0</v>
      </c>
      <c r="E2510">
        <v>1</v>
      </c>
      <c r="F2510">
        <v>29</v>
      </c>
      <c r="G2510">
        <v>0</v>
      </c>
      <c r="H2510">
        <v>0</v>
      </c>
      <c r="I2510">
        <v>276</v>
      </c>
      <c r="J2510">
        <v>999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1000</v>
      </c>
      <c r="X2510">
        <v>5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100</v>
      </c>
    </row>
    <row r="2511" spans="1:34" ht="18.75">
      <c r="A2511" s="79">
        <v>2510</v>
      </c>
      <c r="B2511" t="s">
        <v>4876</v>
      </c>
      <c r="C2511">
        <v>44</v>
      </c>
      <c r="D2511">
        <v>0</v>
      </c>
      <c r="E2511">
        <v>1</v>
      </c>
      <c r="F2511">
        <v>29</v>
      </c>
      <c r="G2511">
        <v>0</v>
      </c>
      <c r="H2511">
        <v>0</v>
      </c>
      <c r="I2511">
        <v>276</v>
      </c>
      <c r="J2511">
        <v>999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1000</v>
      </c>
      <c r="X2511">
        <v>5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100</v>
      </c>
    </row>
    <row r="2512" spans="1:34" ht="18.75">
      <c r="A2512" s="79">
        <v>2511</v>
      </c>
      <c r="B2512" t="s">
        <v>4877</v>
      </c>
      <c r="C2512">
        <v>44</v>
      </c>
      <c r="D2512">
        <v>0</v>
      </c>
      <c r="E2512">
        <v>1</v>
      </c>
      <c r="F2512">
        <v>29</v>
      </c>
      <c r="G2512">
        <v>0</v>
      </c>
      <c r="H2512">
        <v>0</v>
      </c>
      <c r="I2512">
        <v>276</v>
      </c>
      <c r="J2512">
        <v>999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1000</v>
      </c>
      <c r="X2512">
        <v>5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100</v>
      </c>
    </row>
    <row r="2513" spans="1:34" ht="18.75">
      <c r="A2513" s="79">
        <v>2512</v>
      </c>
      <c r="B2513" t="s">
        <v>4878</v>
      </c>
      <c r="C2513">
        <v>17</v>
      </c>
      <c r="D2513">
        <v>0</v>
      </c>
      <c r="E2513">
        <v>1</v>
      </c>
      <c r="F2513">
        <v>29</v>
      </c>
      <c r="G2513">
        <v>0</v>
      </c>
      <c r="H2513">
        <v>0</v>
      </c>
      <c r="I2513">
        <v>276</v>
      </c>
      <c r="J2513">
        <v>100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1000</v>
      </c>
      <c r="X2513">
        <v>5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100</v>
      </c>
    </row>
    <row r="2514" spans="1:34" ht="18.75">
      <c r="A2514" s="79">
        <v>2513</v>
      </c>
      <c r="B2514" t="s">
        <v>4879</v>
      </c>
      <c r="C2514">
        <v>44</v>
      </c>
      <c r="D2514">
        <v>0</v>
      </c>
      <c r="E2514">
        <v>1</v>
      </c>
      <c r="F2514">
        <v>29</v>
      </c>
      <c r="G2514">
        <v>0</v>
      </c>
      <c r="H2514">
        <v>0</v>
      </c>
      <c r="I2514">
        <v>276</v>
      </c>
      <c r="J2514">
        <v>999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1000</v>
      </c>
      <c r="X2514">
        <v>5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100</v>
      </c>
    </row>
    <row r="2515" spans="1:34" ht="18.75">
      <c r="A2515" s="79">
        <v>2514</v>
      </c>
      <c r="B2515" t="s">
        <v>4880</v>
      </c>
      <c r="C2515">
        <v>44</v>
      </c>
      <c r="D2515">
        <v>0</v>
      </c>
      <c r="E2515">
        <v>1</v>
      </c>
      <c r="F2515">
        <v>29</v>
      </c>
      <c r="G2515">
        <v>0</v>
      </c>
      <c r="H2515">
        <v>0</v>
      </c>
      <c r="I2515">
        <v>276</v>
      </c>
      <c r="J2515">
        <v>999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1000</v>
      </c>
      <c r="X2515">
        <v>5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100</v>
      </c>
    </row>
    <row r="2516" spans="1:34" ht="18.75">
      <c r="A2516" s="79">
        <v>2515</v>
      </c>
      <c r="B2516" t="s">
        <v>4881</v>
      </c>
      <c r="C2516">
        <v>44</v>
      </c>
      <c r="D2516">
        <v>0</v>
      </c>
      <c r="E2516">
        <v>1</v>
      </c>
      <c r="F2516">
        <v>29</v>
      </c>
      <c r="G2516">
        <v>0</v>
      </c>
      <c r="H2516">
        <v>0</v>
      </c>
      <c r="I2516">
        <v>276</v>
      </c>
      <c r="J2516">
        <v>999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1000</v>
      </c>
      <c r="X2516">
        <v>5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100</v>
      </c>
    </row>
    <row r="2517" spans="1:34" ht="18.75">
      <c r="A2517" s="79">
        <v>2516</v>
      </c>
      <c r="B2517" t="s">
        <v>4882</v>
      </c>
      <c r="C2517">
        <v>44</v>
      </c>
      <c r="D2517">
        <v>0</v>
      </c>
      <c r="E2517">
        <v>1</v>
      </c>
      <c r="F2517">
        <v>29</v>
      </c>
      <c r="G2517">
        <v>0</v>
      </c>
      <c r="H2517">
        <v>0</v>
      </c>
      <c r="I2517">
        <v>276</v>
      </c>
      <c r="J2517">
        <v>999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1000</v>
      </c>
      <c r="X2517">
        <v>5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100</v>
      </c>
    </row>
    <row r="2518" spans="1:34" ht="18.75">
      <c r="A2518" s="79">
        <v>2517</v>
      </c>
      <c r="B2518" t="s">
        <v>4883</v>
      </c>
      <c r="C2518">
        <v>44</v>
      </c>
      <c r="D2518">
        <v>0</v>
      </c>
      <c r="E2518">
        <v>1</v>
      </c>
      <c r="F2518">
        <v>29</v>
      </c>
      <c r="G2518">
        <v>0</v>
      </c>
      <c r="H2518">
        <v>0</v>
      </c>
      <c r="I2518">
        <v>276</v>
      </c>
      <c r="J2518">
        <v>999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1000</v>
      </c>
      <c r="X2518">
        <v>5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100</v>
      </c>
    </row>
    <row r="2519" spans="1:34" ht="18.75">
      <c r="A2519" s="79">
        <v>2518</v>
      </c>
      <c r="B2519" t="s">
        <v>4884</v>
      </c>
      <c r="C2519">
        <v>17</v>
      </c>
      <c r="D2519">
        <v>0</v>
      </c>
      <c r="E2519">
        <v>1</v>
      </c>
      <c r="F2519">
        <v>29</v>
      </c>
      <c r="G2519">
        <v>0</v>
      </c>
      <c r="H2519">
        <v>0</v>
      </c>
      <c r="I2519">
        <v>276</v>
      </c>
      <c r="J2519">
        <v>100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1000</v>
      </c>
      <c r="X2519">
        <v>5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100</v>
      </c>
    </row>
    <row r="2520" spans="1:34" ht="18.75">
      <c r="A2520" s="79">
        <v>2519</v>
      </c>
      <c r="B2520" t="s">
        <v>4885</v>
      </c>
      <c r="C2520">
        <v>17</v>
      </c>
      <c r="D2520">
        <v>0</v>
      </c>
      <c r="E2520">
        <v>1</v>
      </c>
      <c r="F2520">
        <v>29</v>
      </c>
      <c r="G2520">
        <v>0</v>
      </c>
      <c r="H2520">
        <v>0</v>
      </c>
      <c r="I2520">
        <v>276</v>
      </c>
      <c r="J2520">
        <v>999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1000</v>
      </c>
      <c r="X2520">
        <v>5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100</v>
      </c>
    </row>
    <row r="2521" spans="1:34" ht="18.75">
      <c r="A2521" s="79">
        <v>2520</v>
      </c>
      <c r="B2521" t="s">
        <v>4886</v>
      </c>
      <c r="C2521">
        <v>17</v>
      </c>
      <c r="D2521">
        <v>0</v>
      </c>
      <c r="E2521">
        <v>1</v>
      </c>
      <c r="F2521">
        <v>29</v>
      </c>
      <c r="G2521">
        <v>0</v>
      </c>
      <c r="H2521">
        <v>0</v>
      </c>
      <c r="I2521">
        <v>276</v>
      </c>
      <c r="J2521">
        <v>999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1000</v>
      </c>
      <c r="X2521">
        <v>5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100</v>
      </c>
    </row>
    <row r="2522" spans="1:34" ht="18.75">
      <c r="A2522" s="79">
        <v>2521</v>
      </c>
      <c r="B2522" t="s">
        <v>4887</v>
      </c>
      <c r="C2522">
        <v>44</v>
      </c>
      <c r="D2522">
        <v>0</v>
      </c>
      <c r="E2522">
        <v>1</v>
      </c>
      <c r="F2522">
        <v>29</v>
      </c>
      <c r="G2522">
        <v>0</v>
      </c>
      <c r="H2522">
        <v>0</v>
      </c>
      <c r="I2522">
        <v>276</v>
      </c>
      <c r="J2522">
        <v>999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1000</v>
      </c>
      <c r="X2522">
        <v>5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100</v>
      </c>
    </row>
    <row r="2523" spans="1:34" ht="18.75">
      <c r="A2523" s="79">
        <v>2522</v>
      </c>
      <c r="B2523" t="s">
        <v>4888</v>
      </c>
      <c r="C2523">
        <v>44</v>
      </c>
      <c r="D2523">
        <v>0</v>
      </c>
      <c r="E2523">
        <v>1</v>
      </c>
      <c r="F2523">
        <v>29</v>
      </c>
      <c r="G2523">
        <v>0</v>
      </c>
      <c r="H2523">
        <v>0</v>
      </c>
      <c r="I2523">
        <v>276</v>
      </c>
      <c r="J2523">
        <v>999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1000</v>
      </c>
      <c r="X2523">
        <v>5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100</v>
      </c>
    </row>
    <row r="2524" spans="1:34" ht="18.75">
      <c r="A2524" s="79">
        <v>2523</v>
      </c>
      <c r="B2524" t="s">
        <v>4889</v>
      </c>
      <c r="C2524">
        <v>17</v>
      </c>
      <c r="D2524">
        <v>0</v>
      </c>
      <c r="E2524">
        <v>1</v>
      </c>
      <c r="F2524">
        <v>29</v>
      </c>
      <c r="G2524">
        <v>0</v>
      </c>
      <c r="H2524">
        <v>0</v>
      </c>
      <c r="I2524">
        <v>273</v>
      </c>
      <c r="J2524">
        <v>9999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1000</v>
      </c>
      <c r="X2524">
        <v>5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100</v>
      </c>
    </row>
    <row r="2525" spans="1:34" ht="18.75">
      <c r="A2525" s="79">
        <v>2524</v>
      </c>
      <c r="B2525" t="s">
        <v>4890</v>
      </c>
      <c r="C2525">
        <v>17</v>
      </c>
      <c r="D2525">
        <v>0</v>
      </c>
      <c r="E2525">
        <v>1</v>
      </c>
      <c r="F2525">
        <v>29</v>
      </c>
      <c r="G2525">
        <v>0</v>
      </c>
      <c r="H2525">
        <v>0</v>
      </c>
      <c r="I2525">
        <v>276</v>
      </c>
      <c r="J2525">
        <v>100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1000</v>
      </c>
      <c r="X2525">
        <v>5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100</v>
      </c>
    </row>
    <row r="2526" spans="1:34" ht="18.75">
      <c r="A2526" s="79">
        <v>2525</v>
      </c>
      <c r="B2526" t="s">
        <v>4891</v>
      </c>
      <c r="C2526">
        <v>17</v>
      </c>
      <c r="D2526">
        <v>0</v>
      </c>
      <c r="E2526">
        <v>1</v>
      </c>
      <c r="F2526">
        <v>29</v>
      </c>
      <c r="G2526">
        <v>0</v>
      </c>
      <c r="H2526">
        <v>0</v>
      </c>
      <c r="I2526">
        <v>276</v>
      </c>
      <c r="J2526">
        <v>100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1000</v>
      </c>
      <c r="X2526">
        <v>5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100</v>
      </c>
    </row>
    <row r="2527" spans="1:34" ht="18.75">
      <c r="A2527" s="79">
        <v>2526</v>
      </c>
      <c r="B2527" t="s">
        <v>4892</v>
      </c>
      <c r="C2527">
        <v>17</v>
      </c>
      <c r="D2527">
        <v>0</v>
      </c>
      <c r="E2527">
        <v>1</v>
      </c>
      <c r="F2527">
        <v>29</v>
      </c>
      <c r="G2527">
        <v>0</v>
      </c>
      <c r="H2527">
        <v>0</v>
      </c>
      <c r="I2527">
        <v>276</v>
      </c>
      <c r="J2527">
        <v>100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1000</v>
      </c>
      <c r="X2527">
        <v>5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100</v>
      </c>
    </row>
    <row r="2528" spans="1:34" ht="18.75">
      <c r="A2528" s="79">
        <v>2527</v>
      </c>
      <c r="B2528" t="s">
        <v>4893</v>
      </c>
      <c r="C2528">
        <v>17</v>
      </c>
      <c r="D2528">
        <v>0</v>
      </c>
      <c r="E2528">
        <v>1</v>
      </c>
      <c r="F2528">
        <v>29</v>
      </c>
      <c r="G2528">
        <v>0</v>
      </c>
      <c r="H2528">
        <v>0</v>
      </c>
      <c r="I2528">
        <v>276</v>
      </c>
      <c r="J2528">
        <v>100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1000</v>
      </c>
      <c r="X2528">
        <v>5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100</v>
      </c>
    </row>
    <row r="2529" spans="1:34" ht="18.75">
      <c r="A2529" s="79">
        <v>2528</v>
      </c>
      <c r="B2529" t="s">
        <v>4894</v>
      </c>
      <c r="C2529">
        <v>44</v>
      </c>
      <c r="D2529">
        <v>0</v>
      </c>
      <c r="E2529">
        <v>1</v>
      </c>
      <c r="F2529">
        <v>29</v>
      </c>
      <c r="G2529">
        <v>0</v>
      </c>
      <c r="H2529">
        <v>0</v>
      </c>
      <c r="I2529">
        <v>276</v>
      </c>
      <c r="J2529">
        <v>999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1000</v>
      </c>
      <c r="X2529">
        <v>5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100</v>
      </c>
    </row>
    <row r="2530" spans="1:34" ht="18.75">
      <c r="A2530" s="79">
        <v>2529</v>
      </c>
      <c r="B2530" t="s">
        <v>4895</v>
      </c>
      <c r="C2530">
        <v>44</v>
      </c>
      <c r="D2530">
        <v>0</v>
      </c>
      <c r="E2530">
        <v>1</v>
      </c>
      <c r="F2530">
        <v>29</v>
      </c>
      <c r="G2530">
        <v>0</v>
      </c>
      <c r="H2530">
        <v>0</v>
      </c>
      <c r="I2530">
        <v>276</v>
      </c>
      <c r="J2530">
        <v>999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1000</v>
      </c>
      <c r="X2530">
        <v>5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100</v>
      </c>
    </row>
    <row r="2531" spans="1:34" ht="18.75">
      <c r="A2531" s="79">
        <v>2530</v>
      </c>
      <c r="B2531" t="s">
        <v>4896</v>
      </c>
      <c r="C2531">
        <v>44</v>
      </c>
      <c r="D2531">
        <v>0</v>
      </c>
      <c r="E2531">
        <v>1</v>
      </c>
      <c r="F2531">
        <v>29</v>
      </c>
      <c r="G2531">
        <v>0</v>
      </c>
      <c r="H2531">
        <v>0</v>
      </c>
      <c r="I2531">
        <v>276</v>
      </c>
      <c r="J2531">
        <v>999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1000</v>
      </c>
      <c r="X2531">
        <v>5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100</v>
      </c>
    </row>
    <row r="2532" spans="1:34" ht="18.75">
      <c r="A2532" s="79">
        <v>2531</v>
      </c>
      <c r="B2532" t="s">
        <v>4897</v>
      </c>
      <c r="C2532">
        <v>44</v>
      </c>
      <c r="D2532">
        <v>0</v>
      </c>
      <c r="E2532">
        <v>1</v>
      </c>
      <c r="F2532">
        <v>29</v>
      </c>
      <c r="G2532">
        <v>0</v>
      </c>
      <c r="H2532">
        <v>0</v>
      </c>
      <c r="I2532">
        <v>276</v>
      </c>
      <c r="J2532">
        <v>999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1000</v>
      </c>
      <c r="X2532">
        <v>5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100</v>
      </c>
    </row>
    <row r="2533" spans="1:34" ht="18.75">
      <c r="A2533" s="79">
        <v>2532</v>
      </c>
      <c r="B2533" t="s">
        <v>4898</v>
      </c>
      <c r="C2533">
        <v>44</v>
      </c>
      <c r="D2533">
        <v>0</v>
      </c>
      <c r="E2533">
        <v>1</v>
      </c>
      <c r="F2533">
        <v>29</v>
      </c>
      <c r="G2533">
        <v>0</v>
      </c>
      <c r="H2533">
        <v>0</v>
      </c>
      <c r="I2533">
        <v>276</v>
      </c>
      <c r="J2533">
        <v>999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1000</v>
      </c>
      <c r="X2533">
        <v>5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100</v>
      </c>
    </row>
    <row r="2534" spans="1:34" ht="18.75">
      <c r="A2534" s="79">
        <v>2533</v>
      </c>
      <c r="B2534" t="s">
        <v>4899</v>
      </c>
      <c r="C2534">
        <v>44</v>
      </c>
      <c r="D2534">
        <v>0</v>
      </c>
      <c r="E2534">
        <v>1</v>
      </c>
      <c r="F2534">
        <v>29</v>
      </c>
      <c r="G2534">
        <v>0</v>
      </c>
      <c r="H2534">
        <v>0</v>
      </c>
      <c r="I2534">
        <v>276</v>
      </c>
      <c r="J2534">
        <v>999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1000</v>
      </c>
      <c r="X2534">
        <v>5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100</v>
      </c>
    </row>
    <row r="2535" spans="1:34" ht="18.75">
      <c r="A2535" s="79">
        <v>2534</v>
      </c>
      <c r="B2535" t="s">
        <v>4900</v>
      </c>
      <c r="C2535">
        <v>44</v>
      </c>
      <c r="D2535">
        <v>0</v>
      </c>
      <c r="E2535">
        <v>1</v>
      </c>
      <c r="F2535">
        <v>29</v>
      </c>
      <c r="G2535">
        <v>0</v>
      </c>
      <c r="H2535">
        <v>0</v>
      </c>
      <c r="I2535">
        <v>276</v>
      </c>
      <c r="J2535">
        <v>999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1000</v>
      </c>
      <c r="X2535">
        <v>5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100</v>
      </c>
    </row>
    <row r="2536" spans="1:34" ht="18.75">
      <c r="A2536" s="79">
        <v>2535</v>
      </c>
      <c r="B2536" t="s">
        <v>4901</v>
      </c>
      <c r="C2536">
        <v>44</v>
      </c>
      <c r="D2536">
        <v>0</v>
      </c>
      <c r="E2536">
        <v>1</v>
      </c>
      <c r="F2536">
        <v>29</v>
      </c>
      <c r="G2536">
        <v>0</v>
      </c>
      <c r="H2536">
        <v>0</v>
      </c>
      <c r="I2536">
        <v>276</v>
      </c>
      <c r="J2536">
        <v>999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1000</v>
      </c>
      <c r="X2536">
        <v>5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100</v>
      </c>
    </row>
    <row r="2537" spans="1:34" ht="18.75">
      <c r="A2537" s="79">
        <v>2536</v>
      </c>
      <c r="B2537" t="s">
        <v>4902</v>
      </c>
      <c r="C2537">
        <v>44</v>
      </c>
      <c r="D2537">
        <v>0</v>
      </c>
      <c r="E2537">
        <v>1</v>
      </c>
      <c r="F2537">
        <v>29</v>
      </c>
      <c r="G2537">
        <v>0</v>
      </c>
      <c r="H2537">
        <v>0</v>
      </c>
      <c r="I2537">
        <v>276</v>
      </c>
      <c r="J2537">
        <v>999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1000</v>
      </c>
      <c r="X2537">
        <v>5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100</v>
      </c>
    </row>
    <row r="2538" spans="1:34" ht="18.75">
      <c r="A2538" s="79">
        <v>2537</v>
      </c>
      <c r="B2538" t="s">
        <v>4903</v>
      </c>
      <c r="C2538">
        <v>44</v>
      </c>
      <c r="D2538">
        <v>0</v>
      </c>
      <c r="E2538">
        <v>1</v>
      </c>
      <c r="F2538">
        <v>29</v>
      </c>
      <c r="G2538">
        <v>0</v>
      </c>
      <c r="H2538">
        <v>0</v>
      </c>
      <c r="I2538">
        <v>276</v>
      </c>
      <c r="J2538">
        <v>999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1000</v>
      </c>
      <c r="X2538">
        <v>5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100</v>
      </c>
    </row>
    <row r="2539" spans="1:34" ht="18.75">
      <c r="A2539" s="79">
        <v>2538</v>
      </c>
      <c r="B2539" t="s">
        <v>4904</v>
      </c>
      <c r="C2539">
        <v>44</v>
      </c>
      <c r="D2539">
        <v>0</v>
      </c>
      <c r="E2539">
        <v>1</v>
      </c>
      <c r="F2539">
        <v>29</v>
      </c>
      <c r="G2539">
        <v>0</v>
      </c>
      <c r="H2539">
        <v>0</v>
      </c>
      <c r="I2539">
        <v>276</v>
      </c>
      <c r="J2539">
        <v>999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1000</v>
      </c>
      <c r="X2539">
        <v>5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100</v>
      </c>
    </row>
    <row r="2540" spans="1:34" ht="18.75">
      <c r="A2540" s="79">
        <v>2539</v>
      </c>
      <c r="B2540" t="s">
        <v>4905</v>
      </c>
      <c r="C2540">
        <v>44</v>
      </c>
      <c r="D2540">
        <v>0</v>
      </c>
      <c r="E2540">
        <v>1</v>
      </c>
      <c r="F2540">
        <v>29</v>
      </c>
      <c r="G2540">
        <v>0</v>
      </c>
      <c r="H2540">
        <v>0</v>
      </c>
      <c r="I2540">
        <v>276</v>
      </c>
      <c r="J2540">
        <v>999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1000</v>
      </c>
      <c r="X2540">
        <v>5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100</v>
      </c>
    </row>
    <row r="2541" spans="1:34" ht="18.75">
      <c r="A2541" s="79">
        <v>2540</v>
      </c>
      <c r="B2541" t="s">
        <v>4906</v>
      </c>
      <c r="C2541">
        <v>44</v>
      </c>
      <c r="D2541">
        <v>0</v>
      </c>
      <c r="E2541">
        <v>1</v>
      </c>
      <c r="F2541">
        <v>29</v>
      </c>
      <c r="G2541">
        <v>0</v>
      </c>
      <c r="H2541">
        <v>0</v>
      </c>
      <c r="I2541">
        <v>276</v>
      </c>
      <c r="J2541">
        <v>999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1000</v>
      </c>
      <c r="X2541">
        <v>5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100</v>
      </c>
    </row>
    <row r="2542" spans="1:34" ht="18.75">
      <c r="A2542" s="79">
        <v>2541</v>
      </c>
      <c r="B2542" t="s">
        <v>4907</v>
      </c>
      <c r="C2542">
        <v>44</v>
      </c>
      <c r="D2542">
        <v>0</v>
      </c>
      <c r="E2542">
        <v>1</v>
      </c>
      <c r="F2542">
        <v>29</v>
      </c>
      <c r="G2542">
        <v>0</v>
      </c>
      <c r="H2542">
        <v>0</v>
      </c>
      <c r="I2542">
        <v>276</v>
      </c>
      <c r="J2542">
        <v>999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1000</v>
      </c>
      <c r="X2542">
        <v>5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100</v>
      </c>
    </row>
    <row r="2543" spans="1:34" ht="18.75">
      <c r="A2543" s="79">
        <v>2542</v>
      </c>
      <c r="B2543" t="s">
        <v>4908</v>
      </c>
      <c r="C2543">
        <v>17</v>
      </c>
      <c r="D2543">
        <v>0</v>
      </c>
      <c r="E2543">
        <v>1</v>
      </c>
      <c r="F2543">
        <v>29</v>
      </c>
      <c r="G2543">
        <v>0</v>
      </c>
      <c r="H2543">
        <v>0</v>
      </c>
      <c r="I2543">
        <v>276</v>
      </c>
      <c r="J2543">
        <v>100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1000</v>
      </c>
      <c r="X2543">
        <v>5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100</v>
      </c>
    </row>
    <row r="2544" spans="1:34" ht="18.75">
      <c r="A2544" s="79">
        <v>2543</v>
      </c>
      <c r="B2544" t="s">
        <v>4909</v>
      </c>
      <c r="C2544">
        <v>44</v>
      </c>
      <c r="D2544">
        <v>0</v>
      </c>
      <c r="E2544">
        <v>1</v>
      </c>
      <c r="F2544">
        <v>29</v>
      </c>
      <c r="G2544">
        <v>0</v>
      </c>
      <c r="H2544">
        <v>0</v>
      </c>
      <c r="I2544">
        <v>276</v>
      </c>
      <c r="J2544">
        <v>999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1000</v>
      </c>
      <c r="X2544">
        <v>5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100</v>
      </c>
    </row>
    <row r="2545" spans="1:34" ht="18.75">
      <c r="A2545" s="79">
        <v>2544</v>
      </c>
      <c r="B2545" t="s">
        <v>4910</v>
      </c>
      <c r="C2545">
        <v>44</v>
      </c>
      <c r="D2545">
        <v>0</v>
      </c>
      <c r="E2545">
        <v>1</v>
      </c>
      <c r="F2545">
        <v>29</v>
      </c>
      <c r="G2545">
        <v>0</v>
      </c>
      <c r="H2545">
        <v>0</v>
      </c>
      <c r="I2545">
        <v>276</v>
      </c>
      <c r="J2545">
        <v>999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1000</v>
      </c>
      <c r="X2545">
        <v>5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100</v>
      </c>
    </row>
    <row r="2546" spans="1:34" ht="18.75">
      <c r="A2546" s="79">
        <v>2545</v>
      </c>
      <c r="B2546" t="s">
        <v>4911</v>
      </c>
      <c r="C2546">
        <v>44</v>
      </c>
      <c r="D2546">
        <v>0</v>
      </c>
      <c r="E2546">
        <v>1</v>
      </c>
      <c r="F2546">
        <v>29</v>
      </c>
      <c r="G2546">
        <v>0</v>
      </c>
      <c r="H2546">
        <v>0</v>
      </c>
      <c r="I2546">
        <v>276</v>
      </c>
      <c r="J2546">
        <v>999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1000</v>
      </c>
      <c r="X2546">
        <v>5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100</v>
      </c>
    </row>
    <row r="2547" spans="1:34" ht="18.75">
      <c r="A2547" s="79">
        <v>2546</v>
      </c>
      <c r="B2547" t="s">
        <v>4912</v>
      </c>
      <c r="C2547">
        <v>44</v>
      </c>
      <c r="D2547">
        <v>0</v>
      </c>
      <c r="E2547">
        <v>1</v>
      </c>
      <c r="F2547">
        <v>29</v>
      </c>
      <c r="G2547">
        <v>0</v>
      </c>
      <c r="H2547">
        <v>0</v>
      </c>
      <c r="I2547">
        <v>276</v>
      </c>
      <c r="J2547">
        <v>999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1000</v>
      </c>
      <c r="X2547">
        <v>5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100</v>
      </c>
    </row>
    <row r="2548" spans="1:34" ht="18.75">
      <c r="A2548" s="79">
        <v>2547</v>
      </c>
      <c r="B2548" t="s">
        <v>4913</v>
      </c>
      <c r="C2548">
        <v>44</v>
      </c>
      <c r="D2548">
        <v>0</v>
      </c>
      <c r="E2548">
        <v>1</v>
      </c>
      <c r="F2548">
        <v>29</v>
      </c>
      <c r="G2548">
        <v>0</v>
      </c>
      <c r="H2548">
        <v>0</v>
      </c>
      <c r="I2548">
        <v>276</v>
      </c>
      <c r="J2548">
        <v>999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1000</v>
      </c>
      <c r="X2548">
        <v>5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100</v>
      </c>
    </row>
    <row r="2549" spans="1:34" ht="18.75">
      <c r="A2549" s="79">
        <v>2548</v>
      </c>
      <c r="B2549" t="s">
        <v>4914</v>
      </c>
      <c r="C2549">
        <v>44</v>
      </c>
      <c r="D2549">
        <v>0</v>
      </c>
      <c r="E2549">
        <v>1</v>
      </c>
      <c r="F2549">
        <v>29</v>
      </c>
      <c r="G2549">
        <v>0</v>
      </c>
      <c r="H2549">
        <v>0</v>
      </c>
      <c r="I2549">
        <v>276</v>
      </c>
      <c r="J2549">
        <v>999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1000</v>
      </c>
      <c r="X2549">
        <v>5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100</v>
      </c>
    </row>
    <row r="2550" spans="1:34" ht="18.75">
      <c r="A2550" s="79">
        <v>2549</v>
      </c>
      <c r="B2550" t="s">
        <v>4915</v>
      </c>
      <c r="C2550">
        <v>44</v>
      </c>
      <c r="D2550">
        <v>0</v>
      </c>
      <c r="E2550">
        <v>1</v>
      </c>
      <c r="F2550">
        <v>29</v>
      </c>
      <c r="G2550">
        <v>0</v>
      </c>
      <c r="H2550">
        <v>0</v>
      </c>
      <c r="I2550">
        <v>276</v>
      </c>
      <c r="J2550">
        <v>999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1000</v>
      </c>
      <c r="X2550">
        <v>5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100</v>
      </c>
    </row>
    <row r="2551" spans="1:34" ht="18.75">
      <c r="A2551" s="79">
        <v>2550</v>
      </c>
      <c r="B2551" t="s">
        <v>4916</v>
      </c>
      <c r="C2551">
        <v>44</v>
      </c>
      <c r="D2551">
        <v>0</v>
      </c>
      <c r="E2551">
        <v>1</v>
      </c>
      <c r="F2551">
        <v>29</v>
      </c>
      <c r="G2551">
        <v>0</v>
      </c>
      <c r="H2551">
        <v>0</v>
      </c>
      <c r="I2551">
        <v>276</v>
      </c>
      <c r="J2551">
        <v>999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1000</v>
      </c>
      <c r="X2551">
        <v>5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100</v>
      </c>
    </row>
    <row r="2552" spans="1:34" ht="18.75">
      <c r="A2552" s="79">
        <v>2551</v>
      </c>
      <c r="B2552" t="s">
        <v>4917</v>
      </c>
      <c r="C2552">
        <v>44</v>
      </c>
      <c r="D2552">
        <v>0</v>
      </c>
      <c r="E2552">
        <v>1</v>
      </c>
      <c r="F2552">
        <v>29</v>
      </c>
      <c r="G2552">
        <v>0</v>
      </c>
      <c r="H2552">
        <v>0</v>
      </c>
      <c r="I2552">
        <v>276</v>
      </c>
      <c r="J2552">
        <v>999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1000</v>
      </c>
      <c r="X2552">
        <v>5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100</v>
      </c>
    </row>
    <row r="2553" spans="1:34" ht="18.75">
      <c r="A2553" s="79">
        <v>2552</v>
      </c>
      <c r="B2553" t="s">
        <v>4918</v>
      </c>
      <c r="C2553">
        <v>44</v>
      </c>
      <c r="D2553">
        <v>0</v>
      </c>
      <c r="E2553">
        <v>1</v>
      </c>
      <c r="F2553">
        <v>29</v>
      </c>
      <c r="G2553">
        <v>0</v>
      </c>
      <c r="H2553">
        <v>0</v>
      </c>
      <c r="I2553">
        <v>276</v>
      </c>
      <c r="J2553">
        <v>999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1000</v>
      </c>
      <c r="X2553">
        <v>5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100</v>
      </c>
    </row>
    <row r="2554" spans="1:34" ht="18.75">
      <c r="A2554" s="79">
        <v>2553</v>
      </c>
      <c r="B2554" t="s">
        <v>4919</v>
      </c>
      <c r="C2554">
        <v>44</v>
      </c>
      <c r="D2554">
        <v>0</v>
      </c>
      <c r="E2554">
        <v>1</v>
      </c>
      <c r="F2554">
        <v>29</v>
      </c>
      <c r="G2554">
        <v>0</v>
      </c>
      <c r="H2554">
        <v>0</v>
      </c>
      <c r="I2554">
        <v>276</v>
      </c>
      <c r="J2554">
        <v>999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1000</v>
      </c>
      <c r="X2554">
        <v>5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100</v>
      </c>
    </row>
    <row r="2555" spans="1:34" ht="18.75">
      <c r="A2555" s="79">
        <v>2554</v>
      </c>
      <c r="B2555" t="s">
        <v>4920</v>
      </c>
      <c r="C2555">
        <v>44</v>
      </c>
      <c r="D2555">
        <v>0</v>
      </c>
      <c r="E2555">
        <v>1</v>
      </c>
      <c r="F2555">
        <v>29</v>
      </c>
      <c r="G2555">
        <v>0</v>
      </c>
      <c r="H2555">
        <v>0</v>
      </c>
      <c r="I2555">
        <v>276</v>
      </c>
      <c r="J2555">
        <v>999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1000</v>
      </c>
      <c r="X2555">
        <v>5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100</v>
      </c>
    </row>
    <row r="2556" spans="1:34" ht="18.75">
      <c r="A2556" s="79">
        <v>2555</v>
      </c>
      <c r="B2556" t="s">
        <v>4921</v>
      </c>
      <c r="C2556">
        <v>44</v>
      </c>
      <c r="D2556">
        <v>0</v>
      </c>
      <c r="E2556">
        <v>1</v>
      </c>
      <c r="F2556">
        <v>29</v>
      </c>
      <c r="G2556">
        <v>0</v>
      </c>
      <c r="H2556">
        <v>0</v>
      </c>
      <c r="I2556">
        <v>276</v>
      </c>
      <c r="J2556">
        <v>999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1000</v>
      </c>
      <c r="X2556">
        <v>5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100</v>
      </c>
    </row>
    <row r="2557" spans="1:34" ht="18.75">
      <c r="A2557" s="79">
        <v>2556</v>
      </c>
      <c r="B2557" t="s">
        <v>4922</v>
      </c>
      <c r="C2557">
        <v>44</v>
      </c>
      <c r="D2557">
        <v>0</v>
      </c>
      <c r="E2557">
        <v>1</v>
      </c>
      <c r="F2557">
        <v>29</v>
      </c>
      <c r="G2557">
        <v>0</v>
      </c>
      <c r="H2557">
        <v>0</v>
      </c>
      <c r="I2557">
        <v>276</v>
      </c>
      <c r="J2557">
        <v>999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1000</v>
      </c>
      <c r="X2557">
        <v>5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100</v>
      </c>
    </row>
    <row r="2558" spans="1:34" ht="18.75">
      <c r="A2558" s="79">
        <v>2557</v>
      </c>
      <c r="B2558" t="s">
        <v>4923</v>
      </c>
      <c r="C2558">
        <v>44</v>
      </c>
      <c r="D2558">
        <v>0</v>
      </c>
      <c r="E2558">
        <v>1</v>
      </c>
      <c r="F2558">
        <v>29</v>
      </c>
      <c r="G2558">
        <v>0</v>
      </c>
      <c r="H2558">
        <v>0</v>
      </c>
      <c r="I2558">
        <v>276</v>
      </c>
      <c r="J2558">
        <v>999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1000</v>
      </c>
      <c r="X2558">
        <v>5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100</v>
      </c>
    </row>
    <row r="2559" spans="1:34" ht="18.75">
      <c r="A2559" s="79">
        <v>2558</v>
      </c>
      <c r="B2559" t="s">
        <v>4924</v>
      </c>
      <c r="C2559">
        <v>44</v>
      </c>
      <c r="D2559">
        <v>0</v>
      </c>
      <c r="E2559">
        <v>1</v>
      </c>
      <c r="F2559">
        <v>29</v>
      </c>
      <c r="G2559">
        <v>0</v>
      </c>
      <c r="H2559">
        <v>0</v>
      </c>
      <c r="I2559">
        <v>276</v>
      </c>
      <c r="J2559">
        <v>999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1000</v>
      </c>
      <c r="X2559">
        <v>5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100</v>
      </c>
    </row>
    <row r="2560" spans="1:34" ht="18.75">
      <c r="A2560" s="79">
        <v>2559</v>
      </c>
      <c r="B2560" t="s">
        <v>4925</v>
      </c>
      <c r="C2560">
        <v>44</v>
      </c>
      <c r="D2560">
        <v>0</v>
      </c>
      <c r="E2560">
        <v>1</v>
      </c>
      <c r="F2560">
        <v>29</v>
      </c>
      <c r="G2560">
        <v>0</v>
      </c>
      <c r="H2560">
        <v>0</v>
      </c>
      <c r="I2560">
        <v>276</v>
      </c>
      <c r="J2560">
        <v>999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1000</v>
      </c>
      <c r="X2560">
        <v>5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100</v>
      </c>
    </row>
    <row r="2561" spans="1:34" ht="18.75">
      <c r="A2561" s="79">
        <v>2560</v>
      </c>
      <c r="B2561" t="s">
        <v>4926</v>
      </c>
      <c r="C2561">
        <v>44</v>
      </c>
      <c r="D2561">
        <v>0</v>
      </c>
      <c r="E2561">
        <v>1</v>
      </c>
      <c r="F2561">
        <v>29</v>
      </c>
      <c r="G2561">
        <v>0</v>
      </c>
      <c r="H2561">
        <v>0</v>
      </c>
      <c r="I2561">
        <v>276</v>
      </c>
      <c r="J2561">
        <v>999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1000</v>
      </c>
      <c r="X2561">
        <v>5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100</v>
      </c>
    </row>
    <row r="2562" spans="1:34" ht="18.75">
      <c r="A2562" s="79">
        <v>2561</v>
      </c>
      <c r="B2562" t="s">
        <v>4927</v>
      </c>
      <c r="C2562">
        <v>44</v>
      </c>
      <c r="D2562">
        <v>0</v>
      </c>
      <c r="E2562">
        <v>1</v>
      </c>
      <c r="F2562">
        <v>29</v>
      </c>
      <c r="G2562">
        <v>0</v>
      </c>
      <c r="H2562">
        <v>0</v>
      </c>
      <c r="I2562">
        <v>276</v>
      </c>
      <c r="J2562">
        <v>999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1000</v>
      </c>
      <c r="X2562">
        <v>5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100</v>
      </c>
    </row>
    <row r="2563" spans="1:34" ht="18.75">
      <c r="A2563" s="79">
        <v>2562</v>
      </c>
      <c r="B2563" t="s">
        <v>4928</v>
      </c>
      <c r="C2563">
        <v>44</v>
      </c>
      <c r="D2563">
        <v>0</v>
      </c>
      <c r="E2563">
        <v>1</v>
      </c>
      <c r="F2563">
        <v>29</v>
      </c>
      <c r="G2563">
        <v>0</v>
      </c>
      <c r="H2563">
        <v>0</v>
      </c>
      <c r="I2563">
        <v>276</v>
      </c>
      <c r="J2563">
        <v>999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1000</v>
      </c>
      <c r="X2563">
        <v>5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100</v>
      </c>
    </row>
    <row r="2564" spans="1:34" ht="18.75">
      <c r="A2564" s="79">
        <v>2563</v>
      </c>
      <c r="B2564" t="s">
        <v>4929</v>
      </c>
      <c r="C2564">
        <v>44</v>
      </c>
      <c r="D2564">
        <v>0</v>
      </c>
      <c r="E2564">
        <v>1</v>
      </c>
      <c r="F2564">
        <v>29</v>
      </c>
      <c r="G2564">
        <v>0</v>
      </c>
      <c r="H2564">
        <v>0</v>
      </c>
      <c r="I2564">
        <v>276</v>
      </c>
      <c r="J2564">
        <v>999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1000</v>
      </c>
      <c r="X2564">
        <v>5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100</v>
      </c>
    </row>
    <row r="2565" spans="1:34" ht="18.75">
      <c r="A2565" s="79">
        <v>2564</v>
      </c>
      <c r="B2565" t="s">
        <v>4930</v>
      </c>
      <c r="C2565">
        <v>17</v>
      </c>
      <c r="D2565">
        <v>0</v>
      </c>
      <c r="E2565">
        <v>1</v>
      </c>
      <c r="F2565">
        <v>29</v>
      </c>
      <c r="G2565">
        <v>0</v>
      </c>
      <c r="H2565">
        <v>0</v>
      </c>
      <c r="I2565">
        <v>276</v>
      </c>
      <c r="J2565">
        <v>100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1000</v>
      </c>
      <c r="X2565">
        <v>5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100</v>
      </c>
    </row>
    <row r="2566" spans="1:34" ht="18.75">
      <c r="A2566" s="79">
        <v>2565</v>
      </c>
      <c r="B2566" t="s">
        <v>4931</v>
      </c>
      <c r="C2566">
        <v>30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1846</v>
      </c>
      <c r="J2566">
        <v>50000</v>
      </c>
      <c r="K2566">
        <v>0</v>
      </c>
      <c r="L2566">
        <v>0</v>
      </c>
      <c r="M2566">
        <v>0</v>
      </c>
      <c r="N2566">
        <v>0</v>
      </c>
      <c r="O2566">
        <v>11</v>
      </c>
      <c r="P2566">
        <v>17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150</v>
      </c>
      <c r="W2566">
        <v>100000</v>
      </c>
      <c r="X2566">
        <v>5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100</v>
      </c>
    </row>
    <row r="2567" spans="1:34" ht="18.75">
      <c r="A2567" s="79">
        <v>2566</v>
      </c>
      <c r="B2567" t="s">
        <v>4932</v>
      </c>
      <c r="C2567">
        <v>30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1846</v>
      </c>
      <c r="J2567">
        <v>50000</v>
      </c>
      <c r="K2567">
        <v>0</v>
      </c>
      <c r="L2567">
        <v>0</v>
      </c>
      <c r="M2567">
        <v>0</v>
      </c>
      <c r="N2567">
        <v>0</v>
      </c>
      <c r="O2567">
        <v>13</v>
      </c>
      <c r="P2567">
        <v>20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150</v>
      </c>
      <c r="W2567">
        <v>120000</v>
      </c>
      <c r="X2567">
        <v>5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100</v>
      </c>
    </row>
    <row r="2568" spans="1:34" ht="18.75">
      <c r="A2568" s="79">
        <v>2567</v>
      </c>
      <c r="B2568" t="s">
        <v>4933</v>
      </c>
      <c r="C2568">
        <v>30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1846</v>
      </c>
      <c r="J2568">
        <v>50000</v>
      </c>
      <c r="K2568">
        <v>0</v>
      </c>
      <c r="L2568">
        <v>0</v>
      </c>
      <c r="M2568">
        <v>0</v>
      </c>
      <c r="N2568">
        <v>0</v>
      </c>
      <c r="O2568">
        <v>16</v>
      </c>
      <c r="P2568">
        <v>24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150</v>
      </c>
      <c r="W2568">
        <v>150000</v>
      </c>
      <c r="X2568">
        <v>5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100</v>
      </c>
    </row>
    <row r="2569" spans="1:34" ht="18.75">
      <c r="A2569" s="79">
        <v>2568</v>
      </c>
      <c r="B2569" t="s">
        <v>4934</v>
      </c>
      <c r="C2569">
        <v>30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1846</v>
      </c>
      <c r="J2569">
        <v>50000</v>
      </c>
      <c r="K2569">
        <v>0</v>
      </c>
      <c r="L2569">
        <v>0</v>
      </c>
      <c r="M2569">
        <v>0</v>
      </c>
      <c r="N2569">
        <v>0</v>
      </c>
      <c r="O2569">
        <v>20</v>
      </c>
      <c r="P2569">
        <v>30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150</v>
      </c>
      <c r="W2569">
        <v>200000</v>
      </c>
      <c r="X2569">
        <v>5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100</v>
      </c>
    </row>
    <row r="2570" spans="1:34" ht="18.75">
      <c r="A2570" s="79">
        <v>2569</v>
      </c>
      <c r="B2570" t="s">
        <v>4935</v>
      </c>
      <c r="C2570">
        <v>30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1846</v>
      </c>
      <c r="J2570">
        <v>50000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11</v>
      </c>
      <c r="R2570">
        <v>17</v>
      </c>
      <c r="S2570">
        <v>0</v>
      </c>
      <c r="T2570">
        <v>0</v>
      </c>
      <c r="U2570">
        <v>0</v>
      </c>
      <c r="V2570">
        <v>150</v>
      </c>
      <c r="W2570">
        <v>100000</v>
      </c>
      <c r="X2570">
        <v>5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100</v>
      </c>
    </row>
    <row r="2571" spans="1:34" ht="18.75">
      <c r="A2571" s="79">
        <v>2570</v>
      </c>
      <c r="B2571" t="s">
        <v>4936</v>
      </c>
      <c r="C2571">
        <v>30</v>
      </c>
      <c r="D2571">
        <v>0</v>
      </c>
      <c r="E2571">
        <v>0</v>
      </c>
      <c r="F2571">
        <v>0</v>
      </c>
      <c r="G2571">
        <v>1</v>
      </c>
      <c r="H2571">
        <v>0</v>
      </c>
      <c r="I2571">
        <v>1846</v>
      </c>
      <c r="J2571">
        <v>50000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13</v>
      </c>
      <c r="R2571">
        <v>20</v>
      </c>
      <c r="S2571">
        <v>0</v>
      </c>
      <c r="T2571">
        <v>0</v>
      </c>
      <c r="U2571">
        <v>0</v>
      </c>
      <c r="V2571">
        <v>150</v>
      </c>
      <c r="W2571">
        <v>120000</v>
      </c>
      <c r="X2571">
        <v>5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100</v>
      </c>
    </row>
    <row r="2572" spans="1:34" ht="18.75">
      <c r="A2572" s="79">
        <v>2571</v>
      </c>
      <c r="B2572" t="s">
        <v>4937</v>
      </c>
      <c r="C2572">
        <v>30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1846</v>
      </c>
      <c r="J2572">
        <v>50000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16</v>
      </c>
      <c r="R2572">
        <v>24</v>
      </c>
      <c r="S2572">
        <v>0</v>
      </c>
      <c r="T2572">
        <v>0</v>
      </c>
      <c r="U2572">
        <v>0</v>
      </c>
      <c r="V2572">
        <v>150</v>
      </c>
      <c r="W2572">
        <v>150000</v>
      </c>
      <c r="X2572">
        <v>5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100</v>
      </c>
    </row>
    <row r="2573" spans="1:34" ht="18.75">
      <c r="A2573" s="79">
        <v>2572</v>
      </c>
      <c r="B2573" t="s">
        <v>4938</v>
      </c>
      <c r="C2573">
        <v>30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1846</v>
      </c>
      <c r="J2573">
        <v>50000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20</v>
      </c>
      <c r="R2573">
        <v>30</v>
      </c>
      <c r="S2573">
        <v>0</v>
      </c>
      <c r="T2573">
        <v>0</v>
      </c>
      <c r="U2573">
        <v>0</v>
      </c>
      <c r="V2573">
        <v>150</v>
      </c>
      <c r="W2573">
        <v>200000</v>
      </c>
      <c r="X2573">
        <v>5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100</v>
      </c>
    </row>
    <row r="2574" spans="1:34" ht="18.75">
      <c r="A2574" s="79">
        <v>2573</v>
      </c>
      <c r="B2574" t="s">
        <v>4939</v>
      </c>
      <c r="C2574">
        <v>30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1846</v>
      </c>
      <c r="J2574">
        <v>50000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11</v>
      </c>
      <c r="T2574">
        <v>17</v>
      </c>
      <c r="U2574">
        <v>0</v>
      </c>
      <c r="V2574">
        <v>150</v>
      </c>
      <c r="W2574">
        <v>100000</v>
      </c>
      <c r="X2574">
        <v>5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100</v>
      </c>
    </row>
    <row r="2575" spans="1:34" ht="18.75">
      <c r="A2575" s="79">
        <v>2574</v>
      </c>
      <c r="B2575" t="s">
        <v>4940</v>
      </c>
      <c r="C2575">
        <v>30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1846</v>
      </c>
      <c r="J2575">
        <v>50000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13</v>
      </c>
      <c r="T2575">
        <v>20</v>
      </c>
      <c r="U2575">
        <v>0</v>
      </c>
      <c r="V2575">
        <v>150</v>
      </c>
      <c r="W2575">
        <v>120000</v>
      </c>
      <c r="X2575">
        <v>5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100</v>
      </c>
    </row>
    <row r="2576" spans="1:34" ht="18.75">
      <c r="A2576" s="79">
        <v>2575</v>
      </c>
      <c r="B2576" t="s">
        <v>4941</v>
      </c>
      <c r="C2576">
        <v>30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1846</v>
      </c>
      <c r="J2576">
        <v>50000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16</v>
      </c>
      <c r="T2576">
        <v>24</v>
      </c>
      <c r="U2576">
        <v>0</v>
      </c>
      <c r="V2576">
        <v>150</v>
      </c>
      <c r="W2576">
        <v>150000</v>
      </c>
      <c r="X2576">
        <v>5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100</v>
      </c>
    </row>
    <row r="2577" spans="1:34" ht="18.75">
      <c r="A2577" s="79">
        <v>2576</v>
      </c>
      <c r="B2577" t="s">
        <v>4942</v>
      </c>
      <c r="C2577">
        <v>30</v>
      </c>
      <c r="D2577">
        <v>0</v>
      </c>
      <c r="E2577">
        <v>0</v>
      </c>
      <c r="F2577">
        <v>0</v>
      </c>
      <c r="G2577">
        <v>1</v>
      </c>
      <c r="H2577">
        <v>0</v>
      </c>
      <c r="I2577">
        <v>1846</v>
      </c>
      <c r="J2577">
        <v>50000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20</v>
      </c>
      <c r="T2577">
        <v>30</v>
      </c>
      <c r="U2577">
        <v>0</v>
      </c>
      <c r="V2577">
        <v>150</v>
      </c>
      <c r="W2577">
        <v>200000</v>
      </c>
      <c r="X2577">
        <v>5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100</v>
      </c>
    </row>
    <row r="2578" spans="1:34" ht="18.75">
      <c r="A2578" s="79">
        <v>2577</v>
      </c>
      <c r="B2578" t="s">
        <v>4943</v>
      </c>
      <c r="C2578">
        <v>2</v>
      </c>
      <c r="D2578">
        <v>11</v>
      </c>
      <c r="E2578">
        <v>1</v>
      </c>
      <c r="F2578">
        <v>0</v>
      </c>
      <c r="G2578">
        <v>0</v>
      </c>
      <c r="H2578">
        <v>0</v>
      </c>
      <c r="I2578">
        <v>2764</v>
      </c>
      <c r="J2578">
        <v>10000</v>
      </c>
      <c r="K2578">
        <v>10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5</v>
      </c>
      <c r="W2578">
        <v>5000</v>
      </c>
      <c r="X2578">
        <v>5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100</v>
      </c>
    </row>
    <row r="2579" spans="1:34" ht="18.75">
      <c r="A2579" s="79">
        <v>2578</v>
      </c>
      <c r="B2579" t="s">
        <v>4944</v>
      </c>
      <c r="C2579">
        <v>2</v>
      </c>
      <c r="D2579">
        <v>12</v>
      </c>
      <c r="E2579">
        <v>1</v>
      </c>
      <c r="F2579">
        <v>0</v>
      </c>
      <c r="G2579">
        <v>0</v>
      </c>
      <c r="H2579">
        <v>0</v>
      </c>
      <c r="I2579">
        <v>1665</v>
      </c>
      <c r="J2579">
        <v>10000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5</v>
      </c>
      <c r="W2579">
        <v>5000</v>
      </c>
      <c r="X2579">
        <v>5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100</v>
      </c>
    </row>
    <row r="2580" spans="1:34" ht="18.75">
      <c r="A2580" s="79">
        <v>2579</v>
      </c>
      <c r="B2580" t="s">
        <v>4945</v>
      </c>
      <c r="C2580">
        <v>30</v>
      </c>
      <c r="D2580">
        <v>188</v>
      </c>
      <c r="E2580">
        <v>1</v>
      </c>
      <c r="F2580">
        <v>0</v>
      </c>
      <c r="G2580">
        <v>10</v>
      </c>
      <c r="H2580">
        <v>0</v>
      </c>
      <c r="I2580">
        <v>1338</v>
      </c>
      <c r="J2580">
        <v>50000</v>
      </c>
      <c r="K2580">
        <v>0</v>
      </c>
      <c r="L2580">
        <v>0</v>
      </c>
      <c r="M2580">
        <v>0</v>
      </c>
      <c r="N2580">
        <v>0</v>
      </c>
      <c r="O2580">
        <v>200</v>
      </c>
      <c r="P2580">
        <v>300</v>
      </c>
      <c r="Q2580">
        <v>200</v>
      </c>
      <c r="R2580">
        <v>300</v>
      </c>
      <c r="S2580">
        <v>200</v>
      </c>
      <c r="T2580">
        <v>300</v>
      </c>
      <c r="U2580">
        <v>0</v>
      </c>
      <c r="V2580">
        <v>150</v>
      </c>
      <c r="W2580">
        <v>35000</v>
      </c>
      <c r="X2580">
        <v>10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200</v>
      </c>
      <c r="AG2580">
        <v>300</v>
      </c>
      <c r="AH2580">
        <v>99</v>
      </c>
    </row>
    <row r="2581" spans="1:34" ht="18.75">
      <c r="A2581" s="79">
        <v>2580</v>
      </c>
      <c r="B2581" t="s">
        <v>4946</v>
      </c>
      <c r="C2581">
        <v>30</v>
      </c>
      <c r="D2581">
        <v>188</v>
      </c>
      <c r="E2581">
        <v>1</v>
      </c>
      <c r="F2581">
        <v>0</v>
      </c>
      <c r="G2581">
        <v>10</v>
      </c>
      <c r="H2581">
        <v>0</v>
      </c>
      <c r="I2581">
        <v>1338</v>
      </c>
      <c r="J2581">
        <v>50000</v>
      </c>
      <c r="K2581">
        <v>0</v>
      </c>
      <c r="L2581">
        <v>0</v>
      </c>
      <c r="M2581">
        <v>0</v>
      </c>
      <c r="N2581">
        <v>0</v>
      </c>
      <c r="O2581">
        <v>200</v>
      </c>
      <c r="P2581">
        <v>300</v>
      </c>
      <c r="Q2581">
        <v>200</v>
      </c>
      <c r="R2581">
        <v>300</v>
      </c>
      <c r="S2581">
        <v>200</v>
      </c>
      <c r="T2581">
        <v>300</v>
      </c>
      <c r="U2581">
        <v>0</v>
      </c>
      <c r="V2581">
        <v>150</v>
      </c>
      <c r="W2581">
        <v>35000</v>
      </c>
      <c r="X2581">
        <v>10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200</v>
      </c>
      <c r="AG2581">
        <v>300</v>
      </c>
      <c r="AH2581">
        <v>99</v>
      </c>
    </row>
    <row r="2582" spans="1:34" ht="18.75">
      <c r="A2582" s="79">
        <v>2581</v>
      </c>
      <c r="B2582" t="s">
        <v>4947</v>
      </c>
      <c r="C2582">
        <v>30</v>
      </c>
      <c r="D2582">
        <v>188</v>
      </c>
      <c r="E2582">
        <v>1</v>
      </c>
      <c r="F2582">
        <v>0</v>
      </c>
      <c r="G2582">
        <v>10</v>
      </c>
      <c r="H2582">
        <v>0</v>
      </c>
      <c r="I2582">
        <v>1338</v>
      </c>
      <c r="J2582">
        <v>50000</v>
      </c>
      <c r="K2582">
        <v>0</v>
      </c>
      <c r="L2582">
        <v>0</v>
      </c>
      <c r="M2582">
        <v>0</v>
      </c>
      <c r="N2582">
        <v>0</v>
      </c>
      <c r="O2582">
        <v>200</v>
      </c>
      <c r="P2582">
        <v>300</v>
      </c>
      <c r="Q2582">
        <v>200</v>
      </c>
      <c r="R2582">
        <v>300</v>
      </c>
      <c r="S2582">
        <v>200</v>
      </c>
      <c r="T2582">
        <v>300</v>
      </c>
      <c r="U2582">
        <v>0</v>
      </c>
      <c r="V2582">
        <v>150</v>
      </c>
      <c r="W2582">
        <v>35000</v>
      </c>
      <c r="X2582">
        <v>10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200</v>
      </c>
      <c r="AG2582">
        <v>300</v>
      </c>
      <c r="AH2582">
        <v>99</v>
      </c>
    </row>
    <row r="2583" spans="1:34" ht="18.75">
      <c r="A2583" s="79">
        <v>2582</v>
      </c>
      <c r="B2583" t="s">
        <v>4948</v>
      </c>
      <c r="C2583">
        <v>5</v>
      </c>
      <c r="D2583">
        <v>104</v>
      </c>
      <c r="E2583">
        <v>10</v>
      </c>
      <c r="F2583">
        <v>191</v>
      </c>
      <c r="G2583">
        <v>0</v>
      </c>
      <c r="H2583">
        <v>0</v>
      </c>
      <c r="I2583">
        <v>2430</v>
      </c>
      <c r="J2583">
        <v>50000</v>
      </c>
      <c r="K2583">
        <v>7</v>
      </c>
      <c r="L2583">
        <v>77</v>
      </c>
      <c r="M2583">
        <v>0</v>
      </c>
      <c r="N2583">
        <v>17</v>
      </c>
      <c r="O2583">
        <v>777</v>
      </c>
      <c r="P2583">
        <v>777</v>
      </c>
      <c r="Q2583">
        <v>777</v>
      </c>
      <c r="R2583">
        <v>777</v>
      </c>
      <c r="S2583">
        <v>777</v>
      </c>
      <c r="T2583">
        <v>777</v>
      </c>
      <c r="U2583">
        <v>87</v>
      </c>
      <c r="V2583">
        <v>777</v>
      </c>
      <c r="W2583">
        <v>1000000</v>
      </c>
      <c r="X2583">
        <v>77</v>
      </c>
      <c r="Y2583">
        <v>0</v>
      </c>
      <c r="Z2583">
        <v>0</v>
      </c>
      <c r="AA2583">
        <v>777</v>
      </c>
      <c r="AB2583">
        <v>77</v>
      </c>
      <c r="AC2583">
        <v>7777</v>
      </c>
      <c r="AD2583">
        <v>0</v>
      </c>
      <c r="AE2583">
        <v>0</v>
      </c>
      <c r="AF2583">
        <v>777</v>
      </c>
      <c r="AG2583">
        <v>777</v>
      </c>
      <c r="AH2583">
        <v>99</v>
      </c>
    </row>
    <row r="2584" spans="1:34" ht="18.75">
      <c r="A2584" s="79">
        <v>2583</v>
      </c>
      <c r="B2584" t="s">
        <v>4949</v>
      </c>
      <c r="C2584">
        <v>5</v>
      </c>
      <c r="D2584">
        <v>104</v>
      </c>
      <c r="E2584">
        <v>10</v>
      </c>
      <c r="F2584">
        <v>191</v>
      </c>
      <c r="G2584">
        <v>0</v>
      </c>
      <c r="H2584">
        <v>0</v>
      </c>
      <c r="I2584">
        <v>3340</v>
      </c>
      <c r="J2584">
        <v>50000</v>
      </c>
      <c r="K2584">
        <v>7</v>
      </c>
      <c r="L2584">
        <v>77</v>
      </c>
      <c r="M2584">
        <v>0</v>
      </c>
      <c r="N2584">
        <v>17</v>
      </c>
      <c r="O2584">
        <v>777</v>
      </c>
      <c r="P2584">
        <v>777</v>
      </c>
      <c r="Q2584">
        <v>777</v>
      </c>
      <c r="R2584">
        <v>777</v>
      </c>
      <c r="S2584">
        <v>777</v>
      </c>
      <c r="T2584">
        <v>777</v>
      </c>
      <c r="U2584">
        <v>87</v>
      </c>
      <c r="V2584">
        <v>777</v>
      </c>
      <c r="W2584">
        <v>1000000</v>
      </c>
      <c r="X2584">
        <v>77</v>
      </c>
      <c r="Y2584">
        <v>0</v>
      </c>
      <c r="Z2584">
        <v>0</v>
      </c>
      <c r="AA2584">
        <v>777</v>
      </c>
      <c r="AB2584">
        <v>77</v>
      </c>
      <c r="AC2584">
        <v>7777</v>
      </c>
      <c r="AD2584">
        <v>0</v>
      </c>
      <c r="AE2584">
        <v>0</v>
      </c>
      <c r="AF2584">
        <v>777</v>
      </c>
      <c r="AG2584">
        <v>777</v>
      </c>
      <c r="AH2584">
        <v>99</v>
      </c>
    </row>
    <row r="2585" spans="1:34" ht="18.75">
      <c r="A2585" s="79">
        <v>2584</v>
      </c>
      <c r="B2585" t="s">
        <v>4950</v>
      </c>
      <c r="C2585">
        <v>30</v>
      </c>
      <c r="D2585">
        <v>188</v>
      </c>
      <c r="E2585">
        <v>1</v>
      </c>
      <c r="F2585">
        <v>0</v>
      </c>
      <c r="G2585">
        <v>5</v>
      </c>
      <c r="H2585">
        <v>0</v>
      </c>
      <c r="I2585">
        <v>1050</v>
      </c>
      <c r="J2585">
        <v>50000</v>
      </c>
      <c r="K2585">
        <v>0</v>
      </c>
      <c r="L2585">
        <v>0</v>
      </c>
      <c r="M2585">
        <v>0</v>
      </c>
      <c r="N2585">
        <v>0</v>
      </c>
      <c r="O2585">
        <v>180</v>
      </c>
      <c r="P2585">
        <v>200</v>
      </c>
      <c r="Q2585">
        <v>180</v>
      </c>
      <c r="R2585">
        <v>200</v>
      </c>
      <c r="S2585">
        <v>180</v>
      </c>
      <c r="T2585">
        <v>200</v>
      </c>
      <c r="U2585">
        <v>0</v>
      </c>
      <c r="V2585">
        <v>150</v>
      </c>
      <c r="W2585">
        <v>35000</v>
      </c>
      <c r="X2585">
        <v>5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180</v>
      </c>
      <c r="AG2585">
        <v>200</v>
      </c>
      <c r="AH2585">
        <v>99</v>
      </c>
    </row>
    <row r="2586" spans="1:34" ht="18.75">
      <c r="A2586" s="79">
        <v>2585</v>
      </c>
      <c r="B2586" t="s">
        <v>4951</v>
      </c>
      <c r="C2586">
        <v>30</v>
      </c>
      <c r="D2586">
        <v>188</v>
      </c>
      <c r="E2586">
        <v>1</v>
      </c>
      <c r="F2586">
        <v>0</v>
      </c>
      <c r="G2586">
        <v>5</v>
      </c>
      <c r="H2586">
        <v>0</v>
      </c>
      <c r="I2586">
        <v>1051</v>
      </c>
      <c r="J2586">
        <v>50000</v>
      </c>
      <c r="K2586">
        <v>0</v>
      </c>
      <c r="L2586">
        <v>0</v>
      </c>
      <c r="M2586">
        <v>0</v>
      </c>
      <c r="N2586">
        <v>0</v>
      </c>
      <c r="O2586">
        <v>180</v>
      </c>
      <c r="P2586">
        <v>200</v>
      </c>
      <c r="Q2586">
        <v>180</v>
      </c>
      <c r="R2586">
        <v>200</v>
      </c>
      <c r="S2586">
        <v>180</v>
      </c>
      <c r="T2586">
        <v>200</v>
      </c>
      <c r="U2586">
        <v>0</v>
      </c>
      <c r="V2586">
        <v>150</v>
      </c>
      <c r="W2586">
        <v>35000</v>
      </c>
      <c r="X2586">
        <v>5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180</v>
      </c>
      <c r="AG2586">
        <v>200</v>
      </c>
      <c r="AH2586">
        <v>99</v>
      </c>
    </row>
    <row r="2587" spans="1:34" ht="18.75">
      <c r="A2587" s="79">
        <v>2586</v>
      </c>
      <c r="B2587" t="s">
        <v>4952</v>
      </c>
      <c r="C2587">
        <v>30</v>
      </c>
      <c r="D2587">
        <v>188</v>
      </c>
      <c r="E2587">
        <v>1</v>
      </c>
      <c r="F2587">
        <v>0</v>
      </c>
      <c r="G2587">
        <v>5</v>
      </c>
      <c r="H2587">
        <v>0</v>
      </c>
      <c r="I2587">
        <v>1052</v>
      </c>
      <c r="J2587">
        <v>50000</v>
      </c>
      <c r="K2587">
        <v>0</v>
      </c>
      <c r="L2587">
        <v>0</v>
      </c>
      <c r="M2587">
        <v>0</v>
      </c>
      <c r="N2587">
        <v>0</v>
      </c>
      <c r="O2587">
        <v>280</v>
      </c>
      <c r="P2587">
        <v>300</v>
      </c>
      <c r="Q2587">
        <v>280</v>
      </c>
      <c r="R2587">
        <v>300</v>
      </c>
      <c r="S2587">
        <v>280</v>
      </c>
      <c r="T2587">
        <v>300</v>
      </c>
      <c r="U2587">
        <v>0</v>
      </c>
      <c r="V2587">
        <v>150</v>
      </c>
      <c r="W2587">
        <v>35000</v>
      </c>
      <c r="X2587">
        <v>5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280</v>
      </c>
      <c r="AG2587">
        <v>300</v>
      </c>
      <c r="AH2587">
        <v>99</v>
      </c>
    </row>
    <row r="2588" spans="1:34" ht="18.75">
      <c r="A2588" s="79">
        <v>2587</v>
      </c>
      <c r="B2588" t="s">
        <v>4953</v>
      </c>
      <c r="C2588">
        <v>44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276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1000</v>
      </c>
      <c r="X2588">
        <v>5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100</v>
      </c>
    </row>
    <row r="2589" spans="1:34" ht="18.75">
      <c r="A2589" s="79">
        <v>2588</v>
      </c>
      <c r="B2589" t="s">
        <v>4954</v>
      </c>
      <c r="C2589">
        <v>44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276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1000</v>
      </c>
      <c r="X2589">
        <v>5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100</v>
      </c>
    </row>
    <row r="2590" spans="1:34" ht="18.75">
      <c r="A2590" s="79">
        <v>2589</v>
      </c>
      <c r="B2590" t="s">
        <v>4955</v>
      </c>
      <c r="C2590">
        <v>17</v>
      </c>
      <c r="D2590">
        <v>100</v>
      </c>
      <c r="E2590">
        <v>1</v>
      </c>
      <c r="F2590">
        <v>0</v>
      </c>
      <c r="G2590">
        <v>0</v>
      </c>
      <c r="H2590">
        <v>0</v>
      </c>
      <c r="I2590">
        <v>2576</v>
      </c>
      <c r="J2590">
        <v>100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5000</v>
      </c>
      <c r="X2590">
        <v>5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100</v>
      </c>
    </row>
    <row r="2591" spans="1:34" ht="18.75">
      <c r="A2591" s="79">
        <v>2590</v>
      </c>
      <c r="B2591" t="s">
        <v>4956</v>
      </c>
      <c r="C2591">
        <v>44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276</v>
      </c>
      <c r="J2591">
        <v>99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5000</v>
      </c>
      <c r="X2591">
        <v>5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100</v>
      </c>
    </row>
    <row r="2592" spans="1:34" ht="18.75">
      <c r="A2592" s="79">
        <v>2591</v>
      </c>
      <c r="B2592" t="s">
        <v>4957</v>
      </c>
      <c r="C2592">
        <v>44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276</v>
      </c>
      <c r="J2592">
        <v>99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5000</v>
      </c>
      <c r="X2592">
        <v>5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100</v>
      </c>
    </row>
    <row r="2593" spans="1:34" ht="18.75">
      <c r="A2593" s="79">
        <v>2592</v>
      </c>
      <c r="B2593" t="s">
        <v>4958</v>
      </c>
      <c r="C2593">
        <v>44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276</v>
      </c>
      <c r="J2593">
        <v>99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5000</v>
      </c>
      <c r="X2593">
        <v>5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100</v>
      </c>
    </row>
    <row r="2594" spans="1:34" ht="18.75">
      <c r="A2594" s="79">
        <v>2593</v>
      </c>
      <c r="B2594" t="s">
        <v>4959</v>
      </c>
      <c r="C2594">
        <v>44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2755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20000</v>
      </c>
      <c r="X2594">
        <v>5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100</v>
      </c>
    </row>
    <row r="2595" spans="1:34" ht="18.75">
      <c r="A2595" s="79">
        <v>2594</v>
      </c>
      <c r="B2595" t="s">
        <v>4960</v>
      </c>
      <c r="C2595">
        <v>44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276</v>
      </c>
      <c r="J2595">
        <v>99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5000</v>
      </c>
      <c r="X2595">
        <v>5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100</v>
      </c>
    </row>
    <row r="2596" spans="1:34" ht="18.75">
      <c r="A2596" s="79">
        <v>2595</v>
      </c>
      <c r="B2596" t="s">
        <v>4961</v>
      </c>
      <c r="C2596">
        <v>31</v>
      </c>
      <c r="D2596">
        <v>0</v>
      </c>
      <c r="E2596">
        <v>1</v>
      </c>
      <c r="F2596">
        <v>161</v>
      </c>
      <c r="G2596">
        <v>0</v>
      </c>
      <c r="H2596">
        <v>0</v>
      </c>
      <c r="I2596">
        <v>1273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5000</v>
      </c>
      <c r="X2596">
        <v>5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100</v>
      </c>
    </row>
    <row r="2597" spans="1:34" ht="18.75">
      <c r="A2597" s="79">
        <v>2596</v>
      </c>
      <c r="B2597" t="s">
        <v>4962</v>
      </c>
      <c r="C2597">
        <v>31</v>
      </c>
      <c r="D2597">
        <v>0</v>
      </c>
      <c r="E2597">
        <v>1</v>
      </c>
      <c r="F2597">
        <v>163</v>
      </c>
      <c r="G2597">
        <v>0</v>
      </c>
      <c r="H2597">
        <v>0</v>
      </c>
      <c r="I2597">
        <v>1273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5000</v>
      </c>
      <c r="X2597">
        <v>5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100</v>
      </c>
    </row>
    <row r="2598" spans="1:34" ht="18.75">
      <c r="A2598" s="79">
        <v>2597</v>
      </c>
      <c r="B2598" t="s">
        <v>4963</v>
      </c>
      <c r="C2598">
        <v>17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2231</v>
      </c>
      <c r="J2598">
        <v>99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5000</v>
      </c>
      <c r="X2598">
        <v>5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100</v>
      </c>
    </row>
    <row r="2599" spans="1:34" ht="18.75">
      <c r="A2599" s="79">
        <v>2598</v>
      </c>
      <c r="B2599" t="s">
        <v>4964</v>
      </c>
      <c r="C2599">
        <v>44</v>
      </c>
      <c r="D2599">
        <v>0</v>
      </c>
      <c r="E2599">
        <v>10</v>
      </c>
      <c r="F2599">
        <v>0</v>
      </c>
      <c r="G2599">
        <v>0</v>
      </c>
      <c r="H2599">
        <v>0</v>
      </c>
      <c r="I2599">
        <v>1339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1000000</v>
      </c>
      <c r="X2599">
        <v>5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100</v>
      </c>
    </row>
    <row r="2600" spans="1:34" ht="18.75">
      <c r="A2600" s="79">
        <v>2599</v>
      </c>
      <c r="B2600" t="s">
        <v>4965</v>
      </c>
      <c r="C2600">
        <v>44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3470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1000</v>
      </c>
      <c r="X2600">
        <v>5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100</v>
      </c>
    </row>
    <row r="2601" spans="1:34" ht="18.75">
      <c r="A2601" s="79">
        <v>2600</v>
      </c>
      <c r="B2601" t="s">
        <v>4966</v>
      </c>
      <c r="C2601">
        <v>44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3471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1000</v>
      </c>
      <c r="X2601">
        <v>5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100</v>
      </c>
    </row>
    <row r="2602" spans="1:34" ht="18.75">
      <c r="A2602" s="79">
        <v>2601</v>
      </c>
      <c r="B2602" t="s">
        <v>4967</v>
      </c>
      <c r="C2602">
        <v>44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1272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50000</v>
      </c>
      <c r="X2602">
        <v>5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100</v>
      </c>
    </row>
    <row r="2603" spans="1:34" ht="18.75">
      <c r="A2603" s="79">
        <v>2602</v>
      </c>
      <c r="B2603" t="s">
        <v>4968</v>
      </c>
      <c r="C2603">
        <v>17</v>
      </c>
      <c r="D2603">
        <v>235</v>
      </c>
      <c r="E2603">
        <v>1</v>
      </c>
      <c r="F2603">
        <v>75</v>
      </c>
      <c r="G2603">
        <v>0</v>
      </c>
      <c r="H2603">
        <v>0</v>
      </c>
      <c r="I2603">
        <v>1330</v>
      </c>
      <c r="J2603">
        <v>99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5</v>
      </c>
      <c r="W2603">
        <v>8000</v>
      </c>
      <c r="X2603">
        <v>50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100</v>
      </c>
    </row>
    <row r="2604" spans="1:34" ht="18.75">
      <c r="A2604" s="79">
        <v>2603</v>
      </c>
      <c r="B2604" t="s">
        <v>4969</v>
      </c>
      <c r="C2604">
        <v>17</v>
      </c>
      <c r="D2604">
        <v>235</v>
      </c>
      <c r="E2604">
        <v>1</v>
      </c>
      <c r="F2604">
        <v>73</v>
      </c>
      <c r="G2604">
        <v>0</v>
      </c>
      <c r="H2604">
        <v>0</v>
      </c>
      <c r="I2604">
        <v>1668</v>
      </c>
      <c r="J2604">
        <v>99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5</v>
      </c>
      <c r="W2604">
        <v>8000</v>
      </c>
      <c r="X2604">
        <v>50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100</v>
      </c>
    </row>
    <row r="2605" spans="1:34" ht="18.75">
      <c r="A2605" s="79">
        <v>2604</v>
      </c>
      <c r="B2605" t="s">
        <v>4970</v>
      </c>
      <c r="C2605">
        <v>17</v>
      </c>
      <c r="D2605">
        <v>90</v>
      </c>
      <c r="E2605">
        <v>1</v>
      </c>
      <c r="F2605">
        <v>90</v>
      </c>
      <c r="G2605">
        <v>0</v>
      </c>
      <c r="H2605">
        <v>1</v>
      </c>
      <c r="I2605">
        <v>1821</v>
      </c>
      <c r="J2605">
        <v>999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</v>
      </c>
      <c r="X2605">
        <v>5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100</v>
      </c>
    </row>
    <row r="2606" spans="1:34" ht="18.75">
      <c r="A2606" s="79">
        <v>2605</v>
      </c>
      <c r="B2606" t="s">
        <v>4971</v>
      </c>
      <c r="C2606">
        <v>17</v>
      </c>
      <c r="D2606">
        <v>90</v>
      </c>
      <c r="E2606">
        <v>1</v>
      </c>
      <c r="F2606">
        <v>90</v>
      </c>
      <c r="G2606">
        <v>0</v>
      </c>
      <c r="H2606">
        <v>1</v>
      </c>
      <c r="I2606">
        <v>2600</v>
      </c>
      <c r="J2606">
        <v>999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5</v>
      </c>
      <c r="X2606">
        <v>5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100</v>
      </c>
    </row>
    <row r="2607" spans="1:34" ht="18.75">
      <c r="A2607" s="79">
        <v>2606</v>
      </c>
      <c r="B2607" t="s">
        <v>4972</v>
      </c>
      <c r="C2607">
        <v>17</v>
      </c>
      <c r="D2607">
        <v>7</v>
      </c>
      <c r="E2607">
        <v>0</v>
      </c>
      <c r="F2607">
        <v>0</v>
      </c>
      <c r="G2607">
        <v>0</v>
      </c>
      <c r="H2607">
        <v>0</v>
      </c>
      <c r="I2607">
        <v>3379</v>
      </c>
      <c r="J2607">
        <v>999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5</v>
      </c>
      <c r="W2607">
        <v>5000</v>
      </c>
      <c r="X2607">
        <v>5000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100</v>
      </c>
    </row>
    <row r="2608" spans="1:34" ht="18.75">
      <c r="A2608" s="79">
        <v>2607</v>
      </c>
      <c r="B2608" t="s">
        <v>4973</v>
      </c>
      <c r="C2608">
        <v>17</v>
      </c>
      <c r="D2608">
        <v>7</v>
      </c>
      <c r="E2608">
        <v>0</v>
      </c>
      <c r="F2608">
        <v>0</v>
      </c>
      <c r="G2608">
        <v>0</v>
      </c>
      <c r="H2608">
        <v>0</v>
      </c>
      <c r="I2608">
        <v>3375</v>
      </c>
      <c r="J2608">
        <v>999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5</v>
      </c>
      <c r="W2608">
        <v>5000</v>
      </c>
      <c r="X2608">
        <v>5000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100</v>
      </c>
    </row>
    <row r="2609" spans="1:34" ht="18.75">
      <c r="A2609" s="79">
        <v>2608</v>
      </c>
      <c r="B2609" t="s">
        <v>4974</v>
      </c>
      <c r="C2609">
        <v>17</v>
      </c>
      <c r="D2609">
        <v>7</v>
      </c>
      <c r="E2609">
        <v>0</v>
      </c>
      <c r="F2609">
        <v>0</v>
      </c>
      <c r="G2609">
        <v>0</v>
      </c>
      <c r="H2609">
        <v>0</v>
      </c>
      <c r="I2609">
        <v>3370</v>
      </c>
      <c r="J2609">
        <v>999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5</v>
      </c>
      <c r="W2609">
        <v>5000</v>
      </c>
      <c r="X2609">
        <v>5000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100</v>
      </c>
    </row>
    <row r="2610" spans="1:34" ht="18.75">
      <c r="A2610" s="79">
        <v>2609</v>
      </c>
      <c r="B2610" t="s">
        <v>4975</v>
      </c>
      <c r="C2610">
        <v>17</v>
      </c>
      <c r="D2610">
        <v>7</v>
      </c>
      <c r="E2610">
        <v>0</v>
      </c>
      <c r="F2610">
        <v>0</v>
      </c>
      <c r="G2610">
        <v>0</v>
      </c>
      <c r="H2610">
        <v>0</v>
      </c>
      <c r="I2610">
        <v>3380</v>
      </c>
      <c r="J2610">
        <v>999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5</v>
      </c>
      <c r="W2610">
        <v>5000</v>
      </c>
      <c r="X2610">
        <v>5000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100</v>
      </c>
    </row>
    <row r="2611" spans="1:34" ht="18.75">
      <c r="A2611" s="79">
        <v>2610</v>
      </c>
      <c r="B2611" t="s">
        <v>4976</v>
      </c>
      <c r="C2611">
        <v>17</v>
      </c>
      <c r="D2611">
        <v>7</v>
      </c>
      <c r="E2611">
        <v>0</v>
      </c>
      <c r="F2611">
        <v>0</v>
      </c>
      <c r="G2611">
        <v>0</v>
      </c>
      <c r="H2611">
        <v>0</v>
      </c>
      <c r="I2611">
        <v>3382</v>
      </c>
      <c r="J2611">
        <v>999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5</v>
      </c>
      <c r="W2611">
        <v>5000</v>
      </c>
      <c r="X2611">
        <v>5000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100</v>
      </c>
    </row>
    <row r="2612" spans="1:34" ht="18.75">
      <c r="A2612" s="79">
        <v>2611</v>
      </c>
      <c r="B2612" t="s">
        <v>4977</v>
      </c>
      <c r="C2612">
        <v>17</v>
      </c>
      <c r="D2612">
        <v>7</v>
      </c>
      <c r="E2612">
        <v>0</v>
      </c>
      <c r="F2612">
        <v>0</v>
      </c>
      <c r="G2612">
        <v>0</v>
      </c>
      <c r="H2612">
        <v>0</v>
      </c>
      <c r="I2612">
        <v>3371</v>
      </c>
      <c r="J2612">
        <v>999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5</v>
      </c>
      <c r="W2612">
        <v>5000</v>
      </c>
      <c r="X2612">
        <v>5000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100</v>
      </c>
    </row>
    <row r="2613" spans="1:34" ht="18.75">
      <c r="A2613" s="79">
        <v>2612</v>
      </c>
      <c r="B2613" t="s">
        <v>4978</v>
      </c>
      <c r="C2613">
        <v>17</v>
      </c>
      <c r="D2613">
        <v>7</v>
      </c>
      <c r="E2613">
        <v>0</v>
      </c>
      <c r="F2613">
        <v>0</v>
      </c>
      <c r="G2613">
        <v>0</v>
      </c>
      <c r="H2613">
        <v>0</v>
      </c>
      <c r="I2613">
        <v>3381</v>
      </c>
      <c r="J2613">
        <v>999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5</v>
      </c>
      <c r="W2613">
        <v>5000</v>
      </c>
      <c r="X2613">
        <v>5000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100</v>
      </c>
    </row>
    <row r="2614" spans="1:34" ht="18.75">
      <c r="A2614" s="79">
        <v>2613</v>
      </c>
      <c r="B2614" t="s">
        <v>4979</v>
      </c>
      <c r="C2614">
        <v>17</v>
      </c>
      <c r="D2614">
        <v>7</v>
      </c>
      <c r="E2614">
        <v>0</v>
      </c>
      <c r="F2614">
        <v>0</v>
      </c>
      <c r="G2614">
        <v>0</v>
      </c>
      <c r="H2614">
        <v>0</v>
      </c>
      <c r="I2614">
        <v>3383</v>
      </c>
      <c r="J2614">
        <v>999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5</v>
      </c>
      <c r="W2614">
        <v>5000</v>
      </c>
      <c r="X2614">
        <v>5000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100</v>
      </c>
    </row>
    <row r="2615" spans="1:34" ht="18.75">
      <c r="A2615" s="79">
        <v>2614</v>
      </c>
      <c r="B2615" t="s">
        <v>4980</v>
      </c>
      <c r="C2615">
        <v>17</v>
      </c>
      <c r="D2615">
        <v>7</v>
      </c>
      <c r="E2615">
        <v>0</v>
      </c>
      <c r="F2615">
        <v>0</v>
      </c>
      <c r="G2615">
        <v>0</v>
      </c>
      <c r="H2615">
        <v>0</v>
      </c>
      <c r="I2615">
        <v>3372</v>
      </c>
      <c r="J2615">
        <v>999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5</v>
      </c>
      <c r="W2615">
        <v>5000</v>
      </c>
      <c r="X2615">
        <v>5000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100</v>
      </c>
    </row>
    <row r="2616" spans="1:34" ht="18.75">
      <c r="A2616" s="79">
        <v>2615</v>
      </c>
      <c r="B2616" t="s">
        <v>4981</v>
      </c>
      <c r="C2616">
        <v>17</v>
      </c>
      <c r="D2616">
        <v>7</v>
      </c>
      <c r="E2616">
        <v>1</v>
      </c>
      <c r="F2616">
        <v>0</v>
      </c>
      <c r="G2616">
        <v>0</v>
      </c>
      <c r="H2616">
        <v>0</v>
      </c>
      <c r="I2616">
        <v>272</v>
      </c>
      <c r="J2616">
        <v>99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5000</v>
      </c>
      <c r="X2616">
        <v>5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100</v>
      </c>
    </row>
    <row r="2617" spans="1:34" ht="18.75">
      <c r="A2617" s="79">
        <v>2616</v>
      </c>
      <c r="B2617" t="s">
        <v>4982</v>
      </c>
      <c r="C2617">
        <v>17</v>
      </c>
      <c r="D2617">
        <v>7</v>
      </c>
      <c r="E2617">
        <v>1</v>
      </c>
      <c r="F2617">
        <v>0</v>
      </c>
      <c r="G2617">
        <v>0</v>
      </c>
      <c r="H2617">
        <v>0</v>
      </c>
      <c r="I2617">
        <v>273</v>
      </c>
      <c r="J2617">
        <v>99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5000</v>
      </c>
      <c r="X2617">
        <v>5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100</v>
      </c>
    </row>
    <row r="2618" spans="1:34" ht="18.75">
      <c r="A2618" s="79">
        <v>2617</v>
      </c>
      <c r="B2618" t="s">
        <v>4983</v>
      </c>
      <c r="C2618">
        <v>17</v>
      </c>
      <c r="D2618">
        <v>7</v>
      </c>
      <c r="E2618">
        <v>1</v>
      </c>
      <c r="F2618">
        <v>0</v>
      </c>
      <c r="G2618">
        <v>0</v>
      </c>
      <c r="H2618">
        <v>0</v>
      </c>
      <c r="I2618">
        <v>276</v>
      </c>
      <c r="J2618">
        <v>99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5000</v>
      </c>
      <c r="X2618">
        <v>5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100</v>
      </c>
    </row>
    <row r="2619" spans="1:34" ht="18.75">
      <c r="A2619" s="79">
        <v>2618</v>
      </c>
      <c r="B2619" t="s">
        <v>4984</v>
      </c>
      <c r="C2619">
        <v>41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275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5000</v>
      </c>
      <c r="X2619">
        <v>5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100</v>
      </c>
    </row>
    <row r="2620" spans="1:34" ht="18.75">
      <c r="A2620" s="79">
        <v>2619</v>
      </c>
      <c r="B2620" t="s">
        <v>4985</v>
      </c>
      <c r="C2620">
        <v>41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262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5000</v>
      </c>
      <c r="X2620">
        <v>5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100</v>
      </c>
    </row>
    <row r="2621" spans="1:34" ht="18.75">
      <c r="A2621" s="79">
        <v>2620</v>
      </c>
      <c r="B2621" t="s">
        <v>4986</v>
      </c>
      <c r="C2621">
        <v>10</v>
      </c>
      <c r="D2621">
        <v>108</v>
      </c>
      <c r="E2621">
        <v>80</v>
      </c>
      <c r="F2621">
        <v>0</v>
      </c>
      <c r="G2621">
        <v>0</v>
      </c>
      <c r="H2621">
        <v>0</v>
      </c>
      <c r="I2621">
        <v>3700</v>
      </c>
      <c r="J2621">
        <v>60000</v>
      </c>
      <c r="K2621">
        <v>12</v>
      </c>
      <c r="L2621">
        <v>30</v>
      </c>
      <c r="M2621">
        <v>12</v>
      </c>
      <c r="N2621">
        <v>30</v>
      </c>
      <c r="O2621">
        <v>70</v>
      </c>
      <c r="P2621">
        <v>90</v>
      </c>
      <c r="Q2621">
        <v>0</v>
      </c>
      <c r="R2621">
        <v>0</v>
      </c>
      <c r="S2621">
        <v>0</v>
      </c>
      <c r="T2621">
        <v>0</v>
      </c>
      <c r="U2621">
        <v>91</v>
      </c>
      <c r="V2621">
        <v>300</v>
      </c>
      <c r="W2621">
        <v>60000</v>
      </c>
      <c r="X2621">
        <v>2</v>
      </c>
      <c r="Y2621">
        <v>0</v>
      </c>
      <c r="Z2621">
        <v>0</v>
      </c>
      <c r="AA2621">
        <v>900</v>
      </c>
      <c r="AB2621">
        <v>50</v>
      </c>
      <c r="AC2621">
        <v>20</v>
      </c>
      <c r="AD2621">
        <v>0</v>
      </c>
      <c r="AE2621">
        <v>0</v>
      </c>
      <c r="AF2621">
        <v>0</v>
      </c>
      <c r="AG2621">
        <v>0</v>
      </c>
      <c r="AH2621">
        <v>100</v>
      </c>
    </row>
    <row r="2622" spans="1:34" ht="18.75">
      <c r="A2622" s="79">
        <v>2621</v>
      </c>
      <c r="B2622" t="s">
        <v>4987</v>
      </c>
      <c r="C2622">
        <v>11</v>
      </c>
      <c r="D2622">
        <v>108</v>
      </c>
      <c r="E2622">
        <v>80</v>
      </c>
      <c r="F2622">
        <v>0</v>
      </c>
      <c r="G2622">
        <v>0</v>
      </c>
      <c r="H2622">
        <v>0</v>
      </c>
      <c r="I2622">
        <v>3701</v>
      </c>
      <c r="J2622">
        <v>60000</v>
      </c>
      <c r="K2622">
        <v>12</v>
      </c>
      <c r="L2622">
        <v>30</v>
      </c>
      <c r="M2622">
        <v>12</v>
      </c>
      <c r="N2622">
        <v>30</v>
      </c>
      <c r="O2622">
        <v>70</v>
      </c>
      <c r="P2622">
        <v>90</v>
      </c>
      <c r="Q2622">
        <v>0</v>
      </c>
      <c r="R2622">
        <v>0</v>
      </c>
      <c r="S2622">
        <v>0</v>
      </c>
      <c r="T2622">
        <v>0</v>
      </c>
      <c r="U2622">
        <v>91</v>
      </c>
      <c r="V2622">
        <v>300</v>
      </c>
      <c r="W2622">
        <v>60000</v>
      </c>
      <c r="X2622">
        <v>2</v>
      </c>
      <c r="Y2622">
        <v>0</v>
      </c>
      <c r="Z2622">
        <v>0</v>
      </c>
      <c r="AA2622">
        <v>900</v>
      </c>
      <c r="AB2622">
        <v>50</v>
      </c>
      <c r="AC2622">
        <v>20</v>
      </c>
      <c r="AD2622">
        <v>0</v>
      </c>
      <c r="AE2622">
        <v>0</v>
      </c>
      <c r="AF2622">
        <v>0</v>
      </c>
      <c r="AG2622">
        <v>0</v>
      </c>
      <c r="AH2622">
        <v>100</v>
      </c>
    </row>
    <row r="2623" spans="1:34" ht="18.75">
      <c r="A2623" s="79">
        <v>2622</v>
      </c>
      <c r="B2623" t="s">
        <v>4988</v>
      </c>
      <c r="C2623">
        <v>10</v>
      </c>
      <c r="D2623">
        <v>108</v>
      </c>
      <c r="E2623">
        <v>80</v>
      </c>
      <c r="F2623">
        <v>0</v>
      </c>
      <c r="G2623">
        <v>0</v>
      </c>
      <c r="H2623">
        <v>0</v>
      </c>
      <c r="I2623">
        <v>3700</v>
      </c>
      <c r="J2623">
        <v>60000</v>
      </c>
      <c r="K2623">
        <v>12</v>
      </c>
      <c r="L2623">
        <v>30</v>
      </c>
      <c r="M2623">
        <v>12</v>
      </c>
      <c r="N2623">
        <v>30</v>
      </c>
      <c r="O2623">
        <v>0</v>
      </c>
      <c r="P2623">
        <v>0</v>
      </c>
      <c r="Q2623">
        <v>70</v>
      </c>
      <c r="R2623">
        <v>90</v>
      </c>
      <c r="S2623">
        <v>0</v>
      </c>
      <c r="T2623">
        <v>0</v>
      </c>
      <c r="U2623">
        <v>90</v>
      </c>
      <c r="V2623">
        <v>1</v>
      </c>
      <c r="W2623">
        <v>60000</v>
      </c>
      <c r="X2623">
        <v>20</v>
      </c>
      <c r="Y2623">
        <v>0</v>
      </c>
      <c r="Z2623">
        <v>0</v>
      </c>
      <c r="AA2623">
        <v>900</v>
      </c>
      <c r="AB2623">
        <v>50</v>
      </c>
      <c r="AC2623">
        <v>30</v>
      </c>
      <c r="AD2623">
        <v>0</v>
      </c>
      <c r="AE2623">
        <v>0</v>
      </c>
      <c r="AF2623">
        <v>0</v>
      </c>
      <c r="AG2623">
        <v>0</v>
      </c>
      <c r="AH2623">
        <v>100</v>
      </c>
    </row>
    <row r="2624" spans="1:34" ht="18.75">
      <c r="A2624" s="79">
        <v>2623</v>
      </c>
      <c r="B2624" t="s">
        <v>4989</v>
      </c>
      <c r="C2624">
        <v>11</v>
      </c>
      <c r="D2624">
        <v>108</v>
      </c>
      <c r="E2624">
        <v>80</v>
      </c>
      <c r="F2624">
        <v>0</v>
      </c>
      <c r="G2624">
        <v>0</v>
      </c>
      <c r="H2624">
        <v>0</v>
      </c>
      <c r="I2624">
        <v>3701</v>
      </c>
      <c r="J2624">
        <v>60000</v>
      </c>
      <c r="K2624">
        <v>12</v>
      </c>
      <c r="L2624">
        <v>30</v>
      </c>
      <c r="M2624">
        <v>12</v>
      </c>
      <c r="N2624">
        <v>30</v>
      </c>
      <c r="O2624">
        <v>0</v>
      </c>
      <c r="P2624">
        <v>0</v>
      </c>
      <c r="Q2624">
        <v>70</v>
      </c>
      <c r="R2624">
        <v>90</v>
      </c>
      <c r="S2624">
        <v>0</v>
      </c>
      <c r="T2624">
        <v>0</v>
      </c>
      <c r="U2624">
        <v>90</v>
      </c>
      <c r="V2624">
        <v>1</v>
      </c>
      <c r="W2624">
        <v>60000</v>
      </c>
      <c r="X2624">
        <v>20</v>
      </c>
      <c r="Y2624">
        <v>0</v>
      </c>
      <c r="Z2624">
        <v>0</v>
      </c>
      <c r="AA2624">
        <v>900</v>
      </c>
      <c r="AB2624">
        <v>50</v>
      </c>
      <c r="AC2624">
        <v>30</v>
      </c>
      <c r="AD2624">
        <v>0</v>
      </c>
      <c r="AE2624">
        <v>0</v>
      </c>
      <c r="AF2624">
        <v>0</v>
      </c>
      <c r="AG2624">
        <v>0</v>
      </c>
      <c r="AH2624">
        <v>100</v>
      </c>
    </row>
    <row r="2625" spans="1:34" ht="18.75">
      <c r="A2625" s="79">
        <v>2624</v>
      </c>
      <c r="B2625" t="s">
        <v>4990</v>
      </c>
      <c r="C2625">
        <v>10</v>
      </c>
      <c r="D2625">
        <v>108</v>
      </c>
      <c r="E2625">
        <v>80</v>
      </c>
      <c r="F2625">
        <v>0</v>
      </c>
      <c r="G2625">
        <v>0</v>
      </c>
      <c r="H2625">
        <v>0</v>
      </c>
      <c r="I2625">
        <v>3700</v>
      </c>
      <c r="J2625">
        <v>60000</v>
      </c>
      <c r="K2625">
        <v>12</v>
      </c>
      <c r="L2625">
        <v>30</v>
      </c>
      <c r="M2625">
        <v>12</v>
      </c>
      <c r="N2625">
        <v>30</v>
      </c>
      <c r="O2625">
        <v>0</v>
      </c>
      <c r="P2625">
        <v>0</v>
      </c>
      <c r="Q2625">
        <v>0</v>
      </c>
      <c r="R2625">
        <v>0</v>
      </c>
      <c r="S2625">
        <v>70</v>
      </c>
      <c r="T2625">
        <v>90</v>
      </c>
      <c r="U2625">
        <v>87</v>
      </c>
      <c r="V2625">
        <v>300</v>
      </c>
      <c r="W2625">
        <v>60000</v>
      </c>
      <c r="X2625">
        <v>50</v>
      </c>
      <c r="Y2625">
        <v>0</v>
      </c>
      <c r="Z2625">
        <v>0</v>
      </c>
      <c r="AA2625">
        <v>900</v>
      </c>
      <c r="AB2625">
        <v>20</v>
      </c>
      <c r="AC2625">
        <v>10000</v>
      </c>
      <c r="AD2625">
        <v>0</v>
      </c>
      <c r="AE2625">
        <v>0</v>
      </c>
      <c r="AF2625">
        <v>0</v>
      </c>
      <c r="AG2625">
        <v>0</v>
      </c>
      <c r="AH2625">
        <v>100</v>
      </c>
    </row>
    <row r="2626" spans="1:34" ht="18.75">
      <c r="A2626" s="79">
        <v>2625</v>
      </c>
      <c r="B2626" t="s">
        <v>4991</v>
      </c>
      <c r="C2626">
        <v>11</v>
      </c>
      <c r="D2626">
        <v>108</v>
      </c>
      <c r="E2626">
        <v>80</v>
      </c>
      <c r="F2626">
        <v>0</v>
      </c>
      <c r="G2626">
        <v>0</v>
      </c>
      <c r="H2626">
        <v>0</v>
      </c>
      <c r="I2626">
        <v>3701</v>
      </c>
      <c r="J2626">
        <v>60000</v>
      </c>
      <c r="K2626">
        <v>12</v>
      </c>
      <c r="L2626">
        <v>30</v>
      </c>
      <c r="M2626">
        <v>12</v>
      </c>
      <c r="N2626">
        <v>30</v>
      </c>
      <c r="O2626">
        <v>0</v>
      </c>
      <c r="P2626">
        <v>0</v>
      </c>
      <c r="Q2626">
        <v>0</v>
      </c>
      <c r="R2626">
        <v>0</v>
      </c>
      <c r="S2626">
        <v>70</v>
      </c>
      <c r="T2626">
        <v>90</v>
      </c>
      <c r="U2626">
        <v>87</v>
      </c>
      <c r="V2626">
        <v>300</v>
      </c>
      <c r="W2626">
        <v>60000</v>
      </c>
      <c r="X2626">
        <v>50</v>
      </c>
      <c r="Y2626">
        <v>0</v>
      </c>
      <c r="Z2626">
        <v>0</v>
      </c>
      <c r="AA2626">
        <v>900</v>
      </c>
      <c r="AB2626">
        <v>20</v>
      </c>
      <c r="AC2626">
        <v>10000</v>
      </c>
      <c r="AD2626">
        <v>0</v>
      </c>
      <c r="AE2626">
        <v>0</v>
      </c>
      <c r="AF2626">
        <v>0</v>
      </c>
      <c r="AG2626">
        <v>0</v>
      </c>
      <c r="AH2626">
        <v>100</v>
      </c>
    </row>
    <row r="2627" spans="1:34" ht="18.75">
      <c r="A2627" s="79">
        <v>2626</v>
      </c>
      <c r="B2627" t="s">
        <v>4992</v>
      </c>
      <c r="C2627">
        <v>17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3755</v>
      </c>
      <c r="J2627">
        <v>999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5</v>
      </c>
      <c r="W2627">
        <v>5000</v>
      </c>
      <c r="X2627">
        <v>5000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100</v>
      </c>
    </row>
    <row r="2628" spans="1:34" ht="18.75">
      <c r="A2628" s="79">
        <v>2627</v>
      </c>
      <c r="B2628" t="s">
        <v>4993</v>
      </c>
      <c r="C2628">
        <v>17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3756</v>
      </c>
      <c r="J2628">
        <v>999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5</v>
      </c>
      <c r="W2628">
        <v>5000</v>
      </c>
      <c r="X2628">
        <v>5000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100</v>
      </c>
    </row>
    <row r="2629" spans="1:34" ht="18.75">
      <c r="A2629" s="79">
        <v>2628</v>
      </c>
      <c r="B2629" t="s">
        <v>4994</v>
      </c>
      <c r="C2629">
        <v>7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4389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10000</v>
      </c>
      <c r="X2629">
        <v>5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100</v>
      </c>
    </row>
    <row r="2630" spans="1:34" ht="18.75">
      <c r="A2630" s="79">
        <v>2629</v>
      </c>
      <c r="B2630" t="s">
        <v>4995</v>
      </c>
      <c r="C2630">
        <v>7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1277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10000</v>
      </c>
      <c r="X2630">
        <v>5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100</v>
      </c>
    </row>
    <row r="2631" spans="1:34" ht="18.75">
      <c r="A2631" s="79">
        <v>2630</v>
      </c>
      <c r="B2631" t="s">
        <v>4996</v>
      </c>
      <c r="C2631">
        <v>7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1673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10000</v>
      </c>
      <c r="X2631">
        <v>5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100</v>
      </c>
    </row>
    <row r="2632" spans="1:34" ht="18.75">
      <c r="A2632" s="79">
        <v>2631</v>
      </c>
      <c r="B2632" t="s">
        <v>4997</v>
      </c>
      <c r="C2632">
        <v>7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1672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10000</v>
      </c>
      <c r="X2632">
        <v>5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100</v>
      </c>
    </row>
    <row r="2633" spans="1:34" ht="18.75">
      <c r="A2633" s="79">
        <v>2632</v>
      </c>
      <c r="B2633" t="s">
        <v>4998</v>
      </c>
      <c r="C2633">
        <v>7</v>
      </c>
      <c r="D2633">
        <v>0</v>
      </c>
      <c r="E2633">
        <v>1</v>
      </c>
      <c r="F2633">
        <v>1</v>
      </c>
      <c r="G2633">
        <v>0</v>
      </c>
      <c r="H2633">
        <v>0</v>
      </c>
      <c r="I2633">
        <v>2761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5000</v>
      </c>
      <c r="X2633">
        <v>5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100</v>
      </c>
    </row>
    <row r="2634" spans="1:34" ht="18.75">
      <c r="A2634" s="79">
        <v>2633</v>
      </c>
      <c r="B2634" t="s">
        <v>4999</v>
      </c>
      <c r="C2634">
        <v>7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2762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10000</v>
      </c>
      <c r="X2634">
        <v>5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100</v>
      </c>
    </row>
    <row r="2635" spans="1:34" ht="18.75">
      <c r="A2635" s="79">
        <v>2634</v>
      </c>
      <c r="B2635" t="s">
        <v>5000</v>
      </c>
      <c r="C2635">
        <v>7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4251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10000</v>
      </c>
      <c r="X2635">
        <v>5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100</v>
      </c>
    </row>
    <row r="2636" spans="1:34" ht="18.75">
      <c r="A2636" s="79">
        <v>2635</v>
      </c>
      <c r="B2636" t="s">
        <v>5001</v>
      </c>
      <c r="C2636">
        <v>7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4250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10000</v>
      </c>
      <c r="X2636">
        <v>5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100</v>
      </c>
    </row>
    <row r="2637" spans="1:34" ht="18.75">
      <c r="A2637" s="79">
        <v>2636</v>
      </c>
      <c r="B2637" t="s">
        <v>5002</v>
      </c>
      <c r="C2637">
        <v>7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4702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10000</v>
      </c>
      <c r="X2637">
        <v>5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100</v>
      </c>
    </row>
    <row r="2638" spans="1:34" ht="18.75">
      <c r="A2638" s="79">
        <v>2637</v>
      </c>
      <c r="B2638" t="s">
        <v>5003</v>
      </c>
      <c r="C2638">
        <v>7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4703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10000</v>
      </c>
      <c r="X2638">
        <v>5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100</v>
      </c>
    </row>
    <row r="2639" spans="1:34" ht="18.75">
      <c r="A2639" s="79">
        <v>2638</v>
      </c>
      <c r="B2639" t="s">
        <v>5004</v>
      </c>
      <c r="C2639">
        <v>17</v>
      </c>
      <c r="D2639">
        <v>99</v>
      </c>
      <c r="E2639">
        <v>1</v>
      </c>
      <c r="F2639">
        <v>0</v>
      </c>
      <c r="G2639">
        <v>0</v>
      </c>
      <c r="H2639">
        <v>0</v>
      </c>
      <c r="I2639">
        <v>1136</v>
      </c>
      <c r="J2639">
        <v>9999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5000</v>
      </c>
      <c r="X2639">
        <v>5000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100</v>
      </c>
    </row>
    <row r="2640" spans="1:34" ht="18.75">
      <c r="A2640" s="79">
        <v>2639</v>
      </c>
      <c r="B2640" t="s">
        <v>5005</v>
      </c>
      <c r="C2640">
        <v>17</v>
      </c>
      <c r="D2640">
        <v>12</v>
      </c>
      <c r="E2640">
        <v>0</v>
      </c>
      <c r="F2640">
        <v>1</v>
      </c>
      <c r="G2640">
        <v>0</v>
      </c>
      <c r="H2640">
        <v>0</v>
      </c>
      <c r="I2640">
        <v>1041</v>
      </c>
      <c r="J2640">
        <v>9999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5</v>
      </c>
      <c r="W2640">
        <v>8000</v>
      </c>
      <c r="X2640">
        <v>5000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100</v>
      </c>
    </row>
    <row r="2641" spans="1:34" ht="18.75">
      <c r="A2641" s="79">
        <v>2640</v>
      </c>
      <c r="B2641" t="s">
        <v>5006</v>
      </c>
      <c r="C2641">
        <v>17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4020</v>
      </c>
      <c r="J2641">
        <v>60000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</v>
      </c>
      <c r="W2641">
        <v>5000</v>
      </c>
      <c r="X2641">
        <v>5000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100</v>
      </c>
    </row>
    <row r="2642" spans="1:34" ht="18.75">
      <c r="A2642" s="79">
        <v>2641</v>
      </c>
      <c r="B2642" t="s">
        <v>5007</v>
      </c>
      <c r="C2642">
        <v>31</v>
      </c>
      <c r="D2642">
        <v>0</v>
      </c>
      <c r="E2642">
        <v>8</v>
      </c>
      <c r="F2642">
        <v>20</v>
      </c>
      <c r="G2642">
        <v>0</v>
      </c>
      <c r="H2642">
        <v>0</v>
      </c>
      <c r="I2642">
        <v>1224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3000</v>
      </c>
      <c r="X2642">
        <v>5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100</v>
      </c>
    </row>
    <row r="2643" spans="1:34" ht="18.75">
      <c r="A2643" s="79">
        <v>2642</v>
      </c>
      <c r="B2643" t="s">
        <v>5008</v>
      </c>
      <c r="C2643">
        <v>41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2233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50000</v>
      </c>
      <c r="X2643">
        <v>5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100</v>
      </c>
    </row>
    <row r="2644" spans="1:34" ht="18.75">
      <c r="A2644" s="79">
        <v>2643</v>
      </c>
      <c r="B2644" t="s">
        <v>5009</v>
      </c>
      <c r="C2644">
        <v>41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2233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50000</v>
      </c>
      <c r="X2644">
        <v>5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100</v>
      </c>
    </row>
    <row r="2645" spans="1:34" ht="18.75">
      <c r="A2645" s="79">
        <v>2644</v>
      </c>
      <c r="B2645" t="s">
        <v>5010</v>
      </c>
      <c r="C2645">
        <v>41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2233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50000</v>
      </c>
      <c r="X2645">
        <v>5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100</v>
      </c>
    </row>
    <row r="2646" spans="1:34" ht="18.75">
      <c r="A2646" s="79">
        <v>2645</v>
      </c>
      <c r="B2646" t="s">
        <v>5011</v>
      </c>
      <c r="C2646">
        <v>41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2233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50000</v>
      </c>
      <c r="X2646">
        <v>5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100</v>
      </c>
    </row>
    <row r="2647" spans="1:34" ht="18.75">
      <c r="A2647" s="79">
        <v>2646</v>
      </c>
      <c r="B2647" t="s">
        <v>5012</v>
      </c>
      <c r="C2647">
        <v>17</v>
      </c>
      <c r="D2647">
        <v>12</v>
      </c>
      <c r="E2647">
        <v>0</v>
      </c>
      <c r="F2647">
        <v>0</v>
      </c>
      <c r="G2647">
        <v>0</v>
      </c>
      <c r="H2647">
        <v>0</v>
      </c>
      <c r="I2647">
        <v>1041</v>
      </c>
      <c r="J2647">
        <v>9999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5</v>
      </c>
      <c r="W2647">
        <v>8000</v>
      </c>
      <c r="X2647">
        <v>5000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100</v>
      </c>
    </row>
    <row r="2648" spans="1:34" ht="18.75">
      <c r="A2648" s="79">
        <v>2647</v>
      </c>
      <c r="B2648" t="s">
        <v>5013</v>
      </c>
      <c r="C2648">
        <v>41</v>
      </c>
      <c r="D2648">
        <v>0</v>
      </c>
      <c r="E2648">
        <v>1</v>
      </c>
      <c r="F2648">
        <v>0</v>
      </c>
      <c r="G2648">
        <v>0</v>
      </c>
      <c r="H2648">
        <v>138</v>
      </c>
      <c r="I2648">
        <v>786</v>
      </c>
      <c r="J2648">
        <v>0</v>
      </c>
      <c r="K2648">
        <v>268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85000</v>
      </c>
      <c r="X2648">
        <v>5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100</v>
      </c>
    </row>
    <row r="2649" spans="1:34" ht="18.75">
      <c r="A2649" s="79">
        <v>2648</v>
      </c>
      <c r="B2649" t="s">
        <v>5014</v>
      </c>
      <c r="C2649">
        <v>41</v>
      </c>
      <c r="D2649">
        <v>0</v>
      </c>
      <c r="E2649">
        <v>1</v>
      </c>
      <c r="F2649">
        <v>0</v>
      </c>
      <c r="G2649">
        <v>0</v>
      </c>
      <c r="H2649">
        <v>138</v>
      </c>
      <c r="I2649">
        <v>789</v>
      </c>
      <c r="J2649">
        <v>0</v>
      </c>
      <c r="K2649">
        <v>268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85000</v>
      </c>
      <c r="X2649">
        <v>5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100</v>
      </c>
    </row>
    <row r="2650" spans="1:34" ht="18.75">
      <c r="A2650" s="79">
        <v>2649</v>
      </c>
      <c r="B2650" t="s">
        <v>5015</v>
      </c>
      <c r="C2650">
        <v>17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4220</v>
      </c>
      <c r="J2650">
        <v>1000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5</v>
      </c>
      <c r="W2650">
        <v>5000</v>
      </c>
      <c r="X2650">
        <v>5000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100</v>
      </c>
    </row>
    <row r="2651" spans="1:34" ht="18.75">
      <c r="A2651" s="79">
        <v>2650</v>
      </c>
      <c r="B2651" t="s">
        <v>5016</v>
      </c>
      <c r="C2651">
        <v>44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274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500</v>
      </c>
      <c r="X2651">
        <v>5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100</v>
      </c>
    </row>
    <row r="2652" spans="1:34" ht="18.75">
      <c r="A2652" s="79">
        <v>2651</v>
      </c>
      <c r="B2652" t="s">
        <v>5017</v>
      </c>
      <c r="C2652">
        <v>17</v>
      </c>
      <c r="D2652">
        <v>0</v>
      </c>
      <c r="E2652">
        <v>1</v>
      </c>
      <c r="F2652">
        <v>29</v>
      </c>
      <c r="G2652">
        <v>0</v>
      </c>
      <c r="H2652">
        <v>0</v>
      </c>
      <c r="I2652">
        <v>2601</v>
      </c>
      <c r="J2652">
        <v>60000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1000</v>
      </c>
      <c r="X2652">
        <v>5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100</v>
      </c>
    </row>
    <row r="2653" spans="1:34" ht="18.75">
      <c r="A2653" s="79">
        <v>2652</v>
      </c>
      <c r="B2653" t="s">
        <v>5018</v>
      </c>
      <c r="C2653">
        <v>17</v>
      </c>
      <c r="D2653">
        <v>0</v>
      </c>
      <c r="E2653">
        <v>1</v>
      </c>
      <c r="F2653">
        <v>29</v>
      </c>
      <c r="G2653">
        <v>0</v>
      </c>
      <c r="H2653">
        <v>0</v>
      </c>
      <c r="I2653">
        <v>276</v>
      </c>
      <c r="J2653">
        <v>999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1000</v>
      </c>
      <c r="X2653">
        <v>5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100</v>
      </c>
    </row>
    <row r="2654" spans="1:34" ht="18.75">
      <c r="A2654" s="79">
        <v>2653</v>
      </c>
      <c r="B2654" t="s">
        <v>5019</v>
      </c>
      <c r="C2654">
        <v>17</v>
      </c>
      <c r="D2654">
        <v>7</v>
      </c>
      <c r="E2654">
        <v>0</v>
      </c>
      <c r="F2654">
        <v>0</v>
      </c>
      <c r="G2654">
        <v>0</v>
      </c>
      <c r="H2654">
        <v>0</v>
      </c>
      <c r="I2654">
        <v>1330</v>
      </c>
      <c r="J2654">
        <v>999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5</v>
      </c>
      <c r="W2654">
        <v>5000</v>
      </c>
      <c r="X2654">
        <v>5000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100</v>
      </c>
    </row>
    <row r="2655" spans="1:34" ht="18.75">
      <c r="A2655" s="79">
        <v>2654</v>
      </c>
      <c r="B2655" t="s">
        <v>5020</v>
      </c>
      <c r="C2655">
        <v>41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2232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5000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100</v>
      </c>
    </row>
    <row r="2656" spans="1:34" ht="18.75">
      <c r="A2656" s="79">
        <v>2655</v>
      </c>
      <c r="B2656" t="s">
        <v>5021</v>
      </c>
      <c r="C2656">
        <v>41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2232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12</v>
      </c>
      <c r="W2656">
        <v>20000</v>
      </c>
      <c r="X2656">
        <v>5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100</v>
      </c>
    </row>
    <row r="2657" spans="1:34" ht="18.75">
      <c r="A2657" s="79">
        <v>2656</v>
      </c>
      <c r="B2657" t="s">
        <v>5022</v>
      </c>
      <c r="C2657">
        <v>17</v>
      </c>
      <c r="D2657">
        <v>4</v>
      </c>
      <c r="E2657">
        <v>1</v>
      </c>
      <c r="F2657">
        <v>0</v>
      </c>
      <c r="G2657">
        <v>0</v>
      </c>
      <c r="H2657">
        <v>0</v>
      </c>
      <c r="I2657">
        <v>2570</v>
      </c>
      <c r="J2657">
        <v>8888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5000</v>
      </c>
      <c r="X2657">
        <v>5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100</v>
      </c>
    </row>
    <row r="2658" spans="1:34" ht="18.75">
      <c r="A2658" s="79">
        <v>2657</v>
      </c>
      <c r="B2658" t="s">
        <v>5023</v>
      </c>
      <c r="C2658">
        <v>17</v>
      </c>
      <c r="D2658">
        <v>4</v>
      </c>
      <c r="E2658">
        <v>1</v>
      </c>
      <c r="F2658">
        <v>0</v>
      </c>
      <c r="G2658">
        <v>0</v>
      </c>
      <c r="H2658">
        <v>0</v>
      </c>
      <c r="I2658">
        <v>2573</v>
      </c>
      <c r="J2658">
        <v>8888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5000</v>
      </c>
      <c r="X2658">
        <v>5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100</v>
      </c>
    </row>
    <row r="2659" spans="1:34" ht="18.75">
      <c r="A2659" s="79">
        <v>2658</v>
      </c>
      <c r="B2659" t="s">
        <v>5024</v>
      </c>
      <c r="C2659">
        <v>17</v>
      </c>
      <c r="D2659">
        <v>4</v>
      </c>
      <c r="E2659">
        <v>1</v>
      </c>
      <c r="F2659">
        <v>0</v>
      </c>
      <c r="G2659">
        <v>0</v>
      </c>
      <c r="H2659">
        <v>0</v>
      </c>
      <c r="I2659">
        <v>584</v>
      </c>
      <c r="J2659">
        <v>60000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5000</v>
      </c>
      <c r="X2659">
        <v>5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100</v>
      </c>
    </row>
    <row r="2660" spans="1:34" ht="18.75">
      <c r="A2660" s="79">
        <v>2659</v>
      </c>
      <c r="B2660" t="s">
        <v>5025</v>
      </c>
      <c r="C2660">
        <v>17</v>
      </c>
      <c r="D2660">
        <v>4</v>
      </c>
      <c r="E2660">
        <v>1</v>
      </c>
      <c r="F2660">
        <v>0</v>
      </c>
      <c r="G2660">
        <v>0</v>
      </c>
      <c r="H2660">
        <v>0</v>
      </c>
      <c r="I2660">
        <v>614</v>
      </c>
      <c r="J2660">
        <v>60000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5000</v>
      </c>
      <c r="X2660">
        <v>5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100</v>
      </c>
    </row>
    <row r="2661" spans="1:34" ht="18.75">
      <c r="A2661" s="79">
        <v>2660</v>
      </c>
      <c r="B2661" t="s">
        <v>5026</v>
      </c>
      <c r="C2661">
        <v>0</v>
      </c>
      <c r="D2661">
        <v>4</v>
      </c>
      <c r="E2661">
        <v>1</v>
      </c>
      <c r="F2661">
        <v>0</v>
      </c>
      <c r="G2661">
        <v>0</v>
      </c>
      <c r="H2661">
        <v>0</v>
      </c>
      <c r="I2661">
        <v>19</v>
      </c>
      <c r="J2661">
        <v>1</v>
      </c>
      <c r="K2661">
        <v>50000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100</v>
      </c>
    </row>
    <row r="2662" spans="1:34" ht="18.75">
      <c r="A2662" s="79">
        <v>2661</v>
      </c>
      <c r="B2662" t="s">
        <v>5027</v>
      </c>
      <c r="C2662">
        <v>44</v>
      </c>
      <c r="D2662">
        <v>0</v>
      </c>
      <c r="E2662">
        <v>1</v>
      </c>
      <c r="F2662">
        <v>0</v>
      </c>
      <c r="G2662">
        <v>0</v>
      </c>
      <c r="H2662">
        <v>0</v>
      </c>
      <c r="I2662">
        <v>274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5000</v>
      </c>
      <c r="X2662">
        <v>5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100</v>
      </c>
    </row>
    <row r="2663" spans="1:34" ht="18.75">
      <c r="A2663" s="79">
        <v>2662</v>
      </c>
      <c r="B2663" t="s">
        <v>5028</v>
      </c>
      <c r="C2663">
        <v>44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274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5000</v>
      </c>
      <c r="X2663">
        <v>5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100</v>
      </c>
    </row>
    <row r="2664" spans="1:34" ht="18.75">
      <c r="A2664" s="79">
        <v>2663</v>
      </c>
      <c r="B2664" t="s">
        <v>5029</v>
      </c>
      <c r="C2664">
        <v>44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274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5000</v>
      </c>
      <c r="X2664">
        <v>5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100</v>
      </c>
    </row>
    <row r="2665" spans="1:34" ht="18.75">
      <c r="A2665" s="79">
        <v>2664</v>
      </c>
      <c r="B2665" t="s">
        <v>5030</v>
      </c>
      <c r="C2665">
        <v>44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274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5000</v>
      </c>
      <c r="X2665">
        <v>5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100</v>
      </c>
    </row>
    <row r="2666" spans="1:34" ht="18.75">
      <c r="A2666" s="79">
        <v>2665</v>
      </c>
      <c r="B2666" t="s">
        <v>5031</v>
      </c>
      <c r="C2666">
        <v>44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274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5000</v>
      </c>
      <c r="X2666">
        <v>5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100</v>
      </c>
    </row>
    <row r="2667" spans="1:34" ht="18.75">
      <c r="A2667" s="79">
        <v>2666</v>
      </c>
      <c r="B2667" t="s">
        <v>5032</v>
      </c>
      <c r="C2667">
        <v>31</v>
      </c>
      <c r="D2667">
        <v>0</v>
      </c>
      <c r="E2667">
        <v>1</v>
      </c>
      <c r="F2667">
        <v>72</v>
      </c>
      <c r="G2667">
        <v>0</v>
      </c>
      <c r="H2667">
        <v>0</v>
      </c>
      <c r="I2667">
        <v>426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5</v>
      </c>
      <c r="W2667">
        <v>8000</v>
      </c>
      <c r="X2667">
        <v>50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100</v>
      </c>
    </row>
    <row r="2668" spans="1:34" ht="18.75">
      <c r="A2668" s="79">
        <v>2667</v>
      </c>
      <c r="B2668" t="s">
        <v>5033</v>
      </c>
      <c r="C2668">
        <v>31</v>
      </c>
      <c r="D2668">
        <v>0</v>
      </c>
      <c r="E2668">
        <v>1</v>
      </c>
      <c r="F2668">
        <v>71</v>
      </c>
      <c r="G2668">
        <v>0</v>
      </c>
      <c r="H2668">
        <v>0</v>
      </c>
      <c r="I2668">
        <v>426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5</v>
      </c>
      <c r="W2668">
        <v>8000</v>
      </c>
      <c r="X2668">
        <v>50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100</v>
      </c>
    </row>
    <row r="2669" spans="1:34" ht="18.75">
      <c r="A2669" s="79">
        <v>2668</v>
      </c>
      <c r="B2669" t="s">
        <v>5034</v>
      </c>
      <c r="C2669">
        <v>22</v>
      </c>
      <c r="D2669">
        <v>212</v>
      </c>
      <c r="E2669">
        <v>1</v>
      </c>
      <c r="F2669">
        <v>0</v>
      </c>
      <c r="G2669">
        <v>0</v>
      </c>
      <c r="H2669">
        <v>0</v>
      </c>
      <c r="I2669">
        <v>3411</v>
      </c>
      <c r="J2669">
        <v>5000</v>
      </c>
      <c r="K2669">
        <v>0</v>
      </c>
      <c r="L2669">
        <v>0</v>
      </c>
      <c r="M2669">
        <v>0</v>
      </c>
      <c r="N2669">
        <v>0</v>
      </c>
      <c r="O2669">
        <v>20</v>
      </c>
      <c r="P2669">
        <v>25</v>
      </c>
      <c r="Q2669">
        <v>18</v>
      </c>
      <c r="R2669">
        <v>23</v>
      </c>
      <c r="S2669">
        <v>18</v>
      </c>
      <c r="T2669">
        <v>23</v>
      </c>
      <c r="U2669">
        <v>0</v>
      </c>
      <c r="V2669">
        <v>300</v>
      </c>
      <c r="W2669">
        <v>20000</v>
      </c>
      <c r="X2669">
        <v>5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20</v>
      </c>
      <c r="AG2669">
        <v>25</v>
      </c>
      <c r="AH2669">
        <v>99</v>
      </c>
    </row>
    <row r="2670" spans="1:34" ht="18.75">
      <c r="A2670" s="79">
        <v>2669</v>
      </c>
      <c r="B2670" t="s">
        <v>5035</v>
      </c>
      <c r="C2670">
        <v>22</v>
      </c>
      <c r="D2670">
        <v>213</v>
      </c>
      <c r="E2670">
        <v>1</v>
      </c>
      <c r="F2670">
        <v>0</v>
      </c>
      <c r="G2670">
        <v>0</v>
      </c>
      <c r="H2670">
        <v>0</v>
      </c>
      <c r="I2670">
        <v>3411</v>
      </c>
      <c r="J2670">
        <v>5000</v>
      </c>
      <c r="K2670">
        <v>0</v>
      </c>
      <c r="L2670">
        <v>0</v>
      </c>
      <c r="M2670">
        <v>0</v>
      </c>
      <c r="N2670">
        <v>0</v>
      </c>
      <c r="O2670">
        <v>20</v>
      </c>
      <c r="P2670">
        <v>25</v>
      </c>
      <c r="Q2670">
        <v>18</v>
      </c>
      <c r="R2670">
        <v>23</v>
      </c>
      <c r="S2670">
        <v>18</v>
      </c>
      <c r="T2670">
        <v>23</v>
      </c>
      <c r="U2670">
        <v>0</v>
      </c>
      <c r="V2670">
        <v>300</v>
      </c>
      <c r="W2670">
        <v>20000</v>
      </c>
      <c r="X2670">
        <v>5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20</v>
      </c>
      <c r="AG2670">
        <v>25</v>
      </c>
      <c r="AH2670">
        <v>99</v>
      </c>
    </row>
    <row r="2671" spans="1:34" ht="18.75">
      <c r="A2671" s="79">
        <v>2670</v>
      </c>
      <c r="B2671" t="s">
        <v>5036</v>
      </c>
      <c r="C2671">
        <v>22</v>
      </c>
      <c r="D2671">
        <v>214</v>
      </c>
      <c r="E2671">
        <v>1</v>
      </c>
      <c r="F2671">
        <v>0</v>
      </c>
      <c r="G2671">
        <v>0</v>
      </c>
      <c r="H2671">
        <v>0</v>
      </c>
      <c r="I2671">
        <v>3411</v>
      </c>
      <c r="J2671">
        <v>5000</v>
      </c>
      <c r="K2671">
        <v>0</v>
      </c>
      <c r="L2671">
        <v>0</v>
      </c>
      <c r="M2671">
        <v>0</v>
      </c>
      <c r="N2671">
        <v>0</v>
      </c>
      <c r="O2671">
        <v>23</v>
      </c>
      <c r="P2671">
        <v>26</v>
      </c>
      <c r="Q2671">
        <v>21</v>
      </c>
      <c r="R2671">
        <v>24</v>
      </c>
      <c r="S2671">
        <v>21</v>
      </c>
      <c r="T2671">
        <v>24</v>
      </c>
      <c r="U2671">
        <v>0</v>
      </c>
      <c r="V2671">
        <v>300</v>
      </c>
      <c r="W2671">
        <v>20000</v>
      </c>
      <c r="X2671">
        <v>5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23</v>
      </c>
      <c r="AG2671">
        <v>26</v>
      </c>
      <c r="AH2671">
        <v>99</v>
      </c>
    </row>
    <row r="2672" spans="1:34" ht="18.75">
      <c r="A2672" s="79">
        <v>2671</v>
      </c>
      <c r="B2672" t="s">
        <v>5037</v>
      </c>
      <c r="C2672">
        <v>22</v>
      </c>
      <c r="D2672">
        <v>215</v>
      </c>
      <c r="E2672">
        <v>1</v>
      </c>
      <c r="F2672">
        <v>0</v>
      </c>
      <c r="G2672">
        <v>0</v>
      </c>
      <c r="H2672">
        <v>0</v>
      </c>
      <c r="I2672">
        <v>3411</v>
      </c>
      <c r="J2672">
        <v>5000</v>
      </c>
      <c r="K2672">
        <v>0</v>
      </c>
      <c r="L2672">
        <v>0</v>
      </c>
      <c r="M2672">
        <v>0</v>
      </c>
      <c r="N2672">
        <v>0</v>
      </c>
      <c r="O2672">
        <v>24</v>
      </c>
      <c r="P2672">
        <v>27</v>
      </c>
      <c r="Q2672">
        <v>22</v>
      </c>
      <c r="R2672">
        <v>25</v>
      </c>
      <c r="S2672">
        <v>22</v>
      </c>
      <c r="T2672">
        <v>25</v>
      </c>
      <c r="U2672">
        <v>0</v>
      </c>
      <c r="V2672">
        <v>300</v>
      </c>
      <c r="W2672">
        <v>20000</v>
      </c>
      <c r="X2672">
        <v>5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24</v>
      </c>
      <c r="AG2672">
        <v>27</v>
      </c>
      <c r="AH2672">
        <v>99</v>
      </c>
    </row>
    <row r="2673" spans="1:34" ht="18.75">
      <c r="A2673" s="79">
        <v>2672</v>
      </c>
      <c r="B2673" t="s">
        <v>5038</v>
      </c>
      <c r="C2673">
        <v>22</v>
      </c>
      <c r="D2673">
        <v>216</v>
      </c>
      <c r="E2673">
        <v>1</v>
      </c>
      <c r="F2673">
        <v>0</v>
      </c>
      <c r="G2673">
        <v>0</v>
      </c>
      <c r="H2673">
        <v>0</v>
      </c>
      <c r="I2673">
        <v>3411</v>
      </c>
      <c r="J2673">
        <v>5000</v>
      </c>
      <c r="K2673">
        <v>0</v>
      </c>
      <c r="L2673">
        <v>0</v>
      </c>
      <c r="M2673">
        <v>0</v>
      </c>
      <c r="N2673">
        <v>0</v>
      </c>
      <c r="O2673">
        <v>26</v>
      </c>
      <c r="P2673">
        <v>28</v>
      </c>
      <c r="Q2673">
        <v>24</v>
      </c>
      <c r="R2673">
        <v>26</v>
      </c>
      <c r="S2673">
        <v>24</v>
      </c>
      <c r="T2673">
        <v>26</v>
      </c>
      <c r="U2673">
        <v>0</v>
      </c>
      <c r="V2673">
        <v>300</v>
      </c>
      <c r="W2673">
        <v>20000</v>
      </c>
      <c r="X2673">
        <v>5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26</v>
      </c>
      <c r="AG2673">
        <v>28</v>
      </c>
      <c r="AH2673">
        <v>99</v>
      </c>
    </row>
    <row r="2674" spans="1:34" ht="18.75">
      <c r="A2674" s="79">
        <v>2673</v>
      </c>
      <c r="B2674" t="s">
        <v>5039</v>
      </c>
      <c r="C2674">
        <v>22</v>
      </c>
      <c r="D2674">
        <v>216</v>
      </c>
      <c r="E2674">
        <v>1</v>
      </c>
      <c r="F2674">
        <v>0</v>
      </c>
      <c r="G2674">
        <v>0</v>
      </c>
      <c r="H2674">
        <v>0</v>
      </c>
      <c r="I2674">
        <v>3411</v>
      </c>
      <c r="J2674">
        <v>7000</v>
      </c>
      <c r="K2674">
        <v>0</v>
      </c>
      <c r="L2674">
        <v>0</v>
      </c>
      <c r="M2674">
        <v>0</v>
      </c>
      <c r="N2674">
        <v>0</v>
      </c>
      <c r="O2674">
        <v>25</v>
      </c>
      <c r="P2674">
        <v>35</v>
      </c>
      <c r="Q2674">
        <v>23</v>
      </c>
      <c r="R2674">
        <v>28</v>
      </c>
      <c r="S2674">
        <v>23</v>
      </c>
      <c r="T2674">
        <v>28</v>
      </c>
      <c r="U2674">
        <v>0</v>
      </c>
      <c r="V2674">
        <v>500</v>
      </c>
      <c r="W2674">
        <v>50000</v>
      </c>
      <c r="X2674">
        <v>5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25</v>
      </c>
      <c r="AG2674">
        <v>35</v>
      </c>
      <c r="AH2674">
        <v>99</v>
      </c>
    </row>
    <row r="2675" spans="1:34" ht="18.75">
      <c r="A2675" s="79">
        <v>2674</v>
      </c>
      <c r="B2675" t="s">
        <v>5040</v>
      </c>
      <c r="C2675">
        <v>22</v>
      </c>
      <c r="D2675">
        <v>207</v>
      </c>
      <c r="E2675">
        <v>1</v>
      </c>
      <c r="F2675">
        <v>0</v>
      </c>
      <c r="G2675">
        <v>0</v>
      </c>
      <c r="H2675">
        <v>0</v>
      </c>
      <c r="I2675">
        <v>3410</v>
      </c>
      <c r="J2675">
        <v>5000</v>
      </c>
      <c r="K2675">
        <v>0</v>
      </c>
      <c r="L2675">
        <v>0</v>
      </c>
      <c r="M2675">
        <v>0</v>
      </c>
      <c r="N2675">
        <v>0</v>
      </c>
      <c r="O2675">
        <v>5</v>
      </c>
      <c r="P2675">
        <v>21</v>
      </c>
      <c r="Q2675">
        <v>5</v>
      </c>
      <c r="R2675">
        <v>21</v>
      </c>
      <c r="S2675">
        <v>5</v>
      </c>
      <c r="T2675">
        <v>21</v>
      </c>
      <c r="U2675">
        <v>0</v>
      </c>
      <c r="V2675">
        <v>300</v>
      </c>
      <c r="W2675">
        <v>50000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5</v>
      </c>
      <c r="AG2675">
        <v>21</v>
      </c>
      <c r="AH2675">
        <v>99</v>
      </c>
    </row>
    <row r="2676" spans="1:34" ht="18.75">
      <c r="A2676" s="79">
        <v>2675</v>
      </c>
      <c r="B2676" t="s">
        <v>5041</v>
      </c>
      <c r="C2676">
        <v>22</v>
      </c>
      <c r="D2676">
        <v>208</v>
      </c>
      <c r="E2676">
        <v>1</v>
      </c>
      <c r="F2676">
        <v>0</v>
      </c>
      <c r="G2676">
        <v>0</v>
      </c>
      <c r="H2676">
        <v>0</v>
      </c>
      <c r="I2676">
        <v>3410</v>
      </c>
      <c r="J2676">
        <v>6000</v>
      </c>
      <c r="K2676">
        <v>0</v>
      </c>
      <c r="L2676">
        <v>2</v>
      </c>
      <c r="M2676">
        <v>0</v>
      </c>
      <c r="N2676">
        <v>0</v>
      </c>
      <c r="O2676">
        <v>5</v>
      </c>
      <c r="P2676">
        <v>21</v>
      </c>
      <c r="Q2676">
        <v>5</v>
      </c>
      <c r="R2676">
        <v>21</v>
      </c>
      <c r="S2676">
        <v>5</v>
      </c>
      <c r="T2676">
        <v>21</v>
      </c>
      <c r="U2676">
        <v>0</v>
      </c>
      <c r="V2676">
        <v>300</v>
      </c>
      <c r="W2676">
        <v>100000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5</v>
      </c>
      <c r="AG2676">
        <v>21</v>
      </c>
      <c r="AH2676">
        <v>99</v>
      </c>
    </row>
    <row r="2677" spans="1:34" ht="18.75">
      <c r="A2677" s="79">
        <v>2676</v>
      </c>
      <c r="B2677" t="s">
        <v>5042</v>
      </c>
      <c r="C2677">
        <v>22</v>
      </c>
      <c r="D2677">
        <v>208</v>
      </c>
      <c r="E2677">
        <v>1</v>
      </c>
      <c r="F2677">
        <v>0</v>
      </c>
      <c r="G2677">
        <v>0</v>
      </c>
      <c r="H2677">
        <v>0</v>
      </c>
      <c r="I2677">
        <v>3410</v>
      </c>
      <c r="J2677">
        <v>15000</v>
      </c>
      <c r="K2677">
        <v>0</v>
      </c>
      <c r="L2677">
        <v>2</v>
      </c>
      <c r="M2677">
        <v>0</v>
      </c>
      <c r="N2677">
        <v>0</v>
      </c>
      <c r="O2677">
        <v>10</v>
      </c>
      <c r="P2677">
        <v>25</v>
      </c>
      <c r="Q2677">
        <v>10</v>
      </c>
      <c r="R2677">
        <v>25</v>
      </c>
      <c r="S2677">
        <v>10</v>
      </c>
      <c r="T2677">
        <v>25</v>
      </c>
      <c r="U2677">
        <v>0</v>
      </c>
      <c r="V2677">
        <v>300</v>
      </c>
      <c r="W2677">
        <v>100000</v>
      </c>
      <c r="X2677">
        <v>5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10</v>
      </c>
      <c r="AG2677">
        <v>25</v>
      </c>
      <c r="AH2677">
        <v>99</v>
      </c>
    </row>
    <row r="2678" spans="1:34" ht="18.75">
      <c r="A2678" s="79">
        <v>2677</v>
      </c>
      <c r="B2678" t="s">
        <v>5043</v>
      </c>
      <c r="C2678">
        <v>22</v>
      </c>
      <c r="D2678">
        <v>209</v>
      </c>
      <c r="E2678">
        <v>1</v>
      </c>
      <c r="F2678">
        <v>0</v>
      </c>
      <c r="G2678">
        <v>0</v>
      </c>
      <c r="H2678">
        <v>0</v>
      </c>
      <c r="I2678">
        <v>3410</v>
      </c>
      <c r="J2678">
        <v>15000</v>
      </c>
      <c r="K2678">
        <v>0</v>
      </c>
      <c r="L2678">
        <v>2</v>
      </c>
      <c r="M2678">
        <v>0</v>
      </c>
      <c r="N2678">
        <v>0</v>
      </c>
      <c r="O2678">
        <v>10</v>
      </c>
      <c r="P2678">
        <v>25</v>
      </c>
      <c r="Q2678">
        <v>10</v>
      </c>
      <c r="R2678">
        <v>25</v>
      </c>
      <c r="S2678">
        <v>10</v>
      </c>
      <c r="T2678">
        <v>25</v>
      </c>
      <c r="U2678">
        <v>0</v>
      </c>
      <c r="V2678">
        <v>300</v>
      </c>
      <c r="W2678">
        <v>100000</v>
      </c>
      <c r="X2678">
        <v>5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10</v>
      </c>
      <c r="AG2678">
        <v>25</v>
      </c>
      <c r="AH2678">
        <v>99</v>
      </c>
    </row>
    <row r="2679" spans="1:34" ht="18.75">
      <c r="A2679" s="79">
        <v>2678</v>
      </c>
      <c r="B2679" t="s">
        <v>5044</v>
      </c>
      <c r="C2679">
        <v>22</v>
      </c>
      <c r="D2679">
        <v>210</v>
      </c>
      <c r="E2679">
        <v>1</v>
      </c>
      <c r="F2679">
        <v>0</v>
      </c>
      <c r="G2679">
        <v>0</v>
      </c>
      <c r="H2679">
        <v>0</v>
      </c>
      <c r="I2679">
        <v>3410</v>
      </c>
      <c r="J2679">
        <v>15000</v>
      </c>
      <c r="K2679">
        <v>0</v>
      </c>
      <c r="L2679">
        <v>2</v>
      </c>
      <c r="M2679">
        <v>0</v>
      </c>
      <c r="N2679">
        <v>0</v>
      </c>
      <c r="O2679">
        <v>20</v>
      </c>
      <c r="P2679">
        <v>29</v>
      </c>
      <c r="Q2679">
        <v>20</v>
      </c>
      <c r="R2679">
        <v>29</v>
      </c>
      <c r="S2679">
        <v>20</v>
      </c>
      <c r="T2679">
        <v>29</v>
      </c>
      <c r="U2679">
        <v>0</v>
      </c>
      <c r="V2679">
        <v>300</v>
      </c>
      <c r="W2679">
        <v>100000</v>
      </c>
      <c r="X2679">
        <v>5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20</v>
      </c>
      <c r="AG2679">
        <v>29</v>
      </c>
      <c r="AH2679">
        <v>99</v>
      </c>
    </row>
    <row r="2680" spans="1:34" ht="18.75">
      <c r="A2680" s="79">
        <v>2679</v>
      </c>
      <c r="B2680" t="s">
        <v>5045</v>
      </c>
      <c r="C2680">
        <v>22</v>
      </c>
      <c r="D2680">
        <v>211</v>
      </c>
      <c r="E2680">
        <v>1</v>
      </c>
      <c r="F2680">
        <v>0</v>
      </c>
      <c r="G2680">
        <v>0</v>
      </c>
      <c r="H2680">
        <v>0</v>
      </c>
      <c r="I2680">
        <v>3410</v>
      </c>
      <c r="J2680">
        <v>15000</v>
      </c>
      <c r="K2680">
        <v>0</v>
      </c>
      <c r="L2680">
        <v>0</v>
      </c>
      <c r="M2680">
        <v>0</v>
      </c>
      <c r="N2680">
        <v>0</v>
      </c>
      <c r="O2680">
        <v>20</v>
      </c>
      <c r="P2680">
        <v>29</v>
      </c>
      <c r="Q2680">
        <v>20</v>
      </c>
      <c r="R2680">
        <v>29</v>
      </c>
      <c r="S2680">
        <v>20</v>
      </c>
      <c r="T2680">
        <v>29</v>
      </c>
      <c r="U2680">
        <v>0</v>
      </c>
      <c r="V2680">
        <v>300</v>
      </c>
      <c r="W2680">
        <v>100000</v>
      </c>
      <c r="X2680">
        <v>5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20</v>
      </c>
      <c r="AG2680">
        <v>29</v>
      </c>
      <c r="AH2680">
        <v>99</v>
      </c>
    </row>
    <row r="2681" spans="1:34" ht="18.75">
      <c r="A2681" s="79">
        <v>2680</v>
      </c>
      <c r="B2681" t="s">
        <v>5046</v>
      </c>
      <c r="C2681">
        <v>30</v>
      </c>
      <c r="D2681">
        <v>188</v>
      </c>
      <c r="E2681">
        <v>5</v>
      </c>
      <c r="F2681">
        <v>225</v>
      </c>
      <c r="G2681">
        <v>20</v>
      </c>
      <c r="H2681">
        <v>0</v>
      </c>
      <c r="I2681">
        <v>2418</v>
      </c>
      <c r="J2681">
        <v>5000</v>
      </c>
      <c r="K2681">
        <v>0</v>
      </c>
      <c r="L2681">
        <v>0</v>
      </c>
      <c r="M2681">
        <v>0</v>
      </c>
      <c r="N2681">
        <v>0</v>
      </c>
      <c r="O2681">
        <v>99</v>
      </c>
      <c r="P2681">
        <v>99</v>
      </c>
      <c r="Q2681">
        <v>0</v>
      </c>
      <c r="R2681">
        <v>0</v>
      </c>
      <c r="S2681">
        <v>0</v>
      </c>
      <c r="T2681">
        <v>0</v>
      </c>
      <c r="U2681">
        <v>71</v>
      </c>
      <c r="V2681">
        <v>300</v>
      </c>
      <c r="W2681">
        <v>35000</v>
      </c>
      <c r="X2681">
        <v>50</v>
      </c>
      <c r="Y2681">
        <v>0</v>
      </c>
      <c r="Z2681">
        <v>0</v>
      </c>
      <c r="AA2681">
        <v>100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100</v>
      </c>
    </row>
    <row r="2682" spans="1:34" ht="18.75">
      <c r="A2682" s="79">
        <v>2681</v>
      </c>
      <c r="B2682" t="s">
        <v>5047</v>
      </c>
      <c r="C2682">
        <v>30</v>
      </c>
      <c r="D2682">
        <v>188</v>
      </c>
      <c r="E2682">
        <v>5</v>
      </c>
      <c r="F2682">
        <v>225</v>
      </c>
      <c r="G2682">
        <v>20</v>
      </c>
      <c r="H2682">
        <v>0</v>
      </c>
      <c r="I2682">
        <v>2418</v>
      </c>
      <c r="J2682">
        <v>5000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88</v>
      </c>
      <c r="R2682">
        <v>88</v>
      </c>
      <c r="S2682">
        <v>0</v>
      </c>
      <c r="T2682">
        <v>0</v>
      </c>
      <c r="U2682">
        <v>71</v>
      </c>
      <c r="V2682">
        <v>300</v>
      </c>
      <c r="W2682">
        <v>35000</v>
      </c>
      <c r="X2682">
        <v>50</v>
      </c>
      <c r="Y2682">
        <v>0</v>
      </c>
      <c r="Z2682">
        <v>0</v>
      </c>
      <c r="AA2682">
        <v>100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100</v>
      </c>
    </row>
    <row r="2683" spans="1:34" ht="18.75">
      <c r="A2683" s="79">
        <v>2682</v>
      </c>
      <c r="B2683" t="s">
        <v>5048</v>
      </c>
      <c r="C2683">
        <v>30</v>
      </c>
      <c r="D2683">
        <v>188</v>
      </c>
      <c r="E2683">
        <v>5</v>
      </c>
      <c r="F2683">
        <v>225</v>
      </c>
      <c r="G2683">
        <v>20</v>
      </c>
      <c r="H2683">
        <v>0</v>
      </c>
      <c r="I2683">
        <v>2418</v>
      </c>
      <c r="J2683">
        <v>5000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88</v>
      </c>
      <c r="T2683">
        <v>88</v>
      </c>
      <c r="U2683">
        <v>71</v>
      </c>
      <c r="V2683">
        <v>300</v>
      </c>
      <c r="W2683">
        <v>35000</v>
      </c>
      <c r="X2683">
        <v>50</v>
      </c>
      <c r="Y2683">
        <v>0</v>
      </c>
      <c r="Z2683">
        <v>0</v>
      </c>
      <c r="AA2683">
        <v>100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100</v>
      </c>
    </row>
    <row r="2684" spans="1:34" ht="18.75">
      <c r="A2684" s="79">
        <v>2683</v>
      </c>
      <c r="B2684" t="s">
        <v>5049</v>
      </c>
      <c r="C2684">
        <v>22</v>
      </c>
      <c r="D2684">
        <v>222</v>
      </c>
      <c r="E2684">
        <v>5</v>
      </c>
      <c r="F2684">
        <v>0</v>
      </c>
      <c r="G2684">
        <v>0</v>
      </c>
      <c r="H2684">
        <v>0</v>
      </c>
      <c r="I2684">
        <v>3992</v>
      </c>
      <c r="J2684">
        <v>5000</v>
      </c>
      <c r="K2684">
        <v>0</v>
      </c>
      <c r="L2684">
        <v>0</v>
      </c>
      <c r="M2684">
        <v>0</v>
      </c>
      <c r="N2684">
        <v>0</v>
      </c>
      <c r="O2684">
        <v>70</v>
      </c>
      <c r="P2684">
        <v>70</v>
      </c>
      <c r="Q2684">
        <v>70</v>
      </c>
      <c r="R2684">
        <v>70</v>
      </c>
      <c r="S2684">
        <v>70</v>
      </c>
      <c r="T2684">
        <v>70</v>
      </c>
      <c r="U2684">
        <v>0</v>
      </c>
      <c r="V2684">
        <v>300</v>
      </c>
      <c r="W2684">
        <v>5</v>
      </c>
      <c r="X2684">
        <v>16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70</v>
      </c>
      <c r="AG2684">
        <v>70</v>
      </c>
      <c r="AH2684">
        <v>99</v>
      </c>
    </row>
    <row r="2685" spans="1:34" ht="18.75">
      <c r="A2685" s="79">
        <v>2684</v>
      </c>
      <c r="B2685" t="s">
        <v>5050</v>
      </c>
      <c r="C2685">
        <v>22</v>
      </c>
      <c r="D2685">
        <v>223</v>
      </c>
      <c r="E2685">
        <v>5</v>
      </c>
      <c r="F2685">
        <v>0</v>
      </c>
      <c r="G2685">
        <v>0</v>
      </c>
      <c r="H2685">
        <v>0</v>
      </c>
      <c r="I2685">
        <v>3993</v>
      </c>
      <c r="J2685">
        <v>5000</v>
      </c>
      <c r="K2685">
        <v>0</v>
      </c>
      <c r="L2685">
        <v>0</v>
      </c>
      <c r="M2685">
        <v>0</v>
      </c>
      <c r="N2685">
        <v>0</v>
      </c>
      <c r="O2685">
        <v>80</v>
      </c>
      <c r="P2685">
        <v>80</v>
      </c>
      <c r="Q2685">
        <v>80</v>
      </c>
      <c r="R2685">
        <v>80</v>
      </c>
      <c r="S2685">
        <v>80</v>
      </c>
      <c r="T2685">
        <v>80</v>
      </c>
      <c r="U2685">
        <v>0</v>
      </c>
      <c r="V2685">
        <v>300</v>
      </c>
      <c r="W2685">
        <v>5</v>
      </c>
      <c r="X2685">
        <v>16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80</v>
      </c>
      <c r="AG2685">
        <v>80</v>
      </c>
      <c r="AH2685">
        <v>99</v>
      </c>
    </row>
    <row r="2686" spans="1:34" ht="18.75">
      <c r="A2686" s="79">
        <v>2685</v>
      </c>
      <c r="B2686" t="s">
        <v>5051</v>
      </c>
      <c r="C2686">
        <v>22</v>
      </c>
      <c r="D2686">
        <v>224</v>
      </c>
      <c r="E2686">
        <v>5</v>
      </c>
      <c r="F2686">
        <v>0</v>
      </c>
      <c r="G2686">
        <v>0</v>
      </c>
      <c r="H2686">
        <v>0</v>
      </c>
      <c r="I2686">
        <v>3994</v>
      </c>
      <c r="J2686">
        <v>5000</v>
      </c>
      <c r="K2686">
        <v>0</v>
      </c>
      <c r="L2686">
        <v>0</v>
      </c>
      <c r="M2686">
        <v>0</v>
      </c>
      <c r="N2686">
        <v>0</v>
      </c>
      <c r="O2686">
        <v>90</v>
      </c>
      <c r="P2686">
        <v>90</v>
      </c>
      <c r="Q2686">
        <v>90</v>
      </c>
      <c r="R2686">
        <v>90</v>
      </c>
      <c r="S2686">
        <v>90</v>
      </c>
      <c r="T2686">
        <v>90</v>
      </c>
      <c r="U2686">
        <v>0</v>
      </c>
      <c r="V2686">
        <v>300</v>
      </c>
      <c r="W2686">
        <v>5</v>
      </c>
      <c r="X2686">
        <v>16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90</v>
      </c>
      <c r="AG2686">
        <v>90</v>
      </c>
      <c r="AH2686">
        <v>99</v>
      </c>
    </row>
    <row r="2687" spans="1:34" ht="18.75">
      <c r="A2687" s="79">
        <v>2686</v>
      </c>
      <c r="B2687" t="s">
        <v>5052</v>
      </c>
      <c r="C2687">
        <v>30</v>
      </c>
      <c r="D2687">
        <v>188</v>
      </c>
      <c r="E2687">
        <v>5</v>
      </c>
      <c r="F2687">
        <v>226</v>
      </c>
      <c r="G2687">
        <v>20</v>
      </c>
      <c r="H2687">
        <v>0</v>
      </c>
      <c r="I2687">
        <v>2418</v>
      </c>
      <c r="J2687">
        <v>5000</v>
      </c>
      <c r="K2687">
        <v>0</v>
      </c>
      <c r="L2687">
        <v>0</v>
      </c>
      <c r="M2687">
        <v>0</v>
      </c>
      <c r="N2687">
        <v>0</v>
      </c>
      <c r="O2687">
        <v>99</v>
      </c>
      <c r="P2687">
        <v>99</v>
      </c>
      <c r="Q2687">
        <v>88</v>
      </c>
      <c r="R2687">
        <v>88</v>
      </c>
      <c r="S2687">
        <v>88</v>
      </c>
      <c r="T2687">
        <v>88</v>
      </c>
      <c r="U2687">
        <v>71</v>
      </c>
      <c r="V2687">
        <v>300</v>
      </c>
      <c r="W2687">
        <v>1000000</v>
      </c>
      <c r="X2687">
        <v>50</v>
      </c>
      <c r="Y2687">
        <v>0</v>
      </c>
      <c r="Z2687">
        <v>0</v>
      </c>
      <c r="AA2687">
        <v>100</v>
      </c>
      <c r="AB2687">
        <v>0</v>
      </c>
      <c r="AC2687">
        <v>0</v>
      </c>
      <c r="AD2687">
        <v>0</v>
      </c>
      <c r="AE2687">
        <v>0</v>
      </c>
      <c r="AF2687">
        <v>99</v>
      </c>
      <c r="AG2687">
        <v>99</v>
      </c>
      <c r="AH2687">
        <v>99</v>
      </c>
    </row>
    <row r="2688" spans="1:34" ht="18.75">
      <c r="A2688" s="79">
        <v>2687</v>
      </c>
      <c r="B2688" t="s">
        <v>5053</v>
      </c>
      <c r="C2688">
        <v>30</v>
      </c>
      <c r="D2688">
        <v>188</v>
      </c>
      <c r="E2688">
        <v>5</v>
      </c>
      <c r="F2688">
        <v>227</v>
      </c>
      <c r="G2688">
        <v>20</v>
      </c>
      <c r="H2688">
        <v>0</v>
      </c>
      <c r="I2688">
        <v>2418</v>
      </c>
      <c r="J2688">
        <v>5000</v>
      </c>
      <c r="K2688">
        <v>0</v>
      </c>
      <c r="L2688">
        <v>0</v>
      </c>
      <c r="M2688">
        <v>0</v>
      </c>
      <c r="N2688">
        <v>0</v>
      </c>
      <c r="O2688">
        <v>99</v>
      </c>
      <c r="P2688">
        <v>99</v>
      </c>
      <c r="Q2688">
        <v>88</v>
      </c>
      <c r="R2688">
        <v>88</v>
      </c>
      <c r="S2688">
        <v>88</v>
      </c>
      <c r="T2688">
        <v>88</v>
      </c>
      <c r="U2688">
        <v>71</v>
      </c>
      <c r="V2688">
        <v>300</v>
      </c>
      <c r="W2688">
        <v>1000000</v>
      </c>
      <c r="X2688">
        <v>50</v>
      </c>
      <c r="Y2688">
        <v>0</v>
      </c>
      <c r="Z2688">
        <v>0</v>
      </c>
      <c r="AA2688">
        <v>100</v>
      </c>
      <c r="AB2688">
        <v>0</v>
      </c>
      <c r="AC2688">
        <v>0</v>
      </c>
      <c r="AD2688">
        <v>0</v>
      </c>
      <c r="AE2688">
        <v>0</v>
      </c>
      <c r="AF2688">
        <v>99</v>
      </c>
      <c r="AG2688">
        <v>99</v>
      </c>
      <c r="AH2688">
        <v>99</v>
      </c>
    </row>
    <row r="2689" spans="1:34" ht="18.75">
      <c r="A2689" s="79">
        <v>2688</v>
      </c>
      <c r="B2689" t="s">
        <v>5054</v>
      </c>
      <c r="C2689">
        <v>30</v>
      </c>
      <c r="D2689">
        <v>188</v>
      </c>
      <c r="E2689">
        <v>5</v>
      </c>
      <c r="F2689">
        <v>228</v>
      </c>
      <c r="G2689">
        <v>20</v>
      </c>
      <c r="H2689">
        <v>0</v>
      </c>
      <c r="I2689">
        <v>2418</v>
      </c>
      <c r="J2689">
        <v>5000</v>
      </c>
      <c r="K2689">
        <v>0</v>
      </c>
      <c r="L2689">
        <v>0</v>
      </c>
      <c r="M2689">
        <v>0</v>
      </c>
      <c r="N2689">
        <v>0</v>
      </c>
      <c r="O2689">
        <v>99</v>
      </c>
      <c r="P2689">
        <v>99</v>
      </c>
      <c r="Q2689">
        <v>88</v>
      </c>
      <c r="R2689">
        <v>88</v>
      </c>
      <c r="S2689">
        <v>88</v>
      </c>
      <c r="T2689">
        <v>88</v>
      </c>
      <c r="U2689">
        <v>71</v>
      </c>
      <c r="V2689">
        <v>300</v>
      </c>
      <c r="W2689">
        <v>1000000</v>
      </c>
      <c r="X2689">
        <v>50</v>
      </c>
      <c r="Y2689">
        <v>0</v>
      </c>
      <c r="Z2689">
        <v>0</v>
      </c>
      <c r="AA2689">
        <v>100</v>
      </c>
      <c r="AB2689">
        <v>0</v>
      </c>
      <c r="AC2689">
        <v>0</v>
      </c>
      <c r="AD2689">
        <v>0</v>
      </c>
      <c r="AE2689">
        <v>0</v>
      </c>
      <c r="AF2689">
        <v>99</v>
      </c>
      <c r="AG2689">
        <v>99</v>
      </c>
      <c r="AH2689">
        <v>99</v>
      </c>
    </row>
    <row r="2690" spans="1:34" ht="18.75">
      <c r="A2690" s="79">
        <v>2689</v>
      </c>
      <c r="B2690" t="s">
        <v>5055</v>
      </c>
      <c r="C2690">
        <v>30</v>
      </c>
      <c r="D2690">
        <v>188</v>
      </c>
      <c r="E2690">
        <v>5</v>
      </c>
      <c r="F2690">
        <v>230</v>
      </c>
      <c r="G2690">
        <v>20</v>
      </c>
      <c r="H2690">
        <v>0</v>
      </c>
      <c r="I2690">
        <v>2418</v>
      </c>
      <c r="J2690">
        <v>5000</v>
      </c>
      <c r="K2690">
        <v>0</v>
      </c>
      <c r="L2690">
        <v>0</v>
      </c>
      <c r="M2690">
        <v>0</v>
      </c>
      <c r="N2690">
        <v>0</v>
      </c>
      <c r="O2690">
        <v>100</v>
      </c>
      <c r="P2690">
        <v>100</v>
      </c>
      <c r="Q2690">
        <v>100</v>
      </c>
      <c r="R2690">
        <v>100</v>
      </c>
      <c r="S2690">
        <v>100</v>
      </c>
      <c r="T2690">
        <v>100</v>
      </c>
      <c r="U2690">
        <v>71</v>
      </c>
      <c r="V2690">
        <v>300</v>
      </c>
      <c r="W2690">
        <v>1000000</v>
      </c>
      <c r="X2690">
        <v>50</v>
      </c>
      <c r="Y2690">
        <v>0</v>
      </c>
      <c r="Z2690">
        <v>0</v>
      </c>
      <c r="AA2690">
        <v>100</v>
      </c>
      <c r="AB2690">
        <v>0</v>
      </c>
      <c r="AC2690">
        <v>0</v>
      </c>
      <c r="AD2690">
        <v>0</v>
      </c>
      <c r="AE2690">
        <v>0</v>
      </c>
      <c r="AF2690">
        <v>100</v>
      </c>
      <c r="AG2690">
        <v>100</v>
      </c>
      <c r="AH2690">
        <v>99</v>
      </c>
    </row>
    <row r="2691" spans="1:34" ht="18.75">
      <c r="A2691" s="79">
        <v>2690</v>
      </c>
      <c r="B2691" t="s">
        <v>5056</v>
      </c>
      <c r="C2691">
        <v>22</v>
      </c>
      <c r="D2691">
        <v>229</v>
      </c>
      <c r="E2691">
        <v>5</v>
      </c>
      <c r="F2691">
        <v>0</v>
      </c>
      <c r="G2691">
        <v>0</v>
      </c>
      <c r="H2691">
        <v>0</v>
      </c>
      <c r="I2691">
        <v>3995</v>
      </c>
      <c r="J2691">
        <v>5000</v>
      </c>
      <c r="K2691">
        <v>0</v>
      </c>
      <c r="L2691">
        <v>0</v>
      </c>
      <c r="M2691">
        <v>0</v>
      </c>
      <c r="N2691">
        <v>0</v>
      </c>
      <c r="O2691">
        <v>100</v>
      </c>
      <c r="P2691">
        <v>100</v>
      </c>
      <c r="Q2691">
        <v>100</v>
      </c>
      <c r="R2691">
        <v>100</v>
      </c>
      <c r="S2691">
        <v>100</v>
      </c>
      <c r="T2691">
        <v>100</v>
      </c>
      <c r="U2691">
        <v>0</v>
      </c>
      <c r="V2691">
        <v>300</v>
      </c>
      <c r="W2691">
        <v>5</v>
      </c>
      <c r="X2691">
        <v>16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100</v>
      </c>
      <c r="AG2691">
        <v>100</v>
      </c>
      <c r="AH2691">
        <v>99</v>
      </c>
    </row>
    <row r="2692" spans="1:34" ht="18.75">
      <c r="A2692" s="79">
        <v>2691</v>
      </c>
      <c r="B2692" t="s">
        <v>5057</v>
      </c>
      <c r="C2692">
        <v>41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274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5000</v>
      </c>
      <c r="X2692">
        <v>5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100</v>
      </c>
    </row>
    <row r="2693" spans="1:34" ht="18.75">
      <c r="A2693" s="79">
        <v>2692</v>
      </c>
      <c r="B2693" t="s">
        <v>5058</v>
      </c>
      <c r="C2693">
        <v>54</v>
      </c>
      <c r="D2693">
        <v>218</v>
      </c>
      <c r="E2693">
        <v>1</v>
      </c>
      <c r="F2693">
        <v>0</v>
      </c>
      <c r="G2693">
        <v>0</v>
      </c>
      <c r="H2693">
        <v>0</v>
      </c>
      <c r="I2693">
        <v>3461</v>
      </c>
      <c r="J2693">
        <v>6000</v>
      </c>
      <c r="K2693">
        <v>0</v>
      </c>
      <c r="L2693">
        <v>9</v>
      </c>
      <c r="M2693">
        <v>2</v>
      </c>
      <c r="N2693">
        <v>8</v>
      </c>
      <c r="O2693">
        <v>9</v>
      </c>
      <c r="P2693">
        <v>15</v>
      </c>
      <c r="Q2693">
        <v>9</v>
      </c>
      <c r="R2693">
        <v>15</v>
      </c>
      <c r="S2693">
        <v>9</v>
      </c>
      <c r="T2693">
        <v>15</v>
      </c>
      <c r="U2693">
        <v>0</v>
      </c>
      <c r="V2693">
        <v>300</v>
      </c>
      <c r="W2693">
        <v>5000</v>
      </c>
      <c r="X2693">
        <v>5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9</v>
      </c>
      <c r="AG2693">
        <v>15</v>
      </c>
      <c r="AH2693">
        <v>99</v>
      </c>
    </row>
    <row r="2694" spans="1:34" ht="18.75">
      <c r="A2694" s="79">
        <v>2693</v>
      </c>
      <c r="B2694" t="s">
        <v>5059</v>
      </c>
      <c r="C2694">
        <v>54</v>
      </c>
      <c r="D2694">
        <v>218</v>
      </c>
      <c r="E2694">
        <v>1</v>
      </c>
      <c r="F2694">
        <v>0</v>
      </c>
      <c r="G2694">
        <v>0</v>
      </c>
      <c r="H2694">
        <v>0</v>
      </c>
      <c r="I2694">
        <v>3461</v>
      </c>
      <c r="J2694">
        <v>8000</v>
      </c>
      <c r="K2694">
        <v>0</v>
      </c>
      <c r="L2694">
        <v>9</v>
      </c>
      <c r="M2694">
        <v>2</v>
      </c>
      <c r="N2694">
        <v>8</v>
      </c>
      <c r="O2694">
        <v>70</v>
      </c>
      <c r="P2694">
        <v>70</v>
      </c>
      <c r="Q2694">
        <v>70</v>
      </c>
      <c r="R2694">
        <v>70</v>
      </c>
      <c r="S2694">
        <v>70</v>
      </c>
      <c r="T2694">
        <v>70</v>
      </c>
      <c r="U2694">
        <v>53</v>
      </c>
      <c r="V2694">
        <v>300</v>
      </c>
      <c r="W2694">
        <v>5000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70</v>
      </c>
      <c r="AG2694">
        <v>70</v>
      </c>
      <c r="AH2694">
        <v>99</v>
      </c>
    </row>
    <row r="2695" spans="1:34" ht="18.75">
      <c r="A2695" s="79">
        <v>2694</v>
      </c>
      <c r="B2695" t="s">
        <v>5060</v>
      </c>
      <c r="C2695">
        <v>54</v>
      </c>
      <c r="D2695">
        <v>232</v>
      </c>
      <c r="E2695">
        <v>5</v>
      </c>
      <c r="F2695">
        <v>0</v>
      </c>
      <c r="G2695">
        <v>0</v>
      </c>
      <c r="H2695">
        <v>0</v>
      </c>
      <c r="I2695">
        <v>3990</v>
      </c>
      <c r="J2695">
        <v>15000</v>
      </c>
      <c r="K2695">
        <v>0</v>
      </c>
      <c r="L2695">
        <v>9</v>
      </c>
      <c r="M2695">
        <v>2</v>
      </c>
      <c r="N2695">
        <v>8</v>
      </c>
      <c r="O2695">
        <v>70</v>
      </c>
      <c r="P2695">
        <v>70</v>
      </c>
      <c r="Q2695">
        <v>70</v>
      </c>
      <c r="R2695">
        <v>70</v>
      </c>
      <c r="S2695">
        <v>70</v>
      </c>
      <c r="T2695">
        <v>70</v>
      </c>
      <c r="U2695">
        <v>0</v>
      </c>
      <c r="V2695">
        <v>300</v>
      </c>
      <c r="W2695">
        <v>5000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70</v>
      </c>
      <c r="AG2695">
        <v>70</v>
      </c>
      <c r="AH2695">
        <v>99</v>
      </c>
    </row>
    <row r="2696" spans="1:34" ht="18.75">
      <c r="A2696" s="79">
        <v>2695</v>
      </c>
      <c r="B2696" t="s">
        <v>5061</v>
      </c>
      <c r="C2696">
        <v>54</v>
      </c>
      <c r="D2696">
        <v>235</v>
      </c>
      <c r="E2696">
        <v>5</v>
      </c>
      <c r="F2696">
        <v>0</v>
      </c>
      <c r="G2696">
        <v>0</v>
      </c>
      <c r="H2696">
        <v>0</v>
      </c>
      <c r="I2696">
        <v>3450</v>
      </c>
      <c r="J2696">
        <v>15000</v>
      </c>
      <c r="K2696">
        <v>0</v>
      </c>
      <c r="L2696">
        <v>9</v>
      </c>
      <c r="M2696">
        <v>2</v>
      </c>
      <c r="N2696">
        <v>8</v>
      </c>
      <c r="O2696">
        <v>70</v>
      </c>
      <c r="P2696">
        <v>70</v>
      </c>
      <c r="Q2696">
        <v>70</v>
      </c>
      <c r="R2696">
        <v>70</v>
      </c>
      <c r="S2696">
        <v>70</v>
      </c>
      <c r="T2696">
        <v>70</v>
      </c>
      <c r="U2696">
        <v>0</v>
      </c>
      <c r="V2696">
        <v>300</v>
      </c>
      <c r="W2696">
        <v>5000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70</v>
      </c>
      <c r="AG2696">
        <v>70</v>
      </c>
      <c r="AH2696">
        <v>99</v>
      </c>
    </row>
    <row r="2697" spans="1:34" ht="18.75">
      <c r="A2697" s="79">
        <v>2696</v>
      </c>
      <c r="B2697" t="s">
        <v>5062</v>
      </c>
      <c r="C2697">
        <v>54</v>
      </c>
      <c r="D2697">
        <v>240</v>
      </c>
      <c r="E2697">
        <v>5</v>
      </c>
      <c r="F2697">
        <v>0</v>
      </c>
      <c r="G2697">
        <v>0</v>
      </c>
      <c r="H2697">
        <v>0</v>
      </c>
      <c r="I2697">
        <v>3450</v>
      </c>
      <c r="J2697">
        <v>8000</v>
      </c>
      <c r="K2697">
        <v>2</v>
      </c>
      <c r="L2697">
        <v>8</v>
      </c>
      <c r="M2697">
        <v>4</v>
      </c>
      <c r="N2697">
        <v>9</v>
      </c>
      <c r="O2697">
        <v>70</v>
      </c>
      <c r="P2697">
        <v>70</v>
      </c>
      <c r="Q2697">
        <v>70</v>
      </c>
      <c r="R2697">
        <v>70</v>
      </c>
      <c r="S2697">
        <v>70</v>
      </c>
      <c r="T2697">
        <v>70</v>
      </c>
      <c r="U2697">
        <v>0</v>
      </c>
      <c r="V2697">
        <v>300</v>
      </c>
      <c r="W2697">
        <v>5000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70</v>
      </c>
      <c r="AG2697">
        <v>70</v>
      </c>
      <c r="AH2697">
        <v>99</v>
      </c>
    </row>
    <row r="2698" spans="1:34" ht="18.75">
      <c r="A2698" s="79">
        <v>2697</v>
      </c>
      <c r="B2698" t="s">
        <v>5063</v>
      </c>
      <c r="C2698">
        <v>54</v>
      </c>
      <c r="D2698">
        <v>241</v>
      </c>
      <c r="E2698">
        <v>5</v>
      </c>
      <c r="F2698">
        <v>0</v>
      </c>
      <c r="G2698">
        <v>0</v>
      </c>
      <c r="H2698">
        <v>0</v>
      </c>
      <c r="I2698">
        <v>3450</v>
      </c>
      <c r="J2698">
        <v>8000</v>
      </c>
      <c r="K2698">
        <v>2</v>
      </c>
      <c r="L2698">
        <v>8</v>
      </c>
      <c r="M2698">
        <v>4</v>
      </c>
      <c r="N2698">
        <v>9</v>
      </c>
      <c r="O2698">
        <v>70</v>
      </c>
      <c r="P2698">
        <v>70</v>
      </c>
      <c r="Q2698">
        <v>70</v>
      </c>
      <c r="R2698">
        <v>70</v>
      </c>
      <c r="S2698">
        <v>70</v>
      </c>
      <c r="T2698">
        <v>70</v>
      </c>
      <c r="U2698">
        <v>0</v>
      </c>
      <c r="V2698">
        <v>300</v>
      </c>
      <c r="W2698">
        <v>5000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70</v>
      </c>
      <c r="AG2698">
        <v>70</v>
      </c>
      <c r="AH2698">
        <v>99</v>
      </c>
    </row>
    <row r="2699" spans="1:34" ht="18.75">
      <c r="A2699" s="79">
        <v>2698</v>
      </c>
      <c r="B2699" t="s">
        <v>5064</v>
      </c>
      <c r="C2699">
        <v>54</v>
      </c>
      <c r="D2699">
        <v>242</v>
      </c>
      <c r="E2699">
        <v>5</v>
      </c>
      <c r="F2699">
        <v>0</v>
      </c>
      <c r="G2699">
        <v>0</v>
      </c>
      <c r="H2699">
        <v>0</v>
      </c>
      <c r="I2699">
        <v>3450</v>
      </c>
      <c r="J2699">
        <v>8000</v>
      </c>
      <c r="K2699">
        <v>2</v>
      </c>
      <c r="L2699">
        <v>8</v>
      </c>
      <c r="M2699">
        <v>4</v>
      </c>
      <c r="N2699">
        <v>9</v>
      </c>
      <c r="O2699">
        <v>70</v>
      </c>
      <c r="P2699">
        <v>70</v>
      </c>
      <c r="Q2699">
        <v>70</v>
      </c>
      <c r="R2699">
        <v>70</v>
      </c>
      <c r="S2699">
        <v>70</v>
      </c>
      <c r="T2699">
        <v>70</v>
      </c>
      <c r="U2699">
        <v>0</v>
      </c>
      <c r="V2699">
        <v>300</v>
      </c>
      <c r="W2699">
        <v>5000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70</v>
      </c>
      <c r="AG2699">
        <v>70</v>
      </c>
      <c r="AH2699">
        <v>99</v>
      </c>
    </row>
    <row r="2700" spans="1:34" ht="18.75">
      <c r="A2700" s="79">
        <v>2699</v>
      </c>
      <c r="B2700" t="s">
        <v>5065</v>
      </c>
      <c r="C2700">
        <v>54</v>
      </c>
      <c r="D2700">
        <v>241</v>
      </c>
      <c r="E2700">
        <v>5</v>
      </c>
      <c r="F2700">
        <v>0</v>
      </c>
      <c r="G2700">
        <v>0</v>
      </c>
      <c r="H2700">
        <v>0</v>
      </c>
      <c r="I2700">
        <v>3450</v>
      </c>
      <c r="J2700">
        <v>8000</v>
      </c>
      <c r="K2700">
        <v>2</v>
      </c>
      <c r="L2700">
        <v>8</v>
      </c>
      <c r="M2700">
        <v>4</v>
      </c>
      <c r="N2700">
        <v>9</v>
      </c>
      <c r="O2700">
        <v>70</v>
      </c>
      <c r="P2700">
        <v>70</v>
      </c>
      <c r="Q2700">
        <v>70</v>
      </c>
      <c r="R2700">
        <v>70</v>
      </c>
      <c r="S2700">
        <v>70</v>
      </c>
      <c r="T2700">
        <v>70</v>
      </c>
      <c r="U2700">
        <v>0</v>
      </c>
      <c r="V2700">
        <v>300</v>
      </c>
      <c r="W2700">
        <v>5000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70</v>
      </c>
      <c r="AG2700">
        <v>70</v>
      </c>
      <c r="AH2700">
        <v>99</v>
      </c>
    </row>
    <row r="2701" spans="1:34" ht="18.75">
      <c r="A2701" s="79">
        <v>2700</v>
      </c>
      <c r="B2701" t="s">
        <v>5066</v>
      </c>
      <c r="C2701">
        <v>54</v>
      </c>
      <c r="D2701">
        <v>243</v>
      </c>
      <c r="E2701">
        <v>5</v>
      </c>
      <c r="F2701">
        <v>0</v>
      </c>
      <c r="G2701">
        <v>0</v>
      </c>
      <c r="H2701">
        <v>0</v>
      </c>
      <c r="I2701">
        <v>3450</v>
      </c>
      <c r="J2701">
        <v>8000</v>
      </c>
      <c r="K2701">
        <v>2</v>
      </c>
      <c r="L2701">
        <v>8</v>
      </c>
      <c r="M2701">
        <v>4</v>
      </c>
      <c r="N2701">
        <v>9</v>
      </c>
      <c r="O2701">
        <v>70</v>
      </c>
      <c r="P2701">
        <v>70</v>
      </c>
      <c r="Q2701">
        <v>70</v>
      </c>
      <c r="R2701">
        <v>70</v>
      </c>
      <c r="S2701">
        <v>70</v>
      </c>
      <c r="T2701">
        <v>70</v>
      </c>
      <c r="U2701">
        <v>0</v>
      </c>
      <c r="V2701">
        <v>300</v>
      </c>
      <c r="W2701">
        <v>5000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70</v>
      </c>
      <c r="AG2701">
        <v>70</v>
      </c>
      <c r="AH2701">
        <v>99</v>
      </c>
    </row>
    <row r="2702" spans="1:34" ht="18.75">
      <c r="A2702" s="79">
        <v>2701</v>
      </c>
      <c r="B2702" t="s">
        <v>5067</v>
      </c>
      <c r="C2702">
        <v>17</v>
      </c>
      <c r="D2702">
        <v>0</v>
      </c>
      <c r="E2702">
        <v>1</v>
      </c>
      <c r="F2702">
        <v>29</v>
      </c>
      <c r="G2702">
        <v>0</v>
      </c>
      <c r="H2702">
        <v>0</v>
      </c>
      <c r="I2702">
        <v>275</v>
      </c>
      <c r="J2702">
        <v>999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1000</v>
      </c>
      <c r="X2702">
        <v>5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100</v>
      </c>
    </row>
    <row r="2703" spans="1:34" ht="18.75">
      <c r="A2703" s="79">
        <v>2702</v>
      </c>
      <c r="B2703" t="s">
        <v>5068</v>
      </c>
      <c r="C2703">
        <v>17</v>
      </c>
      <c r="D2703">
        <v>0</v>
      </c>
      <c r="E2703">
        <v>1</v>
      </c>
      <c r="F2703">
        <v>29</v>
      </c>
      <c r="G2703">
        <v>0</v>
      </c>
      <c r="H2703">
        <v>0</v>
      </c>
      <c r="I2703">
        <v>275</v>
      </c>
      <c r="J2703">
        <v>999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1000</v>
      </c>
      <c r="X2703">
        <v>5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100</v>
      </c>
    </row>
    <row r="2704" spans="1:34" ht="18.75">
      <c r="A2704" s="79">
        <v>2703</v>
      </c>
      <c r="B2704" t="s">
        <v>5069</v>
      </c>
      <c r="C2704">
        <v>17</v>
      </c>
      <c r="D2704">
        <v>0</v>
      </c>
      <c r="E2704">
        <v>1</v>
      </c>
      <c r="F2704">
        <v>29</v>
      </c>
      <c r="G2704">
        <v>0</v>
      </c>
      <c r="H2704">
        <v>0</v>
      </c>
      <c r="I2704">
        <v>275</v>
      </c>
      <c r="J2704">
        <v>999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1000</v>
      </c>
      <c r="X2704">
        <v>5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100</v>
      </c>
    </row>
    <row r="2705" spans="1:34" ht="18.75">
      <c r="A2705" s="79">
        <v>2704</v>
      </c>
      <c r="B2705" t="s">
        <v>5070</v>
      </c>
      <c r="C2705">
        <v>17</v>
      </c>
      <c r="D2705">
        <v>0</v>
      </c>
      <c r="E2705">
        <v>1</v>
      </c>
      <c r="F2705">
        <v>29</v>
      </c>
      <c r="G2705">
        <v>0</v>
      </c>
      <c r="H2705">
        <v>0</v>
      </c>
      <c r="I2705">
        <v>275</v>
      </c>
      <c r="J2705">
        <v>999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1000</v>
      </c>
      <c r="X2705">
        <v>5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100</v>
      </c>
    </row>
    <row r="2706" spans="1:34" ht="18.75">
      <c r="A2706" s="79">
        <v>2705</v>
      </c>
      <c r="B2706" t="s">
        <v>5071</v>
      </c>
      <c r="C2706">
        <v>44</v>
      </c>
      <c r="D2706">
        <v>0</v>
      </c>
      <c r="E2706">
        <v>1</v>
      </c>
      <c r="F2706">
        <v>29</v>
      </c>
      <c r="G2706">
        <v>0</v>
      </c>
      <c r="H2706">
        <v>0</v>
      </c>
      <c r="I2706">
        <v>276</v>
      </c>
      <c r="J2706">
        <v>999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1000</v>
      </c>
      <c r="X2706">
        <v>5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100</v>
      </c>
    </row>
    <row r="2707" spans="1:34" ht="18.75">
      <c r="A2707" s="79">
        <v>2706</v>
      </c>
      <c r="B2707" t="s">
        <v>5072</v>
      </c>
      <c r="C2707">
        <v>44</v>
      </c>
      <c r="D2707">
        <v>0</v>
      </c>
      <c r="E2707">
        <v>1</v>
      </c>
      <c r="F2707">
        <v>29</v>
      </c>
      <c r="G2707">
        <v>0</v>
      </c>
      <c r="H2707">
        <v>0</v>
      </c>
      <c r="I2707">
        <v>276</v>
      </c>
      <c r="J2707">
        <v>999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1000</v>
      </c>
      <c r="X2707">
        <v>5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100</v>
      </c>
    </row>
    <row r="2708" spans="1:34" ht="18.75">
      <c r="A2708" s="79">
        <v>2707</v>
      </c>
      <c r="B2708" t="s">
        <v>5073</v>
      </c>
      <c r="C2708">
        <v>44</v>
      </c>
      <c r="D2708">
        <v>0</v>
      </c>
      <c r="E2708">
        <v>1</v>
      </c>
      <c r="F2708">
        <v>29</v>
      </c>
      <c r="G2708">
        <v>0</v>
      </c>
      <c r="H2708">
        <v>0</v>
      </c>
      <c r="I2708">
        <v>276</v>
      </c>
      <c r="J2708">
        <v>999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1000</v>
      </c>
      <c r="X2708">
        <v>5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100</v>
      </c>
    </row>
    <row r="2709" spans="1:34" ht="18.75">
      <c r="A2709" s="79">
        <v>2708</v>
      </c>
      <c r="B2709" t="s">
        <v>5074</v>
      </c>
      <c r="C2709">
        <v>17</v>
      </c>
      <c r="D2709">
        <v>0</v>
      </c>
      <c r="E2709">
        <v>1</v>
      </c>
      <c r="F2709">
        <v>29</v>
      </c>
      <c r="G2709">
        <v>0</v>
      </c>
      <c r="H2709">
        <v>0</v>
      </c>
      <c r="I2709">
        <v>275</v>
      </c>
      <c r="J2709">
        <v>999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1000</v>
      </c>
      <c r="X2709">
        <v>5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100</v>
      </c>
    </row>
    <row r="2710" spans="1:34" ht="18.75">
      <c r="A2710" s="79">
        <v>2709</v>
      </c>
      <c r="B2710" t="s">
        <v>5075</v>
      </c>
      <c r="C2710">
        <v>17</v>
      </c>
      <c r="D2710">
        <v>0</v>
      </c>
      <c r="E2710">
        <v>1</v>
      </c>
      <c r="F2710">
        <v>29</v>
      </c>
      <c r="G2710">
        <v>0</v>
      </c>
      <c r="H2710">
        <v>0</v>
      </c>
      <c r="I2710">
        <v>275</v>
      </c>
      <c r="J2710">
        <v>999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1000</v>
      </c>
      <c r="X2710">
        <v>5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100</v>
      </c>
    </row>
    <row r="2711" spans="1:34" ht="18.75">
      <c r="A2711" s="79">
        <v>2710</v>
      </c>
      <c r="B2711" t="s">
        <v>5076</v>
      </c>
      <c r="C2711">
        <v>17</v>
      </c>
      <c r="D2711">
        <v>0</v>
      </c>
      <c r="E2711">
        <v>1</v>
      </c>
      <c r="F2711">
        <v>29</v>
      </c>
      <c r="G2711">
        <v>0</v>
      </c>
      <c r="H2711">
        <v>0</v>
      </c>
      <c r="I2711">
        <v>275</v>
      </c>
      <c r="J2711">
        <v>999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1000</v>
      </c>
      <c r="X2711">
        <v>5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100</v>
      </c>
    </row>
    <row r="2712" spans="1:34" ht="18.75">
      <c r="A2712" s="79">
        <v>2711</v>
      </c>
      <c r="B2712" t="s">
        <v>5077</v>
      </c>
      <c r="C2712">
        <v>17</v>
      </c>
      <c r="D2712">
        <v>0</v>
      </c>
      <c r="E2712">
        <v>1</v>
      </c>
      <c r="F2712">
        <v>29</v>
      </c>
      <c r="G2712">
        <v>0</v>
      </c>
      <c r="H2712">
        <v>0</v>
      </c>
      <c r="I2712">
        <v>275</v>
      </c>
      <c r="J2712">
        <v>999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1000</v>
      </c>
      <c r="X2712">
        <v>5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100</v>
      </c>
    </row>
    <row r="2713" spans="1:34" ht="18.75">
      <c r="A2713" s="79">
        <v>2712</v>
      </c>
      <c r="B2713" t="s">
        <v>5078</v>
      </c>
      <c r="C2713">
        <v>44</v>
      </c>
      <c r="D2713">
        <v>0</v>
      </c>
      <c r="E2713">
        <v>1</v>
      </c>
      <c r="F2713">
        <v>29</v>
      </c>
      <c r="G2713">
        <v>0</v>
      </c>
      <c r="H2713">
        <v>0</v>
      </c>
      <c r="I2713">
        <v>276</v>
      </c>
      <c r="J2713">
        <v>999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1000</v>
      </c>
      <c r="X2713">
        <v>5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100</v>
      </c>
    </row>
    <row r="2714" spans="1:34" ht="18.75">
      <c r="A2714" s="79">
        <v>2713</v>
      </c>
      <c r="B2714" t="s">
        <v>5079</v>
      </c>
      <c r="C2714">
        <v>44</v>
      </c>
      <c r="D2714">
        <v>0</v>
      </c>
      <c r="E2714">
        <v>1</v>
      </c>
      <c r="F2714">
        <v>29</v>
      </c>
      <c r="G2714">
        <v>0</v>
      </c>
      <c r="H2714">
        <v>0</v>
      </c>
      <c r="I2714">
        <v>276</v>
      </c>
      <c r="J2714">
        <v>999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1000</v>
      </c>
      <c r="X2714">
        <v>5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100</v>
      </c>
    </row>
    <row r="2715" spans="1:34" ht="18.75">
      <c r="A2715" s="79">
        <v>2714</v>
      </c>
      <c r="B2715" t="s">
        <v>5080</v>
      </c>
      <c r="C2715">
        <v>44</v>
      </c>
      <c r="D2715">
        <v>0</v>
      </c>
      <c r="E2715">
        <v>1</v>
      </c>
      <c r="F2715">
        <v>29</v>
      </c>
      <c r="G2715">
        <v>0</v>
      </c>
      <c r="H2715">
        <v>0</v>
      </c>
      <c r="I2715">
        <v>276</v>
      </c>
      <c r="J2715">
        <v>999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1000</v>
      </c>
      <c r="X2715">
        <v>5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100</v>
      </c>
    </row>
    <row r="2716" spans="1:34" ht="18.75">
      <c r="A2716" s="79">
        <v>2715</v>
      </c>
      <c r="B2716" t="s">
        <v>5081</v>
      </c>
      <c r="C2716">
        <v>17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1018</v>
      </c>
      <c r="J2716">
        <v>1000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5</v>
      </c>
      <c r="W2716">
        <v>5000</v>
      </c>
      <c r="X2716">
        <v>5000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100</v>
      </c>
    </row>
    <row r="2717" spans="1:34" ht="18.75">
      <c r="A2717" s="79">
        <v>2716</v>
      </c>
      <c r="B2717" t="s">
        <v>5082</v>
      </c>
      <c r="C2717">
        <v>44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276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1000</v>
      </c>
      <c r="X2717">
        <v>5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100</v>
      </c>
    </row>
    <row r="2718" spans="1:34" ht="18.75">
      <c r="A2718" s="79">
        <v>2717</v>
      </c>
      <c r="B2718" t="s">
        <v>5083</v>
      </c>
      <c r="C2718">
        <v>17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276</v>
      </c>
      <c r="J2718">
        <v>99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1000000</v>
      </c>
      <c r="X2718">
        <v>5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100</v>
      </c>
    </row>
    <row r="2719" spans="1:34" ht="18.75">
      <c r="A2719" s="79">
        <v>2718</v>
      </c>
      <c r="B2719" t="s">
        <v>5084</v>
      </c>
      <c r="C2719">
        <v>17</v>
      </c>
      <c r="D2719">
        <v>0</v>
      </c>
      <c r="E2719">
        <v>1</v>
      </c>
      <c r="F2719">
        <v>29</v>
      </c>
      <c r="G2719">
        <v>0</v>
      </c>
      <c r="H2719">
        <v>0</v>
      </c>
      <c r="I2719">
        <v>275</v>
      </c>
      <c r="J2719">
        <v>999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1000</v>
      </c>
      <c r="X2719">
        <v>5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100</v>
      </c>
    </row>
    <row r="2720" spans="1:34" ht="18.75">
      <c r="A2720" s="79">
        <v>2719</v>
      </c>
      <c r="B2720" t="s">
        <v>5085</v>
      </c>
      <c r="C2720">
        <v>17</v>
      </c>
      <c r="D2720">
        <v>0</v>
      </c>
      <c r="E2720">
        <v>1</v>
      </c>
      <c r="F2720">
        <v>29</v>
      </c>
      <c r="G2720">
        <v>0</v>
      </c>
      <c r="H2720">
        <v>0</v>
      </c>
      <c r="I2720">
        <v>275</v>
      </c>
      <c r="J2720">
        <v>999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1000</v>
      </c>
      <c r="X2720">
        <v>5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100</v>
      </c>
    </row>
    <row r="2721" spans="1:34" ht="18.75">
      <c r="A2721" s="79">
        <v>2720</v>
      </c>
      <c r="B2721" t="s">
        <v>5086</v>
      </c>
      <c r="C2721">
        <v>17</v>
      </c>
      <c r="D2721">
        <v>0</v>
      </c>
      <c r="E2721">
        <v>1</v>
      </c>
      <c r="F2721">
        <v>29</v>
      </c>
      <c r="G2721">
        <v>0</v>
      </c>
      <c r="H2721">
        <v>0</v>
      </c>
      <c r="I2721">
        <v>275</v>
      </c>
      <c r="J2721">
        <v>999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1000</v>
      </c>
      <c r="X2721">
        <v>5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100</v>
      </c>
    </row>
    <row r="2722" spans="1:34" ht="18.75">
      <c r="A2722" s="79">
        <v>2721</v>
      </c>
      <c r="B2722" t="s">
        <v>5087</v>
      </c>
      <c r="C2722">
        <v>17</v>
      </c>
      <c r="D2722">
        <v>0</v>
      </c>
      <c r="E2722">
        <v>1</v>
      </c>
      <c r="F2722">
        <v>29</v>
      </c>
      <c r="G2722">
        <v>0</v>
      </c>
      <c r="H2722">
        <v>0</v>
      </c>
      <c r="I2722">
        <v>275</v>
      </c>
      <c r="J2722">
        <v>999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1000</v>
      </c>
      <c r="X2722">
        <v>5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100</v>
      </c>
    </row>
    <row r="2723" spans="1:34" ht="18.75">
      <c r="A2723" s="79">
        <v>2722</v>
      </c>
      <c r="B2723" t="s">
        <v>5088</v>
      </c>
      <c r="C2723">
        <v>44</v>
      </c>
      <c r="D2723">
        <v>0</v>
      </c>
      <c r="E2723">
        <v>1</v>
      </c>
      <c r="F2723">
        <v>29</v>
      </c>
      <c r="G2723">
        <v>0</v>
      </c>
      <c r="H2723">
        <v>0</v>
      </c>
      <c r="I2723">
        <v>275</v>
      </c>
      <c r="J2723">
        <v>999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1000</v>
      </c>
      <c r="X2723">
        <v>5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100</v>
      </c>
    </row>
    <row r="2724" spans="1:34" ht="18.75">
      <c r="A2724" s="79">
        <v>2723</v>
      </c>
      <c r="B2724" t="s">
        <v>5089</v>
      </c>
      <c r="C2724">
        <v>44</v>
      </c>
      <c r="D2724">
        <v>0</v>
      </c>
      <c r="E2724">
        <v>1</v>
      </c>
      <c r="F2724">
        <v>29</v>
      </c>
      <c r="G2724">
        <v>0</v>
      </c>
      <c r="H2724">
        <v>0</v>
      </c>
      <c r="I2724">
        <v>275</v>
      </c>
      <c r="J2724">
        <v>999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1000</v>
      </c>
      <c r="X2724">
        <v>5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100</v>
      </c>
    </row>
    <row r="2725" spans="1:34" ht="18.75">
      <c r="A2725" s="79">
        <v>2724</v>
      </c>
      <c r="B2725" t="s">
        <v>5090</v>
      </c>
      <c r="C2725">
        <v>44</v>
      </c>
      <c r="D2725">
        <v>0</v>
      </c>
      <c r="E2725">
        <v>1</v>
      </c>
      <c r="F2725">
        <v>29</v>
      </c>
      <c r="G2725">
        <v>0</v>
      </c>
      <c r="H2725">
        <v>0</v>
      </c>
      <c r="I2725">
        <v>275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1000</v>
      </c>
      <c r="X2725">
        <v>5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100</v>
      </c>
    </row>
    <row r="2726" spans="1:34" ht="18.75">
      <c r="A2726" s="79">
        <v>2725</v>
      </c>
      <c r="B2726" t="s">
        <v>5091</v>
      </c>
      <c r="C2726">
        <v>44</v>
      </c>
      <c r="D2726">
        <v>0</v>
      </c>
      <c r="E2726">
        <v>1</v>
      </c>
      <c r="F2726">
        <v>29</v>
      </c>
      <c r="G2726">
        <v>0</v>
      </c>
      <c r="H2726">
        <v>0</v>
      </c>
      <c r="I2726">
        <v>275</v>
      </c>
      <c r="J2726">
        <v>999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1000</v>
      </c>
      <c r="X2726">
        <v>5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100</v>
      </c>
    </row>
    <row r="2727" spans="1:34" ht="18.75">
      <c r="A2727" s="79">
        <v>2726</v>
      </c>
      <c r="B2727" t="s">
        <v>5092</v>
      </c>
      <c r="C2727">
        <v>44</v>
      </c>
      <c r="D2727">
        <v>0</v>
      </c>
      <c r="E2727">
        <v>1</v>
      </c>
      <c r="F2727">
        <v>29</v>
      </c>
      <c r="G2727">
        <v>0</v>
      </c>
      <c r="H2727">
        <v>0</v>
      </c>
      <c r="I2727">
        <v>275</v>
      </c>
      <c r="J2727">
        <v>999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1000</v>
      </c>
      <c r="X2727">
        <v>5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100</v>
      </c>
    </row>
    <row r="2728" spans="1:34" ht="18.75">
      <c r="A2728" s="79">
        <v>2727</v>
      </c>
      <c r="B2728" t="s">
        <v>5093</v>
      </c>
      <c r="C2728">
        <v>44</v>
      </c>
      <c r="D2728">
        <v>0</v>
      </c>
      <c r="E2728">
        <v>1</v>
      </c>
      <c r="F2728">
        <v>29</v>
      </c>
      <c r="G2728">
        <v>0</v>
      </c>
      <c r="H2728">
        <v>0</v>
      </c>
      <c r="I2728">
        <v>275</v>
      </c>
      <c r="J2728">
        <v>999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1000</v>
      </c>
      <c r="X2728">
        <v>5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100</v>
      </c>
    </row>
    <row r="2729" spans="1:34" ht="18.75">
      <c r="A2729" s="79">
        <v>2728</v>
      </c>
      <c r="B2729" t="s">
        <v>5094</v>
      </c>
      <c r="C2729">
        <v>44</v>
      </c>
      <c r="D2729">
        <v>0</v>
      </c>
      <c r="E2729">
        <v>1</v>
      </c>
      <c r="F2729">
        <v>29</v>
      </c>
      <c r="G2729">
        <v>0</v>
      </c>
      <c r="H2729">
        <v>0</v>
      </c>
      <c r="I2729">
        <v>275</v>
      </c>
      <c r="J2729">
        <v>999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1000</v>
      </c>
      <c r="X2729">
        <v>5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100</v>
      </c>
    </row>
    <row r="2730" spans="1:34" ht="18.75">
      <c r="A2730" s="79">
        <v>2729</v>
      </c>
      <c r="B2730" t="s">
        <v>5095</v>
      </c>
      <c r="C2730">
        <v>44</v>
      </c>
      <c r="D2730">
        <v>0</v>
      </c>
      <c r="E2730">
        <v>1</v>
      </c>
      <c r="F2730">
        <v>29</v>
      </c>
      <c r="G2730">
        <v>0</v>
      </c>
      <c r="H2730">
        <v>0</v>
      </c>
      <c r="I2730">
        <v>275</v>
      </c>
      <c r="J2730">
        <v>999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1000</v>
      </c>
      <c r="X2730">
        <v>5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100</v>
      </c>
    </row>
    <row r="2731" spans="1:34" ht="18.75">
      <c r="A2731" s="79">
        <v>2730</v>
      </c>
      <c r="B2731" t="s">
        <v>5096</v>
      </c>
      <c r="C2731">
        <v>44</v>
      </c>
      <c r="D2731">
        <v>0</v>
      </c>
      <c r="E2731">
        <v>1</v>
      </c>
      <c r="F2731">
        <v>29</v>
      </c>
      <c r="G2731">
        <v>0</v>
      </c>
      <c r="H2731">
        <v>0</v>
      </c>
      <c r="I2731">
        <v>275</v>
      </c>
      <c r="J2731">
        <v>999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1000</v>
      </c>
      <c r="X2731">
        <v>5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100</v>
      </c>
    </row>
    <row r="2732" spans="1:34" ht="18.75">
      <c r="A2732" s="79">
        <v>2731</v>
      </c>
      <c r="B2732" t="s">
        <v>5097</v>
      </c>
      <c r="C2732">
        <v>44</v>
      </c>
      <c r="D2732">
        <v>0</v>
      </c>
      <c r="E2732">
        <v>1</v>
      </c>
      <c r="F2732">
        <v>29</v>
      </c>
      <c r="G2732">
        <v>0</v>
      </c>
      <c r="H2732">
        <v>0</v>
      </c>
      <c r="I2732">
        <v>275</v>
      </c>
      <c r="J2732">
        <v>999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1000</v>
      </c>
      <c r="X2732">
        <v>5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100</v>
      </c>
    </row>
    <row r="2733" spans="1:34" ht="18.75">
      <c r="A2733" s="79">
        <v>2732</v>
      </c>
      <c r="B2733" t="s">
        <v>5098</v>
      </c>
      <c r="C2733">
        <v>44</v>
      </c>
      <c r="D2733">
        <v>0</v>
      </c>
      <c r="E2733">
        <v>1</v>
      </c>
      <c r="F2733">
        <v>29</v>
      </c>
      <c r="G2733">
        <v>0</v>
      </c>
      <c r="H2733">
        <v>0</v>
      </c>
      <c r="I2733">
        <v>275</v>
      </c>
      <c r="J2733">
        <v>999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1000</v>
      </c>
      <c r="X2733">
        <v>5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100</v>
      </c>
    </row>
    <row r="2734" spans="1:34" ht="18.75">
      <c r="A2734" s="79">
        <v>2733</v>
      </c>
      <c r="B2734" t="s">
        <v>5099</v>
      </c>
      <c r="C2734">
        <v>44</v>
      </c>
      <c r="D2734">
        <v>0</v>
      </c>
      <c r="E2734">
        <v>1</v>
      </c>
      <c r="F2734">
        <v>29</v>
      </c>
      <c r="G2734">
        <v>0</v>
      </c>
      <c r="H2734">
        <v>0</v>
      </c>
      <c r="I2734">
        <v>275</v>
      </c>
      <c r="J2734">
        <v>999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1000</v>
      </c>
      <c r="X2734">
        <v>5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100</v>
      </c>
    </row>
    <row r="2735" spans="1:34" ht="18.75">
      <c r="A2735" s="79">
        <v>2734</v>
      </c>
      <c r="B2735" t="s">
        <v>5100</v>
      </c>
      <c r="C2735">
        <v>17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273</v>
      </c>
      <c r="J2735">
        <v>60000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5</v>
      </c>
      <c r="W2735">
        <v>5000</v>
      </c>
      <c r="X2735">
        <v>5000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100</v>
      </c>
    </row>
    <row r="2736" spans="1:34" ht="18.75">
      <c r="A2736" s="79">
        <v>2735</v>
      </c>
      <c r="B2736" t="s">
        <v>5101</v>
      </c>
      <c r="C2736">
        <v>17</v>
      </c>
      <c r="D2736">
        <v>0</v>
      </c>
      <c r="E2736">
        <v>1</v>
      </c>
      <c r="F2736">
        <v>1</v>
      </c>
      <c r="G2736">
        <v>0</v>
      </c>
      <c r="H2736">
        <v>0</v>
      </c>
      <c r="I2736">
        <v>273</v>
      </c>
      <c r="J2736">
        <v>999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5</v>
      </c>
      <c r="W2736">
        <v>5000</v>
      </c>
      <c r="X2736">
        <v>5000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100</v>
      </c>
    </row>
    <row r="2737" spans="1:34" ht="18.75">
      <c r="A2737" s="79">
        <v>2736</v>
      </c>
      <c r="B2737" t="s">
        <v>5102</v>
      </c>
      <c r="C2737">
        <v>17</v>
      </c>
      <c r="D2737">
        <v>0</v>
      </c>
      <c r="E2737">
        <v>1</v>
      </c>
      <c r="F2737">
        <v>1</v>
      </c>
      <c r="G2737">
        <v>0</v>
      </c>
      <c r="H2737">
        <v>0</v>
      </c>
      <c r="I2737">
        <v>273</v>
      </c>
      <c r="J2737">
        <v>999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5</v>
      </c>
      <c r="W2737">
        <v>5000</v>
      </c>
      <c r="X2737">
        <v>5000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100</v>
      </c>
    </row>
    <row r="2738" spans="1:34" ht="18.75">
      <c r="A2738" s="79">
        <v>2737</v>
      </c>
      <c r="B2738" t="s">
        <v>5103</v>
      </c>
      <c r="C2738">
        <v>17</v>
      </c>
      <c r="D2738">
        <v>0</v>
      </c>
      <c r="E2738">
        <v>1</v>
      </c>
      <c r="F2738">
        <v>1</v>
      </c>
      <c r="G2738">
        <v>0</v>
      </c>
      <c r="H2738">
        <v>0</v>
      </c>
      <c r="I2738">
        <v>273</v>
      </c>
      <c r="J2738">
        <v>999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5</v>
      </c>
      <c r="W2738">
        <v>5000</v>
      </c>
      <c r="X2738">
        <v>5000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100</v>
      </c>
    </row>
    <row r="2739" spans="1:34" ht="18.75">
      <c r="A2739" s="79">
        <v>2738</v>
      </c>
      <c r="B2739" t="s">
        <v>5104</v>
      </c>
      <c r="C2739">
        <v>44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858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5</v>
      </c>
      <c r="W2739">
        <v>8000</v>
      </c>
      <c r="X2739">
        <v>50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100</v>
      </c>
    </row>
    <row r="2740" spans="1:34" ht="18.75">
      <c r="A2740" s="79">
        <v>2739</v>
      </c>
      <c r="B2740" t="s">
        <v>5105</v>
      </c>
      <c r="C2740">
        <v>17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4020</v>
      </c>
      <c r="J2740">
        <v>60000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5</v>
      </c>
      <c r="W2740">
        <v>5000</v>
      </c>
      <c r="X2740">
        <v>5000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100</v>
      </c>
    </row>
    <row r="2741" spans="1:34" ht="18.75">
      <c r="A2741" s="79">
        <v>2740</v>
      </c>
      <c r="B2741" t="s">
        <v>5106</v>
      </c>
      <c r="C2741">
        <v>31</v>
      </c>
      <c r="D2741">
        <v>0</v>
      </c>
      <c r="E2741">
        <v>8</v>
      </c>
      <c r="F2741">
        <v>21</v>
      </c>
      <c r="G2741">
        <v>0</v>
      </c>
      <c r="H2741">
        <v>0</v>
      </c>
      <c r="I2741">
        <v>1224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3000</v>
      </c>
      <c r="X2741">
        <v>5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100</v>
      </c>
    </row>
    <row r="2742" spans="1:34" ht="18.75">
      <c r="A2742" s="79">
        <v>2741</v>
      </c>
      <c r="B2742" t="s">
        <v>5107</v>
      </c>
      <c r="C2742">
        <v>17</v>
      </c>
      <c r="D2742">
        <v>0</v>
      </c>
      <c r="E2742">
        <v>1</v>
      </c>
      <c r="F2742">
        <v>1</v>
      </c>
      <c r="G2742">
        <v>0</v>
      </c>
      <c r="H2742">
        <v>0</v>
      </c>
      <c r="I2742">
        <v>4283</v>
      </c>
      <c r="J2742">
        <v>9999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5</v>
      </c>
      <c r="W2742">
        <v>5000</v>
      </c>
      <c r="X2742">
        <v>5000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100</v>
      </c>
    </row>
    <row r="2743" spans="1:34" ht="18.75">
      <c r="A2743" s="79">
        <v>2742</v>
      </c>
      <c r="B2743" t="s">
        <v>5108</v>
      </c>
      <c r="C2743">
        <v>17</v>
      </c>
      <c r="D2743">
        <v>0</v>
      </c>
      <c r="E2743">
        <v>1</v>
      </c>
      <c r="F2743">
        <v>1</v>
      </c>
      <c r="G2743">
        <v>0</v>
      </c>
      <c r="H2743">
        <v>0</v>
      </c>
      <c r="I2743">
        <v>4284</v>
      </c>
      <c r="J2743">
        <v>9999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5</v>
      </c>
      <c r="W2743">
        <v>5000</v>
      </c>
      <c r="X2743">
        <v>5000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100</v>
      </c>
    </row>
    <row r="2744" spans="1:34" ht="18.75">
      <c r="A2744" s="79">
        <v>2743</v>
      </c>
      <c r="B2744" t="s">
        <v>5109</v>
      </c>
      <c r="C2744">
        <v>17</v>
      </c>
      <c r="D2744">
        <v>0</v>
      </c>
      <c r="E2744">
        <v>1</v>
      </c>
      <c r="F2744">
        <v>1</v>
      </c>
      <c r="G2744">
        <v>0</v>
      </c>
      <c r="H2744">
        <v>0</v>
      </c>
      <c r="I2744">
        <v>4285</v>
      </c>
      <c r="J2744">
        <v>9999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5</v>
      </c>
      <c r="W2744">
        <v>5000</v>
      </c>
      <c r="X2744">
        <v>5000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100</v>
      </c>
    </row>
    <row r="2745" spans="1:34" ht="18.75">
      <c r="A2745" s="79">
        <v>2744</v>
      </c>
      <c r="B2745" t="s">
        <v>5110</v>
      </c>
      <c r="C2745">
        <v>44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276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10000</v>
      </c>
      <c r="X2745">
        <v>5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100</v>
      </c>
    </row>
    <row r="2746" spans="1:34" ht="18.75">
      <c r="A2746" s="79">
        <v>2745</v>
      </c>
      <c r="B2746" t="s">
        <v>5111</v>
      </c>
      <c r="C2746">
        <v>17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276</v>
      </c>
      <c r="J2746">
        <v>999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5</v>
      </c>
      <c r="W2746">
        <v>5000</v>
      </c>
      <c r="X2746">
        <v>5000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100</v>
      </c>
    </row>
    <row r="2747" spans="1:34" ht="18.75">
      <c r="A2747" s="79">
        <v>2746</v>
      </c>
      <c r="B2747" t="s">
        <v>5112</v>
      </c>
      <c r="C2747">
        <v>17</v>
      </c>
      <c r="D2747">
        <v>0</v>
      </c>
      <c r="E2747">
        <v>1</v>
      </c>
      <c r="F2747">
        <v>1</v>
      </c>
      <c r="G2747">
        <v>0</v>
      </c>
      <c r="H2747">
        <v>0</v>
      </c>
      <c r="I2747">
        <v>3673</v>
      </c>
      <c r="J2747">
        <v>999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100</v>
      </c>
    </row>
    <row r="2748" spans="1:34" ht="18.75">
      <c r="A2748" s="79">
        <v>2747</v>
      </c>
      <c r="B2748" t="s">
        <v>5113</v>
      </c>
      <c r="C2748">
        <v>17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2792</v>
      </c>
      <c r="J2748">
        <v>999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1000</v>
      </c>
      <c r="X2748">
        <v>5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100</v>
      </c>
    </row>
    <row r="2749" spans="1:34" ht="18.75">
      <c r="A2749" s="79">
        <v>2748</v>
      </c>
      <c r="B2749" t="s">
        <v>5114</v>
      </c>
      <c r="C2749">
        <v>17</v>
      </c>
      <c r="D2749">
        <v>0</v>
      </c>
      <c r="E2749">
        <v>1</v>
      </c>
      <c r="F2749">
        <v>1</v>
      </c>
      <c r="G2749">
        <v>0</v>
      </c>
      <c r="H2749">
        <v>0</v>
      </c>
      <c r="I2749">
        <v>2798</v>
      </c>
      <c r="J2749">
        <v>999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10000</v>
      </c>
      <c r="X2749">
        <v>5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100</v>
      </c>
    </row>
    <row r="2750" spans="1:34" ht="18.75">
      <c r="A2750" s="79">
        <v>2749</v>
      </c>
      <c r="B2750" t="s">
        <v>5115</v>
      </c>
      <c r="C2750">
        <v>17</v>
      </c>
      <c r="D2750">
        <v>236</v>
      </c>
      <c r="E2750">
        <v>1</v>
      </c>
      <c r="F2750">
        <v>0</v>
      </c>
      <c r="G2750">
        <v>0</v>
      </c>
      <c r="H2750">
        <v>0</v>
      </c>
      <c r="I2750">
        <v>426</v>
      </c>
      <c r="J2750">
        <v>9999</v>
      </c>
      <c r="K2750">
        <v>0</v>
      </c>
      <c r="L2750">
        <v>0</v>
      </c>
      <c r="M2750">
        <v>500</v>
      </c>
      <c r="N2750">
        <v>0</v>
      </c>
      <c r="O2750">
        <v>500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5</v>
      </c>
      <c r="W2750">
        <v>8000</v>
      </c>
      <c r="X2750">
        <v>5000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100</v>
      </c>
    </row>
    <row r="2751" spans="1:34" ht="18.75">
      <c r="A2751" s="79">
        <v>2750</v>
      </c>
      <c r="B2751" t="s">
        <v>5116</v>
      </c>
      <c r="C2751">
        <v>41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2232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1000000</v>
      </c>
      <c r="X2751">
        <v>5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100</v>
      </c>
    </row>
    <row r="2752" spans="1:34" ht="18.75">
      <c r="A2752" s="79">
        <v>2751</v>
      </c>
      <c r="B2752" t="s">
        <v>5117</v>
      </c>
      <c r="C2752">
        <v>41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2232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1000000</v>
      </c>
      <c r="X2752">
        <v>5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100</v>
      </c>
    </row>
    <row r="2753" spans="1:34" ht="18.75">
      <c r="A2753" s="79">
        <v>2752</v>
      </c>
      <c r="B2753" t="s">
        <v>5118</v>
      </c>
      <c r="C2753">
        <v>41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2232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1000000</v>
      </c>
      <c r="X2753">
        <v>5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100</v>
      </c>
    </row>
    <row r="2754" spans="1:34" ht="18.75">
      <c r="A2754" s="79">
        <v>2753</v>
      </c>
      <c r="B2754" t="s">
        <v>5119</v>
      </c>
      <c r="C2754">
        <v>41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2232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1000000</v>
      </c>
      <c r="X2754">
        <v>5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100</v>
      </c>
    </row>
    <row r="2755" spans="1:34" ht="18.75">
      <c r="A2755" s="79">
        <v>2754</v>
      </c>
      <c r="B2755" t="s">
        <v>5120</v>
      </c>
      <c r="C2755">
        <v>31</v>
      </c>
      <c r="D2755">
        <v>0</v>
      </c>
      <c r="E2755">
        <v>1</v>
      </c>
      <c r="F2755">
        <v>76</v>
      </c>
      <c r="G2755">
        <v>0</v>
      </c>
      <c r="H2755">
        <v>0</v>
      </c>
      <c r="I2755">
        <v>1273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5000</v>
      </c>
      <c r="X2755">
        <v>5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100</v>
      </c>
    </row>
    <row r="2756" spans="1:34" ht="18.75">
      <c r="A2756" s="79">
        <v>2755</v>
      </c>
      <c r="B2756" t="s">
        <v>5121</v>
      </c>
      <c r="C2756">
        <v>17</v>
      </c>
      <c r="D2756">
        <v>0</v>
      </c>
      <c r="E2756">
        <v>1</v>
      </c>
      <c r="F2756">
        <v>1</v>
      </c>
      <c r="G2756">
        <v>0</v>
      </c>
      <c r="H2756">
        <v>0</v>
      </c>
      <c r="I2756">
        <v>3673</v>
      </c>
      <c r="J2756">
        <v>999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1000</v>
      </c>
      <c r="X2756">
        <v>5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100</v>
      </c>
    </row>
    <row r="2757" spans="1:34" ht="18.75">
      <c r="A2757" s="79">
        <v>2756</v>
      </c>
      <c r="B2757" t="s">
        <v>5122</v>
      </c>
      <c r="C2757">
        <v>4</v>
      </c>
      <c r="D2757">
        <v>2</v>
      </c>
      <c r="E2757">
        <v>1</v>
      </c>
      <c r="F2757">
        <v>0</v>
      </c>
      <c r="G2757">
        <v>0</v>
      </c>
      <c r="H2757">
        <v>0</v>
      </c>
      <c r="I2757">
        <v>1137</v>
      </c>
      <c r="J2757">
        <v>50</v>
      </c>
      <c r="K2757">
        <v>1</v>
      </c>
      <c r="L2757">
        <v>0</v>
      </c>
      <c r="M2757">
        <v>10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32767</v>
      </c>
      <c r="V2757">
        <v>0</v>
      </c>
      <c r="W2757">
        <v>20000</v>
      </c>
      <c r="X2757">
        <v>5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100</v>
      </c>
    </row>
    <row r="2758" spans="1:34" ht="18.75">
      <c r="A2758" s="79">
        <v>2757</v>
      </c>
      <c r="B2758" t="s">
        <v>5123</v>
      </c>
      <c r="C2758">
        <v>4</v>
      </c>
      <c r="D2758">
        <v>2</v>
      </c>
      <c r="E2758">
        <v>1</v>
      </c>
      <c r="F2758">
        <v>1</v>
      </c>
      <c r="G2758">
        <v>0</v>
      </c>
      <c r="H2758">
        <v>0</v>
      </c>
      <c r="I2758">
        <v>1144</v>
      </c>
      <c r="J2758">
        <v>150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20000</v>
      </c>
      <c r="X2758">
        <v>5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100</v>
      </c>
    </row>
    <row r="2759" spans="1:34" ht="18.75">
      <c r="A2759" s="79">
        <v>2758</v>
      </c>
      <c r="B2759" t="s">
        <v>5124</v>
      </c>
      <c r="C2759">
        <v>4</v>
      </c>
      <c r="D2759">
        <v>1</v>
      </c>
      <c r="E2759">
        <v>1</v>
      </c>
      <c r="F2759">
        <v>1</v>
      </c>
      <c r="G2759">
        <v>0</v>
      </c>
      <c r="H2759">
        <v>0</v>
      </c>
      <c r="I2759">
        <v>1144</v>
      </c>
      <c r="J2759">
        <v>150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20000</v>
      </c>
      <c r="X2759">
        <v>5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100</v>
      </c>
    </row>
    <row r="2760" spans="1:34" ht="18.75">
      <c r="A2760" s="79">
        <v>2759</v>
      </c>
      <c r="B2760" t="s">
        <v>5125</v>
      </c>
      <c r="C2760">
        <v>4</v>
      </c>
      <c r="D2760">
        <v>0</v>
      </c>
      <c r="E2760">
        <v>1</v>
      </c>
      <c r="F2760">
        <v>1</v>
      </c>
      <c r="G2760">
        <v>0</v>
      </c>
      <c r="H2760">
        <v>0</v>
      </c>
      <c r="I2760">
        <v>1144</v>
      </c>
      <c r="J2760">
        <v>150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20000</v>
      </c>
      <c r="X2760">
        <v>5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100</v>
      </c>
    </row>
    <row r="2761" spans="1:34" ht="18.75">
      <c r="A2761" s="79">
        <v>2760</v>
      </c>
      <c r="B2761" t="s">
        <v>5126</v>
      </c>
      <c r="C2761">
        <v>17</v>
      </c>
      <c r="D2761">
        <v>4</v>
      </c>
      <c r="E2761">
        <v>1</v>
      </c>
      <c r="F2761">
        <v>0</v>
      </c>
      <c r="G2761">
        <v>0</v>
      </c>
      <c r="H2761">
        <v>0</v>
      </c>
      <c r="I2761">
        <v>2575</v>
      </c>
      <c r="J2761">
        <v>60000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5</v>
      </c>
      <c r="W2761">
        <v>10</v>
      </c>
      <c r="X2761">
        <v>100000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100</v>
      </c>
    </row>
    <row r="2762" spans="1:34" ht="18.75">
      <c r="A2762" s="79">
        <v>2761</v>
      </c>
      <c r="B2762" t="s">
        <v>5127</v>
      </c>
      <c r="C2762">
        <v>17</v>
      </c>
      <c r="D2762">
        <v>0</v>
      </c>
      <c r="E2762">
        <v>1</v>
      </c>
      <c r="F2762">
        <v>1</v>
      </c>
      <c r="G2762">
        <v>0</v>
      </c>
      <c r="H2762">
        <v>0</v>
      </c>
      <c r="I2762">
        <v>1582</v>
      </c>
      <c r="J2762">
        <v>999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5</v>
      </c>
      <c r="W2762">
        <v>5000</v>
      </c>
      <c r="X2762">
        <v>5000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100</v>
      </c>
    </row>
    <row r="2763" spans="1:34" ht="18.75">
      <c r="A2763" s="79">
        <v>2762</v>
      </c>
      <c r="B2763" t="s">
        <v>5128</v>
      </c>
      <c r="C2763">
        <v>17</v>
      </c>
      <c r="D2763">
        <v>12</v>
      </c>
      <c r="E2763">
        <v>1</v>
      </c>
      <c r="F2763">
        <v>0</v>
      </c>
      <c r="G2763">
        <v>0</v>
      </c>
      <c r="H2763">
        <v>0</v>
      </c>
      <c r="I2763">
        <v>1041</v>
      </c>
      <c r="J2763">
        <v>9999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5</v>
      </c>
      <c r="W2763">
        <v>8000</v>
      </c>
      <c r="X2763">
        <v>5000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100</v>
      </c>
    </row>
    <row r="2764" spans="1:34" ht="18.75">
      <c r="A2764" s="79">
        <v>2763</v>
      </c>
      <c r="B2764" t="s">
        <v>5129</v>
      </c>
      <c r="C2764">
        <v>2</v>
      </c>
      <c r="D2764">
        <v>0</v>
      </c>
      <c r="E2764">
        <v>1</v>
      </c>
      <c r="F2764">
        <v>49</v>
      </c>
      <c r="G2764">
        <v>0</v>
      </c>
      <c r="H2764">
        <v>0</v>
      </c>
      <c r="I2764">
        <v>4620</v>
      </c>
      <c r="J2764">
        <v>20000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5000</v>
      </c>
      <c r="X2764">
        <v>5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100</v>
      </c>
    </row>
    <row r="2765" spans="1:34" ht="18.75">
      <c r="A2765" s="79">
        <v>2764</v>
      </c>
      <c r="B2765" t="s">
        <v>5130</v>
      </c>
      <c r="C2765">
        <v>58</v>
      </c>
      <c r="D2765">
        <v>1</v>
      </c>
      <c r="E2765">
        <v>1</v>
      </c>
      <c r="F2765">
        <v>1</v>
      </c>
      <c r="G2765">
        <v>0</v>
      </c>
      <c r="H2765">
        <v>0</v>
      </c>
      <c r="I2765">
        <v>60</v>
      </c>
      <c r="J2765">
        <v>50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22</v>
      </c>
      <c r="V2765">
        <v>0</v>
      </c>
      <c r="W2765">
        <v>0</v>
      </c>
      <c r="X2765">
        <v>100</v>
      </c>
      <c r="Y2765">
        <v>0</v>
      </c>
      <c r="Z2765">
        <v>0</v>
      </c>
      <c r="AA2765">
        <v>50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100</v>
      </c>
    </row>
    <row r="2766" spans="1:34" ht="18.75">
      <c r="A2766" s="79">
        <v>2765</v>
      </c>
      <c r="B2766" t="s">
        <v>5131</v>
      </c>
      <c r="C2766">
        <v>58</v>
      </c>
      <c r="D2766">
        <v>1</v>
      </c>
      <c r="E2766">
        <v>1</v>
      </c>
      <c r="F2766">
        <v>1</v>
      </c>
      <c r="G2766">
        <v>0</v>
      </c>
      <c r="H2766">
        <v>0</v>
      </c>
      <c r="I2766">
        <v>60</v>
      </c>
      <c r="J2766">
        <v>100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22</v>
      </c>
      <c r="V2766">
        <v>0</v>
      </c>
      <c r="W2766">
        <v>0</v>
      </c>
      <c r="X2766">
        <v>200</v>
      </c>
      <c r="Y2766">
        <v>0</v>
      </c>
      <c r="Z2766">
        <v>0</v>
      </c>
      <c r="AA2766">
        <v>100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100</v>
      </c>
    </row>
    <row r="2767" spans="1:34" ht="18.75">
      <c r="A2767" s="79">
        <v>2766</v>
      </c>
      <c r="B2767" t="s">
        <v>5132</v>
      </c>
      <c r="C2767">
        <v>59</v>
      </c>
      <c r="D2767">
        <v>1</v>
      </c>
      <c r="E2767">
        <v>1</v>
      </c>
      <c r="F2767">
        <v>1</v>
      </c>
      <c r="G2767">
        <v>0</v>
      </c>
      <c r="H2767">
        <v>0</v>
      </c>
      <c r="I2767">
        <v>80</v>
      </c>
      <c r="J2767">
        <v>50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22</v>
      </c>
      <c r="V2767">
        <v>0</v>
      </c>
      <c r="W2767">
        <v>0</v>
      </c>
      <c r="X2767">
        <v>100</v>
      </c>
      <c r="Y2767">
        <v>0</v>
      </c>
      <c r="Z2767">
        <v>0</v>
      </c>
      <c r="AA2767">
        <v>50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100</v>
      </c>
    </row>
    <row r="2768" spans="1:34" ht="18.75">
      <c r="A2768" s="79">
        <v>2767</v>
      </c>
      <c r="B2768" t="s">
        <v>5133</v>
      </c>
      <c r="C2768">
        <v>59</v>
      </c>
      <c r="D2768">
        <v>1</v>
      </c>
      <c r="E2768">
        <v>1</v>
      </c>
      <c r="F2768">
        <v>1</v>
      </c>
      <c r="G2768">
        <v>0</v>
      </c>
      <c r="H2768">
        <v>0</v>
      </c>
      <c r="I2768">
        <v>80</v>
      </c>
      <c r="J2768">
        <v>100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22</v>
      </c>
      <c r="V2768">
        <v>0</v>
      </c>
      <c r="W2768">
        <v>0</v>
      </c>
      <c r="X2768">
        <v>200</v>
      </c>
      <c r="Y2768">
        <v>0</v>
      </c>
      <c r="Z2768">
        <v>0</v>
      </c>
      <c r="AA2768">
        <v>100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100</v>
      </c>
    </row>
    <row r="2769" spans="1:34" ht="18.75">
      <c r="A2769" s="79">
        <v>2768</v>
      </c>
      <c r="B2769" t="s">
        <v>5134</v>
      </c>
      <c r="C2769">
        <v>58</v>
      </c>
      <c r="D2769">
        <v>3</v>
      </c>
      <c r="E2769">
        <v>1</v>
      </c>
      <c r="F2769">
        <v>1</v>
      </c>
      <c r="G2769">
        <v>0</v>
      </c>
      <c r="H2769">
        <v>0</v>
      </c>
      <c r="I2769">
        <v>62</v>
      </c>
      <c r="J2769">
        <v>50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22</v>
      </c>
      <c r="V2769">
        <v>0</v>
      </c>
      <c r="W2769">
        <v>0</v>
      </c>
      <c r="X2769">
        <v>100</v>
      </c>
      <c r="Y2769">
        <v>0</v>
      </c>
      <c r="Z2769">
        <v>0</v>
      </c>
      <c r="AA2769">
        <v>50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100</v>
      </c>
    </row>
    <row r="2770" spans="1:34" ht="18.75">
      <c r="A2770" s="79">
        <v>2769</v>
      </c>
      <c r="B2770" t="s">
        <v>5135</v>
      </c>
      <c r="C2770">
        <v>58</v>
      </c>
      <c r="D2770">
        <v>3</v>
      </c>
      <c r="E2770">
        <v>1</v>
      </c>
      <c r="F2770">
        <v>1</v>
      </c>
      <c r="G2770">
        <v>0</v>
      </c>
      <c r="H2770">
        <v>0</v>
      </c>
      <c r="I2770">
        <v>62</v>
      </c>
      <c r="J2770">
        <v>100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22</v>
      </c>
      <c r="V2770">
        <v>0</v>
      </c>
      <c r="W2770">
        <v>0</v>
      </c>
      <c r="X2770">
        <v>200</v>
      </c>
      <c r="Y2770">
        <v>0</v>
      </c>
      <c r="Z2770">
        <v>0</v>
      </c>
      <c r="AA2770">
        <v>100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100</v>
      </c>
    </row>
    <row r="2771" spans="1:34" ht="18.75">
      <c r="A2771" s="79">
        <v>2770</v>
      </c>
      <c r="B2771" t="s">
        <v>5136</v>
      </c>
      <c r="C2771">
        <v>59</v>
      </c>
      <c r="D2771">
        <v>3</v>
      </c>
      <c r="E2771">
        <v>1</v>
      </c>
      <c r="F2771">
        <v>1</v>
      </c>
      <c r="G2771">
        <v>0</v>
      </c>
      <c r="H2771">
        <v>0</v>
      </c>
      <c r="I2771">
        <v>82</v>
      </c>
      <c r="J2771">
        <v>50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22</v>
      </c>
      <c r="V2771">
        <v>0</v>
      </c>
      <c r="W2771">
        <v>0</v>
      </c>
      <c r="X2771">
        <v>100</v>
      </c>
      <c r="Y2771">
        <v>0</v>
      </c>
      <c r="Z2771">
        <v>0</v>
      </c>
      <c r="AA2771">
        <v>50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100</v>
      </c>
    </row>
    <row r="2772" spans="1:34" ht="18.75">
      <c r="A2772" s="79">
        <v>2771</v>
      </c>
      <c r="B2772" t="s">
        <v>5137</v>
      </c>
      <c r="C2772">
        <v>59</v>
      </c>
      <c r="D2772">
        <v>3</v>
      </c>
      <c r="E2772">
        <v>1</v>
      </c>
      <c r="F2772">
        <v>1</v>
      </c>
      <c r="G2772">
        <v>0</v>
      </c>
      <c r="H2772">
        <v>0</v>
      </c>
      <c r="I2772">
        <v>82</v>
      </c>
      <c r="J2772">
        <v>100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22</v>
      </c>
      <c r="V2772">
        <v>0</v>
      </c>
      <c r="W2772">
        <v>0</v>
      </c>
      <c r="X2772">
        <v>200</v>
      </c>
      <c r="Y2772">
        <v>0</v>
      </c>
      <c r="Z2772">
        <v>0</v>
      </c>
      <c r="AA2772">
        <v>100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100</v>
      </c>
    </row>
    <row r="2773" spans="1:34" ht="18.75">
      <c r="A2773" s="79">
        <v>2772</v>
      </c>
      <c r="B2773" t="s">
        <v>5138</v>
      </c>
      <c r="C2773">
        <v>58</v>
      </c>
      <c r="D2773">
        <v>53</v>
      </c>
      <c r="E2773">
        <v>1</v>
      </c>
      <c r="F2773">
        <v>1</v>
      </c>
      <c r="G2773">
        <v>0</v>
      </c>
      <c r="H2773">
        <v>0</v>
      </c>
      <c r="I2773">
        <v>1396</v>
      </c>
      <c r="J2773">
        <v>50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22</v>
      </c>
      <c r="V2773">
        <v>0</v>
      </c>
      <c r="W2773">
        <v>0</v>
      </c>
      <c r="X2773">
        <v>100</v>
      </c>
      <c r="Y2773">
        <v>0</v>
      </c>
      <c r="Z2773">
        <v>0</v>
      </c>
      <c r="AA2773">
        <v>50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100</v>
      </c>
    </row>
    <row r="2774" spans="1:34" ht="18.75">
      <c r="A2774" s="79">
        <v>2773</v>
      </c>
      <c r="B2774" t="s">
        <v>5139</v>
      </c>
      <c r="C2774">
        <v>58</v>
      </c>
      <c r="D2774">
        <v>53</v>
      </c>
      <c r="E2774">
        <v>1</v>
      </c>
      <c r="F2774">
        <v>1</v>
      </c>
      <c r="G2774">
        <v>0</v>
      </c>
      <c r="H2774">
        <v>0</v>
      </c>
      <c r="I2774">
        <v>1396</v>
      </c>
      <c r="J2774">
        <v>100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22</v>
      </c>
      <c r="V2774">
        <v>0</v>
      </c>
      <c r="W2774">
        <v>0</v>
      </c>
      <c r="X2774">
        <v>200</v>
      </c>
      <c r="Y2774">
        <v>0</v>
      </c>
      <c r="Z2774">
        <v>0</v>
      </c>
      <c r="AA2774">
        <v>100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100</v>
      </c>
    </row>
    <row r="2775" spans="1:34" ht="18.75">
      <c r="A2775" s="79">
        <v>2774</v>
      </c>
      <c r="B2775" t="s">
        <v>5140</v>
      </c>
      <c r="C2775">
        <v>59</v>
      </c>
      <c r="D2775">
        <v>58</v>
      </c>
      <c r="E2775">
        <v>1</v>
      </c>
      <c r="F2775">
        <v>1</v>
      </c>
      <c r="G2775">
        <v>0</v>
      </c>
      <c r="H2775">
        <v>0</v>
      </c>
      <c r="I2775">
        <v>1601</v>
      </c>
      <c r="J2775">
        <v>50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22</v>
      </c>
      <c r="V2775">
        <v>0</v>
      </c>
      <c r="W2775">
        <v>0</v>
      </c>
      <c r="X2775">
        <v>100</v>
      </c>
      <c r="Y2775">
        <v>0</v>
      </c>
      <c r="Z2775">
        <v>0</v>
      </c>
      <c r="AA2775">
        <v>50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100</v>
      </c>
    </row>
    <row r="2776" spans="1:34" ht="18.75">
      <c r="A2776" s="79">
        <v>2775</v>
      </c>
      <c r="B2776" t="s">
        <v>5141</v>
      </c>
      <c r="C2776">
        <v>59</v>
      </c>
      <c r="D2776">
        <v>58</v>
      </c>
      <c r="E2776">
        <v>1</v>
      </c>
      <c r="F2776">
        <v>1</v>
      </c>
      <c r="G2776">
        <v>0</v>
      </c>
      <c r="H2776">
        <v>0</v>
      </c>
      <c r="I2776">
        <v>1601</v>
      </c>
      <c r="J2776">
        <v>100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22</v>
      </c>
      <c r="V2776">
        <v>0</v>
      </c>
      <c r="W2776">
        <v>0</v>
      </c>
      <c r="X2776">
        <v>200</v>
      </c>
      <c r="Y2776">
        <v>0</v>
      </c>
      <c r="Z2776">
        <v>0</v>
      </c>
      <c r="AA2776">
        <v>100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100</v>
      </c>
    </row>
    <row r="2777" spans="1:34" ht="18.75">
      <c r="A2777" s="79">
        <v>2776</v>
      </c>
      <c r="B2777" t="s">
        <v>5142</v>
      </c>
      <c r="C2777">
        <v>58</v>
      </c>
      <c r="D2777">
        <v>56</v>
      </c>
      <c r="E2777">
        <v>1</v>
      </c>
      <c r="F2777">
        <v>1</v>
      </c>
      <c r="G2777">
        <v>0</v>
      </c>
      <c r="H2777">
        <v>0</v>
      </c>
      <c r="I2777">
        <v>1400</v>
      </c>
      <c r="J2777">
        <v>50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22</v>
      </c>
      <c r="V2777">
        <v>0</v>
      </c>
      <c r="W2777">
        <v>0</v>
      </c>
      <c r="X2777">
        <v>100</v>
      </c>
      <c r="Y2777">
        <v>0</v>
      </c>
      <c r="Z2777">
        <v>0</v>
      </c>
      <c r="AA2777">
        <v>50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100</v>
      </c>
    </row>
    <row r="2778" spans="1:34" ht="18.75">
      <c r="A2778" s="79">
        <v>2777</v>
      </c>
      <c r="B2778" t="s">
        <v>5143</v>
      </c>
      <c r="C2778">
        <v>58</v>
      </c>
      <c r="D2778">
        <v>56</v>
      </c>
      <c r="E2778">
        <v>1</v>
      </c>
      <c r="F2778">
        <v>1</v>
      </c>
      <c r="G2778">
        <v>0</v>
      </c>
      <c r="H2778">
        <v>0</v>
      </c>
      <c r="I2778">
        <v>1400</v>
      </c>
      <c r="J2778">
        <v>100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22</v>
      </c>
      <c r="V2778">
        <v>0</v>
      </c>
      <c r="W2778">
        <v>0</v>
      </c>
      <c r="X2778">
        <v>200</v>
      </c>
      <c r="Y2778">
        <v>0</v>
      </c>
      <c r="Z2778">
        <v>0</v>
      </c>
      <c r="AA2778">
        <v>100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100</v>
      </c>
    </row>
    <row r="2779" spans="1:34" ht="18.75">
      <c r="A2779" s="79">
        <v>2778</v>
      </c>
      <c r="B2779" t="s">
        <v>5144</v>
      </c>
      <c r="C2779">
        <v>59</v>
      </c>
      <c r="D2779">
        <v>56</v>
      </c>
      <c r="E2779">
        <v>1</v>
      </c>
      <c r="F2779">
        <v>1</v>
      </c>
      <c r="G2779">
        <v>0</v>
      </c>
      <c r="H2779">
        <v>0</v>
      </c>
      <c r="I2779">
        <v>1401</v>
      </c>
      <c r="J2779">
        <v>50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22</v>
      </c>
      <c r="V2779">
        <v>0</v>
      </c>
      <c r="W2779">
        <v>0</v>
      </c>
      <c r="X2779">
        <v>100</v>
      </c>
      <c r="Y2779">
        <v>0</v>
      </c>
      <c r="Z2779">
        <v>0</v>
      </c>
      <c r="AA2779">
        <v>50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100</v>
      </c>
    </row>
    <row r="2780" spans="1:34" ht="18.75">
      <c r="A2780" s="79">
        <v>2779</v>
      </c>
      <c r="B2780" t="s">
        <v>5145</v>
      </c>
      <c r="C2780">
        <v>59</v>
      </c>
      <c r="D2780">
        <v>56</v>
      </c>
      <c r="E2780">
        <v>1</v>
      </c>
      <c r="F2780">
        <v>1</v>
      </c>
      <c r="G2780">
        <v>0</v>
      </c>
      <c r="H2780">
        <v>0</v>
      </c>
      <c r="I2780">
        <v>1401</v>
      </c>
      <c r="J2780">
        <v>100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22</v>
      </c>
      <c r="V2780">
        <v>0</v>
      </c>
      <c r="W2780">
        <v>0</v>
      </c>
      <c r="X2780">
        <v>200</v>
      </c>
      <c r="Y2780">
        <v>0</v>
      </c>
      <c r="Z2780">
        <v>0</v>
      </c>
      <c r="AA2780">
        <v>100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100</v>
      </c>
    </row>
    <row r="2781" spans="1:34" ht="18.75">
      <c r="A2781" s="79">
        <v>2780</v>
      </c>
      <c r="B2781" t="s">
        <v>5146</v>
      </c>
      <c r="C2781">
        <v>58</v>
      </c>
      <c r="D2781">
        <v>55</v>
      </c>
      <c r="E2781">
        <v>1</v>
      </c>
      <c r="F2781">
        <v>1</v>
      </c>
      <c r="G2781">
        <v>0</v>
      </c>
      <c r="H2781">
        <v>0</v>
      </c>
      <c r="I2781">
        <v>1398</v>
      </c>
      <c r="J2781">
        <v>50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22</v>
      </c>
      <c r="V2781">
        <v>0</v>
      </c>
      <c r="W2781">
        <v>0</v>
      </c>
      <c r="X2781">
        <v>100</v>
      </c>
      <c r="Y2781">
        <v>0</v>
      </c>
      <c r="Z2781">
        <v>0</v>
      </c>
      <c r="AA2781">
        <v>50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100</v>
      </c>
    </row>
    <row r="2782" spans="1:34" ht="18.75">
      <c r="A2782" s="79">
        <v>2781</v>
      </c>
      <c r="B2782" t="s">
        <v>5147</v>
      </c>
      <c r="C2782">
        <v>58</v>
      </c>
      <c r="D2782">
        <v>55</v>
      </c>
      <c r="E2782">
        <v>1</v>
      </c>
      <c r="F2782">
        <v>1</v>
      </c>
      <c r="G2782">
        <v>0</v>
      </c>
      <c r="H2782">
        <v>0</v>
      </c>
      <c r="I2782">
        <v>1398</v>
      </c>
      <c r="J2782">
        <v>100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22</v>
      </c>
      <c r="V2782">
        <v>0</v>
      </c>
      <c r="W2782">
        <v>0</v>
      </c>
      <c r="X2782">
        <v>200</v>
      </c>
      <c r="Y2782">
        <v>0</v>
      </c>
      <c r="Z2782">
        <v>0</v>
      </c>
      <c r="AA2782">
        <v>100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100</v>
      </c>
    </row>
    <row r="2783" spans="1:34" ht="18.75">
      <c r="A2783" s="79">
        <v>2782</v>
      </c>
      <c r="B2783" t="s">
        <v>5148</v>
      </c>
      <c r="C2783">
        <v>59</v>
      </c>
      <c r="D2783">
        <v>55</v>
      </c>
      <c r="E2783">
        <v>1</v>
      </c>
      <c r="F2783">
        <v>1</v>
      </c>
      <c r="G2783">
        <v>0</v>
      </c>
      <c r="H2783">
        <v>0</v>
      </c>
      <c r="I2783">
        <v>1399</v>
      </c>
      <c r="J2783">
        <v>50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22</v>
      </c>
      <c r="V2783">
        <v>0</v>
      </c>
      <c r="W2783">
        <v>0</v>
      </c>
      <c r="X2783">
        <v>100</v>
      </c>
      <c r="Y2783">
        <v>0</v>
      </c>
      <c r="Z2783">
        <v>0</v>
      </c>
      <c r="AA2783">
        <v>50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100</v>
      </c>
    </row>
    <row r="2784" spans="1:34" ht="18.75">
      <c r="A2784" s="79">
        <v>2783</v>
      </c>
      <c r="B2784" t="s">
        <v>5149</v>
      </c>
      <c r="C2784">
        <v>59</v>
      </c>
      <c r="D2784">
        <v>55</v>
      </c>
      <c r="E2784">
        <v>1</v>
      </c>
      <c r="F2784">
        <v>1</v>
      </c>
      <c r="G2784">
        <v>0</v>
      </c>
      <c r="H2784">
        <v>0</v>
      </c>
      <c r="I2784">
        <v>1399</v>
      </c>
      <c r="J2784">
        <v>100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22</v>
      </c>
      <c r="V2784">
        <v>0</v>
      </c>
      <c r="W2784">
        <v>0</v>
      </c>
      <c r="X2784">
        <v>200</v>
      </c>
      <c r="Y2784">
        <v>0</v>
      </c>
      <c r="Z2784">
        <v>0</v>
      </c>
      <c r="AA2784">
        <v>100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100</v>
      </c>
    </row>
    <row r="2785" spans="1:34" ht="18.75">
      <c r="A2785" s="79">
        <v>2784</v>
      </c>
      <c r="B2785" t="s">
        <v>5150</v>
      </c>
      <c r="C2785">
        <v>58</v>
      </c>
      <c r="D2785">
        <v>60</v>
      </c>
      <c r="E2785">
        <v>1</v>
      </c>
      <c r="F2785">
        <v>1</v>
      </c>
      <c r="G2785">
        <v>0</v>
      </c>
      <c r="H2785">
        <v>0</v>
      </c>
      <c r="I2785">
        <v>1900</v>
      </c>
      <c r="J2785">
        <v>50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22</v>
      </c>
      <c r="V2785">
        <v>0</v>
      </c>
      <c r="W2785">
        <v>0</v>
      </c>
      <c r="X2785">
        <v>100</v>
      </c>
      <c r="Y2785">
        <v>0</v>
      </c>
      <c r="Z2785">
        <v>0</v>
      </c>
      <c r="AA2785">
        <v>50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100</v>
      </c>
    </row>
    <row r="2786" spans="1:34" ht="18.75">
      <c r="A2786" s="79">
        <v>2785</v>
      </c>
      <c r="B2786" t="s">
        <v>5151</v>
      </c>
      <c r="C2786">
        <v>58</v>
      </c>
      <c r="D2786">
        <v>60</v>
      </c>
      <c r="E2786">
        <v>1</v>
      </c>
      <c r="F2786">
        <v>1</v>
      </c>
      <c r="G2786">
        <v>0</v>
      </c>
      <c r="H2786">
        <v>0</v>
      </c>
      <c r="I2786">
        <v>1900</v>
      </c>
      <c r="J2786">
        <v>100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22</v>
      </c>
      <c r="V2786">
        <v>0</v>
      </c>
      <c r="W2786">
        <v>0</v>
      </c>
      <c r="X2786">
        <v>200</v>
      </c>
      <c r="Y2786">
        <v>0</v>
      </c>
      <c r="Z2786">
        <v>0</v>
      </c>
      <c r="AA2786">
        <v>100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100</v>
      </c>
    </row>
    <row r="2787" spans="1:34" ht="18.75">
      <c r="A2787" s="79">
        <v>2786</v>
      </c>
      <c r="B2787" t="s">
        <v>5152</v>
      </c>
      <c r="C2787">
        <v>59</v>
      </c>
      <c r="D2787">
        <v>60</v>
      </c>
      <c r="E2787">
        <v>1</v>
      </c>
      <c r="F2787">
        <v>1</v>
      </c>
      <c r="G2787">
        <v>0</v>
      </c>
      <c r="H2787">
        <v>0</v>
      </c>
      <c r="I2787">
        <v>1910</v>
      </c>
      <c r="J2787">
        <v>50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22</v>
      </c>
      <c r="V2787">
        <v>0</v>
      </c>
      <c r="W2787">
        <v>0</v>
      </c>
      <c r="X2787">
        <v>100</v>
      </c>
      <c r="Y2787">
        <v>0</v>
      </c>
      <c r="Z2787">
        <v>0</v>
      </c>
      <c r="AA2787">
        <v>50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100</v>
      </c>
    </row>
    <row r="2788" spans="1:34" ht="18.75">
      <c r="A2788" s="79">
        <v>2787</v>
      </c>
      <c r="B2788" t="s">
        <v>5153</v>
      </c>
      <c r="C2788">
        <v>59</v>
      </c>
      <c r="D2788">
        <v>60</v>
      </c>
      <c r="E2788">
        <v>1</v>
      </c>
      <c r="F2788">
        <v>1</v>
      </c>
      <c r="G2788">
        <v>0</v>
      </c>
      <c r="H2788">
        <v>0</v>
      </c>
      <c r="I2788">
        <v>1910</v>
      </c>
      <c r="J2788">
        <v>100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22</v>
      </c>
      <c r="V2788">
        <v>0</v>
      </c>
      <c r="W2788">
        <v>0</v>
      </c>
      <c r="X2788">
        <v>200</v>
      </c>
      <c r="Y2788">
        <v>0</v>
      </c>
      <c r="Z2788">
        <v>0</v>
      </c>
      <c r="AA2788">
        <v>100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100</v>
      </c>
    </row>
    <row r="2789" spans="1:34" ht="18.75">
      <c r="A2789" s="79">
        <v>2788</v>
      </c>
      <c r="B2789" t="s">
        <v>5154</v>
      </c>
      <c r="C2789">
        <v>58</v>
      </c>
      <c r="D2789">
        <v>202</v>
      </c>
      <c r="E2789">
        <v>1</v>
      </c>
      <c r="F2789">
        <v>1</v>
      </c>
      <c r="G2789">
        <v>1</v>
      </c>
      <c r="H2789">
        <v>0</v>
      </c>
      <c r="I2789">
        <v>4600</v>
      </c>
      <c r="J2789">
        <v>2000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22</v>
      </c>
      <c r="V2789">
        <v>300</v>
      </c>
      <c r="W2789">
        <v>0</v>
      </c>
      <c r="X2789">
        <v>500</v>
      </c>
      <c r="Y2789">
        <v>0</v>
      </c>
      <c r="Z2789">
        <v>0</v>
      </c>
      <c r="AA2789">
        <v>10000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100</v>
      </c>
    </row>
    <row r="2790" spans="1:34" ht="18.75">
      <c r="A2790" s="79">
        <v>2789</v>
      </c>
      <c r="B2790" t="s">
        <v>5155</v>
      </c>
      <c r="C2790">
        <v>59</v>
      </c>
      <c r="D2790">
        <v>202</v>
      </c>
      <c r="E2790">
        <v>1</v>
      </c>
      <c r="F2790">
        <v>1</v>
      </c>
      <c r="G2790">
        <v>1</v>
      </c>
      <c r="H2790">
        <v>0</v>
      </c>
      <c r="I2790">
        <v>4601</v>
      </c>
      <c r="J2790">
        <v>2000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22</v>
      </c>
      <c r="V2790">
        <v>300</v>
      </c>
      <c r="W2790">
        <v>0</v>
      </c>
      <c r="X2790">
        <v>500</v>
      </c>
      <c r="Y2790">
        <v>0</v>
      </c>
      <c r="Z2790">
        <v>0</v>
      </c>
      <c r="AA2790">
        <v>10000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100</v>
      </c>
    </row>
    <row r="2791" spans="1:34" ht="18.75">
      <c r="A2791" s="79">
        <v>2790</v>
      </c>
      <c r="B2791" t="s">
        <v>5156</v>
      </c>
      <c r="C2791">
        <v>58</v>
      </c>
      <c r="D2791">
        <v>121</v>
      </c>
      <c r="E2791">
        <v>1</v>
      </c>
      <c r="F2791">
        <v>0</v>
      </c>
      <c r="G2791">
        <v>1</v>
      </c>
      <c r="H2791">
        <v>0</v>
      </c>
      <c r="I2791">
        <v>4232</v>
      </c>
      <c r="J2791">
        <v>2000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45</v>
      </c>
      <c r="V2791">
        <v>300</v>
      </c>
      <c r="W2791">
        <v>50000</v>
      </c>
      <c r="X2791">
        <v>195</v>
      </c>
      <c r="Y2791">
        <v>0</v>
      </c>
      <c r="Z2791">
        <v>0</v>
      </c>
      <c r="AA2791">
        <v>10000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100</v>
      </c>
    </row>
    <row r="2792" spans="1:34" ht="18.75">
      <c r="A2792" s="79">
        <v>2791</v>
      </c>
      <c r="B2792" t="s">
        <v>5157</v>
      </c>
      <c r="C2792">
        <v>59</v>
      </c>
      <c r="D2792">
        <v>121</v>
      </c>
      <c r="E2792">
        <v>1</v>
      </c>
      <c r="F2792">
        <v>0</v>
      </c>
      <c r="G2792">
        <v>1</v>
      </c>
      <c r="H2792">
        <v>0</v>
      </c>
      <c r="I2792">
        <v>4233</v>
      </c>
      <c r="J2792">
        <v>2000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45</v>
      </c>
      <c r="V2792">
        <v>300</v>
      </c>
      <c r="W2792">
        <v>0</v>
      </c>
      <c r="X2792">
        <v>195</v>
      </c>
      <c r="Y2792">
        <v>0</v>
      </c>
      <c r="Z2792">
        <v>0</v>
      </c>
      <c r="AA2792">
        <v>10000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100</v>
      </c>
    </row>
    <row r="2793" spans="1:34" ht="18.75">
      <c r="A2793" s="79">
        <v>2792</v>
      </c>
      <c r="B2793" t="s">
        <v>5158</v>
      </c>
      <c r="C2793">
        <v>58</v>
      </c>
      <c r="D2793">
        <v>118</v>
      </c>
      <c r="E2793">
        <v>1</v>
      </c>
      <c r="F2793">
        <v>0</v>
      </c>
      <c r="G2793">
        <v>1</v>
      </c>
      <c r="H2793">
        <v>0</v>
      </c>
      <c r="I2793">
        <v>3921</v>
      </c>
      <c r="J2793">
        <v>2000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45</v>
      </c>
      <c r="V2793">
        <v>300</v>
      </c>
      <c r="W2793">
        <v>50000</v>
      </c>
      <c r="X2793">
        <v>195</v>
      </c>
      <c r="Y2793">
        <v>0</v>
      </c>
      <c r="Z2793">
        <v>0</v>
      </c>
      <c r="AA2793">
        <v>10000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100</v>
      </c>
    </row>
    <row r="2794" spans="1:34" ht="18.75">
      <c r="A2794" s="79">
        <v>2793</v>
      </c>
      <c r="B2794" t="s">
        <v>5159</v>
      </c>
      <c r="C2794">
        <v>59</v>
      </c>
      <c r="D2794">
        <v>118</v>
      </c>
      <c r="E2794">
        <v>1</v>
      </c>
      <c r="F2794">
        <v>0</v>
      </c>
      <c r="G2794">
        <v>1</v>
      </c>
      <c r="H2794">
        <v>0</v>
      </c>
      <c r="I2794">
        <v>3920</v>
      </c>
      <c r="J2794">
        <v>2000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45</v>
      </c>
      <c r="V2794">
        <v>300</v>
      </c>
      <c r="W2794">
        <v>0</v>
      </c>
      <c r="X2794">
        <v>195</v>
      </c>
      <c r="Y2794">
        <v>0</v>
      </c>
      <c r="Z2794">
        <v>0</v>
      </c>
      <c r="AA2794">
        <v>10000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100</v>
      </c>
    </row>
    <row r="2795" spans="1:34" ht="18.75">
      <c r="A2795" s="79">
        <v>2794</v>
      </c>
      <c r="B2795" t="s">
        <v>5160</v>
      </c>
      <c r="C2795">
        <v>58</v>
      </c>
      <c r="D2795">
        <v>303</v>
      </c>
      <c r="E2795">
        <v>1</v>
      </c>
      <c r="F2795">
        <v>0</v>
      </c>
      <c r="G2795">
        <v>1</v>
      </c>
      <c r="H2795">
        <v>0</v>
      </c>
      <c r="I2795">
        <v>4780</v>
      </c>
      <c r="J2795">
        <v>2000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45</v>
      </c>
      <c r="V2795">
        <v>300</v>
      </c>
      <c r="W2795">
        <v>50000</v>
      </c>
      <c r="X2795">
        <v>195</v>
      </c>
      <c r="Y2795">
        <v>0</v>
      </c>
      <c r="Z2795">
        <v>0</v>
      </c>
      <c r="AA2795">
        <v>10000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100</v>
      </c>
    </row>
    <row r="2796" spans="1:34" ht="18.75">
      <c r="A2796" s="79">
        <v>2795</v>
      </c>
      <c r="B2796" t="s">
        <v>5161</v>
      </c>
      <c r="C2796">
        <v>59</v>
      </c>
      <c r="D2796">
        <v>303</v>
      </c>
      <c r="E2796">
        <v>1</v>
      </c>
      <c r="F2796">
        <v>0</v>
      </c>
      <c r="G2796">
        <v>1</v>
      </c>
      <c r="H2796">
        <v>0</v>
      </c>
      <c r="I2796">
        <v>4781</v>
      </c>
      <c r="J2796">
        <v>2000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45</v>
      </c>
      <c r="V2796">
        <v>300</v>
      </c>
      <c r="W2796">
        <v>0</v>
      </c>
      <c r="X2796">
        <v>195</v>
      </c>
      <c r="Y2796">
        <v>0</v>
      </c>
      <c r="Z2796">
        <v>0</v>
      </c>
      <c r="AA2796">
        <v>10000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100</v>
      </c>
    </row>
    <row r="2797" spans="1:34" ht="18.75">
      <c r="A2797" s="79">
        <v>2796</v>
      </c>
      <c r="B2797" t="s">
        <v>5162</v>
      </c>
      <c r="C2797">
        <v>58</v>
      </c>
      <c r="D2797">
        <v>119</v>
      </c>
      <c r="E2797">
        <v>1</v>
      </c>
      <c r="F2797">
        <v>0</v>
      </c>
      <c r="G2797">
        <v>1</v>
      </c>
      <c r="H2797">
        <v>0</v>
      </c>
      <c r="I2797">
        <v>3925</v>
      </c>
      <c r="J2797">
        <v>2000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45</v>
      </c>
      <c r="V2797">
        <v>300</v>
      </c>
      <c r="W2797">
        <v>50000</v>
      </c>
      <c r="X2797">
        <v>195</v>
      </c>
      <c r="Y2797">
        <v>0</v>
      </c>
      <c r="Z2797">
        <v>0</v>
      </c>
      <c r="AA2797">
        <v>10000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100</v>
      </c>
    </row>
    <row r="2798" spans="1:34" ht="18.75">
      <c r="A2798" s="79">
        <v>2797</v>
      </c>
      <c r="B2798" t="s">
        <v>5163</v>
      </c>
      <c r="C2798">
        <v>59</v>
      </c>
      <c r="D2798">
        <v>119</v>
      </c>
      <c r="E2798">
        <v>1</v>
      </c>
      <c r="F2798">
        <v>0</v>
      </c>
      <c r="G2798">
        <v>1</v>
      </c>
      <c r="H2798">
        <v>0</v>
      </c>
      <c r="I2798">
        <v>3924</v>
      </c>
      <c r="J2798">
        <v>2000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45</v>
      </c>
      <c r="V2798">
        <v>300</v>
      </c>
      <c r="W2798">
        <v>0</v>
      </c>
      <c r="X2798">
        <v>195</v>
      </c>
      <c r="Y2798">
        <v>0</v>
      </c>
      <c r="Z2798">
        <v>0</v>
      </c>
      <c r="AA2798">
        <v>10000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100</v>
      </c>
    </row>
    <row r="2799" spans="1:34" ht="18.75">
      <c r="A2799" s="79">
        <v>2798</v>
      </c>
      <c r="B2799" t="s">
        <v>5164</v>
      </c>
      <c r="C2799">
        <v>58</v>
      </c>
      <c r="D2799">
        <v>120</v>
      </c>
      <c r="E2799">
        <v>1</v>
      </c>
      <c r="F2799">
        <v>0</v>
      </c>
      <c r="G2799">
        <v>1</v>
      </c>
      <c r="H2799">
        <v>0</v>
      </c>
      <c r="I2799">
        <v>4003</v>
      </c>
      <c r="J2799">
        <v>2000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45</v>
      </c>
      <c r="V2799">
        <v>300</v>
      </c>
      <c r="W2799">
        <v>60000</v>
      </c>
      <c r="X2799">
        <v>195</v>
      </c>
      <c r="Y2799">
        <v>0</v>
      </c>
      <c r="Z2799">
        <v>0</v>
      </c>
      <c r="AA2799">
        <v>10000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100</v>
      </c>
    </row>
    <row r="2800" spans="1:34" ht="18.75">
      <c r="A2800" s="79">
        <v>2799</v>
      </c>
      <c r="B2800" t="s">
        <v>5165</v>
      </c>
      <c r="C2800">
        <v>59</v>
      </c>
      <c r="D2800">
        <v>120</v>
      </c>
      <c r="E2800">
        <v>1</v>
      </c>
      <c r="F2800">
        <v>0</v>
      </c>
      <c r="G2800">
        <v>1</v>
      </c>
      <c r="H2800">
        <v>0</v>
      </c>
      <c r="I2800">
        <v>4002</v>
      </c>
      <c r="J2800">
        <v>2000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45</v>
      </c>
      <c r="V2800">
        <v>300</v>
      </c>
      <c r="W2800">
        <v>0</v>
      </c>
      <c r="X2800">
        <v>195</v>
      </c>
      <c r="Y2800">
        <v>0</v>
      </c>
      <c r="Z2800">
        <v>0</v>
      </c>
      <c r="AA2800">
        <v>10000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100</v>
      </c>
    </row>
    <row r="2801" spans="1:34" ht="18.75">
      <c r="A2801" s="79">
        <v>2800</v>
      </c>
      <c r="B2801" t="s">
        <v>5166</v>
      </c>
      <c r="C2801">
        <v>58</v>
      </c>
      <c r="D2801">
        <v>122</v>
      </c>
      <c r="E2801">
        <v>1</v>
      </c>
      <c r="F2801">
        <v>0</v>
      </c>
      <c r="G2801">
        <v>1</v>
      </c>
      <c r="H2801">
        <v>0</v>
      </c>
      <c r="I2801">
        <v>4001</v>
      </c>
      <c r="J2801">
        <v>2000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45</v>
      </c>
      <c r="V2801">
        <v>300</v>
      </c>
      <c r="W2801">
        <v>50000</v>
      </c>
      <c r="X2801">
        <v>195</v>
      </c>
      <c r="Y2801">
        <v>0</v>
      </c>
      <c r="Z2801">
        <v>0</v>
      </c>
      <c r="AA2801">
        <v>10000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100</v>
      </c>
    </row>
    <row r="2802" spans="1:34" ht="18.75">
      <c r="A2802" s="79">
        <v>2801</v>
      </c>
      <c r="B2802" t="s">
        <v>5167</v>
      </c>
      <c r="C2802">
        <v>59</v>
      </c>
      <c r="D2802">
        <v>122</v>
      </c>
      <c r="E2802">
        <v>1</v>
      </c>
      <c r="F2802">
        <v>0</v>
      </c>
      <c r="G2802">
        <v>1</v>
      </c>
      <c r="H2802">
        <v>0</v>
      </c>
      <c r="I2802">
        <v>4000</v>
      </c>
      <c r="J2802">
        <v>2000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45</v>
      </c>
      <c r="V2802">
        <v>300</v>
      </c>
      <c r="W2802">
        <v>0</v>
      </c>
      <c r="X2802">
        <v>195</v>
      </c>
      <c r="Y2802">
        <v>0</v>
      </c>
      <c r="Z2802">
        <v>0</v>
      </c>
      <c r="AA2802">
        <v>10000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100</v>
      </c>
    </row>
    <row r="2803" spans="1:34" ht="18.75">
      <c r="A2803" s="79">
        <v>2802</v>
      </c>
      <c r="B2803" t="s">
        <v>5168</v>
      </c>
      <c r="C2803">
        <v>58</v>
      </c>
      <c r="D2803">
        <v>117</v>
      </c>
      <c r="E2803">
        <v>1</v>
      </c>
      <c r="F2803">
        <v>0</v>
      </c>
      <c r="G2803">
        <v>1</v>
      </c>
      <c r="H2803">
        <v>0</v>
      </c>
      <c r="I2803">
        <v>3923</v>
      </c>
      <c r="J2803">
        <v>2000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45</v>
      </c>
      <c r="V2803">
        <v>300</v>
      </c>
      <c r="W2803">
        <v>50000</v>
      </c>
      <c r="X2803">
        <v>195</v>
      </c>
      <c r="Y2803">
        <v>0</v>
      </c>
      <c r="Z2803">
        <v>0</v>
      </c>
      <c r="AA2803">
        <v>10000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100</v>
      </c>
    </row>
    <row r="2804" spans="1:34" ht="18.75">
      <c r="A2804" s="79">
        <v>2803</v>
      </c>
      <c r="B2804" t="s">
        <v>5169</v>
      </c>
      <c r="C2804">
        <v>59</v>
      </c>
      <c r="D2804">
        <v>117</v>
      </c>
      <c r="E2804">
        <v>1</v>
      </c>
      <c r="F2804">
        <v>0</v>
      </c>
      <c r="G2804">
        <v>1</v>
      </c>
      <c r="H2804">
        <v>0</v>
      </c>
      <c r="I2804">
        <v>3922</v>
      </c>
      <c r="J2804">
        <v>2000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45</v>
      </c>
      <c r="V2804">
        <v>300</v>
      </c>
      <c r="W2804">
        <v>0</v>
      </c>
      <c r="X2804">
        <v>195</v>
      </c>
      <c r="Y2804">
        <v>0</v>
      </c>
      <c r="Z2804">
        <v>0</v>
      </c>
      <c r="AA2804">
        <v>10000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100</v>
      </c>
    </row>
    <row r="2805" spans="1:34" ht="18.75">
      <c r="A2805" s="79">
        <v>2804</v>
      </c>
      <c r="B2805" t="s">
        <v>5170</v>
      </c>
      <c r="C2805">
        <v>17</v>
      </c>
      <c r="D2805">
        <v>300</v>
      </c>
      <c r="E2805">
        <v>1</v>
      </c>
      <c r="F2805">
        <v>0</v>
      </c>
      <c r="G2805">
        <v>0</v>
      </c>
      <c r="H2805">
        <v>0</v>
      </c>
      <c r="I2805">
        <v>2232</v>
      </c>
      <c r="J2805">
        <v>100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10000</v>
      </c>
      <c r="X2805">
        <v>5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100</v>
      </c>
    </row>
    <row r="2806" spans="1:34" ht="18.75">
      <c r="A2806" s="79">
        <v>2805</v>
      </c>
      <c r="B2806" t="s">
        <v>5171</v>
      </c>
      <c r="C2806">
        <v>2</v>
      </c>
      <c r="D2806">
        <v>0</v>
      </c>
      <c r="E2806">
        <v>1</v>
      </c>
      <c r="F2806">
        <v>55</v>
      </c>
      <c r="G2806">
        <v>0</v>
      </c>
      <c r="H2806">
        <v>0</v>
      </c>
      <c r="I2806">
        <v>1010</v>
      </c>
      <c r="J2806">
        <v>50000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5000</v>
      </c>
      <c r="X2806">
        <v>5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100</v>
      </c>
    </row>
    <row r="2807" spans="1:34" ht="18.75">
      <c r="A2807" s="79">
        <v>2806</v>
      </c>
      <c r="B2807" t="s">
        <v>5172</v>
      </c>
      <c r="C2807">
        <v>2</v>
      </c>
      <c r="D2807">
        <v>0</v>
      </c>
      <c r="E2807">
        <v>1</v>
      </c>
      <c r="F2807">
        <v>54</v>
      </c>
      <c r="G2807">
        <v>0</v>
      </c>
      <c r="H2807">
        <v>0</v>
      </c>
      <c r="I2807">
        <v>999</v>
      </c>
      <c r="J2807">
        <v>50000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25000</v>
      </c>
      <c r="X2807">
        <v>5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100</v>
      </c>
    </row>
    <row r="2808" spans="1:34" ht="18.75">
      <c r="A2808" s="79">
        <v>2807</v>
      </c>
      <c r="B2808" t="s">
        <v>5173</v>
      </c>
      <c r="C2808">
        <v>2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1025</v>
      </c>
      <c r="J2808">
        <v>50000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5000</v>
      </c>
      <c r="X2808">
        <v>5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100</v>
      </c>
    </row>
    <row r="2809" spans="1:34" ht="18.75">
      <c r="A2809" s="79">
        <v>2808</v>
      </c>
      <c r="B2809" t="s">
        <v>5174</v>
      </c>
      <c r="C2809">
        <v>2</v>
      </c>
      <c r="D2809">
        <v>0</v>
      </c>
      <c r="E2809">
        <v>1</v>
      </c>
      <c r="F2809">
        <v>123</v>
      </c>
      <c r="G2809">
        <v>0</v>
      </c>
      <c r="H2809">
        <v>0</v>
      </c>
      <c r="I2809">
        <v>3476</v>
      </c>
      <c r="J2809">
        <v>50000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8888</v>
      </c>
      <c r="X2809">
        <v>5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100</v>
      </c>
    </row>
    <row r="2810" spans="1:34" ht="18.75">
      <c r="A2810" s="79">
        <v>2809</v>
      </c>
      <c r="B2810" t="s">
        <v>5175</v>
      </c>
      <c r="C2810">
        <v>41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830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450010</v>
      </c>
      <c r="X2810">
        <v>5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100</v>
      </c>
    </row>
    <row r="2811" spans="1:34" ht="18.75">
      <c r="A2811" s="79">
        <v>2810</v>
      </c>
      <c r="B2811" t="s">
        <v>5176</v>
      </c>
      <c r="C2811">
        <v>41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1270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24010</v>
      </c>
      <c r="X2811">
        <v>5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100</v>
      </c>
    </row>
    <row r="2812" spans="1:34" ht="18.75">
      <c r="A2812" s="79">
        <v>2811</v>
      </c>
      <c r="B2812" t="s">
        <v>5177</v>
      </c>
      <c r="C2812">
        <v>41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1270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24010</v>
      </c>
      <c r="X2812">
        <v>5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100</v>
      </c>
    </row>
    <row r="2813" spans="1:34" ht="18.75">
      <c r="A2813" s="79">
        <v>2812</v>
      </c>
      <c r="B2813" t="s">
        <v>5178</v>
      </c>
      <c r="C2813">
        <v>41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1270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24010</v>
      </c>
      <c r="X2813">
        <v>5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100</v>
      </c>
    </row>
    <row r="2814" spans="1:34" ht="18.75">
      <c r="A2814" s="79">
        <v>2813</v>
      </c>
      <c r="B2814" t="s">
        <v>5179</v>
      </c>
      <c r="C2814">
        <v>41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1581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4800</v>
      </c>
      <c r="X2814">
        <v>5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100</v>
      </c>
    </row>
    <row r="2815" spans="1:34" ht="18.75">
      <c r="A2815" s="79">
        <v>2814</v>
      </c>
      <c r="B2815" t="s">
        <v>5180</v>
      </c>
      <c r="C2815">
        <v>41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1229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35000</v>
      </c>
      <c r="X2815">
        <v>5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100</v>
      </c>
    </row>
    <row r="2816" spans="1:34" ht="18.75">
      <c r="A2816" s="79">
        <v>2815</v>
      </c>
      <c r="B2816" t="s">
        <v>5181</v>
      </c>
      <c r="C2816">
        <v>17</v>
      </c>
      <c r="D2816">
        <v>0</v>
      </c>
      <c r="E2816">
        <v>1</v>
      </c>
      <c r="F2816">
        <v>82</v>
      </c>
      <c r="G2816">
        <v>0</v>
      </c>
      <c r="H2816">
        <v>0</v>
      </c>
      <c r="I2816">
        <v>273</v>
      </c>
      <c r="J2816">
        <v>9999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80010</v>
      </c>
      <c r="X2816">
        <v>5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100</v>
      </c>
    </row>
    <row r="2817" spans="1:34" ht="18.75">
      <c r="A2817" s="79">
        <v>2816</v>
      </c>
      <c r="B2817" t="s">
        <v>5182</v>
      </c>
      <c r="C2817">
        <v>17</v>
      </c>
      <c r="D2817">
        <v>0</v>
      </c>
      <c r="E2817">
        <v>1</v>
      </c>
      <c r="F2817">
        <v>83</v>
      </c>
      <c r="G2817">
        <v>0</v>
      </c>
      <c r="H2817">
        <v>0</v>
      </c>
      <c r="I2817">
        <v>274</v>
      </c>
      <c r="J2817">
        <v>9999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80010</v>
      </c>
      <c r="X2817">
        <v>5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100</v>
      </c>
    </row>
    <row r="2818" spans="1:34" ht="18.75">
      <c r="A2818" s="79">
        <v>2817</v>
      </c>
      <c r="B2818" t="s">
        <v>5183</v>
      </c>
      <c r="C2818">
        <v>17</v>
      </c>
      <c r="D2818">
        <v>0</v>
      </c>
      <c r="E2818">
        <v>1</v>
      </c>
      <c r="F2818">
        <v>84</v>
      </c>
      <c r="G2818">
        <v>0</v>
      </c>
      <c r="H2818">
        <v>0</v>
      </c>
      <c r="I2818">
        <v>272</v>
      </c>
      <c r="J2818">
        <v>9999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80010</v>
      </c>
      <c r="X2818">
        <v>5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100</v>
      </c>
    </row>
    <row r="2819" spans="1:34" ht="18.75">
      <c r="A2819" s="79">
        <v>2818</v>
      </c>
      <c r="B2819" t="s">
        <v>5184</v>
      </c>
      <c r="C2819">
        <v>17</v>
      </c>
      <c r="D2819">
        <v>0</v>
      </c>
      <c r="E2819">
        <v>1</v>
      </c>
      <c r="F2819">
        <v>79</v>
      </c>
      <c r="G2819">
        <v>0</v>
      </c>
      <c r="H2819">
        <v>0</v>
      </c>
      <c r="I2819">
        <v>2790</v>
      </c>
      <c r="J2819">
        <v>9999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20010</v>
      </c>
      <c r="X2819">
        <v>5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100</v>
      </c>
    </row>
    <row r="2820" spans="1:34" ht="18.75">
      <c r="A2820" s="79">
        <v>2819</v>
      </c>
      <c r="B2820" t="s">
        <v>5185</v>
      </c>
      <c r="C2820">
        <v>31</v>
      </c>
      <c r="D2820">
        <v>0</v>
      </c>
      <c r="E2820">
        <v>1</v>
      </c>
      <c r="F2820">
        <v>197</v>
      </c>
      <c r="G2820">
        <v>0</v>
      </c>
      <c r="H2820">
        <v>0</v>
      </c>
      <c r="I2820">
        <v>3341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1000010</v>
      </c>
      <c r="X2820">
        <v>5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100</v>
      </c>
    </row>
    <row r="2821" spans="1:34" ht="18.75">
      <c r="A2821" s="79">
        <v>2820</v>
      </c>
      <c r="B2821" t="s">
        <v>5186</v>
      </c>
      <c r="C2821">
        <v>41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276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100</v>
      </c>
    </row>
    <row r="2822" spans="1:34" ht="18.75">
      <c r="A2822" s="79">
        <v>2821</v>
      </c>
      <c r="B2822" t="s">
        <v>5187</v>
      </c>
      <c r="C2822">
        <v>41</v>
      </c>
      <c r="D2822">
        <v>0</v>
      </c>
      <c r="E2822">
        <v>1</v>
      </c>
      <c r="F2822">
        <v>0</v>
      </c>
      <c r="G2822">
        <v>0</v>
      </c>
      <c r="H2822">
        <v>0</v>
      </c>
      <c r="I2822">
        <v>276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1000</v>
      </c>
      <c r="X2822">
        <v>5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100</v>
      </c>
    </row>
    <row r="2823" spans="1:34" ht="18.75">
      <c r="A2823" s="79">
        <v>2822</v>
      </c>
      <c r="B2823" t="s">
        <v>5188</v>
      </c>
      <c r="C2823">
        <v>44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2755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20000</v>
      </c>
      <c r="X2823">
        <v>5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100</v>
      </c>
    </row>
    <row r="2824" spans="1:34" ht="18.75">
      <c r="A2824" s="79">
        <v>2823</v>
      </c>
      <c r="B2824" t="s">
        <v>5189</v>
      </c>
      <c r="C2824">
        <v>31</v>
      </c>
      <c r="D2824">
        <v>127</v>
      </c>
      <c r="E2824">
        <v>6</v>
      </c>
      <c r="F2824">
        <v>0</v>
      </c>
      <c r="G2824">
        <v>0</v>
      </c>
      <c r="H2824">
        <v>0</v>
      </c>
      <c r="I2824">
        <v>407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3000</v>
      </c>
      <c r="X2824">
        <v>5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100</v>
      </c>
    </row>
    <row r="2825" spans="1:34" ht="18.75">
      <c r="A2825" s="79">
        <v>2824</v>
      </c>
      <c r="B2825" t="s">
        <v>5190</v>
      </c>
      <c r="C2825">
        <v>31</v>
      </c>
      <c r="D2825">
        <v>0</v>
      </c>
      <c r="E2825">
        <v>8</v>
      </c>
      <c r="F2825">
        <v>18</v>
      </c>
      <c r="G2825">
        <v>0</v>
      </c>
      <c r="H2825">
        <v>0</v>
      </c>
      <c r="I2825">
        <v>406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3000</v>
      </c>
      <c r="X2825">
        <v>5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100</v>
      </c>
    </row>
    <row r="2826" spans="1:34" ht="18.75">
      <c r="A2826" s="79">
        <v>2825</v>
      </c>
      <c r="B2826" t="s">
        <v>5191</v>
      </c>
      <c r="C2826">
        <v>17</v>
      </c>
      <c r="D2826">
        <v>0</v>
      </c>
      <c r="E2826">
        <v>1</v>
      </c>
      <c r="F2826">
        <v>29</v>
      </c>
      <c r="G2826">
        <v>0</v>
      </c>
      <c r="H2826">
        <v>0</v>
      </c>
      <c r="I2826">
        <v>1189</v>
      </c>
      <c r="J2826">
        <v>9999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3000</v>
      </c>
      <c r="X2826">
        <v>4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100</v>
      </c>
    </row>
    <row r="2827" spans="1:34" ht="18.75">
      <c r="A2827" s="79">
        <v>2826</v>
      </c>
      <c r="B2827" t="s">
        <v>5192</v>
      </c>
      <c r="C2827">
        <v>17</v>
      </c>
      <c r="D2827">
        <v>0</v>
      </c>
      <c r="E2827">
        <v>1</v>
      </c>
      <c r="F2827">
        <v>8</v>
      </c>
      <c r="G2827">
        <v>0</v>
      </c>
      <c r="H2827">
        <v>0</v>
      </c>
      <c r="I2827">
        <v>586</v>
      </c>
      <c r="J2827">
        <v>100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</v>
      </c>
      <c r="X2827">
        <v>5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100</v>
      </c>
    </row>
    <row r="2828" spans="1:34" ht="18.75">
      <c r="A2828" s="79">
        <v>2827</v>
      </c>
      <c r="B2828" t="s">
        <v>5193</v>
      </c>
      <c r="C2828">
        <v>6</v>
      </c>
      <c r="D2828">
        <v>24</v>
      </c>
      <c r="E2828">
        <v>80</v>
      </c>
      <c r="F2828">
        <v>0</v>
      </c>
      <c r="G2828">
        <v>0</v>
      </c>
      <c r="H2828">
        <v>0</v>
      </c>
      <c r="I2828">
        <v>55</v>
      </c>
      <c r="J2828">
        <v>32000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30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30</v>
      </c>
      <c r="W2828">
        <v>50000</v>
      </c>
      <c r="X2828">
        <v>5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100</v>
      </c>
    </row>
    <row r="2829" spans="1:34" ht="18.75">
      <c r="A2829" s="79">
        <v>2828</v>
      </c>
      <c r="B2829" t="s">
        <v>5194</v>
      </c>
      <c r="C2829">
        <v>6</v>
      </c>
      <c r="D2829">
        <v>28</v>
      </c>
      <c r="E2829">
        <v>20</v>
      </c>
      <c r="F2829">
        <v>0</v>
      </c>
      <c r="G2829">
        <v>0</v>
      </c>
      <c r="H2829">
        <v>0</v>
      </c>
      <c r="I2829">
        <v>59</v>
      </c>
      <c r="J2829">
        <v>18000</v>
      </c>
      <c r="K2829">
        <v>0</v>
      </c>
      <c r="L2829">
        <v>0</v>
      </c>
      <c r="M2829">
        <v>0</v>
      </c>
      <c r="N2829">
        <v>0</v>
      </c>
      <c r="O2829">
        <v>6</v>
      </c>
      <c r="P2829">
        <v>12</v>
      </c>
      <c r="Q2829">
        <v>2</v>
      </c>
      <c r="R2829">
        <v>6</v>
      </c>
      <c r="S2829">
        <v>0</v>
      </c>
      <c r="T2829">
        <v>0</v>
      </c>
      <c r="U2829">
        <v>0</v>
      </c>
      <c r="V2829">
        <v>35</v>
      </c>
      <c r="W2829">
        <v>50000</v>
      </c>
      <c r="X2829">
        <v>5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100</v>
      </c>
    </row>
    <row r="2830" spans="1:34" ht="18.75">
      <c r="A2830" s="79">
        <v>2829</v>
      </c>
      <c r="B2830" t="s">
        <v>5195</v>
      </c>
      <c r="C2830">
        <v>5</v>
      </c>
      <c r="D2830">
        <v>25</v>
      </c>
      <c r="E2830">
        <v>40</v>
      </c>
      <c r="F2830">
        <v>0</v>
      </c>
      <c r="G2830">
        <v>0</v>
      </c>
      <c r="H2830">
        <v>0</v>
      </c>
      <c r="I2830">
        <v>56</v>
      </c>
      <c r="J2830">
        <v>22000</v>
      </c>
      <c r="K2830">
        <v>0</v>
      </c>
      <c r="L2830">
        <v>0</v>
      </c>
      <c r="M2830">
        <v>0</v>
      </c>
      <c r="N2830">
        <v>0</v>
      </c>
      <c r="O2830">
        <v>8</v>
      </c>
      <c r="P2830">
        <v>20</v>
      </c>
      <c r="Q2830">
        <v>0</v>
      </c>
      <c r="R2830">
        <v>0</v>
      </c>
      <c r="S2830">
        <v>3</v>
      </c>
      <c r="T2830">
        <v>6</v>
      </c>
      <c r="U2830">
        <v>0</v>
      </c>
      <c r="V2830">
        <v>35</v>
      </c>
      <c r="W2830">
        <v>50000</v>
      </c>
      <c r="X2830">
        <v>5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100</v>
      </c>
    </row>
    <row r="2831" spans="1:34" ht="18.75">
      <c r="A2831" s="79">
        <v>2830</v>
      </c>
      <c r="B2831" t="s">
        <v>5196</v>
      </c>
      <c r="C2831">
        <v>10</v>
      </c>
      <c r="D2831">
        <v>6</v>
      </c>
      <c r="E2831">
        <v>62</v>
      </c>
      <c r="F2831">
        <v>0</v>
      </c>
      <c r="G2831">
        <v>0</v>
      </c>
      <c r="H2831">
        <v>0</v>
      </c>
      <c r="I2831">
        <v>85</v>
      </c>
      <c r="J2831">
        <v>35000</v>
      </c>
      <c r="K2831">
        <v>5</v>
      </c>
      <c r="L2831">
        <v>12</v>
      </c>
      <c r="M2831">
        <v>4</v>
      </c>
      <c r="N2831">
        <v>7</v>
      </c>
      <c r="O2831">
        <v>1</v>
      </c>
      <c r="P2831">
        <v>2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40</v>
      </c>
      <c r="W2831">
        <v>35000</v>
      </c>
      <c r="X2831">
        <v>5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100</v>
      </c>
    </row>
    <row r="2832" spans="1:34" ht="18.75">
      <c r="A2832" s="79">
        <v>2831</v>
      </c>
      <c r="B2832" t="s">
        <v>5197</v>
      </c>
      <c r="C2832">
        <v>11</v>
      </c>
      <c r="D2832">
        <v>6</v>
      </c>
      <c r="E2832">
        <v>62</v>
      </c>
      <c r="F2832">
        <v>0</v>
      </c>
      <c r="G2832">
        <v>0</v>
      </c>
      <c r="H2832">
        <v>0</v>
      </c>
      <c r="I2832">
        <v>88</v>
      </c>
      <c r="J2832">
        <v>35000</v>
      </c>
      <c r="K2832">
        <v>5</v>
      </c>
      <c r="L2832">
        <v>12</v>
      </c>
      <c r="M2832">
        <v>4</v>
      </c>
      <c r="N2832">
        <v>7</v>
      </c>
      <c r="O2832">
        <v>1</v>
      </c>
      <c r="P2832">
        <v>2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40</v>
      </c>
      <c r="W2832">
        <v>35000</v>
      </c>
      <c r="X2832">
        <v>5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100</v>
      </c>
    </row>
    <row r="2833" spans="1:34" ht="18.75">
      <c r="A2833" s="79">
        <v>2832</v>
      </c>
      <c r="B2833" t="s">
        <v>5198</v>
      </c>
      <c r="C2833">
        <v>10</v>
      </c>
      <c r="D2833">
        <v>7</v>
      </c>
      <c r="E2833">
        <v>21</v>
      </c>
      <c r="F2833">
        <v>0</v>
      </c>
      <c r="G2833">
        <v>0</v>
      </c>
      <c r="H2833">
        <v>0</v>
      </c>
      <c r="I2833">
        <v>86</v>
      </c>
      <c r="J2833">
        <v>26000</v>
      </c>
      <c r="K2833">
        <v>4</v>
      </c>
      <c r="L2833">
        <v>9</v>
      </c>
      <c r="M2833">
        <v>4</v>
      </c>
      <c r="N2833">
        <v>6</v>
      </c>
      <c r="O2833">
        <v>0</v>
      </c>
      <c r="P2833">
        <v>0</v>
      </c>
      <c r="Q2833">
        <v>2</v>
      </c>
      <c r="R2833">
        <v>5</v>
      </c>
      <c r="S2833">
        <v>0</v>
      </c>
      <c r="T2833">
        <v>0</v>
      </c>
      <c r="U2833">
        <v>0</v>
      </c>
      <c r="V2833">
        <v>40</v>
      </c>
      <c r="W2833">
        <v>35000</v>
      </c>
      <c r="X2833">
        <v>5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100</v>
      </c>
    </row>
    <row r="2834" spans="1:34" ht="18.75">
      <c r="A2834" s="79">
        <v>2833</v>
      </c>
      <c r="B2834" t="s">
        <v>5199</v>
      </c>
      <c r="C2834">
        <v>11</v>
      </c>
      <c r="D2834">
        <v>7</v>
      </c>
      <c r="E2834">
        <v>21</v>
      </c>
      <c r="F2834">
        <v>0</v>
      </c>
      <c r="G2834">
        <v>0</v>
      </c>
      <c r="H2834">
        <v>0</v>
      </c>
      <c r="I2834">
        <v>89</v>
      </c>
      <c r="J2834">
        <v>26000</v>
      </c>
      <c r="K2834">
        <v>4</v>
      </c>
      <c r="L2834">
        <v>9</v>
      </c>
      <c r="M2834">
        <v>4</v>
      </c>
      <c r="N2834">
        <v>6</v>
      </c>
      <c r="O2834">
        <v>0</v>
      </c>
      <c r="P2834">
        <v>0</v>
      </c>
      <c r="Q2834">
        <v>2</v>
      </c>
      <c r="R2834">
        <v>5</v>
      </c>
      <c r="S2834">
        <v>0</v>
      </c>
      <c r="T2834">
        <v>0</v>
      </c>
      <c r="U2834">
        <v>0</v>
      </c>
      <c r="V2834">
        <v>40</v>
      </c>
      <c r="W2834">
        <v>35000</v>
      </c>
      <c r="X2834">
        <v>5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100</v>
      </c>
    </row>
    <row r="2835" spans="1:34" ht="18.75">
      <c r="A2835" s="79">
        <v>2834</v>
      </c>
      <c r="B2835" t="s">
        <v>5200</v>
      </c>
      <c r="C2835">
        <v>10</v>
      </c>
      <c r="D2835">
        <v>8</v>
      </c>
      <c r="E2835">
        <v>37</v>
      </c>
      <c r="F2835">
        <v>0</v>
      </c>
      <c r="G2835">
        <v>0</v>
      </c>
      <c r="H2835">
        <v>0</v>
      </c>
      <c r="I2835">
        <v>87</v>
      </c>
      <c r="J2835">
        <v>30000</v>
      </c>
      <c r="K2835">
        <v>4</v>
      </c>
      <c r="L2835">
        <v>9</v>
      </c>
      <c r="M2835">
        <v>4</v>
      </c>
      <c r="N2835">
        <v>6</v>
      </c>
      <c r="O2835">
        <v>0</v>
      </c>
      <c r="P2835">
        <v>0</v>
      </c>
      <c r="Q2835">
        <v>0</v>
      </c>
      <c r="R2835">
        <v>0</v>
      </c>
      <c r="S2835">
        <v>2</v>
      </c>
      <c r="T2835">
        <v>5</v>
      </c>
      <c r="U2835">
        <v>0</v>
      </c>
      <c r="V2835">
        <v>40</v>
      </c>
      <c r="W2835">
        <v>35000</v>
      </c>
      <c r="X2835">
        <v>5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100</v>
      </c>
    </row>
    <row r="2836" spans="1:34" ht="18.75">
      <c r="A2836" s="79">
        <v>2835</v>
      </c>
      <c r="B2836" t="s">
        <v>5201</v>
      </c>
      <c r="C2836">
        <v>11</v>
      </c>
      <c r="D2836">
        <v>8</v>
      </c>
      <c r="E2836">
        <v>37</v>
      </c>
      <c r="F2836">
        <v>0</v>
      </c>
      <c r="G2836">
        <v>0</v>
      </c>
      <c r="H2836">
        <v>0</v>
      </c>
      <c r="I2836">
        <v>90</v>
      </c>
      <c r="J2836">
        <v>30000</v>
      </c>
      <c r="K2836">
        <v>4</v>
      </c>
      <c r="L2836">
        <v>9</v>
      </c>
      <c r="M2836">
        <v>4</v>
      </c>
      <c r="N2836">
        <v>6</v>
      </c>
      <c r="O2836">
        <v>0</v>
      </c>
      <c r="P2836">
        <v>0</v>
      </c>
      <c r="Q2836">
        <v>0</v>
      </c>
      <c r="R2836">
        <v>0</v>
      </c>
      <c r="S2836">
        <v>2</v>
      </c>
      <c r="T2836">
        <v>5</v>
      </c>
      <c r="U2836">
        <v>0</v>
      </c>
      <c r="V2836">
        <v>40</v>
      </c>
      <c r="W2836">
        <v>35000</v>
      </c>
      <c r="X2836">
        <v>5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100</v>
      </c>
    </row>
    <row r="2837" spans="1:34" ht="18.75">
      <c r="A2837" s="79">
        <v>2836</v>
      </c>
      <c r="B2837" t="s">
        <v>5202</v>
      </c>
      <c r="C2837">
        <v>19</v>
      </c>
      <c r="D2837">
        <v>0</v>
      </c>
      <c r="E2837">
        <v>3</v>
      </c>
      <c r="F2837">
        <v>0</v>
      </c>
      <c r="G2837">
        <v>0</v>
      </c>
      <c r="H2837">
        <v>0</v>
      </c>
      <c r="I2837">
        <v>682</v>
      </c>
      <c r="J2837">
        <v>8000</v>
      </c>
      <c r="K2837">
        <v>0</v>
      </c>
      <c r="L2837">
        <v>0</v>
      </c>
      <c r="M2837">
        <v>0</v>
      </c>
      <c r="N2837">
        <v>1</v>
      </c>
      <c r="O2837">
        <v>3</v>
      </c>
      <c r="P2837">
        <v>8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54</v>
      </c>
      <c r="W2837">
        <v>20000</v>
      </c>
      <c r="X2837">
        <v>5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100</v>
      </c>
    </row>
    <row r="2838" spans="1:34" ht="18.75">
      <c r="A2838" s="79">
        <v>2837</v>
      </c>
      <c r="B2838" t="s">
        <v>5203</v>
      </c>
      <c r="C2838">
        <v>26</v>
      </c>
      <c r="D2838">
        <v>0</v>
      </c>
      <c r="E2838">
        <v>2</v>
      </c>
      <c r="F2838">
        <v>0</v>
      </c>
      <c r="G2838">
        <v>0</v>
      </c>
      <c r="H2838">
        <v>0</v>
      </c>
      <c r="I2838">
        <v>676</v>
      </c>
      <c r="J2838">
        <v>8000</v>
      </c>
      <c r="K2838">
        <v>0</v>
      </c>
      <c r="L2838">
        <v>1</v>
      </c>
      <c r="M2838">
        <v>0</v>
      </c>
      <c r="N2838">
        <v>0</v>
      </c>
      <c r="O2838">
        <v>1</v>
      </c>
      <c r="P2838">
        <v>5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54</v>
      </c>
      <c r="W2838">
        <v>20000</v>
      </c>
      <c r="X2838">
        <v>5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100</v>
      </c>
    </row>
    <row r="2839" spans="1:34" ht="18.75">
      <c r="A2839" s="79">
        <v>2838</v>
      </c>
      <c r="B2839" t="s">
        <v>5204</v>
      </c>
      <c r="C2839">
        <v>22</v>
      </c>
      <c r="D2839">
        <v>0</v>
      </c>
      <c r="E2839">
        <v>2</v>
      </c>
      <c r="F2839">
        <v>0</v>
      </c>
      <c r="G2839">
        <v>0</v>
      </c>
      <c r="H2839">
        <v>0</v>
      </c>
      <c r="I2839">
        <v>670</v>
      </c>
      <c r="J2839">
        <v>8000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9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54</v>
      </c>
      <c r="W2839">
        <v>20000</v>
      </c>
      <c r="X2839">
        <v>5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100</v>
      </c>
    </row>
    <row r="2840" spans="1:34" ht="18.75">
      <c r="A2840" s="79">
        <v>2839</v>
      </c>
      <c r="B2840" t="s">
        <v>5205</v>
      </c>
      <c r="C2840">
        <v>20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683</v>
      </c>
      <c r="J2840">
        <v>6000</v>
      </c>
      <c r="K2840">
        <v>0</v>
      </c>
      <c r="L2840">
        <v>0</v>
      </c>
      <c r="M2840">
        <v>0</v>
      </c>
      <c r="N2840">
        <v>3</v>
      </c>
      <c r="O2840">
        <v>0</v>
      </c>
      <c r="P2840">
        <v>0</v>
      </c>
      <c r="Q2840">
        <v>0</v>
      </c>
      <c r="R2840">
        <v>9</v>
      </c>
      <c r="S2840">
        <v>0</v>
      </c>
      <c r="T2840">
        <v>0</v>
      </c>
      <c r="U2840">
        <v>2</v>
      </c>
      <c r="V2840">
        <v>32</v>
      </c>
      <c r="W2840">
        <v>20000</v>
      </c>
      <c r="X2840">
        <v>5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100</v>
      </c>
    </row>
    <row r="2841" spans="1:34" ht="18.75">
      <c r="A2841" s="79">
        <v>2840</v>
      </c>
      <c r="B2841" t="s">
        <v>5206</v>
      </c>
      <c r="C2841">
        <v>26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678</v>
      </c>
      <c r="J2841">
        <v>6000</v>
      </c>
      <c r="K2841">
        <v>0</v>
      </c>
      <c r="L2841">
        <v>2</v>
      </c>
      <c r="M2841">
        <v>0</v>
      </c>
      <c r="N2841">
        <v>2</v>
      </c>
      <c r="O2841">
        <v>0</v>
      </c>
      <c r="P2841">
        <v>0</v>
      </c>
      <c r="Q2841">
        <v>1</v>
      </c>
      <c r="R2841">
        <v>5</v>
      </c>
      <c r="S2841">
        <v>0</v>
      </c>
      <c r="T2841">
        <v>0</v>
      </c>
      <c r="U2841">
        <v>2</v>
      </c>
      <c r="V2841">
        <v>32</v>
      </c>
      <c r="W2841">
        <v>20000</v>
      </c>
      <c r="X2841">
        <v>5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100</v>
      </c>
    </row>
    <row r="2842" spans="1:34" ht="18.75">
      <c r="A2842" s="79">
        <v>2841</v>
      </c>
      <c r="B2842" t="s">
        <v>5207</v>
      </c>
      <c r="C2842">
        <v>22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672</v>
      </c>
      <c r="J2842">
        <v>6000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2</v>
      </c>
      <c r="R2842">
        <v>8</v>
      </c>
      <c r="S2842">
        <v>0</v>
      </c>
      <c r="T2842">
        <v>0</v>
      </c>
      <c r="U2842">
        <v>2</v>
      </c>
      <c r="V2842">
        <v>32</v>
      </c>
      <c r="W2842">
        <v>20000</v>
      </c>
      <c r="X2842">
        <v>5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100</v>
      </c>
    </row>
    <row r="2843" spans="1:34" ht="18.75">
      <c r="A2843" s="79">
        <v>2842</v>
      </c>
      <c r="B2843" t="s">
        <v>5208</v>
      </c>
      <c r="C2843">
        <v>19</v>
      </c>
      <c r="D2843">
        <v>0</v>
      </c>
      <c r="E2843">
        <v>2</v>
      </c>
      <c r="F2843">
        <v>0</v>
      </c>
      <c r="G2843">
        <v>0</v>
      </c>
      <c r="H2843">
        <v>0</v>
      </c>
      <c r="I2843">
        <v>684</v>
      </c>
      <c r="J2843">
        <v>7000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8</v>
      </c>
      <c r="U2843">
        <v>3</v>
      </c>
      <c r="V2843">
        <v>30</v>
      </c>
      <c r="W2843">
        <v>20000</v>
      </c>
      <c r="X2843">
        <v>5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100</v>
      </c>
    </row>
    <row r="2844" spans="1:34" ht="18.75">
      <c r="A2844" s="79">
        <v>2843</v>
      </c>
      <c r="B2844" t="s">
        <v>5209</v>
      </c>
      <c r="C2844">
        <v>24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680</v>
      </c>
      <c r="J2844">
        <v>7000</v>
      </c>
      <c r="K2844">
        <v>0</v>
      </c>
      <c r="L2844">
        <v>0</v>
      </c>
      <c r="M2844">
        <v>0</v>
      </c>
      <c r="N2844">
        <v>2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5</v>
      </c>
      <c r="U2844">
        <v>3</v>
      </c>
      <c r="V2844">
        <v>30</v>
      </c>
      <c r="W2844">
        <v>20000</v>
      </c>
      <c r="X2844">
        <v>5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100</v>
      </c>
    </row>
    <row r="2845" spans="1:34" ht="18.75">
      <c r="A2845" s="79">
        <v>2844</v>
      </c>
      <c r="B2845" t="s">
        <v>5210</v>
      </c>
      <c r="C2845">
        <v>22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674</v>
      </c>
      <c r="J2845">
        <v>7000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2</v>
      </c>
      <c r="T2845">
        <v>9</v>
      </c>
      <c r="U2845">
        <v>3</v>
      </c>
      <c r="V2845">
        <v>30</v>
      </c>
      <c r="W2845">
        <v>20000</v>
      </c>
      <c r="X2845">
        <v>5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100</v>
      </c>
    </row>
    <row r="2846" spans="1:34" ht="18.75">
      <c r="A2846" s="79">
        <v>2845</v>
      </c>
      <c r="B2846" t="s">
        <v>5211</v>
      </c>
      <c r="C2846">
        <v>52</v>
      </c>
      <c r="D2846">
        <v>0</v>
      </c>
      <c r="E2846">
        <v>2</v>
      </c>
      <c r="F2846">
        <v>6</v>
      </c>
      <c r="G2846">
        <v>0</v>
      </c>
      <c r="H2846">
        <v>0</v>
      </c>
      <c r="I2846">
        <v>564</v>
      </c>
      <c r="J2846">
        <v>10000</v>
      </c>
      <c r="K2846">
        <v>2</v>
      </c>
      <c r="L2846">
        <v>3</v>
      </c>
      <c r="M2846">
        <v>2</v>
      </c>
      <c r="N2846">
        <v>3</v>
      </c>
      <c r="O2846">
        <v>0</v>
      </c>
      <c r="P2846">
        <v>2</v>
      </c>
      <c r="Q2846">
        <v>0</v>
      </c>
      <c r="R2846">
        <v>2</v>
      </c>
      <c r="S2846">
        <v>0</v>
      </c>
      <c r="T2846">
        <v>2</v>
      </c>
      <c r="U2846">
        <v>0</v>
      </c>
      <c r="V2846">
        <v>45</v>
      </c>
      <c r="W2846">
        <v>20000</v>
      </c>
      <c r="X2846">
        <v>5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100</v>
      </c>
    </row>
    <row r="2847" spans="1:34" ht="18.75">
      <c r="A2847" s="79">
        <v>2846</v>
      </c>
      <c r="B2847" t="s">
        <v>5212</v>
      </c>
      <c r="C2847">
        <v>15</v>
      </c>
      <c r="D2847">
        <v>0</v>
      </c>
      <c r="E2847">
        <v>2</v>
      </c>
      <c r="F2847">
        <v>0</v>
      </c>
      <c r="G2847">
        <v>0</v>
      </c>
      <c r="H2847">
        <v>0</v>
      </c>
      <c r="I2847">
        <v>107</v>
      </c>
      <c r="J2847">
        <v>8000</v>
      </c>
      <c r="K2847">
        <v>5</v>
      </c>
      <c r="L2847">
        <v>5</v>
      </c>
      <c r="M2847">
        <v>5</v>
      </c>
      <c r="N2847">
        <v>5</v>
      </c>
      <c r="O2847">
        <v>0</v>
      </c>
      <c r="P2847">
        <v>2</v>
      </c>
      <c r="Q2847">
        <v>0</v>
      </c>
      <c r="R2847">
        <v>2</v>
      </c>
      <c r="S2847">
        <v>0</v>
      </c>
      <c r="T2847">
        <v>2</v>
      </c>
      <c r="U2847">
        <v>0</v>
      </c>
      <c r="V2847">
        <v>45</v>
      </c>
      <c r="W2847">
        <v>20000</v>
      </c>
      <c r="X2847">
        <v>5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100</v>
      </c>
    </row>
    <row r="2848" spans="1:34" ht="18.75">
      <c r="A2848" s="79">
        <v>2847</v>
      </c>
      <c r="B2848" t="s">
        <v>5213</v>
      </c>
      <c r="C2848">
        <v>54</v>
      </c>
      <c r="D2848">
        <v>0</v>
      </c>
      <c r="E2848">
        <v>2</v>
      </c>
      <c r="F2848">
        <v>0</v>
      </c>
      <c r="G2848">
        <v>0</v>
      </c>
      <c r="H2848">
        <v>0</v>
      </c>
      <c r="I2848">
        <v>556</v>
      </c>
      <c r="J2848">
        <v>10000</v>
      </c>
      <c r="K2848">
        <v>2</v>
      </c>
      <c r="L2848">
        <v>3</v>
      </c>
      <c r="M2848">
        <v>2</v>
      </c>
      <c r="N2848">
        <v>3</v>
      </c>
      <c r="O2848">
        <v>0</v>
      </c>
      <c r="P2848">
        <v>2</v>
      </c>
      <c r="Q2848">
        <v>0</v>
      </c>
      <c r="R2848">
        <v>2</v>
      </c>
      <c r="S2848">
        <v>0</v>
      </c>
      <c r="T2848">
        <v>2</v>
      </c>
      <c r="U2848">
        <v>0</v>
      </c>
      <c r="V2848">
        <v>45</v>
      </c>
      <c r="W2848">
        <v>20000</v>
      </c>
      <c r="X2848">
        <v>5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100</v>
      </c>
    </row>
    <row r="2849" spans="1:34" ht="18.75">
      <c r="A2849" s="79">
        <v>2848</v>
      </c>
      <c r="B2849" t="s">
        <v>5214</v>
      </c>
      <c r="C2849">
        <v>30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1363</v>
      </c>
      <c r="J2849">
        <v>50000</v>
      </c>
      <c r="K2849">
        <v>0</v>
      </c>
      <c r="L2849">
        <v>0</v>
      </c>
      <c r="M2849">
        <v>0</v>
      </c>
      <c r="N2849">
        <v>0</v>
      </c>
      <c r="O2849">
        <v>2</v>
      </c>
      <c r="P2849">
        <v>7</v>
      </c>
      <c r="Q2849">
        <v>2</v>
      </c>
      <c r="R2849">
        <v>7</v>
      </c>
      <c r="S2849">
        <v>2</v>
      </c>
      <c r="T2849">
        <v>7</v>
      </c>
      <c r="U2849">
        <v>0</v>
      </c>
      <c r="V2849">
        <v>45</v>
      </c>
      <c r="W2849">
        <v>500000</v>
      </c>
      <c r="X2849">
        <v>5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2</v>
      </c>
      <c r="AG2849">
        <v>7</v>
      </c>
      <c r="AH2849">
        <v>99</v>
      </c>
    </row>
    <row r="2850" spans="1:34" ht="18.75">
      <c r="A2850" s="79">
        <v>2849</v>
      </c>
      <c r="B2850" t="s">
        <v>5215</v>
      </c>
      <c r="C2850">
        <v>17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273</v>
      </c>
      <c r="J2850">
        <v>60000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100</v>
      </c>
    </row>
    <row r="2851" spans="1:34" ht="18.75">
      <c r="A2851" s="79">
        <v>2850</v>
      </c>
      <c r="B2851" t="s">
        <v>5216</v>
      </c>
      <c r="C2851">
        <v>17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273</v>
      </c>
      <c r="J2851">
        <v>60000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100</v>
      </c>
    </row>
    <row r="2852" spans="1:34" ht="18.75">
      <c r="A2852" s="79">
        <v>2851</v>
      </c>
      <c r="B2852" t="s">
        <v>5217</v>
      </c>
      <c r="C2852">
        <v>17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273</v>
      </c>
      <c r="J2852">
        <v>60000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100</v>
      </c>
    </row>
    <row r="2853" spans="1:34" ht="18.75">
      <c r="A2853" s="79">
        <v>2852</v>
      </c>
      <c r="B2853" t="s">
        <v>5218</v>
      </c>
      <c r="C2853">
        <v>17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273</v>
      </c>
      <c r="J2853">
        <v>60000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100</v>
      </c>
    </row>
    <row r="2854" spans="1:34" ht="18.75">
      <c r="A2854" s="79">
        <v>2853</v>
      </c>
      <c r="B2854" t="s">
        <v>5219</v>
      </c>
      <c r="C2854">
        <v>17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273</v>
      </c>
      <c r="J2854">
        <v>60000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100</v>
      </c>
    </row>
    <row r="2855" spans="1:34" ht="18.75">
      <c r="A2855" s="79">
        <v>2854</v>
      </c>
      <c r="B2855" t="s">
        <v>5220</v>
      </c>
      <c r="C2855">
        <v>17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273</v>
      </c>
      <c r="J2855">
        <v>60000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100</v>
      </c>
    </row>
    <row r="2856" spans="1:34" ht="18.75">
      <c r="A2856" s="79">
        <v>2855</v>
      </c>
      <c r="B2856" t="s">
        <v>5221</v>
      </c>
      <c r="C2856">
        <v>17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273</v>
      </c>
      <c r="J2856">
        <v>60000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100</v>
      </c>
    </row>
    <row r="2857" spans="1:34" ht="18.75">
      <c r="A2857" s="79">
        <v>2856</v>
      </c>
      <c r="B2857" t="s">
        <v>5222</v>
      </c>
      <c r="C2857">
        <v>17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273</v>
      </c>
      <c r="J2857">
        <v>60000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100</v>
      </c>
    </row>
    <row r="2858" spans="1:34" ht="18.75">
      <c r="A2858" s="79">
        <v>2857</v>
      </c>
      <c r="B2858" t="s">
        <v>5223</v>
      </c>
      <c r="C2858">
        <v>17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273</v>
      </c>
      <c r="J2858">
        <v>60000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100</v>
      </c>
    </row>
    <row r="2859" spans="1:34" ht="18.75">
      <c r="A2859" s="79">
        <v>2858</v>
      </c>
      <c r="B2859" t="s">
        <v>5224</v>
      </c>
      <c r="C2859">
        <v>17</v>
      </c>
      <c r="D2859">
        <v>0</v>
      </c>
      <c r="E2859">
        <v>1</v>
      </c>
      <c r="F2859">
        <v>0</v>
      </c>
      <c r="G2859">
        <v>0</v>
      </c>
      <c r="H2859">
        <v>0</v>
      </c>
      <c r="I2859">
        <v>273</v>
      </c>
      <c r="J2859">
        <v>60000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100</v>
      </c>
    </row>
    <row r="2860" spans="1:34" ht="18.75">
      <c r="A2860" s="79">
        <v>2859</v>
      </c>
      <c r="B2860" t="s">
        <v>5225</v>
      </c>
      <c r="C2860">
        <v>17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4521</v>
      </c>
      <c r="J2860">
        <v>999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100</v>
      </c>
    </row>
    <row r="2861" spans="1:34" ht="18.75">
      <c r="A2861" s="79">
        <v>2860</v>
      </c>
      <c r="B2861" t="s">
        <v>5226</v>
      </c>
      <c r="C2861">
        <v>17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4521</v>
      </c>
      <c r="J2861">
        <v>999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100</v>
      </c>
    </row>
    <row r="2862" spans="1:34" ht="18.75">
      <c r="A2862" s="79">
        <v>2861</v>
      </c>
      <c r="B2862" t="s">
        <v>5227</v>
      </c>
      <c r="C2862">
        <v>17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4522</v>
      </c>
      <c r="J2862">
        <v>999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100</v>
      </c>
    </row>
    <row r="2863" spans="1:34" ht="18.75">
      <c r="A2863" s="79">
        <v>2862</v>
      </c>
      <c r="B2863" t="s">
        <v>5228</v>
      </c>
      <c r="C2863">
        <v>17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4522</v>
      </c>
      <c r="J2863">
        <v>999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100</v>
      </c>
    </row>
    <row r="2864" spans="1:34" ht="18.75">
      <c r="A2864" s="79">
        <v>2863</v>
      </c>
      <c r="B2864" t="s">
        <v>5229</v>
      </c>
      <c r="C2864">
        <v>17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4523</v>
      </c>
      <c r="J2864">
        <v>999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100</v>
      </c>
    </row>
    <row r="2865" spans="1:34" ht="18.75">
      <c r="A2865" s="79">
        <v>2864</v>
      </c>
      <c r="B2865" t="s">
        <v>5230</v>
      </c>
      <c r="C2865">
        <v>17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4523</v>
      </c>
      <c r="J2865">
        <v>999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100</v>
      </c>
    </row>
    <row r="2866" spans="1:34" ht="18.75">
      <c r="A2866" s="79">
        <v>2865</v>
      </c>
      <c r="B2866" t="s">
        <v>5231</v>
      </c>
      <c r="C2866">
        <v>17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4524</v>
      </c>
      <c r="J2866">
        <v>999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100</v>
      </c>
    </row>
    <row r="2867" spans="1:34" ht="18.75">
      <c r="A2867" s="79">
        <v>2866</v>
      </c>
      <c r="B2867" t="s">
        <v>5232</v>
      </c>
      <c r="C2867">
        <v>17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4524</v>
      </c>
      <c r="J2867">
        <v>999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100</v>
      </c>
    </row>
    <row r="2868" spans="1:34" ht="18.75">
      <c r="A2868" s="79">
        <v>2867</v>
      </c>
      <c r="B2868" t="s">
        <v>5233</v>
      </c>
      <c r="C2868">
        <v>17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4525</v>
      </c>
      <c r="J2868">
        <v>999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100</v>
      </c>
    </row>
    <row r="2869" spans="1:34" ht="18.75">
      <c r="A2869" s="79">
        <v>2868</v>
      </c>
      <c r="B2869" t="s">
        <v>5234</v>
      </c>
      <c r="C2869">
        <v>17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4525</v>
      </c>
      <c r="J2869">
        <v>999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100</v>
      </c>
    </row>
    <row r="2870" spans="1:34" ht="18.75">
      <c r="A2870" s="79">
        <v>2869</v>
      </c>
      <c r="B2870" t="s">
        <v>5235</v>
      </c>
      <c r="C2870">
        <v>17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4515</v>
      </c>
      <c r="J2870">
        <v>999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100</v>
      </c>
    </row>
    <row r="2871" spans="1:34" ht="18.75">
      <c r="A2871" s="79">
        <v>2870</v>
      </c>
      <c r="B2871" t="s">
        <v>5236</v>
      </c>
      <c r="C2871">
        <v>17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4517</v>
      </c>
      <c r="J2871">
        <v>999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100</v>
      </c>
    </row>
    <row r="2872" spans="1:34" ht="18.75">
      <c r="A2872" s="79">
        <v>2871</v>
      </c>
      <c r="B2872" t="s">
        <v>5237</v>
      </c>
      <c r="C2872">
        <v>17</v>
      </c>
      <c r="D2872">
        <v>0</v>
      </c>
      <c r="E2872">
        <v>1</v>
      </c>
      <c r="F2872">
        <v>0</v>
      </c>
      <c r="G2872">
        <v>0</v>
      </c>
      <c r="H2872">
        <v>0</v>
      </c>
      <c r="I2872">
        <v>4513</v>
      </c>
      <c r="J2872">
        <v>999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100</v>
      </c>
    </row>
    <row r="2873" spans="1:34" ht="18.75">
      <c r="A2873" s="79">
        <v>2872</v>
      </c>
      <c r="B2873" t="s">
        <v>5238</v>
      </c>
      <c r="C2873">
        <v>17</v>
      </c>
      <c r="D2873">
        <v>0</v>
      </c>
      <c r="E2873">
        <v>1</v>
      </c>
      <c r="F2873">
        <v>0</v>
      </c>
      <c r="G2873">
        <v>0</v>
      </c>
      <c r="H2873">
        <v>0</v>
      </c>
      <c r="I2873">
        <v>4518</v>
      </c>
      <c r="J2873">
        <v>999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100</v>
      </c>
    </row>
    <row r="2874" spans="1:34" ht="18.75">
      <c r="A2874" s="79">
        <v>2873</v>
      </c>
      <c r="B2874" t="s">
        <v>5239</v>
      </c>
      <c r="C2874">
        <v>57</v>
      </c>
      <c r="D2874">
        <v>1</v>
      </c>
      <c r="E2874">
        <v>1</v>
      </c>
      <c r="F2874">
        <v>0</v>
      </c>
      <c r="G2874">
        <v>0</v>
      </c>
      <c r="H2874">
        <v>0</v>
      </c>
      <c r="I2874">
        <v>4241</v>
      </c>
      <c r="J2874">
        <v>5000</v>
      </c>
      <c r="K2874">
        <v>0</v>
      </c>
      <c r="L2874">
        <v>0</v>
      </c>
      <c r="M2874">
        <v>2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50000</v>
      </c>
      <c r="X2874">
        <v>0</v>
      </c>
      <c r="Y2874">
        <v>100</v>
      </c>
      <c r="Z2874">
        <v>300</v>
      </c>
      <c r="AA2874">
        <v>50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99</v>
      </c>
    </row>
    <row r="2875" spans="1:34" ht="18.75">
      <c r="A2875" s="79">
        <v>2874</v>
      </c>
      <c r="B2875" t="s">
        <v>5240</v>
      </c>
      <c r="C2875">
        <v>57</v>
      </c>
      <c r="D2875">
        <v>2</v>
      </c>
      <c r="E2875">
        <v>1</v>
      </c>
      <c r="F2875">
        <v>0</v>
      </c>
      <c r="G2875">
        <v>0</v>
      </c>
      <c r="H2875">
        <v>0</v>
      </c>
      <c r="I2875">
        <v>4242</v>
      </c>
      <c r="J2875">
        <v>5000</v>
      </c>
      <c r="K2875">
        <v>5</v>
      </c>
      <c r="L2875">
        <v>0</v>
      </c>
      <c r="M2875">
        <v>2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50000</v>
      </c>
      <c r="X2875">
        <v>0</v>
      </c>
      <c r="Y2875">
        <v>120</v>
      </c>
      <c r="Z2875">
        <v>300</v>
      </c>
      <c r="AA2875">
        <v>50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99</v>
      </c>
    </row>
    <row r="2876" spans="1:34" ht="18.75">
      <c r="A2876" s="79">
        <v>2875</v>
      </c>
      <c r="B2876" t="s">
        <v>5241</v>
      </c>
      <c r="C2876">
        <v>57</v>
      </c>
      <c r="D2876">
        <v>3</v>
      </c>
      <c r="E2876">
        <v>1</v>
      </c>
      <c r="F2876">
        <v>0</v>
      </c>
      <c r="G2876">
        <v>0</v>
      </c>
      <c r="H2876">
        <v>0</v>
      </c>
      <c r="I2876">
        <v>4240</v>
      </c>
      <c r="J2876">
        <v>5000</v>
      </c>
      <c r="K2876">
        <v>21</v>
      </c>
      <c r="L2876">
        <v>9</v>
      </c>
      <c r="M2876">
        <v>9</v>
      </c>
      <c r="N2876">
        <v>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50000</v>
      </c>
      <c r="X2876">
        <v>0</v>
      </c>
      <c r="Y2876">
        <v>500</v>
      </c>
      <c r="Z2876">
        <v>500</v>
      </c>
      <c r="AA2876">
        <v>200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99</v>
      </c>
    </row>
    <row r="2877" spans="1:34" ht="18.75">
      <c r="A2877" s="79">
        <v>2876</v>
      </c>
      <c r="B2877" t="s">
        <v>5242</v>
      </c>
      <c r="C2877">
        <v>4</v>
      </c>
      <c r="D2877">
        <v>99</v>
      </c>
      <c r="E2877">
        <v>1</v>
      </c>
      <c r="F2877">
        <v>1</v>
      </c>
      <c r="G2877">
        <v>0</v>
      </c>
      <c r="H2877">
        <v>0</v>
      </c>
      <c r="I2877">
        <v>1582</v>
      </c>
      <c r="J2877">
        <v>200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50000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100</v>
      </c>
    </row>
    <row r="2878" spans="1:34" ht="18.75">
      <c r="A2878" s="79">
        <v>2877</v>
      </c>
      <c r="B2878" t="s">
        <v>5243</v>
      </c>
      <c r="C2878">
        <v>44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274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5000</v>
      </c>
      <c r="X2878">
        <v>5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100</v>
      </c>
    </row>
    <row r="2879" spans="1:34" ht="18.75">
      <c r="A2879" s="79">
        <v>2878</v>
      </c>
      <c r="B2879" t="s">
        <v>5244</v>
      </c>
      <c r="C2879">
        <v>44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274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5000</v>
      </c>
      <c r="X2879">
        <v>5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100</v>
      </c>
    </row>
    <row r="2880" spans="1:34" ht="18.75">
      <c r="A2880" s="79">
        <v>2879</v>
      </c>
      <c r="B2880" t="s">
        <v>5245</v>
      </c>
      <c r="C2880">
        <v>17</v>
      </c>
      <c r="D2880">
        <v>0</v>
      </c>
      <c r="E2880">
        <v>1</v>
      </c>
      <c r="F2880">
        <v>29</v>
      </c>
      <c r="G2880">
        <v>0</v>
      </c>
      <c r="H2880">
        <v>0</v>
      </c>
      <c r="I2880">
        <v>1371</v>
      </c>
      <c r="J2880">
        <v>9999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1000</v>
      </c>
      <c r="X2880">
        <v>5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100</v>
      </c>
    </row>
    <row r="2881" spans="1:34" ht="18.75">
      <c r="A2881" s="79">
        <v>2880</v>
      </c>
      <c r="B2881" t="s">
        <v>5246</v>
      </c>
      <c r="C2881">
        <v>17</v>
      </c>
      <c r="D2881">
        <v>0</v>
      </c>
      <c r="E2881">
        <v>1</v>
      </c>
      <c r="F2881">
        <v>29</v>
      </c>
      <c r="G2881">
        <v>0</v>
      </c>
      <c r="H2881">
        <v>0</v>
      </c>
      <c r="I2881">
        <v>1371</v>
      </c>
      <c r="J2881">
        <v>9999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1000</v>
      </c>
      <c r="X2881">
        <v>5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100</v>
      </c>
    </row>
    <row r="2882" spans="1:34" ht="18.75">
      <c r="A2882" s="79">
        <v>2881</v>
      </c>
      <c r="B2882" t="s">
        <v>5247</v>
      </c>
      <c r="C2882">
        <v>17</v>
      </c>
      <c r="D2882">
        <v>0</v>
      </c>
      <c r="E2882">
        <v>1</v>
      </c>
      <c r="F2882">
        <v>29</v>
      </c>
      <c r="G2882">
        <v>0</v>
      </c>
      <c r="H2882">
        <v>0</v>
      </c>
      <c r="I2882">
        <v>1371</v>
      </c>
      <c r="J2882">
        <v>9999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1000</v>
      </c>
      <c r="X2882">
        <v>5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100</v>
      </c>
    </row>
    <row r="2883" spans="1:34" ht="18.75">
      <c r="A2883" s="79">
        <v>2882</v>
      </c>
      <c r="B2883" t="s">
        <v>5248</v>
      </c>
      <c r="C2883">
        <v>10</v>
      </c>
      <c r="D2883">
        <v>201</v>
      </c>
      <c r="E2883">
        <v>20</v>
      </c>
      <c r="F2883">
        <v>30</v>
      </c>
      <c r="G2883">
        <v>0</v>
      </c>
      <c r="H2883">
        <v>0</v>
      </c>
      <c r="I2883">
        <v>4289</v>
      </c>
      <c r="J2883">
        <v>60000</v>
      </c>
      <c r="K2883">
        <v>9</v>
      </c>
      <c r="L2883">
        <v>28</v>
      </c>
      <c r="M2883">
        <v>9</v>
      </c>
      <c r="N2883">
        <v>28</v>
      </c>
      <c r="O2883">
        <v>15</v>
      </c>
      <c r="P2883">
        <v>20</v>
      </c>
      <c r="Q2883">
        <v>15</v>
      </c>
      <c r="R2883">
        <v>20</v>
      </c>
      <c r="S2883">
        <v>15</v>
      </c>
      <c r="T2883">
        <v>20</v>
      </c>
      <c r="U2883">
        <v>45</v>
      </c>
      <c r="V2883">
        <v>50</v>
      </c>
      <c r="W2883">
        <v>50000</v>
      </c>
      <c r="X2883">
        <v>50</v>
      </c>
      <c r="Y2883">
        <v>0</v>
      </c>
      <c r="Z2883">
        <v>0</v>
      </c>
      <c r="AA2883">
        <v>100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100</v>
      </c>
    </row>
    <row r="2884" spans="1:34" ht="18.75">
      <c r="A2884" s="79">
        <v>2883</v>
      </c>
      <c r="B2884" t="s">
        <v>5249</v>
      </c>
      <c r="C2884">
        <v>11</v>
      </c>
      <c r="D2884">
        <v>201</v>
      </c>
      <c r="E2884">
        <v>20</v>
      </c>
      <c r="F2884">
        <v>31</v>
      </c>
      <c r="G2884">
        <v>0</v>
      </c>
      <c r="H2884">
        <v>0</v>
      </c>
      <c r="I2884">
        <v>4290</v>
      </c>
      <c r="J2884">
        <v>60000</v>
      </c>
      <c r="K2884">
        <v>9</v>
      </c>
      <c r="L2884">
        <v>28</v>
      </c>
      <c r="M2884">
        <v>9</v>
      </c>
      <c r="N2884">
        <v>28</v>
      </c>
      <c r="O2884">
        <v>15</v>
      </c>
      <c r="P2884">
        <v>20</v>
      </c>
      <c r="Q2884">
        <v>15</v>
      </c>
      <c r="R2884">
        <v>20</v>
      </c>
      <c r="S2884">
        <v>15</v>
      </c>
      <c r="T2884">
        <v>20</v>
      </c>
      <c r="U2884">
        <v>45</v>
      </c>
      <c r="V2884">
        <v>50</v>
      </c>
      <c r="W2884">
        <v>50000</v>
      </c>
      <c r="X2884">
        <v>50</v>
      </c>
      <c r="Y2884">
        <v>0</v>
      </c>
      <c r="Z2884">
        <v>0</v>
      </c>
      <c r="AA2884">
        <v>100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100</v>
      </c>
    </row>
    <row r="2885" spans="1:34" ht="18.75">
      <c r="A2885" s="79">
        <v>2884</v>
      </c>
      <c r="B2885" t="s">
        <v>5250</v>
      </c>
      <c r="C2885">
        <v>5</v>
      </c>
      <c r="D2885">
        <v>200</v>
      </c>
      <c r="E2885">
        <v>35</v>
      </c>
      <c r="F2885">
        <v>0</v>
      </c>
      <c r="G2885">
        <v>0</v>
      </c>
      <c r="H2885">
        <v>0</v>
      </c>
      <c r="I2885">
        <v>4270</v>
      </c>
      <c r="J2885">
        <v>60000</v>
      </c>
      <c r="K2885">
        <v>7</v>
      </c>
      <c r="L2885">
        <v>12</v>
      </c>
      <c r="M2885">
        <v>0</v>
      </c>
      <c r="N2885">
        <v>0</v>
      </c>
      <c r="O2885">
        <v>30</v>
      </c>
      <c r="P2885">
        <v>40</v>
      </c>
      <c r="Q2885">
        <v>30</v>
      </c>
      <c r="R2885">
        <v>40</v>
      </c>
      <c r="S2885">
        <v>30</v>
      </c>
      <c r="T2885">
        <v>40</v>
      </c>
      <c r="U2885">
        <v>49</v>
      </c>
      <c r="V2885">
        <v>50</v>
      </c>
      <c r="W2885">
        <v>85000</v>
      </c>
      <c r="X2885">
        <v>15</v>
      </c>
      <c r="Y2885">
        <v>0</v>
      </c>
      <c r="Z2885">
        <v>0</v>
      </c>
      <c r="AA2885">
        <v>200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100</v>
      </c>
    </row>
    <row r="2886" spans="1:34" ht="18.75">
      <c r="A2886" s="79">
        <v>2885</v>
      </c>
      <c r="B2886" t="s">
        <v>5251</v>
      </c>
      <c r="C2886">
        <v>22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4262</v>
      </c>
      <c r="J2886">
        <v>8000</v>
      </c>
      <c r="K2886">
        <v>0</v>
      </c>
      <c r="L2886">
        <v>2</v>
      </c>
      <c r="M2886">
        <v>0</v>
      </c>
      <c r="N2886">
        <v>0</v>
      </c>
      <c r="O2886">
        <v>15</v>
      </c>
      <c r="P2886">
        <v>20</v>
      </c>
      <c r="Q2886">
        <v>15</v>
      </c>
      <c r="R2886">
        <v>20</v>
      </c>
      <c r="S2886">
        <v>15</v>
      </c>
      <c r="T2886">
        <v>20</v>
      </c>
      <c r="U2886">
        <v>0</v>
      </c>
      <c r="V2886">
        <v>50</v>
      </c>
      <c r="W2886">
        <v>50000</v>
      </c>
      <c r="X2886">
        <v>5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100</v>
      </c>
    </row>
    <row r="2887" spans="1:34" ht="18.75">
      <c r="A2887" s="79">
        <v>2886</v>
      </c>
      <c r="B2887" t="s">
        <v>5252</v>
      </c>
      <c r="C2887">
        <v>26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4261</v>
      </c>
      <c r="J2887">
        <v>8000</v>
      </c>
      <c r="K2887">
        <v>0</v>
      </c>
      <c r="L2887">
        <v>2</v>
      </c>
      <c r="M2887">
        <v>0</v>
      </c>
      <c r="N2887">
        <v>2</v>
      </c>
      <c r="O2887">
        <v>15</v>
      </c>
      <c r="P2887">
        <v>20</v>
      </c>
      <c r="Q2887">
        <v>15</v>
      </c>
      <c r="R2887">
        <v>20</v>
      </c>
      <c r="S2887">
        <v>15</v>
      </c>
      <c r="T2887">
        <v>20</v>
      </c>
      <c r="U2887">
        <v>0</v>
      </c>
      <c r="V2887">
        <v>50</v>
      </c>
      <c r="W2887">
        <v>50000</v>
      </c>
      <c r="X2887">
        <v>5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100</v>
      </c>
    </row>
    <row r="2888" spans="1:34" ht="18.75">
      <c r="A2888" s="79">
        <v>2887</v>
      </c>
      <c r="B2888" t="s">
        <v>5253</v>
      </c>
      <c r="C2888">
        <v>15</v>
      </c>
      <c r="D2888">
        <v>0</v>
      </c>
      <c r="E2888">
        <v>1</v>
      </c>
      <c r="F2888">
        <v>6</v>
      </c>
      <c r="G2888">
        <v>0</v>
      </c>
      <c r="H2888">
        <v>0</v>
      </c>
      <c r="I2888">
        <v>4282</v>
      </c>
      <c r="J2888">
        <v>10000</v>
      </c>
      <c r="K2888">
        <v>0</v>
      </c>
      <c r="L2888">
        <v>9</v>
      </c>
      <c r="M2888">
        <v>2</v>
      </c>
      <c r="N2888">
        <v>8</v>
      </c>
      <c r="O2888">
        <v>15</v>
      </c>
      <c r="P2888">
        <v>20</v>
      </c>
      <c r="Q2888">
        <v>15</v>
      </c>
      <c r="R2888">
        <v>20</v>
      </c>
      <c r="S2888">
        <v>15</v>
      </c>
      <c r="T2888">
        <v>20</v>
      </c>
      <c r="U2888">
        <v>0</v>
      </c>
      <c r="V2888">
        <v>50</v>
      </c>
      <c r="W2888">
        <v>50000</v>
      </c>
      <c r="X2888">
        <v>5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100</v>
      </c>
    </row>
    <row r="2889" spans="1:34" ht="18.75">
      <c r="A2889" s="79">
        <v>2888</v>
      </c>
      <c r="B2889" t="s">
        <v>5254</v>
      </c>
      <c r="C2889">
        <v>19</v>
      </c>
      <c r="D2889">
        <v>0</v>
      </c>
      <c r="E2889">
        <v>3</v>
      </c>
      <c r="F2889">
        <v>0</v>
      </c>
      <c r="G2889">
        <v>0</v>
      </c>
      <c r="H2889">
        <v>0</v>
      </c>
      <c r="I2889">
        <v>4265</v>
      </c>
      <c r="J2889">
        <v>8000</v>
      </c>
      <c r="K2889">
        <v>0</v>
      </c>
      <c r="L2889">
        <v>0</v>
      </c>
      <c r="M2889">
        <v>0</v>
      </c>
      <c r="N2889">
        <v>4</v>
      </c>
      <c r="O2889">
        <v>15</v>
      </c>
      <c r="P2889">
        <v>20</v>
      </c>
      <c r="Q2889">
        <v>15</v>
      </c>
      <c r="R2889">
        <v>20</v>
      </c>
      <c r="S2889">
        <v>15</v>
      </c>
      <c r="T2889">
        <v>20</v>
      </c>
      <c r="U2889">
        <v>0</v>
      </c>
      <c r="V2889">
        <v>50</v>
      </c>
      <c r="W2889">
        <v>50000</v>
      </c>
      <c r="X2889">
        <v>5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100</v>
      </c>
    </row>
    <row r="2890" spans="1:34" ht="18.75">
      <c r="A2890" s="79">
        <v>2889</v>
      </c>
      <c r="B2890" t="s">
        <v>5255</v>
      </c>
      <c r="C2890">
        <v>54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4264</v>
      </c>
      <c r="J2890">
        <v>8000</v>
      </c>
      <c r="K2890">
        <v>0</v>
      </c>
      <c r="L2890">
        <v>9</v>
      </c>
      <c r="M2890">
        <v>2</v>
      </c>
      <c r="N2890">
        <v>8</v>
      </c>
      <c r="O2890">
        <v>15</v>
      </c>
      <c r="P2890">
        <v>20</v>
      </c>
      <c r="Q2890">
        <v>15</v>
      </c>
      <c r="R2890">
        <v>20</v>
      </c>
      <c r="S2890">
        <v>15</v>
      </c>
      <c r="T2890">
        <v>20</v>
      </c>
      <c r="U2890">
        <v>0</v>
      </c>
      <c r="V2890">
        <v>50</v>
      </c>
      <c r="W2890">
        <v>50000</v>
      </c>
      <c r="X2890">
        <v>5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100</v>
      </c>
    </row>
    <row r="2891" spans="1:34" ht="18.75">
      <c r="A2891" s="79">
        <v>2890</v>
      </c>
      <c r="B2891" t="s">
        <v>5256</v>
      </c>
      <c r="C2891">
        <v>52</v>
      </c>
      <c r="D2891">
        <v>0</v>
      </c>
      <c r="E2891">
        <v>1</v>
      </c>
      <c r="F2891">
        <v>6</v>
      </c>
      <c r="G2891">
        <v>0</v>
      </c>
      <c r="H2891">
        <v>0</v>
      </c>
      <c r="I2891">
        <v>4263</v>
      </c>
      <c r="J2891">
        <v>10000</v>
      </c>
      <c r="K2891">
        <v>0</v>
      </c>
      <c r="L2891">
        <v>9</v>
      </c>
      <c r="M2891">
        <v>2</v>
      </c>
      <c r="N2891">
        <v>8</v>
      </c>
      <c r="O2891">
        <v>15</v>
      </c>
      <c r="P2891">
        <v>20</v>
      </c>
      <c r="Q2891">
        <v>15</v>
      </c>
      <c r="R2891">
        <v>20</v>
      </c>
      <c r="S2891">
        <v>15</v>
      </c>
      <c r="T2891">
        <v>20</v>
      </c>
      <c r="U2891">
        <v>0</v>
      </c>
      <c r="V2891">
        <v>50</v>
      </c>
      <c r="W2891">
        <v>50000</v>
      </c>
      <c r="X2891">
        <v>5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100</v>
      </c>
    </row>
    <row r="2892" spans="1:34" ht="18.75">
      <c r="A2892" s="79">
        <v>2891</v>
      </c>
      <c r="B2892" t="s">
        <v>5257</v>
      </c>
      <c r="C2892">
        <v>30</v>
      </c>
      <c r="D2892">
        <v>0</v>
      </c>
      <c r="E2892">
        <v>1</v>
      </c>
      <c r="F2892">
        <v>0</v>
      </c>
      <c r="G2892">
        <v>1</v>
      </c>
      <c r="H2892">
        <v>0</v>
      </c>
      <c r="I2892">
        <v>4260</v>
      </c>
      <c r="J2892">
        <v>50000</v>
      </c>
      <c r="K2892">
        <v>0</v>
      </c>
      <c r="L2892">
        <v>0</v>
      </c>
      <c r="M2892">
        <v>0</v>
      </c>
      <c r="N2892">
        <v>0</v>
      </c>
      <c r="O2892">
        <v>15</v>
      </c>
      <c r="P2892">
        <v>20</v>
      </c>
      <c r="Q2892">
        <v>15</v>
      </c>
      <c r="R2892">
        <v>20</v>
      </c>
      <c r="S2892">
        <v>15</v>
      </c>
      <c r="T2892">
        <v>20</v>
      </c>
      <c r="U2892">
        <v>0</v>
      </c>
      <c r="V2892">
        <v>50</v>
      </c>
      <c r="W2892">
        <v>25000</v>
      </c>
      <c r="X2892">
        <v>5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100</v>
      </c>
    </row>
    <row r="2893" spans="1:34" ht="18.75">
      <c r="A2893" s="79">
        <v>2892</v>
      </c>
      <c r="B2893" t="s">
        <v>5258</v>
      </c>
      <c r="C2893">
        <v>16</v>
      </c>
      <c r="D2893">
        <v>2</v>
      </c>
      <c r="E2893">
        <v>1</v>
      </c>
      <c r="F2893">
        <v>1</v>
      </c>
      <c r="G2893">
        <v>0</v>
      </c>
      <c r="H2893">
        <v>0</v>
      </c>
      <c r="I2893">
        <v>1710</v>
      </c>
      <c r="J2893">
        <v>6000</v>
      </c>
      <c r="K2893">
        <v>1</v>
      </c>
      <c r="L2893">
        <v>2</v>
      </c>
      <c r="M2893">
        <v>1</v>
      </c>
      <c r="N2893">
        <v>2</v>
      </c>
      <c r="O2893">
        <v>2</v>
      </c>
      <c r="P2893">
        <v>3</v>
      </c>
      <c r="Q2893">
        <v>2</v>
      </c>
      <c r="R2893">
        <v>3</v>
      </c>
      <c r="S2893">
        <v>2</v>
      </c>
      <c r="T2893">
        <v>3</v>
      </c>
      <c r="U2893">
        <v>0</v>
      </c>
      <c r="V2893">
        <v>50</v>
      </c>
      <c r="W2893">
        <v>20000</v>
      </c>
      <c r="X2893">
        <v>5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2</v>
      </c>
      <c r="AG2893">
        <v>3</v>
      </c>
      <c r="AH2893">
        <v>99</v>
      </c>
    </row>
    <row r="2894" spans="1:34" ht="18.75">
      <c r="A2894" s="79">
        <v>2893</v>
      </c>
      <c r="B2894" t="s">
        <v>5259</v>
      </c>
      <c r="C2894">
        <v>16</v>
      </c>
      <c r="D2894">
        <v>10</v>
      </c>
      <c r="E2894">
        <v>1</v>
      </c>
      <c r="F2894">
        <v>2</v>
      </c>
      <c r="G2894">
        <v>0</v>
      </c>
      <c r="H2894">
        <v>0</v>
      </c>
      <c r="I2894">
        <v>4266</v>
      </c>
      <c r="J2894">
        <v>6000</v>
      </c>
      <c r="K2894">
        <v>3</v>
      </c>
      <c r="L2894">
        <v>3</v>
      </c>
      <c r="M2894">
        <v>3</v>
      </c>
      <c r="N2894">
        <v>3</v>
      </c>
      <c r="O2894">
        <v>25</v>
      </c>
      <c r="P2894">
        <v>50</v>
      </c>
      <c r="Q2894">
        <v>25</v>
      </c>
      <c r="R2894">
        <v>50</v>
      </c>
      <c r="S2894">
        <v>15</v>
      </c>
      <c r="T2894">
        <v>20</v>
      </c>
      <c r="U2894">
        <v>0</v>
      </c>
      <c r="V2894">
        <v>50</v>
      </c>
      <c r="W2894">
        <v>25000</v>
      </c>
      <c r="X2894">
        <v>5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100</v>
      </c>
    </row>
    <row r="2895" spans="1:34" ht="18.75">
      <c r="A2895" s="79">
        <v>2894</v>
      </c>
      <c r="B2895" t="s">
        <v>5260</v>
      </c>
      <c r="C2895">
        <v>5</v>
      </c>
      <c r="D2895">
        <v>202</v>
      </c>
      <c r="E2895">
        <v>35</v>
      </c>
      <c r="F2895">
        <v>199</v>
      </c>
      <c r="G2895">
        <v>0</v>
      </c>
      <c r="H2895">
        <v>0</v>
      </c>
      <c r="I2895">
        <v>4276</v>
      </c>
      <c r="J2895">
        <v>60000</v>
      </c>
      <c r="K2895">
        <v>7</v>
      </c>
      <c r="L2895">
        <v>12</v>
      </c>
      <c r="M2895">
        <v>0</v>
      </c>
      <c r="N2895">
        <v>0</v>
      </c>
      <c r="O2895">
        <v>30</v>
      </c>
      <c r="P2895">
        <v>40</v>
      </c>
      <c r="Q2895">
        <v>30</v>
      </c>
      <c r="R2895">
        <v>40</v>
      </c>
      <c r="S2895">
        <v>30</v>
      </c>
      <c r="T2895">
        <v>40</v>
      </c>
      <c r="U2895">
        <v>49</v>
      </c>
      <c r="V2895">
        <v>50</v>
      </c>
      <c r="W2895">
        <v>85000</v>
      </c>
      <c r="X2895">
        <v>15</v>
      </c>
      <c r="Y2895">
        <v>0</v>
      </c>
      <c r="Z2895">
        <v>0</v>
      </c>
      <c r="AA2895">
        <v>200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100</v>
      </c>
    </row>
    <row r="2896" spans="1:34" ht="18.75">
      <c r="A2896" s="79">
        <v>2895</v>
      </c>
      <c r="B2896" t="s">
        <v>5261</v>
      </c>
      <c r="C2896">
        <v>5</v>
      </c>
      <c r="D2896">
        <v>201</v>
      </c>
      <c r="E2896">
        <v>35</v>
      </c>
      <c r="F2896">
        <v>199</v>
      </c>
      <c r="G2896">
        <v>0</v>
      </c>
      <c r="H2896">
        <v>0</v>
      </c>
      <c r="I2896">
        <v>4273</v>
      </c>
      <c r="J2896">
        <v>60000</v>
      </c>
      <c r="K2896">
        <v>7</v>
      </c>
      <c r="L2896">
        <v>12</v>
      </c>
      <c r="M2896">
        <v>0</v>
      </c>
      <c r="N2896">
        <v>0</v>
      </c>
      <c r="O2896">
        <v>30</v>
      </c>
      <c r="P2896">
        <v>40</v>
      </c>
      <c r="Q2896">
        <v>30</v>
      </c>
      <c r="R2896">
        <v>40</v>
      </c>
      <c r="S2896">
        <v>30</v>
      </c>
      <c r="T2896">
        <v>40</v>
      </c>
      <c r="U2896">
        <v>49</v>
      </c>
      <c r="V2896">
        <v>50</v>
      </c>
      <c r="W2896">
        <v>85000</v>
      </c>
      <c r="X2896">
        <v>15</v>
      </c>
      <c r="Y2896">
        <v>0</v>
      </c>
      <c r="Z2896">
        <v>0</v>
      </c>
      <c r="AA2896">
        <v>200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100</v>
      </c>
    </row>
    <row r="2897" spans="1:34" ht="18.75">
      <c r="A2897" s="79">
        <v>2896</v>
      </c>
      <c r="B2897" t="s">
        <v>5262</v>
      </c>
      <c r="C2897">
        <v>55</v>
      </c>
      <c r="D2897">
        <v>0</v>
      </c>
      <c r="E2897">
        <v>2</v>
      </c>
      <c r="F2897">
        <v>7</v>
      </c>
      <c r="G2897">
        <v>0</v>
      </c>
      <c r="H2897">
        <v>0</v>
      </c>
      <c r="I2897">
        <v>3472</v>
      </c>
      <c r="J2897">
        <v>10000</v>
      </c>
      <c r="K2897">
        <v>0</v>
      </c>
      <c r="L2897">
        <v>0</v>
      </c>
      <c r="M2897">
        <v>0</v>
      </c>
      <c r="N2897">
        <v>0</v>
      </c>
      <c r="O2897">
        <v>8</v>
      </c>
      <c r="P2897">
        <v>16</v>
      </c>
      <c r="Q2897">
        <v>7</v>
      </c>
      <c r="R2897">
        <v>14</v>
      </c>
      <c r="S2897">
        <v>7</v>
      </c>
      <c r="T2897">
        <v>14</v>
      </c>
      <c r="U2897">
        <v>0</v>
      </c>
      <c r="V2897">
        <v>30</v>
      </c>
      <c r="W2897">
        <v>40</v>
      </c>
      <c r="X2897">
        <v>0</v>
      </c>
      <c r="Y2897">
        <v>10000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8</v>
      </c>
      <c r="AG2897">
        <v>16</v>
      </c>
      <c r="AH2897">
        <v>99</v>
      </c>
    </row>
    <row r="2898" spans="1:34" ht="18.75">
      <c r="A2898" s="79">
        <v>2897</v>
      </c>
      <c r="B2898" t="s">
        <v>5263</v>
      </c>
      <c r="C2898">
        <v>55</v>
      </c>
      <c r="D2898">
        <v>0</v>
      </c>
      <c r="E2898">
        <v>2</v>
      </c>
      <c r="F2898">
        <v>7</v>
      </c>
      <c r="G2898">
        <v>0</v>
      </c>
      <c r="H2898">
        <v>0</v>
      </c>
      <c r="I2898">
        <v>3472</v>
      </c>
      <c r="J2898">
        <v>10000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7</v>
      </c>
      <c r="R2898">
        <v>14</v>
      </c>
      <c r="S2898">
        <v>0</v>
      </c>
      <c r="T2898">
        <v>0</v>
      </c>
      <c r="U2898">
        <v>0</v>
      </c>
      <c r="V2898">
        <v>30</v>
      </c>
      <c r="W2898">
        <v>40</v>
      </c>
      <c r="X2898">
        <v>0</v>
      </c>
      <c r="Y2898">
        <v>1000</v>
      </c>
      <c r="Z2898">
        <v>9000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100</v>
      </c>
    </row>
    <row r="2899" spans="1:34" ht="18.75">
      <c r="A2899" s="79">
        <v>2898</v>
      </c>
      <c r="B2899" t="s">
        <v>5264</v>
      </c>
      <c r="C2899">
        <v>55</v>
      </c>
      <c r="D2899">
        <v>0</v>
      </c>
      <c r="E2899">
        <v>2</v>
      </c>
      <c r="F2899">
        <v>7</v>
      </c>
      <c r="G2899">
        <v>0</v>
      </c>
      <c r="H2899">
        <v>0</v>
      </c>
      <c r="I2899">
        <v>3472</v>
      </c>
      <c r="J2899">
        <v>10000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7</v>
      </c>
      <c r="T2899">
        <v>14</v>
      </c>
      <c r="U2899">
        <v>0</v>
      </c>
      <c r="V2899">
        <v>30</v>
      </c>
      <c r="W2899">
        <v>40</v>
      </c>
      <c r="X2899">
        <v>0</v>
      </c>
      <c r="Y2899">
        <v>5000</v>
      </c>
      <c r="Z2899">
        <v>5000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100</v>
      </c>
    </row>
    <row r="2900" spans="1:34" ht="18.75">
      <c r="A2900" s="79">
        <v>2899</v>
      </c>
      <c r="B2900" t="s">
        <v>5265</v>
      </c>
      <c r="C2900">
        <v>7</v>
      </c>
      <c r="D2900">
        <v>5</v>
      </c>
      <c r="E2900">
        <v>1</v>
      </c>
      <c r="F2900">
        <v>0</v>
      </c>
      <c r="G2900">
        <v>0</v>
      </c>
      <c r="H2900">
        <v>0</v>
      </c>
      <c r="I2900">
        <v>2623</v>
      </c>
      <c r="J2900">
        <v>600000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0</v>
      </c>
      <c r="R2900">
        <v>5</v>
      </c>
      <c r="S2900">
        <v>0</v>
      </c>
      <c r="T2900">
        <v>5</v>
      </c>
      <c r="U2900">
        <v>0</v>
      </c>
      <c r="V2900">
        <v>30</v>
      </c>
      <c r="W2900">
        <v>40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5</v>
      </c>
      <c r="AH2900">
        <v>99</v>
      </c>
    </row>
    <row r="2901" spans="1:34" ht="18.75">
      <c r="A2901" s="79">
        <v>2900</v>
      </c>
      <c r="B2901" t="s">
        <v>5266</v>
      </c>
      <c r="C2901">
        <v>16</v>
      </c>
      <c r="D2901">
        <v>10</v>
      </c>
      <c r="E2901">
        <v>1</v>
      </c>
      <c r="F2901">
        <v>2</v>
      </c>
      <c r="G2901">
        <v>0</v>
      </c>
      <c r="H2901">
        <v>0</v>
      </c>
      <c r="I2901">
        <v>4266</v>
      </c>
      <c r="J2901">
        <v>10000</v>
      </c>
      <c r="K2901">
        <v>8</v>
      </c>
      <c r="L2901">
        <v>8</v>
      </c>
      <c r="M2901">
        <v>8</v>
      </c>
      <c r="N2901">
        <v>8</v>
      </c>
      <c r="O2901">
        <v>30</v>
      </c>
      <c r="P2901">
        <v>40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300</v>
      </c>
      <c r="W2901">
        <v>62000</v>
      </c>
      <c r="X2901">
        <v>5</v>
      </c>
      <c r="Y2901">
        <v>0</v>
      </c>
      <c r="Z2901">
        <v>0</v>
      </c>
      <c r="AA2901">
        <v>90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100</v>
      </c>
    </row>
    <row r="2902" spans="1:34" ht="18.75">
      <c r="A2902" s="79">
        <v>2901</v>
      </c>
      <c r="B2902" t="s">
        <v>5267</v>
      </c>
      <c r="C2902">
        <v>16</v>
      </c>
      <c r="D2902">
        <v>10</v>
      </c>
      <c r="E2902">
        <v>1</v>
      </c>
      <c r="F2902">
        <v>2</v>
      </c>
      <c r="G2902">
        <v>0</v>
      </c>
      <c r="H2902">
        <v>0</v>
      </c>
      <c r="I2902">
        <v>4266</v>
      </c>
      <c r="J2902">
        <v>10000</v>
      </c>
      <c r="K2902">
        <v>8</v>
      </c>
      <c r="L2902">
        <v>8</v>
      </c>
      <c r="M2902">
        <v>8</v>
      </c>
      <c r="N2902">
        <v>8</v>
      </c>
      <c r="O2902">
        <v>0</v>
      </c>
      <c r="P2902">
        <v>0</v>
      </c>
      <c r="Q2902">
        <v>30</v>
      </c>
      <c r="R2902">
        <v>40</v>
      </c>
      <c r="S2902">
        <v>0</v>
      </c>
      <c r="T2902">
        <v>0</v>
      </c>
      <c r="U2902">
        <v>0</v>
      </c>
      <c r="V2902">
        <v>300</v>
      </c>
      <c r="W2902">
        <v>62000</v>
      </c>
      <c r="X2902">
        <v>5</v>
      </c>
      <c r="Y2902">
        <v>0</v>
      </c>
      <c r="Z2902">
        <v>0</v>
      </c>
      <c r="AA2902">
        <v>90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100</v>
      </c>
    </row>
    <row r="2903" spans="1:34" ht="18.75">
      <c r="A2903" s="79">
        <v>2902</v>
      </c>
      <c r="B2903" t="s">
        <v>5268</v>
      </c>
      <c r="C2903">
        <v>16</v>
      </c>
      <c r="D2903">
        <v>10</v>
      </c>
      <c r="E2903">
        <v>1</v>
      </c>
      <c r="F2903">
        <v>2</v>
      </c>
      <c r="G2903">
        <v>0</v>
      </c>
      <c r="H2903">
        <v>0</v>
      </c>
      <c r="I2903">
        <v>4266</v>
      </c>
      <c r="J2903">
        <v>10000</v>
      </c>
      <c r="K2903">
        <v>8</v>
      </c>
      <c r="L2903">
        <v>8</v>
      </c>
      <c r="M2903">
        <v>8</v>
      </c>
      <c r="N2903">
        <v>8</v>
      </c>
      <c r="O2903">
        <v>0</v>
      </c>
      <c r="P2903">
        <v>0</v>
      </c>
      <c r="Q2903">
        <v>0</v>
      </c>
      <c r="R2903">
        <v>0</v>
      </c>
      <c r="S2903">
        <v>30</v>
      </c>
      <c r="T2903">
        <v>40</v>
      </c>
      <c r="U2903">
        <v>0</v>
      </c>
      <c r="V2903">
        <v>300</v>
      </c>
      <c r="W2903">
        <v>62000</v>
      </c>
      <c r="X2903">
        <v>5</v>
      </c>
      <c r="Y2903">
        <v>0</v>
      </c>
      <c r="Z2903">
        <v>0</v>
      </c>
      <c r="AA2903">
        <v>90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100</v>
      </c>
    </row>
    <row r="2904" spans="1:34" ht="18.75">
      <c r="A2904" s="79">
        <v>2903</v>
      </c>
      <c r="B2904" t="s">
        <v>5269</v>
      </c>
      <c r="C2904">
        <v>16</v>
      </c>
      <c r="D2904">
        <v>2</v>
      </c>
      <c r="E2904">
        <v>1</v>
      </c>
      <c r="F2904">
        <v>1</v>
      </c>
      <c r="G2904">
        <v>0</v>
      </c>
      <c r="H2904">
        <v>0</v>
      </c>
      <c r="I2904">
        <v>4267</v>
      </c>
      <c r="J2904">
        <v>10000</v>
      </c>
      <c r="K2904">
        <v>8</v>
      </c>
      <c r="L2904">
        <v>8</v>
      </c>
      <c r="M2904">
        <v>8</v>
      </c>
      <c r="N2904">
        <v>8</v>
      </c>
      <c r="O2904">
        <v>30</v>
      </c>
      <c r="P2904">
        <v>40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300</v>
      </c>
      <c r="W2904">
        <v>62000</v>
      </c>
      <c r="X2904">
        <v>5</v>
      </c>
      <c r="Y2904">
        <v>0</v>
      </c>
      <c r="Z2904">
        <v>0</v>
      </c>
      <c r="AA2904">
        <v>90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100</v>
      </c>
    </row>
    <row r="2905" spans="1:34" ht="18.75">
      <c r="A2905" s="79">
        <v>2904</v>
      </c>
      <c r="B2905" t="s">
        <v>5270</v>
      </c>
      <c r="C2905">
        <v>16</v>
      </c>
      <c r="D2905">
        <v>2</v>
      </c>
      <c r="E2905">
        <v>1</v>
      </c>
      <c r="F2905">
        <v>1</v>
      </c>
      <c r="G2905">
        <v>0</v>
      </c>
      <c r="H2905">
        <v>0</v>
      </c>
      <c r="I2905">
        <v>4267</v>
      </c>
      <c r="J2905">
        <v>10000</v>
      </c>
      <c r="K2905">
        <v>8</v>
      </c>
      <c r="L2905">
        <v>8</v>
      </c>
      <c r="M2905">
        <v>8</v>
      </c>
      <c r="N2905">
        <v>8</v>
      </c>
      <c r="O2905">
        <v>0</v>
      </c>
      <c r="P2905">
        <v>0</v>
      </c>
      <c r="Q2905">
        <v>30</v>
      </c>
      <c r="R2905">
        <v>40</v>
      </c>
      <c r="S2905">
        <v>0</v>
      </c>
      <c r="T2905">
        <v>0</v>
      </c>
      <c r="U2905">
        <v>0</v>
      </c>
      <c r="V2905">
        <v>300</v>
      </c>
      <c r="W2905">
        <v>62000</v>
      </c>
      <c r="X2905">
        <v>5</v>
      </c>
      <c r="Y2905">
        <v>0</v>
      </c>
      <c r="Z2905">
        <v>0</v>
      </c>
      <c r="AA2905">
        <v>90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100</v>
      </c>
    </row>
    <row r="2906" spans="1:34" ht="18.75">
      <c r="A2906" s="79">
        <v>2905</v>
      </c>
      <c r="B2906" t="s">
        <v>5271</v>
      </c>
      <c r="C2906">
        <v>16</v>
      </c>
      <c r="D2906">
        <v>2</v>
      </c>
      <c r="E2906">
        <v>1</v>
      </c>
      <c r="F2906">
        <v>1</v>
      </c>
      <c r="G2906">
        <v>0</v>
      </c>
      <c r="H2906">
        <v>0</v>
      </c>
      <c r="I2906">
        <v>4267</v>
      </c>
      <c r="J2906">
        <v>10000</v>
      </c>
      <c r="K2906">
        <v>8</v>
      </c>
      <c r="L2906">
        <v>8</v>
      </c>
      <c r="M2906">
        <v>8</v>
      </c>
      <c r="N2906">
        <v>8</v>
      </c>
      <c r="O2906">
        <v>0</v>
      </c>
      <c r="P2906">
        <v>0</v>
      </c>
      <c r="Q2906">
        <v>0</v>
      </c>
      <c r="R2906">
        <v>0</v>
      </c>
      <c r="S2906">
        <v>30</v>
      </c>
      <c r="T2906">
        <v>40</v>
      </c>
      <c r="U2906">
        <v>0</v>
      </c>
      <c r="V2906">
        <v>300</v>
      </c>
      <c r="W2906">
        <v>62000</v>
      </c>
      <c r="X2906">
        <v>5</v>
      </c>
      <c r="Y2906">
        <v>0</v>
      </c>
      <c r="Z2906">
        <v>0</v>
      </c>
      <c r="AA2906">
        <v>90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100</v>
      </c>
    </row>
    <row r="2907" spans="1:34" ht="18.75">
      <c r="A2907" s="79">
        <v>2906</v>
      </c>
      <c r="B2907" t="s">
        <v>5272</v>
      </c>
      <c r="C2907">
        <v>19</v>
      </c>
      <c r="D2907">
        <v>0</v>
      </c>
      <c r="E2907">
        <v>3</v>
      </c>
      <c r="F2907">
        <v>0</v>
      </c>
      <c r="G2907">
        <v>0</v>
      </c>
      <c r="H2907">
        <v>0</v>
      </c>
      <c r="I2907">
        <v>4265</v>
      </c>
      <c r="J2907">
        <v>8000</v>
      </c>
      <c r="K2907">
        <v>0</v>
      </c>
      <c r="L2907">
        <v>0</v>
      </c>
      <c r="M2907">
        <v>0</v>
      </c>
      <c r="N2907">
        <v>2</v>
      </c>
      <c r="O2907">
        <v>30</v>
      </c>
      <c r="P2907">
        <v>40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300</v>
      </c>
      <c r="W2907">
        <v>62000</v>
      </c>
      <c r="X2907">
        <v>5</v>
      </c>
      <c r="Y2907">
        <v>0</v>
      </c>
      <c r="Z2907">
        <v>0</v>
      </c>
      <c r="AA2907">
        <v>90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100</v>
      </c>
    </row>
    <row r="2908" spans="1:34" ht="18.75">
      <c r="A2908" s="79">
        <v>2907</v>
      </c>
      <c r="B2908" t="s">
        <v>5273</v>
      </c>
      <c r="C2908">
        <v>19</v>
      </c>
      <c r="D2908">
        <v>0</v>
      </c>
      <c r="E2908">
        <v>3</v>
      </c>
      <c r="F2908">
        <v>0</v>
      </c>
      <c r="G2908">
        <v>0</v>
      </c>
      <c r="H2908">
        <v>0</v>
      </c>
      <c r="I2908">
        <v>4265</v>
      </c>
      <c r="J2908">
        <v>8000</v>
      </c>
      <c r="K2908">
        <v>0</v>
      </c>
      <c r="L2908">
        <v>0</v>
      </c>
      <c r="M2908">
        <v>0</v>
      </c>
      <c r="N2908">
        <v>2</v>
      </c>
      <c r="O2908">
        <v>0</v>
      </c>
      <c r="P2908">
        <v>0</v>
      </c>
      <c r="Q2908">
        <v>30</v>
      </c>
      <c r="R2908">
        <v>40</v>
      </c>
      <c r="S2908">
        <v>0</v>
      </c>
      <c r="T2908">
        <v>0</v>
      </c>
      <c r="U2908">
        <v>0</v>
      </c>
      <c r="V2908">
        <v>300</v>
      </c>
      <c r="W2908">
        <v>62000</v>
      </c>
      <c r="X2908">
        <v>5</v>
      </c>
      <c r="Y2908">
        <v>0</v>
      </c>
      <c r="Z2908">
        <v>0</v>
      </c>
      <c r="AA2908">
        <v>90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100</v>
      </c>
    </row>
    <row r="2909" spans="1:34" ht="18.75">
      <c r="A2909" s="79">
        <v>2908</v>
      </c>
      <c r="B2909" t="s">
        <v>5274</v>
      </c>
      <c r="C2909">
        <v>19</v>
      </c>
      <c r="D2909">
        <v>0</v>
      </c>
      <c r="E2909">
        <v>3</v>
      </c>
      <c r="F2909">
        <v>0</v>
      </c>
      <c r="G2909">
        <v>0</v>
      </c>
      <c r="H2909">
        <v>0</v>
      </c>
      <c r="I2909">
        <v>4265</v>
      </c>
      <c r="J2909">
        <v>8000</v>
      </c>
      <c r="K2909">
        <v>0</v>
      </c>
      <c r="L2909">
        <v>0</v>
      </c>
      <c r="M2909">
        <v>0</v>
      </c>
      <c r="N2909">
        <v>2</v>
      </c>
      <c r="O2909">
        <v>0</v>
      </c>
      <c r="P2909">
        <v>0</v>
      </c>
      <c r="Q2909">
        <v>0</v>
      </c>
      <c r="R2909">
        <v>0</v>
      </c>
      <c r="S2909">
        <v>30</v>
      </c>
      <c r="T2909">
        <v>40</v>
      </c>
      <c r="U2909">
        <v>0</v>
      </c>
      <c r="V2909">
        <v>300</v>
      </c>
      <c r="W2909">
        <v>62000</v>
      </c>
      <c r="X2909">
        <v>5</v>
      </c>
      <c r="Y2909">
        <v>0</v>
      </c>
      <c r="Z2909">
        <v>0</v>
      </c>
      <c r="AA2909">
        <v>90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100</v>
      </c>
    </row>
    <row r="2910" spans="1:34" ht="18.75">
      <c r="A2910" s="79">
        <v>2909</v>
      </c>
      <c r="B2910" t="s">
        <v>5275</v>
      </c>
      <c r="C2910">
        <v>15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4282</v>
      </c>
      <c r="J2910">
        <v>8000</v>
      </c>
      <c r="K2910">
        <v>5</v>
      </c>
      <c r="L2910">
        <v>10</v>
      </c>
      <c r="M2910">
        <v>5</v>
      </c>
      <c r="N2910">
        <v>10</v>
      </c>
      <c r="O2910">
        <v>30</v>
      </c>
      <c r="P2910">
        <v>40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300</v>
      </c>
      <c r="W2910">
        <v>62000</v>
      </c>
      <c r="X2910">
        <v>5</v>
      </c>
      <c r="Y2910">
        <v>0</v>
      </c>
      <c r="Z2910">
        <v>0</v>
      </c>
      <c r="AA2910">
        <v>90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100</v>
      </c>
    </row>
    <row r="2911" spans="1:34" ht="18.75">
      <c r="A2911" s="79">
        <v>2910</v>
      </c>
      <c r="B2911" t="s">
        <v>5276</v>
      </c>
      <c r="C2911">
        <v>15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4282</v>
      </c>
      <c r="J2911">
        <v>8000</v>
      </c>
      <c r="K2911">
        <v>5</v>
      </c>
      <c r="L2911">
        <v>10</v>
      </c>
      <c r="M2911">
        <v>5</v>
      </c>
      <c r="N2911">
        <v>10</v>
      </c>
      <c r="O2911">
        <v>0</v>
      </c>
      <c r="P2911">
        <v>0</v>
      </c>
      <c r="Q2911">
        <v>30</v>
      </c>
      <c r="R2911">
        <v>40</v>
      </c>
      <c r="S2911">
        <v>0</v>
      </c>
      <c r="T2911">
        <v>0</v>
      </c>
      <c r="U2911">
        <v>0</v>
      </c>
      <c r="V2911">
        <v>300</v>
      </c>
      <c r="W2911">
        <v>62000</v>
      </c>
      <c r="X2911">
        <v>5</v>
      </c>
      <c r="Y2911">
        <v>0</v>
      </c>
      <c r="Z2911">
        <v>0</v>
      </c>
      <c r="AA2911">
        <v>90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100</v>
      </c>
    </row>
    <row r="2912" spans="1:34" ht="18.75">
      <c r="A2912" s="79">
        <v>2911</v>
      </c>
      <c r="B2912" t="s">
        <v>5277</v>
      </c>
      <c r="C2912">
        <v>15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4282</v>
      </c>
      <c r="J2912">
        <v>8000</v>
      </c>
      <c r="K2912">
        <v>5</v>
      </c>
      <c r="L2912">
        <v>10</v>
      </c>
      <c r="M2912">
        <v>5</v>
      </c>
      <c r="N2912">
        <v>10</v>
      </c>
      <c r="O2912">
        <v>0</v>
      </c>
      <c r="P2912">
        <v>0</v>
      </c>
      <c r="Q2912">
        <v>0</v>
      </c>
      <c r="R2912">
        <v>0</v>
      </c>
      <c r="S2912">
        <v>30</v>
      </c>
      <c r="T2912">
        <v>40</v>
      </c>
      <c r="U2912">
        <v>0</v>
      </c>
      <c r="V2912">
        <v>300</v>
      </c>
      <c r="W2912">
        <v>62000</v>
      </c>
      <c r="X2912">
        <v>5</v>
      </c>
      <c r="Y2912">
        <v>0</v>
      </c>
      <c r="Z2912">
        <v>0</v>
      </c>
      <c r="AA2912">
        <v>90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100</v>
      </c>
    </row>
    <row r="2913" spans="1:34" ht="18.75">
      <c r="A2913" s="79">
        <v>2912</v>
      </c>
      <c r="B2913" t="s">
        <v>5278</v>
      </c>
      <c r="C2913">
        <v>30</v>
      </c>
      <c r="D2913">
        <v>0</v>
      </c>
      <c r="E2913">
        <v>1</v>
      </c>
      <c r="F2913">
        <v>0</v>
      </c>
      <c r="G2913">
        <v>1</v>
      </c>
      <c r="H2913">
        <v>0</v>
      </c>
      <c r="I2913">
        <v>4260</v>
      </c>
      <c r="J2913">
        <v>50000</v>
      </c>
      <c r="K2913">
        <v>0</v>
      </c>
      <c r="L2913">
        <v>0</v>
      </c>
      <c r="M2913">
        <v>0</v>
      </c>
      <c r="N2913">
        <v>0</v>
      </c>
      <c r="O2913">
        <v>30</v>
      </c>
      <c r="P2913">
        <v>40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300</v>
      </c>
      <c r="W2913">
        <v>62000</v>
      </c>
      <c r="X2913">
        <v>5</v>
      </c>
      <c r="Y2913">
        <v>0</v>
      </c>
      <c r="Z2913">
        <v>0</v>
      </c>
      <c r="AA2913">
        <v>90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100</v>
      </c>
    </row>
    <row r="2914" spans="1:34" ht="18.75">
      <c r="A2914" s="79">
        <v>2913</v>
      </c>
      <c r="B2914" t="s">
        <v>5279</v>
      </c>
      <c r="C2914">
        <v>30</v>
      </c>
      <c r="D2914">
        <v>0</v>
      </c>
      <c r="E2914">
        <v>1</v>
      </c>
      <c r="F2914">
        <v>0</v>
      </c>
      <c r="G2914">
        <v>1</v>
      </c>
      <c r="H2914">
        <v>0</v>
      </c>
      <c r="I2914">
        <v>4260</v>
      </c>
      <c r="J2914">
        <v>50000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30</v>
      </c>
      <c r="R2914">
        <v>40</v>
      </c>
      <c r="S2914">
        <v>0</v>
      </c>
      <c r="T2914">
        <v>0</v>
      </c>
      <c r="U2914">
        <v>0</v>
      </c>
      <c r="V2914">
        <v>300</v>
      </c>
      <c r="W2914">
        <v>62000</v>
      </c>
      <c r="X2914">
        <v>5</v>
      </c>
      <c r="Y2914">
        <v>0</v>
      </c>
      <c r="Z2914">
        <v>0</v>
      </c>
      <c r="AA2914">
        <v>90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100</v>
      </c>
    </row>
    <row r="2915" spans="1:34" ht="18.75">
      <c r="A2915" s="79">
        <v>2914</v>
      </c>
      <c r="B2915" t="s">
        <v>5280</v>
      </c>
      <c r="C2915">
        <v>30</v>
      </c>
      <c r="D2915">
        <v>0</v>
      </c>
      <c r="E2915">
        <v>1</v>
      </c>
      <c r="F2915">
        <v>0</v>
      </c>
      <c r="G2915">
        <v>1</v>
      </c>
      <c r="H2915">
        <v>0</v>
      </c>
      <c r="I2915">
        <v>4260</v>
      </c>
      <c r="J2915">
        <v>50000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30</v>
      </c>
      <c r="T2915">
        <v>40</v>
      </c>
      <c r="U2915">
        <v>0</v>
      </c>
      <c r="V2915">
        <v>300</v>
      </c>
      <c r="W2915">
        <v>62000</v>
      </c>
      <c r="X2915">
        <v>5</v>
      </c>
      <c r="Y2915">
        <v>0</v>
      </c>
      <c r="Z2915">
        <v>0</v>
      </c>
      <c r="AA2915">
        <v>90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100</v>
      </c>
    </row>
    <row r="2916" spans="1:34" ht="18.75">
      <c r="A2916" s="79">
        <v>2915</v>
      </c>
      <c r="B2916" t="s">
        <v>5281</v>
      </c>
      <c r="C2916">
        <v>26</v>
      </c>
      <c r="D2916">
        <v>0</v>
      </c>
      <c r="E2916">
        <v>2</v>
      </c>
      <c r="F2916">
        <v>0</v>
      </c>
      <c r="G2916">
        <v>0</v>
      </c>
      <c r="H2916">
        <v>0</v>
      </c>
      <c r="I2916">
        <v>4261</v>
      </c>
      <c r="J2916">
        <v>8000</v>
      </c>
      <c r="K2916">
        <v>0</v>
      </c>
      <c r="L2916">
        <v>0</v>
      </c>
      <c r="M2916">
        <v>0</v>
      </c>
      <c r="N2916">
        <v>0</v>
      </c>
      <c r="O2916">
        <v>30</v>
      </c>
      <c r="P2916">
        <v>40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300</v>
      </c>
      <c r="W2916">
        <v>62000</v>
      </c>
      <c r="X2916">
        <v>10</v>
      </c>
      <c r="Y2916">
        <v>0</v>
      </c>
      <c r="Z2916">
        <v>0</v>
      </c>
      <c r="AA2916">
        <v>90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100</v>
      </c>
    </row>
    <row r="2917" spans="1:34" ht="18.75">
      <c r="A2917" s="79">
        <v>2916</v>
      </c>
      <c r="B2917" t="s">
        <v>5282</v>
      </c>
      <c r="C2917">
        <v>26</v>
      </c>
      <c r="D2917">
        <v>0</v>
      </c>
      <c r="E2917">
        <v>2</v>
      </c>
      <c r="F2917">
        <v>0</v>
      </c>
      <c r="G2917">
        <v>0</v>
      </c>
      <c r="H2917">
        <v>0</v>
      </c>
      <c r="I2917">
        <v>4261</v>
      </c>
      <c r="J2917">
        <v>8000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30</v>
      </c>
      <c r="R2917">
        <v>40</v>
      </c>
      <c r="S2917">
        <v>0</v>
      </c>
      <c r="T2917">
        <v>0</v>
      </c>
      <c r="U2917">
        <v>0</v>
      </c>
      <c r="V2917">
        <v>300</v>
      </c>
      <c r="W2917">
        <v>62000</v>
      </c>
      <c r="X2917">
        <v>10</v>
      </c>
      <c r="Y2917">
        <v>0</v>
      </c>
      <c r="Z2917">
        <v>0</v>
      </c>
      <c r="AA2917">
        <v>90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100</v>
      </c>
    </row>
    <row r="2918" spans="1:34" ht="18.75">
      <c r="A2918" s="79">
        <v>2917</v>
      </c>
      <c r="B2918" t="s">
        <v>5283</v>
      </c>
      <c r="C2918">
        <v>26</v>
      </c>
      <c r="D2918">
        <v>0</v>
      </c>
      <c r="E2918">
        <v>2</v>
      </c>
      <c r="F2918">
        <v>0</v>
      </c>
      <c r="G2918">
        <v>0</v>
      </c>
      <c r="H2918">
        <v>0</v>
      </c>
      <c r="I2918">
        <v>4261</v>
      </c>
      <c r="J2918">
        <v>8000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30</v>
      </c>
      <c r="T2918">
        <v>40</v>
      </c>
      <c r="U2918">
        <v>0</v>
      </c>
      <c r="V2918">
        <v>300</v>
      </c>
      <c r="W2918">
        <v>62000</v>
      </c>
      <c r="X2918">
        <v>10</v>
      </c>
      <c r="Y2918">
        <v>0</v>
      </c>
      <c r="Z2918">
        <v>0</v>
      </c>
      <c r="AA2918">
        <v>90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100</v>
      </c>
    </row>
    <row r="2919" spans="1:34" ht="18.75">
      <c r="A2919" s="79">
        <v>2918</v>
      </c>
      <c r="B2919" t="s">
        <v>5284</v>
      </c>
      <c r="C2919">
        <v>22</v>
      </c>
      <c r="D2919">
        <v>0</v>
      </c>
      <c r="E2919">
        <v>2</v>
      </c>
      <c r="F2919">
        <v>0</v>
      </c>
      <c r="G2919">
        <v>0</v>
      </c>
      <c r="H2919">
        <v>0</v>
      </c>
      <c r="I2919">
        <v>4262</v>
      </c>
      <c r="J2919">
        <v>7000</v>
      </c>
      <c r="K2919">
        <v>0</v>
      </c>
      <c r="L2919">
        <v>0</v>
      </c>
      <c r="M2919">
        <v>0</v>
      </c>
      <c r="N2919">
        <v>0</v>
      </c>
      <c r="O2919">
        <v>30</v>
      </c>
      <c r="P2919">
        <v>40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300</v>
      </c>
      <c r="W2919">
        <v>62000</v>
      </c>
      <c r="X2919">
        <v>5</v>
      </c>
      <c r="Y2919">
        <v>0</v>
      </c>
      <c r="Z2919">
        <v>0</v>
      </c>
      <c r="AA2919">
        <v>90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100</v>
      </c>
    </row>
    <row r="2920" spans="1:34" ht="18.75">
      <c r="A2920" s="79">
        <v>2919</v>
      </c>
      <c r="B2920" t="s">
        <v>5285</v>
      </c>
      <c r="C2920">
        <v>22</v>
      </c>
      <c r="D2920">
        <v>0</v>
      </c>
      <c r="E2920">
        <v>2</v>
      </c>
      <c r="F2920">
        <v>0</v>
      </c>
      <c r="G2920">
        <v>0</v>
      </c>
      <c r="H2920">
        <v>0</v>
      </c>
      <c r="I2920">
        <v>4262</v>
      </c>
      <c r="J2920">
        <v>7000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30</v>
      </c>
      <c r="R2920">
        <v>40</v>
      </c>
      <c r="S2920">
        <v>0</v>
      </c>
      <c r="T2920">
        <v>0</v>
      </c>
      <c r="U2920">
        <v>0</v>
      </c>
      <c r="V2920">
        <v>300</v>
      </c>
      <c r="W2920">
        <v>62000</v>
      </c>
      <c r="X2920">
        <v>5</v>
      </c>
      <c r="Y2920">
        <v>0</v>
      </c>
      <c r="Z2920">
        <v>0</v>
      </c>
      <c r="AA2920">
        <v>90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100</v>
      </c>
    </row>
    <row r="2921" spans="1:34" ht="18.75">
      <c r="A2921" s="79">
        <v>2920</v>
      </c>
      <c r="B2921" t="s">
        <v>5286</v>
      </c>
      <c r="C2921">
        <v>22</v>
      </c>
      <c r="D2921">
        <v>0</v>
      </c>
      <c r="E2921">
        <v>2</v>
      </c>
      <c r="F2921">
        <v>0</v>
      </c>
      <c r="G2921">
        <v>0</v>
      </c>
      <c r="H2921">
        <v>0</v>
      </c>
      <c r="I2921">
        <v>4262</v>
      </c>
      <c r="J2921">
        <v>7000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30</v>
      </c>
      <c r="T2921">
        <v>40</v>
      </c>
      <c r="U2921">
        <v>0</v>
      </c>
      <c r="V2921">
        <v>300</v>
      </c>
      <c r="W2921">
        <v>62000</v>
      </c>
      <c r="X2921">
        <v>5</v>
      </c>
      <c r="Y2921">
        <v>0</v>
      </c>
      <c r="Z2921">
        <v>0</v>
      </c>
      <c r="AA2921">
        <v>90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100</v>
      </c>
    </row>
    <row r="2922" spans="1:34" ht="18.75">
      <c r="A2922" s="79">
        <v>2921</v>
      </c>
      <c r="B2922" t="s">
        <v>5287</v>
      </c>
      <c r="C2922">
        <v>54</v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4264</v>
      </c>
      <c r="J2922">
        <v>10000</v>
      </c>
      <c r="K2922">
        <v>5</v>
      </c>
      <c r="L2922">
        <v>10</v>
      </c>
      <c r="M2922">
        <v>5</v>
      </c>
      <c r="N2922">
        <v>10</v>
      </c>
      <c r="O2922">
        <v>30</v>
      </c>
      <c r="P2922">
        <v>40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300</v>
      </c>
      <c r="W2922">
        <v>62000</v>
      </c>
      <c r="X2922">
        <v>5</v>
      </c>
      <c r="Y2922">
        <v>0</v>
      </c>
      <c r="Z2922">
        <v>0</v>
      </c>
      <c r="AA2922">
        <v>90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100</v>
      </c>
    </row>
    <row r="2923" spans="1:34" ht="18.75">
      <c r="A2923" s="79">
        <v>2922</v>
      </c>
      <c r="B2923" t="s">
        <v>5288</v>
      </c>
      <c r="C2923">
        <v>54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4264</v>
      </c>
      <c r="J2923">
        <v>10000</v>
      </c>
      <c r="K2923">
        <v>5</v>
      </c>
      <c r="L2923">
        <v>10</v>
      </c>
      <c r="M2923">
        <v>5</v>
      </c>
      <c r="N2923">
        <v>10</v>
      </c>
      <c r="O2923">
        <v>0</v>
      </c>
      <c r="P2923">
        <v>0</v>
      </c>
      <c r="Q2923">
        <v>30</v>
      </c>
      <c r="R2923">
        <v>40</v>
      </c>
      <c r="S2923">
        <v>0</v>
      </c>
      <c r="T2923">
        <v>0</v>
      </c>
      <c r="U2923">
        <v>0</v>
      </c>
      <c r="V2923">
        <v>300</v>
      </c>
      <c r="W2923">
        <v>62000</v>
      </c>
      <c r="X2923">
        <v>5</v>
      </c>
      <c r="Y2923">
        <v>0</v>
      </c>
      <c r="Z2923">
        <v>0</v>
      </c>
      <c r="AA2923">
        <v>90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100</v>
      </c>
    </row>
    <row r="2924" spans="1:34" ht="18.75">
      <c r="A2924" s="79">
        <v>2923</v>
      </c>
      <c r="B2924" t="s">
        <v>5289</v>
      </c>
      <c r="C2924">
        <v>54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4264</v>
      </c>
      <c r="J2924">
        <v>10000</v>
      </c>
      <c r="K2924">
        <v>5</v>
      </c>
      <c r="L2924">
        <v>10</v>
      </c>
      <c r="M2924">
        <v>5</v>
      </c>
      <c r="N2924">
        <v>10</v>
      </c>
      <c r="O2924">
        <v>0</v>
      </c>
      <c r="P2924">
        <v>0</v>
      </c>
      <c r="Q2924">
        <v>0</v>
      </c>
      <c r="R2924">
        <v>0</v>
      </c>
      <c r="S2924">
        <v>30</v>
      </c>
      <c r="T2924">
        <v>40</v>
      </c>
      <c r="U2924">
        <v>0</v>
      </c>
      <c r="V2924">
        <v>300</v>
      </c>
      <c r="W2924">
        <v>62000</v>
      </c>
      <c r="X2924">
        <v>5</v>
      </c>
      <c r="Y2924">
        <v>0</v>
      </c>
      <c r="Z2924">
        <v>0</v>
      </c>
      <c r="AA2924">
        <v>90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100</v>
      </c>
    </row>
    <row r="2925" spans="1:34" ht="18.75">
      <c r="A2925" s="79">
        <v>2924</v>
      </c>
      <c r="B2925" t="s">
        <v>5290</v>
      </c>
      <c r="C2925">
        <v>62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4263</v>
      </c>
      <c r="J2925">
        <v>10000</v>
      </c>
      <c r="K2925">
        <v>5</v>
      </c>
      <c r="L2925">
        <v>10</v>
      </c>
      <c r="M2925">
        <v>5</v>
      </c>
      <c r="N2925">
        <v>10</v>
      </c>
      <c r="O2925">
        <v>30</v>
      </c>
      <c r="P2925">
        <v>40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300</v>
      </c>
      <c r="W2925">
        <v>62000</v>
      </c>
      <c r="X2925">
        <v>5</v>
      </c>
      <c r="Y2925">
        <v>0</v>
      </c>
      <c r="Z2925">
        <v>0</v>
      </c>
      <c r="AA2925">
        <v>90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100</v>
      </c>
    </row>
    <row r="2926" spans="1:34" ht="18.75">
      <c r="A2926" s="79">
        <v>2925</v>
      </c>
      <c r="B2926" t="s">
        <v>5291</v>
      </c>
      <c r="C2926">
        <v>62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4263</v>
      </c>
      <c r="J2926">
        <v>10000</v>
      </c>
      <c r="K2926">
        <v>5</v>
      </c>
      <c r="L2926">
        <v>10</v>
      </c>
      <c r="M2926">
        <v>5</v>
      </c>
      <c r="N2926">
        <v>10</v>
      </c>
      <c r="O2926">
        <v>0</v>
      </c>
      <c r="P2926">
        <v>0</v>
      </c>
      <c r="Q2926">
        <v>30</v>
      </c>
      <c r="R2926">
        <v>40</v>
      </c>
      <c r="S2926">
        <v>0</v>
      </c>
      <c r="T2926">
        <v>0</v>
      </c>
      <c r="U2926">
        <v>0</v>
      </c>
      <c r="V2926">
        <v>300</v>
      </c>
      <c r="W2926">
        <v>62000</v>
      </c>
      <c r="X2926">
        <v>5</v>
      </c>
      <c r="Y2926">
        <v>0</v>
      </c>
      <c r="Z2926">
        <v>0</v>
      </c>
      <c r="AA2926">
        <v>90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100</v>
      </c>
    </row>
    <row r="2927" spans="1:34" ht="18.75">
      <c r="A2927" s="79">
        <v>2926</v>
      </c>
      <c r="B2927" t="s">
        <v>5292</v>
      </c>
      <c r="C2927">
        <v>62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4263</v>
      </c>
      <c r="J2927">
        <v>10000</v>
      </c>
      <c r="K2927">
        <v>5</v>
      </c>
      <c r="L2927">
        <v>10</v>
      </c>
      <c r="M2927">
        <v>5</v>
      </c>
      <c r="N2927">
        <v>10</v>
      </c>
      <c r="O2927">
        <v>0</v>
      </c>
      <c r="P2927">
        <v>0</v>
      </c>
      <c r="Q2927">
        <v>0</v>
      </c>
      <c r="R2927">
        <v>0</v>
      </c>
      <c r="S2927">
        <v>30</v>
      </c>
      <c r="T2927">
        <v>40</v>
      </c>
      <c r="U2927">
        <v>0</v>
      </c>
      <c r="V2927">
        <v>300</v>
      </c>
      <c r="W2927">
        <v>62000</v>
      </c>
      <c r="X2927">
        <v>5</v>
      </c>
      <c r="Y2927">
        <v>0</v>
      </c>
      <c r="Z2927">
        <v>0</v>
      </c>
      <c r="AA2927">
        <v>90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100</v>
      </c>
    </row>
    <row r="2928" spans="1:34" ht="18.75">
      <c r="A2928" s="79">
        <v>2927</v>
      </c>
      <c r="B2928" t="s">
        <v>5293</v>
      </c>
      <c r="C2928">
        <v>10</v>
      </c>
      <c r="D2928">
        <v>-1</v>
      </c>
      <c r="E2928">
        <v>80</v>
      </c>
      <c r="F2928">
        <v>0</v>
      </c>
      <c r="G2928">
        <v>0</v>
      </c>
      <c r="H2928">
        <v>0</v>
      </c>
      <c r="I2928">
        <v>4268</v>
      </c>
      <c r="J2928">
        <v>60000</v>
      </c>
      <c r="K2928">
        <v>15</v>
      </c>
      <c r="L2928">
        <v>35</v>
      </c>
      <c r="M2928">
        <v>15</v>
      </c>
      <c r="N2928">
        <v>35</v>
      </c>
      <c r="O2928">
        <v>50</v>
      </c>
      <c r="P2928">
        <v>60</v>
      </c>
      <c r="Q2928">
        <v>0</v>
      </c>
      <c r="R2928">
        <v>0</v>
      </c>
      <c r="S2928">
        <v>0</v>
      </c>
      <c r="T2928">
        <v>0</v>
      </c>
      <c r="U2928">
        <v>87</v>
      </c>
      <c r="V2928">
        <v>300</v>
      </c>
      <c r="W2928">
        <v>50000</v>
      </c>
      <c r="X2928">
        <v>120</v>
      </c>
      <c r="Y2928">
        <v>0</v>
      </c>
      <c r="Z2928">
        <v>0</v>
      </c>
      <c r="AA2928">
        <v>450</v>
      </c>
      <c r="AB2928">
        <v>20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100</v>
      </c>
    </row>
    <row r="2929" spans="1:34" ht="18.75">
      <c r="A2929" s="79">
        <v>2928</v>
      </c>
      <c r="B2929" t="s">
        <v>5294</v>
      </c>
      <c r="C2929">
        <v>11</v>
      </c>
      <c r="D2929">
        <v>-1</v>
      </c>
      <c r="E2929">
        <v>80</v>
      </c>
      <c r="F2929">
        <v>0</v>
      </c>
      <c r="G2929">
        <v>0</v>
      </c>
      <c r="H2929">
        <v>0</v>
      </c>
      <c r="I2929">
        <v>4269</v>
      </c>
      <c r="J2929">
        <v>60000</v>
      </c>
      <c r="K2929">
        <v>15</v>
      </c>
      <c r="L2929">
        <v>35</v>
      </c>
      <c r="M2929">
        <v>15</v>
      </c>
      <c r="N2929">
        <v>35</v>
      </c>
      <c r="O2929">
        <v>50</v>
      </c>
      <c r="P2929">
        <v>60</v>
      </c>
      <c r="Q2929">
        <v>0</v>
      </c>
      <c r="R2929">
        <v>0</v>
      </c>
      <c r="S2929">
        <v>0</v>
      </c>
      <c r="T2929">
        <v>0</v>
      </c>
      <c r="U2929">
        <v>87</v>
      </c>
      <c r="V2929">
        <v>300</v>
      </c>
      <c r="W2929">
        <v>50000</v>
      </c>
      <c r="X2929">
        <v>120</v>
      </c>
      <c r="Y2929">
        <v>0</v>
      </c>
      <c r="Z2929">
        <v>0</v>
      </c>
      <c r="AA2929">
        <v>450</v>
      </c>
      <c r="AB2929">
        <v>20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100</v>
      </c>
    </row>
    <row r="2930" spans="1:34" ht="18.75">
      <c r="A2930" s="79">
        <v>2929</v>
      </c>
      <c r="B2930" t="s">
        <v>5295</v>
      </c>
      <c r="C2930">
        <v>10</v>
      </c>
      <c r="D2930">
        <v>-1</v>
      </c>
      <c r="E2930">
        <v>80</v>
      </c>
      <c r="F2930">
        <v>0</v>
      </c>
      <c r="G2930">
        <v>0</v>
      </c>
      <c r="H2930">
        <v>0</v>
      </c>
      <c r="I2930">
        <v>4268</v>
      </c>
      <c r="J2930">
        <v>60000</v>
      </c>
      <c r="K2930">
        <v>15</v>
      </c>
      <c r="L2930">
        <v>35</v>
      </c>
      <c r="M2930">
        <v>15</v>
      </c>
      <c r="N2930">
        <v>35</v>
      </c>
      <c r="O2930">
        <v>0</v>
      </c>
      <c r="P2930">
        <v>0</v>
      </c>
      <c r="Q2930">
        <v>50</v>
      </c>
      <c r="R2930">
        <v>60</v>
      </c>
      <c r="S2930">
        <v>0</v>
      </c>
      <c r="T2930">
        <v>0</v>
      </c>
      <c r="U2930">
        <v>87</v>
      </c>
      <c r="V2930">
        <v>300</v>
      </c>
      <c r="W2930">
        <v>50000</v>
      </c>
      <c r="X2930">
        <v>120</v>
      </c>
      <c r="Y2930">
        <v>0</v>
      </c>
      <c r="Z2930">
        <v>0</v>
      </c>
      <c r="AA2930">
        <v>450</v>
      </c>
      <c r="AB2930">
        <v>20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100</v>
      </c>
    </row>
    <row r="2931" spans="1:34" ht="18.75">
      <c r="A2931" s="79">
        <v>2930</v>
      </c>
      <c r="B2931" t="s">
        <v>5296</v>
      </c>
      <c r="C2931">
        <v>11</v>
      </c>
      <c r="D2931">
        <v>-1</v>
      </c>
      <c r="E2931">
        <v>80</v>
      </c>
      <c r="F2931">
        <v>0</v>
      </c>
      <c r="G2931">
        <v>0</v>
      </c>
      <c r="H2931">
        <v>0</v>
      </c>
      <c r="I2931">
        <v>4269</v>
      </c>
      <c r="J2931">
        <v>60000</v>
      </c>
      <c r="K2931">
        <v>15</v>
      </c>
      <c r="L2931">
        <v>35</v>
      </c>
      <c r="M2931">
        <v>15</v>
      </c>
      <c r="N2931">
        <v>35</v>
      </c>
      <c r="O2931">
        <v>0</v>
      </c>
      <c r="P2931">
        <v>0</v>
      </c>
      <c r="Q2931">
        <v>50</v>
      </c>
      <c r="R2931">
        <v>60</v>
      </c>
      <c r="S2931">
        <v>0</v>
      </c>
      <c r="T2931">
        <v>0</v>
      </c>
      <c r="U2931">
        <v>87</v>
      </c>
      <c r="V2931">
        <v>300</v>
      </c>
      <c r="W2931">
        <v>50000</v>
      </c>
      <c r="X2931">
        <v>120</v>
      </c>
      <c r="Y2931">
        <v>0</v>
      </c>
      <c r="Z2931">
        <v>0</v>
      </c>
      <c r="AA2931">
        <v>450</v>
      </c>
      <c r="AB2931">
        <v>20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100</v>
      </c>
    </row>
    <row r="2932" spans="1:34" ht="18.75">
      <c r="A2932" s="79">
        <v>2931</v>
      </c>
      <c r="B2932" t="s">
        <v>5297</v>
      </c>
      <c r="C2932">
        <v>10</v>
      </c>
      <c r="D2932">
        <v>-1</v>
      </c>
      <c r="E2932">
        <v>80</v>
      </c>
      <c r="F2932">
        <v>0</v>
      </c>
      <c r="G2932">
        <v>0</v>
      </c>
      <c r="H2932">
        <v>0</v>
      </c>
      <c r="I2932">
        <v>4268</v>
      </c>
      <c r="J2932">
        <v>60000</v>
      </c>
      <c r="K2932">
        <v>15</v>
      </c>
      <c r="L2932">
        <v>35</v>
      </c>
      <c r="M2932">
        <v>15</v>
      </c>
      <c r="N2932">
        <v>35</v>
      </c>
      <c r="O2932">
        <v>0</v>
      </c>
      <c r="P2932">
        <v>0</v>
      </c>
      <c r="Q2932">
        <v>0</v>
      </c>
      <c r="R2932">
        <v>0</v>
      </c>
      <c r="S2932">
        <v>50</v>
      </c>
      <c r="T2932">
        <v>60</v>
      </c>
      <c r="U2932">
        <v>87</v>
      </c>
      <c r="V2932">
        <v>300</v>
      </c>
      <c r="W2932">
        <v>50000</v>
      </c>
      <c r="X2932">
        <v>120</v>
      </c>
      <c r="Y2932">
        <v>0</v>
      </c>
      <c r="Z2932">
        <v>0</v>
      </c>
      <c r="AA2932">
        <v>450</v>
      </c>
      <c r="AB2932">
        <v>20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100</v>
      </c>
    </row>
    <row r="2933" spans="1:34" ht="18.75">
      <c r="A2933" s="79">
        <v>2932</v>
      </c>
      <c r="B2933" t="s">
        <v>5298</v>
      </c>
      <c r="C2933">
        <v>11</v>
      </c>
      <c r="D2933">
        <v>-1</v>
      </c>
      <c r="E2933">
        <v>80</v>
      </c>
      <c r="F2933">
        <v>0</v>
      </c>
      <c r="G2933">
        <v>0</v>
      </c>
      <c r="H2933">
        <v>0</v>
      </c>
      <c r="I2933">
        <v>4269</v>
      </c>
      <c r="J2933">
        <v>60000</v>
      </c>
      <c r="K2933">
        <v>15</v>
      </c>
      <c r="L2933">
        <v>35</v>
      </c>
      <c r="M2933">
        <v>15</v>
      </c>
      <c r="N2933">
        <v>35</v>
      </c>
      <c r="O2933">
        <v>0</v>
      </c>
      <c r="P2933">
        <v>0</v>
      </c>
      <c r="Q2933">
        <v>0</v>
      </c>
      <c r="R2933">
        <v>0</v>
      </c>
      <c r="S2933">
        <v>50</v>
      </c>
      <c r="T2933">
        <v>60</v>
      </c>
      <c r="U2933">
        <v>87</v>
      </c>
      <c r="V2933">
        <v>300</v>
      </c>
      <c r="W2933">
        <v>50000</v>
      </c>
      <c r="X2933">
        <v>120</v>
      </c>
      <c r="Y2933">
        <v>0</v>
      </c>
      <c r="Z2933">
        <v>0</v>
      </c>
      <c r="AA2933">
        <v>450</v>
      </c>
      <c r="AB2933">
        <v>20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100</v>
      </c>
    </row>
    <row r="2934" spans="1:34" ht="18.75">
      <c r="A2934" s="79">
        <v>2933</v>
      </c>
      <c r="B2934" t="s">
        <v>5299</v>
      </c>
      <c r="C2934">
        <v>5</v>
      </c>
      <c r="D2934">
        <v>203</v>
      </c>
      <c r="E2934">
        <v>80</v>
      </c>
      <c r="F2934">
        <v>0</v>
      </c>
      <c r="G2934">
        <v>0</v>
      </c>
      <c r="H2934">
        <v>0</v>
      </c>
      <c r="I2934">
        <v>4271</v>
      </c>
      <c r="J2934">
        <v>60000</v>
      </c>
      <c r="K2934">
        <v>7</v>
      </c>
      <c r="L2934">
        <v>15</v>
      </c>
      <c r="M2934">
        <v>0</v>
      </c>
      <c r="N2934">
        <v>12</v>
      </c>
      <c r="O2934">
        <v>70</v>
      </c>
      <c r="P2934">
        <v>170</v>
      </c>
      <c r="Q2934">
        <v>0</v>
      </c>
      <c r="R2934">
        <v>0</v>
      </c>
      <c r="S2934">
        <v>0</v>
      </c>
      <c r="T2934">
        <v>0</v>
      </c>
      <c r="U2934">
        <v>89</v>
      </c>
      <c r="V2934">
        <v>500</v>
      </c>
      <c r="W2934">
        <v>62000</v>
      </c>
      <c r="X2934">
        <v>20</v>
      </c>
      <c r="Y2934">
        <v>110</v>
      </c>
      <c r="Z2934">
        <v>10</v>
      </c>
      <c r="AA2934">
        <v>1100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100</v>
      </c>
    </row>
    <row r="2935" spans="1:34" ht="18.75">
      <c r="A2935" s="79">
        <v>2934</v>
      </c>
      <c r="B2935" t="s">
        <v>5300</v>
      </c>
      <c r="C2935">
        <v>5</v>
      </c>
      <c r="D2935">
        <v>204</v>
      </c>
      <c r="E2935">
        <v>80</v>
      </c>
      <c r="F2935">
        <v>191</v>
      </c>
      <c r="G2935">
        <v>0</v>
      </c>
      <c r="H2935">
        <v>0</v>
      </c>
      <c r="I2935">
        <v>4274</v>
      </c>
      <c r="J2935">
        <v>60000</v>
      </c>
      <c r="K2935">
        <v>7</v>
      </c>
      <c r="L2935">
        <v>15</v>
      </c>
      <c r="M2935">
        <v>0</v>
      </c>
      <c r="N2935">
        <v>0</v>
      </c>
      <c r="O2935">
        <v>45</v>
      </c>
      <c r="P2935">
        <v>65</v>
      </c>
      <c r="Q2935">
        <v>70</v>
      </c>
      <c r="R2935">
        <v>170</v>
      </c>
      <c r="S2935">
        <v>0</v>
      </c>
      <c r="T2935">
        <v>0</v>
      </c>
      <c r="U2935">
        <v>89</v>
      </c>
      <c r="V2935">
        <v>500</v>
      </c>
      <c r="W2935">
        <v>62000</v>
      </c>
      <c r="X2935">
        <v>20</v>
      </c>
      <c r="Y2935">
        <v>110</v>
      </c>
      <c r="Z2935">
        <v>10</v>
      </c>
      <c r="AA2935">
        <v>1100</v>
      </c>
      <c r="AB2935">
        <v>800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100</v>
      </c>
    </row>
    <row r="2936" spans="1:34" ht="18.75">
      <c r="A2936" s="79">
        <v>2935</v>
      </c>
      <c r="B2936" t="s">
        <v>5301</v>
      </c>
      <c r="C2936">
        <v>5</v>
      </c>
      <c r="D2936">
        <v>205</v>
      </c>
      <c r="E2936">
        <v>80</v>
      </c>
      <c r="F2936">
        <v>191</v>
      </c>
      <c r="G2936">
        <v>0</v>
      </c>
      <c r="H2936">
        <v>0</v>
      </c>
      <c r="I2936">
        <v>4277</v>
      </c>
      <c r="J2936">
        <v>60000</v>
      </c>
      <c r="K2936">
        <v>7</v>
      </c>
      <c r="L2936">
        <v>15</v>
      </c>
      <c r="M2936">
        <v>0</v>
      </c>
      <c r="N2936">
        <v>0</v>
      </c>
      <c r="O2936">
        <v>45</v>
      </c>
      <c r="P2936">
        <v>65</v>
      </c>
      <c r="Q2936">
        <v>0</v>
      </c>
      <c r="R2936">
        <v>0</v>
      </c>
      <c r="S2936">
        <v>70</v>
      </c>
      <c r="T2936">
        <v>170</v>
      </c>
      <c r="U2936">
        <v>89</v>
      </c>
      <c r="V2936">
        <v>500</v>
      </c>
      <c r="W2936">
        <v>62000</v>
      </c>
      <c r="X2936">
        <v>20</v>
      </c>
      <c r="Y2936">
        <v>110</v>
      </c>
      <c r="Z2936">
        <v>10</v>
      </c>
      <c r="AA2936">
        <v>1100</v>
      </c>
      <c r="AB2936">
        <v>0</v>
      </c>
      <c r="AC2936">
        <v>10000</v>
      </c>
      <c r="AD2936">
        <v>0</v>
      </c>
      <c r="AE2936">
        <v>0</v>
      </c>
      <c r="AF2936">
        <v>0</v>
      </c>
      <c r="AG2936">
        <v>0</v>
      </c>
      <c r="AH2936">
        <v>100</v>
      </c>
    </row>
    <row r="2937" spans="1:34" ht="18.75">
      <c r="A2937" s="79">
        <v>2936</v>
      </c>
      <c r="B2937" t="s">
        <v>5302</v>
      </c>
      <c r="C2937">
        <v>16</v>
      </c>
      <c r="D2937">
        <v>10</v>
      </c>
      <c r="E2937">
        <v>1</v>
      </c>
      <c r="F2937">
        <v>2</v>
      </c>
      <c r="G2937">
        <v>0</v>
      </c>
      <c r="H2937">
        <v>0</v>
      </c>
      <c r="I2937">
        <v>4266</v>
      </c>
      <c r="J2937">
        <v>10000</v>
      </c>
      <c r="K2937">
        <v>8</v>
      </c>
      <c r="L2937">
        <v>12</v>
      </c>
      <c r="M2937">
        <v>8</v>
      </c>
      <c r="N2937">
        <v>12</v>
      </c>
      <c r="O2937">
        <v>50</v>
      </c>
      <c r="P2937">
        <v>70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300</v>
      </c>
      <c r="W2937">
        <v>62000</v>
      </c>
      <c r="X2937">
        <v>5</v>
      </c>
      <c r="Y2937">
        <v>0</v>
      </c>
      <c r="Z2937">
        <v>0</v>
      </c>
      <c r="AA2937">
        <v>100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100</v>
      </c>
    </row>
    <row r="2938" spans="1:34" ht="18.75">
      <c r="A2938" s="79">
        <v>2937</v>
      </c>
      <c r="B2938" t="s">
        <v>5303</v>
      </c>
      <c r="C2938">
        <v>16</v>
      </c>
      <c r="D2938">
        <v>10</v>
      </c>
      <c r="E2938">
        <v>1</v>
      </c>
      <c r="F2938">
        <v>2</v>
      </c>
      <c r="G2938">
        <v>0</v>
      </c>
      <c r="H2938">
        <v>0</v>
      </c>
      <c r="I2938">
        <v>4266</v>
      </c>
      <c r="J2938">
        <v>10000</v>
      </c>
      <c r="K2938">
        <v>8</v>
      </c>
      <c r="L2938">
        <v>12</v>
      </c>
      <c r="M2938">
        <v>8</v>
      </c>
      <c r="N2938">
        <v>12</v>
      </c>
      <c r="O2938">
        <v>0</v>
      </c>
      <c r="P2938">
        <v>0</v>
      </c>
      <c r="Q2938">
        <v>50</v>
      </c>
      <c r="R2938">
        <v>70</v>
      </c>
      <c r="S2938">
        <v>0</v>
      </c>
      <c r="T2938">
        <v>0</v>
      </c>
      <c r="U2938">
        <v>0</v>
      </c>
      <c r="V2938">
        <v>300</v>
      </c>
      <c r="W2938">
        <v>62000</v>
      </c>
      <c r="X2938">
        <v>5</v>
      </c>
      <c r="Y2938">
        <v>0</v>
      </c>
      <c r="Z2938">
        <v>0</v>
      </c>
      <c r="AA2938">
        <v>100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100</v>
      </c>
    </row>
    <row r="2939" spans="1:34" ht="18.75">
      <c r="A2939" s="79">
        <v>2938</v>
      </c>
      <c r="B2939" t="s">
        <v>5304</v>
      </c>
      <c r="C2939">
        <v>16</v>
      </c>
      <c r="D2939">
        <v>10</v>
      </c>
      <c r="E2939">
        <v>1</v>
      </c>
      <c r="F2939">
        <v>2</v>
      </c>
      <c r="G2939">
        <v>0</v>
      </c>
      <c r="H2939">
        <v>0</v>
      </c>
      <c r="I2939">
        <v>4266</v>
      </c>
      <c r="J2939">
        <v>10000</v>
      </c>
      <c r="K2939">
        <v>8</v>
      </c>
      <c r="L2939">
        <v>12</v>
      </c>
      <c r="M2939">
        <v>8</v>
      </c>
      <c r="N2939">
        <v>12</v>
      </c>
      <c r="O2939">
        <v>0</v>
      </c>
      <c r="P2939">
        <v>0</v>
      </c>
      <c r="Q2939">
        <v>0</v>
      </c>
      <c r="R2939">
        <v>0</v>
      </c>
      <c r="S2939">
        <v>50</v>
      </c>
      <c r="T2939">
        <v>70</v>
      </c>
      <c r="U2939">
        <v>0</v>
      </c>
      <c r="V2939">
        <v>300</v>
      </c>
      <c r="W2939">
        <v>62000</v>
      </c>
      <c r="X2939">
        <v>5</v>
      </c>
      <c r="Y2939">
        <v>0</v>
      </c>
      <c r="Z2939">
        <v>0</v>
      </c>
      <c r="AA2939">
        <v>100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100</v>
      </c>
    </row>
    <row r="2940" spans="1:34" ht="18.75">
      <c r="A2940" s="79">
        <v>2939</v>
      </c>
      <c r="B2940" t="s">
        <v>5305</v>
      </c>
      <c r="C2940">
        <v>16</v>
      </c>
      <c r="D2940">
        <v>2</v>
      </c>
      <c r="E2940">
        <v>1</v>
      </c>
      <c r="F2940">
        <v>1</v>
      </c>
      <c r="G2940">
        <v>0</v>
      </c>
      <c r="H2940">
        <v>0</v>
      </c>
      <c r="I2940">
        <v>4267</v>
      </c>
      <c r="J2940">
        <v>10000</v>
      </c>
      <c r="K2940">
        <v>8</v>
      </c>
      <c r="L2940">
        <v>12</v>
      </c>
      <c r="M2940">
        <v>8</v>
      </c>
      <c r="N2940">
        <v>12</v>
      </c>
      <c r="O2940">
        <v>50</v>
      </c>
      <c r="P2940">
        <v>70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300</v>
      </c>
      <c r="W2940">
        <v>62000</v>
      </c>
      <c r="X2940">
        <v>5</v>
      </c>
      <c r="Y2940">
        <v>0</v>
      </c>
      <c r="Z2940">
        <v>0</v>
      </c>
      <c r="AA2940">
        <v>115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100</v>
      </c>
    </row>
    <row r="2941" spans="1:34" ht="18.75">
      <c r="A2941" s="79">
        <v>2940</v>
      </c>
      <c r="B2941" t="s">
        <v>5306</v>
      </c>
      <c r="C2941">
        <v>16</v>
      </c>
      <c r="D2941">
        <v>2</v>
      </c>
      <c r="E2941">
        <v>1</v>
      </c>
      <c r="F2941">
        <v>1</v>
      </c>
      <c r="G2941">
        <v>0</v>
      </c>
      <c r="H2941">
        <v>0</v>
      </c>
      <c r="I2941">
        <v>4267</v>
      </c>
      <c r="J2941">
        <v>10000</v>
      </c>
      <c r="K2941">
        <v>8</v>
      </c>
      <c r="L2941">
        <v>12</v>
      </c>
      <c r="M2941">
        <v>8</v>
      </c>
      <c r="N2941">
        <v>12</v>
      </c>
      <c r="O2941">
        <v>0</v>
      </c>
      <c r="P2941">
        <v>0</v>
      </c>
      <c r="Q2941">
        <v>50</v>
      </c>
      <c r="R2941">
        <v>70</v>
      </c>
      <c r="S2941">
        <v>0</v>
      </c>
      <c r="T2941">
        <v>0</v>
      </c>
      <c r="U2941">
        <v>0</v>
      </c>
      <c r="V2941">
        <v>300</v>
      </c>
      <c r="W2941">
        <v>62000</v>
      </c>
      <c r="X2941">
        <v>5</v>
      </c>
      <c r="Y2941">
        <v>0</v>
      </c>
      <c r="Z2941">
        <v>0</v>
      </c>
      <c r="AA2941">
        <v>115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100</v>
      </c>
    </row>
    <row r="2942" spans="1:34" ht="18.75">
      <c r="A2942" s="79">
        <v>2941</v>
      </c>
      <c r="B2942" t="s">
        <v>5307</v>
      </c>
      <c r="C2942">
        <v>16</v>
      </c>
      <c r="D2942">
        <v>2</v>
      </c>
      <c r="E2942">
        <v>1</v>
      </c>
      <c r="F2942">
        <v>1</v>
      </c>
      <c r="G2942">
        <v>0</v>
      </c>
      <c r="H2942">
        <v>0</v>
      </c>
      <c r="I2942">
        <v>4267</v>
      </c>
      <c r="J2942">
        <v>10000</v>
      </c>
      <c r="K2942">
        <v>8</v>
      </c>
      <c r="L2942">
        <v>12</v>
      </c>
      <c r="M2942">
        <v>8</v>
      </c>
      <c r="N2942">
        <v>12</v>
      </c>
      <c r="O2942">
        <v>0</v>
      </c>
      <c r="P2942">
        <v>0</v>
      </c>
      <c r="Q2942">
        <v>0</v>
      </c>
      <c r="R2942">
        <v>0</v>
      </c>
      <c r="S2942">
        <v>50</v>
      </c>
      <c r="T2942">
        <v>70</v>
      </c>
      <c r="U2942">
        <v>0</v>
      </c>
      <c r="V2942">
        <v>300</v>
      </c>
      <c r="W2942">
        <v>62000</v>
      </c>
      <c r="X2942">
        <v>5</v>
      </c>
      <c r="Y2942">
        <v>0</v>
      </c>
      <c r="Z2942">
        <v>0</v>
      </c>
      <c r="AA2942">
        <v>115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100</v>
      </c>
    </row>
    <row r="2943" spans="1:34" ht="18.75">
      <c r="A2943" s="79">
        <v>2942</v>
      </c>
      <c r="B2943" t="s">
        <v>5308</v>
      </c>
      <c r="C2943">
        <v>19</v>
      </c>
      <c r="D2943">
        <v>0</v>
      </c>
      <c r="E2943">
        <v>3</v>
      </c>
      <c r="F2943">
        <v>0</v>
      </c>
      <c r="G2943">
        <v>0</v>
      </c>
      <c r="H2943">
        <v>0</v>
      </c>
      <c r="I2943">
        <v>4265</v>
      </c>
      <c r="J2943">
        <v>8000</v>
      </c>
      <c r="K2943">
        <v>0</v>
      </c>
      <c r="L2943">
        <v>0</v>
      </c>
      <c r="M2943">
        <v>0</v>
      </c>
      <c r="N2943">
        <v>2</v>
      </c>
      <c r="O2943">
        <v>50</v>
      </c>
      <c r="P2943">
        <v>70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300</v>
      </c>
      <c r="W2943">
        <v>62000</v>
      </c>
      <c r="X2943">
        <v>5</v>
      </c>
      <c r="Y2943">
        <v>0</v>
      </c>
      <c r="Z2943">
        <v>0</v>
      </c>
      <c r="AA2943">
        <v>130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100</v>
      </c>
    </row>
    <row r="2944" spans="1:34" ht="18.75">
      <c r="A2944" s="79">
        <v>2943</v>
      </c>
      <c r="B2944" t="s">
        <v>5309</v>
      </c>
      <c r="C2944">
        <v>19</v>
      </c>
      <c r="D2944">
        <v>0</v>
      </c>
      <c r="E2944">
        <v>3</v>
      </c>
      <c r="F2944">
        <v>0</v>
      </c>
      <c r="G2944">
        <v>0</v>
      </c>
      <c r="H2944">
        <v>0</v>
      </c>
      <c r="I2944">
        <v>4265</v>
      </c>
      <c r="J2944">
        <v>8000</v>
      </c>
      <c r="K2944">
        <v>0</v>
      </c>
      <c r="L2944">
        <v>0</v>
      </c>
      <c r="M2944">
        <v>0</v>
      </c>
      <c r="N2944">
        <v>2</v>
      </c>
      <c r="O2944">
        <v>0</v>
      </c>
      <c r="P2944">
        <v>0</v>
      </c>
      <c r="Q2944">
        <v>50</v>
      </c>
      <c r="R2944">
        <v>70</v>
      </c>
      <c r="S2944">
        <v>0</v>
      </c>
      <c r="T2944">
        <v>0</v>
      </c>
      <c r="U2944">
        <v>0</v>
      </c>
      <c r="V2944">
        <v>300</v>
      </c>
      <c r="W2944">
        <v>62000</v>
      </c>
      <c r="X2944">
        <v>5</v>
      </c>
      <c r="Y2944">
        <v>0</v>
      </c>
      <c r="Z2944">
        <v>0</v>
      </c>
      <c r="AA2944">
        <v>130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100</v>
      </c>
    </row>
    <row r="2945" spans="1:34" ht="18.75">
      <c r="A2945" s="79">
        <v>2944</v>
      </c>
      <c r="B2945" t="s">
        <v>5310</v>
      </c>
      <c r="C2945">
        <v>19</v>
      </c>
      <c r="D2945">
        <v>0</v>
      </c>
      <c r="E2945">
        <v>3</v>
      </c>
      <c r="F2945">
        <v>0</v>
      </c>
      <c r="G2945">
        <v>0</v>
      </c>
      <c r="H2945">
        <v>0</v>
      </c>
      <c r="I2945">
        <v>4265</v>
      </c>
      <c r="J2945">
        <v>8000</v>
      </c>
      <c r="K2945">
        <v>0</v>
      </c>
      <c r="L2945">
        <v>0</v>
      </c>
      <c r="M2945">
        <v>0</v>
      </c>
      <c r="N2945">
        <v>2</v>
      </c>
      <c r="O2945">
        <v>0</v>
      </c>
      <c r="P2945">
        <v>0</v>
      </c>
      <c r="Q2945">
        <v>0</v>
      </c>
      <c r="R2945">
        <v>0</v>
      </c>
      <c r="S2945">
        <v>50</v>
      </c>
      <c r="T2945">
        <v>70</v>
      </c>
      <c r="U2945">
        <v>0</v>
      </c>
      <c r="V2945">
        <v>300</v>
      </c>
      <c r="W2945">
        <v>62000</v>
      </c>
      <c r="X2945">
        <v>5</v>
      </c>
      <c r="Y2945">
        <v>0</v>
      </c>
      <c r="Z2945">
        <v>0</v>
      </c>
      <c r="AA2945">
        <v>130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100</v>
      </c>
    </row>
    <row r="2946" spans="1:34" ht="18.75">
      <c r="A2946" s="79">
        <v>2945</v>
      </c>
      <c r="B2946" t="s">
        <v>5311</v>
      </c>
      <c r="C2946">
        <v>15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4282</v>
      </c>
      <c r="J2946">
        <v>8000</v>
      </c>
      <c r="K2946">
        <v>5</v>
      </c>
      <c r="L2946">
        <v>15</v>
      </c>
      <c r="M2946">
        <v>10</v>
      </c>
      <c r="N2946">
        <v>20</v>
      </c>
      <c r="O2946">
        <v>50</v>
      </c>
      <c r="P2946">
        <v>70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300</v>
      </c>
      <c r="W2946">
        <v>62000</v>
      </c>
      <c r="X2946">
        <v>5</v>
      </c>
      <c r="Y2946">
        <v>0</v>
      </c>
      <c r="Z2946">
        <v>0</v>
      </c>
      <c r="AA2946">
        <v>115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100</v>
      </c>
    </row>
    <row r="2947" spans="1:34" ht="18.75">
      <c r="A2947" s="79">
        <v>2946</v>
      </c>
      <c r="B2947" t="s">
        <v>5312</v>
      </c>
      <c r="C2947">
        <v>15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4282</v>
      </c>
      <c r="J2947">
        <v>8000</v>
      </c>
      <c r="K2947">
        <v>5</v>
      </c>
      <c r="L2947">
        <v>15</v>
      </c>
      <c r="M2947">
        <v>10</v>
      </c>
      <c r="N2947">
        <v>20</v>
      </c>
      <c r="O2947">
        <v>0</v>
      </c>
      <c r="P2947">
        <v>0</v>
      </c>
      <c r="Q2947">
        <v>50</v>
      </c>
      <c r="R2947">
        <v>70</v>
      </c>
      <c r="S2947">
        <v>0</v>
      </c>
      <c r="T2947">
        <v>0</v>
      </c>
      <c r="U2947">
        <v>0</v>
      </c>
      <c r="V2947">
        <v>300</v>
      </c>
      <c r="W2947">
        <v>62000</v>
      </c>
      <c r="X2947">
        <v>5</v>
      </c>
      <c r="Y2947">
        <v>0</v>
      </c>
      <c r="Z2947">
        <v>0</v>
      </c>
      <c r="AA2947">
        <v>115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100</v>
      </c>
    </row>
    <row r="2948" spans="1:34" ht="18.75">
      <c r="A2948" s="79">
        <v>2947</v>
      </c>
      <c r="B2948" t="s">
        <v>5313</v>
      </c>
      <c r="C2948">
        <v>15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4282</v>
      </c>
      <c r="J2948">
        <v>8000</v>
      </c>
      <c r="K2948">
        <v>5</v>
      </c>
      <c r="L2948">
        <v>15</v>
      </c>
      <c r="M2948">
        <v>10</v>
      </c>
      <c r="N2948">
        <v>20</v>
      </c>
      <c r="O2948">
        <v>0</v>
      </c>
      <c r="P2948">
        <v>0</v>
      </c>
      <c r="Q2948">
        <v>0</v>
      </c>
      <c r="R2948">
        <v>0</v>
      </c>
      <c r="S2948">
        <v>50</v>
      </c>
      <c r="T2948">
        <v>70</v>
      </c>
      <c r="U2948">
        <v>0</v>
      </c>
      <c r="V2948">
        <v>300</v>
      </c>
      <c r="W2948">
        <v>62000</v>
      </c>
      <c r="X2948">
        <v>5</v>
      </c>
      <c r="Y2948">
        <v>0</v>
      </c>
      <c r="Z2948">
        <v>0</v>
      </c>
      <c r="AA2948">
        <v>130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100</v>
      </c>
    </row>
    <row r="2949" spans="1:34" ht="18.75">
      <c r="A2949" s="79">
        <v>2948</v>
      </c>
      <c r="B2949" t="s">
        <v>5314</v>
      </c>
      <c r="C2949">
        <v>30</v>
      </c>
      <c r="D2949">
        <v>0</v>
      </c>
      <c r="E2949">
        <v>1</v>
      </c>
      <c r="F2949">
        <v>0</v>
      </c>
      <c r="G2949">
        <v>1</v>
      </c>
      <c r="H2949">
        <v>0</v>
      </c>
      <c r="I2949">
        <v>4260</v>
      </c>
      <c r="J2949">
        <v>50000</v>
      </c>
      <c r="K2949">
        <v>0</v>
      </c>
      <c r="L2949">
        <v>0</v>
      </c>
      <c r="M2949">
        <v>0</v>
      </c>
      <c r="N2949">
        <v>0</v>
      </c>
      <c r="O2949">
        <v>50</v>
      </c>
      <c r="P2949">
        <v>70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300</v>
      </c>
      <c r="W2949">
        <v>62000</v>
      </c>
      <c r="X2949">
        <v>5</v>
      </c>
      <c r="Y2949">
        <v>0</v>
      </c>
      <c r="Z2949">
        <v>0</v>
      </c>
      <c r="AA2949">
        <v>130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100</v>
      </c>
    </row>
    <row r="2950" spans="1:34" ht="18.75">
      <c r="A2950" s="79">
        <v>2949</v>
      </c>
      <c r="B2950" t="s">
        <v>5315</v>
      </c>
      <c r="C2950">
        <v>30</v>
      </c>
      <c r="D2950">
        <v>0</v>
      </c>
      <c r="E2950">
        <v>1</v>
      </c>
      <c r="F2950">
        <v>0</v>
      </c>
      <c r="G2950">
        <v>1</v>
      </c>
      <c r="H2950">
        <v>0</v>
      </c>
      <c r="I2950">
        <v>4260</v>
      </c>
      <c r="J2950">
        <v>50000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50</v>
      </c>
      <c r="R2950">
        <v>70</v>
      </c>
      <c r="S2950">
        <v>0</v>
      </c>
      <c r="T2950">
        <v>0</v>
      </c>
      <c r="U2950">
        <v>0</v>
      </c>
      <c r="V2950">
        <v>300</v>
      </c>
      <c r="W2950">
        <v>62000</v>
      </c>
      <c r="X2950">
        <v>5</v>
      </c>
      <c r="Y2950">
        <v>0</v>
      </c>
      <c r="Z2950">
        <v>0</v>
      </c>
      <c r="AA2950">
        <v>130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100</v>
      </c>
    </row>
    <row r="2951" spans="1:34" ht="18.75">
      <c r="A2951" s="79">
        <v>2950</v>
      </c>
      <c r="B2951" t="s">
        <v>5316</v>
      </c>
      <c r="C2951">
        <v>30</v>
      </c>
      <c r="D2951">
        <v>0</v>
      </c>
      <c r="E2951">
        <v>1</v>
      </c>
      <c r="F2951">
        <v>0</v>
      </c>
      <c r="G2951">
        <v>1</v>
      </c>
      <c r="H2951">
        <v>0</v>
      </c>
      <c r="I2951">
        <v>4260</v>
      </c>
      <c r="J2951">
        <v>50000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50</v>
      </c>
      <c r="T2951">
        <v>70</v>
      </c>
      <c r="U2951">
        <v>0</v>
      </c>
      <c r="V2951">
        <v>300</v>
      </c>
      <c r="W2951">
        <v>62000</v>
      </c>
      <c r="X2951">
        <v>5</v>
      </c>
      <c r="Y2951">
        <v>0</v>
      </c>
      <c r="Z2951">
        <v>0</v>
      </c>
      <c r="AA2951">
        <v>130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100</v>
      </c>
    </row>
    <row r="2952" spans="1:34" ht="18.75">
      <c r="A2952" s="79">
        <v>2951</v>
      </c>
      <c r="B2952" t="s">
        <v>5317</v>
      </c>
      <c r="C2952">
        <v>26</v>
      </c>
      <c r="D2952">
        <v>0</v>
      </c>
      <c r="E2952">
        <v>2</v>
      </c>
      <c r="F2952">
        <v>0</v>
      </c>
      <c r="G2952">
        <v>0</v>
      </c>
      <c r="H2952">
        <v>0</v>
      </c>
      <c r="I2952">
        <v>4261</v>
      </c>
      <c r="J2952">
        <v>8000</v>
      </c>
      <c r="K2952">
        <v>0</v>
      </c>
      <c r="L2952">
        <v>0</v>
      </c>
      <c r="M2952">
        <v>0</v>
      </c>
      <c r="N2952">
        <v>0</v>
      </c>
      <c r="O2952">
        <v>50</v>
      </c>
      <c r="P2952">
        <v>70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300</v>
      </c>
      <c r="W2952">
        <v>62000</v>
      </c>
      <c r="X2952">
        <v>10</v>
      </c>
      <c r="Y2952">
        <v>0</v>
      </c>
      <c r="Z2952">
        <v>0</v>
      </c>
      <c r="AA2952">
        <v>115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100</v>
      </c>
    </row>
    <row r="2953" spans="1:34" ht="18.75">
      <c r="A2953" s="79">
        <v>2952</v>
      </c>
      <c r="B2953" t="s">
        <v>5318</v>
      </c>
      <c r="C2953">
        <v>26</v>
      </c>
      <c r="D2953">
        <v>0</v>
      </c>
      <c r="E2953">
        <v>2</v>
      </c>
      <c r="F2953">
        <v>0</v>
      </c>
      <c r="G2953">
        <v>0</v>
      </c>
      <c r="H2953">
        <v>0</v>
      </c>
      <c r="I2953">
        <v>4261</v>
      </c>
      <c r="J2953">
        <v>8000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50</v>
      </c>
      <c r="R2953">
        <v>70</v>
      </c>
      <c r="S2953">
        <v>0</v>
      </c>
      <c r="T2953">
        <v>0</v>
      </c>
      <c r="U2953">
        <v>0</v>
      </c>
      <c r="V2953">
        <v>300</v>
      </c>
      <c r="W2953">
        <v>62000</v>
      </c>
      <c r="X2953">
        <v>10</v>
      </c>
      <c r="Y2953">
        <v>0</v>
      </c>
      <c r="Z2953">
        <v>0</v>
      </c>
      <c r="AA2953">
        <v>115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100</v>
      </c>
    </row>
    <row r="2954" spans="1:34" ht="18.75">
      <c r="A2954" s="79">
        <v>2953</v>
      </c>
      <c r="B2954" t="s">
        <v>5319</v>
      </c>
      <c r="C2954">
        <v>26</v>
      </c>
      <c r="D2954">
        <v>0</v>
      </c>
      <c r="E2954">
        <v>2</v>
      </c>
      <c r="F2954">
        <v>0</v>
      </c>
      <c r="G2954">
        <v>0</v>
      </c>
      <c r="H2954">
        <v>0</v>
      </c>
      <c r="I2954">
        <v>4261</v>
      </c>
      <c r="J2954">
        <v>8000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50</v>
      </c>
      <c r="T2954">
        <v>70</v>
      </c>
      <c r="U2954">
        <v>0</v>
      </c>
      <c r="V2954">
        <v>300</v>
      </c>
      <c r="W2954">
        <v>62000</v>
      </c>
      <c r="X2954">
        <v>10</v>
      </c>
      <c r="Y2954">
        <v>0</v>
      </c>
      <c r="Z2954">
        <v>0</v>
      </c>
      <c r="AA2954">
        <v>115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100</v>
      </c>
    </row>
    <row r="2955" spans="1:34" ht="18.75">
      <c r="A2955" s="79">
        <v>2954</v>
      </c>
      <c r="B2955" t="s">
        <v>5320</v>
      </c>
      <c r="C2955">
        <v>22</v>
      </c>
      <c r="D2955">
        <v>0</v>
      </c>
      <c r="E2955">
        <v>2</v>
      </c>
      <c r="F2955">
        <v>0</v>
      </c>
      <c r="G2955">
        <v>0</v>
      </c>
      <c r="H2955">
        <v>0</v>
      </c>
      <c r="I2955">
        <v>4262</v>
      </c>
      <c r="J2955">
        <v>7000</v>
      </c>
      <c r="K2955">
        <v>0</v>
      </c>
      <c r="L2955">
        <v>0</v>
      </c>
      <c r="M2955">
        <v>0</v>
      </c>
      <c r="N2955">
        <v>0</v>
      </c>
      <c r="O2955">
        <v>50</v>
      </c>
      <c r="P2955">
        <v>70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300</v>
      </c>
      <c r="W2955">
        <v>62000</v>
      </c>
      <c r="X2955">
        <v>5</v>
      </c>
      <c r="Y2955">
        <v>0</v>
      </c>
      <c r="Z2955">
        <v>0</v>
      </c>
      <c r="AA2955">
        <v>115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100</v>
      </c>
    </row>
    <row r="2956" spans="1:34" ht="18.75">
      <c r="A2956" s="79">
        <v>2955</v>
      </c>
      <c r="B2956" t="s">
        <v>5321</v>
      </c>
      <c r="C2956">
        <v>22</v>
      </c>
      <c r="D2956">
        <v>0</v>
      </c>
      <c r="E2956">
        <v>2</v>
      </c>
      <c r="F2956">
        <v>0</v>
      </c>
      <c r="G2956">
        <v>0</v>
      </c>
      <c r="H2956">
        <v>0</v>
      </c>
      <c r="I2956">
        <v>4262</v>
      </c>
      <c r="J2956">
        <v>7000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50</v>
      </c>
      <c r="R2956">
        <v>70</v>
      </c>
      <c r="S2956">
        <v>0</v>
      </c>
      <c r="T2956">
        <v>0</v>
      </c>
      <c r="U2956">
        <v>0</v>
      </c>
      <c r="V2956">
        <v>300</v>
      </c>
      <c r="W2956">
        <v>62000</v>
      </c>
      <c r="X2956">
        <v>5</v>
      </c>
      <c r="Y2956">
        <v>0</v>
      </c>
      <c r="Z2956">
        <v>0</v>
      </c>
      <c r="AA2956">
        <v>115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100</v>
      </c>
    </row>
    <row r="2957" spans="1:34" ht="18.75">
      <c r="A2957" s="79">
        <v>2956</v>
      </c>
      <c r="B2957" t="s">
        <v>5322</v>
      </c>
      <c r="C2957">
        <v>22</v>
      </c>
      <c r="D2957">
        <v>0</v>
      </c>
      <c r="E2957">
        <v>2</v>
      </c>
      <c r="F2957">
        <v>0</v>
      </c>
      <c r="G2957">
        <v>0</v>
      </c>
      <c r="H2957">
        <v>0</v>
      </c>
      <c r="I2957">
        <v>4262</v>
      </c>
      <c r="J2957">
        <v>7000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50</v>
      </c>
      <c r="T2957">
        <v>70</v>
      </c>
      <c r="U2957">
        <v>0</v>
      </c>
      <c r="V2957">
        <v>300</v>
      </c>
      <c r="W2957">
        <v>62000</v>
      </c>
      <c r="X2957">
        <v>5</v>
      </c>
      <c r="Y2957">
        <v>0</v>
      </c>
      <c r="Z2957">
        <v>0</v>
      </c>
      <c r="AA2957">
        <v>115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100</v>
      </c>
    </row>
    <row r="2958" spans="1:34" ht="18.75">
      <c r="A2958" s="79">
        <v>2957</v>
      </c>
      <c r="B2958" t="s">
        <v>5323</v>
      </c>
      <c r="C2958">
        <v>54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4264</v>
      </c>
      <c r="J2958">
        <v>10000</v>
      </c>
      <c r="K2958">
        <v>5</v>
      </c>
      <c r="L2958">
        <v>15</v>
      </c>
      <c r="M2958">
        <v>10</v>
      </c>
      <c r="N2958">
        <v>20</v>
      </c>
      <c r="O2958">
        <v>50</v>
      </c>
      <c r="P2958">
        <v>70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300</v>
      </c>
      <c r="W2958">
        <v>62000</v>
      </c>
      <c r="X2958">
        <v>5</v>
      </c>
      <c r="Y2958">
        <v>0</v>
      </c>
      <c r="Z2958">
        <v>0</v>
      </c>
      <c r="AA2958">
        <v>115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100</v>
      </c>
    </row>
    <row r="2959" spans="1:34" ht="18.75">
      <c r="A2959" s="79">
        <v>2958</v>
      </c>
      <c r="B2959" t="s">
        <v>5324</v>
      </c>
      <c r="C2959">
        <v>54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4264</v>
      </c>
      <c r="J2959">
        <v>10000</v>
      </c>
      <c r="K2959">
        <v>5</v>
      </c>
      <c r="L2959">
        <v>15</v>
      </c>
      <c r="M2959">
        <v>10</v>
      </c>
      <c r="N2959">
        <v>20</v>
      </c>
      <c r="O2959">
        <v>0</v>
      </c>
      <c r="P2959">
        <v>0</v>
      </c>
      <c r="Q2959">
        <v>50</v>
      </c>
      <c r="R2959">
        <v>70</v>
      </c>
      <c r="S2959">
        <v>0</v>
      </c>
      <c r="T2959">
        <v>0</v>
      </c>
      <c r="U2959">
        <v>0</v>
      </c>
      <c r="V2959">
        <v>300</v>
      </c>
      <c r="W2959">
        <v>62000</v>
      </c>
      <c r="X2959">
        <v>5</v>
      </c>
      <c r="Y2959">
        <v>0</v>
      </c>
      <c r="Z2959">
        <v>0</v>
      </c>
      <c r="AA2959">
        <v>115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100</v>
      </c>
    </row>
    <row r="2960" spans="1:34" ht="18.75">
      <c r="A2960" s="79">
        <v>2959</v>
      </c>
      <c r="B2960" t="s">
        <v>5325</v>
      </c>
      <c r="C2960">
        <v>54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4264</v>
      </c>
      <c r="J2960">
        <v>10000</v>
      </c>
      <c r="K2960">
        <v>5</v>
      </c>
      <c r="L2960">
        <v>15</v>
      </c>
      <c r="M2960">
        <v>10</v>
      </c>
      <c r="N2960">
        <v>20</v>
      </c>
      <c r="O2960">
        <v>0</v>
      </c>
      <c r="P2960">
        <v>0</v>
      </c>
      <c r="Q2960">
        <v>0</v>
      </c>
      <c r="R2960">
        <v>0</v>
      </c>
      <c r="S2960">
        <v>70</v>
      </c>
      <c r="T2960">
        <v>70</v>
      </c>
      <c r="U2960">
        <v>0</v>
      </c>
      <c r="V2960">
        <v>300</v>
      </c>
      <c r="W2960">
        <v>62000</v>
      </c>
      <c r="X2960">
        <v>5</v>
      </c>
      <c r="Y2960">
        <v>0</v>
      </c>
      <c r="Z2960">
        <v>0</v>
      </c>
      <c r="AA2960">
        <v>115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100</v>
      </c>
    </row>
    <row r="2961" spans="1:34" ht="18.75">
      <c r="A2961" s="79">
        <v>2960</v>
      </c>
      <c r="B2961" t="s">
        <v>5326</v>
      </c>
      <c r="C2961">
        <v>62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4263</v>
      </c>
      <c r="J2961">
        <v>10000</v>
      </c>
      <c r="K2961">
        <v>5</v>
      </c>
      <c r="L2961">
        <v>15</v>
      </c>
      <c r="M2961">
        <v>10</v>
      </c>
      <c r="N2961">
        <v>20</v>
      </c>
      <c r="O2961">
        <v>50</v>
      </c>
      <c r="P2961">
        <v>70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300</v>
      </c>
      <c r="W2961">
        <v>62000</v>
      </c>
      <c r="X2961">
        <v>5</v>
      </c>
      <c r="Y2961">
        <v>0</v>
      </c>
      <c r="Z2961">
        <v>0</v>
      </c>
      <c r="AA2961">
        <v>115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100</v>
      </c>
    </row>
    <row r="2962" spans="1:34" ht="18.75">
      <c r="A2962" s="79">
        <v>2961</v>
      </c>
      <c r="B2962" t="s">
        <v>5327</v>
      </c>
      <c r="C2962">
        <v>62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4263</v>
      </c>
      <c r="J2962">
        <v>10000</v>
      </c>
      <c r="K2962">
        <v>5</v>
      </c>
      <c r="L2962">
        <v>15</v>
      </c>
      <c r="M2962">
        <v>10</v>
      </c>
      <c r="N2962">
        <v>20</v>
      </c>
      <c r="O2962">
        <v>0</v>
      </c>
      <c r="P2962">
        <v>0</v>
      </c>
      <c r="Q2962">
        <v>50</v>
      </c>
      <c r="R2962">
        <v>70</v>
      </c>
      <c r="S2962">
        <v>0</v>
      </c>
      <c r="T2962">
        <v>0</v>
      </c>
      <c r="U2962">
        <v>0</v>
      </c>
      <c r="V2962">
        <v>300</v>
      </c>
      <c r="W2962">
        <v>62000</v>
      </c>
      <c r="X2962">
        <v>5</v>
      </c>
      <c r="Y2962">
        <v>0</v>
      </c>
      <c r="Z2962">
        <v>0</v>
      </c>
      <c r="AA2962">
        <v>115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100</v>
      </c>
    </row>
    <row r="2963" spans="1:34" ht="18.75">
      <c r="A2963" s="79">
        <v>2962</v>
      </c>
      <c r="B2963" t="s">
        <v>5328</v>
      </c>
      <c r="C2963">
        <v>62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4263</v>
      </c>
      <c r="J2963">
        <v>10000</v>
      </c>
      <c r="K2963">
        <v>5</v>
      </c>
      <c r="L2963">
        <v>15</v>
      </c>
      <c r="M2963">
        <v>10</v>
      </c>
      <c r="N2963">
        <v>20</v>
      </c>
      <c r="O2963">
        <v>0</v>
      </c>
      <c r="P2963">
        <v>0</v>
      </c>
      <c r="Q2963">
        <v>0</v>
      </c>
      <c r="R2963">
        <v>0</v>
      </c>
      <c r="S2963">
        <v>50</v>
      </c>
      <c r="T2963">
        <v>70</v>
      </c>
      <c r="U2963">
        <v>0</v>
      </c>
      <c r="V2963">
        <v>300</v>
      </c>
      <c r="W2963">
        <v>62000</v>
      </c>
      <c r="X2963">
        <v>5</v>
      </c>
      <c r="Y2963">
        <v>0</v>
      </c>
      <c r="Z2963">
        <v>0</v>
      </c>
      <c r="AA2963">
        <v>115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100</v>
      </c>
    </row>
    <row r="2964" spans="1:34" ht="18.75">
      <c r="A2964" s="79">
        <v>2963</v>
      </c>
      <c r="B2964" t="s">
        <v>5329</v>
      </c>
      <c r="C2964">
        <v>10</v>
      </c>
      <c r="D2964">
        <v>-1</v>
      </c>
      <c r="E2964">
        <v>80</v>
      </c>
      <c r="F2964">
        <v>0</v>
      </c>
      <c r="G2964">
        <v>0</v>
      </c>
      <c r="H2964">
        <v>0</v>
      </c>
      <c r="I2964">
        <v>4268</v>
      </c>
      <c r="J2964">
        <v>60000</v>
      </c>
      <c r="K2964">
        <v>25</v>
      </c>
      <c r="L2964">
        <v>50</v>
      </c>
      <c r="M2964">
        <v>25</v>
      </c>
      <c r="N2964">
        <v>50</v>
      </c>
      <c r="O2964">
        <v>68</v>
      </c>
      <c r="P2964">
        <v>100</v>
      </c>
      <c r="Q2964">
        <v>0</v>
      </c>
      <c r="R2964">
        <v>0</v>
      </c>
      <c r="S2964">
        <v>0</v>
      </c>
      <c r="T2964">
        <v>0</v>
      </c>
      <c r="U2964">
        <v>87</v>
      </c>
      <c r="V2964">
        <v>300</v>
      </c>
      <c r="W2964">
        <v>50000</v>
      </c>
      <c r="X2964">
        <v>195</v>
      </c>
      <c r="Y2964">
        <v>0</v>
      </c>
      <c r="Z2964">
        <v>0</v>
      </c>
      <c r="AA2964">
        <v>900</v>
      </c>
      <c r="AB2964">
        <v>20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100</v>
      </c>
    </row>
    <row r="2965" spans="1:34" ht="18.75">
      <c r="A2965" s="79">
        <v>2964</v>
      </c>
      <c r="B2965" t="s">
        <v>5330</v>
      </c>
      <c r="C2965">
        <v>11</v>
      </c>
      <c r="D2965">
        <v>-1</v>
      </c>
      <c r="E2965">
        <v>80</v>
      </c>
      <c r="F2965">
        <v>0</v>
      </c>
      <c r="G2965">
        <v>0</v>
      </c>
      <c r="H2965">
        <v>0</v>
      </c>
      <c r="I2965">
        <v>4269</v>
      </c>
      <c r="J2965">
        <v>60000</v>
      </c>
      <c r="K2965">
        <v>25</v>
      </c>
      <c r="L2965">
        <v>50</v>
      </c>
      <c r="M2965">
        <v>25</v>
      </c>
      <c r="N2965">
        <v>50</v>
      </c>
      <c r="O2965">
        <v>68</v>
      </c>
      <c r="P2965">
        <v>100</v>
      </c>
      <c r="Q2965">
        <v>0</v>
      </c>
      <c r="R2965">
        <v>0</v>
      </c>
      <c r="S2965">
        <v>0</v>
      </c>
      <c r="T2965">
        <v>0</v>
      </c>
      <c r="U2965">
        <v>87</v>
      </c>
      <c r="V2965">
        <v>300</v>
      </c>
      <c r="W2965">
        <v>50000</v>
      </c>
      <c r="X2965">
        <v>195</v>
      </c>
      <c r="Y2965">
        <v>0</v>
      </c>
      <c r="Z2965">
        <v>0</v>
      </c>
      <c r="AA2965">
        <v>900</v>
      </c>
      <c r="AB2965">
        <v>20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100</v>
      </c>
    </row>
    <row r="2966" spans="1:34" ht="18.75">
      <c r="A2966" s="79">
        <v>2965</v>
      </c>
      <c r="B2966" t="s">
        <v>5331</v>
      </c>
      <c r="C2966">
        <v>10</v>
      </c>
      <c r="D2966">
        <v>-1</v>
      </c>
      <c r="E2966">
        <v>80</v>
      </c>
      <c r="F2966">
        <v>0</v>
      </c>
      <c r="G2966">
        <v>0</v>
      </c>
      <c r="H2966">
        <v>0</v>
      </c>
      <c r="I2966">
        <v>4268</v>
      </c>
      <c r="J2966">
        <v>60000</v>
      </c>
      <c r="K2966">
        <v>25</v>
      </c>
      <c r="L2966">
        <v>50</v>
      </c>
      <c r="M2966">
        <v>25</v>
      </c>
      <c r="N2966">
        <v>50</v>
      </c>
      <c r="O2966">
        <v>0</v>
      </c>
      <c r="P2966">
        <v>0</v>
      </c>
      <c r="Q2966">
        <v>68</v>
      </c>
      <c r="R2966">
        <v>100</v>
      </c>
      <c r="S2966">
        <v>0</v>
      </c>
      <c r="T2966">
        <v>0</v>
      </c>
      <c r="U2966">
        <v>87</v>
      </c>
      <c r="V2966">
        <v>300</v>
      </c>
      <c r="W2966">
        <v>50000</v>
      </c>
      <c r="X2966">
        <v>195</v>
      </c>
      <c r="Y2966">
        <v>0</v>
      </c>
      <c r="Z2966">
        <v>0</v>
      </c>
      <c r="AA2966">
        <v>900</v>
      </c>
      <c r="AB2966">
        <v>20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100</v>
      </c>
    </row>
    <row r="2967" spans="1:34" ht="18.75">
      <c r="A2967" s="79">
        <v>2966</v>
      </c>
      <c r="B2967" t="s">
        <v>5332</v>
      </c>
      <c r="C2967">
        <v>11</v>
      </c>
      <c r="D2967">
        <v>-1</v>
      </c>
      <c r="E2967">
        <v>80</v>
      </c>
      <c r="F2967">
        <v>0</v>
      </c>
      <c r="G2967">
        <v>0</v>
      </c>
      <c r="H2967">
        <v>0</v>
      </c>
      <c r="I2967">
        <v>4269</v>
      </c>
      <c r="J2967">
        <v>60000</v>
      </c>
      <c r="K2967">
        <v>25</v>
      </c>
      <c r="L2967">
        <v>50</v>
      </c>
      <c r="M2967">
        <v>25</v>
      </c>
      <c r="N2967">
        <v>50</v>
      </c>
      <c r="O2967">
        <v>0</v>
      </c>
      <c r="P2967">
        <v>0</v>
      </c>
      <c r="Q2967">
        <v>68</v>
      </c>
      <c r="R2967">
        <v>100</v>
      </c>
      <c r="S2967">
        <v>0</v>
      </c>
      <c r="T2967">
        <v>0</v>
      </c>
      <c r="U2967">
        <v>87</v>
      </c>
      <c r="V2967">
        <v>300</v>
      </c>
      <c r="W2967">
        <v>50000</v>
      </c>
      <c r="X2967">
        <v>195</v>
      </c>
      <c r="Y2967">
        <v>0</v>
      </c>
      <c r="Z2967">
        <v>0</v>
      </c>
      <c r="AA2967">
        <v>900</v>
      </c>
      <c r="AB2967">
        <v>20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100</v>
      </c>
    </row>
    <row r="2968" spans="1:34" ht="18.75">
      <c r="A2968" s="79">
        <v>2967</v>
      </c>
      <c r="B2968" t="s">
        <v>5333</v>
      </c>
      <c r="C2968">
        <v>10</v>
      </c>
      <c r="D2968">
        <v>-1</v>
      </c>
      <c r="E2968">
        <v>80</v>
      </c>
      <c r="F2968">
        <v>0</v>
      </c>
      <c r="G2968">
        <v>0</v>
      </c>
      <c r="H2968">
        <v>0</v>
      </c>
      <c r="I2968">
        <v>4268</v>
      </c>
      <c r="J2968">
        <v>60000</v>
      </c>
      <c r="K2968">
        <v>25</v>
      </c>
      <c r="L2968">
        <v>50</v>
      </c>
      <c r="M2968">
        <v>25</v>
      </c>
      <c r="N2968">
        <v>50</v>
      </c>
      <c r="O2968">
        <v>0</v>
      </c>
      <c r="P2968">
        <v>0</v>
      </c>
      <c r="Q2968">
        <v>0</v>
      </c>
      <c r="R2968">
        <v>0</v>
      </c>
      <c r="S2968">
        <v>68</v>
      </c>
      <c r="T2968">
        <v>100</v>
      </c>
      <c r="U2968">
        <v>87</v>
      </c>
      <c r="V2968">
        <v>300</v>
      </c>
      <c r="W2968">
        <v>50000</v>
      </c>
      <c r="X2968">
        <v>195</v>
      </c>
      <c r="Y2968">
        <v>0</v>
      </c>
      <c r="Z2968">
        <v>0</v>
      </c>
      <c r="AA2968">
        <v>900</v>
      </c>
      <c r="AB2968">
        <v>20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100</v>
      </c>
    </row>
    <row r="2969" spans="1:34" ht="18.75">
      <c r="A2969" s="79">
        <v>2968</v>
      </c>
      <c r="B2969" t="s">
        <v>5334</v>
      </c>
      <c r="C2969">
        <v>11</v>
      </c>
      <c r="D2969">
        <v>-1</v>
      </c>
      <c r="E2969">
        <v>80</v>
      </c>
      <c r="F2969">
        <v>0</v>
      </c>
      <c r="G2969">
        <v>0</v>
      </c>
      <c r="H2969">
        <v>0</v>
      </c>
      <c r="I2969">
        <v>4269</v>
      </c>
      <c r="J2969">
        <v>60000</v>
      </c>
      <c r="K2969">
        <v>25</v>
      </c>
      <c r="L2969">
        <v>50</v>
      </c>
      <c r="M2969">
        <v>25</v>
      </c>
      <c r="N2969">
        <v>50</v>
      </c>
      <c r="O2969">
        <v>0</v>
      </c>
      <c r="P2969">
        <v>0</v>
      </c>
      <c r="Q2969">
        <v>0</v>
      </c>
      <c r="R2969">
        <v>0</v>
      </c>
      <c r="S2969">
        <v>68</v>
      </c>
      <c r="T2969">
        <v>100</v>
      </c>
      <c r="U2969">
        <v>87</v>
      </c>
      <c r="V2969">
        <v>300</v>
      </c>
      <c r="W2969">
        <v>50000</v>
      </c>
      <c r="X2969">
        <v>195</v>
      </c>
      <c r="Y2969">
        <v>0</v>
      </c>
      <c r="Z2969">
        <v>0</v>
      </c>
      <c r="AA2969">
        <v>900</v>
      </c>
      <c r="AB2969">
        <v>20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100</v>
      </c>
    </row>
    <row r="2970" spans="1:34" ht="18.75">
      <c r="A2970" s="79">
        <v>2969</v>
      </c>
      <c r="B2970" t="s">
        <v>5335</v>
      </c>
      <c r="C2970">
        <v>10</v>
      </c>
      <c r="D2970">
        <v>-1</v>
      </c>
      <c r="E2970">
        <v>80</v>
      </c>
      <c r="F2970">
        <v>197</v>
      </c>
      <c r="G2970">
        <v>0</v>
      </c>
      <c r="H2970">
        <v>0</v>
      </c>
      <c r="I2970">
        <v>4268</v>
      </c>
      <c r="J2970">
        <v>60000</v>
      </c>
      <c r="K2970">
        <v>25</v>
      </c>
      <c r="L2970">
        <v>50</v>
      </c>
      <c r="M2970">
        <v>25</v>
      </c>
      <c r="N2970">
        <v>50</v>
      </c>
      <c r="O2970">
        <v>68</v>
      </c>
      <c r="P2970">
        <v>100</v>
      </c>
      <c r="Q2970">
        <v>0</v>
      </c>
      <c r="R2970">
        <v>0</v>
      </c>
      <c r="S2970">
        <v>0</v>
      </c>
      <c r="T2970">
        <v>0</v>
      </c>
      <c r="U2970">
        <v>87</v>
      </c>
      <c r="V2970">
        <v>300</v>
      </c>
      <c r="W2970">
        <v>50000</v>
      </c>
      <c r="X2970">
        <v>195</v>
      </c>
      <c r="Y2970">
        <v>0</v>
      </c>
      <c r="Z2970">
        <v>0</v>
      </c>
      <c r="AA2970">
        <v>900</v>
      </c>
      <c r="AB2970">
        <v>20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100</v>
      </c>
    </row>
    <row r="2971" spans="1:34" ht="18.75">
      <c r="A2971" s="79">
        <v>2970</v>
      </c>
      <c r="B2971" t="s">
        <v>5336</v>
      </c>
      <c r="C2971">
        <v>11</v>
      </c>
      <c r="D2971">
        <v>-1</v>
      </c>
      <c r="E2971">
        <v>80</v>
      </c>
      <c r="F2971">
        <v>197</v>
      </c>
      <c r="G2971">
        <v>0</v>
      </c>
      <c r="H2971">
        <v>0</v>
      </c>
      <c r="I2971">
        <v>4269</v>
      </c>
      <c r="J2971">
        <v>60000</v>
      </c>
      <c r="K2971">
        <v>25</v>
      </c>
      <c r="L2971">
        <v>50</v>
      </c>
      <c r="M2971">
        <v>25</v>
      </c>
      <c r="N2971">
        <v>50</v>
      </c>
      <c r="O2971">
        <v>68</v>
      </c>
      <c r="P2971">
        <v>100</v>
      </c>
      <c r="Q2971">
        <v>0</v>
      </c>
      <c r="R2971">
        <v>0</v>
      </c>
      <c r="S2971">
        <v>0</v>
      </c>
      <c r="T2971">
        <v>0</v>
      </c>
      <c r="U2971">
        <v>87</v>
      </c>
      <c r="V2971">
        <v>300</v>
      </c>
      <c r="W2971">
        <v>50000</v>
      </c>
      <c r="X2971">
        <v>195</v>
      </c>
      <c r="Y2971">
        <v>0</v>
      </c>
      <c r="Z2971">
        <v>0</v>
      </c>
      <c r="AA2971">
        <v>900</v>
      </c>
      <c r="AB2971">
        <v>20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100</v>
      </c>
    </row>
    <row r="2972" spans="1:34" ht="18.75">
      <c r="A2972" s="79">
        <v>2971</v>
      </c>
      <c r="B2972" t="s">
        <v>5337</v>
      </c>
      <c r="C2972">
        <v>10</v>
      </c>
      <c r="D2972">
        <v>-1</v>
      </c>
      <c r="E2972">
        <v>80</v>
      </c>
      <c r="F2972">
        <v>197</v>
      </c>
      <c r="G2972">
        <v>0</v>
      </c>
      <c r="H2972">
        <v>0</v>
      </c>
      <c r="I2972">
        <v>4268</v>
      </c>
      <c r="J2972">
        <v>60000</v>
      </c>
      <c r="K2972">
        <v>25</v>
      </c>
      <c r="L2972">
        <v>50</v>
      </c>
      <c r="M2972">
        <v>25</v>
      </c>
      <c r="N2972">
        <v>50</v>
      </c>
      <c r="O2972">
        <v>0</v>
      </c>
      <c r="P2972">
        <v>0</v>
      </c>
      <c r="Q2972">
        <v>68</v>
      </c>
      <c r="R2972">
        <v>100</v>
      </c>
      <c r="S2972">
        <v>0</v>
      </c>
      <c r="T2972">
        <v>0</v>
      </c>
      <c r="U2972">
        <v>87</v>
      </c>
      <c r="V2972">
        <v>300</v>
      </c>
      <c r="W2972">
        <v>50000</v>
      </c>
      <c r="X2972">
        <v>195</v>
      </c>
      <c r="Y2972">
        <v>0</v>
      </c>
      <c r="Z2972">
        <v>0</v>
      </c>
      <c r="AA2972">
        <v>900</v>
      </c>
      <c r="AB2972">
        <v>20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100</v>
      </c>
    </row>
    <row r="2973" spans="1:34" ht="18.75">
      <c r="A2973" s="79">
        <v>2972</v>
      </c>
      <c r="B2973" t="s">
        <v>5338</v>
      </c>
      <c r="C2973">
        <v>11</v>
      </c>
      <c r="D2973">
        <v>-1</v>
      </c>
      <c r="E2973">
        <v>80</v>
      </c>
      <c r="F2973">
        <v>197</v>
      </c>
      <c r="G2973">
        <v>0</v>
      </c>
      <c r="H2973">
        <v>0</v>
      </c>
      <c r="I2973">
        <v>4269</v>
      </c>
      <c r="J2973">
        <v>60000</v>
      </c>
      <c r="K2973">
        <v>25</v>
      </c>
      <c r="L2973">
        <v>50</v>
      </c>
      <c r="M2973">
        <v>25</v>
      </c>
      <c r="N2973">
        <v>50</v>
      </c>
      <c r="O2973">
        <v>0</v>
      </c>
      <c r="P2973">
        <v>0</v>
      </c>
      <c r="Q2973">
        <v>68</v>
      </c>
      <c r="R2973">
        <v>100</v>
      </c>
      <c r="S2973">
        <v>0</v>
      </c>
      <c r="T2973">
        <v>0</v>
      </c>
      <c r="U2973">
        <v>87</v>
      </c>
      <c r="V2973">
        <v>300</v>
      </c>
      <c r="W2973">
        <v>50000</v>
      </c>
      <c r="X2973">
        <v>195</v>
      </c>
      <c r="Y2973">
        <v>0</v>
      </c>
      <c r="Z2973">
        <v>0</v>
      </c>
      <c r="AA2973">
        <v>900</v>
      </c>
      <c r="AB2973">
        <v>20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100</v>
      </c>
    </row>
    <row r="2974" spans="1:34" ht="18.75">
      <c r="A2974" s="79">
        <v>2973</v>
      </c>
      <c r="B2974" t="s">
        <v>5339</v>
      </c>
      <c r="C2974">
        <v>10</v>
      </c>
      <c r="D2974">
        <v>-1</v>
      </c>
      <c r="E2974">
        <v>80</v>
      </c>
      <c r="F2974">
        <v>197</v>
      </c>
      <c r="G2974">
        <v>0</v>
      </c>
      <c r="H2974">
        <v>0</v>
      </c>
      <c r="I2974">
        <v>4268</v>
      </c>
      <c r="J2974">
        <v>60000</v>
      </c>
      <c r="K2974">
        <v>25</v>
      </c>
      <c r="L2974">
        <v>50</v>
      </c>
      <c r="M2974">
        <v>25</v>
      </c>
      <c r="N2974">
        <v>50</v>
      </c>
      <c r="O2974">
        <v>0</v>
      </c>
      <c r="P2974">
        <v>0</v>
      </c>
      <c r="Q2974">
        <v>0</v>
      </c>
      <c r="R2974">
        <v>0</v>
      </c>
      <c r="S2974">
        <v>68</v>
      </c>
      <c r="T2974">
        <v>100</v>
      </c>
      <c r="U2974">
        <v>87</v>
      </c>
      <c r="V2974">
        <v>300</v>
      </c>
      <c r="W2974">
        <v>50000</v>
      </c>
      <c r="X2974">
        <v>195</v>
      </c>
      <c r="Y2974">
        <v>0</v>
      </c>
      <c r="Z2974">
        <v>0</v>
      </c>
      <c r="AA2974">
        <v>900</v>
      </c>
      <c r="AB2974">
        <v>20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100</v>
      </c>
    </row>
    <row r="2975" spans="1:34" ht="18.75">
      <c r="A2975" s="79">
        <v>2974</v>
      </c>
      <c r="B2975" t="s">
        <v>5340</v>
      </c>
      <c r="C2975">
        <v>11</v>
      </c>
      <c r="D2975">
        <v>-1</v>
      </c>
      <c r="E2975">
        <v>80</v>
      </c>
      <c r="F2975">
        <v>197</v>
      </c>
      <c r="G2975">
        <v>0</v>
      </c>
      <c r="H2975">
        <v>0</v>
      </c>
      <c r="I2975">
        <v>4269</v>
      </c>
      <c r="J2975">
        <v>60000</v>
      </c>
      <c r="K2975">
        <v>25</v>
      </c>
      <c r="L2975">
        <v>50</v>
      </c>
      <c r="M2975">
        <v>25</v>
      </c>
      <c r="N2975">
        <v>50</v>
      </c>
      <c r="O2975">
        <v>0</v>
      </c>
      <c r="P2975">
        <v>0</v>
      </c>
      <c r="Q2975">
        <v>0</v>
      </c>
      <c r="R2975">
        <v>0</v>
      </c>
      <c r="S2975">
        <v>68</v>
      </c>
      <c r="T2975">
        <v>100</v>
      </c>
      <c r="U2975">
        <v>87</v>
      </c>
      <c r="V2975">
        <v>300</v>
      </c>
      <c r="W2975">
        <v>50000</v>
      </c>
      <c r="X2975">
        <v>195</v>
      </c>
      <c r="Y2975">
        <v>0</v>
      </c>
      <c r="Z2975">
        <v>0</v>
      </c>
      <c r="AA2975">
        <v>900</v>
      </c>
      <c r="AB2975">
        <v>20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100</v>
      </c>
    </row>
    <row r="2976" spans="1:34" ht="18.75">
      <c r="A2976" s="79">
        <v>2975</v>
      </c>
      <c r="B2976" t="s">
        <v>5341</v>
      </c>
      <c r="C2976">
        <v>5</v>
      </c>
      <c r="D2976">
        <v>206</v>
      </c>
      <c r="E2976">
        <v>80</v>
      </c>
      <c r="F2976">
        <v>113</v>
      </c>
      <c r="G2976">
        <v>0</v>
      </c>
      <c r="H2976">
        <v>0</v>
      </c>
      <c r="I2976">
        <v>4272</v>
      </c>
      <c r="J2976">
        <v>60000</v>
      </c>
      <c r="K2976">
        <v>7</v>
      </c>
      <c r="L2976">
        <v>15</v>
      </c>
      <c r="M2976">
        <v>0</v>
      </c>
      <c r="N2976">
        <v>12</v>
      </c>
      <c r="O2976">
        <v>180</v>
      </c>
      <c r="P2976">
        <v>288</v>
      </c>
      <c r="Q2976">
        <v>0</v>
      </c>
      <c r="R2976">
        <v>0</v>
      </c>
      <c r="S2976">
        <v>0</v>
      </c>
      <c r="T2976">
        <v>0</v>
      </c>
      <c r="U2976">
        <v>89</v>
      </c>
      <c r="V2976">
        <v>500</v>
      </c>
      <c r="W2976">
        <v>62000</v>
      </c>
      <c r="X2976">
        <v>40</v>
      </c>
      <c r="Y2976">
        <v>150</v>
      </c>
      <c r="Z2976">
        <v>70</v>
      </c>
      <c r="AA2976">
        <v>2000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100</v>
      </c>
    </row>
    <row r="2977" spans="1:34" ht="18.75">
      <c r="A2977" s="79">
        <v>2976</v>
      </c>
      <c r="B2977" t="s">
        <v>5342</v>
      </c>
      <c r="C2977">
        <v>5</v>
      </c>
      <c r="D2977">
        <v>207</v>
      </c>
      <c r="E2977">
        <v>80</v>
      </c>
      <c r="F2977">
        <v>191</v>
      </c>
      <c r="G2977">
        <v>0</v>
      </c>
      <c r="H2977">
        <v>0</v>
      </c>
      <c r="I2977">
        <v>4275</v>
      </c>
      <c r="J2977">
        <v>60000</v>
      </c>
      <c r="K2977">
        <v>7</v>
      </c>
      <c r="L2977">
        <v>15</v>
      </c>
      <c r="M2977">
        <v>0</v>
      </c>
      <c r="N2977">
        <v>0</v>
      </c>
      <c r="O2977">
        <v>87</v>
      </c>
      <c r="P2977">
        <v>100</v>
      </c>
      <c r="Q2977">
        <v>180</v>
      </c>
      <c r="R2977">
        <v>288</v>
      </c>
      <c r="S2977">
        <v>0</v>
      </c>
      <c r="T2977">
        <v>0</v>
      </c>
      <c r="U2977">
        <v>89</v>
      </c>
      <c r="V2977">
        <v>500</v>
      </c>
      <c r="W2977">
        <v>62000</v>
      </c>
      <c r="X2977">
        <v>40</v>
      </c>
      <c r="Y2977">
        <v>150</v>
      </c>
      <c r="Z2977">
        <v>70</v>
      </c>
      <c r="AA2977">
        <v>2000</v>
      </c>
      <c r="AB2977">
        <v>1000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100</v>
      </c>
    </row>
    <row r="2978" spans="1:34" ht="18.75">
      <c r="A2978" s="79">
        <v>2977</v>
      </c>
      <c r="B2978" t="s">
        <v>5343</v>
      </c>
      <c r="C2978">
        <v>5</v>
      </c>
      <c r="D2978">
        <v>208</v>
      </c>
      <c r="E2978">
        <v>80</v>
      </c>
      <c r="F2978">
        <v>191</v>
      </c>
      <c r="G2978">
        <v>0</v>
      </c>
      <c r="H2978">
        <v>0</v>
      </c>
      <c r="I2978">
        <v>4278</v>
      </c>
      <c r="J2978">
        <v>60000</v>
      </c>
      <c r="K2978">
        <v>7</v>
      </c>
      <c r="L2978">
        <v>15</v>
      </c>
      <c r="M2978">
        <v>0</v>
      </c>
      <c r="N2978">
        <v>0</v>
      </c>
      <c r="O2978">
        <v>87</v>
      </c>
      <c r="P2978">
        <v>100</v>
      </c>
      <c r="Q2978">
        <v>0</v>
      </c>
      <c r="R2978">
        <v>0</v>
      </c>
      <c r="S2978">
        <v>180</v>
      </c>
      <c r="T2978">
        <v>288</v>
      </c>
      <c r="U2978">
        <v>89</v>
      </c>
      <c r="V2978">
        <v>500</v>
      </c>
      <c r="W2978">
        <v>62000</v>
      </c>
      <c r="X2978">
        <v>40</v>
      </c>
      <c r="Y2978">
        <v>150</v>
      </c>
      <c r="Z2978">
        <v>70</v>
      </c>
      <c r="AA2978">
        <v>2000</v>
      </c>
      <c r="AB2978">
        <v>0</v>
      </c>
      <c r="AC2978">
        <v>10000</v>
      </c>
      <c r="AD2978">
        <v>0</v>
      </c>
      <c r="AE2978">
        <v>0</v>
      </c>
      <c r="AF2978">
        <v>0</v>
      </c>
      <c r="AG2978">
        <v>0</v>
      </c>
      <c r="AH2978">
        <v>100</v>
      </c>
    </row>
    <row r="2979" spans="1:34" ht="18.75">
      <c r="A2979" s="79">
        <v>2978</v>
      </c>
      <c r="B2979" t="s">
        <v>5344</v>
      </c>
      <c r="C2979">
        <v>22</v>
      </c>
      <c r="D2979">
        <v>188</v>
      </c>
      <c r="E2979">
        <v>1</v>
      </c>
      <c r="F2979">
        <v>0</v>
      </c>
      <c r="G2979">
        <v>20</v>
      </c>
      <c r="H2979">
        <v>0</v>
      </c>
      <c r="I2979">
        <v>4262</v>
      </c>
      <c r="J2979">
        <v>8000</v>
      </c>
      <c r="K2979">
        <v>0</v>
      </c>
      <c r="L2979">
        <v>0</v>
      </c>
      <c r="M2979">
        <v>0</v>
      </c>
      <c r="N2979">
        <v>0</v>
      </c>
      <c r="O2979">
        <v>65</v>
      </c>
      <c r="P2979">
        <v>75</v>
      </c>
      <c r="Q2979">
        <v>0</v>
      </c>
      <c r="R2979">
        <v>0</v>
      </c>
      <c r="S2979">
        <v>0</v>
      </c>
      <c r="T2979">
        <v>0</v>
      </c>
      <c r="U2979">
        <v>65</v>
      </c>
      <c r="V2979">
        <v>300</v>
      </c>
      <c r="W2979">
        <v>70000</v>
      </c>
      <c r="X2979">
        <v>10</v>
      </c>
      <c r="Y2979">
        <v>0</v>
      </c>
      <c r="Z2979">
        <v>0</v>
      </c>
      <c r="AA2979">
        <v>115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100</v>
      </c>
    </row>
    <row r="2980" spans="1:34" ht="18.75">
      <c r="A2980" s="79">
        <v>2979</v>
      </c>
      <c r="B2980" t="s">
        <v>5345</v>
      </c>
      <c r="C2980">
        <v>22</v>
      </c>
      <c r="D2980">
        <v>0</v>
      </c>
      <c r="E2980">
        <v>2</v>
      </c>
      <c r="F2980">
        <v>0</v>
      </c>
      <c r="G2980">
        <v>0</v>
      </c>
      <c r="H2980">
        <v>0</v>
      </c>
      <c r="I2980">
        <v>4262</v>
      </c>
      <c r="J2980">
        <v>7000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50</v>
      </c>
      <c r="R2980">
        <v>70</v>
      </c>
      <c r="S2980">
        <v>0</v>
      </c>
      <c r="T2980">
        <v>0</v>
      </c>
      <c r="U2980">
        <v>0</v>
      </c>
      <c r="V2980">
        <v>300</v>
      </c>
      <c r="W2980">
        <v>62000</v>
      </c>
      <c r="X2980">
        <v>5</v>
      </c>
      <c r="Y2980">
        <v>0</v>
      </c>
      <c r="Z2980">
        <v>0</v>
      </c>
      <c r="AA2980">
        <v>115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100</v>
      </c>
    </row>
    <row r="2981" spans="1:34" ht="18.75">
      <c r="A2981" s="79">
        <v>2980</v>
      </c>
      <c r="B2981" t="s">
        <v>5346</v>
      </c>
      <c r="C2981">
        <v>22</v>
      </c>
      <c r="D2981">
        <v>0</v>
      </c>
      <c r="E2981">
        <v>2</v>
      </c>
      <c r="F2981">
        <v>0</v>
      </c>
      <c r="G2981">
        <v>0</v>
      </c>
      <c r="H2981">
        <v>0</v>
      </c>
      <c r="I2981">
        <v>4262</v>
      </c>
      <c r="J2981">
        <v>7000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50</v>
      </c>
      <c r="T2981">
        <v>70</v>
      </c>
      <c r="U2981">
        <v>0</v>
      </c>
      <c r="V2981">
        <v>300</v>
      </c>
      <c r="W2981">
        <v>62000</v>
      </c>
      <c r="X2981">
        <v>5</v>
      </c>
      <c r="Y2981">
        <v>0</v>
      </c>
      <c r="Z2981">
        <v>0</v>
      </c>
      <c r="AA2981">
        <v>115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100</v>
      </c>
    </row>
    <row r="2982" spans="1:34" ht="18.75">
      <c r="A2982" s="79">
        <v>2981</v>
      </c>
      <c r="B2982" t="s">
        <v>5347</v>
      </c>
      <c r="C2982">
        <v>30</v>
      </c>
      <c r="D2982">
        <v>188</v>
      </c>
      <c r="E2982">
        <v>1</v>
      </c>
      <c r="F2982">
        <v>0</v>
      </c>
      <c r="G2982">
        <v>10</v>
      </c>
      <c r="H2982">
        <v>0</v>
      </c>
      <c r="I2982">
        <v>4260</v>
      </c>
      <c r="J2982">
        <v>6000</v>
      </c>
      <c r="K2982">
        <v>0</v>
      </c>
      <c r="L2982">
        <v>0</v>
      </c>
      <c r="M2982">
        <v>0</v>
      </c>
      <c r="N2982">
        <v>0</v>
      </c>
      <c r="O2982">
        <v>65</v>
      </c>
      <c r="P2982">
        <v>75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300</v>
      </c>
      <c r="W2982">
        <v>70000</v>
      </c>
      <c r="X2982">
        <v>5</v>
      </c>
      <c r="Y2982">
        <v>0</v>
      </c>
      <c r="Z2982">
        <v>0</v>
      </c>
      <c r="AA2982">
        <v>130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100</v>
      </c>
    </row>
    <row r="2983" spans="1:34" ht="18.75">
      <c r="A2983" s="79">
        <v>2982</v>
      </c>
      <c r="B2983" t="s">
        <v>5348</v>
      </c>
      <c r="C2983">
        <v>30</v>
      </c>
      <c r="D2983">
        <v>188</v>
      </c>
      <c r="E2983">
        <v>1</v>
      </c>
      <c r="F2983">
        <v>0</v>
      </c>
      <c r="G2983">
        <v>10</v>
      </c>
      <c r="H2983">
        <v>0</v>
      </c>
      <c r="I2983">
        <v>4260</v>
      </c>
      <c r="J2983">
        <v>6000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65</v>
      </c>
      <c r="R2983">
        <v>75</v>
      </c>
      <c r="S2983">
        <v>0</v>
      </c>
      <c r="T2983">
        <v>0</v>
      </c>
      <c r="U2983">
        <v>0</v>
      </c>
      <c r="V2983">
        <v>300</v>
      </c>
      <c r="W2983">
        <v>70000</v>
      </c>
      <c r="X2983">
        <v>5</v>
      </c>
      <c r="Y2983">
        <v>0</v>
      </c>
      <c r="Z2983">
        <v>0</v>
      </c>
      <c r="AA2983">
        <v>130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100</v>
      </c>
    </row>
    <row r="2984" spans="1:34" ht="18.75">
      <c r="A2984" s="79">
        <v>2983</v>
      </c>
      <c r="B2984" t="s">
        <v>5349</v>
      </c>
      <c r="C2984">
        <v>30</v>
      </c>
      <c r="D2984">
        <v>188</v>
      </c>
      <c r="E2984">
        <v>1</v>
      </c>
      <c r="F2984">
        <v>0</v>
      </c>
      <c r="G2984">
        <v>10</v>
      </c>
      <c r="H2984">
        <v>0</v>
      </c>
      <c r="I2984">
        <v>4260</v>
      </c>
      <c r="J2984">
        <v>6000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65</v>
      </c>
      <c r="T2984">
        <v>75</v>
      </c>
      <c r="U2984">
        <v>0</v>
      </c>
      <c r="V2984">
        <v>300</v>
      </c>
      <c r="W2984">
        <v>70000</v>
      </c>
      <c r="X2984">
        <v>5</v>
      </c>
      <c r="Y2984">
        <v>0</v>
      </c>
      <c r="Z2984">
        <v>0</v>
      </c>
      <c r="AA2984">
        <v>130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100</v>
      </c>
    </row>
    <row r="2985" spans="1:34" ht="18.75">
      <c r="A2985" s="79">
        <v>2984</v>
      </c>
      <c r="B2985" t="s">
        <v>5350</v>
      </c>
      <c r="C2985">
        <v>56</v>
      </c>
      <c r="D2985">
        <v>0</v>
      </c>
      <c r="E2985">
        <v>2</v>
      </c>
      <c r="F2985">
        <v>0</v>
      </c>
      <c r="G2985">
        <v>0</v>
      </c>
      <c r="H2985">
        <v>0</v>
      </c>
      <c r="I2985">
        <v>4293</v>
      </c>
      <c r="J2985">
        <v>50000</v>
      </c>
      <c r="K2985">
        <v>10</v>
      </c>
      <c r="L2985">
        <v>1</v>
      </c>
      <c r="M2985">
        <v>50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71</v>
      </c>
      <c r="V2985">
        <v>300</v>
      </c>
      <c r="W2985">
        <v>50000</v>
      </c>
      <c r="X2985">
        <v>10</v>
      </c>
      <c r="Y2985">
        <v>0</v>
      </c>
      <c r="Z2985">
        <v>0</v>
      </c>
      <c r="AA2985">
        <v>50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100</v>
      </c>
    </row>
    <row r="2986" spans="1:34" ht="18.75">
      <c r="A2986" s="79">
        <v>2985</v>
      </c>
      <c r="B2986" t="s">
        <v>5351</v>
      </c>
      <c r="C2986">
        <v>56</v>
      </c>
      <c r="D2986">
        <v>0</v>
      </c>
      <c r="E2986">
        <v>2</v>
      </c>
      <c r="F2986">
        <v>0</v>
      </c>
      <c r="G2986">
        <v>0</v>
      </c>
      <c r="H2986">
        <v>0</v>
      </c>
      <c r="I2986">
        <v>4293</v>
      </c>
      <c r="J2986">
        <v>50000</v>
      </c>
      <c r="K2986">
        <v>20</v>
      </c>
      <c r="L2986">
        <v>1</v>
      </c>
      <c r="M2986">
        <v>100</v>
      </c>
      <c r="N2986">
        <v>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71</v>
      </c>
      <c r="V2986">
        <v>300</v>
      </c>
      <c r="W2986">
        <v>50000</v>
      </c>
      <c r="X2986">
        <v>20</v>
      </c>
      <c r="Y2986">
        <v>0</v>
      </c>
      <c r="Z2986">
        <v>0</v>
      </c>
      <c r="AA2986">
        <v>100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99</v>
      </c>
    </row>
    <row r="2987" spans="1:34" ht="18.75">
      <c r="A2987" s="79">
        <v>2986</v>
      </c>
      <c r="B2987" t="s">
        <v>5352</v>
      </c>
      <c r="C2987">
        <v>56</v>
      </c>
      <c r="D2987">
        <v>0</v>
      </c>
      <c r="E2987">
        <v>2</v>
      </c>
      <c r="F2987">
        <v>0</v>
      </c>
      <c r="G2987">
        <v>0</v>
      </c>
      <c r="H2987">
        <v>0</v>
      </c>
      <c r="I2987">
        <v>4293</v>
      </c>
      <c r="J2987">
        <v>50000</v>
      </c>
      <c r="K2987">
        <v>40</v>
      </c>
      <c r="L2987">
        <v>2</v>
      </c>
      <c r="M2987">
        <v>200</v>
      </c>
      <c r="N2987">
        <v>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71</v>
      </c>
      <c r="V2987">
        <v>300</v>
      </c>
      <c r="W2987">
        <v>50000</v>
      </c>
      <c r="X2987">
        <v>40</v>
      </c>
      <c r="Y2987">
        <v>0</v>
      </c>
      <c r="Z2987">
        <v>0</v>
      </c>
      <c r="AA2987">
        <v>200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99</v>
      </c>
    </row>
    <row r="2988" spans="1:34" ht="18.75">
      <c r="A2988" s="79">
        <v>2987</v>
      </c>
      <c r="B2988" t="s">
        <v>5353</v>
      </c>
      <c r="C2988">
        <v>56</v>
      </c>
      <c r="D2988">
        <v>0</v>
      </c>
      <c r="E2988">
        <v>2</v>
      </c>
      <c r="F2988">
        <v>0</v>
      </c>
      <c r="G2988">
        <v>0</v>
      </c>
      <c r="H2988">
        <v>0</v>
      </c>
      <c r="I2988">
        <v>4293</v>
      </c>
      <c r="J2988">
        <v>50000</v>
      </c>
      <c r="K2988">
        <v>50</v>
      </c>
      <c r="L2988">
        <v>3</v>
      </c>
      <c r="M2988">
        <v>300</v>
      </c>
      <c r="N2988">
        <v>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71</v>
      </c>
      <c r="V2988">
        <v>300</v>
      </c>
      <c r="W2988">
        <v>50000</v>
      </c>
      <c r="X2988">
        <v>50</v>
      </c>
      <c r="Y2988">
        <v>0</v>
      </c>
      <c r="Z2988">
        <v>0</v>
      </c>
      <c r="AA2988">
        <v>300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99</v>
      </c>
    </row>
    <row r="2989" spans="1:34" ht="18.75">
      <c r="A2989" s="79">
        <v>2988</v>
      </c>
      <c r="B2989" t="s">
        <v>5354</v>
      </c>
      <c r="C2989">
        <v>56</v>
      </c>
      <c r="D2989">
        <v>0</v>
      </c>
      <c r="E2989">
        <v>2</v>
      </c>
      <c r="F2989">
        <v>0</v>
      </c>
      <c r="G2989">
        <v>0</v>
      </c>
      <c r="H2989">
        <v>0</v>
      </c>
      <c r="I2989">
        <v>4293</v>
      </c>
      <c r="J2989">
        <v>50000</v>
      </c>
      <c r="K2989">
        <v>80</v>
      </c>
      <c r="L2989">
        <v>4</v>
      </c>
      <c r="M2989">
        <v>400</v>
      </c>
      <c r="N2989">
        <v>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71</v>
      </c>
      <c r="V2989">
        <v>300</v>
      </c>
      <c r="W2989">
        <v>50000</v>
      </c>
      <c r="X2989">
        <v>80</v>
      </c>
      <c r="Y2989">
        <v>0</v>
      </c>
      <c r="Z2989">
        <v>0</v>
      </c>
      <c r="AA2989">
        <v>500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99</v>
      </c>
    </row>
    <row r="2990" spans="1:34" ht="18.75">
      <c r="A2990" s="79">
        <v>2989</v>
      </c>
      <c r="B2990" t="s">
        <v>5355</v>
      </c>
      <c r="C2990">
        <v>56</v>
      </c>
      <c r="D2990">
        <v>0</v>
      </c>
      <c r="E2990">
        <v>2</v>
      </c>
      <c r="F2990">
        <v>0</v>
      </c>
      <c r="G2990">
        <v>0</v>
      </c>
      <c r="H2990">
        <v>0</v>
      </c>
      <c r="I2990">
        <v>4293</v>
      </c>
      <c r="J2990">
        <v>50000</v>
      </c>
      <c r="K2990">
        <v>100</v>
      </c>
      <c r="L2990">
        <v>5</v>
      </c>
      <c r="M2990">
        <v>500</v>
      </c>
      <c r="N2990">
        <v>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71</v>
      </c>
      <c r="V2990">
        <v>300</v>
      </c>
      <c r="W2990">
        <v>50000</v>
      </c>
      <c r="X2990">
        <v>100</v>
      </c>
      <c r="Y2990">
        <v>0</v>
      </c>
      <c r="Z2990">
        <v>0</v>
      </c>
      <c r="AA2990">
        <v>800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99</v>
      </c>
    </row>
    <row r="2991" spans="1:34" ht="18.75">
      <c r="A2991" s="79">
        <v>2990</v>
      </c>
      <c r="B2991" t="s">
        <v>5356</v>
      </c>
      <c r="C2991">
        <v>56</v>
      </c>
      <c r="D2991">
        <v>0</v>
      </c>
      <c r="E2991">
        <v>2</v>
      </c>
      <c r="F2991">
        <v>0</v>
      </c>
      <c r="G2991">
        <v>0</v>
      </c>
      <c r="H2991">
        <v>0</v>
      </c>
      <c r="I2991">
        <v>4293</v>
      </c>
      <c r="J2991">
        <v>50000</v>
      </c>
      <c r="K2991">
        <v>120</v>
      </c>
      <c r="L2991">
        <v>8</v>
      </c>
      <c r="M2991">
        <v>600</v>
      </c>
      <c r="N2991">
        <v>10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71</v>
      </c>
      <c r="V2991">
        <v>300</v>
      </c>
      <c r="W2991">
        <v>50000</v>
      </c>
      <c r="X2991">
        <v>120</v>
      </c>
      <c r="Y2991">
        <v>0</v>
      </c>
      <c r="Z2991">
        <v>0</v>
      </c>
      <c r="AA2991">
        <v>1000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99</v>
      </c>
    </row>
    <row r="2992" spans="1:34" ht="18.75">
      <c r="A2992" s="79">
        <v>2991</v>
      </c>
      <c r="B2992" t="s">
        <v>5357</v>
      </c>
      <c r="C2992">
        <v>56</v>
      </c>
      <c r="D2992">
        <v>0</v>
      </c>
      <c r="E2992">
        <v>2</v>
      </c>
      <c r="F2992">
        <v>0</v>
      </c>
      <c r="G2992">
        <v>0</v>
      </c>
      <c r="H2992">
        <v>0</v>
      </c>
      <c r="I2992">
        <v>4293</v>
      </c>
      <c r="J2992">
        <v>50000</v>
      </c>
      <c r="K2992">
        <v>150</v>
      </c>
      <c r="L2992">
        <v>10</v>
      </c>
      <c r="M2992">
        <v>700</v>
      </c>
      <c r="N2992">
        <v>12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71</v>
      </c>
      <c r="V2992">
        <v>300</v>
      </c>
      <c r="W2992">
        <v>50000</v>
      </c>
      <c r="X2992">
        <v>150</v>
      </c>
      <c r="Y2992">
        <v>0</v>
      </c>
      <c r="Z2992">
        <v>0</v>
      </c>
      <c r="AA2992">
        <v>1200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99</v>
      </c>
    </row>
    <row r="2993" spans="1:34" ht="18.75">
      <c r="A2993" s="79">
        <v>2992</v>
      </c>
      <c r="B2993" t="s">
        <v>5358</v>
      </c>
      <c r="C2993">
        <v>56</v>
      </c>
      <c r="D2993">
        <v>0</v>
      </c>
      <c r="E2993">
        <v>2</v>
      </c>
      <c r="F2993">
        <v>0</v>
      </c>
      <c r="G2993">
        <v>0</v>
      </c>
      <c r="H2993">
        <v>0</v>
      </c>
      <c r="I2993">
        <v>4293</v>
      </c>
      <c r="J2993">
        <v>50000</v>
      </c>
      <c r="K2993">
        <v>200</v>
      </c>
      <c r="L2993">
        <v>12</v>
      </c>
      <c r="M2993">
        <v>800</v>
      </c>
      <c r="N2993">
        <v>15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71</v>
      </c>
      <c r="V2993">
        <v>300</v>
      </c>
      <c r="W2993">
        <v>50000</v>
      </c>
      <c r="X2993">
        <v>200</v>
      </c>
      <c r="Y2993">
        <v>0</v>
      </c>
      <c r="Z2993">
        <v>0</v>
      </c>
      <c r="AA2993">
        <v>1500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99</v>
      </c>
    </row>
    <row r="2994" spans="1:34" ht="18.75">
      <c r="A2994" s="79">
        <v>2993</v>
      </c>
      <c r="B2994" t="s">
        <v>5359</v>
      </c>
      <c r="C2994">
        <v>56</v>
      </c>
      <c r="D2994">
        <v>0</v>
      </c>
      <c r="E2994">
        <v>2</v>
      </c>
      <c r="F2994">
        <v>0</v>
      </c>
      <c r="G2994">
        <v>0</v>
      </c>
      <c r="H2994">
        <v>0</v>
      </c>
      <c r="I2994">
        <v>4293</v>
      </c>
      <c r="J2994">
        <v>50000</v>
      </c>
      <c r="K2994">
        <v>250</v>
      </c>
      <c r="L2994">
        <v>15</v>
      </c>
      <c r="M2994">
        <v>1000</v>
      </c>
      <c r="N2994">
        <v>20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71</v>
      </c>
      <c r="V2994">
        <v>300</v>
      </c>
      <c r="W2994">
        <v>50000</v>
      </c>
      <c r="X2994">
        <v>250</v>
      </c>
      <c r="Y2994">
        <v>0</v>
      </c>
      <c r="Z2994">
        <v>0</v>
      </c>
      <c r="AA2994">
        <v>1800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99</v>
      </c>
    </row>
    <row r="2995" spans="1:34" ht="18.75">
      <c r="A2995" s="79">
        <v>2994</v>
      </c>
      <c r="B2995" t="s">
        <v>5360</v>
      </c>
      <c r="C2995">
        <v>56</v>
      </c>
      <c r="D2995">
        <v>236</v>
      </c>
      <c r="E2995">
        <v>2</v>
      </c>
      <c r="F2995">
        <v>0</v>
      </c>
      <c r="G2995">
        <v>0</v>
      </c>
      <c r="H2995">
        <v>0</v>
      </c>
      <c r="I2995">
        <v>4293</v>
      </c>
      <c r="J2995">
        <v>50000</v>
      </c>
      <c r="K2995">
        <v>300</v>
      </c>
      <c r="L2995">
        <v>20</v>
      </c>
      <c r="M2995">
        <v>1200</v>
      </c>
      <c r="N2995">
        <v>25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71</v>
      </c>
      <c r="V2995">
        <v>300</v>
      </c>
      <c r="W2995">
        <v>50000</v>
      </c>
      <c r="X2995">
        <v>300</v>
      </c>
      <c r="Y2995">
        <v>0</v>
      </c>
      <c r="Z2995">
        <v>0</v>
      </c>
      <c r="AA2995">
        <v>2000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99</v>
      </c>
    </row>
    <row r="2996" spans="1:34" ht="18.75">
      <c r="A2996" s="79">
        <v>2995</v>
      </c>
      <c r="B2996" t="s">
        <v>5361</v>
      </c>
      <c r="C2996">
        <v>56</v>
      </c>
      <c r="D2996">
        <v>236</v>
      </c>
      <c r="E2996">
        <v>2</v>
      </c>
      <c r="F2996">
        <v>0</v>
      </c>
      <c r="G2996">
        <v>0</v>
      </c>
      <c r="H2996">
        <v>0</v>
      </c>
      <c r="I2996">
        <v>4293</v>
      </c>
      <c r="J2996">
        <v>50000</v>
      </c>
      <c r="K2996">
        <v>500</v>
      </c>
      <c r="L2996">
        <v>30</v>
      </c>
      <c r="M2996">
        <v>1500</v>
      </c>
      <c r="N2996">
        <v>40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71</v>
      </c>
      <c r="V2996">
        <v>300</v>
      </c>
      <c r="W2996">
        <v>50000</v>
      </c>
      <c r="X2996">
        <v>500</v>
      </c>
      <c r="Y2996">
        <v>0</v>
      </c>
      <c r="Z2996">
        <v>0</v>
      </c>
      <c r="AA2996">
        <v>3000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99</v>
      </c>
    </row>
    <row r="2997" spans="1:34" ht="18.75">
      <c r="A2997" s="79">
        <v>2996</v>
      </c>
      <c r="B2997" t="s">
        <v>5362</v>
      </c>
      <c r="C2997">
        <v>56</v>
      </c>
      <c r="D2997">
        <v>236</v>
      </c>
      <c r="E2997">
        <v>2</v>
      </c>
      <c r="F2997">
        <v>0</v>
      </c>
      <c r="G2997">
        <v>0</v>
      </c>
      <c r="H2997">
        <v>0</v>
      </c>
      <c r="I2997">
        <v>4293</v>
      </c>
      <c r="J2997">
        <v>50000</v>
      </c>
      <c r="K2997">
        <v>500</v>
      </c>
      <c r="L2997">
        <v>30</v>
      </c>
      <c r="M2997">
        <v>2000</v>
      </c>
      <c r="N2997">
        <v>40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71</v>
      </c>
      <c r="V2997">
        <v>300</v>
      </c>
      <c r="W2997">
        <v>50000</v>
      </c>
      <c r="X2997">
        <v>500</v>
      </c>
      <c r="Y2997">
        <v>0</v>
      </c>
      <c r="Z2997">
        <v>0</v>
      </c>
      <c r="AA2997">
        <v>10000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99</v>
      </c>
    </row>
    <row r="2998" spans="1:34" ht="18.75">
      <c r="A2998" s="79">
        <v>2997</v>
      </c>
      <c r="B2998" t="s">
        <v>5363</v>
      </c>
      <c r="C2998">
        <v>41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272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1000000</v>
      </c>
      <c r="X2998">
        <v>5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99</v>
      </c>
    </row>
    <row r="2999" spans="1:34" ht="18.75">
      <c r="A2999" s="79">
        <v>2998</v>
      </c>
      <c r="B2999" t="s">
        <v>5364</v>
      </c>
      <c r="C2999">
        <v>41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272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1000000</v>
      </c>
      <c r="X2999">
        <v>5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100</v>
      </c>
    </row>
    <row r="3000" spans="1:34" ht="18.75">
      <c r="A3000" s="79">
        <v>2999</v>
      </c>
      <c r="B3000" t="s">
        <v>5365</v>
      </c>
      <c r="C3000">
        <v>41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272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1000000</v>
      </c>
      <c r="X3000">
        <v>5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100</v>
      </c>
    </row>
    <row r="3001" spans="1:34" ht="18.75">
      <c r="A3001" s="79">
        <v>3000</v>
      </c>
      <c r="B3001" t="s">
        <v>5366</v>
      </c>
      <c r="C3001">
        <v>41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272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1000000</v>
      </c>
      <c r="X3001">
        <v>5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100</v>
      </c>
    </row>
    <row r="3002" spans="1:34" ht="18.75">
      <c r="A3002" s="79">
        <v>3001</v>
      </c>
      <c r="B3002" t="s">
        <v>5367</v>
      </c>
      <c r="C3002">
        <v>41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272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1000000</v>
      </c>
      <c r="X3002">
        <v>5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100</v>
      </c>
    </row>
    <row r="3003" spans="1:34" ht="18.75">
      <c r="A3003" s="79">
        <v>3002</v>
      </c>
      <c r="B3003" t="s">
        <v>5368</v>
      </c>
      <c r="C3003">
        <v>17</v>
      </c>
      <c r="D3003">
        <v>235</v>
      </c>
      <c r="E3003">
        <v>1</v>
      </c>
      <c r="F3003">
        <v>32000</v>
      </c>
      <c r="G3003">
        <v>0</v>
      </c>
      <c r="H3003">
        <v>0</v>
      </c>
      <c r="I3003">
        <v>4243</v>
      </c>
      <c r="J3003">
        <v>999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4000</v>
      </c>
      <c r="X3003">
        <v>5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100</v>
      </c>
    </row>
    <row r="3004" spans="1:34" ht="18.75">
      <c r="A3004" s="79">
        <v>3003</v>
      </c>
      <c r="B3004" t="s">
        <v>5369</v>
      </c>
      <c r="C3004">
        <v>31</v>
      </c>
      <c r="D3004">
        <v>125</v>
      </c>
      <c r="E3004">
        <v>6</v>
      </c>
      <c r="F3004">
        <v>0</v>
      </c>
      <c r="G3004">
        <v>0</v>
      </c>
      <c r="H3004">
        <v>0</v>
      </c>
      <c r="I3004">
        <v>3997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56423</v>
      </c>
      <c r="X3004">
        <v>5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100</v>
      </c>
    </row>
    <row r="3005" spans="1:34" ht="18.75">
      <c r="A3005" s="79">
        <v>3004</v>
      </c>
      <c r="B3005" t="s">
        <v>5370</v>
      </c>
      <c r="C3005">
        <v>0</v>
      </c>
      <c r="D3005">
        <v>4</v>
      </c>
      <c r="E3005">
        <v>1</v>
      </c>
      <c r="F3005">
        <v>0</v>
      </c>
      <c r="G3005">
        <v>0</v>
      </c>
      <c r="H3005">
        <v>0</v>
      </c>
      <c r="I3005">
        <v>19</v>
      </c>
      <c r="J3005">
        <v>1</v>
      </c>
      <c r="K3005">
        <v>20000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100</v>
      </c>
    </row>
    <row r="3006" spans="1:34" ht="18.75">
      <c r="A3006" s="79">
        <v>3005</v>
      </c>
      <c r="B3006" t="s">
        <v>5371</v>
      </c>
      <c r="C3006">
        <v>17</v>
      </c>
      <c r="D3006">
        <v>0</v>
      </c>
      <c r="E3006">
        <v>1</v>
      </c>
      <c r="F3006">
        <v>29</v>
      </c>
      <c r="G3006">
        <v>0</v>
      </c>
      <c r="H3006">
        <v>0</v>
      </c>
      <c r="I3006">
        <v>276</v>
      </c>
      <c r="J3006">
        <v>100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1000</v>
      </c>
      <c r="X3006">
        <v>5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100</v>
      </c>
    </row>
    <row r="3007" spans="1:34" ht="18.75">
      <c r="A3007" s="79">
        <v>3006</v>
      </c>
      <c r="B3007" t="s">
        <v>5372</v>
      </c>
      <c r="C3007">
        <v>17</v>
      </c>
      <c r="D3007">
        <v>56</v>
      </c>
      <c r="E3007">
        <v>1</v>
      </c>
      <c r="F3007">
        <v>0</v>
      </c>
      <c r="G3007">
        <v>0</v>
      </c>
      <c r="H3007">
        <v>0</v>
      </c>
      <c r="I3007">
        <v>4281</v>
      </c>
      <c r="J3007">
        <v>9999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5000</v>
      </c>
      <c r="X3007">
        <v>5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100</v>
      </c>
    </row>
    <row r="3008" spans="1:34" ht="18.75">
      <c r="A3008" s="79">
        <v>3007</v>
      </c>
      <c r="B3008" t="s">
        <v>5373</v>
      </c>
      <c r="C3008">
        <v>17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1374</v>
      </c>
      <c r="J3008">
        <v>999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5000</v>
      </c>
      <c r="X3008">
        <v>5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100</v>
      </c>
    </row>
    <row r="3009" spans="1:34" ht="18.75">
      <c r="A3009" s="79">
        <v>3008</v>
      </c>
      <c r="B3009" t="s">
        <v>5374</v>
      </c>
      <c r="C3009">
        <v>17</v>
      </c>
      <c r="D3009">
        <v>230</v>
      </c>
      <c r="E3009">
        <v>1</v>
      </c>
      <c r="F3009">
        <v>0</v>
      </c>
      <c r="G3009">
        <v>0</v>
      </c>
      <c r="H3009">
        <v>0</v>
      </c>
      <c r="I3009">
        <v>276</v>
      </c>
      <c r="J3009">
        <v>100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1000</v>
      </c>
      <c r="X3009">
        <v>5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100</v>
      </c>
    </row>
    <row r="3010" spans="1:34" ht="18.75">
      <c r="A3010" s="79">
        <v>3009</v>
      </c>
      <c r="B3010" t="s">
        <v>5375</v>
      </c>
      <c r="C3010">
        <v>17</v>
      </c>
      <c r="D3010">
        <v>231</v>
      </c>
      <c r="E3010">
        <v>1</v>
      </c>
      <c r="F3010">
        <v>0</v>
      </c>
      <c r="G3010">
        <v>0</v>
      </c>
      <c r="H3010">
        <v>0</v>
      </c>
      <c r="I3010">
        <v>276</v>
      </c>
      <c r="J3010">
        <v>100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1000</v>
      </c>
      <c r="X3010">
        <v>5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100</v>
      </c>
    </row>
    <row r="3011" spans="1:34" ht="18.75">
      <c r="A3011" s="79">
        <v>3010</v>
      </c>
      <c r="B3011" t="s">
        <v>5376</v>
      </c>
      <c r="C3011">
        <v>17</v>
      </c>
      <c r="D3011">
        <v>232</v>
      </c>
      <c r="E3011">
        <v>1</v>
      </c>
      <c r="F3011">
        <v>0</v>
      </c>
      <c r="G3011">
        <v>0</v>
      </c>
      <c r="H3011">
        <v>0</v>
      </c>
      <c r="I3011">
        <v>276</v>
      </c>
      <c r="J3011">
        <v>100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1000</v>
      </c>
      <c r="X3011">
        <v>5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100</v>
      </c>
    </row>
    <row r="3012" spans="1:34" ht="18.75">
      <c r="A3012" s="79">
        <v>3011</v>
      </c>
      <c r="B3012" t="s">
        <v>5377</v>
      </c>
      <c r="C3012">
        <v>17</v>
      </c>
      <c r="D3012">
        <v>233</v>
      </c>
      <c r="E3012">
        <v>1</v>
      </c>
      <c r="F3012">
        <v>0</v>
      </c>
      <c r="G3012">
        <v>0</v>
      </c>
      <c r="H3012">
        <v>0</v>
      </c>
      <c r="I3012">
        <v>276</v>
      </c>
      <c r="J3012">
        <v>100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1000</v>
      </c>
      <c r="X3012">
        <v>5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100</v>
      </c>
    </row>
    <row r="3013" spans="1:34" ht="18.75">
      <c r="A3013" s="79">
        <v>3012</v>
      </c>
      <c r="B3013" t="s">
        <v>5378</v>
      </c>
      <c r="C3013">
        <v>17</v>
      </c>
      <c r="D3013">
        <v>234</v>
      </c>
      <c r="E3013">
        <v>1</v>
      </c>
      <c r="F3013">
        <v>0</v>
      </c>
      <c r="G3013">
        <v>0</v>
      </c>
      <c r="H3013">
        <v>0</v>
      </c>
      <c r="I3013">
        <v>276</v>
      </c>
      <c r="J3013">
        <v>100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1000</v>
      </c>
      <c r="X3013">
        <v>5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100</v>
      </c>
    </row>
    <row r="3014" spans="1:34" ht="18.75">
      <c r="A3014" s="79">
        <v>3013</v>
      </c>
      <c r="B3014" t="s">
        <v>5379</v>
      </c>
      <c r="C3014">
        <v>44</v>
      </c>
      <c r="D3014">
        <v>241</v>
      </c>
      <c r="E3014">
        <v>1</v>
      </c>
      <c r="F3014">
        <v>0</v>
      </c>
      <c r="G3014">
        <v>0</v>
      </c>
      <c r="H3014">
        <v>0</v>
      </c>
      <c r="I3014">
        <v>4221</v>
      </c>
      <c r="J3014">
        <v>0</v>
      </c>
      <c r="K3014">
        <v>5</v>
      </c>
      <c r="L3014">
        <v>10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5000</v>
      </c>
      <c r="X3014">
        <v>5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100</v>
      </c>
    </row>
    <row r="3015" spans="1:34" ht="18.75">
      <c r="A3015" s="79">
        <v>3014</v>
      </c>
      <c r="B3015" t="s">
        <v>5380</v>
      </c>
      <c r="C3015">
        <v>44</v>
      </c>
      <c r="D3015">
        <v>242</v>
      </c>
      <c r="E3015">
        <v>1</v>
      </c>
      <c r="F3015">
        <v>0</v>
      </c>
      <c r="G3015">
        <v>0</v>
      </c>
      <c r="H3015">
        <v>0</v>
      </c>
      <c r="I3015">
        <v>4221</v>
      </c>
      <c r="J3015">
        <v>0</v>
      </c>
      <c r="K3015">
        <v>8</v>
      </c>
      <c r="L3015">
        <v>15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10000</v>
      </c>
      <c r="X3015">
        <v>5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100</v>
      </c>
    </row>
    <row r="3016" spans="1:34" ht="18.75">
      <c r="A3016" s="79">
        <v>3015</v>
      </c>
      <c r="B3016" t="s">
        <v>5381</v>
      </c>
      <c r="C3016">
        <v>44</v>
      </c>
      <c r="D3016">
        <v>243</v>
      </c>
      <c r="E3016">
        <v>1</v>
      </c>
      <c r="F3016">
        <v>0</v>
      </c>
      <c r="G3016">
        <v>0</v>
      </c>
      <c r="H3016">
        <v>0</v>
      </c>
      <c r="I3016">
        <v>4222</v>
      </c>
      <c r="J3016">
        <v>0</v>
      </c>
      <c r="K3016">
        <v>10</v>
      </c>
      <c r="L3016">
        <v>20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20000</v>
      </c>
      <c r="X3016">
        <v>5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100</v>
      </c>
    </row>
    <row r="3017" spans="1:34" ht="18.75">
      <c r="A3017" s="79">
        <v>3016</v>
      </c>
      <c r="B3017" t="s">
        <v>5382</v>
      </c>
      <c r="C3017">
        <v>44</v>
      </c>
      <c r="D3017">
        <v>244</v>
      </c>
      <c r="E3017">
        <v>1</v>
      </c>
      <c r="F3017">
        <v>0</v>
      </c>
      <c r="G3017">
        <v>0</v>
      </c>
      <c r="H3017">
        <v>0</v>
      </c>
      <c r="I3017">
        <v>4222</v>
      </c>
      <c r="J3017">
        <v>0</v>
      </c>
      <c r="K3017">
        <v>35</v>
      </c>
      <c r="L3017">
        <v>50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15000</v>
      </c>
      <c r="X3017">
        <v>5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100</v>
      </c>
    </row>
    <row r="3018" spans="1:34" ht="18.75">
      <c r="A3018" s="79">
        <v>3017</v>
      </c>
      <c r="B3018" t="s">
        <v>5383</v>
      </c>
      <c r="C3018">
        <v>44</v>
      </c>
      <c r="D3018">
        <v>245</v>
      </c>
      <c r="E3018">
        <v>1</v>
      </c>
      <c r="F3018">
        <v>0</v>
      </c>
      <c r="G3018">
        <v>0</v>
      </c>
      <c r="H3018">
        <v>0</v>
      </c>
      <c r="I3018">
        <v>4223</v>
      </c>
      <c r="J3018">
        <v>0</v>
      </c>
      <c r="K3018">
        <v>50</v>
      </c>
      <c r="L3018">
        <v>100</v>
      </c>
      <c r="M3018">
        <v>1</v>
      </c>
      <c r="N3018">
        <v>1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25000</v>
      </c>
      <c r="X3018">
        <v>5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100</v>
      </c>
    </row>
    <row r="3019" spans="1:34" ht="18.75">
      <c r="A3019" s="79">
        <v>3018</v>
      </c>
      <c r="B3019" t="s">
        <v>5384</v>
      </c>
      <c r="C3019">
        <v>44</v>
      </c>
      <c r="D3019">
        <v>246</v>
      </c>
      <c r="E3019">
        <v>1</v>
      </c>
      <c r="F3019">
        <v>0</v>
      </c>
      <c r="G3019">
        <v>0</v>
      </c>
      <c r="H3019">
        <v>0</v>
      </c>
      <c r="I3019">
        <v>4223</v>
      </c>
      <c r="J3019">
        <v>0</v>
      </c>
      <c r="K3019">
        <v>80</v>
      </c>
      <c r="L3019">
        <v>120</v>
      </c>
      <c r="M3019">
        <v>2</v>
      </c>
      <c r="N3019">
        <v>2</v>
      </c>
      <c r="O3019">
        <v>2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30000</v>
      </c>
      <c r="X3019">
        <v>5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100</v>
      </c>
    </row>
    <row r="3020" spans="1:34" ht="18.75">
      <c r="A3020" s="79">
        <v>3019</v>
      </c>
      <c r="B3020" t="s">
        <v>5385</v>
      </c>
      <c r="C3020">
        <v>44</v>
      </c>
      <c r="D3020">
        <v>241</v>
      </c>
      <c r="E3020">
        <v>1</v>
      </c>
      <c r="F3020">
        <v>1</v>
      </c>
      <c r="G3020">
        <v>0</v>
      </c>
      <c r="H3020">
        <v>0</v>
      </c>
      <c r="I3020">
        <v>4221</v>
      </c>
      <c r="J3020">
        <v>0</v>
      </c>
      <c r="K3020">
        <v>20</v>
      </c>
      <c r="L3020">
        <v>30</v>
      </c>
      <c r="M3020">
        <v>5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5000</v>
      </c>
      <c r="X3020">
        <v>5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100</v>
      </c>
    </row>
    <row r="3021" spans="1:34" ht="18.75">
      <c r="A3021" s="79">
        <v>3020</v>
      </c>
      <c r="B3021" t="s">
        <v>5386</v>
      </c>
      <c r="C3021">
        <v>44</v>
      </c>
      <c r="D3021">
        <v>242</v>
      </c>
      <c r="E3021">
        <v>1</v>
      </c>
      <c r="F3021">
        <v>1</v>
      </c>
      <c r="G3021">
        <v>0</v>
      </c>
      <c r="H3021">
        <v>0</v>
      </c>
      <c r="I3021">
        <v>4221</v>
      </c>
      <c r="J3021">
        <v>0</v>
      </c>
      <c r="K3021">
        <v>30</v>
      </c>
      <c r="L3021">
        <v>40</v>
      </c>
      <c r="M3021">
        <v>7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10000</v>
      </c>
      <c r="X3021">
        <v>5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100</v>
      </c>
    </row>
    <row r="3022" spans="1:34" ht="18.75">
      <c r="A3022" s="79">
        <v>3021</v>
      </c>
      <c r="B3022" t="s">
        <v>5387</v>
      </c>
      <c r="C3022">
        <v>44</v>
      </c>
      <c r="D3022">
        <v>243</v>
      </c>
      <c r="E3022">
        <v>1</v>
      </c>
      <c r="F3022">
        <v>1</v>
      </c>
      <c r="G3022">
        <v>0</v>
      </c>
      <c r="H3022">
        <v>0</v>
      </c>
      <c r="I3022">
        <v>4222</v>
      </c>
      <c r="J3022">
        <v>0</v>
      </c>
      <c r="K3022">
        <v>50</v>
      </c>
      <c r="L3022">
        <v>50</v>
      </c>
      <c r="M3022">
        <v>10</v>
      </c>
      <c r="N3022">
        <v>10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20000</v>
      </c>
      <c r="X3022">
        <v>5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100</v>
      </c>
    </row>
    <row r="3023" spans="1:34" ht="18.75">
      <c r="A3023" s="79">
        <v>3022</v>
      </c>
      <c r="B3023" t="s">
        <v>5388</v>
      </c>
      <c r="C3023">
        <v>44</v>
      </c>
      <c r="D3023">
        <v>244</v>
      </c>
      <c r="E3023">
        <v>1</v>
      </c>
      <c r="F3023">
        <v>1</v>
      </c>
      <c r="G3023">
        <v>0</v>
      </c>
      <c r="H3023">
        <v>0</v>
      </c>
      <c r="I3023">
        <v>4222</v>
      </c>
      <c r="J3023">
        <v>0</v>
      </c>
      <c r="K3023">
        <v>100</v>
      </c>
      <c r="L3023">
        <v>70</v>
      </c>
      <c r="M3023">
        <v>15</v>
      </c>
      <c r="N3023">
        <v>10</v>
      </c>
      <c r="O3023">
        <v>10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15000</v>
      </c>
      <c r="X3023">
        <v>5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100</v>
      </c>
    </row>
    <row r="3024" spans="1:34" ht="18.75">
      <c r="A3024" s="79">
        <v>3023</v>
      </c>
      <c r="B3024" t="s">
        <v>5389</v>
      </c>
      <c r="C3024">
        <v>44</v>
      </c>
      <c r="D3024">
        <v>245</v>
      </c>
      <c r="E3024">
        <v>1</v>
      </c>
      <c r="F3024">
        <v>1</v>
      </c>
      <c r="G3024">
        <v>0</v>
      </c>
      <c r="H3024">
        <v>0</v>
      </c>
      <c r="I3024">
        <v>4223</v>
      </c>
      <c r="J3024">
        <v>0</v>
      </c>
      <c r="K3024">
        <v>100</v>
      </c>
      <c r="L3024">
        <v>100</v>
      </c>
      <c r="M3024">
        <v>30</v>
      </c>
      <c r="N3024">
        <v>30</v>
      </c>
      <c r="O3024">
        <v>30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25000</v>
      </c>
      <c r="X3024">
        <v>5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100</v>
      </c>
    </row>
    <row r="3025" spans="1:34" ht="18.75">
      <c r="A3025" s="79">
        <v>3024</v>
      </c>
      <c r="B3025" t="s">
        <v>5390</v>
      </c>
      <c r="C3025">
        <v>44</v>
      </c>
      <c r="D3025">
        <v>246</v>
      </c>
      <c r="E3025">
        <v>1</v>
      </c>
      <c r="F3025">
        <v>1</v>
      </c>
      <c r="G3025">
        <v>0</v>
      </c>
      <c r="H3025">
        <v>0</v>
      </c>
      <c r="I3025">
        <v>4223</v>
      </c>
      <c r="J3025">
        <v>0</v>
      </c>
      <c r="K3025">
        <v>150</v>
      </c>
      <c r="L3025">
        <v>150</v>
      </c>
      <c r="M3025">
        <v>40</v>
      </c>
      <c r="N3025">
        <v>40</v>
      </c>
      <c r="O3025">
        <v>40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30000</v>
      </c>
      <c r="X3025">
        <v>5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100</v>
      </c>
    </row>
    <row r="3026" spans="1:34" ht="18.75">
      <c r="A3026" s="79">
        <v>3025</v>
      </c>
      <c r="B3026" t="s">
        <v>5391</v>
      </c>
      <c r="C3026">
        <v>44</v>
      </c>
      <c r="D3026">
        <v>241</v>
      </c>
      <c r="E3026">
        <v>1</v>
      </c>
      <c r="F3026">
        <v>2</v>
      </c>
      <c r="G3026">
        <v>0</v>
      </c>
      <c r="H3026">
        <v>0</v>
      </c>
      <c r="I3026">
        <v>4221</v>
      </c>
      <c r="J3026">
        <v>0</v>
      </c>
      <c r="K3026">
        <v>20</v>
      </c>
      <c r="L3026">
        <v>30</v>
      </c>
      <c r="M3026">
        <v>0</v>
      </c>
      <c r="N3026">
        <v>0</v>
      </c>
      <c r="O3026">
        <v>0</v>
      </c>
      <c r="P3026">
        <v>20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5000</v>
      </c>
      <c r="X3026">
        <v>5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100</v>
      </c>
    </row>
    <row r="3027" spans="1:34" ht="18.75">
      <c r="A3027" s="79">
        <v>3026</v>
      </c>
      <c r="B3027" t="s">
        <v>5392</v>
      </c>
      <c r="C3027">
        <v>44</v>
      </c>
      <c r="D3027">
        <v>242</v>
      </c>
      <c r="E3027">
        <v>1</v>
      </c>
      <c r="F3027">
        <v>2</v>
      </c>
      <c r="G3027">
        <v>0</v>
      </c>
      <c r="H3027">
        <v>0</v>
      </c>
      <c r="I3027">
        <v>4221</v>
      </c>
      <c r="J3027">
        <v>0</v>
      </c>
      <c r="K3027">
        <v>40</v>
      </c>
      <c r="L3027">
        <v>40</v>
      </c>
      <c r="M3027">
        <v>0</v>
      </c>
      <c r="N3027">
        <v>0</v>
      </c>
      <c r="O3027">
        <v>0</v>
      </c>
      <c r="P3027">
        <v>30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10000</v>
      </c>
      <c r="X3027">
        <v>5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100</v>
      </c>
    </row>
    <row r="3028" spans="1:34" ht="18.75">
      <c r="A3028" s="79">
        <v>3027</v>
      </c>
      <c r="B3028" t="s">
        <v>5393</v>
      </c>
      <c r="C3028">
        <v>44</v>
      </c>
      <c r="D3028">
        <v>243</v>
      </c>
      <c r="E3028">
        <v>1</v>
      </c>
      <c r="F3028">
        <v>2</v>
      </c>
      <c r="G3028">
        <v>0</v>
      </c>
      <c r="H3028">
        <v>0</v>
      </c>
      <c r="I3028">
        <v>4222</v>
      </c>
      <c r="J3028">
        <v>0</v>
      </c>
      <c r="K3028">
        <v>50</v>
      </c>
      <c r="L3028">
        <v>50</v>
      </c>
      <c r="M3028">
        <v>0</v>
      </c>
      <c r="N3028">
        <v>0</v>
      </c>
      <c r="O3028">
        <v>0</v>
      </c>
      <c r="P3028">
        <v>40</v>
      </c>
      <c r="Q3028">
        <v>10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20000</v>
      </c>
      <c r="X3028">
        <v>5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100</v>
      </c>
    </row>
    <row r="3029" spans="1:34" ht="18.75">
      <c r="A3029" s="79">
        <v>3028</v>
      </c>
      <c r="B3029" t="s">
        <v>5394</v>
      </c>
      <c r="C3029">
        <v>44</v>
      </c>
      <c r="D3029">
        <v>244</v>
      </c>
      <c r="E3029">
        <v>1</v>
      </c>
      <c r="F3029">
        <v>2</v>
      </c>
      <c r="G3029">
        <v>0</v>
      </c>
      <c r="H3029">
        <v>0</v>
      </c>
      <c r="I3029">
        <v>4222</v>
      </c>
      <c r="J3029">
        <v>0</v>
      </c>
      <c r="K3029">
        <v>80</v>
      </c>
      <c r="L3029">
        <v>70</v>
      </c>
      <c r="M3029">
        <v>0</v>
      </c>
      <c r="N3029">
        <v>0</v>
      </c>
      <c r="O3029">
        <v>0</v>
      </c>
      <c r="P3029">
        <v>70</v>
      </c>
      <c r="Q3029">
        <v>40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15000</v>
      </c>
      <c r="X3029">
        <v>5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100</v>
      </c>
    </row>
    <row r="3030" spans="1:34" ht="18.75">
      <c r="A3030" s="79">
        <v>3029</v>
      </c>
      <c r="B3030" t="s">
        <v>5395</v>
      </c>
      <c r="C3030">
        <v>44</v>
      </c>
      <c r="D3030">
        <v>245</v>
      </c>
      <c r="E3030">
        <v>1</v>
      </c>
      <c r="F3030">
        <v>2</v>
      </c>
      <c r="G3030">
        <v>0</v>
      </c>
      <c r="H3030">
        <v>0</v>
      </c>
      <c r="I3030">
        <v>4223</v>
      </c>
      <c r="J3030">
        <v>0</v>
      </c>
      <c r="K3030">
        <v>80</v>
      </c>
      <c r="L3030">
        <v>100</v>
      </c>
      <c r="M3030">
        <v>0</v>
      </c>
      <c r="N3030">
        <v>0</v>
      </c>
      <c r="O3030">
        <v>0</v>
      </c>
      <c r="P3030">
        <v>100</v>
      </c>
      <c r="Q3030">
        <v>90</v>
      </c>
      <c r="R3030">
        <v>35</v>
      </c>
      <c r="S3030">
        <v>0</v>
      </c>
      <c r="T3030">
        <v>0</v>
      </c>
      <c r="U3030">
        <v>0</v>
      </c>
      <c r="V3030">
        <v>0</v>
      </c>
      <c r="W3030">
        <v>25000</v>
      </c>
      <c r="X3030">
        <v>5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100</v>
      </c>
    </row>
    <row r="3031" spans="1:34" ht="18.75">
      <c r="A3031" s="79">
        <v>3030</v>
      </c>
      <c r="B3031" t="s">
        <v>5396</v>
      </c>
      <c r="C3031">
        <v>44</v>
      </c>
      <c r="D3031">
        <v>246</v>
      </c>
      <c r="E3031">
        <v>1</v>
      </c>
      <c r="F3031">
        <v>2</v>
      </c>
      <c r="G3031">
        <v>0</v>
      </c>
      <c r="H3031">
        <v>0</v>
      </c>
      <c r="I3031">
        <v>4223</v>
      </c>
      <c r="J3031">
        <v>0</v>
      </c>
      <c r="K3031">
        <v>150</v>
      </c>
      <c r="L3031">
        <v>150</v>
      </c>
      <c r="M3031">
        <v>0</v>
      </c>
      <c r="N3031">
        <v>0</v>
      </c>
      <c r="O3031">
        <v>0</v>
      </c>
      <c r="P3031">
        <v>150</v>
      </c>
      <c r="Q3031">
        <v>120</v>
      </c>
      <c r="R3031">
        <v>50</v>
      </c>
      <c r="S3031">
        <v>0</v>
      </c>
      <c r="T3031">
        <v>0</v>
      </c>
      <c r="U3031">
        <v>0</v>
      </c>
      <c r="V3031">
        <v>0</v>
      </c>
      <c r="W3031">
        <v>30000</v>
      </c>
      <c r="X3031">
        <v>5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100</v>
      </c>
    </row>
    <row r="3032" spans="1:34" ht="18.75">
      <c r="A3032" s="79">
        <v>3031</v>
      </c>
      <c r="B3032" t="s">
        <v>5397</v>
      </c>
      <c r="C3032">
        <v>17</v>
      </c>
      <c r="D3032">
        <v>55</v>
      </c>
      <c r="E3032">
        <v>0</v>
      </c>
      <c r="F3032">
        <v>0</v>
      </c>
      <c r="G3032">
        <v>0</v>
      </c>
      <c r="H3032">
        <v>0</v>
      </c>
      <c r="I3032">
        <v>3703</v>
      </c>
      <c r="J3032">
        <v>60000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5000</v>
      </c>
      <c r="X3032">
        <v>5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100</v>
      </c>
    </row>
    <row r="3033" spans="1:34" ht="18.75">
      <c r="A3033" s="79">
        <v>3032</v>
      </c>
      <c r="B3033" t="s">
        <v>5398</v>
      </c>
      <c r="C3033">
        <v>17</v>
      </c>
      <c r="D3033">
        <v>54</v>
      </c>
      <c r="E3033">
        <v>0</v>
      </c>
      <c r="F3033">
        <v>0</v>
      </c>
      <c r="G3033">
        <v>0</v>
      </c>
      <c r="H3033">
        <v>0</v>
      </c>
      <c r="I3033">
        <v>3670</v>
      </c>
      <c r="J3033">
        <v>60000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5000</v>
      </c>
      <c r="X3033">
        <v>5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100</v>
      </c>
    </row>
    <row r="3034" spans="1:34" ht="18.75">
      <c r="A3034" s="79">
        <v>3033</v>
      </c>
      <c r="B3034" t="s">
        <v>5399</v>
      </c>
      <c r="C3034">
        <v>44</v>
      </c>
      <c r="D3034">
        <v>247</v>
      </c>
      <c r="E3034">
        <v>1</v>
      </c>
      <c r="F3034">
        <v>0</v>
      </c>
      <c r="G3034">
        <v>0</v>
      </c>
      <c r="H3034">
        <v>0</v>
      </c>
      <c r="I3034">
        <v>1767</v>
      </c>
      <c r="J3034">
        <v>1000</v>
      </c>
      <c r="K3034">
        <v>2163</v>
      </c>
      <c r="L3034">
        <v>60</v>
      </c>
      <c r="M3034">
        <v>30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5000</v>
      </c>
      <c r="X3034">
        <v>5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100</v>
      </c>
    </row>
    <row r="3035" spans="1:34" ht="18.75">
      <c r="A3035" s="79">
        <v>3034</v>
      </c>
      <c r="B3035" t="s">
        <v>5400</v>
      </c>
      <c r="C3035">
        <v>44</v>
      </c>
      <c r="D3035">
        <v>247</v>
      </c>
      <c r="E3035">
        <v>1</v>
      </c>
      <c r="F3035">
        <v>0</v>
      </c>
      <c r="G3035">
        <v>0</v>
      </c>
      <c r="H3035">
        <v>0</v>
      </c>
      <c r="I3035">
        <v>1767</v>
      </c>
      <c r="J3035">
        <v>1000</v>
      </c>
      <c r="K3035">
        <v>2164</v>
      </c>
      <c r="L3035">
        <v>60</v>
      </c>
      <c r="M3035">
        <v>30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5000</v>
      </c>
      <c r="X3035">
        <v>5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100</v>
      </c>
    </row>
    <row r="3036" spans="1:34" ht="18.75">
      <c r="A3036" s="79">
        <v>3035</v>
      </c>
      <c r="B3036" t="s">
        <v>5401</v>
      </c>
      <c r="C3036">
        <v>44</v>
      </c>
      <c r="D3036">
        <v>247</v>
      </c>
      <c r="E3036">
        <v>1</v>
      </c>
      <c r="F3036">
        <v>0</v>
      </c>
      <c r="G3036">
        <v>0</v>
      </c>
      <c r="H3036">
        <v>0</v>
      </c>
      <c r="I3036">
        <v>1767</v>
      </c>
      <c r="J3036">
        <v>1000</v>
      </c>
      <c r="K3036">
        <v>2165</v>
      </c>
      <c r="L3036">
        <v>60</v>
      </c>
      <c r="M3036">
        <v>30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5000</v>
      </c>
      <c r="X3036">
        <v>5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100</v>
      </c>
    </row>
    <row r="3037" spans="1:34" ht="18.75">
      <c r="A3037" s="79">
        <v>3036</v>
      </c>
      <c r="B3037" t="s">
        <v>5402</v>
      </c>
      <c r="C3037">
        <v>44</v>
      </c>
      <c r="D3037">
        <v>247</v>
      </c>
      <c r="E3037">
        <v>1</v>
      </c>
      <c r="F3037">
        <v>0</v>
      </c>
      <c r="G3037">
        <v>0</v>
      </c>
      <c r="H3037">
        <v>0</v>
      </c>
      <c r="I3037">
        <v>1767</v>
      </c>
      <c r="J3037">
        <v>1000</v>
      </c>
      <c r="K3037">
        <v>1947</v>
      </c>
      <c r="L3037">
        <v>45</v>
      </c>
      <c r="M3037">
        <v>20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5000</v>
      </c>
      <c r="X3037">
        <v>5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100</v>
      </c>
    </row>
    <row r="3038" spans="1:34" ht="18.75">
      <c r="A3038" s="79">
        <v>3037</v>
      </c>
      <c r="B3038" t="s">
        <v>5403</v>
      </c>
      <c r="C3038">
        <v>44</v>
      </c>
      <c r="D3038">
        <v>247</v>
      </c>
      <c r="E3038">
        <v>1</v>
      </c>
      <c r="F3038">
        <v>0</v>
      </c>
      <c r="G3038">
        <v>0</v>
      </c>
      <c r="H3038">
        <v>0</v>
      </c>
      <c r="I3038">
        <v>1767</v>
      </c>
      <c r="J3038">
        <v>1000</v>
      </c>
      <c r="K3038">
        <v>1948</v>
      </c>
      <c r="L3038">
        <v>45</v>
      </c>
      <c r="M3038">
        <v>20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5000</v>
      </c>
      <c r="X3038">
        <v>5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100</v>
      </c>
    </row>
    <row r="3039" spans="1:34" ht="18.75">
      <c r="A3039" s="79">
        <v>3038</v>
      </c>
      <c r="B3039" t="s">
        <v>5404</v>
      </c>
      <c r="C3039">
        <v>44</v>
      </c>
      <c r="D3039">
        <v>247</v>
      </c>
      <c r="E3039">
        <v>1</v>
      </c>
      <c r="F3039">
        <v>0</v>
      </c>
      <c r="G3039">
        <v>0</v>
      </c>
      <c r="H3039">
        <v>0</v>
      </c>
      <c r="I3039">
        <v>1767</v>
      </c>
      <c r="J3039">
        <v>1000</v>
      </c>
      <c r="K3039">
        <v>1949</v>
      </c>
      <c r="L3039">
        <v>45</v>
      </c>
      <c r="M3039">
        <v>20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5000</v>
      </c>
      <c r="X3039">
        <v>5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100</v>
      </c>
    </row>
    <row r="3040" spans="1:34" ht="18.75">
      <c r="A3040" s="79">
        <v>3039</v>
      </c>
      <c r="B3040" t="s">
        <v>5405</v>
      </c>
      <c r="C3040">
        <v>44</v>
      </c>
      <c r="D3040">
        <v>247</v>
      </c>
      <c r="E3040">
        <v>1</v>
      </c>
      <c r="F3040">
        <v>0</v>
      </c>
      <c r="G3040">
        <v>0</v>
      </c>
      <c r="H3040">
        <v>0</v>
      </c>
      <c r="I3040">
        <v>1767</v>
      </c>
      <c r="J3040">
        <v>1000</v>
      </c>
      <c r="K3040">
        <v>1909</v>
      </c>
      <c r="L3040">
        <v>30</v>
      </c>
      <c r="M3040">
        <v>20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5000</v>
      </c>
      <c r="X3040">
        <v>5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100</v>
      </c>
    </row>
    <row r="3041" spans="1:34" ht="18.75">
      <c r="A3041" s="79">
        <v>3040</v>
      </c>
      <c r="B3041" t="s">
        <v>5406</v>
      </c>
      <c r="C3041">
        <v>44</v>
      </c>
      <c r="D3041">
        <v>247</v>
      </c>
      <c r="E3041">
        <v>1</v>
      </c>
      <c r="F3041">
        <v>0</v>
      </c>
      <c r="G3041">
        <v>0</v>
      </c>
      <c r="H3041">
        <v>0</v>
      </c>
      <c r="I3041">
        <v>1767</v>
      </c>
      <c r="J3041">
        <v>1000</v>
      </c>
      <c r="K3041">
        <v>1908</v>
      </c>
      <c r="L3041">
        <v>30</v>
      </c>
      <c r="M3041">
        <v>20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5000</v>
      </c>
      <c r="X3041">
        <v>5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100</v>
      </c>
    </row>
    <row r="3042" spans="1:34" ht="18.75">
      <c r="A3042" s="79">
        <v>3041</v>
      </c>
      <c r="B3042" t="s">
        <v>5407</v>
      </c>
      <c r="C3042">
        <v>44</v>
      </c>
      <c r="D3042">
        <v>247</v>
      </c>
      <c r="E3042">
        <v>1</v>
      </c>
      <c r="F3042">
        <v>0</v>
      </c>
      <c r="G3042">
        <v>0</v>
      </c>
      <c r="H3042">
        <v>0</v>
      </c>
      <c r="I3042">
        <v>1767</v>
      </c>
      <c r="J3042">
        <v>1000</v>
      </c>
      <c r="K3042">
        <v>1907</v>
      </c>
      <c r="L3042">
        <v>30</v>
      </c>
      <c r="M3042">
        <v>20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5000</v>
      </c>
      <c r="X3042">
        <v>5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100</v>
      </c>
    </row>
    <row r="3043" spans="1:34" ht="18.75">
      <c r="A3043" s="79">
        <v>3042</v>
      </c>
      <c r="B3043" t="s">
        <v>5408</v>
      </c>
      <c r="C3043">
        <v>44</v>
      </c>
      <c r="D3043">
        <v>247</v>
      </c>
      <c r="E3043">
        <v>1</v>
      </c>
      <c r="F3043">
        <v>0</v>
      </c>
      <c r="G3043">
        <v>0</v>
      </c>
      <c r="H3043">
        <v>0</v>
      </c>
      <c r="I3043">
        <v>1767</v>
      </c>
      <c r="J3043">
        <v>1000</v>
      </c>
      <c r="K3043">
        <v>1855</v>
      </c>
      <c r="L3043">
        <v>30</v>
      </c>
      <c r="M3043">
        <v>15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5000</v>
      </c>
      <c r="X3043">
        <v>5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100</v>
      </c>
    </row>
    <row r="3044" spans="1:34" ht="18.75">
      <c r="A3044" s="79">
        <v>3043</v>
      </c>
      <c r="B3044" t="s">
        <v>5409</v>
      </c>
      <c r="C3044">
        <v>44</v>
      </c>
      <c r="D3044">
        <v>247</v>
      </c>
      <c r="E3044">
        <v>1</v>
      </c>
      <c r="F3044">
        <v>0</v>
      </c>
      <c r="G3044">
        <v>0</v>
      </c>
      <c r="H3044">
        <v>0</v>
      </c>
      <c r="I3044">
        <v>1767</v>
      </c>
      <c r="J3044">
        <v>1000</v>
      </c>
      <c r="K3044">
        <v>1829</v>
      </c>
      <c r="L3044">
        <v>20</v>
      </c>
      <c r="M3044">
        <v>10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5000</v>
      </c>
      <c r="X3044">
        <v>5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100</v>
      </c>
    </row>
    <row r="3045" spans="1:34" ht="18.75">
      <c r="A3045" s="79">
        <v>3044</v>
      </c>
      <c r="B3045" t="s">
        <v>5410</v>
      </c>
      <c r="C3045">
        <v>44</v>
      </c>
      <c r="D3045">
        <v>247</v>
      </c>
      <c r="E3045">
        <v>1</v>
      </c>
      <c r="F3045">
        <v>0</v>
      </c>
      <c r="G3045">
        <v>0</v>
      </c>
      <c r="H3045">
        <v>0</v>
      </c>
      <c r="I3045">
        <v>1767</v>
      </c>
      <c r="J3045">
        <v>1000</v>
      </c>
      <c r="K3045">
        <v>1856</v>
      </c>
      <c r="L3045">
        <v>30</v>
      </c>
      <c r="M3045">
        <v>15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5000</v>
      </c>
      <c r="X3045">
        <v>5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100</v>
      </c>
    </row>
    <row r="3046" spans="1:34" ht="18.75">
      <c r="A3046" s="79">
        <v>3045</v>
      </c>
      <c r="B3046" t="s">
        <v>5411</v>
      </c>
      <c r="C3046">
        <v>44</v>
      </c>
      <c r="D3046">
        <v>247</v>
      </c>
      <c r="E3046">
        <v>1</v>
      </c>
      <c r="F3046">
        <v>0</v>
      </c>
      <c r="G3046">
        <v>0</v>
      </c>
      <c r="H3046">
        <v>0</v>
      </c>
      <c r="I3046">
        <v>1767</v>
      </c>
      <c r="J3046">
        <v>1000</v>
      </c>
      <c r="K3046">
        <v>1858</v>
      </c>
      <c r="L3046">
        <v>30</v>
      </c>
      <c r="M3046">
        <v>15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5000</v>
      </c>
      <c r="X3046">
        <v>5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100</v>
      </c>
    </row>
    <row r="3047" spans="1:34" ht="18.75">
      <c r="A3047" s="79">
        <v>3046</v>
      </c>
      <c r="B3047" t="s">
        <v>5412</v>
      </c>
      <c r="C3047">
        <v>44</v>
      </c>
      <c r="D3047">
        <v>247</v>
      </c>
      <c r="E3047">
        <v>1</v>
      </c>
      <c r="F3047">
        <v>0</v>
      </c>
      <c r="G3047">
        <v>0</v>
      </c>
      <c r="H3047">
        <v>0</v>
      </c>
      <c r="I3047">
        <v>1767</v>
      </c>
      <c r="J3047">
        <v>1000</v>
      </c>
      <c r="K3047">
        <v>1857</v>
      </c>
      <c r="L3047">
        <v>30</v>
      </c>
      <c r="M3047">
        <v>15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5000</v>
      </c>
      <c r="X3047">
        <v>5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100</v>
      </c>
    </row>
    <row r="3048" spans="1:34" ht="18.75">
      <c r="A3048" s="79">
        <v>3047</v>
      </c>
      <c r="B3048" t="s">
        <v>5413</v>
      </c>
      <c r="C3048">
        <v>44</v>
      </c>
      <c r="D3048">
        <v>247</v>
      </c>
      <c r="E3048">
        <v>1</v>
      </c>
      <c r="F3048">
        <v>0</v>
      </c>
      <c r="G3048">
        <v>0</v>
      </c>
      <c r="H3048">
        <v>0</v>
      </c>
      <c r="I3048">
        <v>1767</v>
      </c>
      <c r="J3048">
        <v>1000</v>
      </c>
      <c r="K3048">
        <v>1750</v>
      </c>
      <c r="L3048">
        <v>20</v>
      </c>
      <c r="M3048">
        <v>10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5000</v>
      </c>
      <c r="X3048">
        <v>5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100</v>
      </c>
    </row>
    <row r="3049" spans="1:34" ht="18.75">
      <c r="A3049" s="79">
        <v>3048</v>
      </c>
      <c r="B3049" t="s">
        <v>5414</v>
      </c>
      <c r="C3049">
        <v>44</v>
      </c>
      <c r="D3049">
        <v>247</v>
      </c>
      <c r="E3049">
        <v>1</v>
      </c>
      <c r="F3049">
        <v>0</v>
      </c>
      <c r="G3049">
        <v>0</v>
      </c>
      <c r="H3049">
        <v>0</v>
      </c>
      <c r="I3049">
        <v>1767</v>
      </c>
      <c r="J3049">
        <v>1000</v>
      </c>
      <c r="K3049">
        <v>2238</v>
      </c>
      <c r="L3049">
        <v>20</v>
      </c>
      <c r="M3049">
        <v>10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5000</v>
      </c>
      <c r="X3049">
        <v>5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100</v>
      </c>
    </row>
    <row r="3050" spans="1:34" ht="18.75">
      <c r="A3050" s="79">
        <v>3049</v>
      </c>
      <c r="B3050" t="s">
        <v>5415</v>
      </c>
      <c r="C3050">
        <v>44</v>
      </c>
      <c r="D3050">
        <v>247</v>
      </c>
      <c r="E3050">
        <v>1</v>
      </c>
      <c r="F3050">
        <v>0</v>
      </c>
      <c r="G3050">
        <v>0</v>
      </c>
      <c r="H3050">
        <v>0</v>
      </c>
      <c r="I3050">
        <v>1767</v>
      </c>
      <c r="J3050">
        <v>1000</v>
      </c>
      <c r="K3050">
        <v>940</v>
      </c>
      <c r="L3050">
        <v>20</v>
      </c>
      <c r="M3050">
        <v>10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5000</v>
      </c>
      <c r="X3050">
        <v>5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100</v>
      </c>
    </row>
    <row r="3051" spans="1:34" ht="18.75">
      <c r="A3051" s="79">
        <v>3050</v>
      </c>
      <c r="B3051" t="s">
        <v>5416</v>
      </c>
      <c r="C3051">
        <v>44</v>
      </c>
      <c r="D3051">
        <v>247</v>
      </c>
      <c r="E3051">
        <v>1</v>
      </c>
      <c r="F3051">
        <v>0</v>
      </c>
      <c r="G3051">
        <v>0</v>
      </c>
      <c r="H3051">
        <v>0</v>
      </c>
      <c r="I3051">
        <v>1767</v>
      </c>
      <c r="J3051">
        <v>1000</v>
      </c>
      <c r="K3051">
        <v>941</v>
      </c>
      <c r="L3051">
        <v>20</v>
      </c>
      <c r="M3051">
        <v>10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5000</v>
      </c>
      <c r="X3051">
        <v>5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100</v>
      </c>
    </row>
    <row r="3052" spans="1:34" ht="18.75">
      <c r="A3052" s="79">
        <v>3051</v>
      </c>
      <c r="B3052" t="s">
        <v>5417</v>
      </c>
      <c r="C3052">
        <v>44</v>
      </c>
      <c r="D3052">
        <v>247</v>
      </c>
      <c r="E3052">
        <v>1</v>
      </c>
      <c r="F3052">
        <v>0</v>
      </c>
      <c r="G3052">
        <v>0</v>
      </c>
      <c r="H3052">
        <v>0</v>
      </c>
      <c r="I3052">
        <v>1767</v>
      </c>
      <c r="J3052">
        <v>1000</v>
      </c>
      <c r="K3052">
        <v>943</v>
      </c>
      <c r="L3052">
        <v>20</v>
      </c>
      <c r="M3052">
        <v>10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5000</v>
      </c>
      <c r="X3052">
        <v>5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100</v>
      </c>
    </row>
    <row r="3053" spans="1:34" ht="18.75">
      <c r="A3053" s="79">
        <v>3052</v>
      </c>
      <c r="B3053" t="s">
        <v>5418</v>
      </c>
      <c r="C3053">
        <v>44</v>
      </c>
      <c r="D3053">
        <v>247</v>
      </c>
      <c r="E3053">
        <v>1</v>
      </c>
      <c r="F3053">
        <v>0</v>
      </c>
      <c r="G3053">
        <v>0</v>
      </c>
      <c r="H3053">
        <v>0</v>
      </c>
      <c r="I3053">
        <v>1767</v>
      </c>
      <c r="J3053">
        <v>1000</v>
      </c>
      <c r="K3053">
        <v>946</v>
      </c>
      <c r="L3053">
        <v>20</v>
      </c>
      <c r="M3053">
        <v>10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5000</v>
      </c>
      <c r="X3053">
        <v>5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100</v>
      </c>
    </row>
    <row r="3054" spans="1:34" ht="18.75">
      <c r="A3054" s="79">
        <v>3053</v>
      </c>
      <c r="B3054" t="s">
        <v>5419</v>
      </c>
      <c r="C3054">
        <v>44</v>
      </c>
      <c r="D3054">
        <v>247</v>
      </c>
      <c r="E3054">
        <v>1</v>
      </c>
      <c r="F3054">
        <v>0</v>
      </c>
      <c r="G3054">
        <v>0</v>
      </c>
      <c r="H3054">
        <v>0</v>
      </c>
      <c r="I3054">
        <v>1767</v>
      </c>
      <c r="J3054">
        <v>1000</v>
      </c>
      <c r="K3054">
        <v>1009</v>
      </c>
      <c r="L3054">
        <v>20</v>
      </c>
      <c r="M3054">
        <v>10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5000</v>
      </c>
      <c r="X3054">
        <v>5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100</v>
      </c>
    </row>
    <row r="3055" spans="1:34" ht="18.75">
      <c r="A3055" s="79">
        <v>3054</v>
      </c>
      <c r="B3055" t="s">
        <v>5420</v>
      </c>
      <c r="C3055">
        <v>44</v>
      </c>
      <c r="D3055">
        <v>247</v>
      </c>
      <c r="E3055">
        <v>1</v>
      </c>
      <c r="F3055">
        <v>0</v>
      </c>
      <c r="G3055">
        <v>0</v>
      </c>
      <c r="H3055">
        <v>0</v>
      </c>
      <c r="I3055">
        <v>1767</v>
      </c>
      <c r="J3055">
        <v>1000</v>
      </c>
      <c r="K3055">
        <v>995</v>
      </c>
      <c r="L3055">
        <v>20</v>
      </c>
      <c r="M3055">
        <v>10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5000</v>
      </c>
      <c r="X3055">
        <v>5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100</v>
      </c>
    </row>
    <row r="3056" spans="1:34" ht="18.75">
      <c r="A3056" s="79">
        <v>3055</v>
      </c>
      <c r="B3056" t="s">
        <v>5421</v>
      </c>
      <c r="C3056">
        <v>44</v>
      </c>
      <c r="D3056">
        <v>247</v>
      </c>
      <c r="E3056">
        <v>1</v>
      </c>
      <c r="F3056">
        <v>0</v>
      </c>
      <c r="G3056">
        <v>0</v>
      </c>
      <c r="H3056">
        <v>0</v>
      </c>
      <c r="I3056">
        <v>1767</v>
      </c>
      <c r="J3056">
        <v>1000</v>
      </c>
      <c r="K3056">
        <v>944</v>
      </c>
      <c r="L3056">
        <v>20</v>
      </c>
      <c r="M3056">
        <v>10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5000</v>
      </c>
      <c r="X3056">
        <v>5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100</v>
      </c>
    </row>
    <row r="3057" spans="1:34" ht="18.75">
      <c r="A3057" s="79">
        <v>3056</v>
      </c>
      <c r="B3057" t="s">
        <v>5422</v>
      </c>
      <c r="C3057">
        <v>44</v>
      </c>
      <c r="D3057">
        <v>247</v>
      </c>
      <c r="E3057">
        <v>1</v>
      </c>
      <c r="F3057">
        <v>0</v>
      </c>
      <c r="G3057">
        <v>0</v>
      </c>
      <c r="H3057">
        <v>0</v>
      </c>
      <c r="I3057">
        <v>1767</v>
      </c>
      <c r="J3057">
        <v>1000</v>
      </c>
      <c r="K3057">
        <v>1094</v>
      </c>
      <c r="L3057">
        <v>20</v>
      </c>
      <c r="M3057">
        <v>10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5000</v>
      </c>
      <c r="X3057">
        <v>5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100</v>
      </c>
    </row>
    <row r="3058" spans="1:34" ht="18.75">
      <c r="A3058" s="79">
        <v>3057</v>
      </c>
      <c r="B3058" t="s">
        <v>5423</v>
      </c>
      <c r="C3058">
        <v>44</v>
      </c>
      <c r="D3058">
        <v>247</v>
      </c>
      <c r="E3058">
        <v>1</v>
      </c>
      <c r="F3058">
        <v>0</v>
      </c>
      <c r="G3058">
        <v>0</v>
      </c>
      <c r="H3058">
        <v>0</v>
      </c>
      <c r="I3058">
        <v>1767</v>
      </c>
      <c r="J3058">
        <v>1000</v>
      </c>
      <c r="K3058">
        <v>939</v>
      </c>
      <c r="L3058">
        <v>20</v>
      </c>
      <c r="M3058">
        <v>10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5000</v>
      </c>
      <c r="X3058">
        <v>5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100</v>
      </c>
    </row>
    <row r="3059" spans="1:34" ht="18.75">
      <c r="A3059" s="79">
        <v>3058</v>
      </c>
      <c r="B3059" t="s">
        <v>5424</v>
      </c>
      <c r="C3059">
        <v>44</v>
      </c>
      <c r="D3059">
        <v>247</v>
      </c>
      <c r="E3059">
        <v>1</v>
      </c>
      <c r="F3059">
        <v>0</v>
      </c>
      <c r="G3059">
        <v>0</v>
      </c>
      <c r="H3059">
        <v>0</v>
      </c>
      <c r="I3059">
        <v>1767</v>
      </c>
      <c r="J3059">
        <v>1000</v>
      </c>
      <c r="K3059">
        <v>942</v>
      </c>
      <c r="L3059">
        <v>20</v>
      </c>
      <c r="M3059">
        <v>10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5000</v>
      </c>
      <c r="X3059">
        <v>5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100</v>
      </c>
    </row>
    <row r="3060" spans="1:34" ht="18.75">
      <c r="A3060" s="79">
        <v>3059</v>
      </c>
      <c r="B3060" t="s">
        <v>5425</v>
      </c>
      <c r="C3060">
        <v>44</v>
      </c>
      <c r="D3060">
        <v>247</v>
      </c>
      <c r="E3060">
        <v>1</v>
      </c>
      <c r="F3060">
        <v>0</v>
      </c>
      <c r="G3060">
        <v>0</v>
      </c>
      <c r="H3060">
        <v>0</v>
      </c>
      <c r="I3060">
        <v>1767</v>
      </c>
      <c r="J3060">
        <v>1000</v>
      </c>
      <c r="K3060">
        <v>1093</v>
      </c>
      <c r="L3060">
        <v>20</v>
      </c>
      <c r="M3060">
        <v>10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5000</v>
      </c>
      <c r="X3060">
        <v>5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100</v>
      </c>
    </row>
    <row r="3061" spans="1:34" ht="18.75">
      <c r="A3061" s="79">
        <v>3060</v>
      </c>
      <c r="B3061" t="s">
        <v>5426</v>
      </c>
      <c r="C3061">
        <v>44</v>
      </c>
      <c r="D3061">
        <v>247</v>
      </c>
      <c r="E3061">
        <v>1</v>
      </c>
      <c r="F3061">
        <v>0</v>
      </c>
      <c r="G3061">
        <v>0</v>
      </c>
      <c r="H3061">
        <v>0</v>
      </c>
      <c r="I3061">
        <v>1767</v>
      </c>
      <c r="J3061">
        <v>1000</v>
      </c>
      <c r="K3061">
        <v>1093</v>
      </c>
      <c r="L3061">
        <v>20</v>
      </c>
      <c r="M3061">
        <v>10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5000</v>
      </c>
      <c r="X3061">
        <v>5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100</v>
      </c>
    </row>
    <row r="3062" spans="1:34" ht="18.75">
      <c r="A3062" s="79">
        <v>3061</v>
      </c>
      <c r="B3062" t="s">
        <v>5427</v>
      </c>
      <c r="C3062">
        <v>44</v>
      </c>
      <c r="D3062">
        <v>247</v>
      </c>
      <c r="E3062">
        <v>1</v>
      </c>
      <c r="F3062">
        <v>0</v>
      </c>
      <c r="G3062">
        <v>0</v>
      </c>
      <c r="H3062">
        <v>0</v>
      </c>
      <c r="I3062">
        <v>1767</v>
      </c>
      <c r="J3062">
        <v>1000</v>
      </c>
      <c r="K3062">
        <v>1134</v>
      </c>
      <c r="L3062">
        <v>20</v>
      </c>
      <c r="M3062">
        <v>10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5000</v>
      </c>
      <c r="X3062">
        <v>5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100</v>
      </c>
    </row>
    <row r="3063" spans="1:34" ht="18.75">
      <c r="A3063" s="79">
        <v>3062</v>
      </c>
      <c r="B3063" t="s">
        <v>5428</v>
      </c>
      <c r="C3063">
        <v>44</v>
      </c>
      <c r="D3063">
        <v>247</v>
      </c>
      <c r="E3063">
        <v>1</v>
      </c>
      <c r="F3063">
        <v>0</v>
      </c>
      <c r="G3063">
        <v>0</v>
      </c>
      <c r="H3063">
        <v>0</v>
      </c>
      <c r="I3063">
        <v>1767</v>
      </c>
      <c r="J3063">
        <v>1000</v>
      </c>
      <c r="K3063">
        <v>1135</v>
      </c>
      <c r="L3063">
        <v>20</v>
      </c>
      <c r="M3063">
        <v>10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5000</v>
      </c>
      <c r="X3063">
        <v>5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100</v>
      </c>
    </row>
    <row r="3064" spans="1:34" ht="18.75">
      <c r="A3064" s="79">
        <v>3063</v>
      </c>
      <c r="B3064" t="s">
        <v>5429</v>
      </c>
      <c r="C3064">
        <v>44</v>
      </c>
      <c r="D3064">
        <v>247</v>
      </c>
      <c r="E3064">
        <v>1</v>
      </c>
      <c r="F3064">
        <v>0</v>
      </c>
      <c r="G3064">
        <v>0</v>
      </c>
      <c r="H3064">
        <v>0</v>
      </c>
      <c r="I3064">
        <v>1767</v>
      </c>
      <c r="J3064">
        <v>1000</v>
      </c>
      <c r="K3064">
        <v>1133</v>
      </c>
      <c r="L3064">
        <v>20</v>
      </c>
      <c r="M3064">
        <v>10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5000</v>
      </c>
      <c r="X3064">
        <v>5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100</v>
      </c>
    </row>
    <row r="3065" spans="1:34" ht="18.75">
      <c r="A3065" s="79">
        <v>3064</v>
      </c>
      <c r="B3065" t="s">
        <v>5430</v>
      </c>
      <c r="C3065">
        <v>44</v>
      </c>
      <c r="D3065">
        <v>247</v>
      </c>
      <c r="E3065">
        <v>1</v>
      </c>
      <c r="F3065">
        <v>0</v>
      </c>
      <c r="G3065">
        <v>0</v>
      </c>
      <c r="H3065">
        <v>0</v>
      </c>
      <c r="I3065">
        <v>1767</v>
      </c>
      <c r="J3065">
        <v>1000</v>
      </c>
      <c r="K3065">
        <v>1447</v>
      </c>
      <c r="L3065">
        <v>20</v>
      </c>
      <c r="M3065">
        <v>10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5000</v>
      </c>
      <c r="X3065">
        <v>5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100</v>
      </c>
    </row>
    <row r="3066" spans="1:34" ht="18.75">
      <c r="A3066" s="79">
        <v>3065</v>
      </c>
      <c r="B3066" t="s">
        <v>5431</v>
      </c>
      <c r="C3066">
        <v>44</v>
      </c>
      <c r="D3066">
        <v>247</v>
      </c>
      <c r="E3066">
        <v>1</v>
      </c>
      <c r="F3066">
        <v>0</v>
      </c>
      <c r="G3066">
        <v>0</v>
      </c>
      <c r="H3066">
        <v>0</v>
      </c>
      <c r="I3066">
        <v>1767</v>
      </c>
      <c r="J3066">
        <v>1000</v>
      </c>
      <c r="K3066">
        <v>1448</v>
      </c>
      <c r="L3066">
        <v>20</v>
      </c>
      <c r="M3066">
        <v>10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5000</v>
      </c>
      <c r="X3066">
        <v>5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100</v>
      </c>
    </row>
    <row r="3067" spans="1:34" ht="18.75">
      <c r="A3067" s="79">
        <v>3066</v>
      </c>
      <c r="B3067" t="s">
        <v>5432</v>
      </c>
      <c r="C3067">
        <v>44</v>
      </c>
      <c r="D3067">
        <v>247</v>
      </c>
      <c r="E3067">
        <v>1</v>
      </c>
      <c r="F3067">
        <v>0</v>
      </c>
      <c r="G3067">
        <v>0</v>
      </c>
      <c r="H3067">
        <v>0</v>
      </c>
      <c r="I3067">
        <v>1767</v>
      </c>
      <c r="J3067">
        <v>1000</v>
      </c>
      <c r="K3067">
        <v>1449</v>
      </c>
      <c r="L3067">
        <v>20</v>
      </c>
      <c r="M3067">
        <v>10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5000</v>
      </c>
      <c r="X3067">
        <v>5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100</v>
      </c>
    </row>
    <row r="3068" spans="1:34" ht="18.75">
      <c r="A3068" s="79">
        <v>3067</v>
      </c>
      <c r="B3068" t="s">
        <v>5433</v>
      </c>
      <c r="C3068">
        <v>44</v>
      </c>
      <c r="D3068">
        <v>247</v>
      </c>
      <c r="E3068">
        <v>1</v>
      </c>
      <c r="F3068">
        <v>0</v>
      </c>
      <c r="G3068">
        <v>0</v>
      </c>
      <c r="H3068">
        <v>0</v>
      </c>
      <c r="I3068">
        <v>1767</v>
      </c>
      <c r="J3068">
        <v>1000</v>
      </c>
      <c r="K3068">
        <v>1542</v>
      </c>
      <c r="L3068">
        <v>20</v>
      </c>
      <c r="M3068">
        <v>10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5000</v>
      </c>
      <c r="X3068">
        <v>5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100</v>
      </c>
    </row>
    <row r="3069" spans="1:34" ht="18.75">
      <c r="A3069" s="79">
        <v>3068</v>
      </c>
      <c r="B3069" t="s">
        <v>5434</v>
      </c>
      <c r="C3069">
        <v>44</v>
      </c>
      <c r="D3069">
        <v>247</v>
      </c>
      <c r="E3069">
        <v>1</v>
      </c>
      <c r="F3069">
        <v>0</v>
      </c>
      <c r="G3069">
        <v>0</v>
      </c>
      <c r="H3069">
        <v>0</v>
      </c>
      <c r="I3069">
        <v>1767</v>
      </c>
      <c r="J3069">
        <v>1000</v>
      </c>
      <c r="K3069">
        <v>1543</v>
      </c>
      <c r="L3069">
        <v>20</v>
      </c>
      <c r="M3069">
        <v>10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5000</v>
      </c>
      <c r="X3069">
        <v>5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100</v>
      </c>
    </row>
    <row r="3070" spans="1:34" ht="18.75">
      <c r="A3070" s="79">
        <v>3069</v>
      </c>
      <c r="B3070" t="s">
        <v>5435</v>
      </c>
      <c r="C3070">
        <v>44</v>
      </c>
      <c r="D3070">
        <v>247</v>
      </c>
      <c r="E3070">
        <v>1</v>
      </c>
      <c r="F3070">
        <v>0</v>
      </c>
      <c r="G3070">
        <v>0</v>
      </c>
      <c r="H3070">
        <v>0</v>
      </c>
      <c r="I3070">
        <v>1767</v>
      </c>
      <c r="J3070">
        <v>1000</v>
      </c>
      <c r="K3070">
        <v>1544</v>
      </c>
      <c r="L3070">
        <v>20</v>
      </c>
      <c r="M3070">
        <v>10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5000</v>
      </c>
      <c r="X3070">
        <v>5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100</v>
      </c>
    </row>
    <row r="3071" spans="1:34" ht="18.75">
      <c r="A3071" s="79">
        <v>3070</v>
      </c>
      <c r="B3071" t="s">
        <v>5436</v>
      </c>
      <c r="C3071">
        <v>44</v>
      </c>
      <c r="D3071">
        <v>247</v>
      </c>
      <c r="E3071">
        <v>1</v>
      </c>
      <c r="F3071">
        <v>0</v>
      </c>
      <c r="G3071">
        <v>0</v>
      </c>
      <c r="H3071">
        <v>0</v>
      </c>
      <c r="I3071">
        <v>1767</v>
      </c>
      <c r="J3071">
        <v>1000</v>
      </c>
      <c r="K3071">
        <v>1474</v>
      </c>
      <c r="L3071">
        <v>20</v>
      </c>
      <c r="M3071">
        <v>10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5000</v>
      </c>
      <c r="X3071">
        <v>5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100</v>
      </c>
    </row>
    <row r="3072" spans="1:34" ht="18.75">
      <c r="A3072" s="79">
        <v>3071</v>
      </c>
      <c r="B3072" t="s">
        <v>5437</v>
      </c>
      <c r="C3072">
        <v>44</v>
      </c>
      <c r="D3072">
        <v>247</v>
      </c>
      <c r="E3072">
        <v>1</v>
      </c>
      <c r="F3072">
        <v>0</v>
      </c>
      <c r="G3072">
        <v>0</v>
      </c>
      <c r="H3072">
        <v>0</v>
      </c>
      <c r="I3072">
        <v>1767</v>
      </c>
      <c r="J3072">
        <v>1000</v>
      </c>
      <c r="K3072">
        <v>1473</v>
      </c>
      <c r="L3072">
        <v>20</v>
      </c>
      <c r="M3072">
        <v>10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5000</v>
      </c>
      <c r="X3072">
        <v>5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100</v>
      </c>
    </row>
    <row r="3073" spans="1:34" ht="18.75">
      <c r="A3073" s="79">
        <v>3072</v>
      </c>
      <c r="B3073" t="s">
        <v>5438</v>
      </c>
      <c r="C3073">
        <v>44</v>
      </c>
      <c r="D3073">
        <v>247</v>
      </c>
      <c r="E3073">
        <v>1</v>
      </c>
      <c r="F3073">
        <v>0</v>
      </c>
      <c r="G3073">
        <v>0</v>
      </c>
      <c r="H3073">
        <v>0</v>
      </c>
      <c r="I3073">
        <v>1767</v>
      </c>
      <c r="J3073">
        <v>1000</v>
      </c>
      <c r="K3073">
        <v>1475</v>
      </c>
      <c r="L3073">
        <v>20</v>
      </c>
      <c r="M3073">
        <v>10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5000</v>
      </c>
      <c r="X3073">
        <v>5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100</v>
      </c>
    </row>
    <row r="3074" spans="1:34" ht="18.75">
      <c r="A3074" s="79">
        <v>3073</v>
      </c>
      <c r="B3074" t="s">
        <v>5439</v>
      </c>
      <c r="C3074">
        <v>44</v>
      </c>
      <c r="D3074">
        <v>247</v>
      </c>
      <c r="E3074">
        <v>1</v>
      </c>
      <c r="F3074">
        <v>0</v>
      </c>
      <c r="G3074">
        <v>0</v>
      </c>
      <c r="H3074">
        <v>0</v>
      </c>
      <c r="I3074">
        <v>1767</v>
      </c>
      <c r="J3074">
        <v>1000</v>
      </c>
      <c r="K3074">
        <v>1501</v>
      </c>
      <c r="L3074">
        <v>20</v>
      </c>
      <c r="M3074">
        <v>10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5000</v>
      </c>
      <c r="X3074">
        <v>5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100</v>
      </c>
    </row>
    <row r="3075" spans="1:34" ht="18.75">
      <c r="A3075" s="79">
        <v>3074</v>
      </c>
      <c r="B3075" t="s">
        <v>5440</v>
      </c>
      <c r="C3075">
        <v>31</v>
      </c>
      <c r="D3075">
        <v>0</v>
      </c>
      <c r="E3075">
        <v>1</v>
      </c>
      <c r="F3075">
        <v>77</v>
      </c>
      <c r="G3075">
        <v>0</v>
      </c>
      <c r="H3075">
        <v>0</v>
      </c>
      <c r="I3075">
        <v>4021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5000</v>
      </c>
      <c r="X3075">
        <v>5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100</v>
      </c>
    </row>
    <row r="3076" spans="1:34" ht="18.75">
      <c r="A3076" s="79">
        <v>3075</v>
      </c>
      <c r="B3076" t="s">
        <v>5441</v>
      </c>
      <c r="C3076">
        <v>22</v>
      </c>
      <c r="D3076">
        <v>231</v>
      </c>
      <c r="E3076">
        <v>2</v>
      </c>
      <c r="F3076">
        <v>0</v>
      </c>
      <c r="G3076">
        <v>0</v>
      </c>
      <c r="H3076">
        <v>0</v>
      </c>
      <c r="I3076">
        <v>4311</v>
      </c>
      <c r="J3076">
        <v>5000</v>
      </c>
      <c r="K3076">
        <v>9</v>
      </c>
      <c r="L3076">
        <v>9</v>
      </c>
      <c r="M3076">
        <v>9</v>
      </c>
      <c r="N3076">
        <v>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16</v>
      </c>
      <c r="W3076">
        <v>20000</v>
      </c>
      <c r="X3076">
        <v>5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99</v>
      </c>
    </row>
    <row r="3077" spans="1:34" ht="18.75">
      <c r="A3077" s="79">
        <v>3076</v>
      </c>
      <c r="B3077" t="s">
        <v>5442</v>
      </c>
      <c r="C3077">
        <v>26</v>
      </c>
      <c r="D3077">
        <v>231</v>
      </c>
      <c r="E3077">
        <v>2</v>
      </c>
      <c r="F3077">
        <v>0</v>
      </c>
      <c r="G3077">
        <v>0</v>
      </c>
      <c r="H3077">
        <v>0</v>
      </c>
      <c r="I3077">
        <v>4310</v>
      </c>
      <c r="J3077">
        <v>5000</v>
      </c>
      <c r="K3077">
        <v>9</v>
      </c>
      <c r="L3077">
        <v>9</v>
      </c>
      <c r="M3077">
        <v>9</v>
      </c>
      <c r="N3077">
        <v>9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16</v>
      </c>
      <c r="W3077">
        <v>50000</v>
      </c>
      <c r="X3077">
        <v>5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99</v>
      </c>
    </row>
    <row r="3078" spans="1:34" ht="18.75">
      <c r="A3078" s="79">
        <v>3077</v>
      </c>
      <c r="B3078" t="s">
        <v>5443</v>
      </c>
      <c r="C3078">
        <v>44</v>
      </c>
      <c r="D3078">
        <v>0</v>
      </c>
      <c r="E3078">
        <v>1</v>
      </c>
      <c r="F3078">
        <v>29</v>
      </c>
      <c r="G3078">
        <v>0</v>
      </c>
      <c r="H3078">
        <v>0</v>
      </c>
      <c r="I3078">
        <v>2791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1000</v>
      </c>
      <c r="X3078">
        <v>5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100</v>
      </c>
    </row>
    <row r="3079" spans="1:34" ht="18.75">
      <c r="A3079" s="79">
        <v>3078</v>
      </c>
      <c r="B3079" t="s">
        <v>5444</v>
      </c>
      <c r="C3079">
        <v>44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272</v>
      </c>
      <c r="J3079">
        <v>1000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100</v>
      </c>
    </row>
    <row r="3080" spans="1:34" ht="18.75">
      <c r="A3080" s="79">
        <v>3079</v>
      </c>
      <c r="B3080" t="s">
        <v>5445</v>
      </c>
      <c r="C3080">
        <v>44</v>
      </c>
      <c r="D3080">
        <v>0</v>
      </c>
      <c r="E3080">
        <v>1</v>
      </c>
      <c r="F3080">
        <v>29</v>
      </c>
      <c r="G3080">
        <v>0</v>
      </c>
      <c r="H3080">
        <v>0</v>
      </c>
      <c r="I3080">
        <v>276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1000</v>
      </c>
      <c r="X3080">
        <v>5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100</v>
      </c>
    </row>
    <row r="3081" spans="1:34" ht="18.75">
      <c r="A3081" s="79">
        <v>3080</v>
      </c>
      <c r="B3081" t="s">
        <v>5446</v>
      </c>
      <c r="C3081">
        <v>17</v>
      </c>
      <c r="D3081">
        <v>0</v>
      </c>
      <c r="E3081">
        <v>1</v>
      </c>
      <c r="F3081">
        <v>1</v>
      </c>
      <c r="G3081">
        <v>0</v>
      </c>
      <c r="H3081">
        <v>0</v>
      </c>
      <c r="I3081">
        <v>693</v>
      </c>
      <c r="J3081">
        <v>60000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5</v>
      </c>
      <c r="W3081">
        <v>5000</v>
      </c>
      <c r="X3081">
        <v>5000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100</v>
      </c>
    </row>
    <row r="3082" spans="1:34" ht="18.75">
      <c r="A3082" s="79">
        <v>3081</v>
      </c>
      <c r="B3082" t="s">
        <v>5447</v>
      </c>
      <c r="C3082">
        <v>17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2578</v>
      </c>
      <c r="J3082">
        <v>999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1000</v>
      </c>
      <c r="X3082">
        <v>5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100</v>
      </c>
    </row>
    <row r="3083" spans="1:34" ht="18.75">
      <c r="A3083" s="79">
        <v>3082</v>
      </c>
      <c r="B3083" t="s">
        <v>5448</v>
      </c>
      <c r="C3083">
        <v>17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2794</v>
      </c>
      <c r="J3083">
        <v>999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1000</v>
      </c>
      <c r="X3083">
        <v>5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100</v>
      </c>
    </row>
    <row r="3084" spans="1:34" ht="18.75">
      <c r="A3084" s="79">
        <v>3083</v>
      </c>
      <c r="B3084" t="s">
        <v>5449</v>
      </c>
      <c r="C3084">
        <v>17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2795</v>
      </c>
      <c r="J3084">
        <v>999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1000</v>
      </c>
      <c r="X3084">
        <v>5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100</v>
      </c>
    </row>
    <row r="3085" spans="1:34" ht="18.75">
      <c r="A3085" s="79">
        <v>3084</v>
      </c>
      <c r="B3085" t="s">
        <v>5450</v>
      </c>
      <c r="C3085">
        <v>17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2577</v>
      </c>
      <c r="J3085">
        <v>999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1000</v>
      </c>
      <c r="X3085">
        <v>5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100</v>
      </c>
    </row>
    <row r="3086" spans="1:34" ht="18.75">
      <c r="A3086" s="79">
        <v>3085</v>
      </c>
      <c r="B3086" t="s">
        <v>5451</v>
      </c>
      <c r="C3086">
        <v>17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2576</v>
      </c>
      <c r="J3086">
        <v>999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1000</v>
      </c>
      <c r="X3086">
        <v>5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100</v>
      </c>
    </row>
    <row r="3087" spans="1:34" ht="18.75">
      <c r="A3087" s="79">
        <v>3086</v>
      </c>
      <c r="B3087" t="s">
        <v>5452</v>
      </c>
      <c r="C3087">
        <v>17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2793</v>
      </c>
      <c r="J3087">
        <v>999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1000</v>
      </c>
      <c r="X3087">
        <v>5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100</v>
      </c>
    </row>
    <row r="3088" spans="1:34" ht="18.75">
      <c r="A3088" s="79">
        <v>3087</v>
      </c>
      <c r="B3088" t="s">
        <v>5453</v>
      </c>
      <c r="C3088">
        <v>31</v>
      </c>
      <c r="D3088">
        <v>0</v>
      </c>
      <c r="E3088">
        <v>0</v>
      </c>
      <c r="F3088">
        <v>78</v>
      </c>
      <c r="G3088">
        <v>0</v>
      </c>
      <c r="H3088">
        <v>0</v>
      </c>
      <c r="I3088">
        <v>1230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100</v>
      </c>
    </row>
    <row r="3089" spans="1:34" ht="18.75">
      <c r="A3089" s="79">
        <v>3088</v>
      </c>
      <c r="B3089" t="s">
        <v>5454</v>
      </c>
      <c r="C3089">
        <v>31</v>
      </c>
      <c r="D3089">
        <v>0</v>
      </c>
      <c r="E3089">
        <v>0</v>
      </c>
      <c r="F3089">
        <v>79</v>
      </c>
      <c r="G3089">
        <v>0</v>
      </c>
      <c r="H3089">
        <v>0</v>
      </c>
      <c r="I3089">
        <v>1230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100</v>
      </c>
    </row>
    <row r="3090" spans="1:34" ht="18.75">
      <c r="A3090" s="79">
        <v>3089</v>
      </c>
      <c r="B3090" t="s">
        <v>5455</v>
      </c>
      <c r="C3090">
        <v>31</v>
      </c>
      <c r="D3090">
        <v>0</v>
      </c>
      <c r="E3090">
        <v>0</v>
      </c>
      <c r="F3090">
        <v>80</v>
      </c>
      <c r="G3090">
        <v>0</v>
      </c>
      <c r="H3090">
        <v>0</v>
      </c>
      <c r="I3090">
        <v>1230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100</v>
      </c>
    </row>
    <row r="3091" spans="1:34" ht="18.75">
      <c r="A3091" s="79">
        <v>3090</v>
      </c>
      <c r="B3091" t="s">
        <v>5456</v>
      </c>
      <c r="C3091">
        <v>17</v>
      </c>
      <c r="D3091">
        <v>0</v>
      </c>
      <c r="E3091">
        <v>1</v>
      </c>
      <c r="F3091">
        <v>29</v>
      </c>
      <c r="G3091">
        <v>0</v>
      </c>
      <c r="H3091">
        <v>0</v>
      </c>
      <c r="I3091">
        <v>4286</v>
      </c>
      <c r="J3091">
        <v>99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1000</v>
      </c>
      <c r="X3091">
        <v>5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100</v>
      </c>
    </row>
    <row r="3092" spans="1:34" ht="18.75">
      <c r="A3092" s="79">
        <v>3091</v>
      </c>
      <c r="B3092" t="s">
        <v>5457</v>
      </c>
      <c r="C3092">
        <v>17</v>
      </c>
      <c r="D3092">
        <v>0</v>
      </c>
      <c r="E3092">
        <v>1</v>
      </c>
      <c r="F3092">
        <v>29</v>
      </c>
      <c r="G3092">
        <v>0</v>
      </c>
      <c r="H3092">
        <v>0</v>
      </c>
      <c r="I3092">
        <v>4286</v>
      </c>
      <c r="J3092">
        <v>99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1000</v>
      </c>
      <c r="X3092">
        <v>5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100</v>
      </c>
    </row>
    <row r="3093" spans="1:34" ht="18.75">
      <c r="A3093" s="79">
        <v>3092</v>
      </c>
      <c r="B3093" t="s">
        <v>5458</v>
      </c>
      <c r="C3093">
        <v>17</v>
      </c>
      <c r="D3093">
        <v>0</v>
      </c>
      <c r="E3093">
        <v>1</v>
      </c>
      <c r="F3093">
        <v>29</v>
      </c>
      <c r="G3093">
        <v>0</v>
      </c>
      <c r="H3093">
        <v>0</v>
      </c>
      <c r="I3093">
        <v>4287</v>
      </c>
      <c r="J3093">
        <v>99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1000</v>
      </c>
      <c r="X3093">
        <v>5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100</v>
      </c>
    </row>
    <row r="3094" spans="1:34" ht="18.75">
      <c r="A3094" s="79">
        <v>3093</v>
      </c>
      <c r="B3094" t="s">
        <v>5459</v>
      </c>
      <c r="C3094">
        <v>17</v>
      </c>
      <c r="D3094">
        <v>0</v>
      </c>
      <c r="E3094">
        <v>1</v>
      </c>
      <c r="F3094">
        <v>29</v>
      </c>
      <c r="G3094">
        <v>0</v>
      </c>
      <c r="H3094">
        <v>0</v>
      </c>
      <c r="I3094">
        <v>4287</v>
      </c>
      <c r="J3094">
        <v>99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1000</v>
      </c>
      <c r="X3094">
        <v>5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100</v>
      </c>
    </row>
    <row r="3095" spans="1:34" ht="18.75">
      <c r="A3095" s="79">
        <v>3094</v>
      </c>
      <c r="B3095" t="s">
        <v>5460</v>
      </c>
      <c r="C3095">
        <v>17</v>
      </c>
      <c r="D3095">
        <v>0</v>
      </c>
      <c r="E3095">
        <v>1</v>
      </c>
      <c r="F3095">
        <v>29</v>
      </c>
      <c r="G3095">
        <v>0</v>
      </c>
      <c r="H3095">
        <v>0</v>
      </c>
      <c r="I3095">
        <v>4288</v>
      </c>
      <c r="J3095">
        <v>99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1000</v>
      </c>
      <c r="X3095">
        <v>5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100</v>
      </c>
    </row>
    <row r="3096" spans="1:34" ht="18.75">
      <c r="A3096" s="79">
        <v>3095</v>
      </c>
      <c r="B3096" t="s">
        <v>5461</v>
      </c>
      <c r="C3096">
        <v>17</v>
      </c>
      <c r="D3096">
        <v>0</v>
      </c>
      <c r="E3096">
        <v>1</v>
      </c>
      <c r="F3096">
        <v>29</v>
      </c>
      <c r="G3096">
        <v>0</v>
      </c>
      <c r="H3096">
        <v>0</v>
      </c>
      <c r="I3096">
        <v>4288</v>
      </c>
      <c r="J3096">
        <v>99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1000</v>
      </c>
      <c r="X3096">
        <v>5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100</v>
      </c>
    </row>
    <row r="3097" spans="1:34" ht="18.75">
      <c r="A3097" s="79">
        <v>3096</v>
      </c>
      <c r="B3097" t="s">
        <v>5462</v>
      </c>
      <c r="C3097">
        <v>17</v>
      </c>
      <c r="D3097">
        <v>0</v>
      </c>
      <c r="E3097">
        <v>1</v>
      </c>
      <c r="F3097">
        <v>29</v>
      </c>
      <c r="G3097">
        <v>0</v>
      </c>
      <c r="H3097">
        <v>0</v>
      </c>
      <c r="I3097">
        <v>1090</v>
      </c>
      <c r="J3097">
        <v>999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1000</v>
      </c>
      <c r="X3097">
        <v>5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100</v>
      </c>
    </row>
    <row r="3098" spans="1:34" ht="18.75">
      <c r="A3098" s="79">
        <v>3097</v>
      </c>
      <c r="B3098" t="s">
        <v>5463</v>
      </c>
      <c r="C3098">
        <v>17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3754</v>
      </c>
      <c r="J3098">
        <v>999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5</v>
      </c>
      <c r="W3098">
        <v>5000</v>
      </c>
      <c r="X3098">
        <v>5000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100</v>
      </c>
    </row>
    <row r="3099" spans="1:34" ht="18.75">
      <c r="A3099" s="79">
        <v>3098</v>
      </c>
      <c r="B3099" t="s">
        <v>5464</v>
      </c>
      <c r="C3099">
        <v>17</v>
      </c>
      <c r="D3099">
        <v>0</v>
      </c>
      <c r="E3099">
        <v>1</v>
      </c>
      <c r="F3099">
        <v>29</v>
      </c>
      <c r="G3099">
        <v>0</v>
      </c>
      <c r="H3099">
        <v>0</v>
      </c>
      <c r="I3099">
        <v>483</v>
      </c>
      <c r="J3099">
        <v>999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1000</v>
      </c>
      <c r="X3099">
        <v>5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100</v>
      </c>
    </row>
    <row r="3100" spans="1:34" ht="18.75">
      <c r="A3100" s="79">
        <v>3099</v>
      </c>
      <c r="B3100" t="s">
        <v>5465</v>
      </c>
      <c r="C3100">
        <v>17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274</v>
      </c>
      <c r="J3100">
        <v>999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5000</v>
      </c>
      <c r="X3100">
        <v>5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100</v>
      </c>
    </row>
    <row r="3101" spans="1:34" ht="18.75">
      <c r="A3101" s="79">
        <v>3100</v>
      </c>
      <c r="B3101" t="s">
        <v>5466</v>
      </c>
      <c r="C3101">
        <v>17</v>
      </c>
      <c r="D3101">
        <v>101</v>
      </c>
      <c r="E3101">
        <v>0</v>
      </c>
      <c r="F3101">
        <v>0</v>
      </c>
      <c r="G3101">
        <v>0</v>
      </c>
      <c r="H3101">
        <v>0</v>
      </c>
      <c r="I3101">
        <v>1270</v>
      </c>
      <c r="J3101">
        <v>999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100</v>
      </c>
    </row>
    <row r="3102" spans="1:34" ht="18.75">
      <c r="A3102" s="79">
        <v>3101</v>
      </c>
      <c r="B3102" t="s">
        <v>5467</v>
      </c>
      <c r="C3102">
        <v>41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2373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1000000</v>
      </c>
      <c r="X3102">
        <v>5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100</v>
      </c>
    </row>
    <row r="3103" spans="1:34" ht="18.75">
      <c r="A3103" s="79">
        <v>3102</v>
      </c>
      <c r="B3103" t="s">
        <v>5468</v>
      </c>
      <c r="C3103">
        <v>41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2373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1000000</v>
      </c>
      <c r="X3103">
        <v>5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100</v>
      </c>
    </row>
    <row r="3104" spans="1:34" ht="18.75">
      <c r="A3104" s="79">
        <v>3103</v>
      </c>
      <c r="B3104" t="s">
        <v>5469</v>
      </c>
      <c r="C3104">
        <v>41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2373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1000000</v>
      </c>
      <c r="X3104">
        <v>5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100</v>
      </c>
    </row>
    <row r="3105" spans="1:34" ht="18.75">
      <c r="A3105" s="79">
        <v>3104</v>
      </c>
      <c r="B3105" t="s">
        <v>5470</v>
      </c>
      <c r="C3105">
        <v>41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2373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1000000</v>
      </c>
      <c r="X3105">
        <v>5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100</v>
      </c>
    </row>
    <row r="3106" spans="1:34" ht="18.75">
      <c r="A3106" s="79">
        <v>3105</v>
      </c>
      <c r="B3106" t="s">
        <v>5471</v>
      </c>
      <c r="C3106">
        <v>41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2373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1000000</v>
      </c>
      <c r="X3106">
        <v>5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100</v>
      </c>
    </row>
    <row r="3107" spans="1:34" ht="18.75">
      <c r="A3107" s="79">
        <v>3106</v>
      </c>
      <c r="B3107" t="s">
        <v>5472</v>
      </c>
      <c r="C3107">
        <v>41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2373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1000000</v>
      </c>
      <c r="X3107">
        <v>5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100</v>
      </c>
    </row>
    <row r="3108" spans="1:34" ht="18.75">
      <c r="A3108" s="79">
        <v>3107</v>
      </c>
      <c r="B3108" t="s">
        <v>5473</v>
      </c>
      <c r="C3108">
        <v>41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2373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1000000</v>
      </c>
      <c r="X3108">
        <v>5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100</v>
      </c>
    </row>
    <row r="3109" spans="1:34" ht="18.75">
      <c r="A3109" s="79">
        <v>3108</v>
      </c>
      <c r="B3109" t="s">
        <v>5474</v>
      </c>
      <c r="C3109">
        <v>41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2373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1000000</v>
      </c>
      <c r="X3109">
        <v>5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100</v>
      </c>
    </row>
    <row r="3110" spans="1:34" ht="18.75">
      <c r="A3110" s="79">
        <v>3109</v>
      </c>
      <c r="B3110" t="s">
        <v>5475</v>
      </c>
      <c r="C3110">
        <v>16</v>
      </c>
      <c r="D3110">
        <v>10</v>
      </c>
      <c r="E3110">
        <v>1</v>
      </c>
      <c r="F3110">
        <v>2</v>
      </c>
      <c r="G3110">
        <v>0</v>
      </c>
      <c r="H3110">
        <v>0</v>
      </c>
      <c r="I3110">
        <v>4717</v>
      </c>
      <c r="J3110">
        <v>10000</v>
      </c>
      <c r="K3110">
        <v>8</v>
      </c>
      <c r="L3110">
        <v>8</v>
      </c>
      <c r="M3110">
        <v>8</v>
      </c>
      <c r="N3110">
        <v>8</v>
      </c>
      <c r="O3110">
        <v>40</v>
      </c>
      <c r="P3110">
        <v>60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300</v>
      </c>
      <c r="W3110">
        <v>62000</v>
      </c>
      <c r="X3110">
        <v>5</v>
      </c>
      <c r="Y3110">
        <v>0</v>
      </c>
      <c r="Z3110">
        <v>0</v>
      </c>
      <c r="AA3110">
        <v>230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100</v>
      </c>
    </row>
    <row r="3111" spans="1:34" ht="18.75">
      <c r="A3111" s="79">
        <v>3110</v>
      </c>
      <c r="B3111" t="s">
        <v>5476</v>
      </c>
      <c r="C3111">
        <v>16</v>
      </c>
      <c r="D3111">
        <v>10</v>
      </c>
      <c r="E3111">
        <v>1</v>
      </c>
      <c r="F3111">
        <v>2</v>
      </c>
      <c r="G3111">
        <v>0</v>
      </c>
      <c r="H3111">
        <v>0</v>
      </c>
      <c r="I3111">
        <v>4717</v>
      </c>
      <c r="J3111">
        <v>10000</v>
      </c>
      <c r="K3111">
        <v>8</v>
      </c>
      <c r="L3111">
        <v>8</v>
      </c>
      <c r="M3111">
        <v>8</v>
      </c>
      <c r="N3111">
        <v>8</v>
      </c>
      <c r="O3111">
        <v>0</v>
      </c>
      <c r="P3111">
        <v>0</v>
      </c>
      <c r="Q3111">
        <v>40</v>
      </c>
      <c r="R3111">
        <v>60</v>
      </c>
      <c r="S3111">
        <v>0</v>
      </c>
      <c r="T3111">
        <v>0</v>
      </c>
      <c r="U3111">
        <v>0</v>
      </c>
      <c r="V3111">
        <v>300</v>
      </c>
      <c r="W3111">
        <v>62000</v>
      </c>
      <c r="X3111">
        <v>5</v>
      </c>
      <c r="Y3111">
        <v>0</v>
      </c>
      <c r="Z3111">
        <v>0</v>
      </c>
      <c r="AA3111">
        <v>230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100</v>
      </c>
    </row>
    <row r="3112" spans="1:34" ht="18.75">
      <c r="A3112" s="79">
        <v>3111</v>
      </c>
      <c r="B3112" t="s">
        <v>5477</v>
      </c>
      <c r="C3112">
        <v>16</v>
      </c>
      <c r="D3112">
        <v>10</v>
      </c>
      <c r="E3112">
        <v>1</v>
      </c>
      <c r="F3112">
        <v>2</v>
      </c>
      <c r="G3112">
        <v>0</v>
      </c>
      <c r="H3112">
        <v>0</v>
      </c>
      <c r="I3112">
        <v>4717</v>
      </c>
      <c r="J3112">
        <v>10000</v>
      </c>
      <c r="K3112">
        <v>8</v>
      </c>
      <c r="L3112">
        <v>8</v>
      </c>
      <c r="M3112">
        <v>8</v>
      </c>
      <c r="N3112">
        <v>8</v>
      </c>
      <c r="O3112">
        <v>0</v>
      </c>
      <c r="P3112">
        <v>0</v>
      </c>
      <c r="Q3112">
        <v>0</v>
      </c>
      <c r="R3112">
        <v>0</v>
      </c>
      <c r="S3112">
        <v>40</v>
      </c>
      <c r="T3112">
        <v>60</v>
      </c>
      <c r="U3112">
        <v>0</v>
      </c>
      <c r="V3112">
        <v>300</v>
      </c>
      <c r="W3112">
        <v>62000</v>
      </c>
      <c r="X3112">
        <v>5</v>
      </c>
      <c r="Y3112">
        <v>0</v>
      </c>
      <c r="Z3112">
        <v>0</v>
      </c>
      <c r="AA3112">
        <v>230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100</v>
      </c>
    </row>
    <row r="3113" spans="1:34" ht="18.75">
      <c r="A3113" s="79">
        <v>3112</v>
      </c>
      <c r="B3113" t="s">
        <v>5478</v>
      </c>
      <c r="C3113">
        <v>16</v>
      </c>
      <c r="D3113">
        <v>2</v>
      </c>
      <c r="E3113">
        <v>1</v>
      </c>
      <c r="F3113">
        <v>1</v>
      </c>
      <c r="G3113">
        <v>0</v>
      </c>
      <c r="H3113">
        <v>0</v>
      </c>
      <c r="I3113">
        <v>4718</v>
      </c>
      <c r="J3113">
        <v>10000</v>
      </c>
      <c r="K3113">
        <v>8</v>
      </c>
      <c r="L3113">
        <v>8</v>
      </c>
      <c r="M3113">
        <v>8</v>
      </c>
      <c r="N3113">
        <v>8</v>
      </c>
      <c r="O3113">
        <v>40</v>
      </c>
      <c r="P3113">
        <v>60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300</v>
      </c>
      <c r="W3113">
        <v>62000</v>
      </c>
      <c r="X3113">
        <v>5</v>
      </c>
      <c r="Y3113">
        <v>0</v>
      </c>
      <c r="Z3113">
        <v>0</v>
      </c>
      <c r="AA3113">
        <v>230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100</v>
      </c>
    </row>
    <row r="3114" spans="1:34" ht="18.75">
      <c r="A3114" s="79">
        <v>3113</v>
      </c>
      <c r="B3114" t="s">
        <v>5479</v>
      </c>
      <c r="C3114">
        <v>16</v>
      </c>
      <c r="D3114">
        <v>2</v>
      </c>
      <c r="E3114">
        <v>1</v>
      </c>
      <c r="F3114">
        <v>1</v>
      </c>
      <c r="G3114">
        <v>0</v>
      </c>
      <c r="H3114">
        <v>0</v>
      </c>
      <c r="I3114">
        <v>4718</v>
      </c>
      <c r="J3114">
        <v>10000</v>
      </c>
      <c r="K3114">
        <v>8</v>
      </c>
      <c r="L3114">
        <v>8</v>
      </c>
      <c r="M3114">
        <v>8</v>
      </c>
      <c r="N3114">
        <v>8</v>
      </c>
      <c r="O3114">
        <v>0</v>
      </c>
      <c r="P3114">
        <v>0</v>
      </c>
      <c r="Q3114">
        <v>40</v>
      </c>
      <c r="R3114">
        <v>60</v>
      </c>
      <c r="S3114">
        <v>0</v>
      </c>
      <c r="T3114">
        <v>0</v>
      </c>
      <c r="U3114">
        <v>0</v>
      </c>
      <c r="V3114">
        <v>300</v>
      </c>
      <c r="W3114">
        <v>62000</v>
      </c>
      <c r="X3114">
        <v>5</v>
      </c>
      <c r="Y3114">
        <v>0</v>
      </c>
      <c r="Z3114">
        <v>0</v>
      </c>
      <c r="AA3114">
        <v>230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100</v>
      </c>
    </row>
    <row r="3115" spans="1:34" ht="18.75">
      <c r="A3115" s="79">
        <v>3114</v>
      </c>
      <c r="B3115" t="s">
        <v>5480</v>
      </c>
      <c r="C3115">
        <v>16</v>
      </c>
      <c r="D3115">
        <v>2</v>
      </c>
      <c r="E3115">
        <v>1</v>
      </c>
      <c r="F3115">
        <v>1</v>
      </c>
      <c r="G3115">
        <v>0</v>
      </c>
      <c r="H3115">
        <v>0</v>
      </c>
      <c r="I3115">
        <v>4718</v>
      </c>
      <c r="J3115">
        <v>10000</v>
      </c>
      <c r="K3115">
        <v>8</v>
      </c>
      <c r="L3115">
        <v>8</v>
      </c>
      <c r="M3115">
        <v>8</v>
      </c>
      <c r="N3115">
        <v>8</v>
      </c>
      <c r="O3115">
        <v>0</v>
      </c>
      <c r="P3115">
        <v>0</v>
      </c>
      <c r="Q3115">
        <v>0</v>
      </c>
      <c r="R3115">
        <v>0</v>
      </c>
      <c r="S3115">
        <v>40</v>
      </c>
      <c r="T3115">
        <v>60</v>
      </c>
      <c r="U3115">
        <v>0</v>
      </c>
      <c r="V3115">
        <v>300</v>
      </c>
      <c r="W3115">
        <v>62000</v>
      </c>
      <c r="X3115">
        <v>5</v>
      </c>
      <c r="Y3115">
        <v>0</v>
      </c>
      <c r="Z3115">
        <v>0</v>
      </c>
      <c r="AA3115">
        <v>230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100</v>
      </c>
    </row>
    <row r="3116" spans="1:34" ht="18.75">
      <c r="A3116" s="79">
        <v>3115</v>
      </c>
      <c r="B3116" t="s">
        <v>5481</v>
      </c>
      <c r="C3116">
        <v>19</v>
      </c>
      <c r="D3116">
        <v>0</v>
      </c>
      <c r="E3116">
        <v>3</v>
      </c>
      <c r="F3116">
        <v>0</v>
      </c>
      <c r="G3116">
        <v>0</v>
      </c>
      <c r="H3116">
        <v>0</v>
      </c>
      <c r="I3116">
        <v>4716</v>
      </c>
      <c r="J3116">
        <v>8000</v>
      </c>
      <c r="K3116">
        <v>0</v>
      </c>
      <c r="L3116">
        <v>0</v>
      </c>
      <c r="M3116">
        <v>0</v>
      </c>
      <c r="N3116">
        <v>2</v>
      </c>
      <c r="O3116">
        <v>40</v>
      </c>
      <c r="P3116">
        <v>60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300</v>
      </c>
      <c r="W3116">
        <v>62000</v>
      </c>
      <c r="X3116">
        <v>5</v>
      </c>
      <c r="Y3116">
        <v>0</v>
      </c>
      <c r="Z3116">
        <v>0</v>
      </c>
      <c r="AA3116">
        <v>230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100</v>
      </c>
    </row>
    <row r="3117" spans="1:34" ht="18.75">
      <c r="A3117" s="79">
        <v>3116</v>
      </c>
      <c r="B3117" t="s">
        <v>5482</v>
      </c>
      <c r="C3117">
        <v>19</v>
      </c>
      <c r="D3117">
        <v>0</v>
      </c>
      <c r="E3117">
        <v>3</v>
      </c>
      <c r="F3117">
        <v>0</v>
      </c>
      <c r="G3117">
        <v>0</v>
      </c>
      <c r="H3117">
        <v>0</v>
      </c>
      <c r="I3117">
        <v>4716</v>
      </c>
      <c r="J3117">
        <v>8000</v>
      </c>
      <c r="K3117">
        <v>0</v>
      </c>
      <c r="L3117">
        <v>0</v>
      </c>
      <c r="M3117">
        <v>0</v>
      </c>
      <c r="N3117">
        <v>2</v>
      </c>
      <c r="O3117">
        <v>0</v>
      </c>
      <c r="P3117">
        <v>0</v>
      </c>
      <c r="Q3117">
        <v>40</v>
      </c>
      <c r="R3117">
        <v>60</v>
      </c>
      <c r="S3117">
        <v>0</v>
      </c>
      <c r="T3117">
        <v>0</v>
      </c>
      <c r="U3117">
        <v>0</v>
      </c>
      <c r="V3117">
        <v>300</v>
      </c>
      <c r="W3117">
        <v>62000</v>
      </c>
      <c r="X3117">
        <v>5</v>
      </c>
      <c r="Y3117">
        <v>0</v>
      </c>
      <c r="Z3117">
        <v>0</v>
      </c>
      <c r="AA3117">
        <v>230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100</v>
      </c>
    </row>
    <row r="3118" spans="1:34" ht="18.75">
      <c r="A3118" s="79">
        <v>3117</v>
      </c>
      <c r="B3118" t="s">
        <v>5483</v>
      </c>
      <c r="C3118">
        <v>19</v>
      </c>
      <c r="D3118">
        <v>0</v>
      </c>
      <c r="E3118">
        <v>3</v>
      </c>
      <c r="F3118">
        <v>0</v>
      </c>
      <c r="G3118">
        <v>0</v>
      </c>
      <c r="H3118">
        <v>0</v>
      </c>
      <c r="I3118">
        <v>4716</v>
      </c>
      <c r="J3118">
        <v>8000</v>
      </c>
      <c r="K3118">
        <v>0</v>
      </c>
      <c r="L3118">
        <v>0</v>
      </c>
      <c r="M3118">
        <v>0</v>
      </c>
      <c r="N3118">
        <v>2</v>
      </c>
      <c r="O3118">
        <v>0</v>
      </c>
      <c r="P3118">
        <v>0</v>
      </c>
      <c r="Q3118">
        <v>0</v>
      </c>
      <c r="R3118">
        <v>0</v>
      </c>
      <c r="S3118">
        <v>40</v>
      </c>
      <c r="T3118">
        <v>60</v>
      </c>
      <c r="U3118">
        <v>0</v>
      </c>
      <c r="V3118">
        <v>300</v>
      </c>
      <c r="W3118">
        <v>62000</v>
      </c>
      <c r="X3118">
        <v>5</v>
      </c>
      <c r="Y3118">
        <v>0</v>
      </c>
      <c r="Z3118">
        <v>0</v>
      </c>
      <c r="AA3118">
        <v>230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100</v>
      </c>
    </row>
    <row r="3119" spans="1:34" ht="18.75">
      <c r="A3119" s="79">
        <v>3118</v>
      </c>
      <c r="B3119" t="s">
        <v>5484</v>
      </c>
      <c r="C3119">
        <v>15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4711</v>
      </c>
      <c r="J3119">
        <v>8000</v>
      </c>
      <c r="K3119">
        <v>5</v>
      </c>
      <c r="L3119">
        <v>10</v>
      </c>
      <c r="M3119">
        <v>5</v>
      </c>
      <c r="N3119">
        <v>10</v>
      </c>
      <c r="O3119">
        <v>40</v>
      </c>
      <c r="P3119">
        <v>60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300</v>
      </c>
      <c r="W3119">
        <v>62000</v>
      </c>
      <c r="X3119">
        <v>5</v>
      </c>
      <c r="Y3119">
        <v>0</v>
      </c>
      <c r="Z3119">
        <v>0</v>
      </c>
      <c r="AA3119">
        <v>230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100</v>
      </c>
    </row>
    <row r="3120" spans="1:34" ht="18.75">
      <c r="A3120" s="79">
        <v>3119</v>
      </c>
      <c r="B3120" t="s">
        <v>5485</v>
      </c>
      <c r="C3120">
        <v>15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4711</v>
      </c>
      <c r="J3120">
        <v>8000</v>
      </c>
      <c r="K3120">
        <v>5</v>
      </c>
      <c r="L3120">
        <v>10</v>
      </c>
      <c r="M3120">
        <v>5</v>
      </c>
      <c r="N3120">
        <v>10</v>
      </c>
      <c r="O3120">
        <v>0</v>
      </c>
      <c r="P3120">
        <v>0</v>
      </c>
      <c r="Q3120">
        <v>40</v>
      </c>
      <c r="R3120">
        <v>60</v>
      </c>
      <c r="S3120">
        <v>0</v>
      </c>
      <c r="T3120">
        <v>0</v>
      </c>
      <c r="U3120">
        <v>0</v>
      </c>
      <c r="V3120">
        <v>300</v>
      </c>
      <c r="W3120">
        <v>62000</v>
      </c>
      <c r="X3120">
        <v>5</v>
      </c>
      <c r="Y3120">
        <v>0</v>
      </c>
      <c r="Z3120">
        <v>0</v>
      </c>
      <c r="AA3120">
        <v>230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100</v>
      </c>
    </row>
    <row r="3121" spans="1:34" ht="18.75">
      <c r="A3121" s="79">
        <v>3120</v>
      </c>
      <c r="B3121" t="s">
        <v>5486</v>
      </c>
      <c r="C3121">
        <v>15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4711</v>
      </c>
      <c r="J3121">
        <v>8000</v>
      </c>
      <c r="K3121">
        <v>5</v>
      </c>
      <c r="L3121">
        <v>10</v>
      </c>
      <c r="M3121">
        <v>5</v>
      </c>
      <c r="N3121">
        <v>10</v>
      </c>
      <c r="O3121">
        <v>0</v>
      </c>
      <c r="P3121">
        <v>0</v>
      </c>
      <c r="Q3121">
        <v>0</v>
      </c>
      <c r="R3121">
        <v>0</v>
      </c>
      <c r="S3121">
        <v>40</v>
      </c>
      <c r="T3121">
        <v>60</v>
      </c>
      <c r="U3121">
        <v>0</v>
      </c>
      <c r="V3121">
        <v>300</v>
      </c>
      <c r="W3121">
        <v>62000</v>
      </c>
      <c r="X3121">
        <v>5</v>
      </c>
      <c r="Y3121">
        <v>0</v>
      </c>
      <c r="Z3121">
        <v>0</v>
      </c>
      <c r="AA3121">
        <v>230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100</v>
      </c>
    </row>
    <row r="3122" spans="1:34" ht="18.75">
      <c r="A3122" s="79">
        <v>3121</v>
      </c>
      <c r="B3122" t="s">
        <v>5487</v>
      </c>
      <c r="C3122">
        <v>30</v>
      </c>
      <c r="D3122">
        <v>0</v>
      </c>
      <c r="E3122">
        <v>1</v>
      </c>
      <c r="F3122">
        <v>0</v>
      </c>
      <c r="G3122">
        <v>1</v>
      </c>
      <c r="H3122">
        <v>0</v>
      </c>
      <c r="I3122">
        <v>4710</v>
      </c>
      <c r="J3122">
        <v>50000</v>
      </c>
      <c r="K3122">
        <v>0</v>
      </c>
      <c r="L3122">
        <v>0</v>
      </c>
      <c r="M3122">
        <v>0</v>
      </c>
      <c r="N3122">
        <v>0</v>
      </c>
      <c r="O3122">
        <v>40</v>
      </c>
      <c r="P3122">
        <v>60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300</v>
      </c>
      <c r="W3122">
        <v>62000</v>
      </c>
      <c r="X3122">
        <v>5</v>
      </c>
      <c r="Y3122">
        <v>0</v>
      </c>
      <c r="Z3122">
        <v>0</v>
      </c>
      <c r="AA3122">
        <v>230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100</v>
      </c>
    </row>
    <row r="3123" spans="1:34" ht="18.75">
      <c r="A3123" s="79">
        <v>3122</v>
      </c>
      <c r="B3123" t="s">
        <v>5488</v>
      </c>
      <c r="C3123">
        <v>30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4710</v>
      </c>
      <c r="J3123">
        <v>50000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40</v>
      </c>
      <c r="R3123">
        <v>60</v>
      </c>
      <c r="S3123">
        <v>0</v>
      </c>
      <c r="T3123">
        <v>0</v>
      </c>
      <c r="U3123">
        <v>0</v>
      </c>
      <c r="V3123">
        <v>300</v>
      </c>
      <c r="W3123">
        <v>62000</v>
      </c>
      <c r="X3123">
        <v>5</v>
      </c>
      <c r="Y3123">
        <v>0</v>
      </c>
      <c r="Z3123">
        <v>0</v>
      </c>
      <c r="AA3123">
        <v>230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100</v>
      </c>
    </row>
    <row r="3124" spans="1:34" ht="18.75">
      <c r="A3124" s="79">
        <v>3123</v>
      </c>
      <c r="B3124" t="s">
        <v>5489</v>
      </c>
      <c r="C3124">
        <v>30</v>
      </c>
      <c r="D3124">
        <v>0</v>
      </c>
      <c r="E3124">
        <v>1</v>
      </c>
      <c r="F3124">
        <v>0</v>
      </c>
      <c r="G3124">
        <v>1</v>
      </c>
      <c r="H3124">
        <v>0</v>
      </c>
      <c r="I3124">
        <v>4710</v>
      </c>
      <c r="J3124">
        <v>50000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40</v>
      </c>
      <c r="T3124">
        <v>60</v>
      </c>
      <c r="U3124">
        <v>0</v>
      </c>
      <c r="V3124">
        <v>300</v>
      </c>
      <c r="W3124">
        <v>62000</v>
      </c>
      <c r="X3124">
        <v>5</v>
      </c>
      <c r="Y3124">
        <v>0</v>
      </c>
      <c r="Z3124">
        <v>0</v>
      </c>
      <c r="AA3124">
        <v>230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100</v>
      </c>
    </row>
    <row r="3125" spans="1:34" ht="18.75">
      <c r="A3125" s="79">
        <v>3124</v>
      </c>
      <c r="B3125" t="s">
        <v>5490</v>
      </c>
      <c r="C3125">
        <v>26</v>
      </c>
      <c r="D3125">
        <v>0</v>
      </c>
      <c r="E3125">
        <v>2</v>
      </c>
      <c r="F3125">
        <v>0</v>
      </c>
      <c r="G3125">
        <v>0</v>
      </c>
      <c r="H3125">
        <v>0</v>
      </c>
      <c r="I3125">
        <v>4712</v>
      </c>
      <c r="J3125">
        <v>8000</v>
      </c>
      <c r="K3125">
        <v>0</v>
      </c>
      <c r="L3125">
        <v>0</v>
      </c>
      <c r="M3125">
        <v>0</v>
      </c>
      <c r="N3125">
        <v>0</v>
      </c>
      <c r="O3125">
        <v>40</v>
      </c>
      <c r="P3125">
        <v>60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300</v>
      </c>
      <c r="W3125">
        <v>62000</v>
      </c>
      <c r="X3125">
        <v>10</v>
      </c>
      <c r="Y3125">
        <v>0</v>
      </c>
      <c r="Z3125">
        <v>0</v>
      </c>
      <c r="AA3125">
        <v>230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100</v>
      </c>
    </row>
    <row r="3126" spans="1:34" ht="18.75">
      <c r="A3126" s="79">
        <v>3125</v>
      </c>
      <c r="B3126" t="s">
        <v>5491</v>
      </c>
      <c r="C3126">
        <v>26</v>
      </c>
      <c r="D3126">
        <v>0</v>
      </c>
      <c r="E3126">
        <v>2</v>
      </c>
      <c r="F3126">
        <v>0</v>
      </c>
      <c r="G3126">
        <v>0</v>
      </c>
      <c r="H3126">
        <v>0</v>
      </c>
      <c r="I3126">
        <v>4712</v>
      </c>
      <c r="J3126">
        <v>8000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40</v>
      </c>
      <c r="R3126">
        <v>60</v>
      </c>
      <c r="S3126">
        <v>0</v>
      </c>
      <c r="T3126">
        <v>0</v>
      </c>
      <c r="U3126">
        <v>0</v>
      </c>
      <c r="V3126">
        <v>300</v>
      </c>
      <c r="W3126">
        <v>62000</v>
      </c>
      <c r="X3126">
        <v>10</v>
      </c>
      <c r="Y3126">
        <v>0</v>
      </c>
      <c r="Z3126">
        <v>0</v>
      </c>
      <c r="AA3126">
        <v>230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100</v>
      </c>
    </row>
    <row r="3127" spans="1:34" ht="18.75">
      <c r="A3127" s="79">
        <v>3126</v>
      </c>
      <c r="B3127" t="s">
        <v>5492</v>
      </c>
      <c r="C3127">
        <v>26</v>
      </c>
      <c r="D3127">
        <v>0</v>
      </c>
      <c r="E3127">
        <v>2</v>
      </c>
      <c r="F3127">
        <v>0</v>
      </c>
      <c r="G3127">
        <v>0</v>
      </c>
      <c r="H3127">
        <v>0</v>
      </c>
      <c r="I3127">
        <v>4712</v>
      </c>
      <c r="J3127">
        <v>8000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40</v>
      </c>
      <c r="T3127">
        <v>60</v>
      </c>
      <c r="U3127">
        <v>0</v>
      </c>
      <c r="V3127">
        <v>300</v>
      </c>
      <c r="W3127">
        <v>62000</v>
      </c>
      <c r="X3127">
        <v>10</v>
      </c>
      <c r="Y3127">
        <v>0</v>
      </c>
      <c r="Z3127">
        <v>0</v>
      </c>
      <c r="AA3127">
        <v>230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100</v>
      </c>
    </row>
    <row r="3128" spans="1:34" ht="18.75">
      <c r="A3128" s="79">
        <v>3127</v>
      </c>
      <c r="B3128" t="s">
        <v>5493</v>
      </c>
      <c r="C3128">
        <v>22</v>
      </c>
      <c r="D3128">
        <v>0</v>
      </c>
      <c r="E3128">
        <v>2</v>
      </c>
      <c r="F3128">
        <v>0</v>
      </c>
      <c r="G3128">
        <v>0</v>
      </c>
      <c r="H3128">
        <v>0</v>
      </c>
      <c r="I3128">
        <v>4713</v>
      </c>
      <c r="J3128">
        <v>7000</v>
      </c>
      <c r="K3128">
        <v>0</v>
      </c>
      <c r="L3128">
        <v>0</v>
      </c>
      <c r="M3128">
        <v>0</v>
      </c>
      <c r="N3128">
        <v>0</v>
      </c>
      <c r="O3128">
        <v>40</v>
      </c>
      <c r="P3128">
        <v>60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300</v>
      </c>
      <c r="W3128">
        <v>62000</v>
      </c>
      <c r="X3128">
        <v>5</v>
      </c>
      <c r="Y3128">
        <v>0</v>
      </c>
      <c r="Z3128">
        <v>0</v>
      </c>
      <c r="AA3128">
        <v>230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100</v>
      </c>
    </row>
    <row r="3129" spans="1:34" ht="18.75">
      <c r="A3129" s="79">
        <v>3128</v>
      </c>
      <c r="B3129" t="s">
        <v>5494</v>
      </c>
      <c r="C3129">
        <v>22</v>
      </c>
      <c r="D3129">
        <v>0</v>
      </c>
      <c r="E3129">
        <v>2</v>
      </c>
      <c r="F3129">
        <v>0</v>
      </c>
      <c r="G3129">
        <v>0</v>
      </c>
      <c r="H3129">
        <v>0</v>
      </c>
      <c r="I3129">
        <v>4713</v>
      </c>
      <c r="J3129">
        <v>7000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40</v>
      </c>
      <c r="R3129">
        <v>60</v>
      </c>
      <c r="S3129">
        <v>0</v>
      </c>
      <c r="T3129">
        <v>0</v>
      </c>
      <c r="U3129">
        <v>0</v>
      </c>
      <c r="V3129">
        <v>300</v>
      </c>
      <c r="W3129">
        <v>62000</v>
      </c>
      <c r="X3129">
        <v>5</v>
      </c>
      <c r="Y3129">
        <v>0</v>
      </c>
      <c r="Z3129">
        <v>0</v>
      </c>
      <c r="AA3129">
        <v>230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100</v>
      </c>
    </row>
    <row r="3130" spans="1:34" ht="18.75">
      <c r="A3130" s="79">
        <v>3129</v>
      </c>
      <c r="B3130" t="s">
        <v>5495</v>
      </c>
      <c r="C3130">
        <v>22</v>
      </c>
      <c r="D3130">
        <v>0</v>
      </c>
      <c r="E3130">
        <v>2</v>
      </c>
      <c r="F3130">
        <v>0</v>
      </c>
      <c r="G3130">
        <v>0</v>
      </c>
      <c r="H3130">
        <v>0</v>
      </c>
      <c r="I3130">
        <v>4713</v>
      </c>
      <c r="J3130">
        <v>7000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40</v>
      </c>
      <c r="T3130">
        <v>60</v>
      </c>
      <c r="U3130">
        <v>0</v>
      </c>
      <c r="V3130">
        <v>300</v>
      </c>
      <c r="W3130">
        <v>62000</v>
      </c>
      <c r="X3130">
        <v>5</v>
      </c>
      <c r="Y3130">
        <v>0</v>
      </c>
      <c r="Z3130">
        <v>0</v>
      </c>
      <c r="AA3130">
        <v>230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100</v>
      </c>
    </row>
    <row r="3131" spans="1:34" ht="18.75">
      <c r="A3131" s="79">
        <v>3130</v>
      </c>
      <c r="B3131" t="s">
        <v>5496</v>
      </c>
      <c r="C3131">
        <v>54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4715</v>
      </c>
      <c r="J3131">
        <v>10000</v>
      </c>
      <c r="K3131">
        <v>5</v>
      </c>
      <c r="L3131">
        <v>10</v>
      </c>
      <c r="M3131">
        <v>5</v>
      </c>
      <c r="N3131">
        <v>10</v>
      </c>
      <c r="O3131">
        <v>40</v>
      </c>
      <c r="P3131">
        <v>60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300</v>
      </c>
      <c r="W3131">
        <v>62000</v>
      </c>
      <c r="X3131">
        <v>5</v>
      </c>
      <c r="Y3131">
        <v>0</v>
      </c>
      <c r="Z3131">
        <v>0</v>
      </c>
      <c r="AA3131">
        <v>230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100</v>
      </c>
    </row>
    <row r="3132" spans="1:34" ht="18.75">
      <c r="A3132" s="79">
        <v>3131</v>
      </c>
      <c r="B3132" t="s">
        <v>5497</v>
      </c>
      <c r="C3132">
        <v>54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4715</v>
      </c>
      <c r="J3132">
        <v>10000</v>
      </c>
      <c r="K3132">
        <v>5</v>
      </c>
      <c r="L3132">
        <v>10</v>
      </c>
      <c r="M3132">
        <v>5</v>
      </c>
      <c r="N3132">
        <v>10</v>
      </c>
      <c r="O3132">
        <v>0</v>
      </c>
      <c r="P3132">
        <v>0</v>
      </c>
      <c r="Q3132">
        <v>40</v>
      </c>
      <c r="R3132">
        <v>60</v>
      </c>
      <c r="S3132">
        <v>0</v>
      </c>
      <c r="T3132">
        <v>0</v>
      </c>
      <c r="U3132">
        <v>0</v>
      </c>
      <c r="V3132">
        <v>300</v>
      </c>
      <c r="W3132">
        <v>62000</v>
      </c>
      <c r="X3132">
        <v>5</v>
      </c>
      <c r="Y3132">
        <v>0</v>
      </c>
      <c r="Z3132">
        <v>0</v>
      </c>
      <c r="AA3132">
        <v>230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100</v>
      </c>
    </row>
    <row r="3133" spans="1:34" ht="18.75">
      <c r="A3133" s="79">
        <v>3132</v>
      </c>
      <c r="B3133" t="s">
        <v>5498</v>
      </c>
      <c r="C3133">
        <v>54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4715</v>
      </c>
      <c r="J3133">
        <v>10000</v>
      </c>
      <c r="K3133">
        <v>5</v>
      </c>
      <c r="L3133">
        <v>10</v>
      </c>
      <c r="M3133">
        <v>5</v>
      </c>
      <c r="N3133">
        <v>10</v>
      </c>
      <c r="O3133">
        <v>0</v>
      </c>
      <c r="P3133">
        <v>0</v>
      </c>
      <c r="Q3133">
        <v>0</v>
      </c>
      <c r="R3133">
        <v>0</v>
      </c>
      <c r="S3133">
        <v>40</v>
      </c>
      <c r="T3133">
        <v>60</v>
      </c>
      <c r="U3133">
        <v>0</v>
      </c>
      <c r="V3133">
        <v>300</v>
      </c>
      <c r="W3133">
        <v>62000</v>
      </c>
      <c r="X3133">
        <v>5</v>
      </c>
      <c r="Y3133">
        <v>0</v>
      </c>
      <c r="Z3133">
        <v>0</v>
      </c>
      <c r="AA3133">
        <v>230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100</v>
      </c>
    </row>
    <row r="3134" spans="1:34" ht="18.75">
      <c r="A3134" s="79">
        <v>3133</v>
      </c>
      <c r="B3134" t="s">
        <v>5499</v>
      </c>
      <c r="C3134">
        <v>62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4714</v>
      </c>
      <c r="J3134">
        <v>10000</v>
      </c>
      <c r="K3134">
        <v>5</v>
      </c>
      <c r="L3134">
        <v>10</v>
      </c>
      <c r="M3134">
        <v>5</v>
      </c>
      <c r="N3134">
        <v>10</v>
      </c>
      <c r="O3134">
        <v>40</v>
      </c>
      <c r="P3134">
        <v>60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300</v>
      </c>
      <c r="W3134">
        <v>62000</v>
      </c>
      <c r="X3134">
        <v>5</v>
      </c>
      <c r="Y3134">
        <v>0</v>
      </c>
      <c r="Z3134">
        <v>0</v>
      </c>
      <c r="AA3134">
        <v>230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100</v>
      </c>
    </row>
    <row r="3135" spans="1:34" ht="18.75">
      <c r="A3135" s="79">
        <v>3134</v>
      </c>
      <c r="B3135" t="s">
        <v>5500</v>
      </c>
      <c r="C3135">
        <v>62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4714</v>
      </c>
      <c r="J3135">
        <v>10000</v>
      </c>
      <c r="K3135">
        <v>5</v>
      </c>
      <c r="L3135">
        <v>10</v>
      </c>
      <c r="M3135">
        <v>5</v>
      </c>
      <c r="N3135">
        <v>10</v>
      </c>
      <c r="O3135">
        <v>0</v>
      </c>
      <c r="P3135">
        <v>0</v>
      </c>
      <c r="Q3135">
        <v>40</v>
      </c>
      <c r="R3135">
        <v>60</v>
      </c>
      <c r="S3135">
        <v>0</v>
      </c>
      <c r="T3135">
        <v>0</v>
      </c>
      <c r="U3135">
        <v>0</v>
      </c>
      <c r="V3135">
        <v>300</v>
      </c>
      <c r="W3135">
        <v>62000</v>
      </c>
      <c r="X3135">
        <v>5</v>
      </c>
      <c r="Y3135">
        <v>0</v>
      </c>
      <c r="Z3135">
        <v>0</v>
      </c>
      <c r="AA3135">
        <v>230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100</v>
      </c>
    </row>
    <row r="3136" spans="1:34" ht="18.75">
      <c r="A3136" s="79">
        <v>3135</v>
      </c>
      <c r="B3136" t="s">
        <v>5501</v>
      </c>
      <c r="C3136">
        <v>62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4714</v>
      </c>
      <c r="J3136">
        <v>10000</v>
      </c>
      <c r="K3136">
        <v>5</v>
      </c>
      <c r="L3136">
        <v>10</v>
      </c>
      <c r="M3136">
        <v>5</v>
      </c>
      <c r="N3136">
        <v>10</v>
      </c>
      <c r="O3136">
        <v>0</v>
      </c>
      <c r="P3136">
        <v>0</v>
      </c>
      <c r="Q3136">
        <v>0</v>
      </c>
      <c r="R3136">
        <v>0</v>
      </c>
      <c r="S3136">
        <v>40</v>
      </c>
      <c r="T3136">
        <v>60</v>
      </c>
      <c r="U3136">
        <v>0</v>
      </c>
      <c r="V3136">
        <v>300</v>
      </c>
      <c r="W3136">
        <v>62000</v>
      </c>
      <c r="X3136">
        <v>5</v>
      </c>
      <c r="Y3136">
        <v>0</v>
      </c>
      <c r="Z3136">
        <v>0</v>
      </c>
      <c r="AA3136">
        <v>230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100</v>
      </c>
    </row>
    <row r="3137" spans="1:34" ht="18.75">
      <c r="A3137" s="79">
        <v>3136</v>
      </c>
      <c r="B3137" t="s">
        <v>5502</v>
      </c>
      <c r="C3137">
        <v>5</v>
      </c>
      <c r="D3137">
        <v>301</v>
      </c>
      <c r="E3137">
        <v>80</v>
      </c>
      <c r="F3137">
        <v>0</v>
      </c>
      <c r="G3137">
        <v>0</v>
      </c>
      <c r="H3137">
        <v>0</v>
      </c>
      <c r="I3137">
        <v>4721</v>
      </c>
      <c r="J3137">
        <v>60000</v>
      </c>
      <c r="K3137">
        <v>7</v>
      </c>
      <c r="L3137">
        <v>35</v>
      </c>
      <c r="M3137">
        <v>0</v>
      </c>
      <c r="N3137">
        <v>12</v>
      </c>
      <c r="O3137">
        <v>130</v>
      </c>
      <c r="P3137">
        <v>300</v>
      </c>
      <c r="Q3137">
        <v>0</v>
      </c>
      <c r="R3137">
        <v>0</v>
      </c>
      <c r="S3137">
        <v>0</v>
      </c>
      <c r="T3137">
        <v>0</v>
      </c>
      <c r="U3137">
        <v>89</v>
      </c>
      <c r="V3137">
        <v>500</v>
      </c>
      <c r="W3137">
        <v>62000</v>
      </c>
      <c r="X3137">
        <v>20</v>
      </c>
      <c r="Y3137">
        <v>170</v>
      </c>
      <c r="Z3137">
        <v>20</v>
      </c>
      <c r="AA3137">
        <v>1300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100</v>
      </c>
    </row>
    <row r="3138" spans="1:34" ht="18.75">
      <c r="A3138" s="79">
        <v>3137</v>
      </c>
      <c r="B3138" t="s">
        <v>5503</v>
      </c>
      <c r="C3138">
        <v>5</v>
      </c>
      <c r="D3138">
        <v>304</v>
      </c>
      <c r="E3138">
        <v>80</v>
      </c>
      <c r="F3138">
        <v>191</v>
      </c>
      <c r="G3138">
        <v>0</v>
      </c>
      <c r="H3138">
        <v>0</v>
      </c>
      <c r="I3138">
        <v>4724</v>
      </c>
      <c r="J3138">
        <v>60000</v>
      </c>
      <c r="K3138">
        <v>7</v>
      </c>
      <c r="L3138">
        <v>35</v>
      </c>
      <c r="M3138">
        <v>0</v>
      </c>
      <c r="N3138">
        <v>0</v>
      </c>
      <c r="O3138">
        <v>80</v>
      </c>
      <c r="P3138">
        <v>120</v>
      </c>
      <c r="Q3138">
        <v>130</v>
      </c>
      <c r="R3138">
        <v>300</v>
      </c>
      <c r="S3138">
        <v>0</v>
      </c>
      <c r="T3138">
        <v>0</v>
      </c>
      <c r="U3138">
        <v>89</v>
      </c>
      <c r="V3138">
        <v>500</v>
      </c>
      <c r="W3138">
        <v>62000</v>
      </c>
      <c r="X3138">
        <v>20</v>
      </c>
      <c r="Y3138">
        <v>170</v>
      </c>
      <c r="Z3138">
        <v>20</v>
      </c>
      <c r="AA3138">
        <v>1300</v>
      </c>
      <c r="AB3138">
        <v>800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100</v>
      </c>
    </row>
    <row r="3139" spans="1:34" ht="18.75">
      <c r="A3139" s="79">
        <v>3138</v>
      </c>
      <c r="B3139" t="s">
        <v>5504</v>
      </c>
      <c r="C3139">
        <v>5</v>
      </c>
      <c r="D3139">
        <v>307</v>
      </c>
      <c r="E3139">
        <v>80</v>
      </c>
      <c r="F3139">
        <v>191</v>
      </c>
      <c r="G3139">
        <v>0</v>
      </c>
      <c r="H3139">
        <v>0</v>
      </c>
      <c r="I3139">
        <v>4727</v>
      </c>
      <c r="J3139">
        <v>60000</v>
      </c>
      <c r="K3139">
        <v>7</v>
      </c>
      <c r="L3139">
        <v>35</v>
      </c>
      <c r="M3139">
        <v>0</v>
      </c>
      <c r="N3139">
        <v>0</v>
      </c>
      <c r="O3139">
        <v>80</v>
      </c>
      <c r="P3139">
        <v>120</v>
      </c>
      <c r="Q3139">
        <v>0</v>
      </c>
      <c r="R3139">
        <v>0</v>
      </c>
      <c r="S3139">
        <v>130</v>
      </c>
      <c r="T3139">
        <v>300</v>
      </c>
      <c r="U3139">
        <v>89</v>
      </c>
      <c r="V3139">
        <v>500</v>
      </c>
      <c r="W3139">
        <v>62000</v>
      </c>
      <c r="X3139">
        <v>20</v>
      </c>
      <c r="Y3139">
        <v>170</v>
      </c>
      <c r="Z3139">
        <v>20</v>
      </c>
      <c r="AA3139">
        <v>1300</v>
      </c>
      <c r="AB3139">
        <v>0</v>
      </c>
      <c r="AC3139">
        <v>10000</v>
      </c>
      <c r="AD3139">
        <v>0</v>
      </c>
      <c r="AE3139">
        <v>0</v>
      </c>
      <c r="AF3139">
        <v>0</v>
      </c>
      <c r="AG3139">
        <v>0</v>
      </c>
      <c r="AH3139">
        <v>100</v>
      </c>
    </row>
    <row r="3140" spans="1:34" ht="18.75">
      <c r="A3140" s="79">
        <v>3139</v>
      </c>
      <c r="B3140" t="s">
        <v>5505</v>
      </c>
      <c r="C3140">
        <v>10</v>
      </c>
      <c r="D3140">
        <v>301</v>
      </c>
      <c r="E3140">
        <v>80</v>
      </c>
      <c r="F3140">
        <v>0</v>
      </c>
      <c r="G3140">
        <v>0</v>
      </c>
      <c r="H3140">
        <v>0</v>
      </c>
      <c r="I3140">
        <v>4740</v>
      </c>
      <c r="J3140">
        <v>60000</v>
      </c>
      <c r="K3140">
        <v>25</v>
      </c>
      <c r="L3140">
        <v>50</v>
      </c>
      <c r="M3140">
        <v>25</v>
      </c>
      <c r="N3140">
        <v>50</v>
      </c>
      <c r="O3140">
        <v>60</v>
      </c>
      <c r="P3140">
        <v>80</v>
      </c>
      <c r="Q3140">
        <v>0</v>
      </c>
      <c r="R3140">
        <v>0</v>
      </c>
      <c r="S3140">
        <v>0</v>
      </c>
      <c r="T3140">
        <v>0</v>
      </c>
      <c r="U3140">
        <v>87</v>
      </c>
      <c r="V3140">
        <v>300</v>
      </c>
      <c r="W3140">
        <v>50000</v>
      </c>
      <c r="X3140">
        <v>150</v>
      </c>
      <c r="Y3140">
        <v>0</v>
      </c>
      <c r="Z3140">
        <v>0</v>
      </c>
      <c r="AA3140">
        <v>700</v>
      </c>
      <c r="AB3140">
        <v>20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100</v>
      </c>
    </row>
    <row r="3141" spans="1:34" ht="18.75">
      <c r="A3141" s="79">
        <v>3140</v>
      </c>
      <c r="B3141" t="s">
        <v>5506</v>
      </c>
      <c r="C3141">
        <v>11</v>
      </c>
      <c r="D3141">
        <v>301</v>
      </c>
      <c r="E3141">
        <v>80</v>
      </c>
      <c r="F3141">
        <v>0</v>
      </c>
      <c r="G3141">
        <v>0</v>
      </c>
      <c r="H3141">
        <v>0</v>
      </c>
      <c r="I3141">
        <v>4741</v>
      </c>
      <c r="J3141">
        <v>60000</v>
      </c>
      <c r="K3141">
        <v>25</v>
      </c>
      <c r="L3141">
        <v>50</v>
      </c>
      <c r="M3141">
        <v>25</v>
      </c>
      <c r="N3141">
        <v>50</v>
      </c>
      <c r="O3141">
        <v>60</v>
      </c>
      <c r="P3141">
        <v>80</v>
      </c>
      <c r="Q3141">
        <v>0</v>
      </c>
      <c r="R3141">
        <v>0</v>
      </c>
      <c r="S3141">
        <v>0</v>
      </c>
      <c r="T3141">
        <v>0</v>
      </c>
      <c r="U3141">
        <v>87</v>
      </c>
      <c r="V3141">
        <v>300</v>
      </c>
      <c r="W3141">
        <v>50000</v>
      </c>
      <c r="X3141">
        <v>150</v>
      </c>
      <c r="Y3141">
        <v>0</v>
      </c>
      <c r="Z3141">
        <v>0</v>
      </c>
      <c r="AA3141">
        <v>700</v>
      </c>
      <c r="AB3141">
        <v>20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100</v>
      </c>
    </row>
    <row r="3142" spans="1:34" ht="18.75">
      <c r="A3142" s="79">
        <v>3141</v>
      </c>
      <c r="B3142" t="s">
        <v>5507</v>
      </c>
      <c r="C3142">
        <v>10</v>
      </c>
      <c r="D3142">
        <v>301</v>
      </c>
      <c r="E3142">
        <v>80</v>
      </c>
      <c r="F3142">
        <v>0</v>
      </c>
      <c r="G3142">
        <v>0</v>
      </c>
      <c r="H3142">
        <v>0</v>
      </c>
      <c r="I3142">
        <v>4740</v>
      </c>
      <c r="J3142">
        <v>60000</v>
      </c>
      <c r="K3142">
        <v>25</v>
      </c>
      <c r="L3142">
        <v>50</v>
      </c>
      <c r="M3142">
        <v>25</v>
      </c>
      <c r="N3142">
        <v>50</v>
      </c>
      <c r="O3142">
        <v>0</v>
      </c>
      <c r="P3142">
        <v>0</v>
      </c>
      <c r="Q3142">
        <v>60</v>
      </c>
      <c r="R3142">
        <v>80</v>
      </c>
      <c r="S3142">
        <v>0</v>
      </c>
      <c r="T3142">
        <v>0</v>
      </c>
      <c r="U3142">
        <v>87</v>
      </c>
      <c r="V3142">
        <v>300</v>
      </c>
      <c r="W3142">
        <v>50000</v>
      </c>
      <c r="X3142">
        <v>150</v>
      </c>
      <c r="Y3142">
        <v>0</v>
      </c>
      <c r="Z3142">
        <v>0</v>
      </c>
      <c r="AA3142">
        <v>700</v>
      </c>
      <c r="AB3142">
        <v>20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100</v>
      </c>
    </row>
    <row r="3143" spans="1:34" ht="18.75">
      <c r="A3143" s="79">
        <v>3142</v>
      </c>
      <c r="B3143" t="s">
        <v>5508</v>
      </c>
      <c r="C3143">
        <v>11</v>
      </c>
      <c r="D3143">
        <v>301</v>
      </c>
      <c r="E3143">
        <v>80</v>
      </c>
      <c r="F3143">
        <v>0</v>
      </c>
      <c r="G3143">
        <v>0</v>
      </c>
      <c r="H3143">
        <v>0</v>
      </c>
      <c r="I3143">
        <v>4741</v>
      </c>
      <c r="J3143">
        <v>60000</v>
      </c>
      <c r="K3143">
        <v>25</v>
      </c>
      <c r="L3143">
        <v>50</v>
      </c>
      <c r="M3143">
        <v>25</v>
      </c>
      <c r="N3143">
        <v>50</v>
      </c>
      <c r="O3143">
        <v>0</v>
      </c>
      <c r="P3143">
        <v>0</v>
      </c>
      <c r="Q3143">
        <v>60</v>
      </c>
      <c r="R3143">
        <v>80</v>
      </c>
      <c r="S3143">
        <v>0</v>
      </c>
      <c r="T3143">
        <v>0</v>
      </c>
      <c r="U3143">
        <v>87</v>
      </c>
      <c r="V3143">
        <v>300</v>
      </c>
      <c r="W3143">
        <v>50000</v>
      </c>
      <c r="X3143">
        <v>150</v>
      </c>
      <c r="Y3143">
        <v>0</v>
      </c>
      <c r="Z3143">
        <v>0</v>
      </c>
      <c r="AA3143">
        <v>700</v>
      </c>
      <c r="AB3143">
        <v>20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100</v>
      </c>
    </row>
    <row r="3144" spans="1:34" ht="18.75">
      <c r="A3144" s="79">
        <v>3143</v>
      </c>
      <c r="B3144" t="s">
        <v>5509</v>
      </c>
      <c r="C3144">
        <v>10</v>
      </c>
      <c r="D3144">
        <v>301</v>
      </c>
      <c r="E3144">
        <v>80</v>
      </c>
      <c r="F3144">
        <v>0</v>
      </c>
      <c r="G3144">
        <v>0</v>
      </c>
      <c r="H3144">
        <v>0</v>
      </c>
      <c r="I3144">
        <v>4740</v>
      </c>
      <c r="J3144">
        <v>60000</v>
      </c>
      <c r="K3144">
        <v>25</v>
      </c>
      <c r="L3144">
        <v>50</v>
      </c>
      <c r="M3144">
        <v>25</v>
      </c>
      <c r="N3144">
        <v>50</v>
      </c>
      <c r="O3144">
        <v>0</v>
      </c>
      <c r="P3144">
        <v>0</v>
      </c>
      <c r="Q3144">
        <v>0</v>
      </c>
      <c r="R3144">
        <v>0</v>
      </c>
      <c r="S3144">
        <v>60</v>
      </c>
      <c r="T3144">
        <v>80</v>
      </c>
      <c r="U3144">
        <v>87</v>
      </c>
      <c r="V3144">
        <v>300</v>
      </c>
      <c r="W3144">
        <v>50000</v>
      </c>
      <c r="X3144">
        <v>150</v>
      </c>
      <c r="Y3144">
        <v>0</v>
      </c>
      <c r="Z3144">
        <v>0</v>
      </c>
      <c r="AA3144">
        <v>700</v>
      </c>
      <c r="AB3144">
        <v>20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100</v>
      </c>
    </row>
    <row r="3145" spans="1:34" ht="18.75">
      <c r="A3145" s="79">
        <v>3144</v>
      </c>
      <c r="B3145" t="s">
        <v>5510</v>
      </c>
      <c r="C3145">
        <v>11</v>
      </c>
      <c r="D3145">
        <v>301</v>
      </c>
      <c r="E3145">
        <v>80</v>
      </c>
      <c r="F3145">
        <v>0</v>
      </c>
      <c r="G3145">
        <v>0</v>
      </c>
      <c r="H3145">
        <v>0</v>
      </c>
      <c r="I3145">
        <v>4741</v>
      </c>
      <c r="J3145">
        <v>60000</v>
      </c>
      <c r="K3145">
        <v>25</v>
      </c>
      <c r="L3145">
        <v>50</v>
      </c>
      <c r="M3145">
        <v>25</v>
      </c>
      <c r="N3145">
        <v>50</v>
      </c>
      <c r="O3145">
        <v>0</v>
      </c>
      <c r="P3145">
        <v>0</v>
      </c>
      <c r="Q3145">
        <v>0</v>
      </c>
      <c r="R3145">
        <v>0</v>
      </c>
      <c r="S3145">
        <v>60</v>
      </c>
      <c r="T3145">
        <v>80</v>
      </c>
      <c r="U3145">
        <v>87</v>
      </c>
      <c r="V3145">
        <v>300</v>
      </c>
      <c r="W3145">
        <v>50000</v>
      </c>
      <c r="X3145">
        <v>150</v>
      </c>
      <c r="Y3145">
        <v>0</v>
      </c>
      <c r="Z3145">
        <v>0</v>
      </c>
      <c r="AA3145">
        <v>700</v>
      </c>
      <c r="AB3145">
        <v>20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100</v>
      </c>
    </row>
    <row r="3146" spans="1:34" ht="18.75">
      <c r="A3146" s="79">
        <v>3145</v>
      </c>
      <c r="B3146" t="s">
        <v>5511</v>
      </c>
      <c r="C3146">
        <v>22</v>
      </c>
      <c r="D3146">
        <v>188</v>
      </c>
      <c r="E3146">
        <v>1</v>
      </c>
      <c r="F3146">
        <v>0</v>
      </c>
      <c r="G3146">
        <v>20</v>
      </c>
      <c r="H3146">
        <v>0</v>
      </c>
      <c r="I3146">
        <v>4713</v>
      </c>
      <c r="J3146">
        <v>7000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40</v>
      </c>
      <c r="R3146">
        <v>60</v>
      </c>
      <c r="S3146">
        <v>0</v>
      </c>
      <c r="T3146">
        <v>0</v>
      </c>
      <c r="U3146">
        <v>65</v>
      </c>
      <c r="V3146">
        <v>300</v>
      </c>
      <c r="W3146">
        <v>62000</v>
      </c>
      <c r="X3146">
        <v>10</v>
      </c>
      <c r="Y3146">
        <v>0</v>
      </c>
      <c r="Z3146">
        <v>0</v>
      </c>
      <c r="AA3146">
        <v>200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100</v>
      </c>
    </row>
    <row r="3147" spans="1:34" ht="18.75">
      <c r="A3147" s="79">
        <v>3146</v>
      </c>
      <c r="B3147" t="s">
        <v>5512</v>
      </c>
      <c r="C3147">
        <v>22</v>
      </c>
      <c r="D3147">
        <v>188</v>
      </c>
      <c r="E3147">
        <v>1</v>
      </c>
      <c r="F3147">
        <v>0</v>
      </c>
      <c r="G3147">
        <v>20</v>
      </c>
      <c r="H3147">
        <v>0</v>
      </c>
      <c r="I3147">
        <v>4713</v>
      </c>
      <c r="J3147">
        <v>7000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40</v>
      </c>
      <c r="T3147">
        <v>60</v>
      </c>
      <c r="U3147">
        <v>65</v>
      </c>
      <c r="V3147">
        <v>300</v>
      </c>
      <c r="W3147">
        <v>62000</v>
      </c>
      <c r="X3147">
        <v>10</v>
      </c>
      <c r="Y3147">
        <v>0</v>
      </c>
      <c r="Z3147">
        <v>0</v>
      </c>
      <c r="AA3147">
        <v>200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100</v>
      </c>
    </row>
    <row r="3148" spans="1:34" ht="18.75">
      <c r="A3148" s="79">
        <v>3147</v>
      </c>
      <c r="B3148" t="s">
        <v>5513</v>
      </c>
      <c r="C3148">
        <v>22</v>
      </c>
      <c r="D3148">
        <v>188</v>
      </c>
      <c r="E3148">
        <v>1</v>
      </c>
      <c r="F3148">
        <v>0</v>
      </c>
      <c r="G3148">
        <v>20</v>
      </c>
      <c r="H3148">
        <v>0</v>
      </c>
      <c r="I3148">
        <v>4713</v>
      </c>
      <c r="J3148">
        <v>7000</v>
      </c>
      <c r="K3148">
        <v>0</v>
      </c>
      <c r="L3148">
        <v>0</v>
      </c>
      <c r="M3148">
        <v>0</v>
      </c>
      <c r="N3148">
        <v>0</v>
      </c>
      <c r="O3148">
        <v>40</v>
      </c>
      <c r="P3148">
        <v>60</v>
      </c>
      <c r="Q3148">
        <v>0</v>
      </c>
      <c r="R3148">
        <v>0</v>
      </c>
      <c r="S3148">
        <v>0</v>
      </c>
      <c r="T3148">
        <v>0</v>
      </c>
      <c r="U3148">
        <v>65</v>
      </c>
      <c r="V3148">
        <v>300</v>
      </c>
      <c r="W3148">
        <v>62000</v>
      </c>
      <c r="X3148">
        <v>10</v>
      </c>
      <c r="Y3148">
        <v>0</v>
      </c>
      <c r="Z3148">
        <v>0</v>
      </c>
      <c r="AA3148">
        <v>200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100</v>
      </c>
    </row>
    <row r="3149" spans="1:34" ht="18.75">
      <c r="A3149" s="79">
        <v>3148</v>
      </c>
      <c r="B3149" t="s">
        <v>5514</v>
      </c>
      <c r="C3149">
        <v>30</v>
      </c>
      <c r="D3149">
        <v>188</v>
      </c>
      <c r="E3149">
        <v>1</v>
      </c>
      <c r="F3149">
        <v>0</v>
      </c>
      <c r="G3149">
        <v>10</v>
      </c>
      <c r="H3149">
        <v>0</v>
      </c>
      <c r="I3149">
        <v>4710</v>
      </c>
      <c r="J3149">
        <v>50000</v>
      </c>
      <c r="K3149">
        <v>0</v>
      </c>
      <c r="L3149">
        <v>0</v>
      </c>
      <c r="M3149">
        <v>0</v>
      </c>
      <c r="N3149">
        <v>0</v>
      </c>
      <c r="O3149">
        <v>40</v>
      </c>
      <c r="P3149">
        <v>60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300</v>
      </c>
      <c r="W3149">
        <v>62000</v>
      </c>
      <c r="X3149">
        <v>5</v>
      </c>
      <c r="Y3149">
        <v>0</v>
      </c>
      <c r="Z3149">
        <v>0</v>
      </c>
      <c r="AA3149">
        <v>200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100</v>
      </c>
    </row>
    <row r="3150" spans="1:34" ht="18.75">
      <c r="A3150" s="79">
        <v>3149</v>
      </c>
      <c r="B3150" t="s">
        <v>5515</v>
      </c>
      <c r="C3150">
        <v>30</v>
      </c>
      <c r="D3150">
        <v>188</v>
      </c>
      <c r="E3150">
        <v>1</v>
      </c>
      <c r="F3150">
        <v>0</v>
      </c>
      <c r="G3150">
        <v>10</v>
      </c>
      <c r="H3150">
        <v>0</v>
      </c>
      <c r="I3150">
        <v>4710</v>
      </c>
      <c r="J3150">
        <v>50000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40</v>
      </c>
      <c r="R3150">
        <v>60</v>
      </c>
      <c r="S3150">
        <v>0</v>
      </c>
      <c r="T3150">
        <v>0</v>
      </c>
      <c r="U3150">
        <v>0</v>
      </c>
      <c r="V3150">
        <v>300</v>
      </c>
      <c r="W3150">
        <v>62000</v>
      </c>
      <c r="X3150">
        <v>5</v>
      </c>
      <c r="Y3150">
        <v>0</v>
      </c>
      <c r="Z3150">
        <v>0</v>
      </c>
      <c r="AA3150">
        <v>200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100</v>
      </c>
    </row>
    <row r="3151" spans="1:34" ht="18.75">
      <c r="A3151" s="79">
        <v>3150</v>
      </c>
      <c r="B3151" t="s">
        <v>5516</v>
      </c>
      <c r="C3151">
        <v>30</v>
      </c>
      <c r="D3151">
        <v>188</v>
      </c>
      <c r="E3151">
        <v>1</v>
      </c>
      <c r="F3151">
        <v>0</v>
      </c>
      <c r="G3151">
        <v>10</v>
      </c>
      <c r="H3151">
        <v>0</v>
      </c>
      <c r="I3151">
        <v>4710</v>
      </c>
      <c r="J3151">
        <v>50000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40</v>
      </c>
      <c r="T3151">
        <v>60</v>
      </c>
      <c r="U3151">
        <v>0</v>
      </c>
      <c r="V3151">
        <v>300</v>
      </c>
      <c r="W3151">
        <v>62000</v>
      </c>
      <c r="X3151">
        <v>5</v>
      </c>
      <c r="Y3151">
        <v>0</v>
      </c>
      <c r="Z3151">
        <v>0</v>
      </c>
      <c r="AA3151">
        <v>200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100</v>
      </c>
    </row>
    <row r="3152" spans="1:34" ht="18.75">
      <c r="A3152" s="79">
        <v>3151</v>
      </c>
      <c r="B3152" t="s">
        <v>5517</v>
      </c>
      <c r="C3152">
        <v>5</v>
      </c>
      <c r="D3152">
        <v>302</v>
      </c>
      <c r="E3152">
        <v>80</v>
      </c>
      <c r="F3152">
        <v>113</v>
      </c>
      <c r="G3152">
        <v>0</v>
      </c>
      <c r="H3152">
        <v>0</v>
      </c>
      <c r="I3152">
        <v>4722</v>
      </c>
      <c r="J3152">
        <v>60000</v>
      </c>
      <c r="K3152">
        <v>7</v>
      </c>
      <c r="L3152">
        <v>35</v>
      </c>
      <c r="M3152">
        <v>0</v>
      </c>
      <c r="N3152">
        <v>12</v>
      </c>
      <c r="O3152">
        <v>300</v>
      </c>
      <c r="P3152">
        <v>600</v>
      </c>
      <c r="Q3152">
        <v>0</v>
      </c>
      <c r="R3152">
        <v>0</v>
      </c>
      <c r="S3152">
        <v>0</v>
      </c>
      <c r="T3152">
        <v>0</v>
      </c>
      <c r="U3152">
        <v>89</v>
      </c>
      <c r="V3152">
        <v>500</v>
      </c>
      <c r="W3152">
        <v>62000</v>
      </c>
      <c r="X3152">
        <v>70</v>
      </c>
      <c r="Y3152">
        <v>360</v>
      </c>
      <c r="Z3152">
        <v>120</v>
      </c>
      <c r="AA3152">
        <v>2500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100</v>
      </c>
    </row>
    <row r="3153" spans="1:34" ht="18.75">
      <c r="A3153" s="79">
        <v>3152</v>
      </c>
      <c r="B3153" t="s">
        <v>5518</v>
      </c>
      <c r="C3153">
        <v>5</v>
      </c>
      <c r="D3153">
        <v>305</v>
      </c>
      <c r="E3153">
        <v>80</v>
      </c>
      <c r="F3153">
        <v>191</v>
      </c>
      <c r="G3153">
        <v>0</v>
      </c>
      <c r="H3153">
        <v>0</v>
      </c>
      <c r="I3153">
        <v>4725</v>
      </c>
      <c r="J3153">
        <v>60000</v>
      </c>
      <c r="K3153">
        <v>7</v>
      </c>
      <c r="L3153">
        <v>35</v>
      </c>
      <c r="M3153">
        <v>0</v>
      </c>
      <c r="N3153">
        <v>0</v>
      </c>
      <c r="O3153">
        <v>80</v>
      </c>
      <c r="P3153">
        <v>120</v>
      </c>
      <c r="Q3153">
        <v>300</v>
      </c>
      <c r="R3153">
        <v>600</v>
      </c>
      <c r="S3153">
        <v>0</v>
      </c>
      <c r="T3153">
        <v>0</v>
      </c>
      <c r="U3153">
        <v>89</v>
      </c>
      <c r="V3153">
        <v>500</v>
      </c>
      <c r="W3153">
        <v>62000</v>
      </c>
      <c r="X3153">
        <v>70</v>
      </c>
      <c r="Y3153">
        <v>360</v>
      </c>
      <c r="Z3153">
        <v>120</v>
      </c>
      <c r="AA3153">
        <v>2500</v>
      </c>
      <c r="AB3153">
        <v>1000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100</v>
      </c>
    </row>
    <row r="3154" spans="1:34" ht="18.75">
      <c r="A3154" s="79">
        <v>3153</v>
      </c>
      <c r="B3154" t="s">
        <v>5519</v>
      </c>
      <c r="C3154">
        <v>5</v>
      </c>
      <c r="D3154">
        <v>308</v>
      </c>
      <c r="E3154">
        <v>80</v>
      </c>
      <c r="F3154">
        <v>191</v>
      </c>
      <c r="G3154">
        <v>0</v>
      </c>
      <c r="H3154">
        <v>0</v>
      </c>
      <c r="I3154">
        <v>4728</v>
      </c>
      <c r="J3154">
        <v>60000</v>
      </c>
      <c r="K3154">
        <v>7</v>
      </c>
      <c r="L3154">
        <v>35</v>
      </c>
      <c r="M3154">
        <v>0</v>
      </c>
      <c r="N3154">
        <v>0</v>
      </c>
      <c r="O3154">
        <v>80</v>
      </c>
      <c r="P3154">
        <v>120</v>
      </c>
      <c r="Q3154">
        <v>0</v>
      </c>
      <c r="R3154">
        <v>0</v>
      </c>
      <c r="S3154">
        <v>300</v>
      </c>
      <c r="T3154">
        <v>600</v>
      </c>
      <c r="U3154">
        <v>89</v>
      </c>
      <c r="V3154">
        <v>500</v>
      </c>
      <c r="W3154">
        <v>62000</v>
      </c>
      <c r="X3154">
        <v>70</v>
      </c>
      <c r="Y3154">
        <v>360</v>
      </c>
      <c r="Z3154">
        <v>120</v>
      </c>
      <c r="AA3154">
        <v>2500</v>
      </c>
      <c r="AB3154">
        <v>0</v>
      </c>
      <c r="AC3154">
        <v>10000</v>
      </c>
      <c r="AD3154">
        <v>0</v>
      </c>
      <c r="AE3154">
        <v>0</v>
      </c>
      <c r="AF3154">
        <v>0</v>
      </c>
      <c r="AG3154">
        <v>0</v>
      </c>
      <c r="AH3154">
        <v>100</v>
      </c>
    </row>
    <row r="3155" spans="1:34" ht="18.75">
      <c r="A3155" s="79">
        <v>3154</v>
      </c>
      <c r="B3155" t="s">
        <v>5520</v>
      </c>
      <c r="C3155">
        <v>16</v>
      </c>
      <c r="D3155">
        <v>2</v>
      </c>
      <c r="E3155">
        <v>1</v>
      </c>
      <c r="F3155">
        <v>1</v>
      </c>
      <c r="G3155">
        <v>0</v>
      </c>
      <c r="H3155">
        <v>0</v>
      </c>
      <c r="I3155">
        <v>4718</v>
      </c>
      <c r="J3155">
        <v>10000</v>
      </c>
      <c r="K3155">
        <v>8</v>
      </c>
      <c r="L3155">
        <v>8</v>
      </c>
      <c r="M3155">
        <v>8</v>
      </c>
      <c r="N3155">
        <v>8</v>
      </c>
      <c r="O3155">
        <v>80</v>
      </c>
      <c r="P3155">
        <v>100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300</v>
      </c>
      <c r="W3155">
        <v>62000</v>
      </c>
      <c r="X3155">
        <v>5</v>
      </c>
      <c r="Y3155">
        <v>0</v>
      </c>
      <c r="Z3155">
        <v>0</v>
      </c>
      <c r="AA3155">
        <v>300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100</v>
      </c>
    </row>
    <row r="3156" spans="1:34" ht="18.75">
      <c r="A3156" s="79">
        <v>3155</v>
      </c>
      <c r="B3156" t="s">
        <v>5521</v>
      </c>
      <c r="C3156">
        <v>16</v>
      </c>
      <c r="D3156">
        <v>2</v>
      </c>
      <c r="E3156">
        <v>1</v>
      </c>
      <c r="F3156">
        <v>1</v>
      </c>
      <c r="G3156">
        <v>0</v>
      </c>
      <c r="H3156">
        <v>0</v>
      </c>
      <c r="I3156">
        <v>4718</v>
      </c>
      <c r="J3156">
        <v>10000</v>
      </c>
      <c r="K3156">
        <v>8</v>
      </c>
      <c r="L3156">
        <v>8</v>
      </c>
      <c r="M3156">
        <v>8</v>
      </c>
      <c r="N3156">
        <v>8</v>
      </c>
      <c r="O3156">
        <v>0</v>
      </c>
      <c r="P3156">
        <v>0</v>
      </c>
      <c r="Q3156">
        <v>80</v>
      </c>
      <c r="R3156">
        <v>100</v>
      </c>
      <c r="S3156">
        <v>0</v>
      </c>
      <c r="T3156">
        <v>0</v>
      </c>
      <c r="U3156">
        <v>0</v>
      </c>
      <c r="V3156">
        <v>300</v>
      </c>
      <c r="W3156">
        <v>62000</v>
      </c>
      <c r="X3156">
        <v>5</v>
      </c>
      <c r="Y3156">
        <v>0</v>
      </c>
      <c r="Z3156">
        <v>0</v>
      </c>
      <c r="AA3156">
        <v>300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100</v>
      </c>
    </row>
    <row r="3157" spans="1:34" ht="18.75">
      <c r="A3157" s="79">
        <v>3156</v>
      </c>
      <c r="B3157" t="s">
        <v>5522</v>
      </c>
      <c r="C3157">
        <v>16</v>
      </c>
      <c r="D3157">
        <v>2</v>
      </c>
      <c r="E3157">
        <v>1</v>
      </c>
      <c r="F3157">
        <v>1</v>
      </c>
      <c r="G3157">
        <v>0</v>
      </c>
      <c r="H3157">
        <v>0</v>
      </c>
      <c r="I3157">
        <v>4718</v>
      </c>
      <c r="J3157">
        <v>10000</v>
      </c>
      <c r="K3157">
        <v>8</v>
      </c>
      <c r="L3157">
        <v>8</v>
      </c>
      <c r="M3157">
        <v>8</v>
      </c>
      <c r="N3157">
        <v>8</v>
      </c>
      <c r="O3157">
        <v>0</v>
      </c>
      <c r="P3157">
        <v>0</v>
      </c>
      <c r="Q3157">
        <v>0</v>
      </c>
      <c r="R3157">
        <v>0</v>
      </c>
      <c r="S3157">
        <v>70</v>
      </c>
      <c r="T3157">
        <v>100</v>
      </c>
      <c r="U3157">
        <v>0</v>
      </c>
      <c r="V3157">
        <v>300</v>
      </c>
      <c r="W3157">
        <v>62000</v>
      </c>
      <c r="X3157">
        <v>5</v>
      </c>
      <c r="Y3157">
        <v>0</v>
      </c>
      <c r="Z3157">
        <v>0</v>
      </c>
      <c r="AA3157">
        <v>300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100</v>
      </c>
    </row>
    <row r="3158" spans="1:34" ht="18.75">
      <c r="A3158" s="79">
        <v>3157</v>
      </c>
      <c r="B3158" t="s">
        <v>5523</v>
      </c>
      <c r="C3158">
        <v>19</v>
      </c>
      <c r="D3158">
        <v>0</v>
      </c>
      <c r="E3158">
        <v>3</v>
      </c>
      <c r="F3158">
        <v>0</v>
      </c>
      <c r="G3158">
        <v>0</v>
      </c>
      <c r="H3158">
        <v>0</v>
      </c>
      <c r="I3158">
        <v>4716</v>
      </c>
      <c r="J3158">
        <v>8000</v>
      </c>
      <c r="K3158">
        <v>0</v>
      </c>
      <c r="L3158">
        <v>0</v>
      </c>
      <c r="M3158">
        <v>0</v>
      </c>
      <c r="N3158">
        <v>2</v>
      </c>
      <c r="O3158">
        <v>70</v>
      </c>
      <c r="P3158">
        <v>100</v>
      </c>
      <c r="Q3158">
        <v>0</v>
      </c>
      <c r="R3158">
        <v>0</v>
      </c>
      <c r="S3158">
        <v>0</v>
      </c>
      <c r="T3158">
        <v>0</v>
      </c>
      <c r="U3158">
        <v>91</v>
      </c>
      <c r="V3158">
        <v>300</v>
      </c>
      <c r="W3158">
        <v>62000</v>
      </c>
      <c r="X3158">
        <v>0</v>
      </c>
      <c r="Y3158">
        <v>0</v>
      </c>
      <c r="Z3158">
        <v>0</v>
      </c>
      <c r="AA3158">
        <v>300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100</v>
      </c>
    </row>
    <row r="3159" spans="1:34" ht="18.75">
      <c r="A3159" s="79">
        <v>3158</v>
      </c>
      <c r="B3159" t="s">
        <v>5524</v>
      </c>
      <c r="C3159">
        <v>19</v>
      </c>
      <c r="D3159">
        <v>0</v>
      </c>
      <c r="E3159">
        <v>3</v>
      </c>
      <c r="F3159">
        <v>0</v>
      </c>
      <c r="G3159">
        <v>0</v>
      </c>
      <c r="H3159">
        <v>0</v>
      </c>
      <c r="I3159">
        <v>4716</v>
      </c>
      <c r="J3159">
        <v>8000</v>
      </c>
      <c r="K3159">
        <v>0</v>
      </c>
      <c r="L3159">
        <v>0</v>
      </c>
      <c r="M3159">
        <v>0</v>
      </c>
      <c r="N3159">
        <v>2</v>
      </c>
      <c r="O3159">
        <v>0</v>
      </c>
      <c r="P3159">
        <v>0</v>
      </c>
      <c r="Q3159">
        <v>70</v>
      </c>
      <c r="R3159">
        <v>100</v>
      </c>
      <c r="S3159">
        <v>0</v>
      </c>
      <c r="T3159">
        <v>0</v>
      </c>
      <c r="U3159">
        <v>83</v>
      </c>
      <c r="V3159">
        <v>300</v>
      </c>
      <c r="W3159">
        <v>62000</v>
      </c>
      <c r="X3159">
        <v>0</v>
      </c>
      <c r="Y3159">
        <v>0</v>
      </c>
      <c r="Z3159">
        <v>0</v>
      </c>
      <c r="AA3159">
        <v>300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100</v>
      </c>
    </row>
    <row r="3160" spans="1:34" ht="18.75">
      <c r="A3160" s="79">
        <v>3159</v>
      </c>
      <c r="B3160" t="s">
        <v>5525</v>
      </c>
      <c r="C3160">
        <v>19</v>
      </c>
      <c r="D3160">
        <v>0</v>
      </c>
      <c r="E3160">
        <v>3</v>
      </c>
      <c r="F3160">
        <v>0</v>
      </c>
      <c r="G3160">
        <v>0</v>
      </c>
      <c r="H3160">
        <v>0</v>
      </c>
      <c r="I3160">
        <v>4716</v>
      </c>
      <c r="J3160">
        <v>8000</v>
      </c>
      <c r="K3160">
        <v>0</v>
      </c>
      <c r="L3160">
        <v>0</v>
      </c>
      <c r="M3160">
        <v>0</v>
      </c>
      <c r="N3160">
        <v>2</v>
      </c>
      <c r="O3160">
        <v>0</v>
      </c>
      <c r="P3160">
        <v>0</v>
      </c>
      <c r="Q3160">
        <v>0</v>
      </c>
      <c r="R3160">
        <v>0</v>
      </c>
      <c r="S3160">
        <v>70</v>
      </c>
      <c r="T3160">
        <v>100</v>
      </c>
      <c r="U3160">
        <v>87</v>
      </c>
      <c r="V3160">
        <v>300</v>
      </c>
      <c r="W3160">
        <v>62000</v>
      </c>
      <c r="X3160">
        <v>0</v>
      </c>
      <c r="Y3160">
        <v>0</v>
      </c>
      <c r="Z3160">
        <v>0</v>
      </c>
      <c r="AA3160">
        <v>300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100</v>
      </c>
    </row>
    <row r="3161" spans="1:34" ht="18.75">
      <c r="A3161" s="79">
        <v>3160</v>
      </c>
      <c r="B3161" t="s">
        <v>5526</v>
      </c>
      <c r="C3161">
        <v>15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4711</v>
      </c>
      <c r="J3161">
        <v>8000</v>
      </c>
      <c r="K3161">
        <v>5</v>
      </c>
      <c r="L3161">
        <v>10</v>
      </c>
      <c r="M3161">
        <v>5</v>
      </c>
      <c r="N3161">
        <v>10</v>
      </c>
      <c r="O3161">
        <v>70</v>
      </c>
      <c r="P3161">
        <v>100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300</v>
      </c>
      <c r="W3161">
        <v>62000</v>
      </c>
      <c r="X3161">
        <v>5</v>
      </c>
      <c r="Y3161">
        <v>0</v>
      </c>
      <c r="Z3161">
        <v>0</v>
      </c>
      <c r="AA3161">
        <v>300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100</v>
      </c>
    </row>
    <row r="3162" spans="1:34" ht="18.75">
      <c r="A3162" s="79">
        <v>3161</v>
      </c>
      <c r="B3162" t="s">
        <v>5527</v>
      </c>
      <c r="C3162">
        <v>15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4711</v>
      </c>
      <c r="J3162">
        <v>8000</v>
      </c>
      <c r="K3162">
        <v>5</v>
      </c>
      <c r="L3162">
        <v>10</v>
      </c>
      <c r="M3162">
        <v>5</v>
      </c>
      <c r="N3162">
        <v>10</v>
      </c>
      <c r="O3162">
        <v>0</v>
      </c>
      <c r="P3162">
        <v>0</v>
      </c>
      <c r="Q3162">
        <v>70</v>
      </c>
      <c r="R3162">
        <v>100</v>
      </c>
      <c r="S3162">
        <v>0</v>
      </c>
      <c r="T3162">
        <v>0</v>
      </c>
      <c r="U3162">
        <v>0</v>
      </c>
      <c r="V3162">
        <v>300</v>
      </c>
      <c r="W3162">
        <v>62000</v>
      </c>
      <c r="X3162">
        <v>5</v>
      </c>
      <c r="Y3162">
        <v>0</v>
      </c>
      <c r="Z3162">
        <v>0</v>
      </c>
      <c r="AA3162">
        <v>300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100</v>
      </c>
    </row>
    <row r="3163" spans="1:34" ht="18.75">
      <c r="A3163" s="79">
        <v>3162</v>
      </c>
      <c r="B3163" t="s">
        <v>5528</v>
      </c>
      <c r="C3163">
        <v>15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4711</v>
      </c>
      <c r="J3163">
        <v>8000</v>
      </c>
      <c r="K3163">
        <v>5</v>
      </c>
      <c r="L3163">
        <v>10</v>
      </c>
      <c r="M3163">
        <v>5</v>
      </c>
      <c r="N3163">
        <v>10</v>
      </c>
      <c r="O3163">
        <v>0</v>
      </c>
      <c r="P3163">
        <v>0</v>
      </c>
      <c r="Q3163">
        <v>0</v>
      </c>
      <c r="R3163">
        <v>0</v>
      </c>
      <c r="S3163">
        <v>70</v>
      </c>
      <c r="T3163">
        <v>100</v>
      </c>
      <c r="U3163">
        <v>0</v>
      </c>
      <c r="V3163">
        <v>300</v>
      </c>
      <c r="W3163">
        <v>62000</v>
      </c>
      <c r="X3163">
        <v>5</v>
      </c>
      <c r="Y3163">
        <v>0</v>
      </c>
      <c r="Z3163">
        <v>0</v>
      </c>
      <c r="AA3163">
        <v>300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100</v>
      </c>
    </row>
    <row r="3164" spans="1:34" ht="18.75">
      <c r="A3164" s="79">
        <v>3163</v>
      </c>
      <c r="B3164" t="s">
        <v>5529</v>
      </c>
      <c r="C3164">
        <v>30</v>
      </c>
      <c r="D3164">
        <v>0</v>
      </c>
      <c r="E3164">
        <v>1</v>
      </c>
      <c r="F3164">
        <v>0</v>
      </c>
      <c r="G3164">
        <v>1</v>
      </c>
      <c r="H3164">
        <v>0</v>
      </c>
      <c r="I3164">
        <v>4710</v>
      </c>
      <c r="J3164">
        <v>50000</v>
      </c>
      <c r="K3164">
        <v>0</v>
      </c>
      <c r="L3164">
        <v>0</v>
      </c>
      <c r="M3164">
        <v>0</v>
      </c>
      <c r="N3164">
        <v>0</v>
      </c>
      <c r="O3164">
        <v>70</v>
      </c>
      <c r="P3164">
        <v>100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300</v>
      </c>
      <c r="W3164">
        <v>62000</v>
      </c>
      <c r="X3164">
        <v>5</v>
      </c>
      <c r="Y3164">
        <v>0</v>
      </c>
      <c r="Z3164">
        <v>0</v>
      </c>
      <c r="AA3164">
        <v>300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100</v>
      </c>
    </row>
    <row r="3165" spans="1:34" ht="18.75">
      <c r="A3165" s="79">
        <v>3164</v>
      </c>
      <c r="B3165" t="s">
        <v>5530</v>
      </c>
      <c r="C3165">
        <v>30</v>
      </c>
      <c r="D3165">
        <v>0</v>
      </c>
      <c r="E3165">
        <v>1</v>
      </c>
      <c r="F3165">
        <v>0</v>
      </c>
      <c r="G3165">
        <v>1</v>
      </c>
      <c r="H3165">
        <v>0</v>
      </c>
      <c r="I3165">
        <v>4710</v>
      </c>
      <c r="J3165">
        <v>50000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70</v>
      </c>
      <c r="R3165">
        <v>100</v>
      </c>
      <c r="S3165">
        <v>0</v>
      </c>
      <c r="T3165">
        <v>0</v>
      </c>
      <c r="U3165">
        <v>0</v>
      </c>
      <c r="V3165">
        <v>300</v>
      </c>
      <c r="W3165">
        <v>62000</v>
      </c>
      <c r="X3165">
        <v>5</v>
      </c>
      <c r="Y3165">
        <v>0</v>
      </c>
      <c r="Z3165">
        <v>0</v>
      </c>
      <c r="AA3165">
        <v>300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100</v>
      </c>
    </row>
    <row r="3166" spans="1:34" ht="18.75">
      <c r="A3166" s="79">
        <v>3165</v>
      </c>
      <c r="B3166" t="s">
        <v>5531</v>
      </c>
      <c r="C3166">
        <v>30</v>
      </c>
      <c r="D3166">
        <v>0</v>
      </c>
      <c r="E3166">
        <v>1</v>
      </c>
      <c r="F3166">
        <v>0</v>
      </c>
      <c r="G3166">
        <v>1</v>
      </c>
      <c r="H3166">
        <v>0</v>
      </c>
      <c r="I3166">
        <v>4710</v>
      </c>
      <c r="J3166">
        <v>50000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70</v>
      </c>
      <c r="T3166">
        <v>100</v>
      </c>
      <c r="U3166">
        <v>0</v>
      </c>
      <c r="V3166">
        <v>300</v>
      </c>
      <c r="W3166">
        <v>62000</v>
      </c>
      <c r="X3166">
        <v>5</v>
      </c>
      <c r="Y3166">
        <v>0</v>
      </c>
      <c r="Z3166">
        <v>0</v>
      </c>
      <c r="AA3166">
        <v>300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100</v>
      </c>
    </row>
    <row r="3167" spans="1:34" ht="18.75">
      <c r="A3167" s="79">
        <v>3166</v>
      </c>
      <c r="B3167" t="s">
        <v>5532</v>
      </c>
      <c r="C3167">
        <v>26</v>
      </c>
      <c r="D3167">
        <v>0</v>
      </c>
      <c r="E3167">
        <v>2</v>
      </c>
      <c r="F3167">
        <v>0</v>
      </c>
      <c r="G3167">
        <v>0</v>
      </c>
      <c r="H3167">
        <v>0</v>
      </c>
      <c r="I3167">
        <v>4712</v>
      </c>
      <c r="J3167">
        <v>8000</v>
      </c>
      <c r="K3167">
        <v>0</v>
      </c>
      <c r="L3167">
        <v>0</v>
      </c>
      <c r="M3167">
        <v>0</v>
      </c>
      <c r="N3167">
        <v>0</v>
      </c>
      <c r="O3167">
        <v>70</v>
      </c>
      <c r="P3167">
        <v>100</v>
      </c>
      <c r="Q3167">
        <v>0</v>
      </c>
      <c r="R3167">
        <v>0</v>
      </c>
      <c r="S3167">
        <v>0</v>
      </c>
      <c r="T3167">
        <v>0</v>
      </c>
      <c r="U3167">
        <v>65</v>
      </c>
      <c r="V3167">
        <v>300</v>
      </c>
      <c r="W3167">
        <v>62000</v>
      </c>
      <c r="X3167">
        <v>10</v>
      </c>
      <c r="Y3167">
        <v>0</v>
      </c>
      <c r="Z3167">
        <v>0</v>
      </c>
      <c r="AA3167">
        <v>300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100</v>
      </c>
    </row>
    <row r="3168" spans="1:34" ht="18.75">
      <c r="A3168" s="79">
        <v>3167</v>
      </c>
      <c r="B3168" t="s">
        <v>5533</v>
      </c>
      <c r="C3168">
        <v>26</v>
      </c>
      <c r="D3168">
        <v>0</v>
      </c>
      <c r="E3168">
        <v>2</v>
      </c>
      <c r="F3168">
        <v>0</v>
      </c>
      <c r="G3168">
        <v>0</v>
      </c>
      <c r="H3168">
        <v>0</v>
      </c>
      <c r="I3168">
        <v>4712</v>
      </c>
      <c r="J3168">
        <v>8000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70</v>
      </c>
      <c r="R3168">
        <v>100</v>
      </c>
      <c r="S3168">
        <v>0</v>
      </c>
      <c r="T3168">
        <v>0</v>
      </c>
      <c r="U3168">
        <v>65</v>
      </c>
      <c r="V3168">
        <v>300</v>
      </c>
      <c r="W3168">
        <v>62000</v>
      </c>
      <c r="X3168">
        <v>10</v>
      </c>
      <c r="Y3168">
        <v>0</v>
      </c>
      <c r="Z3168">
        <v>0</v>
      </c>
      <c r="AA3168">
        <v>300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100</v>
      </c>
    </row>
    <row r="3169" spans="1:34" ht="18.75">
      <c r="A3169" s="79">
        <v>3168</v>
      </c>
      <c r="B3169" t="s">
        <v>5534</v>
      </c>
      <c r="C3169">
        <v>26</v>
      </c>
      <c r="D3169">
        <v>0</v>
      </c>
      <c r="E3169">
        <v>2</v>
      </c>
      <c r="F3169">
        <v>0</v>
      </c>
      <c r="G3169">
        <v>0</v>
      </c>
      <c r="H3169">
        <v>0</v>
      </c>
      <c r="I3169">
        <v>4712</v>
      </c>
      <c r="J3169">
        <v>8000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70</v>
      </c>
      <c r="T3169">
        <v>100</v>
      </c>
      <c r="U3169">
        <v>65</v>
      </c>
      <c r="V3169">
        <v>300</v>
      </c>
      <c r="W3169">
        <v>62000</v>
      </c>
      <c r="X3169">
        <v>10</v>
      </c>
      <c r="Y3169">
        <v>0</v>
      </c>
      <c r="Z3169">
        <v>0</v>
      </c>
      <c r="AA3169">
        <v>300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100</v>
      </c>
    </row>
    <row r="3170" spans="1:34" ht="18.75">
      <c r="A3170" s="79">
        <v>3169</v>
      </c>
      <c r="B3170" t="s">
        <v>5535</v>
      </c>
      <c r="C3170">
        <v>22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4713</v>
      </c>
      <c r="J3170">
        <v>7000</v>
      </c>
      <c r="K3170">
        <v>0</v>
      </c>
      <c r="L3170">
        <v>0</v>
      </c>
      <c r="M3170">
        <v>0</v>
      </c>
      <c r="N3170">
        <v>0</v>
      </c>
      <c r="O3170">
        <v>70</v>
      </c>
      <c r="P3170">
        <v>100</v>
      </c>
      <c r="Q3170">
        <v>0</v>
      </c>
      <c r="R3170">
        <v>0</v>
      </c>
      <c r="S3170">
        <v>0</v>
      </c>
      <c r="T3170">
        <v>0</v>
      </c>
      <c r="U3170">
        <v>65</v>
      </c>
      <c r="V3170">
        <v>300</v>
      </c>
      <c r="W3170">
        <v>62000</v>
      </c>
      <c r="X3170">
        <v>10</v>
      </c>
      <c r="Y3170">
        <v>0</v>
      </c>
      <c r="Z3170">
        <v>0</v>
      </c>
      <c r="AA3170">
        <v>300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100</v>
      </c>
    </row>
    <row r="3171" spans="1:34" ht="18.75">
      <c r="A3171" s="79">
        <v>3170</v>
      </c>
      <c r="B3171" t="s">
        <v>5536</v>
      </c>
      <c r="C3171">
        <v>22</v>
      </c>
      <c r="D3171">
        <v>0</v>
      </c>
      <c r="E3171">
        <v>2</v>
      </c>
      <c r="F3171">
        <v>0</v>
      </c>
      <c r="G3171">
        <v>0</v>
      </c>
      <c r="H3171">
        <v>0</v>
      </c>
      <c r="I3171">
        <v>4713</v>
      </c>
      <c r="J3171">
        <v>7000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70</v>
      </c>
      <c r="R3171">
        <v>100</v>
      </c>
      <c r="S3171">
        <v>0</v>
      </c>
      <c r="T3171">
        <v>0</v>
      </c>
      <c r="U3171">
        <v>65</v>
      </c>
      <c r="V3171">
        <v>300</v>
      </c>
      <c r="W3171">
        <v>62000</v>
      </c>
      <c r="X3171">
        <v>10</v>
      </c>
      <c r="Y3171">
        <v>0</v>
      </c>
      <c r="Z3171">
        <v>0</v>
      </c>
      <c r="AA3171">
        <v>300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100</v>
      </c>
    </row>
    <row r="3172" spans="1:34" ht="18.75">
      <c r="A3172" s="79">
        <v>3171</v>
      </c>
      <c r="B3172" t="s">
        <v>5537</v>
      </c>
      <c r="C3172">
        <v>22</v>
      </c>
      <c r="D3172">
        <v>0</v>
      </c>
      <c r="E3172">
        <v>2</v>
      </c>
      <c r="F3172">
        <v>0</v>
      </c>
      <c r="G3172">
        <v>0</v>
      </c>
      <c r="H3172">
        <v>0</v>
      </c>
      <c r="I3172">
        <v>4713</v>
      </c>
      <c r="J3172">
        <v>7000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70</v>
      </c>
      <c r="T3172">
        <v>100</v>
      </c>
      <c r="U3172">
        <v>65</v>
      </c>
      <c r="V3172">
        <v>300</v>
      </c>
      <c r="W3172">
        <v>62000</v>
      </c>
      <c r="X3172">
        <v>10</v>
      </c>
      <c r="Y3172">
        <v>0</v>
      </c>
      <c r="Z3172">
        <v>0</v>
      </c>
      <c r="AA3172">
        <v>300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100</v>
      </c>
    </row>
    <row r="3173" spans="1:34" ht="18.75">
      <c r="A3173" s="79">
        <v>3172</v>
      </c>
      <c r="B3173" t="s">
        <v>5538</v>
      </c>
      <c r="C3173">
        <v>54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4715</v>
      </c>
      <c r="J3173">
        <v>10000</v>
      </c>
      <c r="K3173">
        <v>5</v>
      </c>
      <c r="L3173">
        <v>10</v>
      </c>
      <c r="M3173">
        <v>5</v>
      </c>
      <c r="N3173">
        <v>10</v>
      </c>
      <c r="O3173">
        <v>70</v>
      </c>
      <c r="P3173">
        <v>100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300</v>
      </c>
      <c r="W3173">
        <v>62000</v>
      </c>
      <c r="X3173">
        <v>5</v>
      </c>
      <c r="Y3173">
        <v>0</v>
      </c>
      <c r="Z3173">
        <v>0</v>
      </c>
      <c r="AA3173">
        <v>300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100</v>
      </c>
    </row>
    <row r="3174" spans="1:34" ht="18.75">
      <c r="A3174" s="79">
        <v>3173</v>
      </c>
      <c r="B3174" t="s">
        <v>5539</v>
      </c>
      <c r="C3174">
        <v>54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4715</v>
      </c>
      <c r="J3174">
        <v>10000</v>
      </c>
      <c r="K3174">
        <v>5</v>
      </c>
      <c r="L3174">
        <v>10</v>
      </c>
      <c r="M3174">
        <v>5</v>
      </c>
      <c r="N3174">
        <v>10</v>
      </c>
      <c r="O3174">
        <v>0</v>
      </c>
      <c r="P3174">
        <v>0</v>
      </c>
      <c r="Q3174">
        <v>70</v>
      </c>
      <c r="R3174">
        <v>100</v>
      </c>
      <c r="S3174">
        <v>0</v>
      </c>
      <c r="T3174">
        <v>0</v>
      </c>
      <c r="U3174">
        <v>0</v>
      </c>
      <c r="V3174">
        <v>300</v>
      </c>
      <c r="W3174">
        <v>62000</v>
      </c>
      <c r="X3174">
        <v>5</v>
      </c>
      <c r="Y3174">
        <v>0</v>
      </c>
      <c r="Z3174">
        <v>0</v>
      </c>
      <c r="AA3174">
        <v>300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100</v>
      </c>
    </row>
    <row r="3175" spans="1:34" ht="18.75">
      <c r="A3175" s="79">
        <v>3174</v>
      </c>
      <c r="B3175" t="s">
        <v>5540</v>
      </c>
      <c r="C3175">
        <v>54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4715</v>
      </c>
      <c r="J3175">
        <v>10000</v>
      </c>
      <c r="K3175">
        <v>5</v>
      </c>
      <c r="L3175">
        <v>10</v>
      </c>
      <c r="M3175">
        <v>5</v>
      </c>
      <c r="N3175">
        <v>10</v>
      </c>
      <c r="O3175">
        <v>0</v>
      </c>
      <c r="P3175">
        <v>0</v>
      </c>
      <c r="Q3175">
        <v>0</v>
      </c>
      <c r="R3175">
        <v>0</v>
      </c>
      <c r="S3175">
        <v>70</v>
      </c>
      <c r="T3175">
        <v>100</v>
      </c>
      <c r="U3175">
        <v>0</v>
      </c>
      <c r="V3175">
        <v>300</v>
      </c>
      <c r="W3175">
        <v>62000</v>
      </c>
      <c r="X3175">
        <v>5</v>
      </c>
      <c r="Y3175">
        <v>0</v>
      </c>
      <c r="Z3175">
        <v>0</v>
      </c>
      <c r="AA3175">
        <v>300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100</v>
      </c>
    </row>
    <row r="3176" spans="1:34" ht="18.75">
      <c r="A3176" s="79">
        <v>3175</v>
      </c>
      <c r="B3176" t="s">
        <v>5541</v>
      </c>
      <c r="C3176">
        <v>62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4714</v>
      </c>
      <c r="J3176">
        <v>10000</v>
      </c>
      <c r="K3176">
        <v>5</v>
      </c>
      <c r="L3176">
        <v>10</v>
      </c>
      <c r="M3176">
        <v>5</v>
      </c>
      <c r="N3176">
        <v>10</v>
      </c>
      <c r="O3176">
        <v>70</v>
      </c>
      <c r="P3176">
        <v>100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300</v>
      </c>
      <c r="W3176">
        <v>62000</v>
      </c>
      <c r="X3176">
        <v>5</v>
      </c>
      <c r="Y3176">
        <v>0</v>
      </c>
      <c r="Z3176">
        <v>0</v>
      </c>
      <c r="AA3176">
        <v>300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100</v>
      </c>
    </row>
    <row r="3177" spans="1:34" ht="18.75">
      <c r="A3177" s="79">
        <v>3176</v>
      </c>
      <c r="B3177" t="s">
        <v>5542</v>
      </c>
      <c r="C3177">
        <v>62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4714</v>
      </c>
      <c r="J3177">
        <v>10000</v>
      </c>
      <c r="K3177">
        <v>5</v>
      </c>
      <c r="L3177">
        <v>10</v>
      </c>
      <c r="M3177">
        <v>5</v>
      </c>
      <c r="N3177">
        <v>10</v>
      </c>
      <c r="O3177">
        <v>0</v>
      </c>
      <c r="P3177">
        <v>0</v>
      </c>
      <c r="Q3177">
        <v>70</v>
      </c>
      <c r="R3177">
        <v>100</v>
      </c>
      <c r="S3177">
        <v>0</v>
      </c>
      <c r="T3177">
        <v>0</v>
      </c>
      <c r="U3177">
        <v>0</v>
      </c>
      <c r="V3177">
        <v>300</v>
      </c>
      <c r="W3177">
        <v>62000</v>
      </c>
      <c r="X3177">
        <v>5</v>
      </c>
      <c r="Y3177">
        <v>0</v>
      </c>
      <c r="Z3177">
        <v>0</v>
      </c>
      <c r="AA3177">
        <v>300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100</v>
      </c>
    </row>
    <row r="3178" spans="1:34" ht="18.75">
      <c r="A3178" s="79">
        <v>3177</v>
      </c>
      <c r="B3178" t="s">
        <v>5543</v>
      </c>
      <c r="C3178">
        <v>62</v>
      </c>
      <c r="D3178">
        <v>0</v>
      </c>
      <c r="E3178">
        <v>1</v>
      </c>
      <c r="F3178">
        <v>0</v>
      </c>
      <c r="G3178">
        <v>0</v>
      </c>
      <c r="H3178">
        <v>0</v>
      </c>
      <c r="I3178">
        <v>4714</v>
      </c>
      <c r="J3178">
        <v>10000</v>
      </c>
      <c r="K3178">
        <v>5</v>
      </c>
      <c r="L3178">
        <v>10</v>
      </c>
      <c r="M3178">
        <v>5</v>
      </c>
      <c r="N3178">
        <v>10</v>
      </c>
      <c r="O3178">
        <v>0</v>
      </c>
      <c r="P3178">
        <v>0</v>
      </c>
      <c r="Q3178">
        <v>0</v>
      </c>
      <c r="R3178">
        <v>0</v>
      </c>
      <c r="S3178">
        <v>70</v>
      </c>
      <c r="T3178">
        <v>100</v>
      </c>
      <c r="U3178">
        <v>0</v>
      </c>
      <c r="V3178">
        <v>300</v>
      </c>
      <c r="W3178">
        <v>62000</v>
      </c>
      <c r="X3178">
        <v>5</v>
      </c>
      <c r="Y3178">
        <v>0</v>
      </c>
      <c r="Z3178">
        <v>0</v>
      </c>
      <c r="AA3178">
        <v>300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100</v>
      </c>
    </row>
    <row r="3179" spans="1:34" ht="18.75">
      <c r="A3179" s="79">
        <v>3178</v>
      </c>
      <c r="B3179" t="s">
        <v>5544</v>
      </c>
      <c r="C3179">
        <v>16</v>
      </c>
      <c r="D3179">
        <v>10</v>
      </c>
      <c r="E3179">
        <v>1</v>
      </c>
      <c r="F3179">
        <v>2</v>
      </c>
      <c r="G3179">
        <v>0</v>
      </c>
      <c r="H3179">
        <v>0</v>
      </c>
      <c r="I3179">
        <v>4717</v>
      </c>
      <c r="J3179">
        <v>10000</v>
      </c>
      <c r="K3179">
        <v>8</v>
      </c>
      <c r="L3179">
        <v>8</v>
      </c>
      <c r="M3179">
        <v>8</v>
      </c>
      <c r="N3179">
        <v>8</v>
      </c>
      <c r="O3179">
        <v>70</v>
      </c>
      <c r="P3179">
        <v>100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300</v>
      </c>
      <c r="W3179">
        <v>62000</v>
      </c>
      <c r="X3179">
        <v>5</v>
      </c>
      <c r="Y3179">
        <v>0</v>
      </c>
      <c r="Z3179">
        <v>0</v>
      </c>
      <c r="AA3179">
        <v>300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100</v>
      </c>
    </row>
    <row r="3180" spans="1:34" ht="18.75">
      <c r="A3180" s="79">
        <v>3179</v>
      </c>
      <c r="B3180" t="s">
        <v>5545</v>
      </c>
      <c r="C3180">
        <v>16</v>
      </c>
      <c r="D3180">
        <v>10</v>
      </c>
      <c r="E3180">
        <v>1</v>
      </c>
      <c r="F3180">
        <v>2</v>
      </c>
      <c r="G3180">
        <v>0</v>
      </c>
      <c r="H3180">
        <v>0</v>
      </c>
      <c r="I3180">
        <v>4717</v>
      </c>
      <c r="J3180">
        <v>10000</v>
      </c>
      <c r="K3180">
        <v>8</v>
      </c>
      <c r="L3180">
        <v>8</v>
      </c>
      <c r="M3180">
        <v>8</v>
      </c>
      <c r="N3180">
        <v>8</v>
      </c>
      <c r="O3180">
        <v>0</v>
      </c>
      <c r="P3180">
        <v>0</v>
      </c>
      <c r="Q3180">
        <v>70</v>
      </c>
      <c r="R3180">
        <v>100</v>
      </c>
      <c r="S3180">
        <v>0</v>
      </c>
      <c r="T3180">
        <v>0</v>
      </c>
      <c r="U3180">
        <v>0</v>
      </c>
      <c r="V3180">
        <v>300</v>
      </c>
      <c r="W3180">
        <v>62000</v>
      </c>
      <c r="X3180">
        <v>5</v>
      </c>
      <c r="Y3180">
        <v>0</v>
      </c>
      <c r="Z3180">
        <v>0</v>
      </c>
      <c r="AA3180">
        <v>300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100</v>
      </c>
    </row>
    <row r="3181" spans="1:34" ht="18.75">
      <c r="A3181" s="79">
        <v>3180</v>
      </c>
      <c r="B3181" t="s">
        <v>5546</v>
      </c>
      <c r="C3181">
        <v>16</v>
      </c>
      <c r="D3181">
        <v>10</v>
      </c>
      <c r="E3181">
        <v>1</v>
      </c>
      <c r="F3181">
        <v>2</v>
      </c>
      <c r="G3181">
        <v>0</v>
      </c>
      <c r="H3181">
        <v>0</v>
      </c>
      <c r="I3181">
        <v>4717</v>
      </c>
      <c r="J3181">
        <v>10000</v>
      </c>
      <c r="K3181">
        <v>8</v>
      </c>
      <c r="L3181">
        <v>8</v>
      </c>
      <c r="M3181">
        <v>8</v>
      </c>
      <c r="N3181">
        <v>8</v>
      </c>
      <c r="O3181">
        <v>0</v>
      </c>
      <c r="P3181">
        <v>0</v>
      </c>
      <c r="Q3181">
        <v>0</v>
      </c>
      <c r="R3181">
        <v>0</v>
      </c>
      <c r="S3181">
        <v>70</v>
      </c>
      <c r="T3181">
        <v>100</v>
      </c>
      <c r="U3181">
        <v>0</v>
      </c>
      <c r="V3181">
        <v>300</v>
      </c>
      <c r="W3181">
        <v>62000</v>
      </c>
      <c r="X3181">
        <v>5</v>
      </c>
      <c r="Y3181">
        <v>0</v>
      </c>
      <c r="Z3181">
        <v>0</v>
      </c>
      <c r="AA3181">
        <v>300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100</v>
      </c>
    </row>
    <row r="3182" spans="1:34" ht="18.75">
      <c r="A3182" s="79">
        <v>3181</v>
      </c>
      <c r="B3182" t="s">
        <v>5547</v>
      </c>
      <c r="C3182">
        <v>10</v>
      </c>
      <c r="D3182">
        <v>301</v>
      </c>
      <c r="E3182">
        <v>80</v>
      </c>
      <c r="F3182">
        <v>0</v>
      </c>
      <c r="G3182">
        <v>0</v>
      </c>
      <c r="H3182">
        <v>0</v>
      </c>
      <c r="I3182">
        <v>4740</v>
      </c>
      <c r="J3182">
        <v>60000</v>
      </c>
      <c r="K3182">
        <v>25</v>
      </c>
      <c r="L3182">
        <v>50</v>
      </c>
      <c r="M3182">
        <v>25</v>
      </c>
      <c r="N3182">
        <v>50</v>
      </c>
      <c r="O3182">
        <v>100</v>
      </c>
      <c r="P3182">
        <v>130</v>
      </c>
      <c r="Q3182">
        <v>0</v>
      </c>
      <c r="R3182">
        <v>0</v>
      </c>
      <c r="S3182">
        <v>0</v>
      </c>
      <c r="T3182">
        <v>0</v>
      </c>
      <c r="U3182">
        <v>87</v>
      </c>
      <c r="V3182">
        <v>300</v>
      </c>
      <c r="W3182">
        <v>50000</v>
      </c>
      <c r="X3182">
        <v>250</v>
      </c>
      <c r="Y3182">
        <v>0</v>
      </c>
      <c r="Z3182">
        <v>0</v>
      </c>
      <c r="AA3182">
        <v>1200</v>
      </c>
      <c r="AB3182">
        <v>20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100</v>
      </c>
    </row>
    <row r="3183" spans="1:34" ht="18.75">
      <c r="A3183" s="79">
        <v>3182</v>
      </c>
      <c r="B3183" t="s">
        <v>5548</v>
      </c>
      <c r="C3183">
        <v>11</v>
      </c>
      <c r="D3183">
        <v>301</v>
      </c>
      <c r="E3183">
        <v>80</v>
      </c>
      <c r="F3183">
        <v>0</v>
      </c>
      <c r="G3183">
        <v>0</v>
      </c>
      <c r="H3183">
        <v>0</v>
      </c>
      <c r="I3183">
        <v>4741</v>
      </c>
      <c r="J3183">
        <v>60000</v>
      </c>
      <c r="K3183">
        <v>25</v>
      </c>
      <c r="L3183">
        <v>50</v>
      </c>
      <c r="M3183">
        <v>25</v>
      </c>
      <c r="N3183">
        <v>50</v>
      </c>
      <c r="O3183">
        <v>100</v>
      </c>
      <c r="P3183">
        <v>130</v>
      </c>
      <c r="Q3183">
        <v>0</v>
      </c>
      <c r="R3183">
        <v>0</v>
      </c>
      <c r="S3183">
        <v>0</v>
      </c>
      <c r="T3183">
        <v>0</v>
      </c>
      <c r="U3183">
        <v>87</v>
      </c>
      <c r="V3183">
        <v>300</v>
      </c>
      <c r="W3183">
        <v>50000</v>
      </c>
      <c r="X3183">
        <v>250</v>
      </c>
      <c r="Y3183">
        <v>0</v>
      </c>
      <c r="Z3183">
        <v>0</v>
      </c>
      <c r="AA3183">
        <v>1200</v>
      </c>
      <c r="AB3183">
        <v>20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100</v>
      </c>
    </row>
    <row r="3184" spans="1:34" ht="18.75">
      <c r="A3184" s="79">
        <v>3183</v>
      </c>
      <c r="B3184" t="s">
        <v>5549</v>
      </c>
      <c r="C3184">
        <v>10</v>
      </c>
      <c r="D3184">
        <v>301</v>
      </c>
      <c r="E3184">
        <v>80</v>
      </c>
      <c r="F3184">
        <v>0</v>
      </c>
      <c r="G3184">
        <v>0</v>
      </c>
      <c r="H3184">
        <v>0</v>
      </c>
      <c r="I3184">
        <v>4740</v>
      </c>
      <c r="J3184">
        <v>60000</v>
      </c>
      <c r="K3184">
        <v>25</v>
      </c>
      <c r="L3184">
        <v>50</v>
      </c>
      <c r="M3184">
        <v>25</v>
      </c>
      <c r="N3184">
        <v>50</v>
      </c>
      <c r="O3184">
        <v>0</v>
      </c>
      <c r="P3184">
        <v>0</v>
      </c>
      <c r="Q3184">
        <v>100</v>
      </c>
      <c r="R3184">
        <v>130</v>
      </c>
      <c r="S3184">
        <v>0</v>
      </c>
      <c r="T3184">
        <v>0</v>
      </c>
      <c r="U3184">
        <v>87</v>
      </c>
      <c r="V3184">
        <v>300</v>
      </c>
      <c r="W3184">
        <v>50000</v>
      </c>
      <c r="X3184">
        <v>250</v>
      </c>
      <c r="Y3184">
        <v>0</v>
      </c>
      <c r="Z3184">
        <v>0</v>
      </c>
      <c r="AA3184">
        <v>1200</v>
      </c>
      <c r="AB3184">
        <v>20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100</v>
      </c>
    </row>
    <row r="3185" spans="1:34" ht="18.75">
      <c r="A3185" s="79">
        <v>3184</v>
      </c>
      <c r="B3185" t="s">
        <v>5550</v>
      </c>
      <c r="C3185">
        <v>11</v>
      </c>
      <c r="D3185">
        <v>301</v>
      </c>
      <c r="E3185">
        <v>80</v>
      </c>
      <c r="F3185">
        <v>0</v>
      </c>
      <c r="G3185">
        <v>0</v>
      </c>
      <c r="H3185">
        <v>0</v>
      </c>
      <c r="I3185">
        <v>4741</v>
      </c>
      <c r="J3185">
        <v>60000</v>
      </c>
      <c r="K3185">
        <v>25</v>
      </c>
      <c r="L3185">
        <v>50</v>
      </c>
      <c r="M3185">
        <v>25</v>
      </c>
      <c r="N3185">
        <v>50</v>
      </c>
      <c r="O3185">
        <v>0</v>
      </c>
      <c r="P3185">
        <v>0</v>
      </c>
      <c r="Q3185">
        <v>100</v>
      </c>
      <c r="R3185">
        <v>130</v>
      </c>
      <c r="S3185">
        <v>0</v>
      </c>
      <c r="T3185">
        <v>0</v>
      </c>
      <c r="U3185">
        <v>87</v>
      </c>
      <c r="V3185">
        <v>300</v>
      </c>
      <c r="W3185">
        <v>50000</v>
      </c>
      <c r="X3185">
        <v>250</v>
      </c>
      <c r="Y3185">
        <v>0</v>
      </c>
      <c r="Z3185">
        <v>0</v>
      </c>
      <c r="AA3185">
        <v>1200</v>
      </c>
      <c r="AB3185">
        <v>20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100</v>
      </c>
    </row>
    <row r="3186" spans="1:34" ht="18.75">
      <c r="A3186" s="79">
        <v>3185</v>
      </c>
      <c r="B3186" t="s">
        <v>5551</v>
      </c>
      <c r="C3186">
        <v>10</v>
      </c>
      <c r="D3186">
        <v>301</v>
      </c>
      <c r="E3186">
        <v>80</v>
      </c>
      <c r="F3186">
        <v>0</v>
      </c>
      <c r="G3186">
        <v>0</v>
      </c>
      <c r="H3186">
        <v>0</v>
      </c>
      <c r="I3186">
        <v>4740</v>
      </c>
      <c r="J3186">
        <v>60000</v>
      </c>
      <c r="K3186">
        <v>25</v>
      </c>
      <c r="L3186">
        <v>50</v>
      </c>
      <c r="M3186">
        <v>25</v>
      </c>
      <c r="N3186">
        <v>50</v>
      </c>
      <c r="O3186">
        <v>0</v>
      </c>
      <c r="P3186">
        <v>0</v>
      </c>
      <c r="Q3186">
        <v>0</v>
      </c>
      <c r="R3186">
        <v>0</v>
      </c>
      <c r="S3186">
        <v>100</v>
      </c>
      <c r="T3186">
        <v>130</v>
      </c>
      <c r="U3186">
        <v>87</v>
      </c>
      <c r="V3186">
        <v>300</v>
      </c>
      <c r="W3186">
        <v>50000</v>
      </c>
      <c r="X3186">
        <v>250</v>
      </c>
      <c r="Y3186">
        <v>0</v>
      </c>
      <c r="Z3186">
        <v>0</v>
      </c>
      <c r="AA3186">
        <v>1200</v>
      </c>
      <c r="AB3186">
        <v>20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100</v>
      </c>
    </row>
    <row r="3187" spans="1:34" ht="18.75">
      <c r="A3187" s="79">
        <v>3186</v>
      </c>
      <c r="B3187" t="s">
        <v>5552</v>
      </c>
      <c r="C3187">
        <v>11</v>
      </c>
      <c r="D3187">
        <v>301</v>
      </c>
      <c r="E3187">
        <v>80</v>
      </c>
      <c r="F3187">
        <v>0</v>
      </c>
      <c r="G3187">
        <v>0</v>
      </c>
      <c r="H3187">
        <v>0</v>
      </c>
      <c r="I3187">
        <v>4741</v>
      </c>
      <c r="J3187">
        <v>60000</v>
      </c>
      <c r="K3187">
        <v>25</v>
      </c>
      <c r="L3187">
        <v>50</v>
      </c>
      <c r="M3187">
        <v>25</v>
      </c>
      <c r="N3187">
        <v>50</v>
      </c>
      <c r="O3187">
        <v>0</v>
      </c>
      <c r="P3187">
        <v>0</v>
      </c>
      <c r="Q3187">
        <v>0</v>
      </c>
      <c r="R3187">
        <v>0</v>
      </c>
      <c r="S3187">
        <v>100</v>
      </c>
      <c r="T3187">
        <v>130</v>
      </c>
      <c r="U3187">
        <v>87</v>
      </c>
      <c r="V3187">
        <v>300</v>
      </c>
      <c r="W3187">
        <v>50000</v>
      </c>
      <c r="X3187">
        <v>250</v>
      </c>
      <c r="Y3187">
        <v>0</v>
      </c>
      <c r="Z3187">
        <v>0</v>
      </c>
      <c r="AA3187">
        <v>1200</v>
      </c>
      <c r="AB3187">
        <v>20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100</v>
      </c>
    </row>
    <row r="3188" spans="1:34" ht="18.75">
      <c r="A3188" s="79">
        <v>3187</v>
      </c>
      <c r="B3188" t="s">
        <v>5553</v>
      </c>
      <c r="C3188">
        <v>22</v>
      </c>
      <c r="D3188">
        <v>188</v>
      </c>
      <c r="E3188">
        <v>1</v>
      </c>
      <c r="F3188">
        <v>0</v>
      </c>
      <c r="G3188">
        <v>20</v>
      </c>
      <c r="H3188">
        <v>0</v>
      </c>
      <c r="I3188">
        <v>4713</v>
      </c>
      <c r="J3188">
        <v>7000</v>
      </c>
      <c r="K3188">
        <v>0</v>
      </c>
      <c r="L3188">
        <v>0</v>
      </c>
      <c r="M3188">
        <v>0</v>
      </c>
      <c r="N3188">
        <v>0</v>
      </c>
      <c r="O3188">
        <v>70</v>
      </c>
      <c r="P3188">
        <v>100</v>
      </c>
      <c r="Q3188">
        <v>0</v>
      </c>
      <c r="R3188">
        <v>0</v>
      </c>
      <c r="S3188">
        <v>0</v>
      </c>
      <c r="T3188">
        <v>0</v>
      </c>
      <c r="U3188">
        <v>65</v>
      </c>
      <c r="V3188">
        <v>300</v>
      </c>
      <c r="W3188">
        <v>62000</v>
      </c>
      <c r="X3188">
        <v>10</v>
      </c>
      <c r="Y3188">
        <v>0</v>
      </c>
      <c r="Z3188">
        <v>0</v>
      </c>
      <c r="AA3188">
        <v>300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100</v>
      </c>
    </row>
    <row r="3189" spans="1:34" ht="18.75">
      <c r="A3189" s="79">
        <v>3188</v>
      </c>
      <c r="B3189" t="s">
        <v>5554</v>
      </c>
      <c r="C3189">
        <v>22</v>
      </c>
      <c r="D3189">
        <v>188</v>
      </c>
      <c r="E3189">
        <v>1</v>
      </c>
      <c r="F3189">
        <v>0</v>
      </c>
      <c r="G3189">
        <v>20</v>
      </c>
      <c r="H3189">
        <v>0</v>
      </c>
      <c r="I3189">
        <v>4713</v>
      </c>
      <c r="J3189">
        <v>7000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70</v>
      </c>
      <c r="R3189">
        <v>100</v>
      </c>
      <c r="S3189">
        <v>0</v>
      </c>
      <c r="T3189">
        <v>0</v>
      </c>
      <c r="U3189">
        <v>65</v>
      </c>
      <c r="V3189">
        <v>300</v>
      </c>
      <c r="W3189">
        <v>62000</v>
      </c>
      <c r="X3189">
        <v>10</v>
      </c>
      <c r="Y3189">
        <v>0</v>
      </c>
      <c r="Z3189">
        <v>0</v>
      </c>
      <c r="AA3189">
        <v>300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100</v>
      </c>
    </row>
    <row r="3190" spans="1:34" ht="18.75">
      <c r="A3190" s="79">
        <v>3189</v>
      </c>
      <c r="B3190" t="s">
        <v>5555</v>
      </c>
      <c r="C3190">
        <v>22</v>
      </c>
      <c r="D3190">
        <v>188</v>
      </c>
      <c r="E3190">
        <v>1</v>
      </c>
      <c r="F3190">
        <v>0</v>
      </c>
      <c r="G3190">
        <v>20</v>
      </c>
      <c r="H3190">
        <v>0</v>
      </c>
      <c r="I3190">
        <v>4713</v>
      </c>
      <c r="J3190">
        <v>7000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70</v>
      </c>
      <c r="T3190">
        <v>100</v>
      </c>
      <c r="U3190">
        <v>65</v>
      </c>
      <c r="V3190">
        <v>300</v>
      </c>
      <c r="W3190">
        <v>62000</v>
      </c>
      <c r="X3190">
        <v>10</v>
      </c>
      <c r="Y3190">
        <v>0</v>
      </c>
      <c r="Z3190">
        <v>0</v>
      </c>
      <c r="AA3190">
        <v>300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100</v>
      </c>
    </row>
    <row r="3191" spans="1:34" ht="18.75">
      <c r="A3191" s="79">
        <v>3190</v>
      </c>
      <c r="B3191" t="s">
        <v>5556</v>
      </c>
      <c r="C3191">
        <v>30</v>
      </c>
      <c r="D3191">
        <v>188</v>
      </c>
      <c r="E3191">
        <v>1</v>
      </c>
      <c r="F3191">
        <v>0</v>
      </c>
      <c r="G3191">
        <v>10</v>
      </c>
      <c r="H3191">
        <v>0</v>
      </c>
      <c r="I3191">
        <v>4710</v>
      </c>
      <c r="J3191">
        <v>50000</v>
      </c>
      <c r="K3191">
        <v>0</v>
      </c>
      <c r="L3191">
        <v>0</v>
      </c>
      <c r="M3191">
        <v>0</v>
      </c>
      <c r="N3191">
        <v>0</v>
      </c>
      <c r="O3191">
        <v>70</v>
      </c>
      <c r="P3191">
        <v>100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300</v>
      </c>
      <c r="W3191">
        <v>62000</v>
      </c>
      <c r="X3191">
        <v>5</v>
      </c>
      <c r="Y3191">
        <v>0</v>
      </c>
      <c r="Z3191">
        <v>0</v>
      </c>
      <c r="AA3191">
        <v>300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100</v>
      </c>
    </row>
    <row r="3192" spans="1:34" ht="18.75">
      <c r="A3192" s="79">
        <v>3191</v>
      </c>
      <c r="B3192" t="s">
        <v>5557</v>
      </c>
      <c r="C3192">
        <v>30</v>
      </c>
      <c r="D3192">
        <v>188</v>
      </c>
      <c r="E3192">
        <v>1</v>
      </c>
      <c r="F3192">
        <v>0</v>
      </c>
      <c r="G3192">
        <v>10</v>
      </c>
      <c r="H3192">
        <v>0</v>
      </c>
      <c r="I3192">
        <v>4710</v>
      </c>
      <c r="J3192">
        <v>50000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70</v>
      </c>
      <c r="R3192">
        <v>100</v>
      </c>
      <c r="S3192">
        <v>0</v>
      </c>
      <c r="T3192">
        <v>0</v>
      </c>
      <c r="U3192">
        <v>0</v>
      </c>
      <c r="V3192">
        <v>300</v>
      </c>
      <c r="W3192">
        <v>62000</v>
      </c>
      <c r="X3192">
        <v>5</v>
      </c>
      <c r="Y3192">
        <v>0</v>
      </c>
      <c r="Z3192">
        <v>0</v>
      </c>
      <c r="AA3192">
        <v>300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100</v>
      </c>
    </row>
    <row r="3193" spans="1:34" ht="18.75">
      <c r="A3193" s="79">
        <v>3192</v>
      </c>
      <c r="B3193" t="s">
        <v>5558</v>
      </c>
      <c r="C3193">
        <v>30</v>
      </c>
      <c r="D3193">
        <v>188</v>
      </c>
      <c r="E3193">
        <v>1</v>
      </c>
      <c r="F3193">
        <v>0</v>
      </c>
      <c r="G3193">
        <v>10</v>
      </c>
      <c r="H3193">
        <v>0</v>
      </c>
      <c r="I3193">
        <v>4710</v>
      </c>
      <c r="J3193">
        <v>50000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70</v>
      </c>
      <c r="T3193">
        <v>100</v>
      </c>
      <c r="U3193">
        <v>0</v>
      </c>
      <c r="V3193">
        <v>300</v>
      </c>
      <c r="W3193">
        <v>62000</v>
      </c>
      <c r="X3193">
        <v>5</v>
      </c>
      <c r="Y3193">
        <v>0</v>
      </c>
      <c r="Z3193">
        <v>0</v>
      </c>
      <c r="AA3193">
        <v>250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100</v>
      </c>
    </row>
    <row r="3194" spans="1:34" ht="18.75">
      <c r="A3194" s="79">
        <v>3193</v>
      </c>
      <c r="B3194" t="s">
        <v>5559</v>
      </c>
      <c r="C3194">
        <v>10</v>
      </c>
      <c r="D3194">
        <v>301</v>
      </c>
      <c r="E3194">
        <v>80</v>
      </c>
      <c r="F3194">
        <v>197</v>
      </c>
      <c r="G3194">
        <v>0</v>
      </c>
      <c r="H3194">
        <v>0</v>
      </c>
      <c r="I3194">
        <v>4740</v>
      </c>
      <c r="J3194">
        <v>60000</v>
      </c>
      <c r="K3194">
        <v>25</v>
      </c>
      <c r="L3194">
        <v>50</v>
      </c>
      <c r="M3194">
        <v>25</v>
      </c>
      <c r="N3194">
        <v>50</v>
      </c>
      <c r="O3194">
        <v>100</v>
      </c>
      <c r="P3194">
        <v>130</v>
      </c>
      <c r="Q3194">
        <v>0</v>
      </c>
      <c r="R3194">
        <v>0</v>
      </c>
      <c r="S3194">
        <v>0</v>
      </c>
      <c r="T3194">
        <v>0</v>
      </c>
      <c r="U3194">
        <v>87</v>
      </c>
      <c r="V3194">
        <v>300</v>
      </c>
      <c r="W3194">
        <v>50000</v>
      </c>
      <c r="X3194">
        <v>250</v>
      </c>
      <c r="Y3194">
        <v>0</v>
      </c>
      <c r="Z3194">
        <v>0</v>
      </c>
      <c r="AA3194">
        <v>1200</v>
      </c>
      <c r="AB3194">
        <v>20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100</v>
      </c>
    </row>
    <row r="3195" spans="1:34" ht="18.75">
      <c r="A3195" s="79">
        <v>3194</v>
      </c>
      <c r="B3195" t="s">
        <v>5560</v>
      </c>
      <c r="C3195">
        <v>11</v>
      </c>
      <c r="D3195">
        <v>301</v>
      </c>
      <c r="E3195">
        <v>80</v>
      </c>
      <c r="F3195">
        <v>197</v>
      </c>
      <c r="G3195">
        <v>0</v>
      </c>
      <c r="H3195">
        <v>0</v>
      </c>
      <c r="I3195">
        <v>4741</v>
      </c>
      <c r="J3195">
        <v>60000</v>
      </c>
      <c r="K3195">
        <v>25</v>
      </c>
      <c r="L3195">
        <v>50</v>
      </c>
      <c r="M3195">
        <v>25</v>
      </c>
      <c r="N3195">
        <v>50</v>
      </c>
      <c r="O3195">
        <v>100</v>
      </c>
      <c r="P3195">
        <v>130</v>
      </c>
      <c r="Q3195">
        <v>0</v>
      </c>
      <c r="R3195">
        <v>0</v>
      </c>
      <c r="S3195">
        <v>0</v>
      </c>
      <c r="T3195">
        <v>0</v>
      </c>
      <c r="U3195">
        <v>87</v>
      </c>
      <c r="V3195">
        <v>300</v>
      </c>
      <c r="W3195">
        <v>50000</v>
      </c>
      <c r="X3195">
        <v>250</v>
      </c>
      <c r="Y3195">
        <v>0</v>
      </c>
      <c r="Z3195">
        <v>0</v>
      </c>
      <c r="AA3195">
        <v>1200</v>
      </c>
      <c r="AB3195">
        <v>20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100</v>
      </c>
    </row>
    <row r="3196" spans="1:34" ht="18.75">
      <c r="A3196" s="79">
        <v>3195</v>
      </c>
      <c r="B3196" t="s">
        <v>5561</v>
      </c>
      <c r="C3196">
        <v>10</v>
      </c>
      <c r="D3196">
        <v>301</v>
      </c>
      <c r="E3196">
        <v>80</v>
      </c>
      <c r="F3196">
        <v>197</v>
      </c>
      <c r="G3196">
        <v>0</v>
      </c>
      <c r="H3196">
        <v>0</v>
      </c>
      <c r="I3196">
        <v>4740</v>
      </c>
      <c r="J3196">
        <v>60000</v>
      </c>
      <c r="K3196">
        <v>25</v>
      </c>
      <c r="L3196">
        <v>50</v>
      </c>
      <c r="M3196">
        <v>25</v>
      </c>
      <c r="N3196">
        <v>50</v>
      </c>
      <c r="O3196">
        <v>0</v>
      </c>
      <c r="P3196">
        <v>0</v>
      </c>
      <c r="Q3196">
        <v>100</v>
      </c>
      <c r="R3196">
        <v>130</v>
      </c>
      <c r="S3196">
        <v>0</v>
      </c>
      <c r="T3196">
        <v>0</v>
      </c>
      <c r="U3196">
        <v>87</v>
      </c>
      <c r="V3196">
        <v>300</v>
      </c>
      <c r="W3196">
        <v>50000</v>
      </c>
      <c r="X3196">
        <v>250</v>
      </c>
      <c r="Y3196">
        <v>0</v>
      </c>
      <c r="Z3196">
        <v>0</v>
      </c>
      <c r="AA3196">
        <v>1200</v>
      </c>
      <c r="AB3196">
        <v>20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100</v>
      </c>
    </row>
    <row r="3197" spans="1:34" ht="18.75">
      <c r="A3197" s="79">
        <v>3196</v>
      </c>
      <c r="B3197" t="s">
        <v>5562</v>
      </c>
      <c r="C3197">
        <v>11</v>
      </c>
      <c r="D3197">
        <v>301</v>
      </c>
      <c r="E3197">
        <v>80</v>
      </c>
      <c r="F3197">
        <v>197</v>
      </c>
      <c r="G3197">
        <v>0</v>
      </c>
      <c r="H3197">
        <v>0</v>
      </c>
      <c r="I3197">
        <v>4741</v>
      </c>
      <c r="J3197">
        <v>60000</v>
      </c>
      <c r="K3197">
        <v>25</v>
      </c>
      <c r="L3197">
        <v>50</v>
      </c>
      <c r="M3197">
        <v>25</v>
      </c>
      <c r="N3197">
        <v>50</v>
      </c>
      <c r="O3197">
        <v>0</v>
      </c>
      <c r="P3197">
        <v>0</v>
      </c>
      <c r="Q3197">
        <v>100</v>
      </c>
      <c r="R3197">
        <v>130</v>
      </c>
      <c r="S3197">
        <v>0</v>
      </c>
      <c r="T3197">
        <v>0</v>
      </c>
      <c r="U3197">
        <v>87</v>
      </c>
      <c r="V3197">
        <v>300</v>
      </c>
      <c r="W3197">
        <v>50000</v>
      </c>
      <c r="X3197">
        <v>250</v>
      </c>
      <c r="Y3197">
        <v>0</v>
      </c>
      <c r="Z3197">
        <v>0</v>
      </c>
      <c r="AA3197">
        <v>1200</v>
      </c>
      <c r="AB3197">
        <v>20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100</v>
      </c>
    </row>
    <row r="3198" spans="1:34" ht="18.75">
      <c r="A3198" s="79">
        <v>3197</v>
      </c>
      <c r="B3198" t="s">
        <v>5563</v>
      </c>
      <c r="C3198">
        <v>10</v>
      </c>
      <c r="D3198">
        <v>301</v>
      </c>
      <c r="E3198">
        <v>80</v>
      </c>
      <c r="F3198">
        <v>197</v>
      </c>
      <c r="G3198">
        <v>0</v>
      </c>
      <c r="H3198">
        <v>0</v>
      </c>
      <c r="I3198">
        <v>4740</v>
      </c>
      <c r="J3198">
        <v>60000</v>
      </c>
      <c r="K3198">
        <v>25</v>
      </c>
      <c r="L3198">
        <v>50</v>
      </c>
      <c r="M3198">
        <v>25</v>
      </c>
      <c r="N3198">
        <v>50</v>
      </c>
      <c r="O3198">
        <v>0</v>
      </c>
      <c r="P3198">
        <v>0</v>
      </c>
      <c r="Q3198">
        <v>0</v>
      </c>
      <c r="R3198">
        <v>0</v>
      </c>
      <c r="S3198">
        <v>100</v>
      </c>
      <c r="T3198">
        <v>130</v>
      </c>
      <c r="U3198">
        <v>87</v>
      </c>
      <c r="V3198">
        <v>300</v>
      </c>
      <c r="W3198">
        <v>50000</v>
      </c>
      <c r="X3198">
        <v>250</v>
      </c>
      <c r="Y3198">
        <v>0</v>
      </c>
      <c r="Z3198">
        <v>0</v>
      </c>
      <c r="AA3198">
        <v>1200</v>
      </c>
      <c r="AB3198">
        <v>20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100</v>
      </c>
    </row>
    <row r="3199" spans="1:34" ht="18.75">
      <c r="A3199" s="79">
        <v>3198</v>
      </c>
      <c r="B3199" t="s">
        <v>5564</v>
      </c>
      <c r="C3199">
        <v>11</v>
      </c>
      <c r="D3199">
        <v>301</v>
      </c>
      <c r="E3199">
        <v>80</v>
      </c>
      <c r="F3199">
        <v>197</v>
      </c>
      <c r="G3199">
        <v>0</v>
      </c>
      <c r="H3199">
        <v>0</v>
      </c>
      <c r="I3199">
        <v>4741</v>
      </c>
      <c r="J3199">
        <v>60000</v>
      </c>
      <c r="K3199">
        <v>25</v>
      </c>
      <c r="L3199">
        <v>50</v>
      </c>
      <c r="M3199">
        <v>25</v>
      </c>
      <c r="N3199">
        <v>50</v>
      </c>
      <c r="O3199">
        <v>0</v>
      </c>
      <c r="P3199">
        <v>0</v>
      </c>
      <c r="Q3199">
        <v>0</v>
      </c>
      <c r="R3199">
        <v>0</v>
      </c>
      <c r="S3199">
        <v>100</v>
      </c>
      <c r="T3199">
        <v>130</v>
      </c>
      <c r="U3199">
        <v>87</v>
      </c>
      <c r="V3199">
        <v>300</v>
      </c>
      <c r="W3199">
        <v>50000</v>
      </c>
      <c r="X3199">
        <v>250</v>
      </c>
      <c r="Y3199">
        <v>0</v>
      </c>
      <c r="Z3199">
        <v>0</v>
      </c>
      <c r="AA3199">
        <v>1200</v>
      </c>
      <c r="AB3199">
        <v>20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100</v>
      </c>
    </row>
    <row r="3200" spans="1:34" ht="18.75">
      <c r="A3200" s="79">
        <v>3199</v>
      </c>
      <c r="B3200" t="s">
        <v>5565</v>
      </c>
      <c r="C3200">
        <v>17</v>
      </c>
      <c r="D3200">
        <v>7</v>
      </c>
      <c r="E3200">
        <v>1</v>
      </c>
      <c r="F3200">
        <v>0</v>
      </c>
      <c r="G3200">
        <v>0</v>
      </c>
      <c r="H3200">
        <v>0</v>
      </c>
      <c r="I3200">
        <v>4023</v>
      </c>
      <c r="J3200">
        <v>10000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10000</v>
      </c>
      <c r="X3200">
        <v>5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100</v>
      </c>
    </row>
    <row r="3201" spans="1:34" ht="18.75">
      <c r="A3201" s="79">
        <v>3200</v>
      </c>
      <c r="B3201" t="s">
        <v>5566</v>
      </c>
      <c r="C3201">
        <v>44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3932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5000</v>
      </c>
      <c r="X3201">
        <v>5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100</v>
      </c>
    </row>
    <row r="3202" spans="1:34" ht="18.75">
      <c r="A3202" s="79">
        <v>3201</v>
      </c>
      <c r="B3202" t="s">
        <v>5567</v>
      </c>
      <c r="C3202">
        <v>44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3932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5000</v>
      </c>
      <c r="X3202">
        <v>5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100</v>
      </c>
    </row>
    <row r="3203" spans="1:34" ht="18.75">
      <c r="A3203" s="79">
        <v>3202</v>
      </c>
      <c r="B3203" t="s">
        <v>5568</v>
      </c>
      <c r="C3203">
        <v>44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3932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5000</v>
      </c>
      <c r="X3203">
        <v>5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100</v>
      </c>
    </row>
    <row r="3204" spans="1:34" ht="18.75">
      <c r="A3204" s="79">
        <v>3203</v>
      </c>
      <c r="B3204" t="s">
        <v>5569</v>
      </c>
      <c r="C3204">
        <v>44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3932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5000</v>
      </c>
      <c r="X3204">
        <v>5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100</v>
      </c>
    </row>
    <row r="3205" spans="1:34" ht="18.75">
      <c r="A3205" s="79">
        <v>3204</v>
      </c>
      <c r="B3205" t="s">
        <v>5570</v>
      </c>
      <c r="C3205">
        <v>44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3932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5000</v>
      </c>
      <c r="X3205">
        <v>5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100</v>
      </c>
    </row>
    <row r="3206" spans="1:34" ht="18.75">
      <c r="A3206" s="79">
        <v>3205</v>
      </c>
      <c r="B3206" t="s">
        <v>5571</v>
      </c>
      <c r="C3206">
        <v>44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3932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5000</v>
      </c>
      <c r="X3206">
        <v>5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100</v>
      </c>
    </row>
    <row r="3207" spans="1:34" ht="18.75">
      <c r="A3207" s="79">
        <v>3206</v>
      </c>
      <c r="B3207" t="s">
        <v>5572</v>
      </c>
      <c r="C3207">
        <v>44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3932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5000</v>
      </c>
      <c r="X3207">
        <v>5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100</v>
      </c>
    </row>
    <row r="3208" spans="1:34" ht="18.75">
      <c r="A3208" s="79">
        <v>3207</v>
      </c>
      <c r="B3208" t="s">
        <v>5573</v>
      </c>
      <c r="C3208">
        <v>44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3932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5000</v>
      </c>
      <c r="X3208">
        <v>5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100</v>
      </c>
    </row>
    <row r="3209" spans="1:34" ht="18.75">
      <c r="A3209" s="79">
        <v>3208</v>
      </c>
      <c r="B3209" t="s">
        <v>5574</v>
      </c>
      <c r="C3209">
        <v>44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3932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5000</v>
      </c>
      <c r="X3209">
        <v>5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100</v>
      </c>
    </row>
    <row r="3210" spans="1:34" ht="18.75">
      <c r="A3210" s="79">
        <v>3209</v>
      </c>
      <c r="B3210" t="s">
        <v>5575</v>
      </c>
      <c r="C3210">
        <v>44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3932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5000</v>
      </c>
      <c r="X3210">
        <v>5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100</v>
      </c>
    </row>
    <row r="3211" spans="1:34" ht="18.75">
      <c r="A3211" s="79">
        <v>3210</v>
      </c>
      <c r="B3211" t="s">
        <v>5576</v>
      </c>
      <c r="C3211">
        <v>44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3932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5000</v>
      </c>
      <c r="X3211">
        <v>5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100</v>
      </c>
    </row>
    <row r="3212" spans="1:34" ht="18.75">
      <c r="A3212" s="79">
        <v>3211</v>
      </c>
      <c r="B3212" t="s">
        <v>5577</v>
      </c>
      <c r="C3212">
        <v>44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3932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5000</v>
      </c>
      <c r="X3212">
        <v>5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100</v>
      </c>
    </row>
    <row r="3213" spans="1:34" ht="18.75">
      <c r="A3213" s="79">
        <v>3212</v>
      </c>
      <c r="B3213" t="s">
        <v>5578</v>
      </c>
      <c r="C3213">
        <v>44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3932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5000</v>
      </c>
      <c r="X3213">
        <v>5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100</v>
      </c>
    </row>
    <row r="3214" spans="1:34" ht="18.75">
      <c r="A3214" s="79">
        <v>3213</v>
      </c>
      <c r="B3214" t="s">
        <v>5579</v>
      </c>
      <c r="C3214">
        <v>44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3932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5000</v>
      </c>
      <c r="X3214">
        <v>5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100</v>
      </c>
    </row>
    <row r="3215" spans="1:34" ht="18.75">
      <c r="A3215" s="79">
        <v>3214</v>
      </c>
      <c r="B3215" t="s">
        <v>5580</v>
      </c>
      <c r="C3215">
        <v>17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3930</v>
      </c>
      <c r="J3215">
        <v>999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5000</v>
      </c>
      <c r="X3215">
        <v>5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100</v>
      </c>
    </row>
    <row r="3216" spans="1:34" ht="18.75">
      <c r="A3216" s="79">
        <v>3215</v>
      </c>
      <c r="B3216" t="s">
        <v>5581</v>
      </c>
      <c r="C3216">
        <v>17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3930</v>
      </c>
      <c r="J3216">
        <v>999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5000</v>
      </c>
      <c r="X3216">
        <v>5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100</v>
      </c>
    </row>
    <row r="3217" spans="1:34" ht="18.75">
      <c r="A3217" s="79">
        <v>3216</v>
      </c>
      <c r="B3217" t="s">
        <v>5582</v>
      </c>
      <c r="C3217">
        <v>17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3931</v>
      </c>
      <c r="J3217">
        <v>999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5000</v>
      </c>
      <c r="X3217">
        <v>5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100</v>
      </c>
    </row>
    <row r="3218" spans="1:34" ht="18.75">
      <c r="A3218" s="79">
        <v>3217</v>
      </c>
      <c r="B3218" t="s">
        <v>5583</v>
      </c>
      <c r="C3218">
        <v>44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273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5000</v>
      </c>
      <c r="X3218">
        <v>5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100</v>
      </c>
    </row>
    <row r="3219" spans="1:34" ht="18.75">
      <c r="A3219" s="79">
        <v>3218</v>
      </c>
      <c r="B3219" t="s">
        <v>5584</v>
      </c>
      <c r="C3219">
        <v>44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272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5000</v>
      </c>
      <c r="X3219">
        <v>5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100</v>
      </c>
    </row>
    <row r="3220" spans="1:34" ht="18.75">
      <c r="A3220" s="79">
        <v>3219</v>
      </c>
      <c r="B3220" t="s">
        <v>5585</v>
      </c>
      <c r="C3220">
        <v>17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2570</v>
      </c>
      <c r="J3220">
        <v>999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5000</v>
      </c>
      <c r="X3220">
        <v>5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100</v>
      </c>
    </row>
    <row r="3221" spans="1:34" ht="18.75">
      <c r="A3221" s="79">
        <v>3220</v>
      </c>
      <c r="B3221" t="s">
        <v>5586</v>
      </c>
      <c r="C3221">
        <v>17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3931</v>
      </c>
      <c r="J3221">
        <v>999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5000</v>
      </c>
      <c r="X3221">
        <v>5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100</v>
      </c>
    </row>
    <row r="3222" spans="1:34" ht="18.75">
      <c r="A3222" s="79">
        <v>3221</v>
      </c>
      <c r="B3222" t="s">
        <v>5587</v>
      </c>
      <c r="C3222">
        <v>17</v>
      </c>
      <c r="D3222">
        <v>4</v>
      </c>
      <c r="E3222">
        <v>1</v>
      </c>
      <c r="F3222">
        <v>0</v>
      </c>
      <c r="G3222">
        <v>0</v>
      </c>
      <c r="H3222">
        <v>0</v>
      </c>
      <c r="I3222">
        <v>2575</v>
      </c>
      <c r="J3222">
        <v>60000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5</v>
      </c>
      <c r="W3222">
        <v>10</v>
      </c>
      <c r="X3222">
        <v>100000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100</v>
      </c>
    </row>
    <row r="3223" spans="1:34" ht="18.75">
      <c r="A3223" s="79">
        <v>3222</v>
      </c>
      <c r="B3223" t="s">
        <v>5588</v>
      </c>
      <c r="C3223">
        <v>17</v>
      </c>
      <c r="D3223">
        <v>0</v>
      </c>
      <c r="E3223">
        <v>1</v>
      </c>
      <c r="F3223">
        <v>0</v>
      </c>
      <c r="G3223">
        <v>0</v>
      </c>
      <c r="H3223">
        <v>0</v>
      </c>
      <c r="I3223">
        <v>2374</v>
      </c>
      <c r="J3223">
        <v>60000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5</v>
      </c>
      <c r="W3223">
        <v>10</v>
      </c>
      <c r="X3223">
        <v>100000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100</v>
      </c>
    </row>
    <row r="3224" spans="1:34" ht="18.75">
      <c r="A3224" s="79">
        <v>3223</v>
      </c>
      <c r="B3224" t="s">
        <v>5589</v>
      </c>
      <c r="C3224">
        <v>17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2374</v>
      </c>
      <c r="J3224">
        <v>60000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5</v>
      </c>
      <c r="W3224">
        <v>10</v>
      </c>
      <c r="X3224">
        <v>100000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100</v>
      </c>
    </row>
    <row r="3225" spans="1:34" ht="18.75">
      <c r="A3225" s="79">
        <v>3224</v>
      </c>
      <c r="B3225" t="s">
        <v>5590</v>
      </c>
      <c r="C3225">
        <v>17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2374</v>
      </c>
      <c r="J3225">
        <v>60000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5</v>
      </c>
      <c r="W3225">
        <v>10</v>
      </c>
      <c r="X3225">
        <v>100000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100</v>
      </c>
    </row>
    <row r="3226" spans="1:34" ht="18.75">
      <c r="A3226" s="79">
        <v>3225</v>
      </c>
      <c r="B3226" t="s">
        <v>5591</v>
      </c>
      <c r="C3226">
        <v>17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2374</v>
      </c>
      <c r="J3226">
        <v>60000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5</v>
      </c>
      <c r="W3226">
        <v>10</v>
      </c>
      <c r="X3226">
        <v>100000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100</v>
      </c>
    </row>
    <row r="3227" spans="1:34" ht="18.75">
      <c r="A3227" s="79">
        <v>3226</v>
      </c>
      <c r="B3227" t="s">
        <v>5592</v>
      </c>
      <c r="C3227">
        <v>17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2374</v>
      </c>
      <c r="J3227">
        <v>60000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5</v>
      </c>
      <c r="W3227">
        <v>10</v>
      </c>
      <c r="X3227">
        <v>100000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100</v>
      </c>
    </row>
    <row r="3228" spans="1:34" ht="18.75">
      <c r="A3228" s="79">
        <v>3227</v>
      </c>
      <c r="B3228" t="s">
        <v>5593</v>
      </c>
      <c r="C3228">
        <v>17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2374</v>
      </c>
      <c r="J3228">
        <v>60000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5</v>
      </c>
      <c r="W3228">
        <v>10</v>
      </c>
      <c r="X3228">
        <v>100000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100</v>
      </c>
    </row>
    <row r="3229" spans="1:34" ht="18.75">
      <c r="A3229" s="79">
        <v>3228</v>
      </c>
      <c r="B3229" t="s">
        <v>5594</v>
      </c>
      <c r="C3229">
        <v>17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2374</v>
      </c>
      <c r="J3229">
        <v>60000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5</v>
      </c>
      <c r="W3229">
        <v>10</v>
      </c>
      <c r="X3229">
        <v>100000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100</v>
      </c>
    </row>
    <row r="3230" spans="1:34" ht="18.75">
      <c r="A3230" s="79">
        <v>3229</v>
      </c>
      <c r="B3230" t="s">
        <v>5595</v>
      </c>
      <c r="C3230">
        <v>17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2374</v>
      </c>
      <c r="J3230">
        <v>60000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5</v>
      </c>
      <c r="W3230">
        <v>10</v>
      </c>
      <c r="X3230">
        <v>100000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100</v>
      </c>
    </row>
    <row r="3231" spans="1:34" ht="18.75">
      <c r="A3231" s="79">
        <v>3230</v>
      </c>
      <c r="B3231" t="s">
        <v>5596</v>
      </c>
      <c r="C3231">
        <v>17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2374</v>
      </c>
      <c r="J3231">
        <v>60000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5</v>
      </c>
      <c r="W3231">
        <v>10</v>
      </c>
      <c r="X3231">
        <v>100000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100</v>
      </c>
    </row>
    <row r="3232" spans="1:34" ht="18.75">
      <c r="A3232" s="79">
        <v>3231</v>
      </c>
      <c r="B3232" t="s">
        <v>5597</v>
      </c>
      <c r="C3232">
        <v>17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2374</v>
      </c>
      <c r="J3232">
        <v>60000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5</v>
      </c>
      <c r="W3232">
        <v>10</v>
      </c>
      <c r="X3232">
        <v>100000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100</v>
      </c>
    </row>
    <row r="3233" spans="1:34" ht="18.75">
      <c r="A3233" s="79">
        <v>3232</v>
      </c>
      <c r="B3233" t="s">
        <v>5598</v>
      </c>
      <c r="C3233">
        <v>17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2374</v>
      </c>
      <c r="J3233">
        <v>60000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5</v>
      </c>
      <c r="W3233">
        <v>10</v>
      </c>
      <c r="X3233">
        <v>100000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100</v>
      </c>
    </row>
    <row r="3234" spans="1:34" ht="18.75">
      <c r="A3234" s="79">
        <v>3233</v>
      </c>
      <c r="B3234" t="s">
        <v>5599</v>
      </c>
      <c r="C3234">
        <v>44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1140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10000</v>
      </c>
      <c r="X3234">
        <v>5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100</v>
      </c>
    </row>
    <row r="3235" spans="1:34" ht="18.75">
      <c r="A3235" s="79">
        <v>3234</v>
      </c>
      <c r="B3235" t="s">
        <v>5600</v>
      </c>
      <c r="C3235">
        <v>17</v>
      </c>
      <c r="D3235">
        <v>101</v>
      </c>
      <c r="E3235">
        <v>1</v>
      </c>
      <c r="F3235">
        <v>0</v>
      </c>
      <c r="G3235">
        <v>0</v>
      </c>
      <c r="H3235">
        <v>0</v>
      </c>
      <c r="I3235">
        <v>998</v>
      </c>
      <c r="J3235">
        <v>999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100</v>
      </c>
    </row>
    <row r="3236" spans="1:34" ht="18.75">
      <c r="A3236" s="79">
        <v>3235</v>
      </c>
      <c r="B3236" t="s">
        <v>5601</v>
      </c>
      <c r="C3236">
        <v>17</v>
      </c>
      <c r="D3236">
        <v>101</v>
      </c>
      <c r="E3236">
        <v>1</v>
      </c>
      <c r="F3236">
        <v>0</v>
      </c>
      <c r="G3236">
        <v>0</v>
      </c>
      <c r="H3236">
        <v>0</v>
      </c>
      <c r="I3236">
        <v>998</v>
      </c>
      <c r="J3236">
        <v>999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100</v>
      </c>
    </row>
    <row r="3237" spans="1:34" ht="18.75">
      <c r="A3237" s="79">
        <v>3236</v>
      </c>
      <c r="B3237" t="s">
        <v>5602</v>
      </c>
      <c r="C3237">
        <v>17</v>
      </c>
      <c r="D3237">
        <v>101</v>
      </c>
      <c r="E3237">
        <v>1</v>
      </c>
      <c r="F3237">
        <v>0</v>
      </c>
      <c r="G3237">
        <v>0</v>
      </c>
      <c r="H3237">
        <v>0</v>
      </c>
      <c r="I3237">
        <v>998</v>
      </c>
      <c r="J3237">
        <v>999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100</v>
      </c>
    </row>
    <row r="3238" spans="1:34" ht="18.75">
      <c r="A3238" s="79">
        <v>3237</v>
      </c>
      <c r="B3238" t="s">
        <v>5603</v>
      </c>
      <c r="C3238">
        <v>17</v>
      </c>
      <c r="D3238">
        <v>101</v>
      </c>
      <c r="E3238">
        <v>1</v>
      </c>
      <c r="F3238">
        <v>0</v>
      </c>
      <c r="G3238">
        <v>0</v>
      </c>
      <c r="H3238">
        <v>0</v>
      </c>
      <c r="I3238">
        <v>998</v>
      </c>
      <c r="J3238">
        <v>999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100</v>
      </c>
    </row>
    <row r="3239" spans="1:34" ht="18.75">
      <c r="A3239" s="79">
        <v>3238</v>
      </c>
      <c r="B3239" t="s">
        <v>5604</v>
      </c>
      <c r="C3239">
        <v>17</v>
      </c>
      <c r="D3239">
        <v>101</v>
      </c>
      <c r="E3239">
        <v>1</v>
      </c>
      <c r="F3239">
        <v>0</v>
      </c>
      <c r="G3239">
        <v>0</v>
      </c>
      <c r="H3239">
        <v>0</v>
      </c>
      <c r="I3239">
        <v>998</v>
      </c>
      <c r="J3239">
        <v>999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100</v>
      </c>
    </row>
    <row r="3240" spans="1:34" ht="18.75">
      <c r="A3240" s="79">
        <v>3239</v>
      </c>
      <c r="B3240" t="s">
        <v>5605</v>
      </c>
      <c r="C3240">
        <v>17</v>
      </c>
      <c r="D3240">
        <v>101</v>
      </c>
      <c r="E3240">
        <v>1</v>
      </c>
      <c r="F3240">
        <v>0</v>
      </c>
      <c r="G3240">
        <v>0</v>
      </c>
      <c r="H3240">
        <v>0</v>
      </c>
      <c r="I3240">
        <v>998</v>
      </c>
      <c r="J3240">
        <v>999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100</v>
      </c>
    </row>
    <row r="3241" spans="1:34" ht="18.75">
      <c r="A3241" s="79">
        <v>3240</v>
      </c>
      <c r="B3241" t="s">
        <v>5606</v>
      </c>
      <c r="C3241">
        <v>17</v>
      </c>
      <c r="D3241">
        <v>101</v>
      </c>
      <c r="E3241">
        <v>1</v>
      </c>
      <c r="F3241">
        <v>0</v>
      </c>
      <c r="G3241">
        <v>0</v>
      </c>
      <c r="H3241">
        <v>0</v>
      </c>
      <c r="I3241">
        <v>998</v>
      </c>
      <c r="J3241">
        <v>999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100</v>
      </c>
    </row>
    <row r="3242" spans="1:34" ht="18.75">
      <c r="A3242" s="79">
        <v>3241</v>
      </c>
      <c r="B3242" t="s">
        <v>5607</v>
      </c>
      <c r="C3242">
        <v>22</v>
      </c>
      <c r="D3242">
        <v>0</v>
      </c>
      <c r="E3242">
        <v>1</v>
      </c>
      <c r="F3242">
        <v>0</v>
      </c>
      <c r="G3242">
        <v>0</v>
      </c>
      <c r="H3242">
        <v>0</v>
      </c>
      <c r="I3242">
        <v>4262</v>
      </c>
      <c r="J3242">
        <v>8000</v>
      </c>
      <c r="K3242">
        <v>0</v>
      </c>
      <c r="L3242">
        <v>2</v>
      </c>
      <c r="M3242">
        <v>0</v>
      </c>
      <c r="N3242">
        <v>0</v>
      </c>
      <c r="O3242">
        <v>20</v>
      </c>
      <c r="P3242">
        <v>35</v>
      </c>
      <c r="Q3242">
        <v>20</v>
      </c>
      <c r="R3242">
        <v>35</v>
      </c>
      <c r="S3242">
        <v>20</v>
      </c>
      <c r="T3242">
        <v>35</v>
      </c>
      <c r="U3242">
        <v>0</v>
      </c>
      <c r="V3242">
        <v>120</v>
      </c>
      <c r="W3242">
        <v>50000</v>
      </c>
      <c r="X3242">
        <v>5</v>
      </c>
      <c r="Y3242">
        <v>0</v>
      </c>
      <c r="Z3242">
        <v>0</v>
      </c>
      <c r="AA3242">
        <v>25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100</v>
      </c>
    </row>
    <row r="3243" spans="1:34" ht="18.75">
      <c r="A3243" s="79">
        <v>3242</v>
      </c>
      <c r="B3243" t="s">
        <v>5608</v>
      </c>
      <c r="C3243">
        <v>26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4261</v>
      </c>
      <c r="J3243">
        <v>8000</v>
      </c>
      <c r="K3243">
        <v>0</v>
      </c>
      <c r="L3243">
        <v>2</v>
      </c>
      <c r="M3243">
        <v>0</v>
      </c>
      <c r="N3243">
        <v>2</v>
      </c>
      <c r="O3243">
        <v>18</v>
      </c>
      <c r="P3243">
        <v>26</v>
      </c>
      <c r="Q3243">
        <v>18</v>
      </c>
      <c r="R3243">
        <v>26</v>
      </c>
      <c r="S3243">
        <v>18</v>
      </c>
      <c r="T3243">
        <v>26</v>
      </c>
      <c r="U3243">
        <v>0</v>
      </c>
      <c r="V3243">
        <v>120</v>
      </c>
      <c r="W3243">
        <v>50000</v>
      </c>
      <c r="X3243">
        <v>5</v>
      </c>
      <c r="Y3243">
        <v>0</v>
      </c>
      <c r="Z3243">
        <v>0</v>
      </c>
      <c r="AA3243">
        <v>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100</v>
      </c>
    </row>
    <row r="3244" spans="1:34" ht="18.75">
      <c r="A3244" s="79">
        <v>3243</v>
      </c>
      <c r="B3244" t="s">
        <v>5609</v>
      </c>
      <c r="C3244">
        <v>15</v>
      </c>
      <c r="D3244">
        <v>0</v>
      </c>
      <c r="E3244">
        <v>1</v>
      </c>
      <c r="F3244">
        <v>6</v>
      </c>
      <c r="G3244">
        <v>0</v>
      </c>
      <c r="H3244">
        <v>0</v>
      </c>
      <c r="I3244">
        <v>4282</v>
      </c>
      <c r="J3244">
        <v>10000</v>
      </c>
      <c r="K3244">
        <v>0</v>
      </c>
      <c r="L3244">
        <v>9</v>
      </c>
      <c r="M3244">
        <v>2</v>
      </c>
      <c r="N3244">
        <v>8</v>
      </c>
      <c r="O3244">
        <v>15</v>
      </c>
      <c r="P3244">
        <v>25</v>
      </c>
      <c r="Q3244">
        <v>15</v>
      </c>
      <c r="R3244">
        <v>25</v>
      </c>
      <c r="S3244">
        <v>15</v>
      </c>
      <c r="T3244">
        <v>25</v>
      </c>
      <c r="U3244">
        <v>0</v>
      </c>
      <c r="V3244">
        <v>120</v>
      </c>
      <c r="W3244">
        <v>50000</v>
      </c>
      <c r="X3244">
        <v>5</v>
      </c>
      <c r="Y3244">
        <v>0</v>
      </c>
      <c r="Z3244">
        <v>0</v>
      </c>
      <c r="AA3244">
        <v>25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100</v>
      </c>
    </row>
    <row r="3245" spans="1:34" ht="18.75">
      <c r="A3245" s="79">
        <v>3244</v>
      </c>
      <c r="B3245" t="s">
        <v>5610</v>
      </c>
      <c r="C3245">
        <v>19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4265</v>
      </c>
      <c r="J3245">
        <v>8000</v>
      </c>
      <c r="K3245">
        <v>0</v>
      </c>
      <c r="L3245">
        <v>0</v>
      </c>
      <c r="M3245">
        <v>0</v>
      </c>
      <c r="N3245">
        <v>4</v>
      </c>
      <c r="O3245">
        <v>17</v>
      </c>
      <c r="P3245">
        <v>24</v>
      </c>
      <c r="Q3245">
        <v>17</v>
      </c>
      <c r="R3245">
        <v>24</v>
      </c>
      <c r="S3245">
        <v>17</v>
      </c>
      <c r="T3245">
        <v>24</v>
      </c>
      <c r="U3245">
        <v>0</v>
      </c>
      <c r="V3245">
        <v>120</v>
      </c>
      <c r="W3245">
        <v>50000</v>
      </c>
      <c r="X3245">
        <v>5</v>
      </c>
      <c r="Y3245">
        <v>0</v>
      </c>
      <c r="Z3245">
        <v>0</v>
      </c>
      <c r="AA3245">
        <v>25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100</v>
      </c>
    </row>
    <row r="3246" spans="1:34" ht="18.75">
      <c r="A3246" s="79">
        <v>3245</v>
      </c>
      <c r="B3246" t="s">
        <v>5611</v>
      </c>
      <c r="C3246">
        <v>54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4264</v>
      </c>
      <c r="J3246">
        <v>8000</v>
      </c>
      <c r="K3246">
        <v>0</v>
      </c>
      <c r="L3246">
        <v>9</v>
      </c>
      <c r="M3246">
        <v>2</v>
      </c>
      <c r="N3246">
        <v>8</v>
      </c>
      <c r="O3246">
        <v>15</v>
      </c>
      <c r="P3246">
        <v>25</v>
      </c>
      <c r="Q3246">
        <v>15</v>
      </c>
      <c r="R3246">
        <v>25</v>
      </c>
      <c r="S3246">
        <v>15</v>
      </c>
      <c r="T3246">
        <v>25</v>
      </c>
      <c r="U3246">
        <v>0</v>
      </c>
      <c r="V3246">
        <v>120</v>
      </c>
      <c r="W3246">
        <v>50000</v>
      </c>
      <c r="X3246">
        <v>5</v>
      </c>
      <c r="Y3246">
        <v>0</v>
      </c>
      <c r="Z3246">
        <v>0</v>
      </c>
      <c r="AA3246">
        <v>25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100</v>
      </c>
    </row>
    <row r="3247" spans="1:34" ht="18.75">
      <c r="A3247" s="79">
        <v>3246</v>
      </c>
      <c r="B3247" t="s">
        <v>5612</v>
      </c>
      <c r="C3247">
        <v>62</v>
      </c>
      <c r="D3247">
        <v>0</v>
      </c>
      <c r="E3247">
        <v>1</v>
      </c>
      <c r="F3247">
        <v>6</v>
      </c>
      <c r="G3247">
        <v>0</v>
      </c>
      <c r="H3247">
        <v>0</v>
      </c>
      <c r="I3247">
        <v>4263</v>
      </c>
      <c r="J3247">
        <v>10000</v>
      </c>
      <c r="K3247">
        <v>0</v>
      </c>
      <c r="L3247">
        <v>9</v>
      </c>
      <c r="M3247">
        <v>2</v>
      </c>
      <c r="N3247">
        <v>8</v>
      </c>
      <c r="O3247">
        <v>15</v>
      </c>
      <c r="P3247">
        <v>25</v>
      </c>
      <c r="Q3247">
        <v>15</v>
      </c>
      <c r="R3247">
        <v>25</v>
      </c>
      <c r="S3247">
        <v>15</v>
      </c>
      <c r="T3247">
        <v>25</v>
      </c>
      <c r="U3247">
        <v>0</v>
      </c>
      <c r="V3247">
        <v>120</v>
      </c>
      <c r="W3247">
        <v>50000</v>
      </c>
      <c r="X3247">
        <v>5</v>
      </c>
      <c r="Y3247">
        <v>0</v>
      </c>
      <c r="Z3247">
        <v>0</v>
      </c>
      <c r="AA3247">
        <v>25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100</v>
      </c>
    </row>
    <row r="3248" spans="1:34" ht="18.75">
      <c r="A3248" s="79">
        <v>3247</v>
      </c>
      <c r="B3248" t="s">
        <v>5613</v>
      </c>
      <c r="C3248">
        <v>30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4260</v>
      </c>
      <c r="J3248">
        <v>50000</v>
      </c>
      <c r="K3248">
        <v>0</v>
      </c>
      <c r="L3248">
        <v>0</v>
      </c>
      <c r="M3248">
        <v>0</v>
      </c>
      <c r="N3248">
        <v>0</v>
      </c>
      <c r="O3248">
        <v>25</v>
      </c>
      <c r="P3248">
        <v>33</v>
      </c>
      <c r="Q3248">
        <v>25</v>
      </c>
      <c r="R3248">
        <v>33</v>
      </c>
      <c r="S3248">
        <v>25</v>
      </c>
      <c r="T3248">
        <v>33</v>
      </c>
      <c r="U3248">
        <v>0</v>
      </c>
      <c r="V3248">
        <v>120</v>
      </c>
      <c r="W3248">
        <v>25000</v>
      </c>
      <c r="X3248">
        <v>5</v>
      </c>
      <c r="Y3248">
        <v>0</v>
      </c>
      <c r="Z3248">
        <v>0</v>
      </c>
      <c r="AA3248">
        <v>25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100</v>
      </c>
    </row>
    <row r="3249" spans="1:34" ht="18.75">
      <c r="A3249" s="79">
        <v>3248</v>
      </c>
      <c r="B3249" t="s">
        <v>5614</v>
      </c>
      <c r="C3249">
        <v>16</v>
      </c>
      <c r="D3249">
        <v>2</v>
      </c>
      <c r="E3249">
        <v>1</v>
      </c>
      <c r="F3249">
        <v>1</v>
      </c>
      <c r="G3249">
        <v>0</v>
      </c>
      <c r="H3249">
        <v>0</v>
      </c>
      <c r="I3249">
        <v>4267</v>
      </c>
      <c r="J3249">
        <v>6000</v>
      </c>
      <c r="K3249">
        <v>3</v>
      </c>
      <c r="L3249">
        <v>3</v>
      </c>
      <c r="M3249">
        <v>3</v>
      </c>
      <c r="N3249">
        <v>3</v>
      </c>
      <c r="O3249">
        <v>15</v>
      </c>
      <c r="P3249">
        <v>20</v>
      </c>
      <c r="Q3249">
        <v>15</v>
      </c>
      <c r="R3249">
        <v>20</v>
      </c>
      <c r="S3249">
        <v>15</v>
      </c>
      <c r="T3249">
        <v>20</v>
      </c>
      <c r="U3249">
        <v>0</v>
      </c>
      <c r="V3249">
        <v>120</v>
      </c>
      <c r="W3249">
        <v>20000</v>
      </c>
      <c r="X3249">
        <v>5</v>
      </c>
      <c r="Y3249">
        <v>0</v>
      </c>
      <c r="Z3249">
        <v>0</v>
      </c>
      <c r="AA3249">
        <v>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100</v>
      </c>
    </row>
    <row r="3250" spans="1:34" ht="18.75">
      <c r="A3250" s="79">
        <v>3249</v>
      </c>
      <c r="B3250" t="s">
        <v>5615</v>
      </c>
      <c r="C3250">
        <v>16</v>
      </c>
      <c r="D3250">
        <v>6</v>
      </c>
      <c r="E3250">
        <v>2</v>
      </c>
      <c r="F3250">
        <v>2</v>
      </c>
      <c r="G3250">
        <v>0</v>
      </c>
      <c r="H3250">
        <v>0</v>
      </c>
      <c r="I3250">
        <v>4266</v>
      </c>
      <c r="J3250">
        <v>6000</v>
      </c>
      <c r="K3250">
        <v>3</v>
      </c>
      <c r="L3250">
        <v>3</v>
      </c>
      <c r="M3250">
        <v>3</v>
      </c>
      <c r="N3250">
        <v>3</v>
      </c>
      <c r="O3250">
        <v>15</v>
      </c>
      <c r="P3250">
        <v>20</v>
      </c>
      <c r="Q3250">
        <v>15</v>
      </c>
      <c r="R3250">
        <v>20</v>
      </c>
      <c r="S3250">
        <v>15</v>
      </c>
      <c r="T3250">
        <v>20</v>
      </c>
      <c r="U3250">
        <v>0</v>
      </c>
      <c r="V3250">
        <v>120</v>
      </c>
      <c r="W3250">
        <v>25000</v>
      </c>
      <c r="X3250">
        <v>5</v>
      </c>
      <c r="Y3250">
        <v>0</v>
      </c>
      <c r="Z3250">
        <v>0</v>
      </c>
      <c r="AA3250">
        <v>25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100</v>
      </c>
    </row>
    <row r="3251" spans="1:34" ht="18.75">
      <c r="A3251" s="79">
        <v>3250</v>
      </c>
      <c r="B3251" t="s">
        <v>5616</v>
      </c>
      <c r="C3251">
        <v>5</v>
      </c>
      <c r="D3251">
        <v>200</v>
      </c>
      <c r="E3251">
        <v>80</v>
      </c>
      <c r="F3251">
        <v>199</v>
      </c>
      <c r="G3251">
        <v>0</v>
      </c>
      <c r="H3251">
        <v>0</v>
      </c>
      <c r="I3251">
        <v>4270</v>
      </c>
      <c r="J3251">
        <v>60000</v>
      </c>
      <c r="K3251">
        <v>7</v>
      </c>
      <c r="L3251">
        <v>12</v>
      </c>
      <c r="M3251">
        <v>0</v>
      </c>
      <c r="N3251">
        <v>0</v>
      </c>
      <c r="O3251">
        <v>45</v>
      </c>
      <c r="P3251">
        <v>85</v>
      </c>
      <c r="Q3251">
        <v>45</v>
      </c>
      <c r="R3251">
        <v>50</v>
      </c>
      <c r="S3251">
        <v>42</v>
      </c>
      <c r="T3251">
        <v>45</v>
      </c>
      <c r="U3251">
        <v>49</v>
      </c>
      <c r="V3251">
        <v>120</v>
      </c>
      <c r="W3251">
        <v>85000</v>
      </c>
      <c r="X3251">
        <v>15</v>
      </c>
      <c r="Y3251">
        <v>70</v>
      </c>
      <c r="Z3251">
        <v>0</v>
      </c>
      <c r="AA3251">
        <v>150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100</v>
      </c>
    </row>
    <row r="3252" spans="1:34" ht="18.75">
      <c r="A3252" s="79">
        <v>3251</v>
      </c>
      <c r="B3252" t="s">
        <v>5617</v>
      </c>
      <c r="C3252">
        <v>5</v>
      </c>
      <c r="D3252">
        <v>201</v>
      </c>
      <c r="E3252">
        <v>20</v>
      </c>
      <c r="F3252">
        <v>199</v>
      </c>
      <c r="G3252">
        <v>0</v>
      </c>
      <c r="H3252">
        <v>0</v>
      </c>
      <c r="I3252">
        <v>4273</v>
      </c>
      <c r="J3252">
        <v>60000</v>
      </c>
      <c r="K3252">
        <v>7</v>
      </c>
      <c r="L3252">
        <v>12</v>
      </c>
      <c r="M3252">
        <v>0</v>
      </c>
      <c r="N3252">
        <v>0</v>
      </c>
      <c r="O3252">
        <v>45</v>
      </c>
      <c r="P3252">
        <v>85</v>
      </c>
      <c r="Q3252">
        <v>45</v>
      </c>
      <c r="R3252">
        <v>50</v>
      </c>
      <c r="S3252">
        <v>42</v>
      </c>
      <c r="T3252">
        <v>45</v>
      </c>
      <c r="U3252">
        <v>49</v>
      </c>
      <c r="V3252">
        <v>120</v>
      </c>
      <c r="W3252">
        <v>85000</v>
      </c>
      <c r="X3252">
        <v>15</v>
      </c>
      <c r="Y3252">
        <v>70</v>
      </c>
      <c r="Z3252">
        <v>0</v>
      </c>
      <c r="AA3252">
        <v>150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100</v>
      </c>
    </row>
    <row r="3253" spans="1:34" ht="18.75">
      <c r="A3253" s="79">
        <v>3252</v>
      </c>
      <c r="B3253" t="s">
        <v>5618</v>
      </c>
      <c r="C3253">
        <v>5</v>
      </c>
      <c r="D3253">
        <v>202</v>
      </c>
      <c r="E3253">
        <v>40</v>
      </c>
      <c r="F3253">
        <v>199</v>
      </c>
      <c r="G3253">
        <v>0</v>
      </c>
      <c r="H3253">
        <v>0</v>
      </c>
      <c r="I3253">
        <v>4276</v>
      </c>
      <c r="J3253">
        <v>60000</v>
      </c>
      <c r="K3253">
        <v>7</v>
      </c>
      <c r="L3253">
        <v>12</v>
      </c>
      <c r="M3253">
        <v>0</v>
      </c>
      <c r="N3253">
        <v>0</v>
      </c>
      <c r="O3253">
        <v>45</v>
      </c>
      <c r="P3253">
        <v>85</v>
      </c>
      <c r="Q3253">
        <v>45</v>
      </c>
      <c r="R3253">
        <v>50</v>
      </c>
      <c r="S3253">
        <v>42</v>
      </c>
      <c r="T3253">
        <v>45</v>
      </c>
      <c r="U3253">
        <v>49</v>
      </c>
      <c r="V3253">
        <v>120</v>
      </c>
      <c r="W3253">
        <v>85000</v>
      </c>
      <c r="X3253">
        <v>15</v>
      </c>
      <c r="Y3253">
        <v>70</v>
      </c>
      <c r="Z3253">
        <v>0</v>
      </c>
      <c r="AA3253">
        <v>150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100</v>
      </c>
    </row>
    <row r="3254" spans="1:34" ht="18.75">
      <c r="A3254" s="79">
        <v>3253</v>
      </c>
      <c r="B3254" t="s">
        <v>5619</v>
      </c>
      <c r="C3254">
        <v>10</v>
      </c>
      <c r="D3254">
        <v>-1</v>
      </c>
      <c r="E3254">
        <v>80</v>
      </c>
      <c r="F3254">
        <v>30</v>
      </c>
      <c r="G3254">
        <v>0</v>
      </c>
      <c r="H3254">
        <v>0</v>
      </c>
      <c r="I3254">
        <v>4289</v>
      </c>
      <c r="J3254">
        <v>60000</v>
      </c>
      <c r="K3254">
        <v>9</v>
      </c>
      <c r="L3254">
        <v>28</v>
      </c>
      <c r="M3254">
        <v>9</v>
      </c>
      <c r="N3254">
        <v>28</v>
      </c>
      <c r="O3254">
        <v>30</v>
      </c>
      <c r="P3254">
        <v>35</v>
      </c>
      <c r="Q3254">
        <v>30</v>
      </c>
      <c r="R3254">
        <v>35</v>
      </c>
      <c r="S3254">
        <v>30</v>
      </c>
      <c r="T3254">
        <v>35</v>
      </c>
      <c r="U3254">
        <v>45</v>
      </c>
      <c r="V3254">
        <v>120</v>
      </c>
      <c r="W3254">
        <v>50000</v>
      </c>
      <c r="X3254">
        <v>50</v>
      </c>
      <c r="Y3254">
        <v>0</v>
      </c>
      <c r="Z3254">
        <v>0</v>
      </c>
      <c r="AA3254">
        <v>150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100</v>
      </c>
    </row>
    <row r="3255" spans="1:34" ht="18.75">
      <c r="A3255" s="79">
        <v>3254</v>
      </c>
      <c r="B3255" t="s">
        <v>5620</v>
      </c>
      <c r="C3255">
        <v>11</v>
      </c>
      <c r="D3255">
        <v>-1</v>
      </c>
      <c r="E3255">
        <v>80</v>
      </c>
      <c r="F3255">
        <v>31</v>
      </c>
      <c r="G3255">
        <v>0</v>
      </c>
      <c r="H3255">
        <v>0</v>
      </c>
      <c r="I3255">
        <v>4290</v>
      </c>
      <c r="J3255">
        <v>60000</v>
      </c>
      <c r="K3255">
        <v>9</v>
      </c>
      <c r="L3255">
        <v>28</v>
      </c>
      <c r="M3255">
        <v>9</v>
      </c>
      <c r="N3255">
        <v>28</v>
      </c>
      <c r="O3255">
        <v>30</v>
      </c>
      <c r="P3255">
        <v>35</v>
      </c>
      <c r="Q3255">
        <v>30</v>
      </c>
      <c r="R3255">
        <v>35</v>
      </c>
      <c r="S3255">
        <v>30</v>
      </c>
      <c r="T3255">
        <v>35</v>
      </c>
      <c r="U3255">
        <v>45</v>
      </c>
      <c r="V3255">
        <v>120</v>
      </c>
      <c r="W3255">
        <v>50000</v>
      </c>
      <c r="X3255">
        <v>50</v>
      </c>
      <c r="Y3255">
        <v>0</v>
      </c>
      <c r="Z3255">
        <v>0</v>
      </c>
      <c r="AA3255">
        <v>150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100</v>
      </c>
    </row>
    <row r="3256" spans="1:34" ht="18.75">
      <c r="A3256" s="79">
        <v>3255</v>
      </c>
      <c r="B3256" t="s">
        <v>5621</v>
      </c>
      <c r="C3256">
        <v>22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4713</v>
      </c>
      <c r="J3256">
        <v>8000</v>
      </c>
      <c r="K3256">
        <v>0</v>
      </c>
      <c r="L3256">
        <v>2</v>
      </c>
      <c r="M3256">
        <v>0</v>
      </c>
      <c r="N3256">
        <v>0</v>
      </c>
      <c r="O3256">
        <v>25</v>
      </c>
      <c r="P3256">
        <v>40</v>
      </c>
      <c r="Q3256">
        <v>25</v>
      </c>
      <c r="R3256">
        <v>40</v>
      </c>
      <c r="S3256">
        <v>25</v>
      </c>
      <c r="T3256">
        <v>40</v>
      </c>
      <c r="U3256">
        <v>0</v>
      </c>
      <c r="V3256">
        <v>50</v>
      </c>
      <c r="W3256">
        <v>50000</v>
      </c>
      <c r="X3256">
        <v>5</v>
      </c>
      <c r="Y3256">
        <v>0</v>
      </c>
      <c r="Z3256">
        <v>0</v>
      </c>
      <c r="AA3256">
        <v>100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100</v>
      </c>
    </row>
    <row r="3257" spans="1:34" ht="18.75">
      <c r="A3257" s="79">
        <v>3256</v>
      </c>
      <c r="B3257" t="s">
        <v>5622</v>
      </c>
      <c r="C3257">
        <v>26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4712</v>
      </c>
      <c r="J3257">
        <v>8000</v>
      </c>
      <c r="K3257">
        <v>0</v>
      </c>
      <c r="L3257">
        <v>2</v>
      </c>
      <c r="M3257">
        <v>0</v>
      </c>
      <c r="N3257">
        <v>2</v>
      </c>
      <c r="O3257">
        <v>25</v>
      </c>
      <c r="P3257">
        <v>40</v>
      </c>
      <c r="Q3257">
        <v>25</v>
      </c>
      <c r="R3257">
        <v>40</v>
      </c>
      <c r="S3257">
        <v>25</v>
      </c>
      <c r="T3257">
        <v>40</v>
      </c>
      <c r="U3257">
        <v>0</v>
      </c>
      <c r="V3257">
        <v>50</v>
      </c>
      <c r="W3257">
        <v>50000</v>
      </c>
      <c r="X3257">
        <v>5</v>
      </c>
      <c r="Y3257">
        <v>0</v>
      </c>
      <c r="Z3257">
        <v>0</v>
      </c>
      <c r="AA3257">
        <v>100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100</v>
      </c>
    </row>
    <row r="3258" spans="1:34" ht="18.75">
      <c r="A3258" s="79">
        <v>3257</v>
      </c>
      <c r="B3258" t="s">
        <v>5623</v>
      </c>
      <c r="C3258">
        <v>15</v>
      </c>
      <c r="D3258">
        <v>0</v>
      </c>
      <c r="E3258">
        <v>1</v>
      </c>
      <c r="F3258">
        <v>6</v>
      </c>
      <c r="G3258">
        <v>0</v>
      </c>
      <c r="H3258">
        <v>0</v>
      </c>
      <c r="I3258">
        <v>4711</v>
      </c>
      <c r="J3258">
        <v>10000</v>
      </c>
      <c r="K3258">
        <v>0</v>
      </c>
      <c r="L3258">
        <v>9</v>
      </c>
      <c r="M3258">
        <v>2</v>
      </c>
      <c r="N3258">
        <v>8</v>
      </c>
      <c r="O3258">
        <v>25</v>
      </c>
      <c r="P3258">
        <v>40</v>
      </c>
      <c r="Q3258">
        <v>25</v>
      </c>
      <c r="R3258">
        <v>40</v>
      </c>
      <c r="S3258">
        <v>25</v>
      </c>
      <c r="T3258">
        <v>40</v>
      </c>
      <c r="U3258">
        <v>0</v>
      </c>
      <c r="V3258">
        <v>50</v>
      </c>
      <c r="W3258">
        <v>50000</v>
      </c>
      <c r="X3258">
        <v>5</v>
      </c>
      <c r="Y3258">
        <v>0</v>
      </c>
      <c r="Z3258">
        <v>0</v>
      </c>
      <c r="AA3258">
        <v>100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100</v>
      </c>
    </row>
    <row r="3259" spans="1:34" ht="18.75">
      <c r="A3259" s="79">
        <v>3258</v>
      </c>
      <c r="B3259" t="s">
        <v>5624</v>
      </c>
      <c r="C3259">
        <v>19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4716</v>
      </c>
      <c r="J3259">
        <v>8000</v>
      </c>
      <c r="K3259">
        <v>0</v>
      </c>
      <c r="L3259">
        <v>0</v>
      </c>
      <c r="M3259">
        <v>0</v>
      </c>
      <c r="N3259">
        <v>4</v>
      </c>
      <c r="O3259">
        <v>25</v>
      </c>
      <c r="P3259">
        <v>40</v>
      </c>
      <c r="Q3259">
        <v>25</v>
      </c>
      <c r="R3259">
        <v>40</v>
      </c>
      <c r="S3259">
        <v>25</v>
      </c>
      <c r="T3259">
        <v>40</v>
      </c>
      <c r="U3259">
        <v>0</v>
      </c>
      <c r="V3259">
        <v>50</v>
      </c>
      <c r="W3259">
        <v>50000</v>
      </c>
      <c r="X3259">
        <v>5</v>
      </c>
      <c r="Y3259">
        <v>0</v>
      </c>
      <c r="Z3259">
        <v>0</v>
      </c>
      <c r="AA3259">
        <v>100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100</v>
      </c>
    </row>
    <row r="3260" spans="1:34" ht="18.75">
      <c r="A3260" s="79">
        <v>3259</v>
      </c>
      <c r="B3260" t="s">
        <v>5625</v>
      </c>
      <c r="C3260">
        <v>54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4715</v>
      </c>
      <c r="J3260">
        <v>8000</v>
      </c>
      <c r="K3260">
        <v>0</v>
      </c>
      <c r="L3260">
        <v>9</v>
      </c>
      <c r="M3260">
        <v>2</v>
      </c>
      <c r="N3260">
        <v>8</v>
      </c>
      <c r="O3260">
        <v>25</v>
      </c>
      <c r="P3260">
        <v>40</v>
      </c>
      <c r="Q3260">
        <v>25</v>
      </c>
      <c r="R3260">
        <v>40</v>
      </c>
      <c r="S3260">
        <v>25</v>
      </c>
      <c r="T3260">
        <v>40</v>
      </c>
      <c r="U3260">
        <v>0</v>
      </c>
      <c r="V3260">
        <v>50</v>
      </c>
      <c r="W3260">
        <v>50000</v>
      </c>
      <c r="X3260">
        <v>5</v>
      </c>
      <c r="Y3260">
        <v>0</v>
      </c>
      <c r="Z3260">
        <v>0</v>
      </c>
      <c r="AA3260">
        <v>100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100</v>
      </c>
    </row>
    <row r="3261" spans="1:34" ht="18.75">
      <c r="A3261" s="79">
        <v>3260</v>
      </c>
      <c r="B3261" t="s">
        <v>5626</v>
      </c>
      <c r="C3261">
        <v>62</v>
      </c>
      <c r="D3261">
        <v>0</v>
      </c>
      <c r="E3261">
        <v>1</v>
      </c>
      <c r="F3261">
        <v>6</v>
      </c>
      <c r="G3261">
        <v>0</v>
      </c>
      <c r="H3261">
        <v>0</v>
      </c>
      <c r="I3261">
        <v>4714</v>
      </c>
      <c r="J3261">
        <v>10000</v>
      </c>
      <c r="K3261">
        <v>0</v>
      </c>
      <c r="L3261">
        <v>9</v>
      </c>
      <c r="M3261">
        <v>2</v>
      </c>
      <c r="N3261">
        <v>8</v>
      </c>
      <c r="O3261">
        <v>25</v>
      </c>
      <c r="P3261">
        <v>40</v>
      </c>
      <c r="Q3261">
        <v>25</v>
      </c>
      <c r="R3261">
        <v>40</v>
      </c>
      <c r="S3261">
        <v>25</v>
      </c>
      <c r="T3261">
        <v>40</v>
      </c>
      <c r="U3261">
        <v>0</v>
      </c>
      <c r="V3261">
        <v>50</v>
      </c>
      <c r="W3261">
        <v>50000</v>
      </c>
      <c r="X3261">
        <v>5</v>
      </c>
      <c r="Y3261">
        <v>0</v>
      </c>
      <c r="Z3261">
        <v>0</v>
      </c>
      <c r="AA3261">
        <v>100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100</v>
      </c>
    </row>
    <row r="3262" spans="1:34" ht="18.75">
      <c r="A3262" s="79">
        <v>3261</v>
      </c>
      <c r="B3262" t="s">
        <v>5627</v>
      </c>
      <c r="C3262">
        <v>30</v>
      </c>
      <c r="D3262">
        <v>0</v>
      </c>
      <c r="E3262">
        <v>1</v>
      </c>
      <c r="F3262">
        <v>0</v>
      </c>
      <c r="G3262">
        <v>1</v>
      </c>
      <c r="H3262">
        <v>0</v>
      </c>
      <c r="I3262">
        <v>4710</v>
      </c>
      <c r="J3262">
        <v>50000</v>
      </c>
      <c r="K3262">
        <v>0</v>
      </c>
      <c r="L3262">
        <v>0</v>
      </c>
      <c r="M3262">
        <v>0</v>
      </c>
      <c r="N3262">
        <v>0</v>
      </c>
      <c r="O3262">
        <v>25</v>
      </c>
      <c r="P3262">
        <v>40</v>
      </c>
      <c r="Q3262">
        <v>25</v>
      </c>
      <c r="R3262">
        <v>40</v>
      </c>
      <c r="S3262">
        <v>25</v>
      </c>
      <c r="T3262">
        <v>40</v>
      </c>
      <c r="U3262">
        <v>0</v>
      </c>
      <c r="V3262">
        <v>50</v>
      </c>
      <c r="W3262">
        <v>25000</v>
      </c>
      <c r="X3262">
        <v>5</v>
      </c>
      <c r="Y3262">
        <v>0</v>
      </c>
      <c r="Z3262">
        <v>0</v>
      </c>
      <c r="AA3262">
        <v>100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100</v>
      </c>
    </row>
    <row r="3263" spans="1:34" ht="18.75">
      <c r="A3263" s="79">
        <v>3262</v>
      </c>
      <c r="B3263" t="s">
        <v>5628</v>
      </c>
      <c r="C3263">
        <v>16</v>
      </c>
      <c r="D3263">
        <v>2</v>
      </c>
      <c r="E3263">
        <v>1</v>
      </c>
      <c r="F3263">
        <v>1</v>
      </c>
      <c r="G3263">
        <v>0</v>
      </c>
      <c r="H3263">
        <v>0</v>
      </c>
      <c r="I3263">
        <v>4718</v>
      </c>
      <c r="J3263">
        <v>6000</v>
      </c>
      <c r="K3263">
        <v>3</v>
      </c>
      <c r="L3263">
        <v>3</v>
      </c>
      <c r="M3263">
        <v>3</v>
      </c>
      <c r="N3263">
        <v>3</v>
      </c>
      <c r="O3263">
        <v>25</v>
      </c>
      <c r="P3263">
        <v>40</v>
      </c>
      <c r="Q3263">
        <v>25</v>
      </c>
      <c r="R3263">
        <v>40</v>
      </c>
      <c r="S3263">
        <v>25</v>
      </c>
      <c r="T3263">
        <v>40</v>
      </c>
      <c r="U3263">
        <v>0</v>
      </c>
      <c r="V3263">
        <v>50</v>
      </c>
      <c r="W3263">
        <v>20000</v>
      </c>
      <c r="X3263">
        <v>5</v>
      </c>
      <c r="Y3263">
        <v>0</v>
      </c>
      <c r="Z3263">
        <v>0</v>
      </c>
      <c r="AA3263">
        <v>100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100</v>
      </c>
    </row>
    <row r="3264" spans="1:34" ht="18.75">
      <c r="A3264" s="79">
        <v>3263</v>
      </c>
      <c r="B3264" t="s">
        <v>5629</v>
      </c>
      <c r="C3264">
        <v>16</v>
      </c>
      <c r="D3264">
        <v>10</v>
      </c>
      <c r="E3264">
        <v>1</v>
      </c>
      <c r="F3264">
        <v>2</v>
      </c>
      <c r="G3264">
        <v>0</v>
      </c>
      <c r="H3264">
        <v>0</v>
      </c>
      <c r="I3264">
        <v>4717</v>
      </c>
      <c r="J3264">
        <v>6000</v>
      </c>
      <c r="K3264">
        <v>3</v>
      </c>
      <c r="L3264">
        <v>3</v>
      </c>
      <c r="M3264">
        <v>3</v>
      </c>
      <c r="N3264">
        <v>3</v>
      </c>
      <c r="O3264">
        <v>25</v>
      </c>
      <c r="P3264">
        <v>50</v>
      </c>
      <c r="Q3264">
        <v>25</v>
      </c>
      <c r="R3264">
        <v>50</v>
      </c>
      <c r="S3264">
        <v>25</v>
      </c>
      <c r="T3264">
        <v>40</v>
      </c>
      <c r="U3264">
        <v>0</v>
      </c>
      <c r="V3264">
        <v>50</v>
      </c>
      <c r="W3264">
        <v>25000</v>
      </c>
      <c r="X3264">
        <v>5</v>
      </c>
      <c r="Y3264">
        <v>0</v>
      </c>
      <c r="Z3264">
        <v>0</v>
      </c>
      <c r="AA3264">
        <v>100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100</v>
      </c>
    </row>
    <row r="3265" spans="1:34" ht="18.75">
      <c r="A3265" s="79">
        <v>3264</v>
      </c>
      <c r="B3265" t="s">
        <v>5630</v>
      </c>
      <c r="C3265">
        <v>5</v>
      </c>
      <c r="D3265">
        <v>300</v>
      </c>
      <c r="E3265">
        <v>80</v>
      </c>
      <c r="F3265">
        <v>199</v>
      </c>
      <c r="G3265">
        <v>0</v>
      </c>
      <c r="H3265">
        <v>0</v>
      </c>
      <c r="I3265">
        <v>4720</v>
      </c>
      <c r="J3265">
        <v>60000</v>
      </c>
      <c r="K3265">
        <v>7</v>
      </c>
      <c r="L3265">
        <v>12</v>
      </c>
      <c r="M3265">
        <v>0</v>
      </c>
      <c r="N3265">
        <v>0</v>
      </c>
      <c r="O3265">
        <v>100</v>
      </c>
      <c r="P3265">
        <v>170</v>
      </c>
      <c r="Q3265">
        <v>100</v>
      </c>
      <c r="R3265">
        <v>170</v>
      </c>
      <c r="S3265">
        <v>100</v>
      </c>
      <c r="T3265">
        <v>170</v>
      </c>
      <c r="U3265">
        <v>49</v>
      </c>
      <c r="V3265">
        <v>120</v>
      </c>
      <c r="W3265">
        <v>85000</v>
      </c>
      <c r="X3265">
        <v>20</v>
      </c>
      <c r="Y3265">
        <v>120</v>
      </c>
      <c r="Z3265">
        <v>0</v>
      </c>
      <c r="AA3265">
        <v>900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100</v>
      </c>
    </row>
    <row r="3266" spans="1:34" ht="18.75">
      <c r="A3266" s="79">
        <v>3265</v>
      </c>
      <c r="B3266" t="s">
        <v>5631</v>
      </c>
      <c r="C3266">
        <v>5</v>
      </c>
      <c r="D3266">
        <v>303</v>
      </c>
      <c r="E3266">
        <v>20</v>
      </c>
      <c r="F3266">
        <v>199</v>
      </c>
      <c r="G3266">
        <v>0</v>
      </c>
      <c r="H3266">
        <v>0</v>
      </c>
      <c r="I3266">
        <v>4723</v>
      </c>
      <c r="J3266">
        <v>60000</v>
      </c>
      <c r="K3266">
        <v>7</v>
      </c>
      <c r="L3266">
        <v>12</v>
      </c>
      <c r="M3266">
        <v>0</v>
      </c>
      <c r="N3266">
        <v>0</v>
      </c>
      <c r="O3266">
        <v>100</v>
      </c>
      <c r="P3266">
        <v>170</v>
      </c>
      <c r="Q3266">
        <v>100</v>
      </c>
      <c r="R3266">
        <v>170</v>
      </c>
      <c r="S3266">
        <v>100</v>
      </c>
      <c r="T3266">
        <v>170</v>
      </c>
      <c r="U3266">
        <v>49</v>
      </c>
      <c r="V3266">
        <v>120</v>
      </c>
      <c r="W3266">
        <v>85000</v>
      </c>
      <c r="X3266">
        <v>20</v>
      </c>
      <c r="Y3266">
        <v>120</v>
      </c>
      <c r="Z3266">
        <v>0</v>
      </c>
      <c r="AA3266">
        <v>900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100</v>
      </c>
    </row>
    <row r="3267" spans="1:34" ht="18.75">
      <c r="A3267" s="79">
        <v>3266</v>
      </c>
      <c r="B3267" t="s">
        <v>5632</v>
      </c>
      <c r="C3267">
        <v>5</v>
      </c>
      <c r="D3267">
        <v>306</v>
      </c>
      <c r="E3267">
        <v>40</v>
      </c>
      <c r="F3267">
        <v>199</v>
      </c>
      <c r="G3267">
        <v>1</v>
      </c>
      <c r="H3267">
        <v>0</v>
      </c>
      <c r="I3267">
        <v>4726</v>
      </c>
      <c r="J3267">
        <v>60000</v>
      </c>
      <c r="K3267">
        <v>7</v>
      </c>
      <c r="L3267">
        <v>12</v>
      </c>
      <c r="M3267">
        <v>0</v>
      </c>
      <c r="N3267">
        <v>0</v>
      </c>
      <c r="O3267">
        <v>100</v>
      </c>
      <c r="P3267">
        <v>170</v>
      </c>
      <c r="Q3267">
        <v>100</v>
      </c>
      <c r="R3267">
        <v>170</v>
      </c>
      <c r="S3267">
        <v>100</v>
      </c>
      <c r="T3267">
        <v>170</v>
      </c>
      <c r="U3267">
        <v>49</v>
      </c>
      <c r="V3267">
        <v>120</v>
      </c>
      <c r="W3267">
        <v>85000</v>
      </c>
      <c r="X3267">
        <v>20</v>
      </c>
      <c r="Y3267">
        <v>120</v>
      </c>
      <c r="Z3267">
        <v>0</v>
      </c>
      <c r="AA3267">
        <v>900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100</v>
      </c>
    </row>
    <row r="3268" spans="1:34" ht="18.75">
      <c r="A3268" s="79">
        <v>3267</v>
      </c>
      <c r="B3268" t="s">
        <v>5633</v>
      </c>
      <c r="C3268">
        <v>10</v>
      </c>
      <c r="D3268">
        <v>300</v>
      </c>
      <c r="E3268">
        <v>80</v>
      </c>
      <c r="F3268">
        <v>30</v>
      </c>
      <c r="G3268">
        <v>0</v>
      </c>
      <c r="H3268">
        <v>0</v>
      </c>
      <c r="I3268">
        <v>4742</v>
      </c>
      <c r="J3268">
        <v>60000</v>
      </c>
      <c r="K3268">
        <v>9</v>
      </c>
      <c r="L3268">
        <v>28</v>
      </c>
      <c r="M3268">
        <v>9</v>
      </c>
      <c r="N3268">
        <v>28</v>
      </c>
      <c r="O3268">
        <v>40</v>
      </c>
      <c r="P3268">
        <v>60</v>
      </c>
      <c r="Q3268">
        <v>40</v>
      </c>
      <c r="R3268">
        <v>60</v>
      </c>
      <c r="S3268">
        <v>40</v>
      </c>
      <c r="T3268">
        <v>60</v>
      </c>
      <c r="U3268">
        <v>91</v>
      </c>
      <c r="V3268">
        <v>120</v>
      </c>
      <c r="W3268">
        <v>50000</v>
      </c>
      <c r="X3268">
        <v>0</v>
      </c>
      <c r="Y3268">
        <v>0</v>
      </c>
      <c r="Z3268">
        <v>0</v>
      </c>
      <c r="AA3268">
        <v>400</v>
      </c>
      <c r="AB3268">
        <v>100</v>
      </c>
      <c r="AC3268">
        <v>20</v>
      </c>
      <c r="AD3268">
        <v>0</v>
      </c>
      <c r="AE3268">
        <v>0</v>
      </c>
      <c r="AF3268">
        <v>0</v>
      </c>
      <c r="AG3268">
        <v>0</v>
      </c>
      <c r="AH3268">
        <v>100</v>
      </c>
    </row>
    <row r="3269" spans="1:34" ht="18.75">
      <c r="A3269" s="79">
        <v>3268</v>
      </c>
      <c r="B3269" t="s">
        <v>5634</v>
      </c>
      <c r="C3269">
        <v>11</v>
      </c>
      <c r="D3269">
        <v>300</v>
      </c>
      <c r="E3269">
        <v>80</v>
      </c>
      <c r="F3269">
        <v>31</v>
      </c>
      <c r="G3269">
        <v>0</v>
      </c>
      <c r="H3269">
        <v>0</v>
      </c>
      <c r="I3269">
        <v>4743</v>
      </c>
      <c r="J3269">
        <v>60000</v>
      </c>
      <c r="K3269">
        <v>9</v>
      </c>
      <c r="L3269">
        <v>28</v>
      </c>
      <c r="M3269">
        <v>9</v>
      </c>
      <c r="N3269">
        <v>28</v>
      </c>
      <c r="O3269">
        <v>40</v>
      </c>
      <c r="P3269">
        <v>60</v>
      </c>
      <c r="Q3269">
        <v>40</v>
      </c>
      <c r="R3269">
        <v>60</v>
      </c>
      <c r="S3269">
        <v>40</v>
      </c>
      <c r="T3269">
        <v>60</v>
      </c>
      <c r="U3269">
        <v>91</v>
      </c>
      <c r="V3269">
        <v>120</v>
      </c>
      <c r="W3269">
        <v>50000</v>
      </c>
      <c r="X3269">
        <v>0</v>
      </c>
      <c r="Y3269">
        <v>0</v>
      </c>
      <c r="Z3269">
        <v>0</v>
      </c>
      <c r="AA3269">
        <v>400</v>
      </c>
      <c r="AB3269">
        <v>100</v>
      </c>
      <c r="AC3269">
        <v>20</v>
      </c>
      <c r="AD3269">
        <v>0</v>
      </c>
      <c r="AE3269">
        <v>0</v>
      </c>
      <c r="AF3269">
        <v>0</v>
      </c>
      <c r="AG3269">
        <v>0</v>
      </c>
      <c r="AH3269">
        <v>100</v>
      </c>
    </row>
    <row r="3270" spans="1:34" ht="18.75">
      <c r="A3270" s="79">
        <v>3269</v>
      </c>
      <c r="B3270" t="s">
        <v>5635</v>
      </c>
      <c r="C3270">
        <v>5</v>
      </c>
      <c r="D3270">
        <v>251</v>
      </c>
      <c r="E3270">
        <v>80</v>
      </c>
      <c r="F3270">
        <v>199</v>
      </c>
      <c r="G3270">
        <v>0</v>
      </c>
      <c r="H3270">
        <v>0</v>
      </c>
      <c r="I3270">
        <v>4649</v>
      </c>
      <c r="J3270">
        <v>60000</v>
      </c>
      <c r="K3270">
        <v>7</v>
      </c>
      <c r="L3270">
        <v>12</v>
      </c>
      <c r="M3270">
        <v>0</v>
      </c>
      <c r="N3270">
        <v>0</v>
      </c>
      <c r="O3270">
        <v>60</v>
      </c>
      <c r="P3270">
        <v>105</v>
      </c>
      <c r="Q3270">
        <v>60</v>
      </c>
      <c r="R3270">
        <v>70</v>
      </c>
      <c r="S3270">
        <v>60</v>
      </c>
      <c r="T3270">
        <v>70</v>
      </c>
      <c r="U3270">
        <v>89</v>
      </c>
      <c r="V3270">
        <v>120</v>
      </c>
      <c r="W3270">
        <v>85000</v>
      </c>
      <c r="X3270">
        <v>20</v>
      </c>
      <c r="Y3270">
        <v>100</v>
      </c>
      <c r="Z3270">
        <v>0</v>
      </c>
      <c r="AA3270">
        <v>500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100</v>
      </c>
    </row>
    <row r="3271" spans="1:34" ht="18.75">
      <c r="A3271" s="79">
        <v>3270</v>
      </c>
      <c r="B3271" t="s">
        <v>5636</v>
      </c>
      <c r="C3271">
        <v>5</v>
      </c>
      <c r="D3271">
        <v>254</v>
      </c>
      <c r="E3271">
        <v>20</v>
      </c>
      <c r="F3271">
        <v>199</v>
      </c>
      <c r="G3271">
        <v>0</v>
      </c>
      <c r="H3271">
        <v>0</v>
      </c>
      <c r="I3271">
        <v>4646</v>
      </c>
      <c r="J3271">
        <v>60000</v>
      </c>
      <c r="K3271">
        <v>7</v>
      </c>
      <c r="L3271">
        <v>12</v>
      </c>
      <c r="M3271">
        <v>0</v>
      </c>
      <c r="N3271">
        <v>0</v>
      </c>
      <c r="O3271">
        <v>60</v>
      </c>
      <c r="P3271">
        <v>105</v>
      </c>
      <c r="Q3271">
        <v>60</v>
      </c>
      <c r="R3271">
        <v>70</v>
      </c>
      <c r="S3271">
        <v>60</v>
      </c>
      <c r="T3271">
        <v>70</v>
      </c>
      <c r="U3271">
        <v>89</v>
      </c>
      <c r="V3271">
        <v>120</v>
      </c>
      <c r="W3271">
        <v>85000</v>
      </c>
      <c r="X3271">
        <v>20</v>
      </c>
      <c r="Y3271">
        <v>100</v>
      </c>
      <c r="Z3271">
        <v>0</v>
      </c>
      <c r="AA3271">
        <v>500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100</v>
      </c>
    </row>
    <row r="3272" spans="1:34" ht="18.75">
      <c r="A3272" s="79">
        <v>3271</v>
      </c>
      <c r="B3272" t="s">
        <v>5637</v>
      </c>
      <c r="C3272">
        <v>5</v>
      </c>
      <c r="D3272">
        <v>257</v>
      </c>
      <c r="E3272">
        <v>40</v>
      </c>
      <c r="F3272">
        <v>199</v>
      </c>
      <c r="G3272">
        <v>0</v>
      </c>
      <c r="H3272">
        <v>0</v>
      </c>
      <c r="I3272">
        <v>4643</v>
      </c>
      <c r="J3272">
        <v>60000</v>
      </c>
      <c r="K3272">
        <v>7</v>
      </c>
      <c r="L3272">
        <v>12</v>
      </c>
      <c r="M3272">
        <v>0</v>
      </c>
      <c r="N3272">
        <v>0</v>
      </c>
      <c r="O3272">
        <v>60</v>
      </c>
      <c r="P3272">
        <v>105</v>
      </c>
      <c r="Q3272">
        <v>60</v>
      </c>
      <c r="R3272">
        <v>70</v>
      </c>
      <c r="S3272">
        <v>60</v>
      </c>
      <c r="T3272">
        <v>70</v>
      </c>
      <c r="U3272">
        <v>89</v>
      </c>
      <c r="V3272">
        <v>120</v>
      </c>
      <c r="W3272">
        <v>85000</v>
      </c>
      <c r="X3272">
        <v>20</v>
      </c>
      <c r="Y3272">
        <v>100</v>
      </c>
      <c r="Z3272">
        <v>0</v>
      </c>
      <c r="AA3272">
        <v>500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100</v>
      </c>
    </row>
    <row r="3273" spans="1:34" ht="18.75">
      <c r="A3273" s="79">
        <v>3272</v>
      </c>
      <c r="B3273" t="s">
        <v>5638</v>
      </c>
      <c r="C3273">
        <v>5</v>
      </c>
      <c r="D3273">
        <v>252</v>
      </c>
      <c r="E3273">
        <v>80</v>
      </c>
      <c r="F3273">
        <v>113</v>
      </c>
      <c r="G3273">
        <v>0</v>
      </c>
      <c r="H3273">
        <v>0</v>
      </c>
      <c r="I3273">
        <v>4650</v>
      </c>
      <c r="J3273">
        <v>60000</v>
      </c>
      <c r="K3273">
        <v>7</v>
      </c>
      <c r="L3273">
        <v>15</v>
      </c>
      <c r="M3273">
        <v>0</v>
      </c>
      <c r="N3273">
        <v>12</v>
      </c>
      <c r="O3273">
        <v>100</v>
      </c>
      <c r="P3273">
        <v>220</v>
      </c>
      <c r="Q3273">
        <v>0</v>
      </c>
      <c r="R3273">
        <v>0</v>
      </c>
      <c r="S3273">
        <v>0</v>
      </c>
      <c r="T3273">
        <v>0</v>
      </c>
      <c r="U3273">
        <v>89</v>
      </c>
      <c r="V3273">
        <v>500</v>
      </c>
      <c r="W3273">
        <v>62000</v>
      </c>
      <c r="X3273">
        <v>40</v>
      </c>
      <c r="Y3273">
        <v>120</v>
      </c>
      <c r="Z3273">
        <v>20</v>
      </c>
      <c r="AA3273">
        <v>1000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100</v>
      </c>
    </row>
    <row r="3274" spans="1:34" ht="18.75">
      <c r="A3274" s="79">
        <v>3273</v>
      </c>
      <c r="B3274" t="s">
        <v>5639</v>
      </c>
      <c r="C3274">
        <v>5</v>
      </c>
      <c r="D3274">
        <v>255</v>
      </c>
      <c r="E3274">
        <v>80</v>
      </c>
      <c r="F3274">
        <v>191</v>
      </c>
      <c r="G3274">
        <v>0</v>
      </c>
      <c r="H3274">
        <v>0</v>
      </c>
      <c r="I3274">
        <v>4647</v>
      </c>
      <c r="J3274">
        <v>60000</v>
      </c>
      <c r="K3274">
        <v>7</v>
      </c>
      <c r="L3274">
        <v>15</v>
      </c>
      <c r="M3274">
        <v>0</v>
      </c>
      <c r="N3274">
        <v>0</v>
      </c>
      <c r="O3274">
        <v>80</v>
      </c>
      <c r="P3274">
        <v>120</v>
      </c>
      <c r="Q3274">
        <v>100</v>
      </c>
      <c r="R3274">
        <v>220</v>
      </c>
      <c r="S3274">
        <v>0</v>
      </c>
      <c r="T3274">
        <v>0</v>
      </c>
      <c r="U3274">
        <v>89</v>
      </c>
      <c r="V3274">
        <v>500</v>
      </c>
      <c r="W3274">
        <v>62000</v>
      </c>
      <c r="X3274">
        <v>40</v>
      </c>
      <c r="Y3274">
        <v>120</v>
      </c>
      <c r="Z3274">
        <v>20</v>
      </c>
      <c r="AA3274">
        <v>1000</v>
      </c>
      <c r="AB3274">
        <v>800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100</v>
      </c>
    </row>
    <row r="3275" spans="1:34" ht="18.75">
      <c r="A3275" s="79">
        <v>3274</v>
      </c>
      <c r="B3275" t="s">
        <v>5640</v>
      </c>
      <c r="C3275">
        <v>5</v>
      </c>
      <c r="D3275">
        <v>258</v>
      </c>
      <c r="E3275">
        <v>80</v>
      </c>
      <c r="F3275">
        <v>191</v>
      </c>
      <c r="G3275">
        <v>0</v>
      </c>
      <c r="H3275">
        <v>0</v>
      </c>
      <c r="I3275">
        <v>4644</v>
      </c>
      <c r="J3275">
        <v>60000</v>
      </c>
      <c r="K3275">
        <v>7</v>
      </c>
      <c r="L3275">
        <v>15</v>
      </c>
      <c r="M3275">
        <v>0</v>
      </c>
      <c r="N3275">
        <v>0</v>
      </c>
      <c r="O3275">
        <v>80</v>
      </c>
      <c r="P3275">
        <v>120</v>
      </c>
      <c r="Q3275">
        <v>0</v>
      </c>
      <c r="R3275">
        <v>0</v>
      </c>
      <c r="S3275">
        <v>100</v>
      </c>
      <c r="T3275">
        <v>220</v>
      </c>
      <c r="U3275">
        <v>89</v>
      </c>
      <c r="V3275">
        <v>500</v>
      </c>
      <c r="W3275">
        <v>62000</v>
      </c>
      <c r="X3275">
        <v>40</v>
      </c>
      <c r="Y3275">
        <v>120</v>
      </c>
      <c r="Z3275">
        <v>20</v>
      </c>
      <c r="AA3275">
        <v>1000</v>
      </c>
      <c r="AB3275">
        <v>0</v>
      </c>
      <c r="AC3275">
        <v>10000</v>
      </c>
      <c r="AD3275">
        <v>0</v>
      </c>
      <c r="AE3275">
        <v>0</v>
      </c>
      <c r="AF3275">
        <v>0</v>
      </c>
      <c r="AG3275">
        <v>0</v>
      </c>
      <c r="AH3275">
        <v>100</v>
      </c>
    </row>
    <row r="3276" spans="1:34" ht="18.75">
      <c r="A3276" s="79">
        <v>3275</v>
      </c>
      <c r="B3276" t="s">
        <v>5641</v>
      </c>
      <c r="C3276">
        <v>5</v>
      </c>
      <c r="D3276">
        <v>253</v>
      </c>
      <c r="E3276">
        <v>80</v>
      </c>
      <c r="F3276">
        <v>113</v>
      </c>
      <c r="G3276">
        <v>0</v>
      </c>
      <c r="H3276">
        <v>0</v>
      </c>
      <c r="I3276">
        <v>4651</v>
      </c>
      <c r="J3276">
        <v>60000</v>
      </c>
      <c r="K3276">
        <v>7</v>
      </c>
      <c r="L3276">
        <v>35</v>
      </c>
      <c r="M3276">
        <v>0</v>
      </c>
      <c r="N3276">
        <v>12</v>
      </c>
      <c r="O3276">
        <v>200</v>
      </c>
      <c r="P3276">
        <v>500</v>
      </c>
      <c r="Q3276">
        <v>0</v>
      </c>
      <c r="R3276">
        <v>0</v>
      </c>
      <c r="S3276">
        <v>0</v>
      </c>
      <c r="T3276">
        <v>0</v>
      </c>
      <c r="U3276">
        <v>89</v>
      </c>
      <c r="V3276">
        <v>500</v>
      </c>
      <c r="W3276">
        <v>62000</v>
      </c>
      <c r="X3276">
        <v>40</v>
      </c>
      <c r="Y3276">
        <v>300</v>
      </c>
      <c r="Z3276">
        <v>120</v>
      </c>
      <c r="AA3276">
        <v>2000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100</v>
      </c>
    </row>
    <row r="3277" spans="1:34" ht="18.75">
      <c r="A3277" s="79">
        <v>3276</v>
      </c>
      <c r="B3277" t="s">
        <v>5642</v>
      </c>
      <c r="C3277">
        <v>5</v>
      </c>
      <c r="D3277">
        <v>256</v>
      </c>
      <c r="E3277">
        <v>80</v>
      </c>
      <c r="F3277">
        <v>191</v>
      </c>
      <c r="G3277">
        <v>0</v>
      </c>
      <c r="H3277">
        <v>0</v>
      </c>
      <c r="I3277">
        <v>4648</v>
      </c>
      <c r="J3277">
        <v>60000</v>
      </c>
      <c r="K3277">
        <v>7</v>
      </c>
      <c r="L3277">
        <v>35</v>
      </c>
      <c r="M3277">
        <v>0</v>
      </c>
      <c r="N3277">
        <v>0</v>
      </c>
      <c r="O3277">
        <v>100</v>
      </c>
      <c r="P3277">
        <v>200</v>
      </c>
      <c r="Q3277">
        <v>200</v>
      </c>
      <c r="R3277">
        <v>500</v>
      </c>
      <c r="S3277">
        <v>0</v>
      </c>
      <c r="T3277">
        <v>0</v>
      </c>
      <c r="U3277">
        <v>89</v>
      </c>
      <c r="V3277">
        <v>500</v>
      </c>
      <c r="W3277">
        <v>62000</v>
      </c>
      <c r="X3277">
        <v>40</v>
      </c>
      <c r="Y3277">
        <v>300</v>
      </c>
      <c r="Z3277">
        <v>120</v>
      </c>
      <c r="AA3277">
        <v>2000</v>
      </c>
      <c r="AB3277">
        <v>1000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100</v>
      </c>
    </row>
    <row r="3278" spans="1:34" ht="18.75">
      <c r="A3278" s="79">
        <v>3277</v>
      </c>
      <c r="B3278" t="s">
        <v>5643</v>
      </c>
      <c r="C3278">
        <v>5</v>
      </c>
      <c r="D3278">
        <v>259</v>
      </c>
      <c r="E3278">
        <v>80</v>
      </c>
      <c r="F3278">
        <v>191</v>
      </c>
      <c r="G3278">
        <v>0</v>
      </c>
      <c r="H3278">
        <v>0</v>
      </c>
      <c r="I3278">
        <v>4645</v>
      </c>
      <c r="J3278">
        <v>60000</v>
      </c>
      <c r="K3278">
        <v>7</v>
      </c>
      <c r="L3278">
        <v>35</v>
      </c>
      <c r="M3278">
        <v>0</v>
      </c>
      <c r="N3278">
        <v>0</v>
      </c>
      <c r="O3278">
        <v>100</v>
      </c>
      <c r="P3278">
        <v>200</v>
      </c>
      <c r="Q3278">
        <v>0</v>
      </c>
      <c r="R3278">
        <v>0</v>
      </c>
      <c r="S3278">
        <v>200</v>
      </c>
      <c r="T3278">
        <v>500</v>
      </c>
      <c r="U3278">
        <v>89</v>
      </c>
      <c r="V3278">
        <v>500</v>
      </c>
      <c r="W3278">
        <v>62000</v>
      </c>
      <c r="X3278">
        <v>40</v>
      </c>
      <c r="Y3278">
        <v>300</v>
      </c>
      <c r="Z3278">
        <v>120</v>
      </c>
      <c r="AA3278">
        <v>2000</v>
      </c>
      <c r="AB3278">
        <v>0</v>
      </c>
      <c r="AC3278">
        <v>10000</v>
      </c>
      <c r="AD3278">
        <v>0</v>
      </c>
      <c r="AE3278">
        <v>0</v>
      </c>
      <c r="AF3278">
        <v>0</v>
      </c>
      <c r="AG3278">
        <v>0</v>
      </c>
      <c r="AH3278">
        <v>100</v>
      </c>
    </row>
    <row r="3279" spans="1:34" ht="18.75">
      <c r="A3279" s="79">
        <v>3278</v>
      </c>
      <c r="B3279" t="s">
        <v>5644</v>
      </c>
      <c r="C3279">
        <v>41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275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5000</v>
      </c>
      <c r="X3279">
        <v>5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100</v>
      </c>
    </row>
    <row r="3280" spans="1:34" ht="18.75">
      <c r="A3280" s="79">
        <v>3279</v>
      </c>
      <c r="B3280" t="s">
        <v>5645</v>
      </c>
      <c r="C3280">
        <v>41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275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5000</v>
      </c>
      <c r="X3280">
        <v>5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100</v>
      </c>
    </row>
    <row r="3281" spans="1:34" ht="18.75">
      <c r="A3281" s="79">
        <v>3280</v>
      </c>
      <c r="B3281" t="s">
        <v>5646</v>
      </c>
      <c r="C3281">
        <v>41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275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5000</v>
      </c>
      <c r="X3281">
        <v>5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100</v>
      </c>
    </row>
    <row r="3282" spans="1:34" ht="18.75">
      <c r="A3282" s="79">
        <v>3281</v>
      </c>
      <c r="B3282" t="s">
        <v>5647</v>
      </c>
      <c r="C3282">
        <v>17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4790</v>
      </c>
      <c r="J3282">
        <v>9999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1000</v>
      </c>
      <c r="X3282">
        <v>5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100</v>
      </c>
    </row>
    <row r="3283" spans="1:34" ht="18.75">
      <c r="A3283" s="79">
        <v>3282</v>
      </c>
      <c r="B3283" t="s">
        <v>5648</v>
      </c>
      <c r="C3283">
        <v>17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4791</v>
      </c>
      <c r="J3283">
        <v>9999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1000</v>
      </c>
      <c r="X3283">
        <v>5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100</v>
      </c>
    </row>
    <row r="3284" spans="1:34" ht="18.75">
      <c r="A3284" s="79">
        <v>3283</v>
      </c>
      <c r="B3284" t="s">
        <v>5649</v>
      </c>
      <c r="C3284">
        <v>17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4792</v>
      </c>
      <c r="J3284">
        <v>9999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1000</v>
      </c>
      <c r="X3284">
        <v>5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100</v>
      </c>
    </row>
    <row r="3285" spans="1:34" ht="18.75">
      <c r="A3285" s="79">
        <v>3284</v>
      </c>
      <c r="B3285" t="s">
        <v>5650</v>
      </c>
      <c r="C3285">
        <v>17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4793</v>
      </c>
      <c r="J3285">
        <v>9999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1000</v>
      </c>
      <c r="X3285">
        <v>5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100</v>
      </c>
    </row>
    <row r="3286" spans="1:34" ht="18.75">
      <c r="A3286" s="79">
        <v>3285</v>
      </c>
      <c r="B3286" t="s">
        <v>5651</v>
      </c>
      <c r="C3286">
        <v>17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4794</v>
      </c>
      <c r="J3286">
        <v>9999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1000</v>
      </c>
      <c r="X3286">
        <v>5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100</v>
      </c>
    </row>
    <row r="3287" spans="1:34" ht="18.75">
      <c r="A3287" s="79">
        <v>3286</v>
      </c>
      <c r="B3287" t="s">
        <v>5652</v>
      </c>
      <c r="C3287">
        <v>17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4795</v>
      </c>
      <c r="J3287">
        <v>9999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1000</v>
      </c>
      <c r="X3287">
        <v>5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100</v>
      </c>
    </row>
    <row r="3288" spans="1:34" ht="18.75">
      <c r="A3288" s="79">
        <v>3287</v>
      </c>
      <c r="B3288" t="s">
        <v>5653</v>
      </c>
      <c r="C3288">
        <v>17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4795</v>
      </c>
      <c r="J3288">
        <v>9999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1000</v>
      </c>
      <c r="X3288">
        <v>5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100</v>
      </c>
    </row>
    <row r="3289" spans="1:34" ht="18.75">
      <c r="A3289" s="79">
        <v>3288</v>
      </c>
      <c r="B3289" t="s">
        <v>5654</v>
      </c>
      <c r="C3289">
        <v>17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4795</v>
      </c>
      <c r="J3289">
        <v>9999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1000</v>
      </c>
      <c r="X3289">
        <v>5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100</v>
      </c>
    </row>
    <row r="3290" spans="1:34" ht="18.75">
      <c r="A3290" s="79">
        <v>3289</v>
      </c>
      <c r="B3290" t="s">
        <v>5655</v>
      </c>
      <c r="C3290">
        <v>17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4796</v>
      </c>
      <c r="J3290">
        <v>9999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1000</v>
      </c>
      <c r="X3290">
        <v>5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100</v>
      </c>
    </row>
    <row r="3291" spans="1:34" ht="18.75">
      <c r="A3291" s="79">
        <v>3290</v>
      </c>
      <c r="B3291" t="s">
        <v>5656</v>
      </c>
      <c r="C3291">
        <v>17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4796</v>
      </c>
      <c r="J3291">
        <v>9999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1000</v>
      </c>
      <c r="X3291">
        <v>5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100</v>
      </c>
    </row>
    <row r="3292" spans="1:34" ht="18.75">
      <c r="A3292" s="79">
        <v>3291</v>
      </c>
      <c r="B3292" t="s">
        <v>5657</v>
      </c>
      <c r="C3292">
        <v>17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4796</v>
      </c>
      <c r="J3292">
        <v>9999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1000</v>
      </c>
      <c r="X3292">
        <v>5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100</v>
      </c>
    </row>
    <row r="3293" spans="1:34" ht="18.75">
      <c r="A3293" s="79">
        <v>3292</v>
      </c>
      <c r="B3293" t="s">
        <v>5658</v>
      </c>
      <c r="C3293">
        <v>17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4797</v>
      </c>
      <c r="J3293">
        <v>9999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1000</v>
      </c>
      <c r="X3293">
        <v>5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100</v>
      </c>
    </row>
    <row r="3294" spans="1:34" ht="18.75">
      <c r="A3294" s="79">
        <v>3293</v>
      </c>
      <c r="B3294" t="s">
        <v>5659</v>
      </c>
      <c r="C3294">
        <v>17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4797</v>
      </c>
      <c r="J3294">
        <v>9999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1000</v>
      </c>
      <c r="X3294">
        <v>5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100</v>
      </c>
    </row>
    <row r="3295" spans="1:34" ht="18.75">
      <c r="A3295" s="79">
        <v>3294</v>
      </c>
      <c r="B3295" t="s">
        <v>5660</v>
      </c>
      <c r="C3295">
        <v>17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4797</v>
      </c>
      <c r="J3295">
        <v>9999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1000</v>
      </c>
      <c r="X3295">
        <v>5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100</v>
      </c>
    </row>
    <row r="3296" spans="1:34" ht="18.75">
      <c r="A3296" s="79">
        <v>3295</v>
      </c>
      <c r="B3296" t="s">
        <v>5661</v>
      </c>
      <c r="C3296">
        <v>17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4798</v>
      </c>
      <c r="J3296">
        <v>9999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1000</v>
      </c>
      <c r="X3296">
        <v>5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100</v>
      </c>
    </row>
    <row r="3297" spans="1:34" ht="18.75">
      <c r="A3297" s="79">
        <v>3296</v>
      </c>
      <c r="B3297" t="s">
        <v>5662</v>
      </c>
      <c r="C3297">
        <v>17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4798</v>
      </c>
      <c r="J3297">
        <v>9999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1000</v>
      </c>
      <c r="X3297">
        <v>5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100</v>
      </c>
    </row>
    <row r="3298" spans="1:34" ht="18.75">
      <c r="A3298" s="79">
        <v>3297</v>
      </c>
      <c r="B3298" t="s">
        <v>5663</v>
      </c>
      <c r="C3298">
        <v>17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4798</v>
      </c>
      <c r="J3298">
        <v>9999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1000</v>
      </c>
      <c r="X3298">
        <v>5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100</v>
      </c>
    </row>
    <row r="3299" spans="1:34" ht="18.75">
      <c r="A3299" s="79">
        <v>3298</v>
      </c>
      <c r="B3299" t="s">
        <v>5664</v>
      </c>
      <c r="C3299">
        <v>17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4799</v>
      </c>
      <c r="J3299">
        <v>9999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1000</v>
      </c>
      <c r="X3299">
        <v>5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100</v>
      </c>
    </row>
    <row r="3300" spans="1:34" ht="18.75">
      <c r="A3300" s="79">
        <v>3299</v>
      </c>
      <c r="B3300" t="s">
        <v>5665</v>
      </c>
      <c r="C3300">
        <v>17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4799</v>
      </c>
      <c r="J3300">
        <v>9999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1000</v>
      </c>
      <c r="X3300">
        <v>5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100</v>
      </c>
    </row>
    <row r="3301" spans="1:34" ht="18.75">
      <c r="A3301" s="79">
        <v>3300</v>
      </c>
      <c r="B3301" t="s">
        <v>5666</v>
      </c>
      <c r="C3301">
        <v>17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4799</v>
      </c>
      <c r="J3301">
        <v>9999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1000</v>
      </c>
      <c r="X3301">
        <v>5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100</v>
      </c>
    </row>
    <row r="3302" spans="1:34" ht="18.75">
      <c r="A3302" s="79">
        <v>3301</v>
      </c>
      <c r="B3302" t="s">
        <v>5667</v>
      </c>
      <c r="C3302">
        <v>17</v>
      </c>
      <c r="D3302">
        <v>0</v>
      </c>
      <c r="E3302">
        <v>1</v>
      </c>
      <c r="F3302">
        <v>29</v>
      </c>
      <c r="G3302">
        <v>0</v>
      </c>
      <c r="H3302">
        <v>0</v>
      </c>
      <c r="I3302">
        <v>1371</v>
      </c>
      <c r="J3302">
        <v>999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1000</v>
      </c>
      <c r="X3302">
        <v>5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100</v>
      </c>
    </row>
    <row r="3303" spans="1:34" ht="18.75">
      <c r="A3303" s="79">
        <v>3302</v>
      </c>
      <c r="B3303" t="s">
        <v>5668</v>
      </c>
      <c r="C3303">
        <v>2</v>
      </c>
      <c r="D3303">
        <v>0</v>
      </c>
      <c r="E3303">
        <v>1</v>
      </c>
      <c r="F3303">
        <v>49</v>
      </c>
      <c r="G3303">
        <v>0</v>
      </c>
      <c r="H3303">
        <v>0</v>
      </c>
      <c r="I3303">
        <v>4620</v>
      </c>
      <c r="J3303">
        <v>50000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5000</v>
      </c>
      <c r="X3303">
        <v>5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100</v>
      </c>
    </row>
    <row r="3304" spans="1:34" ht="18.75">
      <c r="A3304" s="79">
        <v>3303</v>
      </c>
      <c r="B3304" t="s">
        <v>5669</v>
      </c>
      <c r="C3304">
        <v>17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1043</v>
      </c>
      <c r="J3304">
        <v>999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1000</v>
      </c>
      <c r="X3304">
        <v>5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100</v>
      </c>
    </row>
    <row r="3305" spans="1:34" ht="18.75">
      <c r="A3305" s="79">
        <v>3304</v>
      </c>
      <c r="B3305" t="s">
        <v>5670</v>
      </c>
      <c r="C3305">
        <v>17</v>
      </c>
      <c r="D3305">
        <v>0</v>
      </c>
      <c r="E3305">
        <v>1</v>
      </c>
      <c r="F3305">
        <v>29</v>
      </c>
      <c r="G3305">
        <v>0</v>
      </c>
      <c r="H3305">
        <v>0</v>
      </c>
      <c r="I3305">
        <v>5002</v>
      </c>
      <c r="J3305">
        <v>999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1000</v>
      </c>
      <c r="X3305">
        <v>5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100</v>
      </c>
    </row>
    <row r="3306" spans="1:34" ht="18.75">
      <c r="A3306" s="79">
        <v>3305</v>
      </c>
      <c r="B3306" t="s">
        <v>5671</v>
      </c>
      <c r="C3306">
        <v>17</v>
      </c>
      <c r="D3306">
        <v>0</v>
      </c>
      <c r="E3306">
        <v>1</v>
      </c>
      <c r="F3306">
        <v>29</v>
      </c>
      <c r="G3306">
        <v>0</v>
      </c>
      <c r="H3306">
        <v>0</v>
      </c>
      <c r="I3306">
        <v>464</v>
      </c>
      <c r="J3306">
        <v>99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1000</v>
      </c>
      <c r="X3306">
        <v>5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100</v>
      </c>
    </row>
    <row r="3307" spans="1:34" ht="18.75">
      <c r="A3307" s="79">
        <v>3306</v>
      </c>
      <c r="B3307" t="s">
        <v>5672</v>
      </c>
      <c r="C3307">
        <v>17</v>
      </c>
      <c r="D3307">
        <v>0</v>
      </c>
      <c r="E3307">
        <v>1</v>
      </c>
      <c r="F3307">
        <v>29</v>
      </c>
      <c r="G3307">
        <v>0</v>
      </c>
      <c r="H3307">
        <v>0</v>
      </c>
      <c r="I3307">
        <v>465</v>
      </c>
      <c r="J3307">
        <v>99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1000</v>
      </c>
      <c r="X3307">
        <v>5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100</v>
      </c>
    </row>
    <row r="3308" spans="1:34" ht="18.75">
      <c r="A3308" s="79">
        <v>3307</v>
      </c>
      <c r="B3308" t="s">
        <v>5673</v>
      </c>
      <c r="C3308">
        <v>5</v>
      </c>
      <c r="D3308">
        <v>-1</v>
      </c>
      <c r="E3308">
        <v>80</v>
      </c>
      <c r="F3308">
        <v>199</v>
      </c>
      <c r="G3308">
        <v>0</v>
      </c>
      <c r="H3308">
        <v>0</v>
      </c>
      <c r="I3308">
        <v>4870</v>
      </c>
      <c r="J3308">
        <v>60000</v>
      </c>
      <c r="K3308">
        <v>7</v>
      </c>
      <c r="L3308">
        <v>5</v>
      </c>
      <c r="M3308">
        <v>0</v>
      </c>
      <c r="N3308">
        <v>0</v>
      </c>
      <c r="O3308">
        <v>200</v>
      </c>
      <c r="P3308">
        <v>300</v>
      </c>
      <c r="Q3308">
        <v>200</v>
      </c>
      <c r="R3308">
        <v>300</v>
      </c>
      <c r="S3308">
        <v>200</v>
      </c>
      <c r="T3308">
        <v>300</v>
      </c>
      <c r="U3308">
        <v>89</v>
      </c>
      <c r="V3308">
        <v>150</v>
      </c>
      <c r="W3308">
        <v>85000</v>
      </c>
      <c r="X3308">
        <v>20</v>
      </c>
      <c r="Y3308">
        <v>150</v>
      </c>
      <c r="Z3308">
        <v>0</v>
      </c>
      <c r="AA3308">
        <v>0</v>
      </c>
      <c r="AB3308">
        <v>0</v>
      </c>
      <c r="AC3308">
        <v>0</v>
      </c>
      <c r="AD3308">
        <v>3276</v>
      </c>
      <c r="AE3308">
        <v>2784</v>
      </c>
      <c r="AF3308">
        <v>0</v>
      </c>
      <c r="AG3308">
        <v>0</v>
      </c>
      <c r="AH3308">
        <v>100</v>
      </c>
    </row>
    <row r="3309" spans="1:34" ht="18.75">
      <c r="A3309" s="79">
        <v>3308</v>
      </c>
      <c r="B3309" t="s">
        <v>5674</v>
      </c>
      <c r="C3309">
        <v>5</v>
      </c>
      <c r="D3309">
        <v>-1</v>
      </c>
      <c r="E3309">
        <v>50</v>
      </c>
      <c r="F3309">
        <v>199</v>
      </c>
      <c r="G3309">
        <v>0</v>
      </c>
      <c r="H3309">
        <v>0</v>
      </c>
      <c r="I3309">
        <v>4872</v>
      </c>
      <c r="J3309">
        <v>60000</v>
      </c>
      <c r="K3309">
        <v>7</v>
      </c>
      <c r="L3309">
        <v>5</v>
      </c>
      <c r="M3309">
        <v>0</v>
      </c>
      <c r="N3309">
        <v>0</v>
      </c>
      <c r="O3309">
        <v>200</v>
      </c>
      <c r="P3309">
        <v>300</v>
      </c>
      <c r="Q3309">
        <v>200</v>
      </c>
      <c r="R3309">
        <v>300</v>
      </c>
      <c r="S3309">
        <v>200</v>
      </c>
      <c r="T3309">
        <v>300</v>
      </c>
      <c r="U3309">
        <v>89</v>
      </c>
      <c r="V3309">
        <v>150</v>
      </c>
      <c r="W3309">
        <v>100000</v>
      </c>
      <c r="X3309">
        <v>20</v>
      </c>
      <c r="Y3309">
        <v>150</v>
      </c>
      <c r="Z3309">
        <v>0</v>
      </c>
      <c r="AA3309">
        <v>0</v>
      </c>
      <c r="AB3309">
        <v>0</v>
      </c>
      <c r="AC3309">
        <v>0</v>
      </c>
      <c r="AD3309">
        <v>3276</v>
      </c>
      <c r="AE3309">
        <v>2784</v>
      </c>
      <c r="AF3309">
        <v>0</v>
      </c>
      <c r="AG3309">
        <v>0</v>
      </c>
      <c r="AH3309">
        <v>100</v>
      </c>
    </row>
    <row r="3310" spans="1:34" ht="18.75">
      <c r="A3310" s="79">
        <v>3309</v>
      </c>
      <c r="B3310" t="s">
        <v>5675</v>
      </c>
      <c r="C3310">
        <v>5</v>
      </c>
      <c r="D3310">
        <v>-1</v>
      </c>
      <c r="E3310">
        <v>30</v>
      </c>
      <c r="F3310">
        <v>199</v>
      </c>
      <c r="G3310">
        <v>0</v>
      </c>
      <c r="H3310">
        <v>0</v>
      </c>
      <c r="I3310">
        <v>4871</v>
      </c>
      <c r="J3310">
        <v>60000</v>
      </c>
      <c r="K3310">
        <v>7</v>
      </c>
      <c r="L3310">
        <v>5</v>
      </c>
      <c r="M3310">
        <v>0</v>
      </c>
      <c r="N3310">
        <v>0</v>
      </c>
      <c r="O3310">
        <v>200</v>
      </c>
      <c r="P3310">
        <v>300</v>
      </c>
      <c r="Q3310">
        <v>200</v>
      </c>
      <c r="R3310">
        <v>300</v>
      </c>
      <c r="S3310">
        <v>200</v>
      </c>
      <c r="T3310">
        <v>300</v>
      </c>
      <c r="U3310">
        <v>89</v>
      </c>
      <c r="V3310">
        <v>150</v>
      </c>
      <c r="W3310">
        <v>100000</v>
      </c>
      <c r="X3310">
        <v>20</v>
      </c>
      <c r="Y3310">
        <v>150</v>
      </c>
      <c r="Z3310">
        <v>0</v>
      </c>
      <c r="AA3310">
        <v>0</v>
      </c>
      <c r="AB3310">
        <v>0</v>
      </c>
      <c r="AC3310">
        <v>0</v>
      </c>
      <c r="AD3310">
        <v>3276</v>
      </c>
      <c r="AE3310">
        <v>2784</v>
      </c>
      <c r="AF3310">
        <v>0</v>
      </c>
      <c r="AG3310">
        <v>0</v>
      </c>
      <c r="AH3310">
        <v>100</v>
      </c>
    </row>
    <row r="3311" spans="1:34" ht="18.75">
      <c r="A3311" s="79">
        <v>3310</v>
      </c>
      <c r="B3311" t="s">
        <v>5676</v>
      </c>
      <c r="C3311">
        <v>10</v>
      </c>
      <c r="D3311">
        <v>-1</v>
      </c>
      <c r="E3311">
        <v>80</v>
      </c>
      <c r="F3311">
        <v>30</v>
      </c>
      <c r="G3311">
        <v>0</v>
      </c>
      <c r="H3311">
        <v>0</v>
      </c>
      <c r="I3311">
        <v>4890</v>
      </c>
      <c r="J3311">
        <v>60000</v>
      </c>
      <c r="K3311">
        <v>15</v>
      </c>
      <c r="L3311">
        <v>35</v>
      </c>
      <c r="M3311">
        <v>15</v>
      </c>
      <c r="N3311">
        <v>35</v>
      </c>
      <c r="O3311">
        <v>50</v>
      </c>
      <c r="P3311">
        <v>70</v>
      </c>
      <c r="Q3311">
        <v>50</v>
      </c>
      <c r="R3311">
        <v>70</v>
      </c>
      <c r="S3311">
        <v>50</v>
      </c>
      <c r="T3311">
        <v>70</v>
      </c>
      <c r="U3311">
        <v>87</v>
      </c>
      <c r="V3311">
        <v>150</v>
      </c>
      <c r="W3311">
        <v>50000</v>
      </c>
      <c r="X3311">
        <v>154</v>
      </c>
      <c r="Y3311">
        <v>0</v>
      </c>
      <c r="Z3311">
        <v>0</v>
      </c>
      <c r="AA3311">
        <v>3132</v>
      </c>
      <c r="AB3311">
        <v>20</v>
      </c>
      <c r="AC3311">
        <v>0</v>
      </c>
      <c r="AD3311">
        <v>1716</v>
      </c>
      <c r="AE3311">
        <v>288</v>
      </c>
      <c r="AF3311">
        <v>0</v>
      </c>
      <c r="AG3311">
        <v>0</v>
      </c>
      <c r="AH3311">
        <v>100</v>
      </c>
    </row>
    <row r="3312" spans="1:34" ht="18.75">
      <c r="A3312" s="79">
        <v>3311</v>
      </c>
      <c r="B3312" t="s">
        <v>5677</v>
      </c>
      <c r="C3312">
        <v>11</v>
      </c>
      <c r="D3312">
        <v>-1</v>
      </c>
      <c r="E3312">
        <v>80</v>
      </c>
      <c r="F3312">
        <v>31</v>
      </c>
      <c r="G3312">
        <v>0</v>
      </c>
      <c r="H3312">
        <v>0</v>
      </c>
      <c r="I3312">
        <v>4891</v>
      </c>
      <c r="J3312">
        <v>60000</v>
      </c>
      <c r="K3312">
        <v>15</v>
      </c>
      <c r="L3312">
        <v>35</v>
      </c>
      <c r="M3312">
        <v>15</v>
      </c>
      <c r="N3312">
        <v>35</v>
      </c>
      <c r="O3312">
        <v>50</v>
      </c>
      <c r="P3312">
        <v>70</v>
      </c>
      <c r="Q3312">
        <v>50</v>
      </c>
      <c r="R3312">
        <v>70</v>
      </c>
      <c r="S3312">
        <v>50</v>
      </c>
      <c r="T3312">
        <v>70</v>
      </c>
      <c r="U3312">
        <v>87</v>
      </c>
      <c r="V3312">
        <v>150</v>
      </c>
      <c r="W3312">
        <v>50000</v>
      </c>
      <c r="X3312">
        <v>154</v>
      </c>
      <c r="Y3312">
        <v>0</v>
      </c>
      <c r="Z3312">
        <v>0</v>
      </c>
      <c r="AA3312">
        <v>3132</v>
      </c>
      <c r="AB3312">
        <v>20</v>
      </c>
      <c r="AC3312">
        <v>0</v>
      </c>
      <c r="AD3312">
        <v>1716</v>
      </c>
      <c r="AE3312">
        <v>288</v>
      </c>
      <c r="AF3312">
        <v>0</v>
      </c>
      <c r="AG3312">
        <v>0</v>
      </c>
      <c r="AH3312">
        <v>100</v>
      </c>
    </row>
    <row r="3313" spans="1:34" ht="18.75">
      <c r="A3313" s="79">
        <v>3312</v>
      </c>
      <c r="B3313" t="s">
        <v>5678</v>
      </c>
      <c r="C3313">
        <v>10</v>
      </c>
      <c r="D3313">
        <v>-1</v>
      </c>
      <c r="E3313">
        <v>80</v>
      </c>
      <c r="F3313">
        <v>30</v>
      </c>
      <c r="G3313">
        <v>0</v>
      </c>
      <c r="H3313">
        <v>0</v>
      </c>
      <c r="I3313">
        <v>4892</v>
      </c>
      <c r="J3313">
        <v>60000</v>
      </c>
      <c r="K3313">
        <v>15</v>
      </c>
      <c r="L3313">
        <v>35</v>
      </c>
      <c r="M3313">
        <v>15</v>
      </c>
      <c r="N3313">
        <v>35</v>
      </c>
      <c r="O3313">
        <v>50</v>
      </c>
      <c r="P3313">
        <v>70</v>
      </c>
      <c r="Q3313">
        <v>50</v>
      </c>
      <c r="R3313">
        <v>70</v>
      </c>
      <c r="S3313">
        <v>50</v>
      </c>
      <c r="T3313">
        <v>70</v>
      </c>
      <c r="U3313">
        <v>87</v>
      </c>
      <c r="V3313">
        <v>150</v>
      </c>
      <c r="W3313">
        <v>50000</v>
      </c>
      <c r="X3313">
        <v>154</v>
      </c>
      <c r="Y3313">
        <v>0</v>
      </c>
      <c r="Z3313">
        <v>0</v>
      </c>
      <c r="AA3313">
        <v>3132</v>
      </c>
      <c r="AB3313">
        <v>20</v>
      </c>
      <c r="AC3313">
        <v>0</v>
      </c>
      <c r="AD3313">
        <v>1716</v>
      </c>
      <c r="AE3313">
        <v>288</v>
      </c>
      <c r="AF3313">
        <v>0</v>
      </c>
      <c r="AG3313">
        <v>0</v>
      </c>
      <c r="AH3313">
        <v>100</v>
      </c>
    </row>
    <row r="3314" spans="1:34" ht="18.75">
      <c r="A3314" s="79">
        <v>3313</v>
      </c>
      <c r="B3314" t="s">
        <v>5679</v>
      </c>
      <c r="C3314">
        <v>11</v>
      </c>
      <c r="D3314">
        <v>-1</v>
      </c>
      <c r="E3314">
        <v>80</v>
      </c>
      <c r="F3314">
        <v>31</v>
      </c>
      <c r="G3314">
        <v>0</v>
      </c>
      <c r="H3314">
        <v>0</v>
      </c>
      <c r="I3314">
        <v>4893</v>
      </c>
      <c r="J3314">
        <v>60000</v>
      </c>
      <c r="K3314">
        <v>15</v>
      </c>
      <c r="L3314">
        <v>35</v>
      </c>
      <c r="M3314">
        <v>15</v>
      </c>
      <c r="N3314">
        <v>35</v>
      </c>
      <c r="O3314">
        <v>50</v>
      </c>
      <c r="P3314">
        <v>70</v>
      </c>
      <c r="Q3314">
        <v>50</v>
      </c>
      <c r="R3314">
        <v>70</v>
      </c>
      <c r="S3314">
        <v>50</v>
      </c>
      <c r="T3314">
        <v>70</v>
      </c>
      <c r="U3314">
        <v>87</v>
      </c>
      <c r="V3314">
        <v>150</v>
      </c>
      <c r="W3314">
        <v>50000</v>
      </c>
      <c r="X3314">
        <v>154</v>
      </c>
      <c r="Y3314">
        <v>0</v>
      </c>
      <c r="Z3314">
        <v>0</v>
      </c>
      <c r="AA3314">
        <v>3132</v>
      </c>
      <c r="AB3314">
        <v>20</v>
      </c>
      <c r="AC3314">
        <v>0</v>
      </c>
      <c r="AD3314">
        <v>1716</v>
      </c>
      <c r="AE3314">
        <v>288</v>
      </c>
      <c r="AF3314">
        <v>0</v>
      </c>
      <c r="AG3314">
        <v>0</v>
      </c>
      <c r="AH3314">
        <v>100</v>
      </c>
    </row>
    <row r="3315" spans="1:34" ht="18.75">
      <c r="A3315" s="79">
        <v>3314</v>
      </c>
      <c r="B3315" t="s">
        <v>5680</v>
      </c>
      <c r="C3315">
        <v>10</v>
      </c>
      <c r="D3315">
        <v>-1</v>
      </c>
      <c r="E3315">
        <v>80</v>
      </c>
      <c r="F3315">
        <v>30</v>
      </c>
      <c r="G3315">
        <v>0</v>
      </c>
      <c r="H3315">
        <v>0</v>
      </c>
      <c r="I3315">
        <v>4894</v>
      </c>
      <c r="J3315">
        <v>60000</v>
      </c>
      <c r="K3315">
        <v>15</v>
      </c>
      <c r="L3315">
        <v>35</v>
      </c>
      <c r="M3315">
        <v>15</v>
      </c>
      <c r="N3315">
        <v>35</v>
      </c>
      <c r="O3315">
        <v>50</v>
      </c>
      <c r="P3315">
        <v>70</v>
      </c>
      <c r="Q3315">
        <v>50</v>
      </c>
      <c r="R3315">
        <v>70</v>
      </c>
      <c r="S3315">
        <v>50</v>
      </c>
      <c r="T3315">
        <v>70</v>
      </c>
      <c r="U3315">
        <v>87</v>
      </c>
      <c r="V3315">
        <v>150</v>
      </c>
      <c r="W3315">
        <v>50000</v>
      </c>
      <c r="X3315">
        <v>154</v>
      </c>
      <c r="Y3315">
        <v>0</v>
      </c>
      <c r="Z3315">
        <v>0</v>
      </c>
      <c r="AA3315">
        <v>3132</v>
      </c>
      <c r="AB3315">
        <v>20</v>
      </c>
      <c r="AC3315">
        <v>0</v>
      </c>
      <c r="AD3315">
        <v>1716</v>
      </c>
      <c r="AE3315">
        <v>288</v>
      </c>
      <c r="AF3315">
        <v>0</v>
      </c>
      <c r="AG3315">
        <v>0</v>
      </c>
      <c r="AH3315">
        <v>100</v>
      </c>
    </row>
    <row r="3316" spans="1:34" ht="18.75">
      <c r="A3316" s="79">
        <v>3315</v>
      </c>
      <c r="B3316" t="s">
        <v>5681</v>
      </c>
      <c r="C3316">
        <v>11</v>
      </c>
      <c r="D3316">
        <v>-1</v>
      </c>
      <c r="E3316">
        <v>80</v>
      </c>
      <c r="F3316">
        <v>31</v>
      </c>
      <c r="G3316">
        <v>0</v>
      </c>
      <c r="H3316">
        <v>0</v>
      </c>
      <c r="I3316">
        <v>4895</v>
      </c>
      <c r="J3316">
        <v>60000</v>
      </c>
      <c r="K3316">
        <v>15</v>
      </c>
      <c r="L3316">
        <v>35</v>
      </c>
      <c r="M3316">
        <v>15</v>
      </c>
      <c r="N3316">
        <v>35</v>
      </c>
      <c r="O3316">
        <v>50</v>
      </c>
      <c r="P3316">
        <v>70</v>
      </c>
      <c r="Q3316">
        <v>50</v>
      </c>
      <c r="R3316">
        <v>70</v>
      </c>
      <c r="S3316">
        <v>50</v>
      </c>
      <c r="T3316">
        <v>70</v>
      </c>
      <c r="U3316">
        <v>87</v>
      </c>
      <c r="V3316">
        <v>150</v>
      </c>
      <c r="W3316">
        <v>50000</v>
      </c>
      <c r="X3316">
        <v>154</v>
      </c>
      <c r="Y3316">
        <v>0</v>
      </c>
      <c r="Z3316">
        <v>0</v>
      </c>
      <c r="AA3316">
        <v>3132</v>
      </c>
      <c r="AB3316">
        <v>20</v>
      </c>
      <c r="AC3316">
        <v>0</v>
      </c>
      <c r="AD3316">
        <v>1716</v>
      </c>
      <c r="AE3316">
        <v>288</v>
      </c>
      <c r="AF3316">
        <v>0</v>
      </c>
      <c r="AG3316">
        <v>0</v>
      </c>
      <c r="AH3316">
        <v>100</v>
      </c>
    </row>
    <row r="3317" spans="1:34" ht="18.75">
      <c r="A3317" s="79">
        <v>3316</v>
      </c>
      <c r="B3317" t="s">
        <v>5682</v>
      </c>
      <c r="C3317">
        <v>19</v>
      </c>
      <c r="D3317">
        <v>0</v>
      </c>
      <c r="E3317">
        <v>3</v>
      </c>
      <c r="F3317">
        <v>0</v>
      </c>
      <c r="G3317">
        <v>0</v>
      </c>
      <c r="H3317">
        <v>0</v>
      </c>
      <c r="I3317">
        <v>4846</v>
      </c>
      <c r="J3317">
        <v>8000</v>
      </c>
      <c r="K3317">
        <v>0</v>
      </c>
      <c r="L3317">
        <v>0</v>
      </c>
      <c r="M3317">
        <v>0</v>
      </c>
      <c r="N3317">
        <v>4</v>
      </c>
      <c r="O3317">
        <v>35</v>
      </c>
      <c r="P3317">
        <v>50</v>
      </c>
      <c r="Q3317">
        <v>35</v>
      </c>
      <c r="R3317">
        <v>50</v>
      </c>
      <c r="S3317">
        <v>35</v>
      </c>
      <c r="T3317">
        <v>50</v>
      </c>
      <c r="U3317">
        <v>0</v>
      </c>
      <c r="V3317">
        <v>150</v>
      </c>
      <c r="W3317">
        <v>50000</v>
      </c>
      <c r="X3317">
        <v>5</v>
      </c>
      <c r="Y3317">
        <v>0</v>
      </c>
      <c r="Z3317">
        <v>0</v>
      </c>
      <c r="AA3317">
        <v>104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100</v>
      </c>
    </row>
    <row r="3318" spans="1:34" ht="18.75">
      <c r="A3318" s="79">
        <v>3317</v>
      </c>
      <c r="B3318" t="s">
        <v>5683</v>
      </c>
      <c r="C3318">
        <v>26</v>
      </c>
      <c r="D3318">
        <v>0</v>
      </c>
      <c r="E3318">
        <v>2</v>
      </c>
      <c r="F3318">
        <v>0</v>
      </c>
      <c r="G3318">
        <v>0</v>
      </c>
      <c r="H3318">
        <v>0</v>
      </c>
      <c r="I3318">
        <v>4840</v>
      </c>
      <c r="J3318">
        <v>8000</v>
      </c>
      <c r="K3318">
        <v>3</v>
      </c>
      <c r="L3318">
        <v>5</v>
      </c>
      <c r="M3318">
        <v>3</v>
      </c>
      <c r="N3318">
        <v>5</v>
      </c>
      <c r="O3318">
        <v>35</v>
      </c>
      <c r="P3318">
        <v>50</v>
      </c>
      <c r="Q3318">
        <v>35</v>
      </c>
      <c r="R3318">
        <v>50</v>
      </c>
      <c r="S3318">
        <v>35</v>
      </c>
      <c r="T3318">
        <v>50</v>
      </c>
      <c r="U3318">
        <v>0</v>
      </c>
      <c r="V3318">
        <v>150</v>
      </c>
      <c r="W3318">
        <v>50000</v>
      </c>
      <c r="X3318">
        <v>5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208</v>
      </c>
      <c r="AE3318">
        <v>128</v>
      </c>
      <c r="AF3318">
        <v>0</v>
      </c>
      <c r="AG3318">
        <v>0</v>
      </c>
      <c r="AH3318">
        <v>100</v>
      </c>
    </row>
    <row r="3319" spans="1:34" ht="18.75">
      <c r="A3319" s="79">
        <v>3318</v>
      </c>
      <c r="B3319" t="s">
        <v>5684</v>
      </c>
      <c r="C3319">
        <v>22</v>
      </c>
      <c r="D3319">
        <v>0</v>
      </c>
      <c r="E3319">
        <v>2</v>
      </c>
      <c r="F3319">
        <v>0</v>
      </c>
      <c r="G3319">
        <v>0</v>
      </c>
      <c r="H3319">
        <v>0</v>
      </c>
      <c r="I3319">
        <v>4847</v>
      </c>
      <c r="J3319">
        <v>8000</v>
      </c>
      <c r="K3319">
        <v>3</v>
      </c>
      <c r="L3319">
        <v>5</v>
      </c>
      <c r="M3319">
        <v>3</v>
      </c>
      <c r="N3319">
        <v>5</v>
      </c>
      <c r="O3319">
        <v>35</v>
      </c>
      <c r="P3319">
        <v>50</v>
      </c>
      <c r="Q3319">
        <v>35</v>
      </c>
      <c r="R3319">
        <v>50</v>
      </c>
      <c r="S3319">
        <v>35</v>
      </c>
      <c r="T3319">
        <v>50</v>
      </c>
      <c r="U3319">
        <v>0</v>
      </c>
      <c r="V3319">
        <v>150</v>
      </c>
      <c r="W3319">
        <v>50000</v>
      </c>
      <c r="X3319">
        <v>5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208</v>
      </c>
      <c r="AE3319">
        <v>128</v>
      </c>
      <c r="AF3319">
        <v>0</v>
      </c>
      <c r="AG3319">
        <v>0</v>
      </c>
      <c r="AH3319">
        <v>100</v>
      </c>
    </row>
    <row r="3320" spans="1:34" ht="18.75">
      <c r="A3320" s="79">
        <v>3319</v>
      </c>
      <c r="B3320" t="s">
        <v>5685</v>
      </c>
      <c r="C3320">
        <v>15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4841</v>
      </c>
      <c r="J3320">
        <v>10000</v>
      </c>
      <c r="K3320">
        <v>5</v>
      </c>
      <c r="L3320">
        <v>10</v>
      </c>
      <c r="M3320">
        <v>5</v>
      </c>
      <c r="N3320">
        <v>10</v>
      </c>
      <c r="O3320">
        <v>35</v>
      </c>
      <c r="P3320">
        <v>50</v>
      </c>
      <c r="Q3320">
        <v>35</v>
      </c>
      <c r="R3320">
        <v>50</v>
      </c>
      <c r="S3320">
        <v>35</v>
      </c>
      <c r="T3320">
        <v>50</v>
      </c>
      <c r="U3320">
        <v>0</v>
      </c>
      <c r="V3320">
        <v>150</v>
      </c>
      <c r="W3320">
        <v>50000</v>
      </c>
      <c r="X3320">
        <v>5</v>
      </c>
      <c r="Y3320">
        <v>0</v>
      </c>
      <c r="Z3320">
        <v>0</v>
      </c>
      <c r="AA3320">
        <v>104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100</v>
      </c>
    </row>
    <row r="3321" spans="1:34" ht="18.75">
      <c r="A3321" s="79">
        <v>3320</v>
      </c>
      <c r="B3321" t="s">
        <v>5686</v>
      </c>
      <c r="C3321">
        <v>54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4843</v>
      </c>
      <c r="J3321">
        <v>8000</v>
      </c>
      <c r="K3321">
        <v>5</v>
      </c>
      <c r="L3321">
        <v>10</v>
      </c>
      <c r="M3321">
        <v>5</v>
      </c>
      <c r="N3321">
        <v>10</v>
      </c>
      <c r="O3321">
        <v>35</v>
      </c>
      <c r="P3321">
        <v>50</v>
      </c>
      <c r="Q3321">
        <v>35</v>
      </c>
      <c r="R3321">
        <v>50</v>
      </c>
      <c r="S3321">
        <v>35</v>
      </c>
      <c r="T3321">
        <v>50</v>
      </c>
      <c r="U3321">
        <v>0</v>
      </c>
      <c r="V3321">
        <v>150</v>
      </c>
      <c r="W3321">
        <v>50000</v>
      </c>
      <c r="X3321">
        <v>5</v>
      </c>
      <c r="Y3321">
        <v>0</v>
      </c>
      <c r="Z3321">
        <v>0</v>
      </c>
      <c r="AA3321">
        <v>104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100</v>
      </c>
    </row>
    <row r="3322" spans="1:34" ht="18.75">
      <c r="A3322" s="79">
        <v>3321</v>
      </c>
      <c r="B3322" t="s">
        <v>5687</v>
      </c>
      <c r="C3322">
        <v>62</v>
      </c>
      <c r="D3322">
        <v>0</v>
      </c>
      <c r="E3322">
        <v>1</v>
      </c>
      <c r="F3322">
        <v>6</v>
      </c>
      <c r="G3322">
        <v>0</v>
      </c>
      <c r="H3322">
        <v>0</v>
      </c>
      <c r="I3322">
        <v>4844</v>
      </c>
      <c r="J3322">
        <v>10000</v>
      </c>
      <c r="K3322">
        <v>5</v>
      </c>
      <c r="L3322">
        <v>10</v>
      </c>
      <c r="M3322">
        <v>5</v>
      </c>
      <c r="N3322">
        <v>10</v>
      </c>
      <c r="O3322">
        <v>35</v>
      </c>
      <c r="P3322">
        <v>50</v>
      </c>
      <c r="Q3322">
        <v>35</v>
      </c>
      <c r="R3322">
        <v>50</v>
      </c>
      <c r="S3322">
        <v>35</v>
      </c>
      <c r="T3322">
        <v>50</v>
      </c>
      <c r="U3322">
        <v>0</v>
      </c>
      <c r="V3322">
        <v>150</v>
      </c>
      <c r="W3322">
        <v>50000</v>
      </c>
      <c r="X3322">
        <v>5</v>
      </c>
      <c r="Y3322">
        <v>0</v>
      </c>
      <c r="Z3322">
        <v>0</v>
      </c>
      <c r="AA3322">
        <v>104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100</v>
      </c>
    </row>
    <row r="3323" spans="1:34" ht="18.75">
      <c r="A3323" s="79">
        <v>3322</v>
      </c>
      <c r="B3323" t="s">
        <v>5688</v>
      </c>
      <c r="C3323">
        <v>16</v>
      </c>
      <c r="D3323">
        <v>10</v>
      </c>
      <c r="E3323">
        <v>2</v>
      </c>
      <c r="F3323">
        <v>0</v>
      </c>
      <c r="G3323">
        <v>0</v>
      </c>
      <c r="H3323">
        <v>0</v>
      </c>
      <c r="I3323">
        <v>4848</v>
      </c>
      <c r="J3323">
        <v>6000</v>
      </c>
      <c r="K3323">
        <v>5</v>
      </c>
      <c r="L3323">
        <v>10</v>
      </c>
      <c r="M3323">
        <v>5</v>
      </c>
      <c r="N3323">
        <v>10</v>
      </c>
      <c r="O3323">
        <v>35</v>
      </c>
      <c r="P3323">
        <v>50</v>
      </c>
      <c r="Q3323">
        <v>35</v>
      </c>
      <c r="R3323">
        <v>50</v>
      </c>
      <c r="S3323">
        <v>35</v>
      </c>
      <c r="T3323">
        <v>50</v>
      </c>
      <c r="U3323">
        <v>0</v>
      </c>
      <c r="V3323">
        <v>150</v>
      </c>
      <c r="W3323">
        <v>25000</v>
      </c>
      <c r="X3323">
        <v>5</v>
      </c>
      <c r="Y3323">
        <v>0</v>
      </c>
      <c r="Z3323">
        <v>0</v>
      </c>
      <c r="AA3323">
        <v>104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100</v>
      </c>
    </row>
    <row r="3324" spans="1:34" ht="18.75">
      <c r="A3324" s="79">
        <v>3323</v>
      </c>
      <c r="B3324" t="s">
        <v>5689</v>
      </c>
      <c r="C3324">
        <v>16</v>
      </c>
      <c r="D3324">
        <v>2</v>
      </c>
      <c r="E3324">
        <v>1</v>
      </c>
      <c r="F3324">
        <v>1</v>
      </c>
      <c r="G3324">
        <v>0</v>
      </c>
      <c r="H3324">
        <v>0</v>
      </c>
      <c r="I3324">
        <v>4842</v>
      </c>
      <c r="J3324">
        <v>8000</v>
      </c>
      <c r="K3324">
        <v>5</v>
      </c>
      <c r="L3324">
        <v>10</v>
      </c>
      <c r="M3324">
        <v>5</v>
      </c>
      <c r="N3324">
        <v>10</v>
      </c>
      <c r="O3324">
        <v>35</v>
      </c>
      <c r="P3324">
        <v>50</v>
      </c>
      <c r="Q3324">
        <v>35</v>
      </c>
      <c r="R3324">
        <v>50</v>
      </c>
      <c r="S3324">
        <v>35</v>
      </c>
      <c r="T3324">
        <v>50</v>
      </c>
      <c r="U3324">
        <v>0</v>
      </c>
      <c r="V3324">
        <v>150</v>
      </c>
      <c r="W3324">
        <v>20000</v>
      </c>
      <c r="X3324">
        <v>5</v>
      </c>
      <c r="Y3324">
        <v>0</v>
      </c>
      <c r="Z3324">
        <v>0</v>
      </c>
      <c r="AA3324">
        <v>104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100</v>
      </c>
    </row>
    <row r="3325" spans="1:34" ht="18.75">
      <c r="A3325" s="79">
        <v>3324</v>
      </c>
      <c r="B3325" t="s">
        <v>5690</v>
      </c>
      <c r="C3325">
        <v>30</v>
      </c>
      <c r="D3325">
        <v>0</v>
      </c>
      <c r="E3325">
        <v>1</v>
      </c>
      <c r="F3325">
        <v>0</v>
      </c>
      <c r="G3325">
        <v>1</v>
      </c>
      <c r="H3325">
        <v>0</v>
      </c>
      <c r="I3325">
        <v>4845</v>
      </c>
      <c r="J3325">
        <v>50000</v>
      </c>
      <c r="K3325">
        <v>0</v>
      </c>
      <c r="L3325">
        <v>0</v>
      </c>
      <c r="M3325">
        <v>0</v>
      </c>
      <c r="N3325">
        <v>0</v>
      </c>
      <c r="O3325">
        <v>35</v>
      </c>
      <c r="P3325">
        <v>50</v>
      </c>
      <c r="Q3325">
        <v>35</v>
      </c>
      <c r="R3325">
        <v>50</v>
      </c>
      <c r="S3325">
        <v>35</v>
      </c>
      <c r="T3325">
        <v>50</v>
      </c>
      <c r="U3325">
        <v>0</v>
      </c>
      <c r="V3325">
        <v>150</v>
      </c>
      <c r="W3325">
        <v>25000</v>
      </c>
      <c r="X3325">
        <v>5</v>
      </c>
      <c r="Y3325">
        <v>0</v>
      </c>
      <c r="Z3325">
        <v>0</v>
      </c>
      <c r="AA3325">
        <v>104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100</v>
      </c>
    </row>
    <row r="3326" spans="1:34" ht="18.75">
      <c r="A3326" s="79">
        <v>3325</v>
      </c>
      <c r="B3326" t="s">
        <v>5691</v>
      </c>
      <c r="C3326">
        <v>5</v>
      </c>
      <c r="D3326">
        <v>-1</v>
      </c>
      <c r="E3326">
        <v>80</v>
      </c>
      <c r="F3326">
        <v>113</v>
      </c>
      <c r="G3326">
        <v>0</v>
      </c>
      <c r="H3326">
        <v>0</v>
      </c>
      <c r="I3326">
        <v>4880</v>
      </c>
      <c r="J3326">
        <v>60000</v>
      </c>
      <c r="K3326">
        <v>7</v>
      </c>
      <c r="L3326">
        <v>12</v>
      </c>
      <c r="M3326">
        <v>0</v>
      </c>
      <c r="N3326">
        <v>12</v>
      </c>
      <c r="O3326">
        <v>230</v>
      </c>
      <c r="P3326">
        <v>400</v>
      </c>
      <c r="Q3326">
        <v>0</v>
      </c>
      <c r="R3326">
        <v>0</v>
      </c>
      <c r="S3326">
        <v>0</v>
      </c>
      <c r="T3326">
        <v>0</v>
      </c>
      <c r="U3326">
        <v>89</v>
      </c>
      <c r="V3326">
        <v>300</v>
      </c>
      <c r="W3326">
        <v>62000</v>
      </c>
      <c r="X3326">
        <v>20</v>
      </c>
      <c r="Y3326">
        <v>288</v>
      </c>
      <c r="Z3326">
        <v>20</v>
      </c>
      <c r="AA3326">
        <v>0</v>
      </c>
      <c r="AB3326">
        <v>0</v>
      </c>
      <c r="AC3326">
        <v>0</v>
      </c>
      <c r="AD3326">
        <v>15070</v>
      </c>
      <c r="AE3326">
        <v>12806</v>
      </c>
      <c r="AF3326">
        <v>0</v>
      </c>
      <c r="AG3326">
        <v>0</v>
      </c>
      <c r="AH3326">
        <v>100</v>
      </c>
    </row>
    <row r="3327" spans="1:34" ht="18.75">
      <c r="A3327" s="79">
        <v>3326</v>
      </c>
      <c r="B3327" t="s">
        <v>5692</v>
      </c>
      <c r="C3327">
        <v>5</v>
      </c>
      <c r="D3327">
        <v>-1</v>
      </c>
      <c r="E3327">
        <v>80</v>
      </c>
      <c r="F3327">
        <v>191</v>
      </c>
      <c r="G3327">
        <v>0</v>
      </c>
      <c r="H3327">
        <v>0</v>
      </c>
      <c r="I3327">
        <v>4881</v>
      </c>
      <c r="J3327">
        <v>60000</v>
      </c>
      <c r="K3327">
        <v>7</v>
      </c>
      <c r="L3327">
        <v>12</v>
      </c>
      <c r="M3327">
        <v>0</v>
      </c>
      <c r="N3327">
        <v>0</v>
      </c>
      <c r="O3327">
        <v>0</v>
      </c>
      <c r="P3327">
        <v>0</v>
      </c>
      <c r="Q3327">
        <v>230</v>
      </c>
      <c r="R3327">
        <v>400</v>
      </c>
      <c r="S3327">
        <v>0</v>
      </c>
      <c r="T3327">
        <v>0</v>
      </c>
      <c r="U3327">
        <v>89</v>
      </c>
      <c r="V3327">
        <v>300</v>
      </c>
      <c r="W3327">
        <v>62000</v>
      </c>
      <c r="X3327">
        <v>20</v>
      </c>
      <c r="Y3327">
        <v>288</v>
      </c>
      <c r="Z3327">
        <v>20</v>
      </c>
      <c r="AA3327">
        <v>0</v>
      </c>
      <c r="AB3327">
        <v>800</v>
      </c>
      <c r="AC3327">
        <v>0</v>
      </c>
      <c r="AD3327">
        <v>15070</v>
      </c>
      <c r="AE3327">
        <v>12806</v>
      </c>
      <c r="AF3327">
        <v>0</v>
      </c>
      <c r="AG3327">
        <v>0</v>
      </c>
      <c r="AH3327">
        <v>100</v>
      </c>
    </row>
    <row r="3328" spans="1:34" ht="18.75">
      <c r="A3328" s="79">
        <v>3327</v>
      </c>
      <c r="B3328" t="s">
        <v>5693</v>
      </c>
      <c r="C3328">
        <v>5</v>
      </c>
      <c r="D3328">
        <v>-1</v>
      </c>
      <c r="E3328">
        <v>80</v>
      </c>
      <c r="F3328">
        <v>191</v>
      </c>
      <c r="G3328">
        <v>0</v>
      </c>
      <c r="H3328">
        <v>0</v>
      </c>
      <c r="I3328">
        <v>4882</v>
      </c>
      <c r="J3328">
        <v>60000</v>
      </c>
      <c r="K3328">
        <v>7</v>
      </c>
      <c r="L3328">
        <v>12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230</v>
      </c>
      <c r="T3328">
        <v>400</v>
      </c>
      <c r="U3328">
        <v>89</v>
      </c>
      <c r="V3328">
        <v>300</v>
      </c>
      <c r="W3328">
        <v>62000</v>
      </c>
      <c r="X3328">
        <v>20</v>
      </c>
      <c r="Y3328">
        <v>288</v>
      </c>
      <c r="Z3328">
        <v>20</v>
      </c>
      <c r="AA3328">
        <v>0</v>
      </c>
      <c r="AB3328">
        <v>0</v>
      </c>
      <c r="AC3328">
        <v>10000</v>
      </c>
      <c r="AD3328">
        <v>15070</v>
      </c>
      <c r="AE3328">
        <v>12806</v>
      </c>
      <c r="AF3328">
        <v>0</v>
      </c>
      <c r="AG3328">
        <v>0</v>
      </c>
      <c r="AH3328">
        <v>100</v>
      </c>
    </row>
    <row r="3329" spans="1:34" ht="18.75">
      <c r="A3329" s="79">
        <v>3328</v>
      </c>
      <c r="B3329" t="s">
        <v>5694</v>
      </c>
      <c r="C3329">
        <v>10</v>
      </c>
      <c r="D3329">
        <v>-1</v>
      </c>
      <c r="E3329">
        <v>80</v>
      </c>
      <c r="F3329">
        <v>0</v>
      </c>
      <c r="G3329">
        <v>0</v>
      </c>
      <c r="H3329">
        <v>0</v>
      </c>
      <c r="I3329">
        <v>4900</v>
      </c>
      <c r="J3329">
        <v>60000</v>
      </c>
      <c r="K3329">
        <v>20</v>
      </c>
      <c r="L3329">
        <v>40</v>
      </c>
      <c r="M3329">
        <v>20</v>
      </c>
      <c r="N3329">
        <v>40</v>
      </c>
      <c r="O3329">
        <v>70</v>
      </c>
      <c r="P3329">
        <v>90</v>
      </c>
      <c r="Q3329">
        <v>0</v>
      </c>
      <c r="R3329">
        <v>0</v>
      </c>
      <c r="S3329">
        <v>0</v>
      </c>
      <c r="T3329">
        <v>0</v>
      </c>
      <c r="U3329">
        <v>87</v>
      </c>
      <c r="V3329">
        <v>300</v>
      </c>
      <c r="W3329">
        <v>62000</v>
      </c>
      <c r="X3329">
        <v>250</v>
      </c>
      <c r="Y3329">
        <v>0</v>
      </c>
      <c r="Z3329">
        <v>0</v>
      </c>
      <c r="AA3329">
        <v>4802</v>
      </c>
      <c r="AB3329">
        <v>20</v>
      </c>
      <c r="AC3329">
        <v>0</v>
      </c>
      <c r="AD3329">
        <v>7894</v>
      </c>
      <c r="AE3329">
        <v>1325</v>
      </c>
      <c r="AF3329">
        <v>0</v>
      </c>
      <c r="AG3329">
        <v>0</v>
      </c>
      <c r="AH3329">
        <v>100</v>
      </c>
    </row>
    <row r="3330" spans="1:34" ht="18.75">
      <c r="A3330" s="79">
        <v>3329</v>
      </c>
      <c r="B3330" t="s">
        <v>5695</v>
      </c>
      <c r="C3330">
        <v>11</v>
      </c>
      <c r="D3330">
        <v>-1</v>
      </c>
      <c r="E3330">
        <v>80</v>
      </c>
      <c r="F3330">
        <v>0</v>
      </c>
      <c r="G3330">
        <v>0</v>
      </c>
      <c r="H3330">
        <v>0</v>
      </c>
      <c r="I3330">
        <v>4901</v>
      </c>
      <c r="J3330">
        <v>60000</v>
      </c>
      <c r="K3330">
        <v>20</v>
      </c>
      <c r="L3330">
        <v>40</v>
      </c>
      <c r="M3330">
        <v>20</v>
      </c>
      <c r="N3330">
        <v>40</v>
      </c>
      <c r="O3330">
        <v>70</v>
      </c>
      <c r="P3330">
        <v>90</v>
      </c>
      <c r="Q3330">
        <v>0</v>
      </c>
      <c r="R3330">
        <v>0</v>
      </c>
      <c r="S3330">
        <v>0</v>
      </c>
      <c r="T3330">
        <v>0</v>
      </c>
      <c r="U3330">
        <v>87</v>
      </c>
      <c r="V3330">
        <v>300</v>
      </c>
      <c r="W3330">
        <v>62000</v>
      </c>
      <c r="X3330">
        <v>250</v>
      </c>
      <c r="Y3330">
        <v>0</v>
      </c>
      <c r="Z3330">
        <v>0</v>
      </c>
      <c r="AA3330">
        <v>4802</v>
      </c>
      <c r="AB3330">
        <v>20</v>
      </c>
      <c r="AC3330">
        <v>0</v>
      </c>
      <c r="AD3330">
        <v>7894</v>
      </c>
      <c r="AE3330">
        <v>1325</v>
      </c>
      <c r="AF3330">
        <v>0</v>
      </c>
      <c r="AG3330">
        <v>0</v>
      </c>
      <c r="AH3330">
        <v>100</v>
      </c>
    </row>
    <row r="3331" spans="1:34" ht="18.75">
      <c r="A3331" s="79">
        <v>3330</v>
      </c>
      <c r="B3331" t="s">
        <v>5696</v>
      </c>
      <c r="C3331">
        <v>10</v>
      </c>
      <c r="D3331">
        <v>-1</v>
      </c>
      <c r="E3331">
        <v>80</v>
      </c>
      <c r="F3331">
        <v>0</v>
      </c>
      <c r="G3331">
        <v>0</v>
      </c>
      <c r="H3331">
        <v>0</v>
      </c>
      <c r="I3331">
        <v>4902</v>
      </c>
      <c r="J3331">
        <v>60000</v>
      </c>
      <c r="K3331">
        <v>20</v>
      </c>
      <c r="L3331">
        <v>40</v>
      </c>
      <c r="M3331">
        <v>20</v>
      </c>
      <c r="N3331">
        <v>40</v>
      </c>
      <c r="O3331">
        <v>0</v>
      </c>
      <c r="P3331">
        <v>0</v>
      </c>
      <c r="Q3331">
        <v>70</v>
      </c>
      <c r="R3331">
        <v>90</v>
      </c>
      <c r="S3331">
        <v>0</v>
      </c>
      <c r="T3331">
        <v>0</v>
      </c>
      <c r="U3331">
        <v>87</v>
      </c>
      <c r="V3331">
        <v>300</v>
      </c>
      <c r="W3331">
        <v>62000</v>
      </c>
      <c r="X3331">
        <v>250</v>
      </c>
      <c r="Y3331">
        <v>0</v>
      </c>
      <c r="Z3331">
        <v>0</v>
      </c>
      <c r="AA3331">
        <v>4802</v>
      </c>
      <c r="AB3331">
        <v>20</v>
      </c>
      <c r="AC3331">
        <v>0</v>
      </c>
      <c r="AD3331">
        <v>7894</v>
      </c>
      <c r="AE3331">
        <v>1325</v>
      </c>
      <c r="AF3331">
        <v>0</v>
      </c>
      <c r="AG3331">
        <v>0</v>
      </c>
      <c r="AH3331">
        <v>100</v>
      </c>
    </row>
    <row r="3332" spans="1:34" ht="18.75">
      <c r="A3332" s="79">
        <v>3331</v>
      </c>
      <c r="B3332" t="s">
        <v>5697</v>
      </c>
      <c r="C3332">
        <v>11</v>
      </c>
      <c r="D3332">
        <v>-1</v>
      </c>
      <c r="E3332">
        <v>80</v>
      </c>
      <c r="F3332">
        <v>0</v>
      </c>
      <c r="G3332">
        <v>0</v>
      </c>
      <c r="H3332">
        <v>0</v>
      </c>
      <c r="I3332">
        <v>4903</v>
      </c>
      <c r="J3332">
        <v>60000</v>
      </c>
      <c r="K3332">
        <v>20</v>
      </c>
      <c r="L3332">
        <v>40</v>
      </c>
      <c r="M3332">
        <v>20</v>
      </c>
      <c r="N3332">
        <v>40</v>
      </c>
      <c r="O3332">
        <v>0</v>
      </c>
      <c r="P3332">
        <v>0</v>
      </c>
      <c r="Q3332">
        <v>70</v>
      </c>
      <c r="R3332">
        <v>90</v>
      </c>
      <c r="S3332">
        <v>0</v>
      </c>
      <c r="T3332">
        <v>0</v>
      </c>
      <c r="U3332">
        <v>87</v>
      </c>
      <c r="V3332">
        <v>300</v>
      </c>
      <c r="W3332">
        <v>62000</v>
      </c>
      <c r="X3332">
        <v>250</v>
      </c>
      <c r="Y3332">
        <v>0</v>
      </c>
      <c r="Z3332">
        <v>0</v>
      </c>
      <c r="AA3332">
        <v>4802</v>
      </c>
      <c r="AB3332">
        <v>20</v>
      </c>
      <c r="AC3332">
        <v>0</v>
      </c>
      <c r="AD3332">
        <v>7894</v>
      </c>
      <c r="AE3332">
        <v>1325</v>
      </c>
      <c r="AF3332">
        <v>0</v>
      </c>
      <c r="AG3332">
        <v>0</v>
      </c>
      <c r="AH3332">
        <v>100</v>
      </c>
    </row>
    <row r="3333" spans="1:34" ht="18.75">
      <c r="A3333" s="79">
        <v>3332</v>
      </c>
      <c r="B3333" t="s">
        <v>5698</v>
      </c>
      <c r="C3333">
        <v>10</v>
      </c>
      <c r="D3333">
        <v>-1</v>
      </c>
      <c r="E3333">
        <v>80</v>
      </c>
      <c r="F3333">
        <v>0</v>
      </c>
      <c r="G3333">
        <v>0</v>
      </c>
      <c r="H3333">
        <v>0</v>
      </c>
      <c r="I3333">
        <v>4904</v>
      </c>
      <c r="J3333">
        <v>60000</v>
      </c>
      <c r="K3333">
        <v>20</v>
      </c>
      <c r="L3333">
        <v>40</v>
      </c>
      <c r="M3333">
        <v>20</v>
      </c>
      <c r="N3333">
        <v>40</v>
      </c>
      <c r="O3333">
        <v>0</v>
      </c>
      <c r="P3333">
        <v>0</v>
      </c>
      <c r="Q3333">
        <v>0</v>
      </c>
      <c r="R3333">
        <v>0</v>
      </c>
      <c r="S3333">
        <v>70</v>
      </c>
      <c r="T3333">
        <v>90</v>
      </c>
      <c r="U3333">
        <v>87</v>
      </c>
      <c r="V3333">
        <v>300</v>
      </c>
      <c r="W3333">
        <v>62000</v>
      </c>
      <c r="X3333">
        <v>250</v>
      </c>
      <c r="Y3333">
        <v>0</v>
      </c>
      <c r="Z3333">
        <v>0</v>
      </c>
      <c r="AA3333">
        <v>4802</v>
      </c>
      <c r="AB3333">
        <v>20</v>
      </c>
      <c r="AC3333">
        <v>0</v>
      </c>
      <c r="AD3333">
        <v>7894</v>
      </c>
      <c r="AE3333">
        <v>1325</v>
      </c>
      <c r="AF3333">
        <v>0</v>
      </c>
      <c r="AG3333">
        <v>0</v>
      </c>
      <c r="AH3333">
        <v>100</v>
      </c>
    </row>
    <row r="3334" spans="1:34" ht="18.75">
      <c r="A3334" s="79">
        <v>3333</v>
      </c>
      <c r="B3334" t="s">
        <v>5699</v>
      </c>
      <c r="C3334">
        <v>11</v>
      </c>
      <c r="D3334">
        <v>-1</v>
      </c>
      <c r="E3334">
        <v>80</v>
      </c>
      <c r="F3334">
        <v>0</v>
      </c>
      <c r="G3334">
        <v>0</v>
      </c>
      <c r="H3334">
        <v>0</v>
      </c>
      <c r="I3334">
        <v>4905</v>
      </c>
      <c r="J3334">
        <v>60000</v>
      </c>
      <c r="K3334">
        <v>20</v>
      </c>
      <c r="L3334">
        <v>40</v>
      </c>
      <c r="M3334">
        <v>20</v>
      </c>
      <c r="N3334">
        <v>40</v>
      </c>
      <c r="O3334">
        <v>0</v>
      </c>
      <c r="P3334">
        <v>0</v>
      </c>
      <c r="Q3334">
        <v>0</v>
      </c>
      <c r="R3334">
        <v>0</v>
      </c>
      <c r="S3334">
        <v>70</v>
      </c>
      <c r="T3334">
        <v>90</v>
      </c>
      <c r="U3334">
        <v>87</v>
      </c>
      <c r="V3334">
        <v>300</v>
      </c>
      <c r="W3334">
        <v>62000</v>
      </c>
      <c r="X3334">
        <v>250</v>
      </c>
      <c r="Y3334">
        <v>0</v>
      </c>
      <c r="Z3334">
        <v>0</v>
      </c>
      <c r="AA3334">
        <v>4802</v>
      </c>
      <c r="AB3334">
        <v>20</v>
      </c>
      <c r="AC3334">
        <v>0</v>
      </c>
      <c r="AD3334">
        <v>7894</v>
      </c>
      <c r="AE3334">
        <v>1325</v>
      </c>
      <c r="AF3334">
        <v>0</v>
      </c>
      <c r="AG3334">
        <v>0</v>
      </c>
      <c r="AH3334">
        <v>100</v>
      </c>
    </row>
    <row r="3335" spans="1:34" ht="18.75">
      <c r="A3335" s="79">
        <v>3334</v>
      </c>
      <c r="B3335" t="s">
        <v>5700</v>
      </c>
      <c r="C3335">
        <v>22</v>
      </c>
      <c r="D3335">
        <v>0</v>
      </c>
      <c r="E3335">
        <v>2</v>
      </c>
      <c r="F3335">
        <v>0</v>
      </c>
      <c r="G3335">
        <v>0</v>
      </c>
      <c r="H3335">
        <v>0</v>
      </c>
      <c r="I3335">
        <v>4857</v>
      </c>
      <c r="J3335">
        <v>8000</v>
      </c>
      <c r="K3335">
        <v>0</v>
      </c>
      <c r="L3335">
        <v>0</v>
      </c>
      <c r="M3335">
        <v>0</v>
      </c>
      <c r="N3335">
        <v>0</v>
      </c>
      <c r="O3335">
        <v>60</v>
      </c>
      <c r="P3335">
        <v>80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300</v>
      </c>
      <c r="W3335">
        <v>62000</v>
      </c>
      <c r="X3335">
        <v>5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728</v>
      </c>
      <c r="AE3335">
        <v>448</v>
      </c>
      <c r="AF3335">
        <v>0</v>
      </c>
      <c r="AG3335">
        <v>0</v>
      </c>
      <c r="AH3335">
        <v>100</v>
      </c>
    </row>
    <row r="3336" spans="1:34" ht="18.75">
      <c r="A3336" s="79">
        <v>3335</v>
      </c>
      <c r="B3336" t="s">
        <v>5701</v>
      </c>
      <c r="C3336">
        <v>22</v>
      </c>
      <c r="D3336">
        <v>0</v>
      </c>
      <c r="E3336">
        <v>2</v>
      </c>
      <c r="F3336">
        <v>0</v>
      </c>
      <c r="G3336">
        <v>0</v>
      </c>
      <c r="H3336">
        <v>0</v>
      </c>
      <c r="I3336">
        <v>4857</v>
      </c>
      <c r="J3336">
        <v>8000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60</v>
      </c>
      <c r="R3336">
        <v>80</v>
      </c>
      <c r="S3336">
        <v>0</v>
      </c>
      <c r="T3336">
        <v>0</v>
      </c>
      <c r="U3336">
        <v>0</v>
      </c>
      <c r="V3336">
        <v>300</v>
      </c>
      <c r="W3336">
        <v>62000</v>
      </c>
      <c r="X3336">
        <v>5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728</v>
      </c>
      <c r="AE3336">
        <v>448</v>
      </c>
      <c r="AF3336">
        <v>0</v>
      </c>
      <c r="AG3336">
        <v>0</v>
      </c>
      <c r="AH3336">
        <v>100</v>
      </c>
    </row>
    <row r="3337" spans="1:34" ht="18.75">
      <c r="A3337" s="79">
        <v>3336</v>
      </c>
      <c r="B3337" t="s">
        <v>5702</v>
      </c>
      <c r="C3337">
        <v>22</v>
      </c>
      <c r="D3337">
        <v>0</v>
      </c>
      <c r="E3337">
        <v>2</v>
      </c>
      <c r="F3337">
        <v>0</v>
      </c>
      <c r="G3337">
        <v>0</v>
      </c>
      <c r="H3337">
        <v>0</v>
      </c>
      <c r="I3337">
        <v>4857</v>
      </c>
      <c r="J3337">
        <v>8000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60</v>
      </c>
      <c r="T3337">
        <v>80</v>
      </c>
      <c r="U3337">
        <v>0</v>
      </c>
      <c r="V3337">
        <v>300</v>
      </c>
      <c r="W3337">
        <v>62000</v>
      </c>
      <c r="X3337">
        <v>5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728</v>
      </c>
      <c r="AE3337">
        <v>448</v>
      </c>
      <c r="AF3337">
        <v>0</v>
      </c>
      <c r="AG3337">
        <v>0</v>
      </c>
      <c r="AH3337">
        <v>100</v>
      </c>
    </row>
    <row r="3338" spans="1:34" ht="18.75">
      <c r="A3338" s="79">
        <v>3337</v>
      </c>
      <c r="B3338" t="s">
        <v>5703</v>
      </c>
      <c r="C3338">
        <v>19</v>
      </c>
      <c r="D3338">
        <v>0</v>
      </c>
      <c r="E3338">
        <v>3</v>
      </c>
      <c r="F3338">
        <v>0</v>
      </c>
      <c r="G3338">
        <v>0</v>
      </c>
      <c r="H3338">
        <v>0</v>
      </c>
      <c r="I3338">
        <v>4856</v>
      </c>
      <c r="J3338">
        <v>8000</v>
      </c>
      <c r="K3338">
        <v>0</v>
      </c>
      <c r="L3338">
        <v>0</v>
      </c>
      <c r="M3338">
        <v>0</v>
      </c>
      <c r="N3338">
        <v>2</v>
      </c>
      <c r="O3338">
        <v>60</v>
      </c>
      <c r="P3338">
        <v>80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300</v>
      </c>
      <c r="W3338">
        <v>62000</v>
      </c>
      <c r="X3338">
        <v>5</v>
      </c>
      <c r="Y3338">
        <v>0</v>
      </c>
      <c r="Z3338">
        <v>0</v>
      </c>
      <c r="AA3338">
        <v>364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100</v>
      </c>
    </row>
    <row r="3339" spans="1:34" ht="18.75">
      <c r="A3339" s="79">
        <v>3338</v>
      </c>
      <c r="B3339" t="s">
        <v>5704</v>
      </c>
      <c r="C3339">
        <v>19</v>
      </c>
      <c r="D3339">
        <v>0</v>
      </c>
      <c r="E3339">
        <v>3</v>
      </c>
      <c r="F3339">
        <v>0</v>
      </c>
      <c r="G3339">
        <v>0</v>
      </c>
      <c r="H3339">
        <v>0</v>
      </c>
      <c r="I3339">
        <v>4856</v>
      </c>
      <c r="J3339">
        <v>8000</v>
      </c>
      <c r="K3339">
        <v>0</v>
      </c>
      <c r="L3339">
        <v>0</v>
      </c>
      <c r="M3339">
        <v>0</v>
      </c>
      <c r="N3339">
        <v>2</v>
      </c>
      <c r="O3339">
        <v>0</v>
      </c>
      <c r="P3339">
        <v>0</v>
      </c>
      <c r="Q3339">
        <v>60</v>
      </c>
      <c r="R3339">
        <v>80</v>
      </c>
      <c r="S3339">
        <v>0</v>
      </c>
      <c r="T3339">
        <v>0</v>
      </c>
      <c r="U3339">
        <v>0</v>
      </c>
      <c r="V3339">
        <v>300</v>
      </c>
      <c r="W3339">
        <v>62000</v>
      </c>
      <c r="X3339">
        <v>5</v>
      </c>
      <c r="Y3339">
        <v>0</v>
      </c>
      <c r="Z3339">
        <v>0</v>
      </c>
      <c r="AA3339">
        <v>364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100</v>
      </c>
    </row>
    <row r="3340" spans="1:34" ht="18.75">
      <c r="A3340" s="79">
        <v>3339</v>
      </c>
      <c r="B3340" t="s">
        <v>5705</v>
      </c>
      <c r="C3340">
        <v>19</v>
      </c>
      <c r="D3340">
        <v>0</v>
      </c>
      <c r="E3340">
        <v>3</v>
      </c>
      <c r="F3340">
        <v>0</v>
      </c>
      <c r="G3340">
        <v>0</v>
      </c>
      <c r="H3340">
        <v>0</v>
      </c>
      <c r="I3340">
        <v>4856</v>
      </c>
      <c r="J3340">
        <v>8000</v>
      </c>
      <c r="K3340">
        <v>0</v>
      </c>
      <c r="L3340">
        <v>0</v>
      </c>
      <c r="M3340">
        <v>0</v>
      </c>
      <c r="N3340">
        <v>2</v>
      </c>
      <c r="O3340">
        <v>0</v>
      </c>
      <c r="P3340">
        <v>0</v>
      </c>
      <c r="Q3340">
        <v>0</v>
      </c>
      <c r="R3340">
        <v>0</v>
      </c>
      <c r="S3340">
        <v>60</v>
      </c>
      <c r="T3340">
        <v>80</v>
      </c>
      <c r="U3340">
        <v>0</v>
      </c>
      <c r="V3340">
        <v>300</v>
      </c>
      <c r="W3340">
        <v>62000</v>
      </c>
      <c r="X3340">
        <v>5</v>
      </c>
      <c r="Y3340">
        <v>0</v>
      </c>
      <c r="Z3340">
        <v>0</v>
      </c>
      <c r="AA3340">
        <v>364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100</v>
      </c>
    </row>
    <row r="3341" spans="1:34" ht="18.75">
      <c r="A3341" s="79">
        <v>3340</v>
      </c>
      <c r="B3341" t="s">
        <v>5706</v>
      </c>
      <c r="C3341">
        <v>15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4851</v>
      </c>
      <c r="J3341">
        <v>8000</v>
      </c>
      <c r="K3341">
        <v>8</v>
      </c>
      <c r="L3341">
        <v>8</v>
      </c>
      <c r="M3341">
        <v>8</v>
      </c>
      <c r="N3341">
        <v>8</v>
      </c>
      <c r="O3341">
        <v>60</v>
      </c>
      <c r="P3341">
        <v>80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300</v>
      </c>
      <c r="W3341">
        <v>62000</v>
      </c>
      <c r="X3341">
        <v>5</v>
      </c>
      <c r="Y3341">
        <v>0</v>
      </c>
      <c r="Z3341">
        <v>0</v>
      </c>
      <c r="AA3341">
        <v>364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100</v>
      </c>
    </row>
    <row r="3342" spans="1:34" ht="18.75">
      <c r="A3342" s="79">
        <v>3341</v>
      </c>
      <c r="B3342" t="s">
        <v>5707</v>
      </c>
      <c r="C3342">
        <v>15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4851</v>
      </c>
      <c r="J3342">
        <v>8000</v>
      </c>
      <c r="K3342">
        <v>8</v>
      </c>
      <c r="L3342">
        <v>8</v>
      </c>
      <c r="M3342">
        <v>8</v>
      </c>
      <c r="N3342">
        <v>8</v>
      </c>
      <c r="O3342">
        <v>0</v>
      </c>
      <c r="P3342">
        <v>0</v>
      </c>
      <c r="Q3342">
        <v>60</v>
      </c>
      <c r="R3342">
        <v>80</v>
      </c>
      <c r="S3342">
        <v>0</v>
      </c>
      <c r="T3342">
        <v>0</v>
      </c>
      <c r="U3342">
        <v>0</v>
      </c>
      <c r="V3342">
        <v>300</v>
      </c>
      <c r="W3342">
        <v>62000</v>
      </c>
      <c r="X3342">
        <v>5</v>
      </c>
      <c r="Y3342">
        <v>0</v>
      </c>
      <c r="Z3342">
        <v>0</v>
      </c>
      <c r="AA3342">
        <v>364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100</v>
      </c>
    </row>
    <row r="3343" spans="1:34" ht="18.75">
      <c r="A3343" s="79">
        <v>3342</v>
      </c>
      <c r="B3343" t="s">
        <v>5708</v>
      </c>
      <c r="C3343">
        <v>15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4851</v>
      </c>
      <c r="J3343">
        <v>8000</v>
      </c>
      <c r="K3343">
        <v>8</v>
      </c>
      <c r="L3343">
        <v>8</v>
      </c>
      <c r="M3343">
        <v>8</v>
      </c>
      <c r="N3343">
        <v>8</v>
      </c>
      <c r="O3343">
        <v>0</v>
      </c>
      <c r="P3343">
        <v>0</v>
      </c>
      <c r="Q3343">
        <v>0</v>
      </c>
      <c r="R3343">
        <v>0</v>
      </c>
      <c r="S3343">
        <v>60</v>
      </c>
      <c r="T3343">
        <v>80</v>
      </c>
      <c r="U3343">
        <v>0</v>
      </c>
      <c r="V3343">
        <v>300</v>
      </c>
      <c r="W3343">
        <v>62000</v>
      </c>
      <c r="X3343">
        <v>5</v>
      </c>
      <c r="Y3343">
        <v>0</v>
      </c>
      <c r="Z3343">
        <v>0</v>
      </c>
      <c r="AA3343">
        <v>364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100</v>
      </c>
    </row>
    <row r="3344" spans="1:34" ht="18.75">
      <c r="A3344" s="79">
        <v>3343</v>
      </c>
      <c r="B3344" t="s">
        <v>5709</v>
      </c>
      <c r="C3344">
        <v>16</v>
      </c>
      <c r="D3344">
        <v>2</v>
      </c>
      <c r="E3344">
        <v>1</v>
      </c>
      <c r="F3344">
        <v>1</v>
      </c>
      <c r="G3344">
        <v>0</v>
      </c>
      <c r="H3344">
        <v>0</v>
      </c>
      <c r="I3344">
        <v>4852</v>
      </c>
      <c r="J3344">
        <v>8000</v>
      </c>
      <c r="K3344">
        <v>8</v>
      </c>
      <c r="L3344">
        <v>8</v>
      </c>
      <c r="M3344">
        <v>8</v>
      </c>
      <c r="N3344">
        <v>8</v>
      </c>
      <c r="O3344">
        <v>60</v>
      </c>
      <c r="P3344">
        <v>80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300</v>
      </c>
      <c r="W3344">
        <v>62000</v>
      </c>
      <c r="X3344">
        <v>5</v>
      </c>
      <c r="Y3344">
        <v>0</v>
      </c>
      <c r="Z3344">
        <v>0</v>
      </c>
      <c r="AA3344">
        <v>364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100</v>
      </c>
    </row>
    <row r="3345" spans="1:34" ht="18.75">
      <c r="A3345" s="79">
        <v>3344</v>
      </c>
      <c r="B3345" t="s">
        <v>5710</v>
      </c>
      <c r="C3345">
        <v>16</v>
      </c>
      <c r="D3345">
        <v>2</v>
      </c>
      <c r="E3345">
        <v>1</v>
      </c>
      <c r="F3345">
        <v>1</v>
      </c>
      <c r="G3345">
        <v>0</v>
      </c>
      <c r="H3345">
        <v>0</v>
      </c>
      <c r="I3345">
        <v>4852</v>
      </c>
      <c r="J3345">
        <v>8000</v>
      </c>
      <c r="K3345">
        <v>8</v>
      </c>
      <c r="L3345">
        <v>8</v>
      </c>
      <c r="M3345">
        <v>8</v>
      </c>
      <c r="N3345">
        <v>8</v>
      </c>
      <c r="O3345">
        <v>0</v>
      </c>
      <c r="P3345">
        <v>0</v>
      </c>
      <c r="Q3345">
        <v>60</v>
      </c>
      <c r="R3345">
        <v>80</v>
      </c>
      <c r="S3345">
        <v>0</v>
      </c>
      <c r="T3345">
        <v>0</v>
      </c>
      <c r="U3345">
        <v>0</v>
      </c>
      <c r="V3345">
        <v>300</v>
      </c>
      <c r="W3345">
        <v>62000</v>
      </c>
      <c r="X3345">
        <v>5</v>
      </c>
      <c r="Y3345">
        <v>0</v>
      </c>
      <c r="Z3345">
        <v>0</v>
      </c>
      <c r="AA3345">
        <v>364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100</v>
      </c>
    </row>
    <row r="3346" spans="1:34" ht="18.75">
      <c r="A3346" s="79">
        <v>3345</v>
      </c>
      <c r="B3346" t="s">
        <v>5711</v>
      </c>
      <c r="C3346">
        <v>16</v>
      </c>
      <c r="D3346">
        <v>2</v>
      </c>
      <c r="E3346">
        <v>1</v>
      </c>
      <c r="F3346">
        <v>1</v>
      </c>
      <c r="G3346">
        <v>0</v>
      </c>
      <c r="H3346">
        <v>0</v>
      </c>
      <c r="I3346">
        <v>4852</v>
      </c>
      <c r="J3346">
        <v>8000</v>
      </c>
      <c r="K3346">
        <v>8</v>
      </c>
      <c r="L3346">
        <v>8</v>
      </c>
      <c r="M3346">
        <v>8</v>
      </c>
      <c r="N3346">
        <v>8</v>
      </c>
      <c r="O3346">
        <v>0</v>
      </c>
      <c r="P3346">
        <v>0</v>
      </c>
      <c r="Q3346">
        <v>0</v>
      </c>
      <c r="R3346">
        <v>0</v>
      </c>
      <c r="S3346">
        <v>60</v>
      </c>
      <c r="T3346">
        <v>80</v>
      </c>
      <c r="U3346">
        <v>0</v>
      </c>
      <c r="V3346">
        <v>300</v>
      </c>
      <c r="W3346">
        <v>62000</v>
      </c>
      <c r="X3346">
        <v>5</v>
      </c>
      <c r="Y3346">
        <v>0</v>
      </c>
      <c r="Z3346">
        <v>0</v>
      </c>
      <c r="AA3346">
        <v>364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100</v>
      </c>
    </row>
    <row r="3347" spans="1:34" ht="18.75">
      <c r="A3347" s="79">
        <v>3346</v>
      </c>
      <c r="B3347" t="s">
        <v>5712</v>
      </c>
      <c r="C3347">
        <v>62</v>
      </c>
      <c r="D3347">
        <v>0</v>
      </c>
      <c r="E3347">
        <v>1</v>
      </c>
      <c r="F3347">
        <v>6</v>
      </c>
      <c r="G3347">
        <v>0</v>
      </c>
      <c r="H3347">
        <v>0</v>
      </c>
      <c r="I3347">
        <v>4854</v>
      </c>
      <c r="J3347">
        <v>8000</v>
      </c>
      <c r="K3347">
        <v>8</v>
      </c>
      <c r="L3347">
        <v>8</v>
      </c>
      <c r="M3347">
        <v>8</v>
      </c>
      <c r="N3347">
        <v>8</v>
      </c>
      <c r="O3347">
        <v>60</v>
      </c>
      <c r="P3347">
        <v>80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300</v>
      </c>
      <c r="W3347">
        <v>62000</v>
      </c>
      <c r="X3347">
        <v>5</v>
      </c>
      <c r="Y3347">
        <v>0</v>
      </c>
      <c r="Z3347">
        <v>0</v>
      </c>
      <c r="AA3347">
        <v>364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100</v>
      </c>
    </row>
    <row r="3348" spans="1:34" ht="18.75">
      <c r="A3348" s="79">
        <v>3347</v>
      </c>
      <c r="B3348" t="s">
        <v>5713</v>
      </c>
      <c r="C3348">
        <v>62</v>
      </c>
      <c r="D3348">
        <v>0</v>
      </c>
      <c r="E3348">
        <v>1</v>
      </c>
      <c r="F3348">
        <v>6</v>
      </c>
      <c r="G3348">
        <v>0</v>
      </c>
      <c r="H3348">
        <v>0</v>
      </c>
      <c r="I3348">
        <v>4854</v>
      </c>
      <c r="J3348">
        <v>8000</v>
      </c>
      <c r="K3348">
        <v>8</v>
      </c>
      <c r="L3348">
        <v>8</v>
      </c>
      <c r="M3348">
        <v>8</v>
      </c>
      <c r="N3348">
        <v>8</v>
      </c>
      <c r="O3348">
        <v>0</v>
      </c>
      <c r="P3348">
        <v>0</v>
      </c>
      <c r="Q3348">
        <v>60</v>
      </c>
      <c r="R3348">
        <v>80</v>
      </c>
      <c r="S3348">
        <v>0</v>
      </c>
      <c r="T3348">
        <v>0</v>
      </c>
      <c r="U3348">
        <v>0</v>
      </c>
      <c r="V3348">
        <v>300</v>
      </c>
      <c r="W3348">
        <v>62000</v>
      </c>
      <c r="X3348">
        <v>5</v>
      </c>
      <c r="Y3348">
        <v>0</v>
      </c>
      <c r="Z3348">
        <v>0</v>
      </c>
      <c r="AA3348">
        <v>364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100</v>
      </c>
    </row>
    <row r="3349" spans="1:34" ht="18.75">
      <c r="A3349" s="79">
        <v>3348</v>
      </c>
      <c r="B3349" t="s">
        <v>5714</v>
      </c>
      <c r="C3349">
        <v>62</v>
      </c>
      <c r="D3349">
        <v>0</v>
      </c>
      <c r="E3349">
        <v>1</v>
      </c>
      <c r="F3349">
        <v>6</v>
      </c>
      <c r="G3349">
        <v>0</v>
      </c>
      <c r="H3349">
        <v>0</v>
      </c>
      <c r="I3349">
        <v>4854</v>
      </c>
      <c r="J3349">
        <v>8000</v>
      </c>
      <c r="K3349">
        <v>8</v>
      </c>
      <c r="L3349">
        <v>8</v>
      </c>
      <c r="M3349">
        <v>8</v>
      </c>
      <c r="N3349">
        <v>8</v>
      </c>
      <c r="O3349">
        <v>0</v>
      </c>
      <c r="P3349">
        <v>0</v>
      </c>
      <c r="Q3349">
        <v>0</v>
      </c>
      <c r="R3349">
        <v>0</v>
      </c>
      <c r="S3349">
        <v>60</v>
      </c>
      <c r="T3349">
        <v>80</v>
      </c>
      <c r="U3349">
        <v>0</v>
      </c>
      <c r="V3349">
        <v>300</v>
      </c>
      <c r="W3349">
        <v>62000</v>
      </c>
      <c r="X3349">
        <v>5</v>
      </c>
      <c r="Y3349">
        <v>0</v>
      </c>
      <c r="Z3349">
        <v>0</v>
      </c>
      <c r="AA3349">
        <v>364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100</v>
      </c>
    </row>
    <row r="3350" spans="1:34" ht="18.75">
      <c r="A3350" s="79">
        <v>3349</v>
      </c>
      <c r="B3350" t="s">
        <v>5715</v>
      </c>
      <c r="C3350">
        <v>26</v>
      </c>
      <c r="D3350">
        <v>0</v>
      </c>
      <c r="E3350">
        <v>2</v>
      </c>
      <c r="F3350">
        <v>0</v>
      </c>
      <c r="G3350">
        <v>0</v>
      </c>
      <c r="H3350">
        <v>0</v>
      </c>
      <c r="I3350">
        <v>4850</v>
      </c>
      <c r="J3350">
        <v>8000</v>
      </c>
      <c r="K3350">
        <v>0</v>
      </c>
      <c r="L3350">
        <v>0</v>
      </c>
      <c r="M3350">
        <v>0</v>
      </c>
      <c r="N3350">
        <v>0</v>
      </c>
      <c r="O3350">
        <v>60</v>
      </c>
      <c r="P3350">
        <v>80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300</v>
      </c>
      <c r="W3350">
        <v>62000</v>
      </c>
      <c r="X3350">
        <v>5</v>
      </c>
      <c r="Y3350">
        <v>0</v>
      </c>
      <c r="Z3350">
        <v>0</v>
      </c>
      <c r="AA3350">
        <v>364</v>
      </c>
      <c r="AB3350">
        <v>0</v>
      </c>
      <c r="AC3350">
        <v>0</v>
      </c>
      <c r="AD3350">
        <v>728</v>
      </c>
      <c r="AE3350">
        <v>448</v>
      </c>
      <c r="AF3350">
        <v>0</v>
      </c>
      <c r="AG3350">
        <v>0</v>
      </c>
      <c r="AH3350">
        <v>100</v>
      </c>
    </row>
    <row r="3351" spans="1:34" ht="18.75">
      <c r="A3351" s="79">
        <v>3350</v>
      </c>
      <c r="B3351" t="s">
        <v>5716</v>
      </c>
      <c r="C3351">
        <v>26</v>
      </c>
      <c r="D3351">
        <v>0</v>
      </c>
      <c r="E3351">
        <v>2</v>
      </c>
      <c r="F3351">
        <v>0</v>
      </c>
      <c r="G3351">
        <v>0</v>
      </c>
      <c r="H3351">
        <v>0</v>
      </c>
      <c r="I3351">
        <v>4850</v>
      </c>
      <c r="J3351">
        <v>8000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60</v>
      </c>
      <c r="R3351">
        <v>80</v>
      </c>
      <c r="S3351">
        <v>0</v>
      </c>
      <c r="T3351">
        <v>0</v>
      </c>
      <c r="U3351">
        <v>0</v>
      </c>
      <c r="V3351">
        <v>300</v>
      </c>
      <c r="W3351">
        <v>62000</v>
      </c>
      <c r="X3351">
        <v>5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728</v>
      </c>
      <c r="AE3351">
        <v>448</v>
      </c>
      <c r="AF3351">
        <v>0</v>
      </c>
      <c r="AG3351">
        <v>0</v>
      </c>
      <c r="AH3351">
        <v>100</v>
      </c>
    </row>
    <row r="3352" spans="1:34" ht="18.75">
      <c r="A3352" s="79">
        <v>3351</v>
      </c>
      <c r="B3352" t="s">
        <v>5717</v>
      </c>
      <c r="C3352">
        <v>26</v>
      </c>
      <c r="D3352">
        <v>0</v>
      </c>
      <c r="E3352">
        <v>2</v>
      </c>
      <c r="F3352">
        <v>0</v>
      </c>
      <c r="G3352">
        <v>0</v>
      </c>
      <c r="H3352">
        <v>0</v>
      </c>
      <c r="I3352">
        <v>4850</v>
      </c>
      <c r="J3352">
        <v>8000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60</v>
      </c>
      <c r="T3352">
        <v>80</v>
      </c>
      <c r="U3352">
        <v>0</v>
      </c>
      <c r="V3352">
        <v>300</v>
      </c>
      <c r="W3352">
        <v>62000</v>
      </c>
      <c r="X3352">
        <v>5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728</v>
      </c>
      <c r="AE3352">
        <v>448</v>
      </c>
      <c r="AF3352">
        <v>0</v>
      </c>
      <c r="AG3352">
        <v>0</v>
      </c>
      <c r="AH3352">
        <v>100</v>
      </c>
    </row>
    <row r="3353" spans="1:34" ht="18.75">
      <c r="A3353" s="79">
        <v>3352</v>
      </c>
      <c r="B3353" t="s">
        <v>5718</v>
      </c>
      <c r="C3353">
        <v>30</v>
      </c>
      <c r="D3353">
        <v>0</v>
      </c>
      <c r="E3353">
        <v>1</v>
      </c>
      <c r="F3353">
        <v>0</v>
      </c>
      <c r="G3353">
        <v>1</v>
      </c>
      <c r="H3353">
        <v>0</v>
      </c>
      <c r="I3353">
        <v>4855</v>
      </c>
      <c r="J3353">
        <v>50000</v>
      </c>
      <c r="K3353">
        <v>0</v>
      </c>
      <c r="L3353">
        <v>0</v>
      </c>
      <c r="M3353">
        <v>0</v>
      </c>
      <c r="N3353">
        <v>0</v>
      </c>
      <c r="O3353">
        <v>60</v>
      </c>
      <c r="P3353">
        <v>80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300</v>
      </c>
      <c r="W3353">
        <v>62000</v>
      </c>
      <c r="X3353">
        <v>5</v>
      </c>
      <c r="Y3353">
        <v>0</v>
      </c>
      <c r="Z3353">
        <v>0</v>
      </c>
      <c r="AA3353">
        <v>364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100</v>
      </c>
    </row>
    <row r="3354" spans="1:34" ht="18.75">
      <c r="A3354" s="79">
        <v>3353</v>
      </c>
      <c r="B3354" t="s">
        <v>5719</v>
      </c>
      <c r="C3354">
        <v>30</v>
      </c>
      <c r="D3354">
        <v>0</v>
      </c>
      <c r="E3354">
        <v>1</v>
      </c>
      <c r="F3354">
        <v>0</v>
      </c>
      <c r="G3354">
        <v>1</v>
      </c>
      <c r="H3354">
        <v>0</v>
      </c>
      <c r="I3354">
        <v>4855</v>
      </c>
      <c r="J3354">
        <v>50000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60</v>
      </c>
      <c r="R3354">
        <v>80</v>
      </c>
      <c r="S3354">
        <v>0</v>
      </c>
      <c r="T3354">
        <v>0</v>
      </c>
      <c r="U3354">
        <v>0</v>
      </c>
      <c r="V3354">
        <v>300</v>
      </c>
      <c r="W3354">
        <v>62000</v>
      </c>
      <c r="X3354">
        <v>5</v>
      </c>
      <c r="Y3354">
        <v>0</v>
      </c>
      <c r="Z3354">
        <v>0</v>
      </c>
      <c r="AA3354">
        <v>364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100</v>
      </c>
    </row>
    <row r="3355" spans="1:34" ht="18.75">
      <c r="A3355" s="79">
        <v>3354</v>
      </c>
      <c r="B3355" t="s">
        <v>5720</v>
      </c>
      <c r="C3355">
        <v>30</v>
      </c>
      <c r="D3355">
        <v>0</v>
      </c>
      <c r="E3355">
        <v>1</v>
      </c>
      <c r="F3355">
        <v>0</v>
      </c>
      <c r="G3355">
        <v>1</v>
      </c>
      <c r="H3355">
        <v>0</v>
      </c>
      <c r="I3355">
        <v>4855</v>
      </c>
      <c r="J3355">
        <v>50000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60</v>
      </c>
      <c r="T3355">
        <v>80</v>
      </c>
      <c r="U3355">
        <v>0</v>
      </c>
      <c r="V3355">
        <v>300</v>
      </c>
      <c r="W3355">
        <v>62000</v>
      </c>
      <c r="X3355">
        <v>5</v>
      </c>
      <c r="Y3355">
        <v>0</v>
      </c>
      <c r="Z3355">
        <v>0</v>
      </c>
      <c r="AA3355">
        <v>364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100</v>
      </c>
    </row>
    <row r="3356" spans="1:34" ht="18.75">
      <c r="A3356" s="79">
        <v>3355</v>
      </c>
      <c r="B3356" t="s">
        <v>5721</v>
      </c>
      <c r="C3356">
        <v>54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4853</v>
      </c>
      <c r="J3356">
        <v>8000</v>
      </c>
      <c r="K3356">
        <v>8</v>
      </c>
      <c r="L3356">
        <v>8</v>
      </c>
      <c r="M3356">
        <v>8</v>
      </c>
      <c r="N3356">
        <v>8</v>
      </c>
      <c r="O3356">
        <v>60</v>
      </c>
      <c r="P3356">
        <v>80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300</v>
      </c>
      <c r="W3356">
        <v>62000</v>
      </c>
      <c r="X3356">
        <v>5</v>
      </c>
      <c r="Y3356">
        <v>0</v>
      </c>
      <c r="Z3356">
        <v>0</v>
      </c>
      <c r="AA3356">
        <v>364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100</v>
      </c>
    </row>
    <row r="3357" spans="1:34" ht="18.75">
      <c r="A3357" s="79">
        <v>3356</v>
      </c>
      <c r="B3357" t="s">
        <v>5722</v>
      </c>
      <c r="C3357">
        <v>54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4853</v>
      </c>
      <c r="J3357">
        <v>8000</v>
      </c>
      <c r="K3357">
        <v>8</v>
      </c>
      <c r="L3357">
        <v>8</v>
      </c>
      <c r="M3357">
        <v>8</v>
      </c>
      <c r="N3357">
        <v>8</v>
      </c>
      <c r="O3357">
        <v>0</v>
      </c>
      <c r="P3357">
        <v>0</v>
      </c>
      <c r="Q3357">
        <v>60</v>
      </c>
      <c r="R3357">
        <v>80</v>
      </c>
      <c r="S3357">
        <v>0</v>
      </c>
      <c r="T3357">
        <v>0</v>
      </c>
      <c r="U3357">
        <v>0</v>
      </c>
      <c r="V3357">
        <v>300</v>
      </c>
      <c r="W3357">
        <v>62000</v>
      </c>
      <c r="X3357">
        <v>5</v>
      </c>
      <c r="Y3357">
        <v>0</v>
      </c>
      <c r="Z3357">
        <v>0</v>
      </c>
      <c r="AA3357">
        <v>364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100</v>
      </c>
    </row>
    <row r="3358" spans="1:34" ht="18.75">
      <c r="A3358" s="79">
        <v>3357</v>
      </c>
      <c r="B3358" t="s">
        <v>5723</v>
      </c>
      <c r="C3358">
        <v>54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4853</v>
      </c>
      <c r="J3358">
        <v>8000</v>
      </c>
      <c r="K3358">
        <v>8</v>
      </c>
      <c r="L3358">
        <v>8</v>
      </c>
      <c r="M3358">
        <v>8</v>
      </c>
      <c r="N3358">
        <v>8</v>
      </c>
      <c r="O3358">
        <v>0</v>
      </c>
      <c r="P3358">
        <v>0</v>
      </c>
      <c r="Q3358">
        <v>0</v>
      </c>
      <c r="R3358">
        <v>0</v>
      </c>
      <c r="S3358">
        <v>60</v>
      </c>
      <c r="T3358">
        <v>80</v>
      </c>
      <c r="U3358">
        <v>0</v>
      </c>
      <c r="V3358">
        <v>300</v>
      </c>
      <c r="W3358">
        <v>62000</v>
      </c>
      <c r="X3358">
        <v>5</v>
      </c>
      <c r="Y3358">
        <v>0</v>
      </c>
      <c r="Z3358">
        <v>0</v>
      </c>
      <c r="AA3358">
        <v>364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100</v>
      </c>
    </row>
    <row r="3359" spans="1:34" ht="18.75">
      <c r="A3359" s="79">
        <v>3358</v>
      </c>
      <c r="B3359" t="s">
        <v>5724</v>
      </c>
      <c r="C3359">
        <v>16</v>
      </c>
      <c r="D3359">
        <v>10</v>
      </c>
      <c r="E3359">
        <v>1</v>
      </c>
      <c r="F3359">
        <v>2</v>
      </c>
      <c r="G3359">
        <v>0</v>
      </c>
      <c r="H3359">
        <v>0</v>
      </c>
      <c r="I3359">
        <v>4858</v>
      </c>
      <c r="J3359">
        <v>8000</v>
      </c>
      <c r="K3359">
        <v>8</v>
      </c>
      <c r="L3359">
        <v>8</v>
      </c>
      <c r="M3359">
        <v>8</v>
      </c>
      <c r="N3359">
        <v>8</v>
      </c>
      <c r="O3359">
        <v>60</v>
      </c>
      <c r="P3359">
        <v>80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300</v>
      </c>
      <c r="W3359">
        <v>62000</v>
      </c>
      <c r="X3359">
        <v>5</v>
      </c>
      <c r="Y3359">
        <v>0</v>
      </c>
      <c r="Z3359">
        <v>0</v>
      </c>
      <c r="AA3359">
        <v>364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100</v>
      </c>
    </row>
    <row r="3360" spans="1:34" ht="18.75">
      <c r="A3360" s="79">
        <v>3359</v>
      </c>
      <c r="B3360" t="s">
        <v>5725</v>
      </c>
      <c r="C3360">
        <v>16</v>
      </c>
      <c r="D3360">
        <v>10</v>
      </c>
      <c r="E3360">
        <v>1</v>
      </c>
      <c r="F3360">
        <v>2</v>
      </c>
      <c r="G3360">
        <v>0</v>
      </c>
      <c r="H3360">
        <v>0</v>
      </c>
      <c r="I3360">
        <v>4858</v>
      </c>
      <c r="J3360">
        <v>8000</v>
      </c>
      <c r="K3360">
        <v>8</v>
      </c>
      <c r="L3360">
        <v>8</v>
      </c>
      <c r="M3360">
        <v>8</v>
      </c>
      <c r="N3360">
        <v>8</v>
      </c>
      <c r="O3360">
        <v>0</v>
      </c>
      <c r="P3360">
        <v>0</v>
      </c>
      <c r="Q3360">
        <v>60</v>
      </c>
      <c r="R3360">
        <v>80</v>
      </c>
      <c r="S3360">
        <v>0</v>
      </c>
      <c r="T3360">
        <v>0</v>
      </c>
      <c r="U3360">
        <v>0</v>
      </c>
      <c r="V3360">
        <v>300</v>
      </c>
      <c r="W3360">
        <v>62000</v>
      </c>
      <c r="X3360">
        <v>5</v>
      </c>
      <c r="Y3360">
        <v>0</v>
      </c>
      <c r="Z3360">
        <v>0</v>
      </c>
      <c r="AA3360">
        <v>364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100</v>
      </c>
    </row>
    <row r="3361" spans="1:34" ht="18.75">
      <c r="A3361" s="79">
        <v>3360</v>
      </c>
      <c r="B3361" t="s">
        <v>5726</v>
      </c>
      <c r="C3361">
        <v>16</v>
      </c>
      <c r="D3361">
        <v>10</v>
      </c>
      <c r="E3361">
        <v>1</v>
      </c>
      <c r="F3361">
        <v>2</v>
      </c>
      <c r="G3361">
        <v>0</v>
      </c>
      <c r="H3361">
        <v>0</v>
      </c>
      <c r="I3361">
        <v>4858</v>
      </c>
      <c r="J3361">
        <v>8000</v>
      </c>
      <c r="K3361">
        <v>8</v>
      </c>
      <c r="L3361">
        <v>8</v>
      </c>
      <c r="M3361">
        <v>8</v>
      </c>
      <c r="N3361">
        <v>8</v>
      </c>
      <c r="O3361">
        <v>0</v>
      </c>
      <c r="P3361">
        <v>0</v>
      </c>
      <c r="Q3361">
        <v>0</v>
      </c>
      <c r="R3361">
        <v>0</v>
      </c>
      <c r="S3361">
        <v>60</v>
      </c>
      <c r="T3361">
        <v>80</v>
      </c>
      <c r="U3361">
        <v>0</v>
      </c>
      <c r="V3361">
        <v>300</v>
      </c>
      <c r="W3361">
        <v>62000</v>
      </c>
      <c r="X3361">
        <v>5</v>
      </c>
      <c r="Y3361">
        <v>0</v>
      </c>
      <c r="Z3361">
        <v>0</v>
      </c>
      <c r="AA3361">
        <v>364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100</v>
      </c>
    </row>
    <row r="3362" spans="1:34" ht="18.75">
      <c r="A3362" s="79">
        <v>3361</v>
      </c>
      <c r="B3362" t="s">
        <v>5727</v>
      </c>
      <c r="C3362">
        <v>17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275</v>
      </c>
      <c r="J3362">
        <v>100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5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100</v>
      </c>
    </row>
    <row r="3363" spans="1:34" ht="18.75">
      <c r="A3363" s="79">
        <v>3362</v>
      </c>
      <c r="B3363" t="s">
        <v>5728</v>
      </c>
      <c r="C3363">
        <v>17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275</v>
      </c>
      <c r="J3363">
        <v>100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5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100</v>
      </c>
    </row>
    <row r="3364" spans="1:34" ht="18.75">
      <c r="A3364" s="79">
        <v>3363</v>
      </c>
      <c r="B3364" t="s">
        <v>5729</v>
      </c>
      <c r="C3364">
        <v>17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275</v>
      </c>
      <c r="J3364">
        <v>100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5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100</v>
      </c>
    </row>
    <row r="3365" spans="1:34" ht="18.75">
      <c r="A3365" s="79">
        <v>3364</v>
      </c>
      <c r="B3365" t="s">
        <v>5730</v>
      </c>
      <c r="C3365">
        <v>5</v>
      </c>
      <c r="D3365">
        <v>-1</v>
      </c>
      <c r="E3365">
        <v>80</v>
      </c>
      <c r="F3365">
        <v>252</v>
      </c>
      <c r="G3365">
        <v>0</v>
      </c>
      <c r="H3365">
        <v>0</v>
      </c>
      <c r="I3365">
        <v>4875</v>
      </c>
      <c r="J3365">
        <v>60000</v>
      </c>
      <c r="K3365">
        <v>7</v>
      </c>
      <c r="L3365">
        <v>15</v>
      </c>
      <c r="M3365">
        <v>0</v>
      </c>
      <c r="N3365">
        <v>12</v>
      </c>
      <c r="O3365">
        <v>400</v>
      </c>
      <c r="P3365">
        <v>700</v>
      </c>
      <c r="Q3365">
        <v>0</v>
      </c>
      <c r="R3365">
        <v>0</v>
      </c>
      <c r="S3365">
        <v>0</v>
      </c>
      <c r="T3365">
        <v>0</v>
      </c>
      <c r="U3365">
        <v>89</v>
      </c>
      <c r="V3365">
        <v>300</v>
      </c>
      <c r="W3365">
        <v>62000</v>
      </c>
      <c r="X3365">
        <v>40</v>
      </c>
      <c r="Y3365">
        <v>600</v>
      </c>
      <c r="Z3365">
        <v>120</v>
      </c>
      <c r="AA3365">
        <v>0</v>
      </c>
      <c r="AB3365">
        <v>0</v>
      </c>
      <c r="AC3365">
        <v>0</v>
      </c>
      <c r="AD3365">
        <v>65520</v>
      </c>
      <c r="AE3365">
        <v>0</v>
      </c>
      <c r="AF3365">
        <v>0</v>
      </c>
      <c r="AG3365">
        <v>0</v>
      </c>
      <c r="AH3365">
        <v>100</v>
      </c>
    </row>
    <row r="3366" spans="1:34" ht="18.75">
      <c r="A3366" s="79">
        <v>3365</v>
      </c>
      <c r="B3366" t="s">
        <v>5731</v>
      </c>
      <c r="C3366">
        <v>5</v>
      </c>
      <c r="D3366">
        <v>-1</v>
      </c>
      <c r="E3366">
        <v>80</v>
      </c>
      <c r="F3366">
        <v>256</v>
      </c>
      <c r="G3366">
        <v>0</v>
      </c>
      <c r="H3366">
        <v>0</v>
      </c>
      <c r="I3366">
        <v>4876</v>
      </c>
      <c r="J3366">
        <v>60000</v>
      </c>
      <c r="K3366">
        <v>7</v>
      </c>
      <c r="L3366">
        <v>15</v>
      </c>
      <c r="M3366">
        <v>0</v>
      </c>
      <c r="N3366">
        <v>0</v>
      </c>
      <c r="O3366">
        <v>35</v>
      </c>
      <c r="P3366">
        <v>65</v>
      </c>
      <c r="Q3366">
        <v>400</v>
      </c>
      <c r="R3366">
        <v>700</v>
      </c>
      <c r="S3366">
        <v>0</v>
      </c>
      <c r="T3366">
        <v>0</v>
      </c>
      <c r="U3366">
        <v>89</v>
      </c>
      <c r="V3366">
        <v>300</v>
      </c>
      <c r="W3366">
        <v>62000</v>
      </c>
      <c r="X3366">
        <v>40</v>
      </c>
      <c r="Y3366">
        <v>600</v>
      </c>
      <c r="Z3366">
        <v>120</v>
      </c>
      <c r="AA3366">
        <v>0</v>
      </c>
      <c r="AB3366">
        <v>800</v>
      </c>
      <c r="AC3366">
        <v>0</v>
      </c>
      <c r="AD3366">
        <v>65520</v>
      </c>
      <c r="AE3366">
        <v>0</v>
      </c>
      <c r="AF3366">
        <v>0</v>
      </c>
      <c r="AG3366">
        <v>0</v>
      </c>
      <c r="AH3366">
        <v>100</v>
      </c>
    </row>
    <row r="3367" spans="1:34" ht="18.75">
      <c r="A3367" s="79">
        <v>3366</v>
      </c>
      <c r="B3367" t="s">
        <v>5732</v>
      </c>
      <c r="C3367">
        <v>5</v>
      </c>
      <c r="D3367">
        <v>-1</v>
      </c>
      <c r="E3367">
        <v>80</v>
      </c>
      <c r="F3367">
        <v>256</v>
      </c>
      <c r="G3367">
        <v>0</v>
      </c>
      <c r="H3367">
        <v>0</v>
      </c>
      <c r="I3367">
        <v>4877</v>
      </c>
      <c r="J3367">
        <v>60000</v>
      </c>
      <c r="K3367">
        <v>7</v>
      </c>
      <c r="L3367">
        <v>15</v>
      </c>
      <c r="M3367">
        <v>0</v>
      </c>
      <c r="N3367">
        <v>0</v>
      </c>
      <c r="O3367">
        <v>35</v>
      </c>
      <c r="P3367">
        <v>65</v>
      </c>
      <c r="Q3367">
        <v>0</v>
      </c>
      <c r="R3367">
        <v>0</v>
      </c>
      <c r="S3367">
        <v>400</v>
      </c>
      <c r="T3367">
        <v>700</v>
      </c>
      <c r="U3367">
        <v>89</v>
      </c>
      <c r="V3367">
        <v>300</v>
      </c>
      <c r="W3367">
        <v>62000</v>
      </c>
      <c r="X3367">
        <v>40</v>
      </c>
      <c r="Y3367">
        <v>600</v>
      </c>
      <c r="Z3367">
        <v>120</v>
      </c>
      <c r="AA3367">
        <v>0</v>
      </c>
      <c r="AB3367">
        <v>0</v>
      </c>
      <c r="AC3367">
        <v>10000</v>
      </c>
      <c r="AD3367">
        <v>65520</v>
      </c>
      <c r="AE3367">
        <v>0</v>
      </c>
      <c r="AF3367">
        <v>0</v>
      </c>
      <c r="AG3367">
        <v>0</v>
      </c>
      <c r="AH3367">
        <v>100</v>
      </c>
    </row>
    <row r="3368" spans="1:34" ht="18.75">
      <c r="A3368" s="79">
        <v>3367</v>
      </c>
      <c r="B3368" t="s">
        <v>5733</v>
      </c>
      <c r="C3368">
        <v>10</v>
      </c>
      <c r="D3368">
        <v>-1</v>
      </c>
      <c r="E3368">
        <v>80</v>
      </c>
      <c r="F3368">
        <v>0</v>
      </c>
      <c r="G3368">
        <v>0</v>
      </c>
      <c r="H3368">
        <v>0</v>
      </c>
      <c r="I3368">
        <v>4910</v>
      </c>
      <c r="J3368">
        <v>60000</v>
      </c>
      <c r="K3368">
        <v>30</v>
      </c>
      <c r="L3368">
        <v>55</v>
      </c>
      <c r="M3368">
        <v>30</v>
      </c>
      <c r="N3368">
        <v>55</v>
      </c>
      <c r="O3368">
        <v>110</v>
      </c>
      <c r="P3368">
        <v>140</v>
      </c>
      <c r="Q3368">
        <v>0</v>
      </c>
      <c r="R3368">
        <v>0</v>
      </c>
      <c r="S3368">
        <v>0</v>
      </c>
      <c r="T3368">
        <v>0</v>
      </c>
      <c r="U3368">
        <v>87</v>
      </c>
      <c r="V3368">
        <v>300</v>
      </c>
      <c r="W3368">
        <v>62000</v>
      </c>
      <c r="X3368">
        <v>385</v>
      </c>
      <c r="Y3368">
        <v>0</v>
      </c>
      <c r="Z3368">
        <v>0</v>
      </c>
      <c r="AA3368">
        <v>20880</v>
      </c>
      <c r="AB3368">
        <v>20</v>
      </c>
      <c r="AC3368">
        <v>0</v>
      </c>
      <c r="AD3368">
        <v>34320</v>
      </c>
      <c r="AE3368">
        <v>5760</v>
      </c>
      <c r="AF3368">
        <v>0</v>
      </c>
      <c r="AG3368">
        <v>0</v>
      </c>
      <c r="AH3368">
        <v>100</v>
      </c>
    </row>
    <row r="3369" spans="1:34" ht="18.75">
      <c r="A3369" s="79">
        <v>3368</v>
      </c>
      <c r="B3369" t="s">
        <v>5734</v>
      </c>
      <c r="C3369">
        <v>11</v>
      </c>
      <c r="D3369">
        <v>-1</v>
      </c>
      <c r="E3369">
        <v>80</v>
      </c>
      <c r="F3369">
        <v>0</v>
      </c>
      <c r="G3369">
        <v>0</v>
      </c>
      <c r="H3369">
        <v>0</v>
      </c>
      <c r="I3369">
        <v>4911</v>
      </c>
      <c r="J3369">
        <v>60000</v>
      </c>
      <c r="K3369">
        <v>30</v>
      </c>
      <c r="L3369">
        <v>55</v>
      </c>
      <c r="M3369">
        <v>30</v>
      </c>
      <c r="N3369">
        <v>55</v>
      </c>
      <c r="O3369">
        <v>110</v>
      </c>
      <c r="P3369">
        <v>140</v>
      </c>
      <c r="Q3369">
        <v>0</v>
      </c>
      <c r="R3369">
        <v>0</v>
      </c>
      <c r="S3369">
        <v>0</v>
      </c>
      <c r="T3369">
        <v>0</v>
      </c>
      <c r="U3369">
        <v>87</v>
      </c>
      <c r="V3369">
        <v>300</v>
      </c>
      <c r="W3369">
        <v>62000</v>
      </c>
      <c r="X3369">
        <v>385</v>
      </c>
      <c r="Y3369">
        <v>0</v>
      </c>
      <c r="Z3369">
        <v>0</v>
      </c>
      <c r="AA3369">
        <v>20880</v>
      </c>
      <c r="AB3369">
        <v>20</v>
      </c>
      <c r="AC3369">
        <v>0</v>
      </c>
      <c r="AD3369">
        <v>34320</v>
      </c>
      <c r="AE3369">
        <v>5760</v>
      </c>
      <c r="AF3369">
        <v>0</v>
      </c>
      <c r="AG3369">
        <v>0</v>
      </c>
      <c r="AH3369">
        <v>100</v>
      </c>
    </row>
    <row r="3370" spans="1:34" ht="18.75">
      <c r="A3370" s="79">
        <v>3369</v>
      </c>
      <c r="B3370" t="s">
        <v>5735</v>
      </c>
      <c r="C3370">
        <v>10</v>
      </c>
      <c r="D3370">
        <v>-1</v>
      </c>
      <c r="E3370">
        <v>80</v>
      </c>
      <c r="F3370">
        <v>0</v>
      </c>
      <c r="G3370">
        <v>0</v>
      </c>
      <c r="H3370">
        <v>0</v>
      </c>
      <c r="I3370">
        <v>4892</v>
      </c>
      <c r="J3370">
        <v>60000</v>
      </c>
      <c r="K3370">
        <v>30</v>
      </c>
      <c r="L3370">
        <v>55</v>
      </c>
      <c r="M3370">
        <v>30</v>
      </c>
      <c r="N3370">
        <v>55</v>
      </c>
      <c r="O3370">
        <v>0</v>
      </c>
      <c r="P3370">
        <v>0</v>
      </c>
      <c r="Q3370">
        <v>110</v>
      </c>
      <c r="R3370">
        <v>140</v>
      </c>
      <c r="S3370">
        <v>0</v>
      </c>
      <c r="T3370">
        <v>0</v>
      </c>
      <c r="U3370">
        <v>87</v>
      </c>
      <c r="V3370">
        <v>300</v>
      </c>
      <c r="W3370">
        <v>62000</v>
      </c>
      <c r="X3370">
        <v>385</v>
      </c>
      <c r="Y3370">
        <v>0</v>
      </c>
      <c r="Z3370">
        <v>0</v>
      </c>
      <c r="AA3370">
        <v>20880</v>
      </c>
      <c r="AB3370">
        <v>20</v>
      </c>
      <c r="AC3370">
        <v>0</v>
      </c>
      <c r="AD3370">
        <v>34320</v>
      </c>
      <c r="AE3370">
        <v>5760</v>
      </c>
      <c r="AF3370">
        <v>0</v>
      </c>
      <c r="AG3370">
        <v>0</v>
      </c>
      <c r="AH3370">
        <v>100</v>
      </c>
    </row>
    <row r="3371" spans="1:34" ht="18.75">
      <c r="A3371" s="79">
        <v>3370</v>
      </c>
      <c r="B3371" t="s">
        <v>5736</v>
      </c>
      <c r="C3371">
        <v>11</v>
      </c>
      <c r="D3371">
        <v>-1</v>
      </c>
      <c r="E3371">
        <v>80</v>
      </c>
      <c r="F3371">
        <v>0</v>
      </c>
      <c r="G3371">
        <v>0</v>
      </c>
      <c r="H3371">
        <v>0</v>
      </c>
      <c r="I3371">
        <v>4893</v>
      </c>
      <c r="J3371">
        <v>60000</v>
      </c>
      <c r="K3371">
        <v>30</v>
      </c>
      <c r="L3371">
        <v>55</v>
      </c>
      <c r="M3371">
        <v>30</v>
      </c>
      <c r="N3371">
        <v>55</v>
      </c>
      <c r="O3371">
        <v>0</v>
      </c>
      <c r="P3371">
        <v>0</v>
      </c>
      <c r="Q3371">
        <v>110</v>
      </c>
      <c r="R3371">
        <v>140</v>
      </c>
      <c r="S3371">
        <v>0</v>
      </c>
      <c r="T3371">
        <v>0</v>
      </c>
      <c r="U3371">
        <v>87</v>
      </c>
      <c r="V3371">
        <v>300</v>
      </c>
      <c r="W3371">
        <v>62000</v>
      </c>
      <c r="X3371">
        <v>385</v>
      </c>
      <c r="Y3371">
        <v>0</v>
      </c>
      <c r="Z3371">
        <v>0</v>
      </c>
      <c r="AA3371">
        <v>20880</v>
      </c>
      <c r="AB3371">
        <v>20</v>
      </c>
      <c r="AC3371">
        <v>0</v>
      </c>
      <c r="AD3371">
        <v>34320</v>
      </c>
      <c r="AE3371">
        <v>5760</v>
      </c>
      <c r="AF3371">
        <v>0</v>
      </c>
      <c r="AG3371">
        <v>0</v>
      </c>
      <c r="AH3371">
        <v>100</v>
      </c>
    </row>
    <row r="3372" spans="1:34" ht="18.75">
      <c r="A3372" s="79">
        <v>3371</v>
      </c>
      <c r="B3372" t="s">
        <v>5737</v>
      </c>
      <c r="C3372">
        <v>10</v>
      </c>
      <c r="D3372">
        <v>-1</v>
      </c>
      <c r="E3372">
        <v>80</v>
      </c>
      <c r="F3372">
        <v>0</v>
      </c>
      <c r="G3372">
        <v>0</v>
      </c>
      <c r="H3372">
        <v>0</v>
      </c>
      <c r="I3372">
        <v>4914</v>
      </c>
      <c r="J3372">
        <v>60000</v>
      </c>
      <c r="K3372">
        <v>30</v>
      </c>
      <c r="L3372">
        <v>55</v>
      </c>
      <c r="M3372">
        <v>30</v>
      </c>
      <c r="N3372">
        <v>55</v>
      </c>
      <c r="O3372">
        <v>0</v>
      </c>
      <c r="P3372">
        <v>0</v>
      </c>
      <c r="Q3372">
        <v>0</v>
      </c>
      <c r="R3372">
        <v>0</v>
      </c>
      <c r="S3372">
        <v>110</v>
      </c>
      <c r="T3372">
        <v>140</v>
      </c>
      <c r="U3372">
        <v>87</v>
      </c>
      <c r="V3372">
        <v>300</v>
      </c>
      <c r="W3372">
        <v>62000</v>
      </c>
      <c r="X3372">
        <v>385</v>
      </c>
      <c r="Y3372">
        <v>0</v>
      </c>
      <c r="Z3372">
        <v>0</v>
      </c>
      <c r="AA3372">
        <v>20880</v>
      </c>
      <c r="AB3372">
        <v>20</v>
      </c>
      <c r="AC3372">
        <v>0</v>
      </c>
      <c r="AD3372">
        <v>34320</v>
      </c>
      <c r="AE3372">
        <v>5760</v>
      </c>
      <c r="AF3372">
        <v>0</v>
      </c>
      <c r="AG3372">
        <v>0</v>
      </c>
      <c r="AH3372">
        <v>100</v>
      </c>
    </row>
    <row r="3373" spans="1:34" ht="18.75">
      <c r="A3373" s="79">
        <v>3372</v>
      </c>
      <c r="B3373" t="s">
        <v>5738</v>
      </c>
      <c r="C3373">
        <v>11</v>
      </c>
      <c r="D3373">
        <v>-1</v>
      </c>
      <c r="E3373">
        <v>80</v>
      </c>
      <c r="F3373">
        <v>0</v>
      </c>
      <c r="G3373">
        <v>0</v>
      </c>
      <c r="H3373">
        <v>0</v>
      </c>
      <c r="I3373">
        <v>4915</v>
      </c>
      <c r="J3373">
        <v>60000</v>
      </c>
      <c r="K3373">
        <v>30</v>
      </c>
      <c r="L3373">
        <v>55</v>
      </c>
      <c r="M3373">
        <v>30</v>
      </c>
      <c r="N3373">
        <v>55</v>
      </c>
      <c r="O3373">
        <v>0</v>
      </c>
      <c r="P3373">
        <v>0</v>
      </c>
      <c r="Q3373">
        <v>0</v>
      </c>
      <c r="R3373">
        <v>0</v>
      </c>
      <c r="S3373">
        <v>110</v>
      </c>
      <c r="T3373">
        <v>140</v>
      </c>
      <c r="U3373">
        <v>87</v>
      </c>
      <c r="V3373">
        <v>300</v>
      </c>
      <c r="W3373">
        <v>62000</v>
      </c>
      <c r="X3373">
        <v>385</v>
      </c>
      <c r="Y3373">
        <v>0</v>
      </c>
      <c r="Z3373">
        <v>0</v>
      </c>
      <c r="AA3373">
        <v>20880</v>
      </c>
      <c r="AB3373">
        <v>20</v>
      </c>
      <c r="AC3373">
        <v>0</v>
      </c>
      <c r="AD3373">
        <v>34320</v>
      </c>
      <c r="AE3373">
        <v>5760</v>
      </c>
      <c r="AF3373">
        <v>0</v>
      </c>
      <c r="AG3373">
        <v>0</v>
      </c>
      <c r="AH3373">
        <v>100</v>
      </c>
    </row>
    <row r="3374" spans="1:34" ht="18.75">
      <c r="A3374" s="79">
        <v>3373</v>
      </c>
      <c r="B3374" t="s">
        <v>5739</v>
      </c>
      <c r="C3374">
        <v>10</v>
      </c>
      <c r="D3374">
        <v>-1</v>
      </c>
      <c r="E3374">
        <v>80</v>
      </c>
      <c r="F3374">
        <v>197</v>
      </c>
      <c r="G3374">
        <v>0</v>
      </c>
      <c r="H3374">
        <v>0</v>
      </c>
      <c r="I3374">
        <v>4910</v>
      </c>
      <c r="J3374">
        <v>60000</v>
      </c>
      <c r="K3374">
        <v>30</v>
      </c>
      <c r="L3374">
        <v>55</v>
      </c>
      <c r="M3374">
        <v>30</v>
      </c>
      <c r="N3374">
        <v>55</v>
      </c>
      <c r="O3374">
        <v>110</v>
      </c>
      <c r="P3374">
        <v>140</v>
      </c>
      <c r="Q3374">
        <v>0</v>
      </c>
      <c r="R3374">
        <v>0</v>
      </c>
      <c r="S3374">
        <v>0</v>
      </c>
      <c r="T3374">
        <v>0</v>
      </c>
      <c r="U3374">
        <v>87</v>
      </c>
      <c r="V3374">
        <v>300</v>
      </c>
      <c r="W3374">
        <v>62000</v>
      </c>
      <c r="X3374">
        <v>385</v>
      </c>
      <c r="Y3374">
        <v>0</v>
      </c>
      <c r="Z3374">
        <v>0</v>
      </c>
      <c r="AA3374">
        <v>20880</v>
      </c>
      <c r="AB3374">
        <v>20</v>
      </c>
      <c r="AC3374">
        <v>0</v>
      </c>
      <c r="AD3374">
        <v>34320</v>
      </c>
      <c r="AE3374">
        <v>5760</v>
      </c>
      <c r="AF3374">
        <v>0</v>
      </c>
      <c r="AG3374">
        <v>0</v>
      </c>
      <c r="AH3374">
        <v>100</v>
      </c>
    </row>
    <row r="3375" spans="1:34" ht="18.75">
      <c r="A3375" s="79">
        <v>3374</v>
      </c>
      <c r="B3375" t="s">
        <v>5740</v>
      </c>
      <c r="C3375">
        <v>11</v>
      </c>
      <c r="D3375">
        <v>-1</v>
      </c>
      <c r="E3375">
        <v>80</v>
      </c>
      <c r="F3375">
        <v>197</v>
      </c>
      <c r="G3375">
        <v>0</v>
      </c>
      <c r="H3375">
        <v>0</v>
      </c>
      <c r="I3375">
        <v>4911</v>
      </c>
      <c r="J3375">
        <v>60000</v>
      </c>
      <c r="K3375">
        <v>30</v>
      </c>
      <c r="L3375">
        <v>55</v>
      </c>
      <c r="M3375">
        <v>30</v>
      </c>
      <c r="N3375">
        <v>55</v>
      </c>
      <c r="O3375">
        <v>110</v>
      </c>
      <c r="P3375">
        <v>140</v>
      </c>
      <c r="Q3375">
        <v>0</v>
      </c>
      <c r="R3375">
        <v>0</v>
      </c>
      <c r="S3375">
        <v>0</v>
      </c>
      <c r="T3375">
        <v>0</v>
      </c>
      <c r="U3375">
        <v>87</v>
      </c>
      <c r="V3375">
        <v>300</v>
      </c>
      <c r="W3375">
        <v>62000</v>
      </c>
      <c r="X3375">
        <v>385</v>
      </c>
      <c r="Y3375">
        <v>0</v>
      </c>
      <c r="Z3375">
        <v>0</v>
      </c>
      <c r="AA3375">
        <v>20880</v>
      </c>
      <c r="AB3375">
        <v>20</v>
      </c>
      <c r="AC3375">
        <v>0</v>
      </c>
      <c r="AD3375">
        <v>34320</v>
      </c>
      <c r="AE3375">
        <v>5760</v>
      </c>
      <c r="AF3375">
        <v>0</v>
      </c>
      <c r="AG3375">
        <v>0</v>
      </c>
      <c r="AH3375">
        <v>100</v>
      </c>
    </row>
    <row r="3376" spans="1:34" ht="18.75">
      <c r="A3376" s="79">
        <v>3375</v>
      </c>
      <c r="B3376" t="s">
        <v>5741</v>
      </c>
      <c r="C3376">
        <v>10</v>
      </c>
      <c r="D3376">
        <v>-1</v>
      </c>
      <c r="E3376">
        <v>80</v>
      </c>
      <c r="F3376">
        <v>197</v>
      </c>
      <c r="G3376">
        <v>0</v>
      </c>
      <c r="H3376">
        <v>0</v>
      </c>
      <c r="I3376">
        <v>4912</v>
      </c>
      <c r="J3376">
        <v>60000</v>
      </c>
      <c r="K3376">
        <v>30</v>
      </c>
      <c r="L3376">
        <v>55</v>
      </c>
      <c r="M3376">
        <v>30</v>
      </c>
      <c r="N3376">
        <v>55</v>
      </c>
      <c r="O3376">
        <v>0</v>
      </c>
      <c r="P3376">
        <v>0</v>
      </c>
      <c r="Q3376">
        <v>110</v>
      </c>
      <c r="R3376">
        <v>140</v>
      </c>
      <c r="S3376">
        <v>0</v>
      </c>
      <c r="T3376">
        <v>0</v>
      </c>
      <c r="U3376">
        <v>87</v>
      </c>
      <c r="V3376">
        <v>300</v>
      </c>
      <c r="W3376">
        <v>62000</v>
      </c>
      <c r="X3376">
        <v>385</v>
      </c>
      <c r="Y3376">
        <v>0</v>
      </c>
      <c r="Z3376">
        <v>0</v>
      </c>
      <c r="AA3376">
        <v>20880</v>
      </c>
      <c r="AB3376">
        <v>20</v>
      </c>
      <c r="AC3376">
        <v>0</v>
      </c>
      <c r="AD3376">
        <v>34320</v>
      </c>
      <c r="AE3376">
        <v>5760</v>
      </c>
      <c r="AF3376">
        <v>0</v>
      </c>
      <c r="AG3376">
        <v>0</v>
      </c>
      <c r="AH3376">
        <v>100</v>
      </c>
    </row>
    <row r="3377" spans="1:34" ht="18.75">
      <c r="A3377" s="79">
        <v>3376</v>
      </c>
      <c r="B3377" t="s">
        <v>5742</v>
      </c>
      <c r="C3377">
        <v>11</v>
      </c>
      <c r="D3377">
        <v>-1</v>
      </c>
      <c r="E3377">
        <v>80</v>
      </c>
      <c r="F3377">
        <v>197</v>
      </c>
      <c r="G3377">
        <v>0</v>
      </c>
      <c r="H3377">
        <v>0</v>
      </c>
      <c r="I3377">
        <v>4913</v>
      </c>
      <c r="J3377">
        <v>60000</v>
      </c>
      <c r="K3377">
        <v>30</v>
      </c>
      <c r="L3377">
        <v>55</v>
      </c>
      <c r="M3377">
        <v>30</v>
      </c>
      <c r="N3377">
        <v>55</v>
      </c>
      <c r="O3377">
        <v>0</v>
      </c>
      <c r="P3377">
        <v>0</v>
      </c>
      <c r="Q3377">
        <v>110</v>
      </c>
      <c r="R3377">
        <v>140</v>
      </c>
      <c r="S3377">
        <v>0</v>
      </c>
      <c r="T3377">
        <v>0</v>
      </c>
      <c r="U3377">
        <v>87</v>
      </c>
      <c r="V3377">
        <v>300</v>
      </c>
      <c r="W3377">
        <v>62000</v>
      </c>
      <c r="X3377">
        <v>385</v>
      </c>
      <c r="Y3377">
        <v>0</v>
      </c>
      <c r="Z3377">
        <v>0</v>
      </c>
      <c r="AA3377">
        <v>20880</v>
      </c>
      <c r="AB3377">
        <v>20</v>
      </c>
      <c r="AC3377">
        <v>0</v>
      </c>
      <c r="AD3377">
        <v>34320</v>
      </c>
      <c r="AE3377">
        <v>5760</v>
      </c>
      <c r="AF3377">
        <v>0</v>
      </c>
      <c r="AG3377">
        <v>0</v>
      </c>
      <c r="AH3377">
        <v>100</v>
      </c>
    </row>
    <row r="3378" spans="1:34" ht="18.75">
      <c r="A3378" s="79">
        <v>3377</v>
      </c>
      <c r="B3378" t="s">
        <v>5743</v>
      </c>
      <c r="C3378">
        <v>10</v>
      </c>
      <c r="D3378">
        <v>-1</v>
      </c>
      <c r="E3378">
        <v>80</v>
      </c>
      <c r="F3378">
        <v>197</v>
      </c>
      <c r="G3378">
        <v>0</v>
      </c>
      <c r="H3378">
        <v>0</v>
      </c>
      <c r="I3378">
        <v>4914</v>
      </c>
      <c r="J3378">
        <v>60000</v>
      </c>
      <c r="K3378">
        <v>30</v>
      </c>
      <c r="L3378">
        <v>55</v>
      </c>
      <c r="M3378">
        <v>30</v>
      </c>
      <c r="N3378">
        <v>55</v>
      </c>
      <c r="O3378">
        <v>0</v>
      </c>
      <c r="P3378">
        <v>0</v>
      </c>
      <c r="Q3378">
        <v>0</v>
      </c>
      <c r="R3378">
        <v>0</v>
      </c>
      <c r="S3378">
        <v>110</v>
      </c>
      <c r="T3378">
        <v>140</v>
      </c>
      <c r="U3378">
        <v>87</v>
      </c>
      <c r="V3378">
        <v>300</v>
      </c>
      <c r="W3378">
        <v>62000</v>
      </c>
      <c r="X3378">
        <v>385</v>
      </c>
      <c r="Y3378">
        <v>0</v>
      </c>
      <c r="Z3378">
        <v>0</v>
      </c>
      <c r="AA3378">
        <v>20880</v>
      </c>
      <c r="AB3378">
        <v>20</v>
      </c>
      <c r="AC3378">
        <v>0</v>
      </c>
      <c r="AD3378">
        <v>34320</v>
      </c>
      <c r="AE3378">
        <v>5760</v>
      </c>
      <c r="AF3378">
        <v>0</v>
      </c>
      <c r="AG3378">
        <v>0</v>
      </c>
      <c r="AH3378">
        <v>100</v>
      </c>
    </row>
    <row r="3379" spans="1:34" ht="18.75">
      <c r="A3379" s="79">
        <v>3378</v>
      </c>
      <c r="B3379" t="s">
        <v>5744</v>
      </c>
      <c r="C3379">
        <v>11</v>
      </c>
      <c r="D3379">
        <v>-1</v>
      </c>
      <c r="E3379">
        <v>80</v>
      </c>
      <c r="F3379">
        <v>197</v>
      </c>
      <c r="G3379">
        <v>0</v>
      </c>
      <c r="H3379">
        <v>0</v>
      </c>
      <c r="I3379">
        <v>4915</v>
      </c>
      <c r="J3379">
        <v>60000</v>
      </c>
      <c r="K3379">
        <v>30</v>
      </c>
      <c r="L3379">
        <v>55</v>
      </c>
      <c r="M3379">
        <v>30</v>
      </c>
      <c r="N3379">
        <v>55</v>
      </c>
      <c r="O3379">
        <v>0</v>
      </c>
      <c r="P3379">
        <v>0</v>
      </c>
      <c r="Q3379">
        <v>0</v>
      </c>
      <c r="R3379">
        <v>0</v>
      </c>
      <c r="S3379">
        <v>110</v>
      </c>
      <c r="T3379">
        <v>140</v>
      </c>
      <c r="U3379">
        <v>87</v>
      </c>
      <c r="V3379">
        <v>300</v>
      </c>
      <c r="W3379">
        <v>62000</v>
      </c>
      <c r="X3379">
        <v>385</v>
      </c>
      <c r="Y3379">
        <v>0</v>
      </c>
      <c r="Z3379">
        <v>0</v>
      </c>
      <c r="AA3379">
        <v>20880</v>
      </c>
      <c r="AB3379">
        <v>20</v>
      </c>
      <c r="AC3379">
        <v>0</v>
      </c>
      <c r="AD3379">
        <v>34320</v>
      </c>
      <c r="AE3379">
        <v>5760</v>
      </c>
      <c r="AF3379">
        <v>0</v>
      </c>
      <c r="AG3379">
        <v>0</v>
      </c>
      <c r="AH3379">
        <v>100</v>
      </c>
    </row>
    <row r="3380" spans="1:34" ht="18.75">
      <c r="A3380" s="79">
        <v>3379</v>
      </c>
      <c r="B3380" t="s">
        <v>5745</v>
      </c>
      <c r="C3380">
        <v>22</v>
      </c>
      <c r="D3380">
        <v>0</v>
      </c>
      <c r="E3380">
        <v>2</v>
      </c>
      <c r="F3380">
        <v>0</v>
      </c>
      <c r="G3380">
        <v>0</v>
      </c>
      <c r="H3380">
        <v>0</v>
      </c>
      <c r="I3380">
        <v>4867</v>
      </c>
      <c r="J3380">
        <v>8000</v>
      </c>
      <c r="K3380">
        <v>0</v>
      </c>
      <c r="L3380">
        <v>0</v>
      </c>
      <c r="M3380">
        <v>0</v>
      </c>
      <c r="N3380">
        <v>0</v>
      </c>
      <c r="O3380">
        <v>90</v>
      </c>
      <c r="P3380">
        <v>120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300</v>
      </c>
      <c r="W3380">
        <v>62000</v>
      </c>
      <c r="X3380">
        <v>5</v>
      </c>
      <c r="Y3380">
        <v>0</v>
      </c>
      <c r="Z3380">
        <v>0</v>
      </c>
      <c r="AA3380">
        <v>520</v>
      </c>
      <c r="AB3380">
        <v>0</v>
      </c>
      <c r="AC3380">
        <v>0</v>
      </c>
      <c r="AD3380">
        <v>1040</v>
      </c>
      <c r="AE3380">
        <v>640</v>
      </c>
      <c r="AF3380">
        <v>0</v>
      </c>
      <c r="AG3380">
        <v>0</v>
      </c>
      <c r="AH3380">
        <v>100</v>
      </c>
    </row>
    <row r="3381" spans="1:34" ht="18.75">
      <c r="A3381" s="79">
        <v>3380</v>
      </c>
      <c r="B3381" t="s">
        <v>5746</v>
      </c>
      <c r="C3381">
        <v>22</v>
      </c>
      <c r="D3381">
        <v>188</v>
      </c>
      <c r="E3381">
        <v>1</v>
      </c>
      <c r="F3381">
        <v>0</v>
      </c>
      <c r="G3381">
        <v>20</v>
      </c>
      <c r="H3381">
        <v>0</v>
      </c>
      <c r="I3381">
        <v>4867</v>
      </c>
      <c r="J3381">
        <v>8000</v>
      </c>
      <c r="K3381">
        <v>0</v>
      </c>
      <c r="L3381">
        <v>0</v>
      </c>
      <c r="M3381">
        <v>0</v>
      </c>
      <c r="N3381">
        <v>0</v>
      </c>
      <c r="O3381">
        <v>90</v>
      </c>
      <c r="P3381">
        <v>120</v>
      </c>
      <c r="Q3381">
        <v>0</v>
      </c>
      <c r="R3381">
        <v>0</v>
      </c>
      <c r="S3381">
        <v>0</v>
      </c>
      <c r="T3381">
        <v>0</v>
      </c>
      <c r="U3381">
        <v>65</v>
      </c>
      <c r="V3381">
        <v>300</v>
      </c>
      <c r="W3381">
        <v>62000</v>
      </c>
      <c r="X3381">
        <v>10</v>
      </c>
      <c r="Y3381">
        <v>0</v>
      </c>
      <c r="Z3381">
        <v>0</v>
      </c>
      <c r="AA3381">
        <v>520</v>
      </c>
      <c r="AB3381">
        <v>0</v>
      </c>
      <c r="AC3381">
        <v>0</v>
      </c>
      <c r="AD3381">
        <v>1040</v>
      </c>
      <c r="AE3381">
        <v>640</v>
      </c>
      <c r="AF3381">
        <v>0</v>
      </c>
      <c r="AG3381">
        <v>0</v>
      </c>
      <c r="AH3381">
        <v>100</v>
      </c>
    </row>
    <row r="3382" spans="1:34" ht="18.75">
      <c r="A3382" s="79">
        <v>3381</v>
      </c>
      <c r="B3382" t="s">
        <v>5747</v>
      </c>
      <c r="C3382">
        <v>22</v>
      </c>
      <c r="D3382">
        <v>0</v>
      </c>
      <c r="E3382">
        <v>2</v>
      </c>
      <c r="F3382">
        <v>0</v>
      </c>
      <c r="G3382">
        <v>0</v>
      </c>
      <c r="H3382">
        <v>0</v>
      </c>
      <c r="I3382">
        <v>4867</v>
      </c>
      <c r="J3382">
        <v>8000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90</v>
      </c>
      <c r="R3382">
        <v>120</v>
      </c>
      <c r="S3382">
        <v>0</v>
      </c>
      <c r="T3382">
        <v>0</v>
      </c>
      <c r="U3382">
        <v>0</v>
      </c>
      <c r="V3382">
        <v>300</v>
      </c>
      <c r="W3382">
        <v>62000</v>
      </c>
      <c r="X3382">
        <v>5</v>
      </c>
      <c r="Y3382">
        <v>0</v>
      </c>
      <c r="Z3382">
        <v>0</v>
      </c>
      <c r="AA3382">
        <v>520</v>
      </c>
      <c r="AB3382">
        <v>0</v>
      </c>
      <c r="AC3382">
        <v>0</v>
      </c>
      <c r="AD3382">
        <v>1040</v>
      </c>
      <c r="AE3382">
        <v>640</v>
      </c>
      <c r="AF3382">
        <v>0</v>
      </c>
      <c r="AG3382">
        <v>0</v>
      </c>
      <c r="AH3382">
        <v>100</v>
      </c>
    </row>
    <row r="3383" spans="1:34" ht="18.75">
      <c r="A3383" s="79">
        <v>3382</v>
      </c>
      <c r="B3383" t="s">
        <v>5748</v>
      </c>
      <c r="C3383">
        <v>22</v>
      </c>
      <c r="D3383">
        <v>0</v>
      </c>
      <c r="E3383">
        <v>2</v>
      </c>
      <c r="F3383">
        <v>0</v>
      </c>
      <c r="G3383">
        <v>0</v>
      </c>
      <c r="H3383">
        <v>0</v>
      </c>
      <c r="I3383">
        <v>4867</v>
      </c>
      <c r="J3383">
        <v>8000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90</v>
      </c>
      <c r="T3383">
        <v>120</v>
      </c>
      <c r="U3383">
        <v>0</v>
      </c>
      <c r="V3383">
        <v>300</v>
      </c>
      <c r="W3383">
        <v>62000</v>
      </c>
      <c r="X3383">
        <v>5</v>
      </c>
      <c r="Y3383">
        <v>0</v>
      </c>
      <c r="Z3383">
        <v>0</v>
      </c>
      <c r="AA3383">
        <v>520</v>
      </c>
      <c r="AB3383">
        <v>0</v>
      </c>
      <c r="AC3383">
        <v>0</v>
      </c>
      <c r="AD3383">
        <v>1040</v>
      </c>
      <c r="AE3383">
        <v>640</v>
      </c>
      <c r="AF3383">
        <v>0</v>
      </c>
      <c r="AG3383">
        <v>0</v>
      </c>
      <c r="AH3383">
        <v>100</v>
      </c>
    </row>
    <row r="3384" spans="1:34" ht="18.75">
      <c r="A3384" s="79">
        <v>3383</v>
      </c>
      <c r="B3384" t="s">
        <v>5749</v>
      </c>
      <c r="C3384">
        <v>19</v>
      </c>
      <c r="D3384">
        <v>0</v>
      </c>
      <c r="E3384">
        <v>3</v>
      </c>
      <c r="F3384">
        <v>0</v>
      </c>
      <c r="G3384">
        <v>0</v>
      </c>
      <c r="H3384">
        <v>0</v>
      </c>
      <c r="I3384">
        <v>4866</v>
      </c>
      <c r="J3384">
        <v>8000</v>
      </c>
      <c r="K3384">
        <v>0</v>
      </c>
      <c r="L3384">
        <v>0</v>
      </c>
      <c r="M3384">
        <v>0</v>
      </c>
      <c r="N3384">
        <v>2</v>
      </c>
      <c r="O3384">
        <v>90</v>
      </c>
      <c r="P3384">
        <v>120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300</v>
      </c>
      <c r="W3384">
        <v>62000</v>
      </c>
      <c r="X3384">
        <v>5</v>
      </c>
      <c r="Y3384">
        <v>0</v>
      </c>
      <c r="Z3384">
        <v>0</v>
      </c>
      <c r="AA3384">
        <v>520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100</v>
      </c>
    </row>
    <row r="3385" spans="1:34" ht="18.75">
      <c r="A3385" s="79">
        <v>3384</v>
      </c>
      <c r="B3385" t="s">
        <v>5750</v>
      </c>
      <c r="C3385">
        <v>19</v>
      </c>
      <c r="D3385">
        <v>0</v>
      </c>
      <c r="E3385">
        <v>3</v>
      </c>
      <c r="F3385">
        <v>0</v>
      </c>
      <c r="G3385">
        <v>0</v>
      </c>
      <c r="H3385">
        <v>0</v>
      </c>
      <c r="I3385">
        <v>4866</v>
      </c>
      <c r="J3385">
        <v>8000</v>
      </c>
      <c r="K3385">
        <v>0</v>
      </c>
      <c r="L3385">
        <v>0</v>
      </c>
      <c r="M3385">
        <v>0</v>
      </c>
      <c r="N3385">
        <v>2</v>
      </c>
      <c r="O3385">
        <v>0</v>
      </c>
      <c r="P3385">
        <v>0</v>
      </c>
      <c r="Q3385">
        <v>90</v>
      </c>
      <c r="R3385">
        <v>120</v>
      </c>
      <c r="S3385">
        <v>0</v>
      </c>
      <c r="T3385">
        <v>0</v>
      </c>
      <c r="U3385">
        <v>0</v>
      </c>
      <c r="V3385">
        <v>300</v>
      </c>
      <c r="W3385">
        <v>62000</v>
      </c>
      <c r="X3385">
        <v>5</v>
      </c>
      <c r="Y3385">
        <v>0</v>
      </c>
      <c r="Z3385">
        <v>0</v>
      </c>
      <c r="AA3385">
        <v>520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100</v>
      </c>
    </row>
    <row r="3386" spans="1:34" ht="18.75">
      <c r="A3386" s="79">
        <v>3385</v>
      </c>
      <c r="B3386" t="s">
        <v>5751</v>
      </c>
      <c r="C3386">
        <v>19</v>
      </c>
      <c r="D3386">
        <v>0</v>
      </c>
      <c r="E3386">
        <v>3</v>
      </c>
      <c r="F3386">
        <v>0</v>
      </c>
      <c r="G3386">
        <v>0</v>
      </c>
      <c r="H3386">
        <v>0</v>
      </c>
      <c r="I3386">
        <v>4866</v>
      </c>
      <c r="J3386">
        <v>8000</v>
      </c>
      <c r="K3386">
        <v>0</v>
      </c>
      <c r="L3386">
        <v>0</v>
      </c>
      <c r="M3386">
        <v>0</v>
      </c>
      <c r="N3386">
        <v>2</v>
      </c>
      <c r="O3386">
        <v>0</v>
      </c>
      <c r="P3386">
        <v>0</v>
      </c>
      <c r="Q3386">
        <v>0</v>
      </c>
      <c r="R3386">
        <v>0</v>
      </c>
      <c r="S3386">
        <v>90</v>
      </c>
      <c r="T3386">
        <v>120</v>
      </c>
      <c r="U3386">
        <v>0</v>
      </c>
      <c r="V3386">
        <v>300</v>
      </c>
      <c r="W3386">
        <v>62000</v>
      </c>
      <c r="X3386">
        <v>5</v>
      </c>
      <c r="Y3386">
        <v>0</v>
      </c>
      <c r="Z3386">
        <v>0</v>
      </c>
      <c r="AA3386">
        <v>520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100</v>
      </c>
    </row>
    <row r="3387" spans="1:34" ht="18.75">
      <c r="A3387" s="79">
        <v>3386</v>
      </c>
      <c r="B3387" t="s">
        <v>5752</v>
      </c>
      <c r="C3387">
        <v>15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4861</v>
      </c>
      <c r="J3387">
        <v>8000</v>
      </c>
      <c r="K3387">
        <v>5</v>
      </c>
      <c r="L3387">
        <v>15</v>
      </c>
      <c r="M3387">
        <v>10</v>
      </c>
      <c r="N3387">
        <v>20</v>
      </c>
      <c r="O3387">
        <v>90</v>
      </c>
      <c r="P3387">
        <v>120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300</v>
      </c>
      <c r="W3387">
        <v>62000</v>
      </c>
      <c r="X3387">
        <v>5</v>
      </c>
      <c r="Y3387">
        <v>0</v>
      </c>
      <c r="Z3387">
        <v>0</v>
      </c>
      <c r="AA3387">
        <v>520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100</v>
      </c>
    </row>
    <row r="3388" spans="1:34" ht="18.75">
      <c r="A3388" s="79">
        <v>3387</v>
      </c>
      <c r="B3388" t="s">
        <v>5753</v>
      </c>
      <c r="C3388">
        <v>15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4861</v>
      </c>
      <c r="J3388">
        <v>8000</v>
      </c>
      <c r="K3388">
        <v>5</v>
      </c>
      <c r="L3388">
        <v>15</v>
      </c>
      <c r="M3388">
        <v>10</v>
      </c>
      <c r="N3388">
        <v>20</v>
      </c>
      <c r="O3388">
        <v>0</v>
      </c>
      <c r="P3388">
        <v>0</v>
      </c>
      <c r="Q3388">
        <v>90</v>
      </c>
      <c r="R3388">
        <v>120</v>
      </c>
      <c r="S3388">
        <v>0</v>
      </c>
      <c r="T3388">
        <v>0</v>
      </c>
      <c r="U3388">
        <v>0</v>
      </c>
      <c r="V3388">
        <v>300</v>
      </c>
      <c r="W3388">
        <v>62000</v>
      </c>
      <c r="X3388">
        <v>5</v>
      </c>
      <c r="Y3388">
        <v>0</v>
      </c>
      <c r="Z3388">
        <v>0</v>
      </c>
      <c r="AA3388">
        <v>520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100</v>
      </c>
    </row>
    <row r="3389" spans="1:34" ht="18.75">
      <c r="A3389" s="79">
        <v>3388</v>
      </c>
      <c r="B3389" t="s">
        <v>5754</v>
      </c>
      <c r="C3389">
        <v>15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4861</v>
      </c>
      <c r="J3389">
        <v>8000</v>
      </c>
      <c r="K3389">
        <v>5</v>
      </c>
      <c r="L3389">
        <v>15</v>
      </c>
      <c r="M3389">
        <v>10</v>
      </c>
      <c r="N3389">
        <v>20</v>
      </c>
      <c r="O3389">
        <v>0</v>
      </c>
      <c r="P3389">
        <v>0</v>
      </c>
      <c r="Q3389">
        <v>0</v>
      </c>
      <c r="R3389">
        <v>0</v>
      </c>
      <c r="S3389">
        <v>90</v>
      </c>
      <c r="T3389">
        <v>120</v>
      </c>
      <c r="U3389">
        <v>0</v>
      </c>
      <c r="V3389">
        <v>300</v>
      </c>
      <c r="W3389">
        <v>62000</v>
      </c>
      <c r="X3389">
        <v>5</v>
      </c>
      <c r="Y3389">
        <v>0</v>
      </c>
      <c r="Z3389">
        <v>0</v>
      </c>
      <c r="AA3389">
        <v>520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100</v>
      </c>
    </row>
    <row r="3390" spans="1:34" ht="18.75">
      <c r="A3390" s="79">
        <v>3389</v>
      </c>
      <c r="B3390" t="s">
        <v>5755</v>
      </c>
      <c r="C3390">
        <v>16</v>
      </c>
      <c r="D3390">
        <v>2</v>
      </c>
      <c r="E3390">
        <v>1</v>
      </c>
      <c r="F3390">
        <v>1</v>
      </c>
      <c r="G3390">
        <v>0</v>
      </c>
      <c r="H3390">
        <v>0</v>
      </c>
      <c r="I3390">
        <v>4862</v>
      </c>
      <c r="J3390">
        <v>8000</v>
      </c>
      <c r="K3390">
        <v>8</v>
      </c>
      <c r="L3390">
        <v>12</v>
      </c>
      <c r="M3390">
        <v>8</v>
      </c>
      <c r="N3390">
        <v>12</v>
      </c>
      <c r="O3390">
        <v>90</v>
      </c>
      <c r="P3390">
        <v>120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300</v>
      </c>
      <c r="W3390">
        <v>62000</v>
      </c>
      <c r="X3390">
        <v>5</v>
      </c>
      <c r="Y3390">
        <v>0</v>
      </c>
      <c r="Z3390">
        <v>0</v>
      </c>
      <c r="AA3390">
        <v>520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100</v>
      </c>
    </row>
    <row r="3391" spans="1:34" ht="18.75">
      <c r="A3391" s="79">
        <v>3390</v>
      </c>
      <c r="B3391" t="s">
        <v>5756</v>
      </c>
      <c r="C3391">
        <v>16</v>
      </c>
      <c r="D3391">
        <v>2</v>
      </c>
      <c r="E3391">
        <v>1</v>
      </c>
      <c r="F3391">
        <v>1</v>
      </c>
      <c r="G3391">
        <v>0</v>
      </c>
      <c r="H3391">
        <v>0</v>
      </c>
      <c r="I3391">
        <v>4862</v>
      </c>
      <c r="J3391">
        <v>8000</v>
      </c>
      <c r="K3391">
        <v>8</v>
      </c>
      <c r="L3391">
        <v>12</v>
      </c>
      <c r="M3391">
        <v>8</v>
      </c>
      <c r="N3391">
        <v>12</v>
      </c>
      <c r="O3391">
        <v>0</v>
      </c>
      <c r="P3391">
        <v>0</v>
      </c>
      <c r="Q3391">
        <v>90</v>
      </c>
      <c r="R3391">
        <v>120</v>
      </c>
      <c r="S3391">
        <v>0</v>
      </c>
      <c r="T3391">
        <v>0</v>
      </c>
      <c r="U3391">
        <v>0</v>
      </c>
      <c r="V3391">
        <v>300</v>
      </c>
      <c r="W3391">
        <v>62000</v>
      </c>
      <c r="X3391">
        <v>5</v>
      </c>
      <c r="Y3391">
        <v>0</v>
      </c>
      <c r="Z3391">
        <v>0</v>
      </c>
      <c r="AA3391">
        <v>520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100</v>
      </c>
    </row>
    <row r="3392" spans="1:34" ht="18.75">
      <c r="A3392" s="79">
        <v>3391</v>
      </c>
      <c r="B3392" t="s">
        <v>5757</v>
      </c>
      <c r="C3392">
        <v>16</v>
      </c>
      <c r="D3392">
        <v>2</v>
      </c>
      <c r="E3392">
        <v>1</v>
      </c>
      <c r="F3392">
        <v>1</v>
      </c>
      <c r="G3392">
        <v>0</v>
      </c>
      <c r="H3392">
        <v>0</v>
      </c>
      <c r="I3392">
        <v>4862</v>
      </c>
      <c r="J3392">
        <v>8000</v>
      </c>
      <c r="K3392">
        <v>8</v>
      </c>
      <c r="L3392">
        <v>12</v>
      </c>
      <c r="M3392">
        <v>8</v>
      </c>
      <c r="N3392">
        <v>12</v>
      </c>
      <c r="O3392">
        <v>0</v>
      </c>
      <c r="P3392">
        <v>0</v>
      </c>
      <c r="Q3392">
        <v>0</v>
      </c>
      <c r="R3392">
        <v>0</v>
      </c>
      <c r="S3392">
        <v>90</v>
      </c>
      <c r="T3392">
        <v>120</v>
      </c>
      <c r="U3392">
        <v>0</v>
      </c>
      <c r="V3392">
        <v>300</v>
      </c>
      <c r="W3392">
        <v>62000</v>
      </c>
      <c r="X3392">
        <v>5</v>
      </c>
      <c r="Y3392">
        <v>0</v>
      </c>
      <c r="Z3392">
        <v>0</v>
      </c>
      <c r="AA3392">
        <v>520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100</v>
      </c>
    </row>
    <row r="3393" spans="1:34" ht="18.75">
      <c r="A3393" s="79">
        <v>3392</v>
      </c>
      <c r="B3393" t="s">
        <v>5758</v>
      </c>
      <c r="C3393">
        <v>62</v>
      </c>
      <c r="D3393">
        <v>0</v>
      </c>
      <c r="E3393">
        <v>1</v>
      </c>
      <c r="F3393">
        <v>6</v>
      </c>
      <c r="G3393">
        <v>0</v>
      </c>
      <c r="H3393">
        <v>0</v>
      </c>
      <c r="I3393">
        <v>4864</v>
      </c>
      <c r="J3393">
        <v>8000</v>
      </c>
      <c r="K3393">
        <v>8</v>
      </c>
      <c r="L3393">
        <v>12</v>
      </c>
      <c r="M3393">
        <v>8</v>
      </c>
      <c r="N3393">
        <v>12</v>
      </c>
      <c r="O3393">
        <v>90</v>
      </c>
      <c r="P3393">
        <v>120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300</v>
      </c>
      <c r="W3393">
        <v>62000</v>
      </c>
      <c r="X3393">
        <v>5</v>
      </c>
      <c r="Y3393">
        <v>0</v>
      </c>
      <c r="Z3393">
        <v>0</v>
      </c>
      <c r="AA3393">
        <v>520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100</v>
      </c>
    </row>
    <row r="3394" spans="1:34" ht="18.75">
      <c r="A3394" s="79">
        <v>3393</v>
      </c>
      <c r="B3394" t="s">
        <v>5759</v>
      </c>
      <c r="C3394">
        <v>62</v>
      </c>
      <c r="D3394">
        <v>0</v>
      </c>
      <c r="E3394">
        <v>1</v>
      </c>
      <c r="F3394">
        <v>6</v>
      </c>
      <c r="G3394">
        <v>0</v>
      </c>
      <c r="H3394">
        <v>0</v>
      </c>
      <c r="I3394">
        <v>4864</v>
      </c>
      <c r="J3394">
        <v>8000</v>
      </c>
      <c r="K3394">
        <v>8</v>
      </c>
      <c r="L3394">
        <v>12</v>
      </c>
      <c r="M3394">
        <v>8</v>
      </c>
      <c r="N3394">
        <v>12</v>
      </c>
      <c r="O3394">
        <v>0</v>
      </c>
      <c r="P3394">
        <v>0</v>
      </c>
      <c r="Q3394">
        <v>90</v>
      </c>
      <c r="R3394">
        <v>120</v>
      </c>
      <c r="S3394">
        <v>0</v>
      </c>
      <c r="T3394">
        <v>0</v>
      </c>
      <c r="U3394">
        <v>0</v>
      </c>
      <c r="V3394">
        <v>300</v>
      </c>
      <c r="W3394">
        <v>62000</v>
      </c>
      <c r="X3394">
        <v>5</v>
      </c>
      <c r="Y3394">
        <v>0</v>
      </c>
      <c r="Z3394">
        <v>0</v>
      </c>
      <c r="AA3394">
        <v>520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100</v>
      </c>
    </row>
    <row r="3395" spans="1:34" ht="18.75">
      <c r="A3395" s="79">
        <v>3394</v>
      </c>
      <c r="B3395" t="s">
        <v>5760</v>
      </c>
      <c r="C3395">
        <v>62</v>
      </c>
      <c r="D3395">
        <v>0</v>
      </c>
      <c r="E3395">
        <v>1</v>
      </c>
      <c r="F3395">
        <v>6</v>
      </c>
      <c r="G3395">
        <v>0</v>
      </c>
      <c r="H3395">
        <v>0</v>
      </c>
      <c r="I3395">
        <v>4864</v>
      </c>
      <c r="J3395">
        <v>8000</v>
      </c>
      <c r="K3395">
        <v>8</v>
      </c>
      <c r="L3395">
        <v>12</v>
      </c>
      <c r="M3395">
        <v>8</v>
      </c>
      <c r="N3395">
        <v>12</v>
      </c>
      <c r="O3395">
        <v>0</v>
      </c>
      <c r="P3395">
        <v>0</v>
      </c>
      <c r="Q3395">
        <v>0</v>
      </c>
      <c r="R3395">
        <v>0</v>
      </c>
      <c r="S3395">
        <v>90</v>
      </c>
      <c r="T3395">
        <v>120</v>
      </c>
      <c r="U3395">
        <v>0</v>
      </c>
      <c r="V3395">
        <v>300</v>
      </c>
      <c r="W3395">
        <v>62000</v>
      </c>
      <c r="X3395">
        <v>5</v>
      </c>
      <c r="Y3395">
        <v>0</v>
      </c>
      <c r="Z3395">
        <v>0</v>
      </c>
      <c r="AA3395">
        <v>520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100</v>
      </c>
    </row>
    <row r="3396" spans="1:34" ht="18.75">
      <c r="A3396" s="79">
        <v>3395</v>
      </c>
      <c r="B3396" t="s">
        <v>5761</v>
      </c>
      <c r="C3396">
        <v>26</v>
      </c>
      <c r="D3396">
        <v>0</v>
      </c>
      <c r="E3396">
        <v>2</v>
      </c>
      <c r="F3396">
        <v>0</v>
      </c>
      <c r="G3396">
        <v>0</v>
      </c>
      <c r="H3396">
        <v>0</v>
      </c>
      <c r="I3396">
        <v>4860</v>
      </c>
      <c r="J3396">
        <v>8000</v>
      </c>
      <c r="K3396">
        <v>0</v>
      </c>
      <c r="L3396">
        <v>0</v>
      </c>
      <c r="M3396">
        <v>0</v>
      </c>
      <c r="N3396">
        <v>0</v>
      </c>
      <c r="O3396">
        <v>90</v>
      </c>
      <c r="P3396">
        <v>120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300</v>
      </c>
      <c r="W3396">
        <v>62000</v>
      </c>
      <c r="X3396">
        <v>5</v>
      </c>
      <c r="Y3396">
        <v>0</v>
      </c>
      <c r="Z3396">
        <v>0</v>
      </c>
      <c r="AA3396">
        <v>520</v>
      </c>
      <c r="AB3396">
        <v>0</v>
      </c>
      <c r="AC3396">
        <v>0</v>
      </c>
      <c r="AD3396">
        <v>1040</v>
      </c>
      <c r="AE3396">
        <v>640</v>
      </c>
      <c r="AF3396">
        <v>0</v>
      </c>
      <c r="AG3396">
        <v>0</v>
      </c>
      <c r="AH3396">
        <v>100</v>
      </c>
    </row>
    <row r="3397" spans="1:34" ht="18.75">
      <c r="A3397" s="79">
        <v>3396</v>
      </c>
      <c r="B3397" t="s">
        <v>5762</v>
      </c>
      <c r="C3397">
        <v>26</v>
      </c>
      <c r="D3397">
        <v>0</v>
      </c>
      <c r="E3397">
        <v>2</v>
      </c>
      <c r="F3397">
        <v>0</v>
      </c>
      <c r="G3397">
        <v>0</v>
      </c>
      <c r="H3397">
        <v>0</v>
      </c>
      <c r="I3397">
        <v>4860</v>
      </c>
      <c r="J3397">
        <v>8000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90</v>
      </c>
      <c r="R3397">
        <v>120</v>
      </c>
      <c r="S3397">
        <v>0</v>
      </c>
      <c r="T3397">
        <v>0</v>
      </c>
      <c r="U3397">
        <v>0</v>
      </c>
      <c r="V3397">
        <v>300</v>
      </c>
      <c r="W3397">
        <v>62000</v>
      </c>
      <c r="X3397">
        <v>5</v>
      </c>
      <c r="Y3397">
        <v>0</v>
      </c>
      <c r="Z3397">
        <v>0</v>
      </c>
      <c r="AA3397">
        <v>520</v>
      </c>
      <c r="AB3397">
        <v>0</v>
      </c>
      <c r="AC3397">
        <v>0</v>
      </c>
      <c r="AD3397">
        <v>1040</v>
      </c>
      <c r="AE3397">
        <v>640</v>
      </c>
      <c r="AF3397">
        <v>0</v>
      </c>
      <c r="AG3397">
        <v>0</v>
      </c>
      <c r="AH3397">
        <v>100</v>
      </c>
    </row>
    <row r="3398" spans="1:34" ht="18.75">
      <c r="A3398" s="79">
        <v>3397</v>
      </c>
      <c r="B3398" t="s">
        <v>5763</v>
      </c>
      <c r="C3398">
        <v>26</v>
      </c>
      <c r="D3398">
        <v>0</v>
      </c>
      <c r="E3398">
        <v>2</v>
      </c>
      <c r="F3398">
        <v>0</v>
      </c>
      <c r="G3398">
        <v>0</v>
      </c>
      <c r="H3398">
        <v>0</v>
      </c>
      <c r="I3398">
        <v>4860</v>
      </c>
      <c r="J3398">
        <v>8000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90</v>
      </c>
      <c r="T3398">
        <v>120</v>
      </c>
      <c r="U3398">
        <v>0</v>
      </c>
      <c r="V3398">
        <v>300</v>
      </c>
      <c r="W3398">
        <v>62000</v>
      </c>
      <c r="X3398">
        <v>5</v>
      </c>
      <c r="Y3398">
        <v>0</v>
      </c>
      <c r="Z3398">
        <v>0</v>
      </c>
      <c r="AA3398">
        <v>520</v>
      </c>
      <c r="AB3398">
        <v>0</v>
      </c>
      <c r="AC3398">
        <v>0</v>
      </c>
      <c r="AD3398">
        <v>1040</v>
      </c>
      <c r="AE3398">
        <v>640</v>
      </c>
      <c r="AF3398">
        <v>0</v>
      </c>
      <c r="AG3398">
        <v>0</v>
      </c>
      <c r="AH3398">
        <v>100</v>
      </c>
    </row>
    <row r="3399" spans="1:34" ht="18.75">
      <c r="A3399" s="79">
        <v>3398</v>
      </c>
      <c r="B3399" t="s">
        <v>5764</v>
      </c>
      <c r="C3399">
        <v>30</v>
      </c>
      <c r="D3399">
        <v>0</v>
      </c>
      <c r="E3399">
        <v>1</v>
      </c>
      <c r="F3399">
        <v>0</v>
      </c>
      <c r="G3399">
        <v>1</v>
      </c>
      <c r="H3399">
        <v>0</v>
      </c>
      <c r="I3399">
        <v>4865</v>
      </c>
      <c r="J3399">
        <v>50000</v>
      </c>
      <c r="K3399">
        <v>0</v>
      </c>
      <c r="L3399">
        <v>0</v>
      </c>
      <c r="M3399">
        <v>0</v>
      </c>
      <c r="N3399">
        <v>0</v>
      </c>
      <c r="O3399">
        <v>90</v>
      </c>
      <c r="P3399">
        <v>120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300</v>
      </c>
      <c r="W3399">
        <v>62000</v>
      </c>
      <c r="X3399">
        <v>5</v>
      </c>
      <c r="Y3399">
        <v>0</v>
      </c>
      <c r="Z3399">
        <v>0</v>
      </c>
      <c r="AA3399">
        <v>520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100</v>
      </c>
    </row>
    <row r="3400" spans="1:34" ht="18.75">
      <c r="A3400" s="79">
        <v>3399</v>
      </c>
      <c r="B3400" t="s">
        <v>5765</v>
      </c>
      <c r="C3400">
        <v>30</v>
      </c>
      <c r="D3400">
        <v>188</v>
      </c>
      <c r="E3400">
        <v>1</v>
      </c>
      <c r="F3400">
        <v>0</v>
      </c>
      <c r="G3400">
        <v>10</v>
      </c>
      <c r="H3400">
        <v>0</v>
      </c>
      <c r="I3400">
        <v>4865</v>
      </c>
      <c r="J3400">
        <v>50000</v>
      </c>
      <c r="K3400">
        <v>0</v>
      </c>
      <c r="L3400">
        <v>0</v>
      </c>
      <c r="M3400">
        <v>0</v>
      </c>
      <c r="N3400">
        <v>0</v>
      </c>
      <c r="O3400">
        <v>90</v>
      </c>
      <c r="P3400">
        <v>120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300</v>
      </c>
      <c r="W3400">
        <v>62000</v>
      </c>
      <c r="X3400">
        <v>5</v>
      </c>
      <c r="Y3400">
        <v>0</v>
      </c>
      <c r="Z3400">
        <v>0</v>
      </c>
      <c r="AA3400">
        <v>520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100</v>
      </c>
    </row>
    <row r="3401" spans="1:34" ht="18.75">
      <c r="A3401" s="79">
        <v>3400</v>
      </c>
      <c r="B3401" t="s">
        <v>5766</v>
      </c>
      <c r="C3401">
        <v>30</v>
      </c>
      <c r="D3401">
        <v>0</v>
      </c>
      <c r="E3401">
        <v>1</v>
      </c>
      <c r="F3401">
        <v>0</v>
      </c>
      <c r="G3401">
        <v>1</v>
      </c>
      <c r="H3401">
        <v>0</v>
      </c>
      <c r="I3401">
        <v>4865</v>
      </c>
      <c r="J3401">
        <v>50000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90</v>
      </c>
      <c r="R3401">
        <v>120</v>
      </c>
      <c r="S3401">
        <v>0</v>
      </c>
      <c r="T3401">
        <v>0</v>
      </c>
      <c r="U3401">
        <v>0</v>
      </c>
      <c r="V3401">
        <v>300</v>
      </c>
      <c r="W3401">
        <v>62000</v>
      </c>
      <c r="X3401">
        <v>5</v>
      </c>
      <c r="Y3401">
        <v>0</v>
      </c>
      <c r="Z3401">
        <v>0</v>
      </c>
      <c r="AA3401">
        <v>520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100</v>
      </c>
    </row>
    <row r="3402" spans="1:34" ht="18.75">
      <c r="A3402" s="79">
        <v>3401</v>
      </c>
      <c r="B3402" t="s">
        <v>5767</v>
      </c>
      <c r="C3402">
        <v>30</v>
      </c>
      <c r="D3402">
        <v>188</v>
      </c>
      <c r="E3402">
        <v>1</v>
      </c>
      <c r="F3402">
        <v>0</v>
      </c>
      <c r="G3402">
        <v>10</v>
      </c>
      <c r="H3402">
        <v>0</v>
      </c>
      <c r="I3402">
        <v>4865</v>
      </c>
      <c r="J3402">
        <v>50000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90</v>
      </c>
      <c r="R3402">
        <v>120</v>
      </c>
      <c r="S3402">
        <v>0</v>
      </c>
      <c r="T3402">
        <v>0</v>
      </c>
      <c r="U3402">
        <v>0</v>
      </c>
      <c r="V3402">
        <v>300</v>
      </c>
      <c r="W3402">
        <v>62000</v>
      </c>
      <c r="X3402">
        <v>5</v>
      </c>
      <c r="Y3402">
        <v>0</v>
      </c>
      <c r="Z3402">
        <v>0</v>
      </c>
      <c r="AA3402">
        <v>520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100</v>
      </c>
    </row>
    <row r="3403" spans="1:34" ht="18.75">
      <c r="A3403" s="79">
        <v>3402</v>
      </c>
      <c r="B3403" t="s">
        <v>5768</v>
      </c>
      <c r="C3403">
        <v>30</v>
      </c>
      <c r="D3403">
        <v>0</v>
      </c>
      <c r="E3403">
        <v>1</v>
      </c>
      <c r="F3403">
        <v>0</v>
      </c>
      <c r="G3403">
        <v>1</v>
      </c>
      <c r="H3403">
        <v>0</v>
      </c>
      <c r="I3403">
        <v>4865</v>
      </c>
      <c r="J3403">
        <v>50000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90</v>
      </c>
      <c r="T3403">
        <v>120</v>
      </c>
      <c r="U3403">
        <v>0</v>
      </c>
      <c r="V3403">
        <v>300</v>
      </c>
      <c r="W3403">
        <v>62000</v>
      </c>
      <c r="X3403">
        <v>5</v>
      </c>
      <c r="Y3403">
        <v>0</v>
      </c>
      <c r="Z3403">
        <v>0</v>
      </c>
      <c r="AA3403">
        <v>520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100</v>
      </c>
    </row>
    <row r="3404" spans="1:34" ht="18.75">
      <c r="A3404" s="79">
        <v>3403</v>
      </c>
      <c r="B3404" t="s">
        <v>5769</v>
      </c>
      <c r="C3404">
        <v>30</v>
      </c>
      <c r="D3404">
        <v>188</v>
      </c>
      <c r="E3404">
        <v>1</v>
      </c>
      <c r="F3404">
        <v>0</v>
      </c>
      <c r="G3404">
        <v>10</v>
      </c>
      <c r="H3404">
        <v>0</v>
      </c>
      <c r="I3404">
        <v>4865</v>
      </c>
      <c r="J3404">
        <v>50000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90</v>
      </c>
      <c r="T3404">
        <v>120</v>
      </c>
      <c r="U3404">
        <v>0</v>
      </c>
      <c r="V3404">
        <v>300</v>
      </c>
      <c r="W3404">
        <v>62000</v>
      </c>
      <c r="X3404">
        <v>5</v>
      </c>
      <c r="Y3404">
        <v>0</v>
      </c>
      <c r="Z3404">
        <v>0</v>
      </c>
      <c r="AA3404">
        <v>520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100</v>
      </c>
    </row>
    <row r="3405" spans="1:34" ht="18.75">
      <c r="A3405" s="79">
        <v>3404</v>
      </c>
      <c r="B3405" t="s">
        <v>5770</v>
      </c>
      <c r="C3405">
        <v>54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4863</v>
      </c>
      <c r="J3405">
        <v>8000</v>
      </c>
      <c r="K3405">
        <v>8</v>
      </c>
      <c r="L3405">
        <v>12</v>
      </c>
      <c r="M3405">
        <v>8</v>
      </c>
      <c r="N3405">
        <v>12</v>
      </c>
      <c r="O3405">
        <v>90</v>
      </c>
      <c r="P3405">
        <v>120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300</v>
      </c>
      <c r="W3405">
        <v>62000</v>
      </c>
      <c r="X3405">
        <v>5</v>
      </c>
      <c r="Y3405">
        <v>0</v>
      </c>
      <c r="Z3405">
        <v>0</v>
      </c>
      <c r="AA3405">
        <v>520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100</v>
      </c>
    </row>
    <row r="3406" spans="1:34" ht="18.75">
      <c r="A3406" s="79">
        <v>3405</v>
      </c>
      <c r="B3406" t="s">
        <v>5771</v>
      </c>
      <c r="C3406">
        <v>54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4863</v>
      </c>
      <c r="J3406">
        <v>8000</v>
      </c>
      <c r="K3406">
        <v>8</v>
      </c>
      <c r="L3406">
        <v>12</v>
      </c>
      <c r="M3406">
        <v>8</v>
      </c>
      <c r="N3406">
        <v>12</v>
      </c>
      <c r="O3406">
        <v>0</v>
      </c>
      <c r="P3406">
        <v>0</v>
      </c>
      <c r="Q3406">
        <v>90</v>
      </c>
      <c r="R3406">
        <v>120</v>
      </c>
      <c r="S3406">
        <v>0</v>
      </c>
      <c r="T3406">
        <v>0</v>
      </c>
      <c r="U3406">
        <v>0</v>
      </c>
      <c r="V3406">
        <v>300</v>
      </c>
      <c r="W3406">
        <v>62000</v>
      </c>
      <c r="X3406">
        <v>5</v>
      </c>
      <c r="Y3406">
        <v>0</v>
      </c>
      <c r="Z3406">
        <v>0</v>
      </c>
      <c r="AA3406">
        <v>520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100</v>
      </c>
    </row>
    <row r="3407" spans="1:34" ht="18.75">
      <c r="A3407" s="79">
        <v>3406</v>
      </c>
      <c r="B3407" t="s">
        <v>5772</v>
      </c>
      <c r="C3407">
        <v>54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4863</v>
      </c>
      <c r="J3407">
        <v>8000</v>
      </c>
      <c r="K3407">
        <v>8</v>
      </c>
      <c r="L3407">
        <v>12</v>
      </c>
      <c r="M3407">
        <v>8</v>
      </c>
      <c r="N3407">
        <v>12</v>
      </c>
      <c r="O3407">
        <v>0</v>
      </c>
      <c r="P3407">
        <v>0</v>
      </c>
      <c r="Q3407">
        <v>0</v>
      </c>
      <c r="R3407">
        <v>0</v>
      </c>
      <c r="S3407">
        <v>90</v>
      </c>
      <c r="T3407">
        <v>120</v>
      </c>
      <c r="U3407">
        <v>0</v>
      </c>
      <c r="V3407">
        <v>300</v>
      </c>
      <c r="W3407">
        <v>62000</v>
      </c>
      <c r="X3407">
        <v>5</v>
      </c>
      <c r="Y3407">
        <v>0</v>
      </c>
      <c r="Z3407">
        <v>0</v>
      </c>
      <c r="AA3407">
        <v>520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100</v>
      </c>
    </row>
    <row r="3408" spans="1:34" ht="18.75">
      <c r="A3408" s="79">
        <v>3407</v>
      </c>
      <c r="B3408" t="s">
        <v>5773</v>
      </c>
      <c r="C3408">
        <v>16</v>
      </c>
      <c r="D3408">
        <v>10</v>
      </c>
      <c r="E3408">
        <v>1</v>
      </c>
      <c r="F3408">
        <v>2</v>
      </c>
      <c r="G3408">
        <v>0</v>
      </c>
      <c r="H3408">
        <v>0</v>
      </c>
      <c r="I3408">
        <v>4868</v>
      </c>
      <c r="J3408">
        <v>8000</v>
      </c>
      <c r="K3408">
        <v>8</v>
      </c>
      <c r="L3408">
        <v>12</v>
      </c>
      <c r="M3408">
        <v>8</v>
      </c>
      <c r="N3408">
        <v>12</v>
      </c>
      <c r="O3408">
        <v>90</v>
      </c>
      <c r="P3408">
        <v>120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300</v>
      </c>
      <c r="W3408">
        <v>62000</v>
      </c>
      <c r="X3408">
        <v>5</v>
      </c>
      <c r="Y3408">
        <v>0</v>
      </c>
      <c r="Z3408">
        <v>0</v>
      </c>
      <c r="AA3408">
        <v>520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100</v>
      </c>
    </row>
    <row r="3409" spans="1:34" ht="18.75">
      <c r="A3409" s="79">
        <v>3408</v>
      </c>
      <c r="B3409" t="s">
        <v>5774</v>
      </c>
      <c r="C3409">
        <v>16</v>
      </c>
      <c r="D3409">
        <v>10</v>
      </c>
      <c r="E3409">
        <v>1</v>
      </c>
      <c r="F3409">
        <v>2</v>
      </c>
      <c r="G3409">
        <v>0</v>
      </c>
      <c r="H3409">
        <v>0</v>
      </c>
      <c r="I3409">
        <v>4868</v>
      </c>
      <c r="J3409">
        <v>8000</v>
      </c>
      <c r="K3409">
        <v>8</v>
      </c>
      <c r="L3409">
        <v>12</v>
      </c>
      <c r="M3409">
        <v>8</v>
      </c>
      <c r="N3409">
        <v>12</v>
      </c>
      <c r="O3409">
        <v>0</v>
      </c>
      <c r="P3409">
        <v>0</v>
      </c>
      <c r="Q3409">
        <v>90</v>
      </c>
      <c r="R3409">
        <v>120</v>
      </c>
      <c r="S3409">
        <v>0</v>
      </c>
      <c r="T3409">
        <v>0</v>
      </c>
      <c r="U3409">
        <v>0</v>
      </c>
      <c r="V3409">
        <v>300</v>
      </c>
      <c r="W3409">
        <v>62000</v>
      </c>
      <c r="X3409">
        <v>5</v>
      </c>
      <c r="Y3409">
        <v>0</v>
      </c>
      <c r="Z3409">
        <v>0</v>
      </c>
      <c r="AA3409">
        <v>520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100</v>
      </c>
    </row>
    <row r="3410" spans="1:34" ht="18.75">
      <c r="A3410" s="79">
        <v>3409</v>
      </c>
      <c r="B3410" t="s">
        <v>5775</v>
      </c>
      <c r="C3410">
        <v>16</v>
      </c>
      <c r="D3410">
        <v>10</v>
      </c>
      <c r="E3410">
        <v>1</v>
      </c>
      <c r="F3410">
        <v>2</v>
      </c>
      <c r="G3410">
        <v>0</v>
      </c>
      <c r="H3410">
        <v>0</v>
      </c>
      <c r="I3410">
        <v>4868</v>
      </c>
      <c r="J3410">
        <v>8000</v>
      </c>
      <c r="K3410">
        <v>8</v>
      </c>
      <c r="L3410">
        <v>12</v>
      </c>
      <c r="M3410">
        <v>8</v>
      </c>
      <c r="N3410">
        <v>12</v>
      </c>
      <c r="O3410">
        <v>0</v>
      </c>
      <c r="P3410">
        <v>0</v>
      </c>
      <c r="Q3410">
        <v>0</v>
      </c>
      <c r="R3410">
        <v>0</v>
      </c>
      <c r="S3410">
        <v>90</v>
      </c>
      <c r="T3410">
        <v>120</v>
      </c>
      <c r="U3410">
        <v>0</v>
      </c>
      <c r="V3410">
        <v>300</v>
      </c>
      <c r="W3410">
        <v>62000</v>
      </c>
      <c r="X3410">
        <v>5</v>
      </c>
      <c r="Y3410">
        <v>0</v>
      </c>
      <c r="Z3410">
        <v>0</v>
      </c>
      <c r="AA3410">
        <v>520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100</v>
      </c>
    </row>
    <row r="3411" spans="1:34" ht="18.75">
      <c r="A3411" s="79">
        <v>3410</v>
      </c>
      <c r="B3411" t="s">
        <v>5776</v>
      </c>
      <c r="C3411">
        <v>17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274</v>
      </c>
      <c r="J3411">
        <v>100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5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100</v>
      </c>
    </row>
    <row r="3412" spans="1:34" ht="18.75">
      <c r="A3412" s="79">
        <v>3411</v>
      </c>
      <c r="B3412" t="s">
        <v>5777</v>
      </c>
      <c r="C3412">
        <v>17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274</v>
      </c>
      <c r="J3412">
        <v>100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5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100</v>
      </c>
    </row>
    <row r="3413" spans="1:34" ht="18.75">
      <c r="A3413" s="79">
        <v>3412</v>
      </c>
      <c r="B3413" t="s">
        <v>5778</v>
      </c>
      <c r="C3413">
        <v>17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274</v>
      </c>
      <c r="J3413">
        <v>100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5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100</v>
      </c>
    </row>
    <row r="3414" spans="1:34" ht="18.75">
      <c r="A3414" s="79">
        <v>3413</v>
      </c>
      <c r="B3414" t="s">
        <v>5779</v>
      </c>
      <c r="C3414">
        <v>17</v>
      </c>
      <c r="D3414">
        <v>0</v>
      </c>
      <c r="E3414">
        <v>1</v>
      </c>
      <c r="F3414">
        <v>0</v>
      </c>
      <c r="G3414">
        <v>0</v>
      </c>
      <c r="H3414">
        <v>0</v>
      </c>
      <c r="I3414">
        <v>276</v>
      </c>
      <c r="J3414">
        <v>100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5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100</v>
      </c>
    </row>
    <row r="3415" spans="1:34" ht="18.75">
      <c r="A3415" s="79">
        <v>3414</v>
      </c>
      <c r="B3415" t="s">
        <v>5780</v>
      </c>
      <c r="C3415">
        <v>17</v>
      </c>
      <c r="D3415">
        <v>0</v>
      </c>
      <c r="E3415">
        <v>1</v>
      </c>
      <c r="F3415">
        <v>0</v>
      </c>
      <c r="G3415">
        <v>0</v>
      </c>
      <c r="H3415">
        <v>0</v>
      </c>
      <c r="I3415">
        <v>276</v>
      </c>
      <c r="J3415">
        <v>100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5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100</v>
      </c>
    </row>
    <row r="3416" spans="1:34" ht="18.75">
      <c r="A3416" s="79">
        <v>3415</v>
      </c>
      <c r="B3416" t="s">
        <v>5781</v>
      </c>
      <c r="C3416">
        <v>17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276</v>
      </c>
      <c r="J3416">
        <v>100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5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100</v>
      </c>
    </row>
    <row r="3417" spans="1:34" ht="18.75">
      <c r="A3417" s="79">
        <v>3416</v>
      </c>
      <c r="B3417" t="s">
        <v>5782</v>
      </c>
      <c r="C3417">
        <v>17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4920</v>
      </c>
      <c r="J3417">
        <v>60000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100</v>
      </c>
    </row>
    <row r="3418" spans="1:34" ht="18.75">
      <c r="A3418" s="79">
        <v>3417</v>
      </c>
      <c r="B3418" t="s">
        <v>5783</v>
      </c>
      <c r="C3418">
        <v>17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2370</v>
      </c>
      <c r="J3418">
        <v>60000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100</v>
      </c>
    </row>
    <row r="3419" spans="1:34" ht="18.75">
      <c r="A3419" s="79">
        <v>3418</v>
      </c>
      <c r="B3419" t="s">
        <v>5784</v>
      </c>
      <c r="C3419">
        <v>17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2370</v>
      </c>
      <c r="J3419">
        <v>60000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100</v>
      </c>
    </row>
    <row r="3420" spans="1:34" ht="18.75">
      <c r="A3420" s="79">
        <v>3419</v>
      </c>
      <c r="B3420" t="s">
        <v>5785</v>
      </c>
      <c r="C3420">
        <v>17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2370</v>
      </c>
      <c r="J3420">
        <v>60000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100</v>
      </c>
    </row>
    <row r="3421" spans="1:34" ht="18.75">
      <c r="A3421" s="79">
        <v>3420</v>
      </c>
      <c r="B3421" t="s">
        <v>5786</v>
      </c>
      <c r="C3421">
        <v>17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2371</v>
      </c>
      <c r="J3421">
        <v>60000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100</v>
      </c>
    </row>
    <row r="3422" spans="1:34" ht="18.75">
      <c r="A3422" s="79">
        <v>3421</v>
      </c>
      <c r="B3422" t="s">
        <v>5787</v>
      </c>
      <c r="C3422">
        <v>17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2371</v>
      </c>
      <c r="J3422">
        <v>60000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100</v>
      </c>
    </row>
    <row r="3423" spans="1:34" ht="18.75">
      <c r="A3423" s="79">
        <v>3422</v>
      </c>
      <c r="B3423" t="s">
        <v>5788</v>
      </c>
      <c r="C3423">
        <v>17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2371</v>
      </c>
      <c r="J3423">
        <v>60000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100</v>
      </c>
    </row>
    <row r="3424" spans="1:34" ht="18.75">
      <c r="A3424" s="79">
        <v>3423</v>
      </c>
      <c r="B3424" t="s">
        <v>5789</v>
      </c>
      <c r="C3424">
        <v>17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2372</v>
      </c>
      <c r="J3424">
        <v>60000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100</v>
      </c>
    </row>
    <row r="3425" spans="1:34" ht="18.75">
      <c r="A3425" s="79">
        <v>3424</v>
      </c>
      <c r="B3425" t="s">
        <v>5790</v>
      </c>
      <c r="C3425">
        <v>17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2370</v>
      </c>
      <c r="J3425">
        <v>60000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100</v>
      </c>
    </row>
    <row r="3426" spans="1:34" ht="18.75">
      <c r="A3426" s="79">
        <v>3425</v>
      </c>
      <c r="B3426" t="s">
        <v>5791</v>
      </c>
      <c r="C3426">
        <v>17</v>
      </c>
      <c r="D3426">
        <v>0</v>
      </c>
      <c r="E3426">
        <v>1</v>
      </c>
      <c r="F3426">
        <v>29</v>
      </c>
      <c r="G3426">
        <v>0</v>
      </c>
      <c r="H3426">
        <v>0</v>
      </c>
      <c r="I3426">
        <v>500</v>
      </c>
      <c r="J3426">
        <v>60000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1000</v>
      </c>
      <c r="X3426">
        <v>5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100</v>
      </c>
    </row>
    <row r="3427" spans="1:34" ht="18.75">
      <c r="A3427" s="79">
        <v>3426</v>
      </c>
      <c r="B3427" t="s">
        <v>5792</v>
      </c>
      <c r="C3427">
        <v>5</v>
      </c>
      <c r="D3427">
        <v>-1</v>
      </c>
      <c r="E3427">
        <v>80</v>
      </c>
      <c r="F3427">
        <v>199</v>
      </c>
      <c r="G3427">
        <v>0</v>
      </c>
      <c r="H3427">
        <v>0</v>
      </c>
      <c r="I3427">
        <v>5350</v>
      </c>
      <c r="J3427">
        <v>60000</v>
      </c>
      <c r="K3427">
        <v>7</v>
      </c>
      <c r="L3427">
        <v>5</v>
      </c>
      <c r="M3427">
        <v>0</v>
      </c>
      <c r="N3427">
        <v>0</v>
      </c>
      <c r="O3427">
        <v>400</v>
      </c>
      <c r="P3427">
        <v>600</v>
      </c>
      <c r="Q3427">
        <v>400</v>
      </c>
      <c r="R3427">
        <v>600</v>
      </c>
      <c r="S3427">
        <v>400</v>
      </c>
      <c r="T3427">
        <v>600</v>
      </c>
      <c r="U3427">
        <v>89</v>
      </c>
      <c r="V3427">
        <v>150</v>
      </c>
      <c r="W3427">
        <v>85000</v>
      </c>
      <c r="X3427">
        <v>20</v>
      </c>
      <c r="Y3427">
        <v>200</v>
      </c>
      <c r="Z3427">
        <v>0</v>
      </c>
      <c r="AA3427">
        <v>0</v>
      </c>
      <c r="AB3427">
        <v>0</v>
      </c>
      <c r="AC3427">
        <v>0</v>
      </c>
      <c r="AD3427">
        <v>6240</v>
      </c>
      <c r="AE3427">
        <v>4800</v>
      </c>
      <c r="AF3427">
        <v>0</v>
      </c>
      <c r="AG3427">
        <v>0</v>
      </c>
      <c r="AH3427">
        <v>100</v>
      </c>
    </row>
    <row r="3428" spans="1:34" ht="18.75">
      <c r="A3428" s="79">
        <v>3427</v>
      </c>
      <c r="B3428" t="s">
        <v>5793</v>
      </c>
      <c r="C3428">
        <v>5</v>
      </c>
      <c r="D3428">
        <v>-1</v>
      </c>
      <c r="E3428">
        <v>50</v>
      </c>
      <c r="F3428">
        <v>199</v>
      </c>
      <c r="G3428">
        <v>0</v>
      </c>
      <c r="H3428">
        <v>0</v>
      </c>
      <c r="I3428">
        <v>5352</v>
      </c>
      <c r="J3428">
        <v>60000</v>
      </c>
      <c r="K3428">
        <v>7</v>
      </c>
      <c r="L3428">
        <v>5</v>
      </c>
      <c r="M3428">
        <v>0</v>
      </c>
      <c r="N3428">
        <v>0</v>
      </c>
      <c r="O3428">
        <v>400</v>
      </c>
      <c r="P3428">
        <v>600</v>
      </c>
      <c r="Q3428">
        <v>400</v>
      </c>
      <c r="R3428">
        <v>600</v>
      </c>
      <c r="S3428">
        <v>400</v>
      </c>
      <c r="T3428">
        <v>600</v>
      </c>
      <c r="U3428">
        <v>89</v>
      </c>
      <c r="V3428">
        <v>150</v>
      </c>
      <c r="W3428">
        <v>100000</v>
      </c>
      <c r="X3428">
        <v>20</v>
      </c>
      <c r="Y3428">
        <v>200</v>
      </c>
      <c r="Z3428">
        <v>0</v>
      </c>
      <c r="AA3428">
        <v>0</v>
      </c>
      <c r="AB3428">
        <v>0</v>
      </c>
      <c r="AC3428">
        <v>0</v>
      </c>
      <c r="AD3428">
        <v>6240</v>
      </c>
      <c r="AE3428">
        <v>4800</v>
      </c>
      <c r="AF3428">
        <v>0</v>
      </c>
      <c r="AG3428">
        <v>0</v>
      </c>
      <c r="AH3428">
        <v>100</v>
      </c>
    </row>
    <row r="3429" spans="1:34" ht="18.75">
      <c r="A3429" s="79">
        <v>3428</v>
      </c>
      <c r="B3429" t="s">
        <v>5794</v>
      </c>
      <c r="C3429">
        <v>5</v>
      </c>
      <c r="D3429">
        <v>-1</v>
      </c>
      <c r="E3429">
        <v>30</v>
      </c>
      <c r="F3429">
        <v>199</v>
      </c>
      <c r="G3429">
        <v>0</v>
      </c>
      <c r="H3429">
        <v>0</v>
      </c>
      <c r="I3429">
        <v>5351</v>
      </c>
      <c r="J3429">
        <v>60000</v>
      </c>
      <c r="K3429">
        <v>7</v>
      </c>
      <c r="L3429">
        <v>5</v>
      </c>
      <c r="M3429">
        <v>0</v>
      </c>
      <c r="N3429">
        <v>0</v>
      </c>
      <c r="O3429">
        <v>400</v>
      </c>
      <c r="P3429">
        <v>600</v>
      </c>
      <c r="Q3429">
        <v>400</v>
      </c>
      <c r="R3429">
        <v>600</v>
      </c>
      <c r="S3429">
        <v>400</v>
      </c>
      <c r="T3429">
        <v>600</v>
      </c>
      <c r="U3429">
        <v>89</v>
      </c>
      <c r="V3429">
        <v>150</v>
      </c>
      <c r="W3429">
        <v>100000</v>
      </c>
      <c r="X3429">
        <v>20</v>
      </c>
      <c r="Y3429">
        <v>200</v>
      </c>
      <c r="Z3429">
        <v>0</v>
      </c>
      <c r="AA3429">
        <v>0</v>
      </c>
      <c r="AB3429">
        <v>0</v>
      </c>
      <c r="AC3429">
        <v>0</v>
      </c>
      <c r="AD3429">
        <v>6240</v>
      </c>
      <c r="AE3429">
        <v>4800</v>
      </c>
      <c r="AF3429">
        <v>0</v>
      </c>
      <c r="AG3429">
        <v>0</v>
      </c>
      <c r="AH3429">
        <v>100</v>
      </c>
    </row>
    <row r="3430" spans="1:34" ht="18.75">
      <c r="A3430" s="79">
        <v>3429</v>
      </c>
      <c r="B3430" t="s">
        <v>5795</v>
      </c>
      <c r="C3430">
        <v>10</v>
      </c>
      <c r="D3430">
        <v>-1</v>
      </c>
      <c r="E3430">
        <v>80</v>
      </c>
      <c r="F3430">
        <v>30</v>
      </c>
      <c r="G3430">
        <v>0</v>
      </c>
      <c r="H3430">
        <v>0</v>
      </c>
      <c r="I3430">
        <v>5380</v>
      </c>
      <c r="J3430">
        <v>60000</v>
      </c>
      <c r="K3430">
        <v>30</v>
      </c>
      <c r="L3430">
        <v>70</v>
      </c>
      <c r="M3430">
        <v>30</v>
      </c>
      <c r="N3430">
        <v>70</v>
      </c>
      <c r="O3430">
        <v>100</v>
      </c>
      <c r="P3430">
        <v>140</v>
      </c>
      <c r="Q3430">
        <v>100</v>
      </c>
      <c r="R3430">
        <v>140</v>
      </c>
      <c r="S3430">
        <v>100</v>
      </c>
      <c r="T3430">
        <v>140</v>
      </c>
      <c r="U3430">
        <v>87</v>
      </c>
      <c r="V3430">
        <v>150</v>
      </c>
      <c r="W3430">
        <v>50000</v>
      </c>
      <c r="X3430">
        <v>210</v>
      </c>
      <c r="Y3430">
        <v>0</v>
      </c>
      <c r="Z3430">
        <v>0</v>
      </c>
      <c r="AA3430">
        <v>5670</v>
      </c>
      <c r="AB3430">
        <v>20</v>
      </c>
      <c r="AC3430">
        <v>0</v>
      </c>
      <c r="AD3430">
        <v>3120</v>
      </c>
      <c r="AE3430">
        <v>960</v>
      </c>
      <c r="AF3430">
        <v>0</v>
      </c>
      <c r="AG3430">
        <v>0</v>
      </c>
      <c r="AH3430">
        <v>100</v>
      </c>
    </row>
    <row r="3431" spans="1:34" ht="18.75">
      <c r="A3431" s="79">
        <v>3430</v>
      </c>
      <c r="B3431" t="s">
        <v>5796</v>
      </c>
      <c r="C3431">
        <v>11</v>
      </c>
      <c r="D3431">
        <v>-1</v>
      </c>
      <c r="E3431">
        <v>80</v>
      </c>
      <c r="F3431">
        <v>31</v>
      </c>
      <c r="G3431">
        <v>0</v>
      </c>
      <c r="H3431">
        <v>0</v>
      </c>
      <c r="I3431">
        <v>5381</v>
      </c>
      <c r="J3431">
        <v>60000</v>
      </c>
      <c r="K3431">
        <v>30</v>
      </c>
      <c r="L3431">
        <v>70</v>
      </c>
      <c r="M3431">
        <v>30</v>
      </c>
      <c r="N3431">
        <v>70</v>
      </c>
      <c r="O3431">
        <v>100</v>
      </c>
      <c r="P3431">
        <v>140</v>
      </c>
      <c r="Q3431">
        <v>100</v>
      </c>
      <c r="R3431">
        <v>140</v>
      </c>
      <c r="S3431">
        <v>100</v>
      </c>
      <c r="T3431">
        <v>140</v>
      </c>
      <c r="U3431">
        <v>87</v>
      </c>
      <c r="V3431">
        <v>150</v>
      </c>
      <c r="W3431">
        <v>50000</v>
      </c>
      <c r="X3431">
        <v>210</v>
      </c>
      <c r="Y3431">
        <v>0</v>
      </c>
      <c r="Z3431">
        <v>0</v>
      </c>
      <c r="AA3431">
        <v>5670</v>
      </c>
      <c r="AB3431">
        <v>20</v>
      </c>
      <c r="AC3431">
        <v>0</v>
      </c>
      <c r="AD3431">
        <v>3120</v>
      </c>
      <c r="AE3431">
        <v>960</v>
      </c>
      <c r="AF3431">
        <v>0</v>
      </c>
      <c r="AG3431">
        <v>0</v>
      </c>
      <c r="AH3431">
        <v>100</v>
      </c>
    </row>
    <row r="3432" spans="1:34" ht="18.75">
      <c r="A3432" s="79">
        <v>3431</v>
      </c>
      <c r="B3432" t="s">
        <v>5797</v>
      </c>
      <c r="C3432">
        <v>10</v>
      </c>
      <c r="D3432">
        <v>-1</v>
      </c>
      <c r="E3432">
        <v>80</v>
      </c>
      <c r="F3432">
        <v>30</v>
      </c>
      <c r="G3432">
        <v>0</v>
      </c>
      <c r="H3432">
        <v>0</v>
      </c>
      <c r="I3432">
        <v>5382</v>
      </c>
      <c r="J3432">
        <v>60000</v>
      </c>
      <c r="K3432">
        <v>30</v>
      </c>
      <c r="L3432">
        <v>70</v>
      </c>
      <c r="M3432">
        <v>30</v>
      </c>
      <c r="N3432">
        <v>70</v>
      </c>
      <c r="O3432">
        <v>100</v>
      </c>
      <c r="P3432">
        <v>140</v>
      </c>
      <c r="Q3432">
        <v>100</v>
      </c>
      <c r="R3432">
        <v>140</v>
      </c>
      <c r="S3432">
        <v>100</v>
      </c>
      <c r="T3432">
        <v>140</v>
      </c>
      <c r="U3432">
        <v>87</v>
      </c>
      <c r="V3432">
        <v>150</v>
      </c>
      <c r="W3432">
        <v>50000</v>
      </c>
      <c r="X3432">
        <v>210</v>
      </c>
      <c r="Y3432">
        <v>0</v>
      </c>
      <c r="Z3432">
        <v>0</v>
      </c>
      <c r="AA3432">
        <v>5670</v>
      </c>
      <c r="AB3432">
        <v>20</v>
      </c>
      <c r="AC3432">
        <v>0</v>
      </c>
      <c r="AD3432">
        <v>3120</v>
      </c>
      <c r="AE3432">
        <v>960</v>
      </c>
      <c r="AF3432">
        <v>0</v>
      </c>
      <c r="AG3432">
        <v>0</v>
      </c>
      <c r="AH3432">
        <v>100</v>
      </c>
    </row>
    <row r="3433" spans="1:34" ht="18.75">
      <c r="A3433" s="79">
        <v>3432</v>
      </c>
      <c r="B3433" t="s">
        <v>5798</v>
      </c>
      <c r="C3433">
        <v>11</v>
      </c>
      <c r="D3433">
        <v>-1</v>
      </c>
      <c r="E3433">
        <v>80</v>
      </c>
      <c r="F3433">
        <v>31</v>
      </c>
      <c r="G3433">
        <v>0</v>
      </c>
      <c r="H3433">
        <v>0</v>
      </c>
      <c r="I3433">
        <v>5383</v>
      </c>
      <c r="J3433">
        <v>60000</v>
      </c>
      <c r="K3433">
        <v>30</v>
      </c>
      <c r="L3433">
        <v>70</v>
      </c>
      <c r="M3433">
        <v>30</v>
      </c>
      <c r="N3433">
        <v>70</v>
      </c>
      <c r="O3433">
        <v>100</v>
      </c>
      <c r="P3433">
        <v>140</v>
      </c>
      <c r="Q3433">
        <v>100</v>
      </c>
      <c r="R3433">
        <v>140</v>
      </c>
      <c r="S3433">
        <v>100</v>
      </c>
      <c r="T3433">
        <v>140</v>
      </c>
      <c r="U3433">
        <v>87</v>
      </c>
      <c r="V3433">
        <v>150</v>
      </c>
      <c r="W3433">
        <v>50000</v>
      </c>
      <c r="X3433">
        <v>210</v>
      </c>
      <c r="Y3433">
        <v>0</v>
      </c>
      <c r="Z3433">
        <v>0</v>
      </c>
      <c r="AA3433">
        <v>5670</v>
      </c>
      <c r="AB3433">
        <v>20</v>
      </c>
      <c r="AC3433">
        <v>0</v>
      </c>
      <c r="AD3433">
        <v>3120</v>
      </c>
      <c r="AE3433">
        <v>960</v>
      </c>
      <c r="AF3433">
        <v>0</v>
      </c>
      <c r="AG3433">
        <v>0</v>
      </c>
      <c r="AH3433">
        <v>100</v>
      </c>
    </row>
    <row r="3434" spans="1:34" ht="18.75">
      <c r="A3434" s="79">
        <v>3433</v>
      </c>
      <c r="B3434" t="s">
        <v>5799</v>
      </c>
      <c r="C3434">
        <v>10</v>
      </c>
      <c r="D3434">
        <v>-1</v>
      </c>
      <c r="E3434">
        <v>80</v>
      </c>
      <c r="F3434">
        <v>30</v>
      </c>
      <c r="G3434">
        <v>0</v>
      </c>
      <c r="H3434">
        <v>0</v>
      </c>
      <c r="I3434">
        <v>5384</v>
      </c>
      <c r="J3434">
        <v>60000</v>
      </c>
      <c r="K3434">
        <v>30</v>
      </c>
      <c r="L3434">
        <v>70</v>
      </c>
      <c r="M3434">
        <v>30</v>
      </c>
      <c r="N3434">
        <v>70</v>
      </c>
      <c r="O3434">
        <v>100</v>
      </c>
      <c r="P3434">
        <v>140</v>
      </c>
      <c r="Q3434">
        <v>100</v>
      </c>
      <c r="R3434">
        <v>140</v>
      </c>
      <c r="S3434">
        <v>100</v>
      </c>
      <c r="T3434">
        <v>140</v>
      </c>
      <c r="U3434">
        <v>87</v>
      </c>
      <c r="V3434">
        <v>150</v>
      </c>
      <c r="W3434">
        <v>50000</v>
      </c>
      <c r="X3434">
        <v>210</v>
      </c>
      <c r="Y3434">
        <v>0</v>
      </c>
      <c r="Z3434">
        <v>0</v>
      </c>
      <c r="AA3434">
        <v>5670</v>
      </c>
      <c r="AB3434">
        <v>20</v>
      </c>
      <c r="AC3434">
        <v>0</v>
      </c>
      <c r="AD3434">
        <v>3120</v>
      </c>
      <c r="AE3434">
        <v>960</v>
      </c>
      <c r="AF3434">
        <v>0</v>
      </c>
      <c r="AG3434">
        <v>0</v>
      </c>
      <c r="AH3434">
        <v>100</v>
      </c>
    </row>
    <row r="3435" spans="1:34" ht="18.75">
      <c r="A3435" s="79">
        <v>3434</v>
      </c>
      <c r="B3435" t="s">
        <v>5800</v>
      </c>
      <c r="C3435">
        <v>11</v>
      </c>
      <c r="D3435">
        <v>-1</v>
      </c>
      <c r="E3435">
        <v>80</v>
      </c>
      <c r="F3435">
        <v>31</v>
      </c>
      <c r="G3435">
        <v>0</v>
      </c>
      <c r="H3435">
        <v>0</v>
      </c>
      <c r="I3435">
        <v>5385</v>
      </c>
      <c r="J3435">
        <v>60000</v>
      </c>
      <c r="K3435">
        <v>30</v>
      </c>
      <c r="L3435">
        <v>70</v>
      </c>
      <c r="M3435">
        <v>30</v>
      </c>
      <c r="N3435">
        <v>70</v>
      </c>
      <c r="O3435">
        <v>100</v>
      </c>
      <c r="P3435">
        <v>140</v>
      </c>
      <c r="Q3435">
        <v>100</v>
      </c>
      <c r="R3435">
        <v>140</v>
      </c>
      <c r="S3435">
        <v>100</v>
      </c>
      <c r="T3435">
        <v>140</v>
      </c>
      <c r="U3435">
        <v>87</v>
      </c>
      <c r="V3435">
        <v>150</v>
      </c>
      <c r="W3435">
        <v>50000</v>
      </c>
      <c r="X3435">
        <v>210</v>
      </c>
      <c r="Y3435">
        <v>0</v>
      </c>
      <c r="Z3435">
        <v>0</v>
      </c>
      <c r="AA3435">
        <v>5670</v>
      </c>
      <c r="AB3435">
        <v>20</v>
      </c>
      <c r="AC3435">
        <v>0</v>
      </c>
      <c r="AD3435">
        <v>3120</v>
      </c>
      <c r="AE3435">
        <v>960</v>
      </c>
      <c r="AF3435">
        <v>0</v>
      </c>
      <c r="AG3435">
        <v>0</v>
      </c>
      <c r="AH3435">
        <v>100</v>
      </c>
    </row>
    <row r="3436" spans="1:34" ht="18.75">
      <c r="A3436" s="79">
        <v>3435</v>
      </c>
      <c r="B3436" t="s">
        <v>5801</v>
      </c>
      <c r="C3436">
        <v>19</v>
      </c>
      <c r="D3436">
        <v>0</v>
      </c>
      <c r="E3436">
        <v>3</v>
      </c>
      <c r="F3436">
        <v>0</v>
      </c>
      <c r="G3436">
        <v>0</v>
      </c>
      <c r="H3436">
        <v>0</v>
      </c>
      <c r="I3436">
        <v>5416</v>
      </c>
      <c r="J3436">
        <v>8000</v>
      </c>
      <c r="K3436">
        <v>0</v>
      </c>
      <c r="L3436">
        <v>0</v>
      </c>
      <c r="M3436">
        <v>0</v>
      </c>
      <c r="N3436">
        <v>4</v>
      </c>
      <c r="O3436">
        <v>70</v>
      </c>
      <c r="P3436">
        <v>100</v>
      </c>
      <c r="Q3436">
        <v>70</v>
      </c>
      <c r="R3436">
        <v>100</v>
      </c>
      <c r="S3436">
        <v>70</v>
      </c>
      <c r="T3436">
        <v>100</v>
      </c>
      <c r="U3436">
        <v>0</v>
      </c>
      <c r="V3436">
        <v>150</v>
      </c>
      <c r="W3436">
        <v>50000</v>
      </c>
      <c r="X3436">
        <v>5</v>
      </c>
      <c r="Y3436">
        <v>0</v>
      </c>
      <c r="Z3436">
        <v>0</v>
      </c>
      <c r="AA3436">
        <v>320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100</v>
      </c>
    </row>
    <row r="3437" spans="1:34" ht="18.75">
      <c r="A3437" s="79">
        <v>3436</v>
      </c>
      <c r="B3437" t="s">
        <v>5802</v>
      </c>
      <c r="C3437">
        <v>26</v>
      </c>
      <c r="D3437">
        <v>0</v>
      </c>
      <c r="E3437">
        <v>2</v>
      </c>
      <c r="F3437">
        <v>0</v>
      </c>
      <c r="G3437">
        <v>0</v>
      </c>
      <c r="H3437">
        <v>0</v>
      </c>
      <c r="I3437">
        <v>5410</v>
      </c>
      <c r="J3437">
        <v>8000</v>
      </c>
      <c r="K3437">
        <v>6</v>
      </c>
      <c r="L3437">
        <v>10</v>
      </c>
      <c r="M3437">
        <v>6</v>
      </c>
      <c r="N3437">
        <v>10</v>
      </c>
      <c r="O3437">
        <v>70</v>
      </c>
      <c r="P3437">
        <v>100</v>
      </c>
      <c r="Q3437">
        <v>70</v>
      </c>
      <c r="R3437">
        <v>100</v>
      </c>
      <c r="S3437">
        <v>70</v>
      </c>
      <c r="T3437">
        <v>100</v>
      </c>
      <c r="U3437">
        <v>0</v>
      </c>
      <c r="V3437">
        <v>150</v>
      </c>
      <c r="W3437">
        <v>50000</v>
      </c>
      <c r="X3437">
        <v>5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1040</v>
      </c>
      <c r="AE3437">
        <v>640</v>
      </c>
      <c r="AF3437">
        <v>0</v>
      </c>
      <c r="AG3437">
        <v>0</v>
      </c>
      <c r="AH3437">
        <v>100</v>
      </c>
    </row>
    <row r="3438" spans="1:34" ht="18.75">
      <c r="A3438" s="79">
        <v>3437</v>
      </c>
      <c r="B3438" t="s">
        <v>5803</v>
      </c>
      <c r="C3438">
        <v>54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5413</v>
      </c>
      <c r="J3438">
        <v>8000</v>
      </c>
      <c r="K3438">
        <v>10</v>
      </c>
      <c r="L3438">
        <v>20</v>
      </c>
      <c r="M3438">
        <v>10</v>
      </c>
      <c r="N3438">
        <v>20</v>
      </c>
      <c r="O3438">
        <v>70</v>
      </c>
      <c r="P3438">
        <v>100</v>
      </c>
      <c r="Q3438">
        <v>70</v>
      </c>
      <c r="R3438">
        <v>100</v>
      </c>
      <c r="S3438">
        <v>70</v>
      </c>
      <c r="T3438">
        <v>100</v>
      </c>
      <c r="U3438">
        <v>0</v>
      </c>
      <c r="V3438">
        <v>150</v>
      </c>
      <c r="W3438">
        <v>50000</v>
      </c>
      <c r="X3438">
        <v>5</v>
      </c>
      <c r="Y3438">
        <v>0</v>
      </c>
      <c r="Z3438">
        <v>0</v>
      </c>
      <c r="AA3438">
        <v>320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100</v>
      </c>
    </row>
    <row r="3439" spans="1:34" ht="18.75">
      <c r="A3439" s="79">
        <v>3438</v>
      </c>
      <c r="B3439" t="s">
        <v>5804</v>
      </c>
      <c r="C3439">
        <v>16</v>
      </c>
      <c r="D3439">
        <v>10</v>
      </c>
      <c r="E3439">
        <v>2</v>
      </c>
      <c r="F3439">
        <v>0</v>
      </c>
      <c r="G3439">
        <v>0</v>
      </c>
      <c r="H3439">
        <v>0</v>
      </c>
      <c r="I3439">
        <v>5418</v>
      </c>
      <c r="J3439">
        <v>6000</v>
      </c>
      <c r="K3439">
        <v>10</v>
      </c>
      <c r="L3439">
        <v>20</v>
      </c>
      <c r="M3439">
        <v>10</v>
      </c>
      <c r="N3439">
        <v>20</v>
      </c>
      <c r="O3439">
        <v>70</v>
      </c>
      <c r="P3439">
        <v>100</v>
      </c>
      <c r="Q3439">
        <v>70</v>
      </c>
      <c r="R3439">
        <v>100</v>
      </c>
      <c r="S3439">
        <v>70</v>
      </c>
      <c r="T3439">
        <v>100</v>
      </c>
      <c r="U3439">
        <v>0</v>
      </c>
      <c r="V3439">
        <v>150</v>
      </c>
      <c r="W3439">
        <v>25000</v>
      </c>
      <c r="X3439">
        <v>5</v>
      </c>
      <c r="Y3439">
        <v>0</v>
      </c>
      <c r="Z3439">
        <v>0</v>
      </c>
      <c r="AA3439">
        <v>320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100</v>
      </c>
    </row>
    <row r="3440" spans="1:34" ht="18.75">
      <c r="A3440" s="79">
        <v>3439</v>
      </c>
      <c r="B3440" t="s">
        <v>5805</v>
      </c>
      <c r="C3440">
        <v>16</v>
      </c>
      <c r="D3440">
        <v>2</v>
      </c>
      <c r="E3440">
        <v>1</v>
      </c>
      <c r="F3440">
        <v>1</v>
      </c>
      <c r="G3440">
        <v>0</v>
      </c>
      <c r="H3440">
        <v>0</v>
      </c>
      <c r="I3440">
        <v>5412</v>
      </c>
      <c r="J3440">
        <v>8000</v>
      </c>
      <c r="K3440">
        <v>10</v>
      </c>
      <c r="L3440">
        <v>20</v>
      </c>
      <c r="M3440">
        <v>10</v>
      </c>
      <c r="N3440">
        <v>20</v>
      </c>
      <c r="O3440">
        <v>70</v>
      </c>
      <c r="P3440">
        <v>100</v>
      </c>
      <c r="Q3440">
        <v>70</v>
      </c>
      <c r="R3440">
        <v>100</v>
      </c>
      <c r="S3440">
        <v>70</v>
      </c>
      <c r="T3440">
        <v>100</v>
      </c>
      <c r="U3440">
        <v>0</v>
      </c>
      <c r="V3440">
        <v>150</v>
      </c>
      <c r="W3440">
        <v>20000</v>
      </c>
      <c r="X3440">
        <v>5</v>
      </c>
      <c r="Y3440">
        <v>0</v>
      </c>
      <c r="Z3440">
        <v>0</v>
      </c>
      <c r="AA3440">
        <v>320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100</v>
      </c>
    </row>
    <row r="3441" spans="1:34" ht="18.75">
      <c r="A3441" s="79">
        <v>3440</v>
      </c>
      <c r="B3441" t="s">
        <v>5806</v>
      </c>
      <c r="C3441">
        <v>30</v>
      </c>
      <c r="D3441">
        <v>0</v>
      </c>
      <c r="E3441">
        <v>1</v>
      </c>
      <c r="F3441">
        <v>0</v>
      </c>
      <c r="G3441">
        <v>1</v>
      </c>
      <c r="H3441">
        <v>0</v>
      </c>
      <c r="I3441">
        <v>5415</v>
      </c>
      <c r="J3441">
        <v>50000</v>
      </c>
      <c r="K3441">
        <v>0</v>
      </c>
      <c r="L3441">
        <v>0</v>
      </c>
      <c r="M3441">
        <v>0</v>
      </c>
      <c r="N3441">
        <v>0</v>
      </c>
      <c r="O3441">
        <v>70</v>
      </c>
      <c r="P3441">
        <v>100</v>
      </c>
      <c r="Q3441">
        <v>70</v>
      </c>
      <c r="R3441">
        <v>100</v>
      </c>
      <c r="S3441">
        <v>70</v>
      </c>
      <c r="T3441">
        <v>100</v>
      </c>
      <c r="U3441">
        <v>0</v>
      </c>
      <c r="V3441">
        <v>150</v>
      </c>
      <c r="W3441">
        <v>25000</v>
      </c>
      <c r="X3441">
        <v>5</v>
      </c>
      <c r="Y3441">
        <v>0</v>
      </c>
      <c r="Z3441">
        <v>0</v>
      </c>
      <c r="AA3441">
        <v>320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100</v>
      </c>
    </row>
    <row r="3442" spans="1:34" ht="18.75">
      <c r="A3442" s="79">
        <v>3441</v>
      </c>
      <c r="B3442" t="s">
        <v>5807</v>
      </c>
      <c r="C3442">
        <v>22</v>
      </c>
      <c r="D3442">
        <v>0</v>
      </c>
      <c r="E3442">
        <v>2</v>
      </c>
      <c r="F3442">
        <v>0</v>
      </c>
      <c r="G3442">
        <v>0</v>
      </c>
      <c r="H3442">
        <v>0</v>
      </c>
      <c r="I3442">
        <v>5417</v>
      </c>
      <c r="J3442">
        <v>8000</v>
      </c>
      <c r="K3442">
        <v>6</v>
      </c>
      <c r="L3442">
        <v>10</v>
      </c>
      <c r="M3442">
        <v>6</v>
      </c>
      <c r="N3442">
        <v>10</v>
      </c>
      <c r="O3442">
        <v>70</v>
      </c>
      <c r="P3442">
        <v>100</v>
      </c>
      <c r="Q3442">
        <v>70</v>
      </c>
      <c r="R3442">
        <v>100</v>
      </c>
      <c r="S3442">
        <v>70</v>
      </c>
      <c r="T3442">
        <v>100</v>
      </c>
      <c r="U3442">
        <v>0</v>
      </c>
      <c r="V3442">
        <v>150</v>
      </c>
      <c r="W3442">
        <v>50000</v>
      </c>
      <c r="X3442">
        <v>5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1040</v>
      </c>
      <c r="AE3442">
        <v>640</v>
      </c>
      <c r="AF3442">
        <v>0</v>
      </c>
      <c r="AG3442">
        <v>0</v>
      </c>
      <c r="AH3442">
        <v>100</v>
      </c>
    </row>
    <row r="3443" spans="1:34" ht="18.75">
      <c r="A3443" s="79">
        <v>3442</v>
      </c>
      <c r="B3443" t="s">
        <v>5808</v>
      </c>
      <c r="C3443">
        <v>15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5411</v>
      </c>
      <c r="J3443">
        <v>10000</v>
      </c>
      <c r="K3443">
        <v>10</v>
      </c>
      <c r="L3443">
        <v>20</v>
      </c>
      <c r="M3443">
        <v>10</v>
      </c>
      <c r="N3443">
        <v>20</v>
      </c>
      <c r="O3443">
        <v>70</v>
      </c>
      <c r="P3443">
        <v>100</v>
      </c>
      <c r="Q3443">
        <v>70</v>
      </c>
      <c r="R3443">
        <v>100</v>
      </c>
      <c r="S3443">
        <v>70</v>
      </c>
      <c r="T3443">
        <v>100</v>
      </c>
      <c r="U3443">
        <v>0</v>
      </c>
      <c r="V3443">
        <v>150</v>
      </c>
      <c r="W3443">
        <v>50000</v>
      </c>
      <c r="X3443">
        <v>5</v>
      </c>
      <c r="Y3443">
        <v>0</v>
      </c>
      <c r="Z3443">
        <v>0</v>
      </c>
      <c r="AA3443">
        <v>320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100</v>
      </c>
    </row>
    <row r="3444" spans="1:34" ht="18.75">
      <c r="A3444" s="79">
        <v>3443</v>
      </c>
      <c r="B3444" t="s">
        <v>5809</v>
      </c>
      <c r="C3444">
        <v>62</v>
      </c>
      <c r="D3444">
        <v>0</v>
      </c>
      <c r="E3444">
        <v>1</v>
      </c>
      <c r="F3444">
        <v>6</v>
      </c>
      <c r="G3444">
        <v>0</v>
      </c>
      <c r="H3444">
        <v>0</v>
      </c>
      <c r="I3444">
        <v>5414</v>
      </c>
      <c r="J3444">
        <v>10000</v>
      </c>
      <c r="K3444">
        <v>10</v>
      </c>
      <c r="L3444">
        <v>20</v>
      </c>
      <c r="M3444">
        <v>10</v>
      </c>
      <c r="N3444">
        <v>20</v>
      </c>
      <c r="O3444">
        <v>70</v>
      </c>
      <c r="P3444">
        <v>100</v>
      </c>
      <c r="Q3444">
        <v>70</v>
      </c>
      <c r="R3444">
        <v>100</v>
      </c>
      <c r="S3444">
        <v>70</v>
      </c>
      <c r="T3444">
        <v>100</v>
      </c>
      <c r="U3444">
        <v>0</v>
      </c>
      <c r="V3444">
        <v>150</v>
      </c>
      <c r="W3444">
        <v>50000</v>
      </c>
      <c r="X3444">
        <v>5</v>
      </c>
      <c r="Y3444">
        <v>0</v>
      </c>
      <c r="Z3444">
        <v>0</v>
      </c>
      <c r="AA3444">
        <v>320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100</v>
      </c>
    </row>
    <row r="3445" spans="1:34" ht="18.75">
      <c r="A3445" s="79">
        <v>3444</v>
      </c>
      <c r="B3445" t="s">
        <v>5810</v>
      </c>
      <c r="C3445">
        <v>5</v>
      </c>
      <c r="D3445">
        <v>-1</v>
      </c>
      <c r="E3445">
        <v>80</v>
      </c>
      <c r="F3445">
        <v>113</v>
      </c>
      <c r="G3445">
        <v>0</v>
      </c>
      <c r="H3445">
        <v>0</v>
      </c>
      <c r="I3445">
        <v>5360</v>
      </c>
      <c r="J3445">
        <v>60000</v>
      </c>
      <c r="K3445">
        <v>7</v>
      </c>
      <c r="L3445">
        <v>12</v>
      </c>
      <c r="M3445">
        <v>0</v>
      </c>
      <c r="N3445">
        <v>12</v>
      </c>
      <c r="O3445">
        <v>460</v>
      </c>
      <c r="P3445">
        <v>800</v>
      </c>
      <c r="Q3445">
        <v>0</v>
      </c>
      <c r="R3445">
        <v>0</v>
      </c>
      <c r="S3445">
        <v>0</v>
      </c>
      <c r="T3445">
        <v>0</v>
      </c>
      <c r="U3445">
        <v>89</v>
      </c>
      <c r="V3445">
        <v>300</v>
      </c>
      <c r="W3445">
        <v>62000</v>
      </c>
      <c r="X3445">
        <v>20</v>
      </c>
      <c r="Y3445">
        <v>400</v>
      </c>
      <c r="Z3445">
        <v>20</v>
      </c>
      <c r="AA3445">
        <v>0</v>
      </c>
      <c r="AB3445">
        <v>0</v>
      </c>
      <c r="AC3445">
        <v>0</v>
      </c>
      <c r="AD3445">
        <v>28704</v>
      </c>
      <c r="AE3445">
        <v>22080</v>
      </c>
      <c r="AF3445">
        <v>0</v>
      </c>
      <c r="AG3445">
        <v>0</v>
      </c>
      <c r="AH3445">
        <v>100</v>
      </c>
    </row>
    <row r="3446" spans="1:34" ht="18.75">
      <c r="A3446" s="79">
        <v>3445</v>
      </c>
      <c r="B3446" t="s">
        <v>5811</v>
      </c>
      <c r="C3446">
        <v>5</v>
      </c>
      <c r="D3446">
        <v>-1</v>
      </c>
      <c r="E3446">
        <v>80</v>
      </c>
      <c r="F3446">
        <v>191</v>
      </c>
      <c r="G3446">
        <v>0</v>
      </c>
      <c r="H3446">
        <v>0</v>
      </c>
      <c r="I3446">
        <v>5361</v>
      </c>
      <c r="J3446">
        <v>60000</v>
      </c>
      <c r="K3446">
        <v>7</v>
      </c>
      <c r="L3446">
        <v>12</v>
      </c>
      <c r="M3446">
        <v>0</v>
      </c>
      <c r="N3446">
        <v>0</v>
      </c>
      <c r="O3446">
        <v>0</v>
      </c>
      <c r="P3446">
        <v>0</v>
      </c>
      <c r="Q3446">
        <v>460</v>
      </c>
      <c r="R3446">
        <v>800</v>
      </c>
      <c r="S3446">
        <v>0</v>
      </c>
      <c r="T3446">
        <v>0</v>
      </c>
      <c r="U3446">
        <v>89</v>
      </c>
      <c r="V3446">
        <v>300</v>
      </c>
      <c r="W3446">
        <v>62000</v>
      </c>
      <c r="X3446">
        <v>20</v>
      </c>
      <c r="Y3446">
        <v>400</v>
      </c>
      <c r="Z3446">
        <v>20</v>
      </c>
      <c r="AA3446">
        <v>0</v>
      </c>
      <c r="AB3446">
        <v>1600</v>
      </c>
      <c r="AC3446">
        <v>0</v>
      </c>
      <c r="AD3446">
        <v>28704</v>
      </c>
      <c r="AE3446">
        <v>22080</v>
      </c>
      <c r="AF3446">
        <v>0</v>
      </c>
      <c r="AG3446">
        <v>0</v>
      </c>
      <c r="AH3446">
        <v>100</v>
      </c>
    </row>
    <row r="3447" spans="1:34" ht="18.75">
      <c r="A3447" s="79">
        <v>3446</v>
      </c>
      <c r="B3447" t="s">
        <v>5812</v>
      </c>
      <c r="C3447">
        <v>5</v>
      </c>
      <c r="D3447">
        <v>-1</v>
      </c>
      <c r="E3447">
        <v>80</v>
      </c>
      <c r="F3447">
        <v>191</v>
      </c>
      <c r="G3447">
        <v>0</v>
      </c>
      <c r="H3447">
        <v>0</v>
      </c>
      <c r="I3447">
        <v>5362</v>
      </c>
      <c r="J3447">
        <v>60000</v>
      </c>
      <c r="K3447">
        <v>7</v>
      </c>
      <c r="L3447">
        <v>12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460</v>
      </c>
      <c r="T3447">
        <v>800</v>
      </c>
      <c r="U3447">
        <v>89</v>
      </c>
      <c r="V3447">
        <v>300</v>
      </c>
      <c r="W3447">
        <v>62000</v>
      </c>
      <c r="X3447">
        <v>20</v>
      </c>
      <c r="Y3447">
        <v>400</v>
      </c>
      <c r="Z3447">
        <v>20</v>
      </c>
      <c r="AA3447">
        <v>0</v>
      </c>
      <c r="AB3447">
        <v>0</v>
      </c>
      <c r="AC3447">
        <v>20000</v>
      </c>
      <c r="AD3447">
        <v>28704</v>
      </c>
      <c r="AE3447">
        <v>22080</v>
      </c>
      <c r="AF3447">
        <v>0</v>
      </c>
      <c r="AG3447">
        <v>0</v>
      </c>
      <c r="AH3447">
        <v>100</v>
      </c>
    </row>
    <row r="3448" spans="1:34" ht="18.75">
      <c r="A3448" s="79">
        <v>3447</v>
      </c>
      <c r="B3448" t="s">
        <v>5813</v>
      </c>
      <c r="C3448">
        <v>10</v>
      </c>
      <c r="D3448">
        <v>-1</v>
      </c>
      <c r="E3448">
        <v>80</v>
      </c>
      <c r="F3448">
        <v>0</v>
      </c>
      <c r="G3448">
        <v>0</v>
      </c>
      <c r="H3448">
        <v>0</v>
      </c>
      <c r="I3448">
        <v>5390</v>
      </c>
      <c r="J3448">
        <v>60000</v>
      </c>
      <c r="K3448">
        <v>40</v>
      </c>
      <c r="L3448">
        <v>80</v>
      </c>
      <c r="M3448">
        <v>40</v>
      </c>
      <c r="N3448">
        <v>80</v>
      </c>
      <c r="O3448">
        <v>140</v>
      </c>
      <c r="P3448">
        <v>180</v>
      </c>
      <c r="Q3448">
        <v>0</v>
      </c>
      <c r="R3448">
        <v>0</v>
      </c>
      <c r="S3448">
        <v>0</v>
      </c>
      <c r="T3448">
        <v>0</v>
      </c>
      <c r="U3448">
        <v>87</v>
      </c>
      <c r="V3448">
        <v>300</v>
      </c>
      <c r="W3448">
        <v>62000</v>
      </c>
      <c r="X3448">
        <v>341</v>
      </c>
      <c r="Y3448">
        <v>0</v>
      </c>
      <c r="Z3448">
        <v>0</v>
      </c>
      <c r="AA3448">
        <v>8832</v>
      </c>
      <c r="AB3448">
        <v>20</v>
      </c>
      <c r="AC3448">
        <v>0</v>
      </c>
      <c r="AD3448">
        <v>14352</v>
      </c>
      <c r="AE3448">
        <v>4416</v>
      </c>
      <c r="AF3448">
        <v>0</v>
      </c>
      <c r="AG3448">
        <v>0</v>
      </c>
      <c r="AH3448">
        <v>100</v>
      </c>
    </row>
    <row r="3449" spans="1:34" ht="18.75">
      <c r="A3449" s="79">
        <v>3448</v>
      </c>
      <c r="B3449" t="s">
        <v>5814</v>
      </c>
      <c r="C3449">
        <v>11</v>
      </c>
      <c r="D3449">
        <v>-1</v>
      </c>
      <c r="E3449">
        <v>80</v>
      </c>
      <c r="F3449">
        <v>0</v>
      </c>
      <c r="G3449">
        <v>0</v>
      </c>
      <c r="H3449">
        <v>0</v>
      </c>
      <c r="I3449">
        <v>5391</v>
      </c>
      <c r="J3449">
        <v>60000</v>
      </c>
      <c r="K3449">
        <v>40</v>
      </c>
      <c r="L3449">
        <v>80</v>
      </c>
      <c r="M3449">
        <v>40</v>
      </c>
      <c r="N3449">
        <v>80</v>
      </c>
      <c r="O3449">
        <v>140</v>
      </c>
      <c r="P3449">
        <v>180</v>
      </c>
      <c r="Q3449">
        <v>0</v>
      </c>
      <c r="R3449">
        <v>0</v>
      </c>
      <c r="S3449">
        <v>0</v>
      </c>
      <c r="T3449">
        <v>0</v>
      </c>
      <c r="U3449">
        <v>87</v>
      </c>
      <c r="V3449">
        <v>300</v>
      </c>
      <c r="W3449">
        <v>62000</v>
      </c>
      <c r="X3449">
        <v>341</v>
      </c>
      <c r="Y3449">
        <v>0</v>
      </c>
      <c r="Z3449">
        <v>0</v>
      </c>
      <c r="AA3449">
        <v>8832</v>
      </c>
      <c r="AB3449">
        <v>20</v>
      </c>
      <c r="AC3449">
        <v>0</v>
      </c>
      <c r="AD3449">
        <v>14352</v>
      </c>
      <c r="AE3449">
        <v>4416</v>
      </c>
      <c r="AF3449">
        <v>0</v>
      </c>
      <c r="AG3449">
        <v>0</v>
      </c>
      <c r="AH3449">
        <v>100</v>
      </c>
    </row>
    <row r="3450" spans="1:34" ht="18.75">
      <c r="A3450" s="79">
        <v>3449</v>
      </c>
      <c r="B3450" t="s">
        <v>5815</v>
      </c>
      <c r="C3450">
        <v>10</v>
      </c>
      <c r="D3450">
        <v>-1</v>
      </c>
      <c r="E3450">
        <v>80</v>
      </c>
      <c r="F3450">
        <v>0</v>
      </c>
      <c r="G3450">
        <v>0</v>
      </c>
      <c r="H3450">
        <v>0</v>
      </c>
      <c r="I3450">
        <v>5392</v>
      </c>
      <c r="J3450">
        <v>60000</v>
      </c>
      <c r="K3450">
        <v>40</v>
      </c>
      <c r="L3450">
        <v>80</v>
      </c>
      <c r="M3450">
        <v>40</v>
      </c>
      <c r="N3450">
        <v>80</v>
      </c>
      <c r="O3450">
        <v>0</v>
      </c>
      <c r="P3450">
        <v>0</v>
      </c>
      <c r="Q3450">
        <v>140</v>
      </c>
      <c r="R3450">
        <v>180</v>
      </c>
      <c r="S3450">
        <v>0</v>
      </c>
      <c r="T3450">
        <v>0</v>
      </c>
      <c r="U3450">
        <v>87</v>
      </c>
      <c r="V3450">
        <v>300</v>
      </c>
      <c r="W3450">
        <v>62000</v>
      </c>
      <c r="X3450">
        <v>341</v>
      </c>
      <c r="Y3450">
        <v>0</v>
      </c>
      <c r="Z3450">
        <v>0</v>
      </c>
      <c r="AA3450">
        <v>8832</v>
      </c>
      <c r="AB3450">
        <v>20</v>
      </c>
      <c r="AC3450">
        <v>0</v>
      </c>
      <c r="AD3450">
        <v>14352</v>
      </c>
      <c r="AE3450">
        <v>4416</v>
      </c>
      <c r="AF3450">
        <v>0</v>
      </c>
      <c r="AG3450">
        <v>0</v>
      </c>
      <c r="AH3450">
        <v>100</v>
      </c>
    </row>
    <row r="3451" spans="1:34" ht="18.75">
      <c r="A3451" s="79">
        <v>3450</v>
      </c>
      <c r="B3451" t="s">
        <v>5816</v>
      </c>
      <c r="C3451">
        <v>11</v>
      </c>
      <c r="D3451">
        <v>-1</v>
      </c>
      <c r="E3451">
        <v>80</v>
      </c>
      <c r="F3451">
        <v>0</v>
      </c>
      <c r="G3451">
        <v>0</v>
      </c>
      <c r="H3451">
        <v>0</v>
      </c>
      <c r="I3451">
        <v>5393</v>
      </c>
      <c r="J3451">
        <v>60000</v>
      </c>
      <c r="K3451">
        <v>40</v>
      </c>
      <c r="L3451">
        <v>80</v>
      </c>
      <c r="M3451">
        <v>40</v>
      </c>
      <c r="N3451">
        <v>80</v>
      </c>
      <c r="O3451">
        <v>0</v>
      </c>
      <c r="P3451">
        <v>0</v>
      </c>
      <c r="Q3451">
        <v>140</v>
      </c>
      <c r="R3451">
        <v>180</v>
      </c>
      <c r="S3451">
        <v>0</v>
      </c>
      <c r="T3451">
        <v>0</v>
      </c>
      <c r="U3451">
        <v>87</v>
      </c>
      <c r="V3451">
        <v>300</v>
      </c>
      <c r="W3451">
        <v>62000</v>
      </c>
      <c r="X3451">
        <v>341</v>
      </c>
      <c r="Y3451">
        <v>0</v>
      </c>
      <c r="Z3451">
        <v>0</v>
      </c>
      <c r="AA3451">
        <v>8832</v>
      </c>
      <c r="AB3451">
        <v>20</v>
      </c>
      <c r="AC3451">
        <v>0</v>
      </c>
      <c r="AD3451">
        <v>14352</v>
      </c>
      <c r="AE3451">
        <v>4416</v>
      </c>
      <c r="AF3451">
        <v>0</v>
      </c>
      <c r="AG3451">
        <v>0</v>
      </c>
      <c r="AH3451">
        <v>100</v>
      </c>
    </row>
    <row r="3452" spans="1:34" ht="18.75">
      <c r="A3452" s="79">
        <v>3451</v>
      </c>
      <c r="B3452" t="s">
        <v>5817</v>
      </c>
      <c r="C3452">
        <v>10</v>
      </c>
      <c r="D3452">
        <v>-1</v>
      </c>
      <c r="E3452">
        <v>80</v>
      </c>
      <c r="F3452">
        <v>0</v>
      </c>
      <c r="G3452">
        <v>0</v>
      </c>
      <c r="H3452">
        <v>0</v>
      </c>
      <c r="I3452">
        <v>5394</v>
      </c>
      <c r="J3452">
        <v>60000</v>
      </c>
      <c r="K3452">
        <v>40</v>
      </c>
      <c r="L3452">
        <v>80</v>
      </c>
      <c r="M3452">
        <v>40</v>
      </c>
      <c r="N3452">
        <v>80</v>
      </c>
      <c r="O3452">
        <v>0</v>
      </c>
      <c r="P3452">
        <v>0</v>
      </c>
      <c r="Q3452">
        <v>0</v>
      </c>
      <c r="R3452">
        <v>0</v>
      </c>
      <c r="S3452">
        <v>140</v>
      </c>
      <c r="T3452">
        <v>180</v>
      </c>
      <c r="U3452">
        <v>87</v>
      </c>
      <c r="V3452">
        <v>300</v>
      </c>
      <c r="W3452">
        <v>62000</v>
      </c>
      <c r="X3452">
        <v>341</v>
      </c>
      <c r="Y3452">
        <v>0</v>
      </c>
      <c r="Z3452">
        <v>0</v>
      </c>
      <c r="AA3452">
        <v>8832</v>
      </c>
      <c r="AB3452">
        <v>20</v>
      </c>
      <c r="AC3452">
        <v>0</v>
      </c>
      <c r="AD3452">
        <v>14352</v>
      </c>
      <c r="AE3452">
        <v>4416</v>
      </c>
      <c r="AF3452">
        <v>0</v>
      </c>
      <c r="AG3452">
        <v>0</v>
      </c>
      <c r="AH3452">
        <v>100</v>
      </c>
    </row>
    <row r="3453" spans="1:34" ht="18.75">
      <c r="A3453" s="79">
        <v>3452</v>
      </c>
      <c r="B3453" t="s">
        <v>5818</v>
      </c>
      <c r="C3453">
        <v>11</v>
      </c>
      <c r="D3453">
        <v>-1</v>
      </c>
      <c r="E3453">
        <v>80</v>
      </c>
      <c r="F3453">
        <v>0</v>
      </c>
      <c r="G3453">
        <v>0</v>
      </c>
      <c r="H3453">
        <v>0</v>
      </c>
      <c r="I3453">
        <v>5395</v>
      </c>
      <c r="J3453">
        <v>60000</v>
      </c>
      <c r="K3453">
        <v>40</v>
      </c>
      <c r="L3453">
        <v>80</v>
      </c>
      <c r="M3453">
        <v>40</v>
      </c>
      <c r="N3453">
        <v>80</v>
      </c>
      <c r="O3453">
        <v>0</v>
      </c>
      <c r="P3453">
        <v>0</v>
      </c>
      <c r="Q3453">
        <v>0</v>
      </c>
      <c r="R3453">
        <v>0</v>
      </c>
      <c r="S3453">
        <v>140</v>
      </c>
      <c r="T3453">
        <v>180</v>
      </c>
      <c r="U3453">
        <v>87</v>
      </c>
      <c r="V3453">
        <v>300</v>
      </c>
      <c r="W3453">
        <v>62000</v>
      </c>
      <c r="X3453">
        <v>341</v>
      </c>
      <c r="Y3453">
        <v>0</v>
      </c>
      <c r="Z3453">
        <v>0</v>
      </c>
      <c r="AA3453">
        <v>8832</v>
      </c>
      <c r="AB3453">
        <v>20</v>
      </c>
      <c r="AC3453">
        <v>0</v>
      </c>
      <c r="AD3453">
        <v>14352</v>
      </c>
      <c r="AE3453">
        <v>4416</v>
      </c>
      <c r="AF3453">
        <v>0</v>
      </c>
      <c r="AG3453">
        <v>0</v>
      </c>
      <c r="AH3453">
        <v>100</v>
      </c>
    </row>
    <row r="3454" spans="1:34" ht="18.75">
      <c r="A3454" s="79">
        <v>3453</v>
      </c>
      <c r="B3454" t="s">
        <v>5819</v>
      </c>
      <c r="C3454">
        <v>22</v>
      </c>
      <c r="D3454">
        <v>0</v>
      </c>
      <c r="E3454">
        <v>2</v>
      </c>
      <c r="F3454">
        <v>0</v>
      </c>
      <c r="G3454">
        <v>0</v>
      </c>
      <c r="H3454">
        <v>0</v>
      </c>
      <c r="I3454">
        <v>5457</v>
      </c>
      <c r="J3454">
        <v>8000</v>
      </c>
      <c r="K3454">
        <v>0</v>
      </c>
      <c r="L3454">
        <v>0</v>
      </c>
      <c r="M3454">
        <v>0</v>
      </c>
      <c r="N3454">
        <v>0</v>
      </c>
      <c r="O3454">
        <v>120</v>
      </c>
      <c r="P3454">
        <v>160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300</v>
      </c>
      <c r="W3454">
        <v>62000</v>
      </c>
      <c r="X3454">
        <v>5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3640</v>
      </c>
      <c r="AE3454">
        <v>2240</v>
      </c>
      <c r="AF3454">
        <v>0</v>
      </c>
      <c r="AG3454">
        <v>0</v>
      </c>
      <c r="AH3454">
        <v>100</v>
      </c>
    </row>
    <row r="3455" spans="1:34" ht="18.75">
      <c r="A3455" s="79">
        <v>3454</v>
      </c>
      <c r="B3455" t="s">
        <v>5820</v>
      </c>
      <c r="C3455">
        <v>22</v>
      </c>
      <c r="D3455">
        <v>0</v>
      </c>
      <c r="E3455">
        <v>2</v>
      </c>
      <c r="F3455">
        <v>0</v>
      </c>
      <c r="G3455">
        <v>0</v>
      </c>
      <c r="H3455">
        <v>0</v>
      </c>
      <c r="I3455">
        <v>5457</v>
      </c>
      <c r="J3455">
        <v>8000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120</v>
      </c>
      <c r="R3455">
        <v>160</v>
      </c>
      <c r="S3455">
        <v>0</v>
      </c>
      <c r="T3455">
        <v>0</v>
      </c>
      <c r="U3455">
        <v>0</v>
      </c>
      <c r="V3455">
        <v>300</v>
      </c>
      <c r="W3455">
        <v>62000</v>
      </c>
      <c r="X3455">
        <v>5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3640</v>
      </c>
      <c r="AE3455">
        <v>2240</v>
      </c>
      <c r="AF3455">
        <v>0</v>
      </c>
      <c r="AG3455">
        <v>0</v>
      </c>
      <c r="AH3455">
        <v>100</v>
      </c>
    </row>
    <row r="3456" spans="1:34" ht="18.75">
      <c r="A3456" s="79">
        <v>3455</v>
      </c>
      <c r="B3456" t="s">
        <v>5821</v>
      </c>
      <c r="C3456">
        <v>22</v>
      </c>
      <c r="D3456">
        <v>0</v>
      </c>
      <c r="E3456">
        <v>2</v>
      </c>
      <c r="F3456">
        <v>0</v>
      </c>
      <c r="G3456">
        <v>0</v>
      </c>
      <c r="H3456">
        <v>0</v>
      </c>
      <c r="I3456">
        <v>5477</v>
      </c>
      <c r="J3456">
        <v>8000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120</v>
      </c>
      <c r="T3456">
        <v>160</v>
      </c>
      <c r="U3456">
        <v>0</v>
      </c>
      <c r="V3456">
        <v>300</v>
      </c>
      <c r="W3456">
        <v>62000</v>
      </c>
      <c r="X3456">
        <v>5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3640</v>
      </c>
      <c r="AE3456">
        <v>2240</v>
      </c>
      <c r="AF3456">
        <v>0</v>
      </c>
      <c r="AG3456">
        <v>0</v>
      </c>
      <c r="AH3456">
        <v>100</v>
      </c>
    </row>
    <row r="3457" spans="1:34" ht="18.75">
      <c r="A3457" s="79">
        <v>3456</v>
      </c>
      <c r="B3457" t="s">
        <v>5822</v>
      </c>
      <c r="C3457">
        <v>19</v>
      </c>
      <c r="D3457">
        <v>0</v>
      </c>
      <c r="E3457">
        <v>3</v>
      </c>
      <c r="F3457">
        <v>0</v>
      </c>
      <c r="G3457">
        <v>0</v>
      </c>
      <c r="H3457">
        <v>0</v>
      </c>
      <c r="I3457">
        <v>5456</v>
      </c>
      <c r="J3457">
        <v>8000</v>
      </c>
      <c r="K3457">
        <v>0</v>
      </c>
      <c r="L3457">
        <v>0</v>
      </c>
      <c r="M3457">
        <v>0</v>
      </c>
      <c r="N3457">
        <v>2</v>
      </c>
      <c r="O3457">
        <v>120</v>
      </c>
      <c r="P3457">
        <v>160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300</v>
      </c>
      <c r="W3457">
        <v>62000</v>
      </c>
      <c r="X3457">
        <v>5</v>
      </c>
      <c r="Y3457">
        <v>0</v>
      </c>
      <c r="Z3457">
        <v>0</v>
      </c>
      <c r="AA3457">
        <v>1120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100</v>
      </c>
    </row>
    <row r="3458" spans="1:34" ht="18.75">
      <c r="A3458" s="79">
        <v>3457</v>
      </c>
      <c r="B3458" t="s">
        <v>5823</v>
      </c>
      <c r="C3458">
        <v>19</v>
      </c>
      <c r="D3458">
        <v>0</v>
      </c>
      <c r="E3458">
        <v>3</v>
      </c>
      <c r="F3458">
        <v>0</v>
      </c>
      <c r="G3458">
        <v>0</v>
      </c>
      <c r="H3458">
        <v>0</v>
      </c>
      <c r="I3458">
        <v>5466</v>
      </c>
      <c r="J3458">
        <v>8000</v>
      </c>
      <c r="K3458">
        <v>0</v>
      </c>
      <c r="L3458">
        <v>0</v>
      </c>
      <c r="M3458">
        <v>0</v>
      </c>
      <c r="N3458">
        <v>2</v>
      </c>
      <c r="O3458">
        <v>0</v>
      </c>
      <c r="P3458">
        <v>0</v>
      </c>
      <c r="Q3458">
        <v>120</v>
      </c>
      <c r="R3458">
        <v>160</v>
      </c>
      <c r="S3458">
        <v>0</v>
      </c>
      <c r="T3458">
        <v>0</v>
      </c>
      <c r="U3458">
        <v>0</v>
      </c>
      <c r="V3458">
        <v>300</v>
      </c>
      <c r="W3458">
        <v>62000</v>
      </c>
      <c r="X3458">
        <v>5</v>
      </c>
      <c r="Y3458">
        <v>0</v>
      </c>
      <c r="Z3458">
        <v>0</v>
      </c>
      <c r="AA3458">
        <v>1120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100</v>
      </c>
    </row>
    <row r="3459" spans="1:34" ht="18.75">
      <c r="A3459" s="79">
        <v>3458</v>
      </c>
      <c r="B3459" t="s">
        <v>5824</v>
      </c>
      <c r="C3459">
        <v>19</v>
      </c>
      <c r="D3459">
        <v>0</v>
      </c>
      <c r="E3459">
        <v>3</v>
      </c>
      <c r="F3459">
        <v>0</v>
      </c>
      <c r="G3459">
        <v>0</v>
      </c>
      <c r="H3459">
        <v>0</v>
      </c>
      <c r="I3459">
        <v>5476</v>
      </c>
      <c r="J3459">
        <v>8000</v>
      </c>
      <c r="K3459">
        <v>0</v>
      </c>
      <c r="L3459">
        <v>0</v>
      </c>
      <c r="M3459">
        <v>0</v>
      </c>
      <c r="N3459">
        <v>2</v>
      </c>
      <c r="O3459">
        <v>0</v>
      </c>
      <c r="P3459">
        <v>0</v>
      </c>
      <c r="Q3459">
        <v>0</v>
      </c>
      <c r="R3459">
        <v>0</v>
      </c>
      <c r="S3459">
        <v>120</v>
      </c>
      <c r="T3459">
        <v>160</v>
      </c>
      <c r="U3459">
        <v>0</v>
      </c>
      <c r="V3459">
        <v>300</v>
      </c>
      <c r="W3459">
        <v>62000</v>
      </c>
      <c r="X3459">
        <v>5</v>
      </c>
      <c r="Y3459">
        <v>0</v>
      </c>
      <c r="Z3459">
        <v>0</v>
      </c>
      <c r="AA3459">
        <v>1120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100</v>
      </c>
    </row>
    <row r="3460" spans="1:34" ht="18.75">
      <c r="A3460" s="79">
        <v>3459</v>
      </c>
      <c r="B3460" t="s">
        <v>5825</v>
      </c>
      <c r="C3460">
        <v>15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5451</v>
      </c>
      <c r="J3460">
        <v>8000</v>
      </c>
      <c r="K3460">
        <v>10</v>
      </c>
      <c r="L3460">
        <v>20</v>
      </c>
      <c r="M3460">
        <v>10</v>
      </c>
      <c r="N3460">
        <v>20</v>
      </c>
      <c r="O3460">
        <v>120</v>
      </c>
      <c r="P3460">
        <v>160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300</v>
      </c>
      <c r="W3460">
        <v>62000</v>
      </c>
      <c r="X3460">
        <v>5</v>
      </c>
      <c r="Y3460">
        <v>0</v>
      </c>
      <c r="Z3460">
        <v>0</v>
      </c>
      <c r="AA3460">
        <v>1120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100</v>
      </c>
    </row>
    <row r="3461" spans="1:34" ht="18.75">
      <c r="A3461" s="79">
        <v>3460</v>
      </c>
      <c r="B3461" t="s">
        <v>5826</v>
      </c>
      <c r="C3461">
        <v>15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5461</v>
      </c>
      <c r="J3461">
        <v>8000</v>
      </c>
      <c r="K3461">
        <v>10</v>
      </c>
      <c r="L3461">
        <v>20</v>
      </c>
      <c r="M3461">
        <v>10</v>
      </c>
      <c r="N3461">
        <v>20</v>
      </c>
      <c r="O3461">
        <v>0</v>
      </c>
      <c r="P3461">
        <v>0</v>
      </c>
      <c r="Q3461">
        <v>120</v>
      </c>
      <c r="R3461">
        <v>160</v>
      </c>
      <c r="S3461">
        <v>0</v>
      </c>
      <c r="T3461">
        <v>0</v>
      </c>
      <c r="U3461">
        <v>0</v>
      </c>
      <c r="V3461">
        <v>300</v>
      </c>
      <c r="W3461">
        <v>62000</v>
      </c>
      <c r="X3461">
        <v>5</v>
      </c>
      <c r="Y3461">
        <v>0</v>
      </c>
      <c r="Z3461">
        <v>0</v>
      </c>
      <c r="AA3461">
        <v>1120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100</v>
      </c>
    </row>
    <row r="3462" spans="1:34" ht="18.75">
      <c r="A3462" s="79">
        <v>3461</v>
      </c>
      <c r="B3462" t="s">
        <v>5827</v>
      </c>
      <c r="C3462">
        <v>15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5471</v>
      </c>
      <c r="J3462">
        <v>8000</v>
      </c>
      <c r="K3462">
        <v>10</v>
      </c>
      <c r="L3462">
        <v>20</v>
      </c>
      <c r="M3462">
        <v>10</v>
      </c>
      <c r="N3462">
        <v>20</v>
      </c>
      <c r="O3462">
        <v>0</v>
      </c>
      <c r="P3462">
        <v>0</v>
      </c>
      <c r="Q3462">
        <v>0</v>
      </c>
      <c r="R3462">
        <v>0</v>
      </c>
      <c r="S3462">
        <v>120</v>
      </c>
      <c r="T3462">
        <v>160</v>
      </c>
      <c r="U3462">
        <v>0</v>
      </c>
      <c r="V3462">
        <v>300</v>
      </c>
      <c r="W3462">
        <v>62000</v>
      </c>
      <c r="X3462">
        <v>5</v>
      </c>
      <c r="Y3462">
        <v>0</v>
      </c>
      <c r="Z3462">
        <v>0</v>
      </c>
      <c r="AA3462">
        <v>1120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100</v>
      </c>
    </row>
    <row r="3463" spans="1:34" ht="18.75">
      <c r="A3463" s="79">
        <v>3462</v>
      </c>
      <c r="B3463" t="s">
        <v>5828</v>
      </c>
      <c r="C3463">
        <v>16</v>
      </c>
      <c r="D3463">
        <v>2</v>
      </c>
      <c r="E3463">
        <v>1</v>
      </c>
      <c r="F3463">
        <v>1</v>
      </c>
      <c r="G3463">
        <v>0</v>
      </c>
      <c r="H3463">
        <v>0</v>
      </c>
      <c r="I3463">
        <v>5452</v>
      </c>
      <c r="J3463">
        <v>8000</v>
      </c>
      <c r="K3463">
        <v>10</v>
      </c>
      <c r="L3463">
        <v>20</v>
      </c>
      <c r="M3463">
        <v>10</v>
      </c>
      <c r="N3463">
        <v>20</v>
      </c>
      <c r="O3463">
        <v>120</v>
      </c>
      <c r="P3463">
        <v>160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300</v>
      </c>
      <c r="W3463">
        <v>62000</v>
      </c>
      <c r="X3463">
        <v>5</v>
      </c>
      <c r="Y3463">
        <v>0</v>
      </c>
      <c r="Z3463">
        <v>0</v>
      </c>
      <c r="AA3463">
        <v>1120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100</v>
      </c>
    </row>
    <row r="3464" spans="1:34" ht="18.75">
      <c r="A3464" s="79">
        <v>3463</v>
      </c>
      <c r="B3464" t="s">
        <v>5829</v>
      </c>
      <c r="C3464">
        <v>16</v>
      </c>
      <c r="D3464">
        <v>2</v>
      </c>
      <c r="E3464">
        <v>1</v>
      </c>
      <c r="F3464">
        <v>1</v>
      </c>
      <c r="G3464">
        <v>0</v>
      </c>
      <c r="H3464">
        <v>0</v>
      </c>
      <c r="I3464">
        <v>5462</v>
      </c>
      <c r="J3464">
        <v>8000</v>
      </c>
      <c r="K3464">
        <v>10</v>
      </c>
      <c r="L3464">
        <v>20</v>
      </c>
      <c r="M3464">
        <v>10</v>
      </c>
      <c r="N3464">
        <v>20</v>
      </c>
      <c r="O3464">
        <v>0</v>
      </c>
      <c r="P3464">
        <v>0</v>
      </c>
      <c r="Q3464">
        <v>120</v>
      </c>
      <c r="R3464">
        <v>160</v>
      </c>
      <c r="S3464">
        <v>0</v>
      </c>
      <c r="T3464">
        <v>0</v>
      </c>
      <c r="U3464">
        <v>0</v>
      </c>
      <c r="V3464">
        <v>300</v>
      </c>
      <c r="W3464">
        <v>62000</v>
      </c>
      <c r="X3464">
        <v>5</v>
      </c>
      <c r="Y3464">
        <v>0</v>
      </c>
      <c r="Z3464">
        <v>0</v>
      </c>
      <c r="AA3464">
        <v>1120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100</v>
      </c>
    </row>
    <row r="3465" spans="1:34" ht="18.75">
      <c r="A3465" s="79">
        <v>3464</v>
      </c>
      <c r="B3465" t="s">
        <v>5830</v>
      </c>
      <c r="C3465">
        <v>16</v>
      </c>
      <c r="D3465">
        <v>2</v>
      </c>
      <c r="E3465">
        <v>1</v>
      </c>
      <c r="F3465">
        <v>1</v>
      </c>
      <c r="G3465">
        <v>0</v>
      </c>
      <c r="H3465">
        <v>0</v>
      </c>
      <c r="I3465">
        <v>5472</v>
      </c>
      <c r="J3465">
        <v>8000</v>
      </c>
      <c r="K3465">
        <v>10</v>
      </c>
      <c r="L3465">
        <v>20</v>
      </c>
      <c r="M3465">
        <v>10</v>
      </c>
      <c r="N3465">
        <v>20</v>
      </c>
      <c r="O3465">
        <v>0</v>
      </c>
      <c r="P3465">
        <v>0</v>
      </c>
      <c r="Q3465">
        <v>0</v>
      </c>
      <c r="R3465">
        <v>0</v>
      </c>
      <c r="S3465">
        <v>120</v>
      </c>
      <c r="T3465">
        <v>160</v>
      </c>
      <c r="U3465">
        <v>0</v>
      </c>
      <c r="V3465">
        <v>300</v>
      </c>
      <c r="W3465">
        <v>62000</v>
      </c>
      <c r="X3465">
        <v>5</v>
      </c>
      <c r="Y3465">
        <v>0</v>
      </c>
      <c r="Z3465">
        <v>0</v>
      </c>
      <c r="AA3465">
        <v>1120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100</v>
      </c>
    </row>
    <row r="3466" spans="1:34" ht="18.75">
      <c r="A3466" s="79">
        <v>3465</v>
      </c>
      <c r="B3466" t="s">
        <v>5831</v>
      </c>
      <c r="C3466">
        <v>62</v>
      </c>
      <c r="D3466">
        <v>0</v>
      </c>
      <c r="E3466">
        <v>1</v>
      </c>
      <c r="F3466">
        <v>6</v>
      </c>
      <c r="G3466">
        <v>0</v>
      </c>
      <c r="H3466">
        <v>0</v>
      </c>
      <c r="I3466">
        <v>5454</v>
      </c>
      <c r="J3466">
        <v>8000</v>
      </c>
      <c r="K3466">
        <v>10</v>
      </c>
      <c r="L3466">
        <v>20</v>
      </c>
      <c r="M3466">
        <v>10</v>
      </c>
      <c r="N3466">
        <v>20</v>
      </c>
      <c r="O3466">
        <v>120</v>
      </c>
      <c r="P3466">
        <v>160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300</v>
      </c>
      <c r="W3466">
        <v>62000</v>
      </c>
      <c r="X3466">
        <v>5</v>
      </c>
      <c r="Y3466">
        <v>0</v>
      </c>
      <c r="Z3466">
        <v>0</v>
      </c>
      <c r="AA3466">
        <v>1120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100</v>
      </c>
    </row>
    <row r="3467" spans="1:34" ht="18.75">
      <c r="A3467" s="79">
        <v>3466</v>
      </c>
      <c r="B3467" t="s">
        <v>5832</v>
      </c>
      <c r="C3467">
        <v>62</v>
      </c>
      <c r="D3467">
        <v>0</v>
      </c>
      <c r="E3467">
        <v>1</v>
      </c>
      <c r="F3467">
        <v>6</v>
      </c>
      <c r="G3467">
        <v>0</v>
      </c>
      <c r="H3467">
        <v>0</v>
      </c>
      <c r="I3467">
        <v>5464</v>
      </c>
      <c r="J3467">
        <v>8000</v>
      </c>
      <c r="K3467">
        <v>10</v>
      </c>
      <c r="L3467">
        <v>20</v>
      </c>
      <c r="M3467">
        <v>10</v>
      </c>
      <c r="N3467">
        <v>20</v>
      </c>
      <c r="O3467">
        <v>0</v>
      </c>
      <c r="P3467">
        <v>0</v>
      </c>
      <c r="Q3467">
        <v>120</v>
      </c>
      <c r="R3467">
        <v>160</v>
      </c>
      <c r="S3467">
        <v>0</v>
      </c>
      <c r="T3467">
        <v>0</v>
      </c>
      <c r="U3467">
        <v>0</v>
      </c>
      <c r="V3467">
        <v>300</v>
      </c>
      <c r="W3467">
        <v>62000</v>
      </c>
      <c r="X3467">
        <v>5</v>
      </c>
      <c r="Y3467">
        <v>0</v>
      </c>
      <c r="Z3467">
        <v>0</v>
      </c>
      <c r="AA3467">
        <v>1120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100</v>
      </c>
    </row>
    <row r="3468" spans="1:34" ht="18.75">
      <c r="A3468" s="79">
        <v>3467</v>
      </c>
      <c r="B3468" t="s">
        <v>5833</v>
      </c>
      <c r="C3468">
        <v>62</v>
      </c>
      <c r="D3468">
        <v>0</v>
      </c>
      <c r="E3468">
        <v>1</v>
      </c>
      <c r="F3468">
        <v>6</v>
      </c>
      <c r="G3468">
        <v>0</v>
      </c>
      <c r="H3468">
        <v>0</v>
      </c>
      <c r="I3468">
        <v>5474</v>
      </c>
      <c r="J3468">
        <v>8000</v>
      </c>
      <c r="K3468">
        <v>10</v>
      </c>
      <c r="L3468">
        <v>20</v>
      </c>
      <c r="M3468">
        <v>10</v>
      </c>
      <c r="N3468">
        <v>20</v>
      </c>
      <c r="O3468">
        <v>0</v>
      </c>
      <c r="P3468">
        <v>0</v>
      </c>
      <c r="Q3468">
        <v>0</v>
      </c>
      <c r="R3468">
        <v>0</v>
      </c>
      <c r="S3468">
        <v>120</v>
      </c>
      <c r="T3468">
        <v>160</v>
      </c>
      <c r="U3468">
        <v>0</v>
      </c>
      <c r="V3468">
        <v>300</v>
      </c>
      <c r="W3468">
        <v>62000</v>
      </c>
      <c r="X3468">
        <v>5</v>
      </c>
      <c r="Y3468">
        <v>0</v>
      </c>
      <c r="Z3468">
        <v>0</v>
      </c>
      <c r="AA3468">
        <v>1120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100</v>
      </c>
    </row>
    <row r="3469" spans="1:34" ht="18.75">
      <c r="A3469" s="79">
        <v>3468</v>
      </c>
      <c r="B3469" t="s">
        <v>5834</v>
      </c>
      <c r="C3469">
        <v>26</v>
      </c>
      <c r="D3469">
        <v>0</v>
      </c>
      <c r="E3469">
        <v>2</v>
      </c>
      <c r="F3469">
        <v>0</v>
      </c>
      <c r="G3469">
        <v>0</v>
      </c>
      <c r="H3469">
        <v>0</v>
      </c>
      <c r="I3469">
        <v>5450</v>
      </c>
      <c r="J3469">
        <v>8000</v>
      </c>
      <c r="K3469">
        <v>0</v>
      </c>
      <c r="L3469">
        <v>0</v>
      </c>
      <c r="M3469">
        <v>0</v>
      </c>
      <c r="N3469">
        <v>0</v>
      </c>
      <c r="O3469">
        <v>120</v>
      </c>
      <c r="P3469">
        <v>160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300</v>
      </c>
      <c r="W3469">
        <v>62000</v>
      </c>
      <c r="X3469">
        <v>5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3640</v>
      </c>
      <c r="AE3469">
        <v>2240</v>
      </c>
      <c r="AF3469">
        <v>0</v>
      </c>
      <c r="AG3469">
        <v>0</v>
      </c>
      <c r="AH3469">
        <v>100</v>
      </c>
    </row>
    <row r="3470" spans="1:34" ht="18.75">
      <c r="A3470" s="79">
        <v>3469</v>
      </c>
      <c r="B3470" t="s">
        <v>5835</v>
      </c>
      <c r="C3470">
        <v>26</v>
      </c>
      <c r="D3470">
        <v>0</v>
      </c>
      <c r="E3470">
        <v>2</v>
      </c>
      <c r="F3470">
        <v>0</v>
      </c>
      <c r="G3470">
        <v>0</v>
      </c>
      <c r="H3470">
        <v>0</v>
      </c>
      <c r="I3470">
        <v>5460</v>
      </c>
      <c r="J3470">
        <v>8000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120</v>
      </c>
      <c r="R3470">
        <v>160</v>
      </c>
      <c r="S3470">
        <v>0</v>
      </c>
      <c r="T3470">
        <v>0</v>
      </c>
      <c r="U3470">
        <v>0</v>
      </c>
      <c r="V3470">
        <v>300</v>
      </c>
      <c r="W3470">
        <v>62000</v>
      </c>
      <c r="X3470">
        <v>5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3640</v>
      </c>
      <c r="AE3470">
        <v>2240</v>
      </c>
      <c r="AF3470">
        <v>0</v>
      </c>
      <c r="AG3470">
        <v>0</v>
      </c>
      <c r="AH3470">
        <v>100</v>
      </c>
    </row>
    <row r="3471" spans="1:34" ht="18.75">
      <c r="A3471" s="79">
        <v>3470</v>
      </c>
      <c r="B3471" t="s">
        <v>5836</v>
      </c>
      <c r="C3471">
        <v>26</v>
      </c>
      <c r="D3471">
        <v>0</v>
      </c>
      <c r="E3471">
        <v>2</v>
      </c>
      <c r="F3471">
        <v>0</v>
      </c>
      <c r="G3471">
        <v>0</v>
      </c>
      <c r="H3471">
        <v>0</v>
      </c>
      <c r="I3471">
        <v>5470</v>
      </c>
      <c r="J3471">
        <v>8000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120</v>
      </c>
      <c r="T3471">
        <v>160</v>
      </c>
      <c r="U3471">
        <v>0</v>
      </c>
      <c r="V3471">
        <v>300</v>
      </c>
      <c r="W3471">
        <v>62000</v>
      </c>
      <c r="X3471">
        <v>5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3640</v>
      </c>
      <c r="AE3471">
        <v>2240</v>
      </c>
      <c r="AF3471">
        <v>0</v>
      </c>
      <c r="AG3471">
        <v>0</v>
      </c>
      <c r="AH3471">
        <v>100</v>
      </c>
    </row>
    <row r="3472" spans="1:34" ht="18.75">
      <c r="A3472" s="79">
        <v>3471</v>
      </c>
      <c r="B3472" t="s">
        <v>5837</v>
      </c>
      <c r="C3472">
        <v>30</v>
      </c>
      <c r="D3472">
        <v>0</v>
      </c>
      <c r="E3472">
        <v>1</v>
      </c>
      <c r="F3472">
        <v>0</v>
      </c>
      <c r="G3472">
        <v>1</v>
      </c>
      <c r="H3472">
        <v>0</v>
      </c>
      <c r="I3472">
        <v>5455</v>
      </c>
      <c r="J3472">
        <v>50000</v>
      </c>
      <c r="K3472">
        <v>0</v>
      </c>
      <c r="L3472">
        <v>0</v>
      </c>
      <c r="M3472">
        <v>0</v>
      </c>
      <c r="N3472">
        <v>0</v>
      </c>
      <c r="O3472">
        <v>120</v>
      </c>
      <c r="P3472">
        <v>160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300</v>
      </c>
      <c r="W3472">
        <v>62000</v>
      </c>
      <c r="X3472">
        <v>5</v>
      </c>
      <c r="Y3472">
        <v>0</v>
      </c>
      <c r="Z3472">
        <v>0</v>
      </c>
      <c r="AA3472">
        <v>1120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100</v>
      </c>
    </row>
    <row r="3473" spans="1:34" ht="18.75">
      <c r="A3473" s="79">
        <v>3472</v>
      </c>
      <c r="B3473" t="s">
        <v>5838</v>
      </c>
      <c r="C3473">
        <v>30</v>
      </c>
      <c r="D3473">
        <v>0</v>
      </c>
      <c r="E3473">
        <v>1</v>
      </c>
      <c r="F3473">
        <v>0</v>
      </c>
      <c r="G3473">
        <v>1</v>
      </c>
      <c r="H3473">
        <v>0</v>
      </c>
      <c r="I3473">
        <v>5465</v>
      </c>
      <c r="J3473">
        <v>50000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120</v>
      </c>
      <c r="R3473">
        <v>160</v>
      </c>
      <c r="S3473">
        <v>0</v>
      </c>
      <c r="T3473">
        <v>0</v>
      </c>
      <c r="U3473">
        <v>0</v>
      </c>
      <c r="V3473">
        <v>300</v>
      </c>
      <c r="W3473">
        <v>62000</v>
      </c>
      <c r="X3473">
        <v>5</v>
      </c>
      <c r="Y3473">
        <v>0</v>
      </c>
      <c r="Z3473">
        <v>0</v>
      </c>
      <c r="AA3473">
        <v>1120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100</v>
      </c>
    </row>
    <row r="3474" spans="1:34" ht="18.75">
      <c r="A3474" s="79">
        <v>3473</v>
      </c>
      <c r="B3474" t="s">
        <v>5839</v>
      </c>
      <c r="C3474">
        <v>30</v>
      </c>
      <c r="D3474">
        <v>0</v>
      </c>
      <c r="E3474">
        <v>1</v>
      </c>
      <c r="F3474">
        <v>0</v>
      </c>
      <c r="G3474">
        <v>1</v>
      </c>
      <c r="H3474">
        <v>0</v>
      </c>
      <c r="I3474">
        <v>5455</v>
      </c>
      <c r="J3474">
        <v>50000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120</v>
      </c>
      <c r="T3474">
        <v>160</v>
      </c>
      <c r="U3474">
        <v>0</v>
      </c>
      <c r="V3474">
        <v>300</v>
      </c>
      <c r="W3474">
        <v>62000</v>
      </c>
      <c r="X3474">
        <v>5</v>
      </c>
      <c r="Y3474">
        <v>0</v>
      </c>
      <c r="Z3474">
        <v>0</v>
      </c>
      <c r="AA3474">
        <v>1120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100</v>
      </c>
    </row>
    <row r="3475" spans="1:34" ht="18.75">
      <c r="A3475" s="79">
        <v>3474</v>
      </c>
      <c r="B3475" t="s">
        <v>5840</v>
      </c>
      <c r="C3475">
        <v>54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5453</v>
      </c>
      <c r="J3475">
        <v>8000</v>
      </c>
      <c r="K3475">
        <v>10</v>
      </c>
      <c r="L3475">
        <v>20</v>
      </c>
      <c r="M3475">
        <v>10</v>
      </c>
      <c r="N3475">
        <v>20</v>
      </c>
      <c r="O3475">
        <v>120</v>
      </c>
      <c r="P3475">
        <v>160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300</v>
      </c>
      <c r="W3475">
        <v>62000</v>
      </c>
      <c r="X3475">
        <v>5</v>
      </c>
      <c r="Y3475">
        <v>0</v>
      </c>
      <c r="Z3475">
        <v>0</v>
      </c>
      <c r="AA3475">
        <v>1120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100</v>
      </c>
    </row>
    <row r="3476" spans="1:34" ht="18.75">
      <c r="A3476" s="79">
        <v>3475</v>
      </c>
      <c r="B3476" t="s">
        <v>5841</v>
      </c>
      <c r="C3476">
        <v>54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5463</v>
      </c>
      <c r="J3476">
        <v>8000</v>
      </c>
      <c r="K3476">
        <v>10</v>
      </c>
      <c r="L3476">
        <v>20</v>
      </c>
      <c r="M3476">
        <v>10</v>
      </c>
      <c r="N3476">
        <v>20</v>
      </c>
      <c r="O3476">
        <v>0</v>
      </c>
      <c r="P3476">
        <v>0</v>
      </c>
      <c r="Q3476">
        <v>120</v>
      </c>
      <c r="R3476">
        <v>160</v>
      </c>
      <c r="S3476">
        <v>0</v>
      </c>
      <c r="T3476">
        <v>0</v>
      </c>
      <c r="U3476">
        <v>0</v>
      </c>
      <c r="V3476">
        <v>300</v>
      </c>
      <c r="W3476">
        <v>62000</v>
      </c>
      <c r="X3476">
        <v>5</v>
      </c>
      <c r="Y3476">
        <v>0</v>
      </c>
      <c r="Z3476">
        <v>0</v>
      </c>
      <c r="AA3476">
        <v>1120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100</v>
      </c>
    </row>
    <row r="3477" spans="1:34" ht="18.75">
      <c r="A3477" s="79">
        <v>3476</v>
      </c>
      <c r="B3477" t="s">
        <v>5842</v>
      </c>
      <c r="C3477">
        <v>54</v>
      </c>
      <c r="D3477">
        <v>0</v>
      </c>
      <c r="E3477">
        <v>1</v>
      </c>
      <c r="F3477">
        <v>0</v>
      </c>
      <c r="G3477">
        <v>0</v>
      </c>
      <c r="H3477">
        <v>0</v>
      </c>
      <c r="I3477">
        <v>5473</v>
      </c>
      <c r="J3477">
        <v>8000</v>
      </c>
      <c r="K3477">
        <v>10</v>
      </c>
      <c r="L3477">
        <v>20</v>
      </c>
      <c r="M3477">
        <v>10</v>
      </c>
      <c r="N3477">
        <v>20</v>
      </c>
      <c r="O3477">
        <v>0</v>
      </c>
      <c r="P3477">
        <v>0</v>
      </c>
      <c r="Q3477">
        <v>0</v>
      </c>
      <c r="R3477">
        <v>0</v>
      </c>
      <c r="S3477">
        <v>120</v>
      </c>
      <c r="T3477">
        <v>160</v>
      </c>
      <c r="U3477">
        <v>0</v>
      </c>
      <c r="V3477">
        <v>300</v>
      </c>
      <c r="W3477">
        <v>62000</v>
      </c>
      <c r="X3477">
        <v>5</v>
      </c>
      <c r="Y3477">
        <v>0</v>
      </c>
      <c r="Z3477">
        <v>0</v>
      </c>
      <c r="AA3477">
        <v>1120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100</v>
      </c>
    </row>
    <row r="3478" spans="1:34" ht="18.75">
      <c r="A3478" s="79">
        <v>3477</v>
      </c>
      <c r="B3478" t="s">
        <v>5843</v>
      </c>
      <c r="C3478">
        <v>16</v>
      </c>
      <c r="D3478">
        <v>10</v>
      </c>
      <c r="E3478">
        <v>1</v>
      </c>
      <c r="F3478">
        <v>2</v>
      </c>
      <c r="G3478">
        <v>0</v>
      </c>
      <c r="H3478">
        <v>0</v>
      </c>
      <c r="I3478">
        <v>5458</v>
      </c>
      <c r="J3478">
        <v>20000</v>
      </c>
      <c r="K3478">
        <v>10</v>
      </c>
      <c r="L3478">
        <v>20</v>
      </c>
      <c r="M3478">
        <v>10</v>
      </c>
      <c r="N3478">
        <v>20</v>
      </c>
      <c r="O3478">
        <v>120</v>
      </c>
      <c r="P3478">
        <v>160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300</v>
      </c>
      <c r="W3478">
        <v>62000</v>
      </c>
      <c r="X3478">
        <v>5</v>
      </c>
      <c r="Y3478">
        <v>0</v>
      </c>
      <c r="Z3478">
        <v>0</v>
      </c>
      <c r="AA3478">
        <v>1120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100</v>
      </c>
    </row>
    <row r="3479" spans="1:34" ht="18.75">
      <c r="A3479" s="79">
        <v>3478</v>
      </c>
      <c r="B3479" t="s">
        <v>5844</v>
      </c>
      <c r="C3479">
        <v>16</v>
      </c>
      <c r="D3479">
        <v>10</v>
      </c>
      <c r="E3479">
        <v>1</v>
      </c>
      <c r="F3479">
        <v>2</v>
      </c>
      <c r="G3479">
        <v>0</v>
      </c>
      <c r="H3479">
        <v>0</v>
      </c>
      <c r="I3479">
        <v>5468</v>
      </c>
      <c r="J3479">
        <v>20000</v>
      </c>
      <c r="K3479">
        <v>10</v>
      </c>
      <c r="L3479">
        <v>20</v>
      </c>
      <c r="M3479">
        <v>10</v>
      </c>
      <c r="N3479">
        <v>20</v>
      </c>
      <c r="O3479">
        <v>0</v>
      </c>
      <c r="P3479">
        <v>0</v>
      </c>
      <c r="Q3479">
        <v>120</v>
      </c>
      <c r="R3479">
        <v>160</v>
      </c>
      <c r="S3479">
        <v>0</v>
      </c>
      <c r="T3479">
        <v>0</v>
      </c>
      <c r="U3479">
        <v>0</v>
      </c>
      <c r="V3479">
        <v>300</v>
      </c>
      <c r="W3479">
        <v>62000</v>
      </c>
      <c r="X3479">
        <v>5</v>
      </c>
      <c r="Y3479">
        <v>0</v>
      </c>
      <c r="Z3479">
        <v>0</v>
      </c>
      <c r="AA3479">
        <v>1120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100</v>
      </c>
    </row>
    <row r="3480" spans="1:34" ht="18.75">
      <c r="A3480" s="79">
        <v>3479</v>
      </c>
      <c r="B3480" t="s">
        <v>5845</v>
      </c>
      <c r="C3480">
        <v>16</v>
      </c>
      <c r="D3480">
        <v>10</v>
      </c>
      <c r="E3480">
        <v>1</v>
      </c>
      <c r="F3480">
        <v>2</v>
      </c>
      <c r="G3480">
        <v>0</v>
      </c>
      <c r="H3480">
        <v>0</v>
      </c>
      <c r="I3480">
        <v>5478</v>
      </c>
      <c r="J3480">
        <v>20000</v>
      </c>
      <c r="K3480">
        <v>10</v>
      </c>
      <c r="L3480">
        <v>20</v>
      </c>
      <c r="M3480">
        <v>10</v>
      </c>
      <c r="N3480">
        <v>20</v>
      </c>
      <c r="O3480">
        <v>0</v>
      </c>
      <c r="P3480">
        <v>0</v>
      </c>
      <c r="Q3480">
        <v>0</v>
      </c>
      <c r="R3480">
        <v>0</v>
      </c>
      <c r="S3480">
        <v>120</v>
      </c>
      <c r="T3480">
        <v>160</v>
      </c>
      <c r="U3480">
        <v>0</v>
      </c>
      <c r="V3480">
        <v>300</v>
      </c>
      <c r="W3480">
        <v>62000</v>
      </c>
      <c r="X3480">
        <v>5</v>
      </c>
      <c r="Y3480">
        <v>0</v>
      </c>
      <c r="Z3480">
        <v>0</v>
      </c>
      <c r="AA3480">
        <v>1120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100</v>
      </c>
    </row>
    <row r="3481" spans="1:34" ht="18.75">
      <c r="A3481" s="79">
        <v>3480</v>
      </c>
      <c r="B3481" t="s">
        <v>5846</v>
      </c>
      <c r="C3481">
        <v>5</v>
      </c>
      <c r="D3481">
        <v>-1</v>
      </c>
      <c r="E3481">
        <v>80</v>
      </c>
      <c r="F3481">
        <v>253</v>
      </c>
      <c r="G3481">
        <v>0</v>
      </c>
      <c r="H3481">
        <v>0</v>
      </c>
      <c r="I3481">
        <v>5370</v>
      </c>
      <c r="J3481">
        <v>60000</v>
      </c>
      <c r="K3481">
        <v>7</v>
      </c>
      <c r="L3481">
        <v>15</v>
      </c>
      <c r="M3481">
        <v>0</v>
      </c>
      <c r="N3481">
        <v>12</v>
      </c>
      <c r="O3481">
        <v>800</v>
      </c>
      <c r="P3481">
        <v>1400</v>
      </c>
      <c r="Q3481">
        <v>0</v>
      </c>
      <c r="R3481">
        <v>0</v>
      </c>
      <c r="S3481">
        <v>0</v>
      </c>
      <c r="T3481">
        <v>0</v>
      </c>
      <c r="U3481">
        <v>89</v>
      </c>
      <c r="V3481">
        <v>300</v>
      </c>
      <c r="W3481">
        <v>62000</v>
      </c>
      <c r="X3481">
        <v>40</v>
      </c>
      <c r="Y3481">
        <v>800</v>
      </c>
      <c r="Z3481">
        <v>120</v>
      </c>
      <c r="AA3481">
        <v>0</v>
      </c>
      <c r="AB3481">
        <v>0</v>
      </c>
      <c r="AC3481">
        <v>0</v>
      </c>
      <c r="AD3481">
        <v>124800</v>
      </c>
      <c r="AE3481">
        <v>96000</v>
      </c>
      <c r="AF3481">
        <v>0</v>
      </c>
      <c r="AG3481">
        <v>0</v>
      </c>
      <c r="AH3481">
        <v>100</v>
      </c>
    </row>
    <row r="3482" spans="1:34" ht="18.75">
      <c r="A3482" s="79">
        <v>3481</v>
      </c>
      <c r="B3482" t="s">
        <v>5847</v>
      </c>
      <c r="C3482">
        <v>5</v>
      </c>
      <c r="D3482">
        <v>-1</v>
      </c>
      <c r="E3482">
        <v>80</v>
      </c>
      <c r="F3482">
        <v>257</v>
      </c>
      <c r="G3482">
        <v>0</v>
      </c>
      <c r="H3482">
        <v>0</v>
      </c>
      <c r="I3482">
        <v>5371</v>
      </c>
      <c r="J3482">
        <v>60000</v>
      </c>
      <c r="K3482">
        <v>7</v>
      </c>
      <c r="L3482">
        <v>15</v>
      </c>
      <c r="M3482">
        <v>0</v>
      </c>
      <c r="N3482">
        <v>0</v>
      </c>
      <c r="O3482">
        <v>0</v>
      </c>
      <c r="P3482">
        <v>0</v>
      </c>
      <c r="Q3482">
        <v>800</v>
      </c>
      <c r="R3482">
        <v>1400</v>
      </c>
      <c r="S3482">
        <v>0</v>
      </c>
      <c r="T3482">
        <v>0</v>
      </c>
      <c r="U3482">
        <v>89</v>
      </c>
      <c r="V3482">
        <v>300</v>
      </c>
      <c r="W3482">
        <v>62000</v>
      </c>
      <c r="X3482">
        <v>40</v>
      </c>
      <c r="Y3482">
        <v>800</v>
      </c>
      <c r="Z3482">
        <v>120</v>
      </c>
      <c r="AA3482">
        <v>0</v>
      </c>
      <c r="AB3482">
        <v>2000</v>
      </c>
      <c r="AC3482">
        <v>0</v>
      </c>
      <c r="AD3482">
        <v>124800</v>
      </c>
      <c r="AE3482">
        <v>96000</v>
      </c>
      <c r="AF3482">
        <v>0</v>
      </c>
      <c r="AG3482">
        <v>0</v>
      </c>
      <c r="AH3482">
        <v>100</v>
      </c>
    </row>
    <row r="3483" spans="1:34" ht="18.75">
      <c r="A3483" s="79">
        <v>3482</v>
      </c>
      <c r="B3483" t="s">
        <v>5848</v>
      </c>
      <c r="C3483">
        <v>5</v>
      </c>
      <c r="D3483">
        <v>-1</v>
      </c>
      <c r="E3483">
        <v>80</v>
      </c>
      <c r="F3483">
        <v>257</v>
      </c>
      <c r="G3483">
        <v>0</v>
      </c>
      <c r="H3483">
        <v>0</v>
      </c>
      <c r="I3483">
        <v>5372</v>
      </c>
      <c r="J3483">
        <v>60000</v>
      </c>
      <c r="K3483">
        <v>7</v>
      </c>
      <c r="L3483">
        <v>15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800</v>
      </c>
      <c r="T3483">
        <v>1400</v>
      </c>
      <c r="U3483">
        <v>89</v>
      </c>
      <c r="V3483">
        <v>300</v>
      </c>
      <c r="W3483">
        <v>62000</v>
      </c>
      <c r="X3483">
        <v>40</v>
      </c>
      <c r="Y3483">
        <v>800</v>
      </c>
      <c r="Z3483">
        <v>120</v>
      </c>
      <c r="AA3483">
        <v>0</v>
      </c>
      <c r="AB3483">
        <v>0</v>
      </c>
      <c r="AC3483">
        <v>20000</v>
      </c>
      <c r="AD3483">
        <v>124800</v>
      </c>
      <c r="AE3483">
        <v>96000</v>
      </c>
      <c r="AF3483">
        <v>0</v>
      </c>
      <c r="AG3483">
        <v>0</v>
      </c>
      <c r="AH3483">
        <v>100</v>
      </c>
    </row>
    <row r="3484" spans="1:34" ht="18.75">
      <c r="A3484" s="79">
        <v>3483</v>
      </c>
      <c r="B3484" t="s">
        <v>5849</v>
      </c>
      <c r="C3484">
        <v>10</v>
      </c>
      <c r="D3484">
        <v>-1</v>
      </c>
      <c r="E3484">
        <v>80</v>
      </c>
      <c r="F3484">
        <v>0</v>
      </c>
      <c r="G3484">
        <v>0</v>
      </c>
      <c r="H3484">
        <v>0</v>
      </c>
      <c r="I3484">
        <v>5400</v>
      </c>
      <c r="J3484">
        <v>60000</v>
      </c>
      <c r="K3484">
        <v>60</v>
      </c>
      <c r="L3484">
        <v>110</v>
      </c>
      <c r="M3484">
        <v>60</v>
      </c>
      <c r="N3484">
        <v>110</v>
      </c>
      <c r="O3484">
        <v>220</v>
      </c>
      <c r="P3484">
        <v>280</v>
      </c>
      <c r="Q3484">
        <v>0</v>
      </c>
      <c r="R3484">
        <v>0</v>
      </c>
      <c r="S3484">
        <v>0</v>
      </c>
      <c r="T3484">
        <v>0</v>
      </c>
      <c r="U3484">
        <v>87</v>
      </c>
      <c r="V3484">
        <v>300</v>
      </c>
      <c r="W3484">
        <v>62000</v>
      </c>
      <c r="X3484">
        <v>525</v>
      </c>
      <c r="Y3484">
        <v>0</v>
      </c>
      <c r="Z3484">
        <v>0</v>
      </c>
      <c r="AA3484">
        <v>38400</v>
      </c>
      <c r="AB3484">
        <v>20</v>
      </c>
      <c r="AC3484">
        <v>0</v>
      </c>
      <c r="AD3484">
        <v>62400</v>
      </c>
      <c r="AE3484">
        <v>19200</v>
      </c>
      <c r="AF3484">
        <v>0</v>
      </c>
      <c r="AG3484">
        <v>0</v>
      </c>
      <c r="AH3484">
        <v>100</v>
      </c>
    </row>
    <row r="3485" spans="1:34" ht="18.75">
      <c r="A3485" s="79">
        <v>3484</v>
      </c>
      <c r="B3485" t="s">
        <v>5850</v>
      </c>
      <c r="C3485">
        <v>11</v>
      </c>
      <c r="D3485">
        <v>-1</v>
      </c>
      <c r="E3485">
        <v>80</v>
      </c>
      <c r="F3485">
        <v>0</v>
      </c>
      <c r="G3485">
        <v>0</v>
      </c>
      <c r="H3485">
        <v>0</v>
      </c>
      <c r="I3485">
        <v>5401</v>
      </c>
      <c r="J3485">
        <v>60000</v>
      </c>
      <c r="K3485">
        <v>60</v>
      </c>
      <c r="L3485">
        <v>110</v>
      </c>
      <c r="M3485">
        <v>60</v>
      </c>
      <c r="N3485">
        <v>110</v>
      </c>
      <c r="O3485">
        <v>220</v>
      </c>
      <c r="P3485">
        <v>280</v>
      </c>
      <c r="Q3485">
        <v>0</v>
      </c>
      <c r="R3485">
        <v>0</v>
      </c>
      <c r="S3485">
        <v>0</v>
      </c>
      <c r="T3485">
        <v>0</v>
      </c>
      <c r="U3485">
        <v>87</v>
      </c>
      <c r="V3485">
        <v>300</v>
      </c>
      <c r="W3485">
        <v>62000</v>
      </c>
      <c r="X3485">
        <v>525</v>
      </c>
      <c r="Y3485">
        <v>0</v>
      </c>
      <c r="Z3485">
        <v>0</v>
      </c>
      <c r="AA3485">
        <v>38400</v>
      </c>
      <c r="AB3485">
        <v>20</v>
      </c>
      <c r="AC3485">
        <v>0</v>
      </c>
      <c r="AD3485">
        <v>62400</v>
      </c>
      <c r="AE3485">
        <v>19200</v>
      </c>
      <c r="AF3485">
        <v>0</v>
      </c>
      <c r="AG3485">
        <v>0</v>
      </c>
      <c r="AH3485">
        <v>100</v>
      </c>
    </row>
    <row r="3486" spans="1:34" ht="18.75">
      <c r="A3486" s="79">
        <v>3485</v>
      </c>
      <c r="B3486" t="s">
        <v>5851</v>
      </c>
      <c r="C3486">
        <v>10</v>
      </c>
      <c r="D3486">
        <v>-1</v>
      </c>
      <c r="E3486">
        <v>80</v>
      </c>
      <c r="F3486">
        <v>0</v>
      </c>
      <c r="G3486">
        <v>0</v>
      </c>
      <c r="H3486">
        <v>0</v>
      </c>
      <c r="I3486">
        <v>5402</v>
      </c>
      <c r="J3486">
        <v>60000</v>
      </c>
      <c r="K3486">
        <v>60</v>
      </c>
      <c r="L3486">
        <v>110</v>
      </c>
      <c r="M3486">
        <v>60</v>
      </c>
      <c r="N3486">
        <v>110</v>
      </c>
      <c r="O3486">
        <v>0</v>
      </c>
      <c r="P3486">
        <v>0</v>
      </c>
      <c r="Q3486">
        <v>220</v>
      </c>
      <c r="R3486">
        <v>280</v>
      </c>
      <c r="S3486">
        <v>0</v>
      </c>
      <c r="T3486">
        <v>0</v>
      </c>
      <c r="U3486">
        <v>87</v>
      </c>
      <c r="V3486">
        <v>300</v>
      </c>
      <c r="W3486">
        <v>62000</v>
      </c>
      <c r="X3486">
        <v>525</v>
      </c>
      <c r="Y3486">
        <v>0</v>
      </c>
      <c r="Z3486">
        <v>0</v>
      </c>
      <c r="AA3486">
        <v>38400</v>
      </c>
      <c r="AB3486">
        <v>20</v>
      </c>
      <c r="AC3486">
        <v>0</v>
      </c>
      <c r="AD3486">
        <v>62400</v>
      </c>
      <c r="AE3486">
        <v>19200</v>
      </c>
      <c r="AF3486">
        <v>0</v>
      </c>
      <c r="AG3486">
        <v>0</v>
      </c>
      <c r="AH3486">
        <v>100</v>
      </c>
    </row>
    <row r="3487" spans="1:34" ht="18.75">
      <c r="A3487" s="79">
        <v>3486</v>
      </c>
      <c r="B3487" t="s">
        <v>5852</v>
      </c>
      <c r="C3487">
        <v>11</v>
      </c>
      <c r="D3487">
        <v>-1</v>
      </c>
      <c r="E3487">
        <v>80</v>
      </c>
      <c r="F3487">
        <v>0</v>
      </c>
      <c r="G3487">
        <v>0</v>
      </c>
      <c r="H3487">
        <v>0</v>
      </c>
      <c r="I3487">
        <v>5403</v>
      </c>
      <c r="J3487">
        <v>60000</v>
      </c>
      <c r="K3487">
        <v>60</v>
      </c>
      <c r="L3487">
        <v>110</v>
      </c>
      <c r="M3487">
        <v>60</v>
      </c>
      <c r="N3487">
        <v>110</v>
      </c>
      <c r="O3487">
        <v>0</v>
      </c>
      <c r="P3487">
        <v>0</v>
      </c>
      <c r="Q3487">
        <v>220</v>
      </c>
      <c r="R3487">
        <v>280</v>
      </c>
      <c r="S3487">
        <v>0</v>
      </c>
      <c r="T3487">
        <v>0</v>
      </c>
      <c r="U3487">
        <v>87</v>
      </c>
      <c r="V3487">
        <v>300</v>
      </c>
      <c r="W3487">
        <v>62000</v>
      </c>
      <c r="X3487">
        <v>525</v>
      </c>
      <c r="Y3487">
        <v>0</v>
      </c>
      <c r="Z3487">
        <v>0</v>
      </c>
      <c r="AA3487">
        <v>38400</v>
      </c>
      <c r="AB3487">
        <v>20</v>
      </c>
      <c r="AC3487">
        <v>0</v>
      </c>
      <c r="AD3487">
        <v>62400</v>
      </c>
      <c r="AE3487">
        <v>19200</v>
      </c>
      <c r="AF3487">
        <v>0</v>
      </c>
      <c r="AG3487">
        <v>0</v>
      </c>
      <c r="AH3487">
        <v>100</v>
      </c>
    </row>
    <row r="3488" spans="1:34" ht="18.75">
      <c r="A3488" s="79">
        <v>3487</v>
      </c>
      <c r="B3488" t="s">
        <v>5853</v>
      </c>
      <c r="C3488">
        <v>10</v>
      </c>
      <c r="D3488">
        <v>-1</v>
      </c>
      <c r="E3488">
        <v>80</v>
      </c>
      <c r="F3488">
        <v>0</v>
      </c>
      <c r="G3488">
        <v>0</v>
      </c>
      <c r="H3488">
        <v>0</v>
      </c>
      <c r="I3488">
        <v>5404</v>
      </c>
      <c r="J3488">
        <v>60000</v>
      </c>
      <c r="K3488">
        <v>60</v>
      </c>
      <c r="L3488">
        <v>110</v>
      </c>
      <c r="M3488">
        <v>60</v>
      </c>
      <c r="N3488">
        <v>110</v>
      </c>
      <c r="O3488">
        <v>0</v>
      </c>
      <c r="P3488">
        <v>0</v>
      </c>
      <c r="Q3488">
        <v>0</v>
      </c>
      <c r="R3488">
        <v>0</v>
      </c>
      <c r="S3488">
        <v>220</v>
      </c>
      <c r="T3488">
        <v>280</v>
      </c>
      <c r="U3488">
        <v>87</v>
      </c>
      <c r="V3488">
        <v>300</v>
      </c>
      <c r="W3488">
        <v>62000</v>
      </c>
      <c r="X3488">
        <v>525</v>
      </c>
      <c r="Y3488">
        <v>0</v>
      </c>
      <c r="Z3488">
        <v>0</v>
      </c>
      <c r="AA3488">
        <v>38400</v>
      </c>
      <c r="AB3488">
        <v>20</v>
      </c>
      <c r="AC3488">
        <v>0</v>
      </c>
      <c r="AD3488">
        <v>62400</v>
      </c>
      <c r="AE3488">
        <v>19200</v>
      </c>
      <c r="AF3488">
        <v>0</v>
      </c>
      <c r="AG3488">
        <v>0</v>
      </c>
      <c r="AH3488">
        <v>100</v>
      </c>
    </row>
    <row r="3489" spans="1:34" ht="18.75">
      <c r="A3489" s="79">
        <v>3488</v>
      </c>
      <c r="B3489" t="s">
        <v>5854</v>
      </c>
      <c r="C3489">
        <v>11</v>
      </c>
      <c r="D3489">
        <v>-1</v>
      </c>
      <c r="E3489">
        <v>80</v>
      </c>
      <c r="F3489">
        <v>0</v>
      </c>
      <c r="G3489">
        <v>0</v>
      </c>
      <c r="H3489">
        <v>0</v>
      </c>
      <c r="I3489">
        <v>5405</v>
      </c>
      <c r="J3489">
        <v>60000</v>
      </c>
      <c r="K3489">
        <v>60</v>
      </c>
      <c r="L3489">
        <v>110</v>
      </c>
      <c r="M3489">
        <v>60</v>
      </c>
      <c r="N3489">
        <v>110</v>
      </c>
      <c r="O3489">
        <v>0</v>
      </c>
      <c r="P3489">
        <v>0</v>
      </c>
      <c r="Q3489">
        <v>0</v>
      </c>
      <c r="R3489">
        <v>0</v>
      </c>
      <c r="S3489">
        <v>220</v>
      </c>
      <c r="T3489">
        <v>280</v>
      </c>
      <c r="U3489">
        <v>87</v>
      </c>
      <c r="V3489">
        <v>300</v>
      </c>
      <c r="W3489">
        <v>62000</v>
      </c>
      <c r="X3489">
        <v>525</v>
      </c>
      <c r="Y3489">
        <v>0</v>
      </c>
      <c r="Z3489">
        <v>0</v>
      </c>
      <c r="AA3489">
        <v>38400</v>
      </c>
      <c r="AB3489">
        <v>20</v>
      </c>
      <c r="AC3489">
        <v>0</v>
      </c>
      <c r="AD3489">
        <v>62400</v>
      </c>
      <c r="AE3489">
        <v>19200</v>
      </c>
      <c r="AF3489">
        <v>0</v>
      </c>
      <c r="AG3489">
        <v>0</v>
      </c>
      <c r="AH3489">
        <v>100</v>
      </c>
    </row>
    <row r="3490" spans="1:34" ht="18.75">
      <c r="A3490" s="79">
        <v>3489</v>
      </c>
      <c r="B3490" t="s">
        <v>5855</v>
      </c>
      <c r="C3490">
        <v>10</v>
      </c>
      <c r="D3490">
        <v>-1</v>
      </c>
      <c r="E3490">
        <v>80</v>
      </c>
      <c r="F3490">
        <v>197</v>
      </c>
      <c r="G3490">
        <v>0</v>
      </c>
      <c r="H3490">
        <v>0</v>
      </c>
      <c r="I3490">
        <v>5400</v>
      </c>
      <c r="J3490">
        <v>60000</v>
      </c>
      <c r="K3490">
        <v>60</v>
      </c>
      <c r="L3490">
        <v>110</v>
      </c>
      <c r="M3490">
        <v>60</v>
      </c>
      <c r="N3490">
        <v>110</v>
      </c>
      <c r="O3490">
        <v>220</v>
      </c>
      <c r="P3490">
        <v>280</v>
      </c>
      <c r="Q3490">
        <v>0</v>
      </c>
      <c r="R3490">
        <v>0</v>
      </c>
      <c r="S3490">
        <v>0</v>
      </c>
      <c r="T3490">
        <v>0</v>
      </c>
      <c r="U3490">
        <v>87</v>
      </c>
      <c r="V3490">
        <v>300</v>
      </c>
      <c r="W3490">
        <v>62000</v>
      </c>
      <c r="X3490">
        <v>525</v>
      </c>
      <c r="Y3490">
        <v>0</v>
      </c>
      <c r="Z3490">
        <v>0</v>
      </c>
      <c r="AA3490">
        <v>38400</v>
      </c>
      <c r="AB3490">
        <v>20</v>
      </c>
      <c r="AC3490">
        <v>0</v>
      </c>
      <c r="AD3490">
        <v>62400</v>
      </c>
      <c r="AE3490">
        <v>19200</v>
      </c>
      <c r="AF3490">
        <v>0</v>
      </c>
      <c r="AG3490">
        <v>0</v>
      </c>
      <c r="AH3490">
        <v>100</v>
      </c>
    </row>
    <row r="3491" spans="1:34" ht="18.75">
      <c r="A3491" s="79">
        <v>3490</v>
      </c>
      <c r="B3491" t="s">
        <v>5856</v>
      </c>
      <c r="C3491">
        <v>11</v>
      </c>
      <c r="D3491">
        <v>-1</v>
      </c>
      <c r="E3491">
        <v>80</v>
      </c>
      <c r="F3491">
        <v>197</v>
      </c>
      <c r="G3491">
        <v>0</v>
      </c>
      <c r="H3491">
        <v>0</v>
      </c>
      <c r="I3491">
        <v>5401</v>
      </c>
      <c r="J3491">
        <v>60000</v>
      </c>
      <c r="K3491">
        <v>60</v>
      </c>
      <c r="L3491">
        <v>110</v>
      </c>
      <c r="M3491">
        <v>60</v>
      </c>
      <c r="N3491">
        <v>110</v>
      </c>
      <c r="O3491">
        <v>220</v>
      </c>
      <c r="P3491">
        <v>280</v>
      </c>
      <c r="Q3491">
        <v>0</v>
      </c>
      <c r="R3491">
        <v>0</v>
      </c>
      <c r="S3491">
        <v>0</v>
      </c>
      <c r="T3491">
        <v>0</v>
      </c>
      <c r="U3491">
        <v>87</v>
      </c>
      <c r="V3491">
        <v>300</v>
      </c>
      <c r="W3491">
        <v>62000</v>
      </c>
      <c r="X3491">
        <v>525</v>
      </c>
      <c r="Y3491">
        <v>0</v>
      </c>
      <c r="Z3491">
        <v>0</v>
      </c>
      <c r="AA3491">
        <v>38400</v>
      </c>
      <c r="AB3491">
        <v>20</v>
      </c>
      <c r="AC3491">
        <v>0</v>
      </c>
      <c r="AD3491">
        <v>62400</v>
      </c>
      <c r="AE3491">
        <v>19200</v>
      </c>
      <c r="AF3491">
        <v>0</v>
      </c>
      <c r="AG3491">
        <v>0</v>
      </c>
      <c r="AH3491">
        <v>100</v>
      </c>
    </row>
    <row r="3492" spans="1:34" ht="18.75">
      <c r="A3492" s="79">
        <v>3491</v>
      </c>
      <c r="B3492" t="s">
        <v>5857</v>
      </c>
      <c r="C3492">
        <v>10</v>
      </c>
      <c r="D3492">
        <v>-1</v>
      </c>
      <c r="E3492">
        <v>80</v>
      </c>
      <c r="F3492">
        <v>197</v>
      </c>
      <c r="G3492">
        <v>0</v>
      </c>
      <c r="H3492">
        <v>0</v>
      </c>
      <c r="I3492">
        <v>5402</v>
      </c>
      <c r="J3492">
        <v>60000</v>
      </c>
      <c r="K3492">
        <v>60</v>
      </c>
      <c r="L3492">
        <v>110</v>
      </c>
      <c r="M3492">
        <v>60</v>
      </c>
      <c r="N3492">
        <v>110</v>
      </c>
      <c r="O3492">
        <v>0</v>
      </c>
      <c r="P3492">
        <v>0</v>
      </c>
      <c r="Q3492">
        <v>220</v>
      </c>
      <c r="R3492">
        <v>280</v>
      </c>
      <c r="S3492">
        <v>0</v>
      </c>
      <c r="T3492">
        <v>0</v>
      </c>
      <c r="U3492">
        <v>87</v>
      </c>
      <c r="V3492">
        <v>300</v>
      </c>
      <c r="W3492">
        <v>62000</v>
      </c>
      <c r="X3492">
        <v>525</v>
      </c>
      <c r="Y3492">
        <v>0</v>
      </c>
      <c r="Z3492">
        <v>0</v>
      </c>
      <c r="AA3492">
        <v>38400</v>
      </c>
      <c r="AB3492">
        <v>20</v>
      </c>
      <c r="AC3492">
        <v>0</v>
      </c>
      <c r="AD3492">
        <v>62400</v>
      </c>
      <c r="AE3492">
        <v>19200</v>
      </c>
      <c r="AF3492">
        <v>0</v>
      </c>
      <c r="AG3492">
        <v>0</v>
      </c>
      <c r="AH3492">
        <v>100</v>
      </c>
    </row>
    <row r="3493" spans="1:34" ht="18.75">
      <c r="A3493" s="79">
        <v>3492</v>
      </c>
      <c r="B3493" t="s">
        <v>5858</v>
      </c>
      <c r="C3493">
        <v>11</v>
      </c>
      <c r="D3493">
        <v>-1</v>
      </c>
      <c r="E3493">
        <v>80</v>
      </c>
      <c r="F3493">
        <v>197</v>
      </c>
      <c r="G3493">
        <v>0</v>
      </c>
      <c r="H3493">
        <v>0</v>
      </c>
      <c r="I3493">
        <v>5403</v>
      </c>
      <c r="J3493">
        <v>60000</v>
      </c>
      <c r="K3493">
        <v>60</v>
      </c>
      <c r="L3493">
        <v>110</v>
      </c>
      <c r="M3493">
        <v>60</v>
      </c>
      <c r="N3493">
        <v>110</v>
      </c>
      <c r="O3493">
        <v>0</v>
      </c>
      <c r="P3493">
        <v>0</v>
      </c>
      <c r="Q3493">
        <v>220</v>
      </c>
      <c r="R3493">
        <v>280</v>
      </c>
      <c r="S3493">
        <v>0</v>
      </c>
      <c r="T3493">
        <v>0</v>
      </c>
      <c r="U3493">
        <v>87</v>
      </c>
      <c r="V3493">
        <v>300</v>
      </c>
      <c r="W3493">
        <v>62000</v>
      </c>
      <c r="X3493">
        <v>525</v>
      </c>
      <c r="Y3493">
        <v>0</v>
      </c>
      <c r="Z3493">
        <v>0</v>
      </c>
      <c r="AA3493">
        <v>38400</v>
      </c>
      <c r="AB3493">
        <v>20</v>
      </c>
      <c r="AC3493">
        <v>0</v>
      </c>
      <c r="AD3493">
        <v>62400</v>
      </c>
      <c r="AE3493">
        <v>19200</v>
      </c>
      <c r="AF3493">
        <v>0</v>
      </c>
      <c r="AG3493">
        <v>0</v>
      </c>
      <c r="AH3493">
        <v>100</v>
      </c>
    </row>
    <row r="3494" spans="1:34" ht="18.75">
      <c r="A3494" s="79">
        <v>3493</v>
      </c>
      <c r="B3494" t="s">
        <v>5859</v>
      </c>
      <c r="C3494">
        <v>10</v>
      </c>
      <c r="D3494">
        <v>-1</v>
      </c>
      <c r="E3494">
        <v>80</v>
      </c>
      <c r="F3494">
        <v>197</v>
      </c>
      <c r="G3494">
        <v>0</v>
      </c>
      <c r="H3494">
        <v>0</v>
      </c>
      <c r="I3494">
        <v>5404</v>
      </c>
      <c r="J3494">
        <v>60000</v>
      </c>
      <c r="K3494">
        <v>60</v>
      </c>
      <c r="L3494">
        <v>110</v>
      </c>
      <c r="M3494">
        <v>60</v>
      </c>
      <c r="N3494">
        <v>110</v>
      </c>
      <c r="O3494">
        <v>0</v>
      </c>
      <c r="P3494">
        <v>0</v>
      </c>
      <c r="Q3494">
        <v>0</v>
      </c>
      <c r="R3494">
        <v>0</v>
      </c>
      <c r="S3494">
        <v>220</v>
      </c>
      <c r="T3494">
        <v>280</v>
      </c>
      <c r="U3494">
        <v>87</v>
      </c>
      <c r="V3494">
        <v>300</v>
      </c>
      <c r="W3494">
        <v>62000</v>
      </c>
      <c r="X3494">
        <v>525</v>
      </c>
      <c r="Y3494">
        <v>0</v>
      </c>
      <c r="Z3494">
        <v>0</v>
      </c>
      <c r="AA3494">
        <v>38400</v>
      </c>
      <c r="AB3494">
        <v>20</v>
      </c>
      <c r="AC3494">
        <v>0</v>
      </c>
      <c r="AD3494">
        <v>62400</v>
      </c>
      <c r="AE3494">
        <v>19200</v>
      </c>
      <c r="AF3494">
        <v>0</v>
      </c>
      <c r="AG3494">
        <v>0</v>
      </c>
      <c r="AH3494">
        <v>100</v>
      </c>
    </row>
    <row r="3495" spans="1:34" ht="18.75">
      <c r="A3495" s="79">
        <v>3494</v>
      </c>
      <c r="B3495" t="s">
        <v>5860</v>
      </c>
      <c r="C3495">
        <v>11</v>
      </c>
      <c r="D3495">
        <v>-1</v>
      </c>
      <c r="E3495">
        <v>80</v>
      </c>
      <c r="F3495">
        <v>197</v>
      </c>
      <c r="G3495">
        <v>0</v>
      </c>
      <c r="H3495">
        <v>0</v>
      </c>
      <c r="I3495">
        <v>5405</v>
      </c>
      <c r="J3495">
        <v>60000</v>
      </c>
      <c r="K3495">
        <v>60</v>
      </c>
      <c r="L3495">
        <v>110</v>
      </c>
      <c r="M3495">
        <v>60</v>
      </c>
      <c r="N3495">
        <v>110</v>
      </c>
      <c r="O3495">
        <v>0</v>
      </c>
      <c r="P3495">
        <v>0</v>
      </c>
      <c r="Q3495">
        <v>0</v>
      </c>
      <c r="R3495">
        <v>0</v>
      </c>
      <c r="S3495">
        <v>220</v>
      </c>
      <c r="T3495">
        <v>280</v>
      </c>
      <c r="U3495">
        <v>87</v>
      </c>
      <c r="V3495">
        <v>300</v>
      </c>
      <c r="W3495">
        <v>62000</v>
      </c>
      <c r="X3495">
        <v>525</v>
      </c>
      <c r="Y3495">
        <v>0</v>
      </c>
      <c r="Z3495">
        <v>0</v>
      </c>
      <c r="AA3495">
        <v>38400</v>
      </c>
      <c r="AB3495">
        <v>20</v>
      </c>
      <c r="AC3495">
        <v>0</v>
      </c>
      <c r="AD3495">
        <v>62400</v>
      </c>
      <c r="AE3495">
        <v>19200</v>
      </c>
      <c r="AF3495">
        <v>0</v>
      </c>
      <c r="AG3495">
        <v>0</v>
      </c>
      <c r="AH3495">
        <v>100</v>
      </c>
    </row>
    <row r="3496" spans="1:34" ht="18.75">
      <c r="A3496" s="79">
        <v>3495</v>
      </c>
      <c r="B3496" t="s">
        <v>5861</v>
      </c>
      <c r="C3496">
        <v>22</v>
      </c>
      <c r="D3496">
        <v>0</v>
      </c>
      <c r="E3496">
        <v>2</v>
      </c>
      <c r="F3496">
        <v>0</v>
      </c>
      <c r="G3496">
        <v>0</v>
      </c>
      <c r="H3496">
        <v>0</v>
      </c>
      <c r="I3496">
        <v>5497</v>
      </c>
      <c r="J3496">
        <v>8000</v>
      </c>
      <c r="K3496">
        <v>0</v>
      </c>
      <c r="L3496">
        <v>0</v>
      </c>
      <c r="M3496">
        <v>0</v>
      </c>
      <c r="N3496">
        <v>0</v>
      </c>
      <c r="O3496">
        <v>180</v>
      </c>
      <c r="P3496">
        <v>240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300</v>
      </c>
      <c r="W3496">
        <v>62000</v>
      </c>
      <c r="X3496">
        <v>5</v>
      </c>
      <c r="Y3496">
        <v>0</v>
      </c>
      <c r="Z3496">
        <v>0</v>
      </c>
      <c r="AA3496">
        <v>1600</v>
      </c>
      <c r="AB3496">
        <v>0</v>
      </c>
      <c r="AC3496">
        <v>0</v>
      </c>
      <c r="AD3496">
        <v>5200</v>
      </c>
      <c r="AE3496">
        <v>3200</v>
      </c>
      <c r="AF3496">
        <v>0</v>
      </c>
      <c r="AG3496">
        <v>0</v>
      </c>
      <c r="AH3496">
        <v>100</v>
      </c>
    </row>
    <row r="3497" spans="1:34" ht="18.75">
      <c r="A3497" s="79">
        <v>3496</v>
      </c>
      <c r="B3497" t="s">
        <v>5862</v>
      </c>
      <c r="C3497">
        <v>22</v>
      </c>
      <c r="D3497">
        <v>188</v>
      </c>
      <c r="E3497">
        <v>1</v>
      </c>
      <c r="F3497">
        <v>0</v>
      </c>
      <c r="G3497">
        <v>20</v>
      </c>
      <c r="H3497">
        <v>0</v>
      </c>
      <c r="I3497">
        <v>5497</v>
      </c>
      <c r="J3497">
        <v>8000</v>
      </c>
      <c r="K3497">
        <v>0</v>
      </c>
      <c r="L3497">
        <v>0</v>
      </c>
      <c r="M3497">
        <v>0</v>
      </c>
      <c r="N3497">
        <v>0</v>
      </c>
      <c r="O3497">
        <v>180</v>
      </c>
      <c r="P3497">
        <v>240</v>
      </c>
      <c r="Q3497">
        <v>0</v>
      </c>
      <c r="R3497">
        <v>0</v>
      </c>
      <c r="S3497">
        <v>0</v>
      </c>
      <c r="T3497">
        <v>0</v>
      </c>
      <c r="U3497">
        <v>65</v>
      </c>
      <c r="V3497">
        <v>300</v>
      </c>
      <c r="W3497">
        <v>62000</v>
      </c>
      <c r="X3497">
        <v>10</v>
      </c>
      <c r="Y3497">
        <v>0</v>
      </c>
      <c r="Z3497">
        <v>0</v>
      </c>
      <c r="AA3497">
        <v>1600</v>
      </c>
      <c r="AB3497">
        <v>0</v>
      </c>
      <c r="AC3497">
        <v>0</v>
      </c>
      <c r="AD3497">
        <v>5200</v>
      </c>
      <c r="AE3497">
        <v>3200</v>
      </c>
      <c r="AF3497">
        <v>0</v>
      </c>
      <c r="AG3497">
        <v>0</v>
      </c>
      <c r="AH3497">
        <v>100</v>
      </c>
    </row>
    <row r="3498" spans="1:34" ht="18.75">
      <c r="A3498" s="79">
        <v>3497</v>
      </c>
      <c r="B3498" t="s">
        <v>5863</v>
      </c>
      <c r="C3498">
        <v>22</v>
      </c>
      <c r="D3498">
        <v>0</v>
      </c>
      <c r="E3498">
        <v>2</v>
      </c>
      <c r="F3498">
        <v>0</v>
      </c>
      <c r="G3498">
        <v>0</v>
      </c>
      <c r="H3498">
        <v>0</v>
      </c>
      <c r="I3498">
        <v>5507</v>
      </c>
      <c r="J3498">
        <v>8000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180</v>
      </c>
      <c r="R3498">
        <v>240</v>
      </c>
      <c r="S3498">
        <v>0</v>
      </c>
      <c r="T3498">
        <v>0</v>
      </c>
      <c r="U3498">
        <v>0</v>
      </c>
      <c r="V3498">
        <v>300</v>
      </c>
      <c r="W3498">
        <v>62000</v>
      </c>
      <c r="X3498">
        <v>5</v>
      </c>
      <c r="Y3498">
        <v>0</v>
      </c>
      <c r="Z3498">
        <v>0</v>
      </c>
      <c r="AA3498">
        <v>1600</v>
      </c>
      <c r="AB3498">
        <v>0</v>
      </c>
      <c r="AC3498">
        <v>0</v>
      </c>
      <c r="AD3498">
        <v>5200</v>
      </c>
      <c r="AE3498">
        <v>3200</v>
      </c>
      <c r="AF3498">
        <v>0</v>
      </c>
      <c r="AG3498">
        <v>0</v>
      </c>
      <c r="AH3498">
        <v>100</v>
      </c>
    </row>
    <row r="3499" spans="1:34" ht="18.75">
      <c r="A3499" s="79">
        <v>3498</v>
      </c>
      <c r="B3499" t="s">
        <v>5864</v>
      </c>
      <c r="C3499">
        <v>22</v>
      </c>
      <c r="D3499">
        <v>0</v>
      </c>
      <c r="E3499">
        <v>2</v>
      </c>
      <c r="F3499">
        <v>0</v>
      </c>
      <c r="G3499">
        <v>0</v>
      </c>
      <c r="H3499">
        <v>0</v>
      </c>
      <c r="I3499">
        <v>5517</v>
      </c>
      <c r="J3499">
        <v>8000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180</v>
      </c>
      <c r="T3499">
        <v>240</v>
      </c>
      <c r="U3499">
        <v>0</v>
      </c>
      <c r="V3499">
        <v>300</v>
      </c>
      <c r="W3499">
        <v>62000</v>
      </c>
      <c r="X3499">
        <v>5</v>
      </c>
      <c r="Y3499">
        <v>0</v>
      </c>
      <c r="Z3499">
        <v>0</v>
      </c>
      <c r="AA3499">
        <v>1600</v>
      </c>
      <c r="AB3499">
        <v>0</v>
      </c>
      <c r="AC3499">
        <v>0</v>
      </c>
      <c r="AD3499">
        <v>5200</v>
      </c>
      <c r="AE3499">
        <v>3200</v>
      </c>
      <c r="AF3499">
        <v>0</v>
      </c>
      <c r="AG3499">
        <v>0</v>
      </c>
      <c r="AH3499">
        <v>100</v>
      </c>
    </row>
    <row r="3500" spans="1:34" ht="18.75">
      <c r="A3500" s="79">
        <v>3499</v>
      </c>
      <c r="B3500" t="s">
        <v>5865</v>
      </c>
      <c r="C3500">
        <v>19</v>
      </c>
      <c r="D3500">
        <v>0</v>
      </c>
      <c r="E3500">
        <v>3</v>
      </c>
      <c r="F3500">
        <v>0</v>
      </c>
      <c r="G3500">
        <v>0</v>
      </c>
      <c r="H3500">
        <v>0</v>
      </c>
      <c r="I3500">
        <v>5496</v>
      </c>
      <c r="J3500">
        <v>8000</v>
      </c>
      <c r="K3500">
        <v>0</v>
      </c>
      <c r="L3500">
        <v>0</v>
      </c>
      <c r="M3500">
        <v>0</v>
      </c>
      <c r="N3500">
        <v>2</v>
      </c>
      <c r="O3500">
        <v>180</v>
      </c>
      <c r="P3500">
        <v>240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300</v>
      </c>
      <c r="W3500">
        <v>62000</v>
      </c>
      <c r="X3500">
        <v>5</v>
      </c>
      <c r="Y3500">
        <v>0</v>
      </c>
      <c r="Z3500">
        <v>0</v>
      </c>
      <c r="AA3500">
        <v>1600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100</v>
      </c>
    </row>
    <row r="3501" spans="1:34" ht="18.75">
      <c r="A3501" s="79">
        <v>3500</v>
      </c>
      <c r="B3501" t="s">
        <v>5866</v>
      </c>
      <c r="C3501">
        <v>19</v>
      </c>
      <c r="D3501">
        <v>0</v>
      </c>
      <c r="E3501">
        <v>3</v>
      </c>
      <c r="F3501">
        <v>0</v>
      </c>
      <c r="G3501">
        <v>0</v>
      </c>
      <c r="H3501">
        <v>0</v>
      </c>
      <c r="I3501">
        <v>5506</v>
      </c>
      <c r="J3501">
        <v>8000</v>
      </c>
      <c r="K3501">
        <v>0</v>
      </c>
      <c r="L3501">
        <v>0</v>
      </c>
      <c r="M3501">
        <v>0</v>
      </c>
      <c r="N3501">
        <v>2</v>
      </c>
      <c r="O3501">
        <v>0</v>
      </c>
      <c r="P3501">
        <v>0</v>
      </c>
      <c r="Q3501">
        <v>180</v>
      </c>
      <c r="R3501">
        <v>240</v>
      </c>
      <c r="S3501">
        <v>0</v>
      </c>
      <c r="T3501">
        <v>0</v>
      </c>
      <c r="U3501">
        <v>0</v>
      </c>
      <c r="V3501">
        <v>300</v>
      </c>
      <c r="W3501">
        <v>62000</v>
      </c>
      <c r="X3501">
        <v>5</v>
      </c>
      <c r="Y3501">
        <v>0</v>
      </c>
      <c r="Z3501">
        <v>0</v>
      </c>
      <c r="AA3501">
        <v>1600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100</v>
      </c>
    </row>
    <row r="3502" spans="1:34" ht="18.75">
      <c r="A3502" s="79">
        <v>3501</v>
      </c>
      <c r="B3502" t="s">
        <v>5867</v>
      </c>
      <c r="C3502">
        <v>19</v>
      </c>
      <c r="D3502">
        <v>0</v>
      </c>
      <c r="E3502">
        <v>3</v>
      </c>
      <c r="F3502">
        <v>0</v>
      </c>
      <c r="G3502">
        <v>0</v>
      </c>
      <c r="H3502">
        <v>0</v>
      </c>
      <c r="I3502">
        <v>5516</v>
      </c>
      <c r="J3502">
        <v>8000</v>
      </c>
      <c r="K3502">
        <v>0</v>
      </c>
      <c r="L3502">
        <v>0</v>
      </c>
      <c r="M3502">
        <v>0</v>
      </c>
      <c r="N3502">
        <v>2</v>
      </c>
      <c r="O3502">
        <v>0</v>
      </c>
      <c r="P3502">
        <v>0</v>
      </c>
      <c r="Q3502">
        <v>0</v>
      </c>
      <c r="R3502">
        <v>0</v>
      </c>
      <c r="S3502">
        <v>180</v>
      </c>
      <c r="T3502">
        <v>240</v>
      </c>
      <c r="U3502">
        <v>0</v>
      </c>
      <c r="V3502">
        <v>300</v>
      </c>
      <c r="W3502">
        <v>62000</v>
      </c>
      <c r="X3502">
        <v>5</v>
      </c>
      <c r="Y3502">
        <v>0</v>
      </c>
      <c r="Z3502">
        <v>0</v>
      </c>
      <c r="AA3502">
        <v>1600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100</v>
      </c>
    </row>
    <row r="3503" spans="1:34" ht="18.75">
      <c r="A3503" s="79">
        <v>3502</v>
      </c>
      <c r="B3503" t="s">
        <v>5868</v>
      </c>
      <c r="C3503">
        <v>15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5491</v>
      </c>
      <c r="J3503">
        <v>8000</v>
      </c>
      <c r="K3503">
        <v>5</v>
      </c>
      <c r="L3503">
        <v>15</v>
      </c>
      <c r="M3503">
        <v>10</v>
      </c>
      <c r="N3503">
        <v>20</v>
      </c>
      <c r="O3503">
        <v>180</v>
      </c>
      <c r="P3503">
        <v>240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300</v>
      </c>
      <c r="W3503">
        <v>62000</v>
      </c>
      <c r="X3503">
        <v>5</v>
      </c>
      <c r="Y3503">
        <v>0</v>
      </c>
      <c r="Z3503">
        <v>0</v>
      </c>
      <c r="AA3503">
        <v>1600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100</v>
      </c>
    </row>
    <row r="3504" spans="1:34" ht="18.75">
      <c r="A3504" s="79">
        <v>3503</v>
      </c>
      <c r="B3504" t="s">
        <v>5869</v>
      </c>
      <c r="C3504">
        <v>15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5501</v>
      </c>
      <c r="J3504">
        <v>8000</v>
      </c>
      <c r="K3504">
        <v>5</v>
      </c>
      <c r="L3504">
        <v>15</v>
      </c>
      <c r="M3504">
        <v>10</v>
      </c>
      <c r="N3504">
        <v>20</v>
      </c>
      <c r="O3504">
        <v>0</v>
      </c>
      <c r="P3504">
        <v>0</v>
      </c>
      <c r="Q3504">
        <v>180</v>
      </c>
      <c r="R3504">
        <v>240</v>
      </c>
      <c r="S3504">
        <v>0</v>
      </c>
      <c r="T3504">
        <v>0</v>
      </c>
      <c r="U3504">
        <v>0</v>
      </c>
      <c r="V3504">
        <v>300</v>
      </c>
      <c r="W3504">
        <v>62000</v>
      </c>
      <c r="X3504">
        <v>5</v>
      </c>
      <c r="Y3504">
        <v>0</v>
      </c>
      <c r="Z3504">
        <v>0</v>
      </c>
      <c r="AA3504">
        <v>1600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100</v>
      </c>
    </row>
    <row r="3505" spans="1:34" ht="18.75">
      <c r="A3505" s="79">
        <v>3504</v>
      </c>
      <c r="B3505" t="s">
        <v>5870</v>
      </c>
      <c r="C3505">
        <v>15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5511</v>
      </c>
      <c r="J3505">
        <v>8000</v>
      </c>
      <c r="K3505">
        <v>5</v>
      </c>
      <c r="L3505">
        <v>15</v>
      </c>
      <c r="M3505">
        <v>10</v>
      </c>
      <c r="N3505">
        <v>20</v>
      </c>
      <c r="O3505">
        <v>0</v>
      </c>
      <c r="P3505">
        <v>0</v>
      </c>
      <c r="Q3505">
        <v>0</v>
      </c>
      <c r="R3505">
        <v>0</v>
      </c>
      <c r="S3505">
        <v>180</v>
      </c>
      <c r="T3505">
        <v>240</v>
      </c>
      <c r="U3505">
        <v>0</v>
      </c>
      <c r="V3505">
        <v>300</v>
      </c>
      <c r="W3505">
        <v>62000</v>
      </c>
      <c r="X3505">
        <v>5</v>
      </c>
      <c r="Y3505">
        <v>0</v>
      </c>
      <c r="Z3505">
        <v>0</v>
      </c>
      <c r="AA3505">
        <v>1600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100</v>
      </c>
    </row>
    <row r="3506" spans="1:34" ht="18.75">
      <c r="A3506" s="79">
        <v>3505</v>
      </c>
      <c r="B3506" t="s">
        <v>5871</v>
      </c>
      <c r="C3506">
        <v>16</v>
      </c>
      <c r="D3506">
        <v>2</v>
      </c>
      <c r="E3506">
        <v>1</v>
      </c>
      <c r="F3506">
        <v>1</v>
      </c>
      <c r="G3506">
        <v>0</v>
      </c>
      <c r="H3506">
        <v>0</v>
      </c>
      <c r="I3506">
        <v>5492</v>
      </c>
      <c r="J3506">
        <v>8000</v>
      </c>
      <c r="K3506">
        <v>16</v>
      </c>
      <c r="L3506">
        <v>24</v>
      </c>
      <c r="M3506">
        <v>16</v>
      </c>
      <c r="N3506">
        <v>24</v>
      </c>
      <c r="O3506">
        <v>180</v>
      </c>
      <c r="P3506">
        <v>240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300</v>
      </c>
      <c r="W3506">
        <v>62000</v>
      </c>
      <c r="X3506">
        <v>5</v>
      </c>
      <c r="Y3506">
        <v>0</v>
      </c>
      <c r="Z3506">
        <v>0</v>
      </c>
      <c r="AA3506">
        <v>1600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100</v>
      </c>
    </row>
    <row r="3507" spans="1:34" ht="18.75">
      <c r="A3507" s="79">
        <v>3506</v>
      </c>
      <c r="B3507" t="s">
        <v>5872</v>
      </c>
      <c r="C3507">
        <v>16</v>
      </c>
      <c r="D3507">
        <v>2</v>
      </c>
      <c r="E3507">
        <v>1</v>
      </c>
      <c r="F3507">
        <v>1</v>
      </c>
      <c r="G3507">
        <v>0</v>
      </c>
      <c r="H3507">
        <v>0</v>
      </c>
      <c r="I3507">
        <v>5502</v>
      </c>
      <c r="J3507">
        <v>8000</v>
      </c>
      <c r="K3507">
        <v>16</v>
      </c>
      <c r="L3507">
        <v>24</v>
      </c>
      <c r="M3507">
        <v>16</v>
      </c>
      <c r="N3507">
        <v>24</v>
      </c>
      <c r="O3507">
        <v>0</v>
      </c>
      <c r="P3507">
        <v>0</v>
      </c>
      <c r="Q3507">
        <v>180</v>
      </c>
      <c r="R3507">
        <v>240</v>
      </c>
      <c r="S3507">
        <v>0</v>
      </c>
      <c r="T3507">
        <v>0</v>
      </c>
      <c r="U3507">
        <v>0</v>
      </c>
      <c r="V3507">
        <v>300</v>
      </c>
      <c r="W3507">
        <v>62000</v>
      </c>
      <c r="X3507">
        <v>5</v>
      </c>
      <c r="Y3507">
        <v>0</v>
      </c>
      <c r="Z3507">
        <v>0</v>
      </c>
      <c r="AA3507">
        <v>1600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100</v>
      </c>
    </row>
    <row r="3508" spans="1:34" ht="18.75">
      <c r="A3508" s="79">
        <v>3507</v>
      </c>
      <c r="B3508" t="s">
        <v>5873</v>
      </c>
      <c r="C3508">
        <v>16</v>
      </c>
      <c r="D3508">
        <v>2</v>
      </c>
      <c r="E3508">
        <v>1</v>
      </c>
      <c r="F3508">
        <v>1</v>
      </c>
      <c r="G3508">
        <v>0</v>
      </c>
      <c r="H3508">
        <v>0</v>
      </c>
      <c r="I3508">
        <v>5512</v>
      </c>
      <c r="J3508">
        <v>8000</v>
      </c>
      <c r="K3508">
        <v>16</v>
      </c>
      <c r="L3508">
        <v>24</v>
      </c>
      <c r="M3508">
        <v>16</v>
      </c>
      <c r="N3508">
        <v>24</v>
      </c>
      <c r="O3508">
        <v>0</v>
      </c>
      <c r="P3508">
        <v>0</v>
      </c>
      <c r="Q3508">
        <v>0</v>
      </c>
      <c r="R3508">
        <v>0</v>
      </c>
      <c r="S3508">
        <v>180</v>
      </c>
      <c r="T3508">
        <v>240</v>
      </c>
      <c r="U3508">
        <v>0</v>
      </c>
      <c r="V3508">
        <v>300</v>
      </c>
      <c r="W3508">
        <v>62000</v>
      </c>
      <c r="X3508">
        <v>5</v>
      </c>
      <c r="Y3508">
        <v>0</v>
      </c>
      <c r="Z3508">
        <v>0</v>
      </c>
      <c r="AA3508">
        <v>1600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100</v>
      </c>
    </row>
    <row r="3509" spans="1:34" ht="18.75">
      <c r="A3509" s="79">
        <v>3508</v>
      </c>
      <c r="B3509" t="s">
        <v>5874</v>
      </c>
      <c r="C3509">
        <v>62</v>
      </c>
      <c r="D3509">
        <v>0</v>
      </c>
      <c r="E3509">
        <v>1</v>
      </c>
      <c r="F3509">
        <v>6</v>
      </c>
      <c r="G3509">
        <v>0</v>
      </c>
      <c r="H3509">
        <v>0</v>
      </c>
      <c r="I3509">
        <v>5494</v>
      </c>
      <c r="J3509">
        <v>8000</v>
      </c>
      <c r="K3509">
        <v>16</v>
      </c>
      <c r="L3509">
        <v>24</v>
      </c>
      <c r="M3509">
        <v>16</v>
      </c>
      <c r="N3509">
        <v>24</v>
      </c>
      <c r="O3509">
        <v>180</v>
      </c>
      <c r="P3509">
        <v>240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300</v>
      </c>
      <c r="W3509">
        <v>62000</v>
      </c>
      <c r="X3509">
        <v>5</v>
      </c>
      <c r="Y3509">
        <v>0</v>
      </c>
      <c r="Z3509">
        <v>0</v>
      </c>
      <c r="AA3509">
        <v>1600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100</v>
      </c>
    </row>
    <row r="3510" spans="1:34" ht="18.75">
      <c r="A3510" s="79">
        <v>3509</v>
      </c>
      <c r="B3510" t="s">
        <v>5875</v>
      </c>
      <c r="C3510">
        <v>62</v>
      </c>
      <c r="D3510">
        <v>0</v>
      </c>
      <c r="E3510">
        <v>1</v>
      </c>
      <c r="F3510">
        <v>6</v>
      </c>
      <c r="G3510">
        <v>0</v>
      </c>
      <c r="H3510">
        <v>0</v>
      </c>
      <c r="I3510">
        <v>5504</v>
      </c>
      <c r="J3510">
        <v>8000</v>
      </c>
      <c r="K3510">
        <v>16</v>
      </c>
      <c r="L3510">
        <v>24</v>
      </c>
      <c r="M3510">
        <v>16</v>
      </c>
      <c r="N3510">
        <v>24</v>
      </c>
      <c r="O3510">
        <v>0</v>
      </c>
      <c r="P3510">
        <v>0</v>
      </c>
      <c r="Q3510">
        <v>180</v>
      </c>
      <c r="R3510">
        <v>240</v>
      </c>
      <c r="S3510">
        <v>0</v>
      </c>
      <c r="T3510">
        <v>0</v>
      </c>
      <c r="U3510">
        <v>0</v>
      </c>
      <c r="V3510">
        <v>300</v>
      </c>
      <c r="W3510">
        <v>62000</v>
      </c>
      <c r="X3510">
        <v>5</v>
      </c>
      <c r="Y3510">
        <v>0</v>
      </c>
      <c r="Z3510">
        <v>0</v>
      </c>
      <c r="AA3510">
        <v>1600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100</v>
      </c>
    </row>
    <row r="3511" spans="1:34" ht="18.75">
      <c r="A3511" s="79">
        <v>3510</v>
      </c>
      <c r="B3511" t="s">
        <v>5876</v>
      </c>
      <c r="C3511">
        <v>62</v>
      </c>
      <c r="D3511">
        <v>0</v>
      </c>
      <c r="E3511">
        <v>1</v>
      </c>
      <c r="F3511">
        <v>6</v>
      </c>
      <c r="G3511">
        <v>0</v>
      </c>
      <c r="H3511">
        <v>0</v>
      </c>
      <c r="I3511">
        <v>5514</v>
      </c>
      <c r="J3511">
        <v>8000</v>
      </c>
      <c r="K3511">
        <v>16</v>
      </c>
      <c r="L3511">
        <v>24</v>
      </c>
      <c r="M3511">
        <v>16</v>
      </c>
      <c r="N3511">
        <v>24</v>
      </c>
      <c r="O3511">
        <v>0</v>
      </c>
      <c r="P3511">
        <v>0</v>
      </c>
      <c r="Q3511">
        <v>0</v>
      </c>
      <c r="R3511">
        <v>0</v>
      </c>
      <c r="S3511">
        <v>180</v>
      </c>
      <c r="T3511">
        <v>240</v>
      </c>
      <c r="U3511">
        <v>0</v>
      </c>
      <c r="V3511">
        <v>300</v>
      </c>
      <c r="W3511">
        <v>62000</v>
      </c>
      <c r="X3511">
        <v>5</v>
      </c>
      <c r="Y3511">
        <v>0</v>
      </c>
      <c r="Z3511">
        <v>0</v>
      </c>
      <c r="AA3511">
        <v>1600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100</v>
      </c>
    </row>
    <row r="3512" spans="1:34" ht="18.75">
      <c r="A3512" s="79">
        <v>3511</v>
      </c>
      <c r="B3512" t="s">
        <v>5877</v>
      </c>
      <c r="C3512">
        <v>26</v>
      </c>
      <c r="D3512">
        <v>0</v>
      </c>
      <c r="E3512">
        <v>2</v>
      </c>
      <c r="F3512">
        <v>0</v>
      </c>
      <c r="G3512">
        <v>0</v>
      </c>
      <c r="H3512">
        <v>0</v>
      </c>
      <c r="I3512">
        <v>5490</v>
      </c>
      <c r="J3512">
        <v>8000</v>
      </c>
      <c r="K3512">
        <v>0</v>
      </c>
      <c r="L3512">
        <v>0</v>
      </c>
      <c r="M3512">
        <v>0</v>
      </c>
      <c r="N3512">
        <v>0</v>
      </c>
      <c r="O3512">
        <v>180</v>
      </c>
      <c r="P3512">
        <v>240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300</v>
      </c>
      <c r="W3512">
        <v>62000</v>
      </c>
      <c r="X3512">
        <v>5</v>
      </c>
      <c r="Y3512">
        <v>0</v>
      </c>
      <c r="Z3512">
        <v>0</v>
      </c>
      <c r="AA3512">
        <v>1600</v>
      </c>
      <c r="AB3512">
        <v>0</v>
      </c>
      <c r="AC3512">
        <v>0</v>
      </c>
      <c r="AD3512">
        <v>5200</v>
      </c>
      <c r="AE3512">
        <v>3200</v>
      </c>
      <c r="AF3512">
        <v>0</v>
      </c>
      <c r="AG3512">
        <v>0</v>
      </c>
      <c r="AH3512">
        <v>100</v>
      </c>
    </row>
    <row r="3513" spans="1:34" ht="18.75">
      <c r="A3513" s="79">
        <v>3512</v>
      </c>
      <c r="B3513" t="s">
        <v>5878</v>
      </c>
      <c r="C3513">
        <v>26</v>
      </c>
      <c r="D3513">
        <v>0</v>
      </c>
      <c r="E3513">
        <v>2</v>
      </c>
      <c r="F3513">
        <v>0</v>
      </c>
      <c r="G3513">
        <v>0</v>
      </c>
      <c r="H3513">
        <v>0</v>
      </c>
      <c r="I3513">
        <v>5500</v>
      </c>
      <c r="J3513">
        <v>8000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180</v>
      </c>
      <c r="R3513">
        <v>240</v>
      </c>
      <c r="S3513">
        <v>0</v>
      </c>
      <c r="T3513">
        <v>0</v>
      </c>
      <c r="U3513">
        <v>0</v>
      </c>
      <c r="V3513">
        <v>300</v>
      </c>
      <c r="W3513">
        <v>62000</v>
      </c>
      <c r="X3513">
        <v>5</v>
      </c>
      <c r="Y3513">
        <v>0</v>
      </c>
      <c r="Z3513">
        <v>0</v>
      </c>
      <c r="AA3513">
        <v>1600</v>
      </c>
      <c r="AB3513">
        <v>0</v>
      </c>
      <c r="AC3513">
        <v>0</v>
      </c>
      <c r="AD3513">
        <v>5200</v>
      </c>
      <c r="AE3513">
        <v>3200</v>
      </c>
      <c r="AF3513">
        <v>0</v>
      </c>
      <c r="AG3513">
        <v>0</v>
      </c>
      <c r="AH3513">
        <v>100</v>
      </c>
    </row>
    <row r="3514" spans="1:34" ht="18.75">
      <c r="A3514" s="79">
        <v>3513</v>
      </c>
      <c r="B3514" t="s">
        <v>5879</v>
      </c>
      <c r="C3514">
        <v>26</v>
      </c>
      <c r="D3514">
        <v>0</v>
      </c>
      <c r="E3514">
        <v>2</v>
      </c>
      <c r="F3514">
        <v>0</v>
      </c>
      <c r="G3514">
        <v>0</v>
      </c>
      <c r="H3514">
        <v>0</v>
      </c>
      <c r="I3514">
        <v>5510</v>
      </c>
      <c r="J3514">
        <v>8000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180</v>
      </c>
      <c r="T3514">
        <v>240</v>
      </c>
      <c r="U3514">
        <v>0</v>
      </c>
      <c r="V3514">
        <v>300</v>
      </c>
      <c r="W3514">
        <v>62000</v>
      </c>
      <c r="X3514">
        <v>5</v>
      </c>
      <c r="Y3514">
        <v>0</v>
      </c>
      <c r="Z3514">
        <v>0</v>
      </c>
      <c r="AA3514">
        <v>1600</v>
      </c>
      <c r="AB3514">
        <v>0</v>
      </c>
      <c r="AC3514">
        <v>0</v>
      </c>
      <c r="AD3514">
        <v>5200</v>
      </c>
      <c r="AE3514">
        <v>3200</v>
      </c>
      <c r="AF3514">
        <v>0</v>
      </c>
      <c r="AG3514">
        <v>0</v>
      </c>
      <c r="AH3514">
        <v>100</v>
      </c>
    </row>
    <row r="3515" spans="1:34" ht="18.75">
      <c r="A3515" s="79">
        <v>3514</v>
      </c>
      <c r="B3515" t="s">
        <v>5880</v>
      </c>
      <c r="C3515">
        <v>30</v>
      </c>
      <c r="D3515">
        <v>0</v>
      </c>
      <c r="E3515">
        <v>1</v>
      </c>
      <c r="F3515">
        <v>0</v>
      </c>
      <c r="G3515">
        <v>1</v>
      </c>
      <c r="H3515">
        <v>0</v>
      </c>
      <c r="I3515">
        <v>5495</v>
      </c>
      <c r="J3515">
        <v>50000</v>
      </c>
      <c r="K3515">
        <v>0</v>
      </c>
      <c r="L3515">
        <v>0</v>
      </c>
      <c r="M3515">
        <v>0</v>
      </c>
      <c r="N3515">
        <v>0</v>
      </c>
      <c r="O3515">
        <v>180</v>
      </c>
      <c r="P3515">
        <v>240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300</v>
      </c>
      <c r="W3515">
        <v>62000</v>
      </c>
      <c r="X3515">
        <v>5</v>
      </c>
      <c r="Y3515">
        <v>0</v>
      </c>
      <c r="Z3515">
        <v>0</v>
      </c>
      <c r="AA3515">
        <v>1600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100</v>
      </c>
    </row>
    <row r="3516" spans="1:34" ht="18.75">
      <c r="A3516" s="79">
        <v>3515</v>
      </c>
      <c r="B3516" t="s">
        <v>5881</v>
      </c>
      <c r="C3516">
        <v>30</v>
      </c>
      <c r="D3516">
        <v>0</v>
      </c>
      <c r="E3516">
        <v>1</v>
      </c>
      <c r="F3516">
        <v>0</v>
      </c>
      <c r="G3516">
        <v>1</v>
      </c>
      <c r="H3516">
        <v>0</v>
      </c>
      <c r="I3516">
        <v>5505</v>
      </c>
      <c r="J3516">
        <v>50000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180</v>
      </c>
      <c r="R3516">
        <v>240</v>
      </c>
      <c r="S3516">
        <v>0</v>
      </c>
      <c r="T3516">
        <v>0</v>
      </c>
      <c r="U3516">
        <v>0</v>
      </c>
      <c r="V3516">
        <v>300</v>
      </c>
      <c r="W3516">
        <v>62000</v>
      </c>
      <c r="X3516">
        <v>5</v>
      </c>
      <c r="Y3516">
        <v>0</v>
      </c>
      <c r="Z3516">
        <v>0</v>
      </c>
      <c r="AA3516">
        <v>1600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100</v>
      </c>
    </row>
    <row r="3517" spans="1:34" ht="18.75">
      <c r="A3517" s="79">
        <v>3516</v>
      </c>
      <c r="B3517" t="s">
        <v>5882</v>
      </c>
      <c r="C3517">
        <v>30</v>
      </c>
      <c r="D3517">
        <v>0</v>
      </c>
      <c r="E3517">
        <v>1</v>
      </c>
      <c r="F3517">
        <v>0</v>
      </c>
      <c r="G3517">
        <v>1</v>
      </c>
      <c r="H3517">
        <v>0</v>
      </c>
      <c r="I3517">
        <v>5515</v>
      </c>
      <c r="J3517">
        <v>50000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180</v>
      </c>
      <c r="T3517">
        <v>240</v>
      </c>
      <c r="U3517">
        <v>0</v>
      </c>
      <c r="V3517">
        <v>300</v>
      </c>
      <c r="W3517">
        <v>62000</v>
      </c>
      <c r="X3517">
        <v>5</v>
      </c>
      <c r="Y3517">
        <v>0</v>
      </c>
      <c r="Z3517">
        <v>0</v>
      </c>
      <c r="AA3517">
        <v>1600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100</v>
      </c>
    </row>
    <row r="3518" spans="1:34" ht="18.75">
      <c r="A3518" s="79">
        <v>3517</v>
      </c>
      <c r="B3518" t="s">
        <v>5883</v>
      </c>
      <c r="C3518">
        <v>30</v>
      </c>
      <c r="D3518">
        <v>188</v>
      </c>
      <c r="E3518">
        <v>1</v>
      </c>
      <c r="F3518">
        <v>0</v>
      </c>
      <c r="G3518">
        <v>10</v>
      </c>
      <c r="H3518">
        <v>0</v>
      </c>
      <c r="I3518">
        <v>5495</v>
      </c>
      <c r="J3518">
        <v>50000</v>
      </c>
      <c r="K3518">
        <v>0</v>
      </c>
      <c r="L3518">
        <v>0</v>
      </c>
      <c r="M3518">
        <v>0</v>
      </c>
      <c r="N3518">
        <v>0</v>
      </c>
      <c r="O3518">
        <v>180</v>
      </c>
      <c r="P3518">
        <v>240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300</v>
      </c>
      <c r="W3518">
        <v>62000</v>
      </c>
      <c r="X3518">
        <v>5</v>
      </c>
      <c r="Y3518">
        <v>0</v>
      </c>
      <c r="Z3518">
        <v>0</v>
      </c>
      <c r="AA3518">
        <v>1600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100</v>
      </c>
    </row>
    <row r="3519" spans="1:34" ht="18.75">
      <c r="A3519" s="79">
        <v>3518</v>
      </c>
      <c r="B3519" t="s">
        <v>5884</v>
      </c>
      <c r="C3519">
        <v>30</v>
      </c>
      <c r="D3519">
        <v>188</v>
      </c>
      <c r="E3519">
        <v>1</v>
      </c>
      <c r="F3519">
        <v>0</v>
      </c>
      <c r="G3519">
        <v>10</v>
      </c>
      <c r="H3519">
        <v>0</v>
      </c>
      <c r="I3519">
        <v>5505</v>
      </c>
      <c r="J3519">
        <v>50000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180</v>
      </c>
      <c r="R3519">
        <v>240</v>
      </c>
      <c r="S3519">
        <v>0</v>
      </c>
      <c r="T3519">
        <v>0</v>
      </c>
      <c r="U3519">
        <v>0</v>
      </c>
      <c r="V3519">
        <v>300</v>
      </c>
      <c r="W3519">
        <v>62000</v>
      </c>
      <c r="X3519">
        <v>5</v>
      </c>
      <c r="Y3519">
        <v>0</v>
      </c>
      <c r="Z3519">
        <v>0</v>
      </c>
      <c r="AA3519">
        <v>1600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100</v>
      </c>
    </row>
    <row r="3520" spans="1:34" ht="18.75">
      <c r="A3520" s="79">
        <v>3519</v>
      </c>
      <c r="B3520" t="s">
        <v>5885</v>
      </c>
      <c r="C3520">
        <v>30</v>
      </c>
      <c r="D3520">
        <v>188</v>
      </c>
      <c r="E3520">
        <v>1</v>
      </c>
      <c r="F3520">
        <v>0</v>
      </c>
      <c r="G3520">
        <v>10</v>
      </c>
      <c r="H3520">
        <v>0</v>
      </c>
      <c r="I3520">
        <v>5515</v>
      </c>
      <c r="J3520">
        <v>50000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180</v>
      </c>
      <c r="T3520">
        <v>240</v>
      </c>
      <c r="U3520">
        <v>0</v>
      </c>
      <c r="V3520">
        <v>300</v>
      </c>
      <c r="W3520">
        <v>62000</v>
      </c>
      <c r="X3520">
        <v>5</v>
      </c>
      <c r="Y3520">
        <v>0</v>
      </c>
      <c r="Z3520">
        <v>0</v>
      </c>
      <c r="AA3520">
        <v>1600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100</v>
      </c>
    </row>
    <row r="3521" spans="1:34" ht="18.75">
      <c r="A3521" s="79">
        <v>3520</v>
      </c>
      <c r="B3521" t="s">
        <v>5886</v>
      </c>
      <c r="C3521">
        <v>54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5493</v>
      </c>
      <c r="J3521">
        <v>8000</v>
      </c>
      <c r="K3521">
        <v>16</v>
      </c>
      <c r="L3521">
        <v>24</v>
      </c>
      <c r="M3521">
        <v>16</v>
      </c>
      <c r="N3521">
        <v>24</v>
      </c>
      <c r="O3521">
        <v>180</v>
      </c>
      <c r="P3521">
        <v>240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300</v>
      </c>
      <c r="W3521">
        <v>62000</v>
      </c>
      <c r="X3521">
        <v>5</v>
      </c>
      <c r="Y3521">
        <v>0</v>
      </c>
      <c r="Z3521">
        <v>0</v>
      </c>
      <c r="AA3521">
        <v>1600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100</v>
      </c>
    </row>
    <row r="3522" spans="1:34" ht="18.75">
      <c r="A3522" s="79">
        <v>3521</v>
      </c>
      <c r="B3522" t="s">
        <v>5887</v>
      </c>
      <c r="C3522">
        <v>54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5503</v>
      </c>
      <c r="J3522">
        <v>8000</v>
      </c>
      <c r="K3522">
        <v>16</v>
      </c>
      <c r="L3522">
        <v>24</v>
      </c>
      <c r="M3522">
        <v>16</v>
      </c>
      <c r="N3522">
        <v>24</v>
      </c>
      <c r="O3522">
        <v>0</v>
      </c>
      <c r="P3522">
        <v>0</v>
      </c>
      <c r="Q3522">
        <v>180</v>
      </c>
      <c r="R3522">
        <v>240</v>
      </c>
      <c r="S3522">
        <v>0</v>
      </c>
      <c r="T3522">
        <v>0</v>
      </c>
      <c r="U3522">
        <v>0</v>
      </c>
      <c r="V3522">
        <v>300</v>
      </c>
      <c r="W3522">
        <v>62000</v>
      </c>
      <c r="X3522">
        <v>5</v>
      </c>
      <c r="Y3522">
        <v>0</v>
      </c>
      <c r="Z3522">
        <v>0</v>
      </c>
      <c r="AA3522">
        <v>1600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100</v>
      </c>
    </row>
    <row r="3523" spans="1:34" ht="18.75">
      <c r="A3523" s="79">
        <v>3522</v>
      </c>
      <c r="B3523" t="s">
        <v>5888</v>
      </c>
      <c r="C3523">
        <v>54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5513</v>
      </c>
      <c r="J3523">
        <v>8000</v>
      </c>
      <c r="K3523">
        <v>16</v>
      </c>
      <c r="L3523">
        <v>24</v>
      </c>
      <c r="M3523">
        <v>16</v>
      </c>
      <c r="N3523">
        <v>24</v>
      </c>
      <c r="O3523">
        <v>0</v>
      </c>
      <c r="P3523">
        <v>0</v>
      </c>
      <c r="Q3523">
        <v>0</v>
      </c>
      <c r="R3523">
        <v>0</v>
      </c>
      <c r="S3523">
        <v>180</v>
      </c>
      <c r="T3523">
        <v>240</v>
      </c>
      <c r="U3523">
        <v>0</v>
      </c>
      <c r="V3523">
        <v>300</v>
      </c>
      <c r="W3523">
        <v>62000</v>
      </c>
      <c r="X3523">
        <v>5</v>
      </c>
      <c r="Y3523">
        <v>0</v>
      </c>
      <c r="Z3523">
        <v>0</v>
      </c>
      <c r="AA3523">
        <v>1600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100</v>
      </c>
    </row>
    <row r="3524" spans="1:34" ht="18.75">
      <c r="A3524" s="79">
        <v>3523</v>
      </c>
      <c r="B3524" t="s">
        <v>5889</v>
      </c>
      <c r="C3524">
        <v>16</v>
      </c>
      <c r="D3524">
        <v>10</v>
      </c>
      <c r="E3524">
        <v>1</v>
      </c>
      <c r="F3524">
        <v>2</v>
      </c>
      <c r="G3524">
        <v>0</v>
      </c>
      <c r="H3524">
        <v>0</v>
      </c>
      <c r="I3524">
        <v>5498</v>
      </c>
      <c r="J3524">
        <v>8000</v>
      </c>
      <c r="K3524">
        <v>16</v>
      </c>
      <c r="L3524">
        <v>24</v>
      </c>
      <c r="M3524">
        <v>16</v>
      </c>
      <c r="N3524">
        <v>24</v>
      </c>
      <c r="O3524">
        <v>180</v>
      </c>
      <c r="P3524">
        <v>240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300</v>
      </c>
      <c r="W3524">
        <v>62000</v>
      </c>
      <c r="X3524">
        <v>5</v>
      </c>
      <c r="Y3524">
        <v>0</v>
      </c>
      <c r="Z3524">
        <v>0</v>
      </c>
      <c r="AA3524">
        <v>1600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100</v>
      </c>
    </row>
    <row r="3525" spans="1:34" ht="18.75">
      <c r="A3525" s="79">
        <v>3524</v>
      </c>
      <c r="B3525" t="s">
        <v>5890</v>
      </c>
      <c r="C3525">
        <v>16</v>
      </c>
      <c r="D3525">
        <v>10</v>
      </c>
      <c r="E3525">
        <v>1</v>
      </c>
      <c r="F3525">
        <v>2</v>
      </c>
      <c r="G3525">
        <v>0</v>
      </c>
      <c r="H3525">
        <v>0</v>
      </c>
      <c r="I3525">
        <v>5508</v>
      </c>
      <c r="J3525">
        <v>8000</v>
      </c>
      <c r="K3525">
        <v>16</v>
      </c>
      <c r="L3525">
        <v>24</v>
      </c>
      <c r="M3525">
        <v>16</v>
      </c>
      <c r="N3525">
        <v>24</v>
      </c>
      <c r="O3525">
        <v>0</v>
      </c>
      <c r="P3525">
        <v>0</v>
      </c>
      <c r="Q3525">
        <v>180</v>
      </c>
      <c r="R3525">
        <v>240</v>
      </c>
      <c r="S3525">
        <v>0</v>
      </c>
      <c r="T3525">
        <v>0</v>
      </c>
      <c r="U3525">
        <v>0</v>
      </c>
      <c r="V3525">
        <v>300</v>
      </c>
      <c r="W3525">
        <v>62000</v>
      </c>
      <c r="X3525">
        <v>5</v>
      </c>
      <c r="Y3525">
        <v>0</v>
      </c>
      <c r="Z3525">
        <v>0</v>
      </c>
      <c r="AA3525">
        <v>1600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100</v>
      </c>
    </row>
    <row r="3526" spans="1:34" ht="18.75">
      <c r="A3526" s="79">
        <v>3525</v>
      </c>
      <c r="B3526" t="s">
        <v>5891</v>
      </c>
      <c r="C3526">
        <v>16</v>
      </c>
      <c r="D3526">
        <v>10</v>
      </c>
      <c r="E3526">
        <v>1</v>
      </c>
      <c r="F3526">
        <v>2</v>
      </c>
      <c r="G3526">
        <v>0</v>
      </c>
      <c r="H3526">
        <v>0</v>
      </c>
      <c r="I3526">
        <v>5518</v>
      </c>
      <c r="J3526">
        <v>8000</v>
      </c>
      <c r="K3526">
        <v>16</v>
      </c>
      <c r="L3526">
        <v>24</v>
      </c>
      <c r="M3526">
        <v>16</v>
      </c>
      <c r="N3526">
        <v>24</v>
      </c>
      <c r="O3526">
        <v>0</v>
      </c>
      <c r="P3526">
        <v>0</v>
      </c>
      <c r="Q3526">
        <v>0</v>
      </c>
      <c r="R3526">
        <v>0</v>
      </c>
      <c r="S3526">
        <v>180</v>
      </c>
      <c r="T3526">
        <v>240</v>
      </c>
      <c r="U3526">
        <v>0</v>
      </c>
      <c r="V3526">
        <v>300</v>
      </c>
      <c r="W3526">
        <v>62000</v>
      </c>
      <c r="X3526">
        <v>5</v>
      </c>
      <c r="Y3526">
        <v>0</v>
      </c>
      <c r="Z3526">
        <v>0</v>
      </c>
      <c r="AA3526">
        <v>1600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100</v>
      </c>
    </row>
    <row r="3527" spans="1:34" ht="18.75">
      <c r="A3527" s="79">
        <v>3526</v>
      </c>
      <c r="B3527" t="s">
        <v>5892</v>
      </c>
      <c r="C3527">
        <v>19</v>
      </c>
      <c r="D3527">
        <v>0</v>
      </c>
      <c r="E3527">
        <v>3</v>
      </c>
      <c r="F3527">
        <v>0</v>
      </c>
      <c r="G3527">
        <v>0</v>
      </c>
      <c r="H3527">
        <v>0</v>
      </c>
      <c r="I3527">
        <v>5426</v>
      </c>
      <c r="J3527">
        <v>8000</v>
      </c>
      <c r="K3527">
        <v>0</v>
      </c>
      <c r="L3527">
        <v>0</v>
      </c>
      <c r="M3527">
        <v>0</v>
      </c>
      <c r="N3527">
        <v>4</v>
      </c>
      <c r="O3527">
        <v>70</v>
      </c>
      <c r="P3527">
        <v>100</v>
      </c>
      <c r="Q3527">
        <v>70</v>
      </c>
      <c r="R3527">
        <v>100</v>
      </c>
      <c r="S3527">
        <v>70</v>
      </c>
      <c r="T3527">
        <v>100</v>
      </c>
      <c r="U3527">
        <v>0</v>
      </c>
      <c r="V3527">
        <v>150</v>
      </c>
      <c r="W3527">
        <v>50000</v>
      </c>
      <c r="X3527">
        <v>5</v>
      </c>
      <c r="Y3527">
        <v>0</v>
      </c>
      <c r="Z3527">
        <v>0</v>
      </c>
      <c r="AA3527">
        <v>320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100</v>
      </c>
    </row>
    <row r="3528" spans="1:34" ht="18.75">
      <c r="A3528" s="79">
        <v>3527</v>
      </c>
      <c r="B3528" t="s">
        <v>5893</v>
      </c>
      <c r="C3528">
        <v>26</v>
      </c>
      <c r="D3528">
        <v>0</v>
      </c>
      <c r="E3528">
        <v>2</v>
      </c>
      <c r="F3528">
        <v>0</v>
      </c>
      <c r="G3528">
        <v>0</v>
      </c>
      <c r="H3528">
        <v>0</v>
      </c>
      <c r="I3528">
        <v>5420</v>
      </c>
      <c r="J3528">
        <v>8000</v>
      </c>
      <c r="K3528">
        <v>6</v>
      </c>
      <c r="L3528">
        <v>10</v>
      </c>
      <c r="M3528">
        <v>6</v>
      </c>
      <c r="N3528">
        <v>10</v>
      </c>
      <c r="O3528">
        <v>70</v>
      </c>
      <c r="P3528">
        <v>100</v>
      </c>
      <c r="Q3528">
        <v>70</v>
      </c>
      <c r="R3528">
        <v>100</v>
      </c>
      <c r="S3528">
        <v>70</v>
      </c>
      <c r="T3528">
        <v>100</v>
      </c>
      <c r="U3528">
        <v>0</v>
      </c>
      <c r="V3528">
        <v>150</v>
      </c>
      <c r="W3528">
        <v>50000</v>
      </c>
      <c r="X3528">
        <v>5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1040</v>
      </c>
      <c r="AE3528">
        <v>640</v>
      </c>
      <c r="AF3528">
        <v>0</v>
      </c>
      <c r="AG3528">
        <v>0</v>
      </c>
      <c r="AH3528">
        <v>100</v>
      </c>
    </row>
    <row r="3529" spans="1:34" ht="18.75">
      <c r="A3529" s="79">
        <v>3528</v>
      </c>
      <c r="B3529" t="s">
        <v>5894</v>
      </c>
      <c r="C3529">
        <v>54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5423</v>
      </c>
      <c r="J3529">
        <v>8000</v>
      </c>
      <c r="K3529">
        <v>10</v>
      </c>
      <c r="L3529">
        <v>20</v>
      </c>
      <c r="M3529">
        <v>10</v>
      </c>
      <c r="N3529">
        <v>20</v>
      </c>
      <c r="O3529">
        <v>70</v>
      </c>
      <c r="P3529">
        <v>100</v>
      </c>
      <c r="Q3529">
        <v>70</v>
      </c>
      <c r="R3529">
        <v>100</v>
      </c>
      <c r="S3529">
        <v>70</v>
      </c>
      <c r="T3529">
        <v>100</v>
      </c>
      <c r="U3529">
        <v>0</v>
      </c>
      <c r="V3529">
        <v>150</v>
      </c>
      <c r="W3529">
        <v>50000</v>
      </c>
      <c r="X3529">
        <v>5</v>
      </c>
      <c r="Y3529">
        <v>0</v>
      </c>
      <c r="Z3529">
        <v>0</v>
      </c>
      <c r="AA3529">
        <v>320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100</v>
      </c>
    </row>
    <row r="3530" spans="1:34" ht="18.75">
      <c r="A3530" s="79">
        <v>3529</v>
      </c>
      <c r="B3530" t="s">
        <v>5895</v>
      </c>
      <c r="C3530">
        <v>16</v>
      </c>
      <c r="D3530">
        <v>10</v>
      </c>
      <c r="E3530">
        <v>2</v>
      </c>
      <c r="F3530">
        <v>0</v>
      </c>
      <c r="G3530">
        <v>0</v>
      </c>
      <c r="H3530">
        <v>0</v>
      </c>
      <c r="I3530">
        <v>5428</v>
      </c>
      <c r="J3530">
        <v>6000</v>
      </c>
      <c r="K3530">
        <v>10</v>
      </c>
      <c r="L3530">
        <v>20</v>
      </c>
      <c r="M3530">
        <v>10</v>
      </c>
      <c r="N3530">
        <v>20</v>
      </c>
      <c r="O3530">
        <v>70</v>
      </c>
      <c r="P3530">
        <v>100</v>
      </c>
      <c r="Q3530">
        <v>70</v>
      </c>
      <c r="R3530">
        <v>100</v>
      </c>
      <c r="S3530">
        <v>70</v>
      </c>
      <c r="T3530">
        <v>100</v>
      </c>
      <c r="U3530">
        <v>0</v>
      </c>
      <c r="V3530">
        <v>150</v>
      </c>
      <c r="W3530">
        <v>25000</v>
      </c>
      <c r="X3530">
        <v>5</v>
      </c>
      <c r="Y3530">
        <v>0</v>
      </c>
      <c r="Z3530">
        <v>0</v>
      </c>
      <c r="AA3530">
        <v>320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100</v>
      </c>
    </row>
    <row r="3531" spans="1:34" ht="18.75">
      <c r="A3531" s="79">
        <v>3530</v>
      </c>
      <c r="B3531" t="s">
        <v>5896</v>
      </c>
      <c r="C3531">
        <v>16</v>
      </c>
      <c r="D3531">
        <v>2</v>
      </c>
      <c r="E3531">
        <v>1</v>
      </c>
      <c r="F3531">
        <v>1</v>
      </c>
      <c r="G3531">
        <v>0</v>
      </c>
      <c r="H3531">
        <v>0</v>
      </c>
      <c r="I3531">
        <v>5422</v>
      </c>
      <c r="J3531">
        <v>8000</v>
      </c>
      <c r="K3531">
        <v>10</v>
      </c>
      <c r="L3531">
        <v>20</v>
      </c>
      <c r="M3531">
        <v>10</v>
      </c>
      <c r="N3531">
        <v>20</v>
      </c>
      <c r="O3531">
        <v>70</v>
      </c>
      <c r="P3531">
        <v>100</v>
      </c>
      <c r="Q3531">
        <v>70</v>
      </c>
      <c r="R3531">
        <v>100</v>
      </c>
      <c r="S3531">
        <v>70</v>
      </c>
      <c r="T3531">
        <v>100</v>
      </c>
      <c r="U3531">
        <v>0</v>
      </c>
      <c r="V3531">
        <v>150</v>
      </c>
      <c r="W3531">
        <v>20000</v>
      </c>
      <c r="X3531">
        <v>5</v>
      </c>
      <c r="Y3531">
        <v>0</v>
      </c>
      <c r="Z3531">
        <v>0</v>
      </c>
      <c r="AA3531">
        <v>320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100</v>
      </c>
    </row>
    <row r="3532" spans="1:34" ht="18.75">
      <c r="A3532" s="79">
        <v>3531</v>
      </c>
      <c r="B3532" t="s">
        <v>5897</v>
      </c>
      <c r="C3532">
        <v>30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5425</v>
      </c>
      <c r="J3532">
        <v>50000</v>
      </c>
      <c r="K3532">
        <v>0</v>
      </c>
      <c r="L3532">
        <v>0</v>
      </c>
      <c r="M3532">
        <v>0</v>
      </c>
      <c r="N3532">
        <v>0</v>
      </c>
      <c r="O3532">
        <v>70</v>
      </c>
      <c r="P3532">
        <v>100</v>
      </c>
      <c r="Q3532">
        <v>70</v>
      </c>
      <c r="R3532">
        <v>100</v>
      </c>
      <c r="S3532">
        <v>70</v>
      </c>
      <c r="T3532">
        <v>100</v>
      </c>
      <c r="U3532">
        <v>0</v>
      </c>
      <c r="V3532">
        <v>150</v>
      </c>
      <c r="W3532">
        <v>25000</v>
      </c>
      <c r="X3532">
        <v>5</v>
      </c>
      <c r="Y3532">
        <v>0</v>
      </c>
      <c r="Z3532">
        <v>0</v>
      </c>
      <c r="AA3532">
        <v>320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100</v>
      </c>
    </row>
    <row r="3533" spans="1:34" ht="18.75">
      <c r="A3533" s="79">
        <v>3532</v>
      </c>
      <c r="B3533" t="s">
        <v>5898</v>
      </c>
      <c r="C3533">
        <v>22</v>
      </c>
      <c r="D3533">
        <v>0</v>
      </c>
      <c r="E3533">
        <v>2</v>
      </c>
      <c r="F3533">
        <v>0</v>
      </c>
      <c r="G3533">
        <v>0</v>
      </c>
      <c r="H3533">
        <v>0</v>
      </c>
      <c r="I3533">
        <v>5427</v>
      </c>
      <c r="J3533">
        <v>8000</v>
      </c>
      <c r="K3533">
        <v>6</v>
      </c>
      <c r="L3533">
        <v>10</v>
      </c>
      <c r="M3533">
        <v>6</v>
      </c>
      <c r="N3533">
        <v>10</v>
      </c>
      <c r="O3533">
        <v>70</v>
      </c>
      <c r="P3533">
        <v>100</v>
      </c>
      <c r="Q3533">
        <v>70</v>
      </c>
      <c r="R3533">
        <v>100</v>
      </c>
      <c r="S3533">
        <v>70</v>
      </c>
      <c r="T3533">
        <v>100</v>
      </c>
      <c r="U3533">
        <v>0</v>
      </c>
      <c r="V3533">
        <v>150</v>
      </c>
      <c r="W3533">
        <v>50000</v>
      </c>
      <c r="X3533">
        <v>5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1040</v>
      </c>
      <c r="AE3533">
        <v>640</v>
      </c>
      <c r="AF3533">
        <v>0</v>
      </c>
      <c r="AG3533">
        <v>0</v>
      </c>
      <c r="AH3533">
        <v>100</v>
      </c>
    </row>
    <row r="3534" spans="1:34" ht="18.75">
      <c r="A3534" s="79">
        <v>3533</v>
      </c>
      <c r="B3534" t="s">
        <v>5899</v>
      </c>
      <c r="C3534">
        <v>15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5421</v>
      </c>
      <c r="J3534">
        <v>10000</v>
      </c>
      <c r="K3534">
        <v>10</v>
      </c>
      <c r="L3534">
        <v>20</v>
      </c>
      <c r="M3534">
        <v>10</v>
      </c>
      <c r="N3534">
        <v>20</v>
      </c>
      <c r="O3534">
        <v>70</v>
      </c>
      <c r="P3534">
        <v>100</v>
      </c>
      <c r="Q3534">
        <v>70</v>
      </c>
      <c r="R3534">
        <v>100</v>
      </c>
      <c r="S3534">
        <v>70</v>
      </c>
      <c r="T3534">
        <v>100</v>
      </c>
      <c r="U3534">
        <v>0</v>
      </c>
      <c r="V3534">
        <v>150</v>
      </c>
      <c r="W3534">
        <v>50000</v>
      </c>
      <c r="X3534">
        <v>5</v>
      </c>
      <c r="Y3534">
        <v>0</v>
      </c>
      <c r="Z3534">
        <v>0</v>
      </c>
      <c r="AA3534">
        <v>320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100</v>
      </c>
    </row>
    <row r="3535" spans="1:34" ht="18.75">
      <c r="A3535" s="79">
        <v>3534</v>
      </c>
      <c r="B3535" t="s">
        <v>5900</v>
      </c>
      <c r="C3535">
        <v>62</v>
      </c>
      <c r="D3535">
        <v>0</v>
      </c>
      <c r="E3535">
        <v>1</v>
      </c>
      <c r="F3535">
        <v>6</v>
      </c>
      <c r="G3535">
        <v>0</v>
      </c>
      <c r="H3535">
        <v>0</v>
      </c>
      <c r="I3535">
        <v>5424</v>
      </c>
      <c r="J3535">
        <v>10000</v>
      </c>
      <c r="K3535">
        <v>10</v>
      </c>
      <c r="L3535">
        <v>20</v>
      </c>
      <c r="M3535">
        <v>10</v>
      </c>
      <c r="N3535">
        <v>20</v>
      </c>
      <c r="O3535">
        <v>70</v>
      </c>
      <c r="P3535">
        <v>100</v>
      </c>
      <c r="Q3535">
        <v>70</v>
      </c>
      <c r="R3535">
        <v>100</v>
      </c>
      <c r="S3535">
        <v>70</v>
      </c>
      <c r="T3535">
        <v>100</v>
      </c>
      <c r="U3535">
        <v>0</v>
      </c>
      <c r="V3535">
        <v>150</v>
      </c>
      <c r="W3535">
        <v>50000</v>
      </c>
      <c r="X3535">
        <v>5</v>
      </c>
      <c r="Y3535">
        <v>0</v>
      </c>
      <c r="Z3535">
        <v>0</v>
      </c>
      <c r="AA3535">
        <v>320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100</v>
      </c>
    </row>
    <row r="3536" spans="1:34" ht="18.75">
      <c r="A3536" s="79">
        <v>3535</v>
      </c>
      <c r="B3536" t="s">
        <v>5901</v>
      </c>
      <c r="C3536">
        <v>19</v>
      </c>
      <c r="D3536">
        <v>0</v>
      </c>
      <c r="E3536">
        <v>3</v>
      </c>
      <c r="F3536">
        <v>0</v>
      </c>
      <c r="G3536">
        <v>0</v>
      </c>
      <c r="H3536">
        <v>0</v>
      </c>
      <c r="I3536">
        <v>5436</v>
      </c>
      <c r="J3536">
        <v>8000</v>
      </c>
      <c r="K3536">
        <v>0</v>
      </c>
      <c r="L3536">
        <v>0</v>
      </c>
      <c r="M3536">
        <v>0</v>
      </c>
      <c r="N3536">
        <v>4</v>
      </c>
      <c r="O3536">
        <v>70</v>
      </c>
      <c r="P3536">
        <v>100</v>
      </c>
      <c r="Q3536">
        <v>70</v>
      </c>
      <c r="R3536">
        <v>100</v>
      </c>
      <c r="S3536">
        <v>70</v>
      </c>
      <c r="T3536">
        <v>100</v>
      </c>
      <c r="U3536">
        <v>0</v>
      </c>
      <c r="V3536">
        <v>150</v>
      </c>
      <c r="W3536">
        <v>50000</v>
      </c>
      <c r="X3536">
        <v>5</v>
      </c>
      <c r="Y3536">
        <v>0</v>
      </c>
      <c r="Z3536">
        <v>0</v>
      </c>
      <c r="AA3536">
        <v>320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100</v>
      </c>
    </row>
    <row r="3537" spans="1:34" ht="18.75">
      <c r="A3537" s="79">
        <v>3536</v>
      </c>
      <c r="B3537" t="s">
        <v>5902</v>
      </c>
      <c r="C3537">
        <v>26</v>
      </c>
      <c r="D3537">
        <v>0</v>
      </c>
      <c r="E3537">
        <v>2</v>
      </c>
      <c r="F3537">
        <v>0</v>
      </c>
      <c r="G3537">
        <v>0</v>
      </c>
      <c r="H3537">
        <v>0</v>
      </c>
      <c r="I3537">
        <v>5430</v>
      </c>
      <c r="J3537">
        <v>8000</v>
      </c>
      <c r="K3537">
        <v>6</v>
      </c>
      <c r="L3537">
        <v>10</v>
      </c>
      <c r="M3537">
        <v>6</v>
      </c>
      <c r="N3537">
        <v>10</v>
      </c>
      <c r="O3537">
        <v>70</v>
      </c>
      <c r="P3537">
        <v>100</v>
      </c>
      <c r="Q3537">
        <v>70</v>
      </c>
      <c r="R3537">
        <v>100</v>
      </c>
      <c r="S3537">
        <v>70</v>
      </c>
      <c r="T3537">
        <v>100</v>
      </c>
      <c r="U3537">
        <v>0</v>
      </c>
      <c r="V3537">
        <v>150</v>
      </c>
      <c r="W3537">
        <v>50000</v>
      </c>
      <c r="X3537">
        <v>5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1040</v>
      </c>
      <c r="AE3537">
        <v>640</v>
      </c>
      <c r="AF3537">
        <v>0</v>
      </c>
      <c r="AG3537">
        <v>0</v>
      </c>
      <c r="AH3537">
        <v>100</v>
      </c>
    </row>
    <row r="3538" spans="1:34" ht="18.75">
      <c r="A3538" s="79">
        <v>3537</v>
      </c>
      <c r="B3538" t="s">
        <v>5903</v>
      </c>
      <c r="C3538">
        <v>54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5433</v>
      </c>
      <c r="J3538">
        <v>8000</v>
      </c>
      <c r="K3538">
        <v>10</v>
      </c>
      <c r="L3538">
        <v>20</v>
      </c>
      <c r="M3538">
        <v>10</v>
      </c>
      <c r="N3538">
        <v>20</v>
      </c>
      <c r="O3538">
        <v>70</v>
      </c>
      <c r="P3538">
        <v>100</v>
      </c>
      <c r="Q3538">
        <v>70</v>
      </c>
      <c r="R3538">
        <v>100</v>
      </c>
      <c r="S3538">
        <v>70</v>
      </c>
      <c r="T3538">
        <v>100</v>
      </c>
      <c r="U3538">
        <v>0</v>
      </c>
      <c r="V3538">
        <v>150</v>
      </c>
      <c r="W3538">
        <v>50000</v>
      </c>
      <c r="X3538">
        <v>5</v>
      </c>
      <c r="Y3538">
        <v>0</v>
      </c>
      <c r="Z3538">
        <v>0</v>
      </c>
      <c r="AA3538">
        <v>320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100</v>
      </c>
    </row>
    <row r="3539" spans="1:34" ht="18.75">
      <c r="A3539" s="79">
        <v>3538</v>
      </c>
      <c r="B3539" t="s">
        <v>5904</v>
      </c>
      <c r="C3539">
        <v>16</v>
      </c>
      <c r="D3539">
        <v>10</v>
      </c>
      <c r="E3539">
        <v>2</v>
      </c>
      <c r="F3539">
        <v>0</v>
      </c>
      <c r="G3539">
        <v>0</v>
      </c>
      <c r="H3539">
        <v>0</v>
      </c>
      <c r="I3539">
        <v>5438</v>
      </c>
      <c r="J3539">
        <v>6000</v>
      </c>
      <c r="K3539">
        <v>10</v>
      </c>
      <c r="L3539">
        <v>20</v>
      </c>
      <c r="M3539">
        <v>10</v>
      </c>
      <c r="N3539">
        <v>20</v>
      </c>
      <c r="O3539">
        <v>70</v>
      </c>
      <c r="P3539">
        <v>100</v>
      </c>
      <c r="Q3539">
        <v>70</v>
      </c>
      <c r="R3539">
        <v>100</v>
      </c>
      <c r="S3539">
        <v>70</v>
      </c>
      <c r="T3539">
        <v>100</v>
      </c>
      <c r="U3539">
        <v>0</v>
      </c>
      <c r="V3539">
        <v>150</v>
      </c>
      <c r="W3539">
        <v>25000</v>
      </c>
      <c r="X3539">
        <v>5</v>
      </c>
      <c r="Y3539">
        <v>0</v>
      </c>
      <c r="Z3539">
        <v>0</v>
      </c>
      <c r="AA3539">
        <v>320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100</v>
      </c>
    </row>
    <row r="3540" spans="1:34" ht="18.75">
      <c r="A3540" s="79">
        <v>3539</v>
      </c>
      <c r="B3540" t="s">
        <v>5905</v>
      </c>
      <c r="C3540">
        <v>16</v>
      </c>
      <c r="D3540">
        <v>2</v>
      </c>
      <c r="E3540">
        <v>1</v>
      </c>
      <c r="F3540">
        <v>1</v>
      </c>
      <c r="G3540">
        <v>0</v>
      </c>
      <c r="H3540">
        <v>0</v>
      </c>
      <c r="I3540">
        <v>5432</v>
      </c>
      <c r="J3540">
        <v>8000</v>
      </c>
      <c r="K3540">
        <v>10</v>
      </c>
      <c r="L3540">
        <v>20</v>
      </c>
      <c r="M3540">
        <v>10</v>
      </c>
      <c r="N3540">
        <v>20</v>
      </c>
      <c r="O3540">
        <v>70</v>
      </c>
      <c r="P3540">
        <v>100</v>
      </c>
      <c r="Q3540">
        <v>70</v>
      </c>
      <c r="R3540">
        <v>100</v>
      </c>
      <c r="S3540">
        <v>70</v>
      </c>
      <c r="T3540">
        <v>100</v>
      </c>
      <c r="U3540">
        <v>0</v>
      </c>
      <c r="V3540">
        <v>150</v>
      </c>
      <c r="W3540">
        <v>20000</v>
      </c>
      <c r="X3540">
        <v>5</v>
      </c>
      <c r="Y3540">
        <v>0</v>
      </c>
      <c r="Z3540">
        <v>0</v>
      </c>
      <c r="AA3540">
        <v>320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100</v>
      </c>
    </row>
    <row r="3541" spans="1:34" ht="18.75">
      <c r="A3541" s="79">
        <v>3540</v>
      </c>
      <c r="B3541" t="s">
        <v>5906</v>
      </c>
      <c r="C3541">
        <v>30</v>
      </c>
      <c r="D3541">
        <v>0</v>
      </c>
      <c r="E3541">
        <v>1</v>
      </c>
      <c r="F3541">
        <v>0</v>
      </c>
      <c r="G3541">
        <v>1</v>
      </c>
      <c r="H3541">
        <v>0</v>
      </c>
      <c r="I3541">
        <v>5435</v>
      </c>
      <c r="J3541">
        <v>50000</v>
      </c>
      <c r="K3541">
        <v>0</v>
      </c>
      <c r="L3541">
        <v>0</v>
      </c>
      <c r="M3541">
        <v>0</v>
      </c>
      <c r="N3541">
        <v>0</v>
      </c>
      <c r="O3541">
        <v>70</v>
      </c>
      <c r="P3541">
        <v>100</v>
      </c>
      <c r="Q3541">
        <v>70</v>
      </c>
      <c r="R3541">
        <v>100</v>
      </c>
      <c r="S3541">
        <v>70</v>
      </c>
      <c r="T3541">
        <v>100</v>
      </c>
      <c r="U3541">
        <v>0</v>
      </c>
      <c r="V3541">
        <v>150</v>
      </c>
      <c r="W3541">
        <v>25000</v>
      </c>
      <c r="X3541">
        <v>5</v>
      </c>
      <c r="Y3541">
        <v>0</v>
      </c>
      <c r="Z3541">
        <v>0</v>
      </c>
      <c r="AA3541">
        <v>320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100</v>
      </c>
    </row>
    <row r="3542" spans="1:34" ht="18.75">
      <c r="A3542" s="79">
        <v>3541</v>
      </c>
      <c r="B3542" t="s">
        <v>5907</v>
      </c>
      <c r="C3542">
        <v>22</v>
      </c>
      <c r="D3542">
        <v>0</v>
      </c>
      <c r="E3542">
        <v>2</v>
      </c>
      <c r="F3542">
        <v>0</v>
      </c>
      <c r="G3542">
        <v>0</v>
      </c>
      <c r="H3542">
        <v>0</v>
      </c>
      <c r="I3542">
        <v>5437</v>
      </c>
      <c r="J3542">
        <v>8000</v>
      </c>
      <c r="K3542">
        <v>6</v>
      </c>
      <c r="L3542">
        <v>10</v>
      </c>
      <c r="M3542">
        <v>6</v>
      </c>
      <c r="N3542">
        <v>10</v>
      </c>
      <c r="O3542">
        <v>70</v>
      </c>
      <c r="P3542">
        <v>100</v>
      </c>
      <c r="Q3542">
        <v>70</v>
      </c>
      <c r="R3542">
        <v>100</v>
      </c>
      <c r="S3542">
        <v>70</v>
      </c>
      <c r="T3542">
        <v>100</v>
      </c>
      <c r="U3542">
        <v>0</v>
      </c>
      <c r="V3542">
        <v>150</v>
      </c>
      <c r="W3542">
        <v>50000</v>
      </c>
      <c r="X3542">
        <v>5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1040</v>
      </c>
      <c r="AE3542">
        <v>640</v>
      </c>
      <c r="AF3542">
        <v>0</v>
      </c>
      <c r="AG3542">
        <v>0</v>
      </c>
      <c r="AH3542">
        <v>100</v>
      </c>
    </row>
    <row r="3543" spans="1:34" ht="18.75">
      <c r="A3543" s="79">
        <v>3542</v>
      </c>
      <c r="B3543" t="s">
        <v>5908</v>
      </c>
      <c r="C3543">
        <v>15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5431</v>
      </c>
      <c r="J3543">
        <v>10000</v>
      </c>
      <c r="K3543">
        <v>10</v>
      </c>
      <c r="L3543">
        <v>20</v>
      </c>
      <c r="M3543">
        <v>10</v>
      </c>
      <c r="N3543">
        <v>20</v>
      </c>
      <c r="O3543">
        <v>70</v>
      </c>
      <c r="P3543">
        <v>100</v>
      </c>
      <c r="Q3543">
        <v>70</v>
      </c>
      <c r="R3543">
        <v>100</v>
      </c>
      <c r="S3543">
        <v>70</v>
      </c>
      <c r="T3543">
        <v>100</v>
      </c>
      <c r="U3543">
        <v>0</v>
      </c>
      <c r="V3543">
        <v>150</v>
      </c>
      <c r="W3543">
        <v>50000</v>
      </c>
      <c r="X3543">
        <v>5</v>
      </c>
      <c r="Y3543">
        <v>0</v>
      </c>
      <c r="Z3543">
        <v>0</v>
      </c>
      <c r="AA3543">
        <v>320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100</v>
      </c>
    </row>
    <row r="3544" spans="1:34" ht="18.75">
      <c r="A3544" s="79">
        <v>3543</v>
      </c>
      <c r="B3544" t="s">
        <v>5909</v>
      </c>
      <c r="C3544">
        <v>62</v>
      </c>
      <c r="D3544">
        <v>0</v>
      </c>
      <c r="E3544">
        <v>1</v>
      </c>
      <c r="F3544">
        <v>6</v>
      </c>
      <c r="G3544">
        <v>0</v>
      </c>
      <c r="H3544">
        <v>0</v>
      </c>
      <c r="I3544">
        <v>5434</v>
      </c>
      <c r="J3544">
        <v>10000</v>
      </c>
      <c r="K3544">
        <v>10</v>
      </c>
      <c r="L3544">
        <v>20</v>
      </c>
      <c r="M3544">
        <v>10</v>
      </c>
      <c r="N3544">
        <v>20</v>
      </c>
      <c r="O3544">
        <v>70</v>
      </c>
      <c r="P3544">
        <v>100</v>
      </c>
      <c r="Q3544">
        <v>70</v>
      </c>
      <c r="R3544">
        <v>100</v>
      </c>
      <c r="S3544">
        <v>70</v>
      </c>
      <c r="T3544">
        <v>100</v>
      </c>
      <c r="U3544">
        <v>0</v>
      </c>
      <c r="V3544">
        <v>150</v>
      </c>
      <c r="W3544">
        <v>50000</v>
      </c>
      <c r="X3544">
        <v>5</v>
      </c>
      <c r="Y3544">
        <v>0</v>
      </c>
      <c r="Z3544">
        <v>0</v>
      </c>
      <c r="AA3544">
        <v>320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100</v>
      </c>
    </row>
    <row r="3545" spans="1:34" ht="18.75">
      <c r="A3545" s="79">
        <v>3544</v>
      </c>
      <c r="B3545" t="s">
        <v>5910</v>
      </c>
      <c r="C3545">
        <v>19</v>
      </c>
      <c r="D3545">
        <v>0</v>
      </c>
      <c r="E3545">
        <v>3</v>
      </c>
      <c r="F3545">
        <v>0</v>
      </c>
      <c r="G3545">
        <v>0</v>
      </c>
      <c r="H3545">
        <v>0</v>
      </c>
      <c r="I3545">
        <v>5416</v>
      </c>
      <c r="J3545">
        <v>8000</v>
      </c>
      <c r="K3545">
        <v>0</v>
      </c>
      <c r="L3545">
        <v>0</v>
      </c>
      <c r="M3545">
        <v>0</v>
      </c>
      <c r="N3545">
        <v>4</v>
      </c>
      <c r="O3545">
        <v>70</v>
      </c>
      <c r="P3545">
        <v>100</v>
      </c>
      <c r="Q3545">
        <v>70</v>
      </c>
      <c r="R3545">
        <v>100</v>
      </c>
      <c r="S3545">
        <v>70</v>
      </c>
      <c r="T3545">
        <v>100</v>
      </c>
      <c r="U3545">
        <v>0</v>
      </c>
      <c r="V3545">
        <v>150</v>
      </c>
      <c r="W3545">
        <v>50000</v>
      </c>
      <c r="X3545">
        <v>5</v>
      </c>
      <c r="Y3545">
        <v>0</v>
      </c>
      <c r="Z3545">
        <v>0</v>
      </c>
      <c r="AA3545">
        <v>320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100</v>
      </c>
    </row>
    <row r="3546" spans="1:34" ht="18.75">
      <c r="A3546" s="79">
        <v>3545</v>
      </c>
      <c r="B3546" t="s">
        <v>5911</v>
      </c>
      <c r="C3546">
        <v>26</v>
      </c>
      <c r="D3546">
        <v>0</v>
      </c>
      <c r="E3546">
        <v>2</v>
      </c>
      <c r="F3546">
        <v>0</v>
      </c>
      <c r="G3546">
        <v>0</v>
      </c>
      <c r="H3546">
        <v>0</v>
      </c>
      <c r="I3546">
        <v>5410</v>
      </c>
      <c r="J3546">
        <v>8000</v>
      </c>
      <c r="K3546">
        <v>6</v>
      </c>
      <c r="L3546">
        <v>10</v>
      </c>
      <c r="M3546">
        <v>6</v>
      </c>
      <c r="N3546">
        <v>10</v>
      </c>
      <c r="O3546">
        <v>70</v>
      </c>
      <c r="P3546">
        <v>100</v>
      </c>
      <c r="Q3546">
        <v>70</v>
      </c>
      <c r="R3546">
        <v>100</v>
      </c>
      <c r="S3546">
        <v>70</v>
      </c>
      <c r="T3546">
        <v>100</v>
      </c>
      <c r="U3546">
        <v>0</v>
      </c>
      <c r="V3546">
        <v>150</v>
      </c>
      <c r="W3546">
        <v>50000</v>
      </c>
      <c r="X3546">
        <v>5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1040</v>
      </c>
      <c r="AE3546">
        <v>640</v>
      </c>
      <c r="AF3546">
        <v>0</v>
      </c>
      <c r="AG3546">
        <v>0</v>
      </c>
      <c r="AH3546">
        <v>100</v>
      </c>
    </row>
    <row r="3547" spans="1:34" ht="18.75">
      <c r="A3547" s="79">
        <v>3546</v>
      </c>
      <c r="B3547" t="s">
        <v>5912</v>
      </c>
      <c r="C3547">
        <v>54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5413</v>
      </c>
      <c r="J3547">
        <v>8000</v>
      </c>
      <c r="K3547">
        <v>10</v>
      </c>
      <c r="L3547">
        <v>20</v>
      </c>
      <c r="M3547">
        <v>10</v>
      </c>
      <c r="N3547">
        <v>20</v>
      </c>
      <c r="O3547">
        <v>70</v>
      </c>
      <c r="P3547">
        <v>100</v>
      </c>
      <c r="Q3547">
        <v>70</v>
      </c>
      <c r="R3547">
        <v>100</v>
      </c>
      <c r="S3547">
        <v>70</v>
      </c>
      <c r="T3547">
        <v>100</v>
      </c>
      <c r="U3547">
        <v>0</v>
      </c>
      <c r="V3547">
        <v>150</v>
      </c>
      <c r="W3547">
        <v>50000</v>
      </c>
      <c r="X3547">
        <v>5</v>
      </c>
      <c r="Y3547">
        <v>0</v>
      </c>
      <c r="Z3547">
        <v>0</v>
      </c>
      <c r="AA3547">
        <v>320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100</v>
      </c>
    </row>
    <row r="3548" spans="1:34" ht="18.75">
      <c r="A3548" s="79">
        <v>3547</v>
      </c>
      <c r="B3548" t="s">
        <v>5913</v>
      </c>
      <c r="C3548">
        <v>16</v>
      </c>
      <c r="D3548">
        <v>10</v>
      </c>
      <c r="E3548">
        <v>2</v>
      </c>
      <c r="F3548">
        <v>0</v>
      </c>
      <c r="G3548">
        <v>0</v>
      </c>
      <c r="H3548">
        <v>0</v>
      </c>
      <c r="I3548">
        <v>5418</v>
      </c>
      <c r="J3548">
        <v>6000</v>
      </c>
      <c r="K3548">
        <v>10</v>
      </c>
      <c r="L3548">
        <v>20</v>
      </c>
      <c r="M3548">
        <v>10</v>
      </c>
      <c r="N3548">
        <v>20</v>
      </c>
      <c r="O3548">
        <v>70</v>
      </c>
      <c r="P3548">
        <v>100</v>
      </c>
      <c r="Q3548">
        <v>70</v>
      </c>
      <c r="R3548">
        <v>100</v>
      </c>
      <c r="S3548">
        <v>70</v>
      </c>
      <c r="T3548">
        <v>100</v>
      </c>
      <c r="U3548">
        <v>0</v>
      </c>
      <c r="V3548">
        <v>150</v>
      </c>
      <c r="W3548">
        <v>25000</v>
      </c>
      <c r="X3548">
        <v>5</v>
      </c>
      <c r="Y3548">
        <v>0</v>
      </c>
      <c r="Z3548">
        <v>0</v>
      </c>
      <c r="AA3548">
        <v>320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100</v>
      </c>
    </row>
    <row r="3549" spans="1:34" ht="18.75">
      <c r="A3549" s="79">
        <v>3548</v>
      </c>
      <c r="B3549" t="s">
        <v>5914</v>
      </c>
      <c r="C3549">
        <v>16</v>
      </c>
      <c r="D3549">
        <v>2</v>
      </c>
      <c r="E3549">
        <v>1</v>
      </c>
      <c r="F3549">
        <v>1</v>
      </c>
      <c r="G3549">
        <v>0</v>
      </c>
      <c r="H3549">
        <v>0</v>
      </c>
      <c r="I3549">
        <v>5412</v>
      </c>
      <c r="J3549">
        <v>8000</v>
      </c>
      <c r="K3549">
        <v>10</v>
      </c>
      <c r="L3549">
        <v>20</v>
      </c>
      <c r="M3549">
        <v>10</v>
      </c>
      <c r="N3549">
        <v>20</v>
      </c>
      <c r="O3549">
        <v>70</v>
      </c>
      <c r="P3549">
        <v>100</v>
      </c>
      <c r="Q3549">
        <v>70</v>
      </c>
      <c r="R3549">
        <v>100</v>
      </c>
      <c r="S3549">
        <v>70</v>
      </c>
      <c r="T3549">
        <v>100</v>
      </c>
      <c r="U3549">
        <v>0</v>
      </c>
      <c r="V3549">
        <v>150</v>
      </c>
      <c r="W3549">
        <v>20000</v>
      </c>
      <c r="X3549">
        <v>5</v>
      </c>
      <c r="Y3549">
        <v>0</v>
      </c>
      <c r="Z3549">
        <v>0</v>
      </c>
      <c r="AA3549">
        <v>320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100</v>
      </c>
    </row>
    <row r="3550" spans="1:34" ht="18.75">
      <c r="A3550" s="79">
        <v>3549</v>
      </c>
      <c r="B3550" t="s">
        <v>5915</v>
      </c>
      <c r="C3550">
        <v>30</v>
      </c>
      <c r="D3550">
        <v>0</v>
      </c>
      <c r="E3550">
        <v>1</v>
      </c>
      <c r="F3550">
        <v>0</v>
      </c>
      <c r="G3550">
        <v>1</v>
      </c>
      <c r="H3550">
        <v>0</v>
      </c>
      <c r="I3550">
        <v>5415</v>
      </c>
      <c r="J3550">
        <v>50000</v>
      </c>
      <c r="K3550">
        <v>0</v>
      </c>
      <c r="L3550">
        <v>0</v>
      </c>
      <c r="M3550">
        <v>0</v>
      </c>
      <c r="N3550">
        <v>0</v>
      </c>
      <c r="O3550">
        <v>70</v>
      </c>
      <c r="P3550">
        <v>100</v>
      </c>
      <c r="Q3550">
        <v>70</v>
      </c>
      <c r="R3550">
        <v>100</v>
      </c>
      <c r="S3550">
        <v>70</v>
      </c>
      <c r="T3550">
        <v>100</v>
      </c>
      <c r="U3550">
        <v>0</v>
      </c>
      <c r="V3550">
        <v>150</v>
      </c>
      <c r="W3550">
        <v>25000</v>
      </c>
      <c r="X3550">
        <v>5</v>
      </c>
      <c r="Y3550">
        <v>0</v>
      </c>
      <c r="Z3550">
        <v>0</v>
      </c>
      <c r="AA3550">
        <v>320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100</v>
      </c>
    </row>
    <row r="3551" spans="1:34" ht="18.75">
      <c r="A3551" s="79">
        <v>3550</v>
      </c>
      <c r="B3551" t="s">
        <v>5916</v>
      </c>
      <c r="C3551">
        <v>22</v>
      </c>
      <c r="D3551">
        <v>0</v>
      </c>
      <c r="E3551">
        <v>2</v>
      </c>
      <c r="F3551">
        <v>0</v>
      </c>
      <c r="G3551">
        <v>0</v>
      </c>
      <c r="H3551">
        <v>0</v>
      </c>
      <c r="I3551">
        <v>5417</v>
      </c>
      <c r="J3551">
        <v>8000</v>
      </c>
      <c r="K3551">
        <v>6</v>
      </c>
      <c r="L3551">
        <v>10</v>
      </c>
      <c r="M3551">
        <v>6</v>
      </c>
      <c r="N3551">
        <v>10</v>
      </c>
      <c r="O3551">
        <v>70</v>
      </c>
      <c r="P3551">
        <v>100</v>
      </c>
      <c r="Q3551">
        <v>70</v>
      </c>
      <c r="R3551">
        <v>100</v>
      </c>
      <c r="S3551">
        <v>70</v>
      </c>
      <c r="T3551">
        <v>100</v>
      </c>
      <c r="U3551">
        <v>0</v>
      </c>
      <c r="V3551">
        <v>150</v>
      </c>
      <c r="W3551">
        <v>50000</v>
      </c>
      <c r="X3551">
        <v>5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1040</v>
      </c>
      <c r="AE3551">
        <v>640</v>
      </c>
      <c r="AF3551">
        <v>0</v>
      </c>
      <c r="AG3551">
        <v>0</v>
      </c>
      <c r="AH3551">
        <v>100</v>
      </c>
    </row>
    <row r="3552" spans="1:34" ht="18.75">
      <c r="A3552" s="79">
        <v>3551</v>
      </c>
      <c r="B3552" t="s">
        <v>5917</v>
      </c>
      <c r="C3552">
        <v>15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5411</v>
      </c>
      <c r="J3552">
        <v>10000</v>
      </c>
      <c r="K3552">
        <v>10</v>
      </c>
      <c r="L3552">
        <v>20</v>
      </c>
      <c r="M3552">
        <v>10</v>
      </c>
      <c r="N3552">
        <v>20</v>
      </c>
      <c r="O3552">
        <v>70</v>
      </c>
      <c r="P3552">
        <v>100</v>
      </c>
      <c r="Q3552">
        <v>70</v>
      </c>
      <c r="R3552">
        <v>100</v>
      </c>
      <c r="S3552">
        <v>70</v>
      </c>
      <c r="T3552">
        <v>100</v>
      </c>
      <c r="U3552">
        <v>0</v>
      </c>
      <c r="V3552">
        <v>150</v>
      </c>
      <c r="W3552">
        <v>50000</v>
      </c>
      <c r="X3552">
        <v>5</v>
      </c>
      <c r="Y3552">
        <v>0</v>
      </c>
      <c r="Z3552">
        <v>0</v>
      </c>
      <c r="AA3552">
        <v>320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100</v>
      </c>
    </row>
    <row r="3553" spans="1:34" ht="18.75">
      <c r="A3553" s="79">
        <v>3552</v>
      </c>
      <c r="B3553" t="s">
        <v>5918</v>
      </c>
      <c r="C3553">
        <v>62</v>
      </c>
      <c r="D3553">
        <v>0</v>
      </c>
      <c r="E3553">
        <v>1</v>
      </c>
      <c r="F3553">
        <v>6</v>
      </c>
      <c r="G3553">
        <v>0</v>
      </c>
      <c r="H3553">
        <v>0</v>
      </c>
      <c r="I3553">
        <v>5414</v>
      </c>
      <c r="J3553">
        <v>10000</v>
      </c>
      <c r="K3553">
        <v>10</v>
      </c>
      <c r="L3553">
        <v>20</v>
      </c>
      <c r="M3553">
        <v>10</v>
      </c>
      <c r="N3553">
        <v>20</v>
      </c>
      <c r="O3553">
        <v>70</v>
      </c>
      <c r="P3553">
        <v>100</v>
      </c>
      <c r="Q3553">
        <v>70</v>
      </c>
      <c r="R3553">
        <v>100</v>
      </c>
      <c r="S3553">
        <v>70</v>
      </c>
      <c r="T3553">
        <v>100</v>
      </c>
      <c r="U3553">
        <v>0</v>
      </c>
      <c r="V3553">
        <v>150</v>
      </c>
      <c r="W3553">
        <v>50000</v>
      </c>
      <c r="X3553">
        <v>5</v>
      </c>
      <c r="Y3553">
        <v>0</v>
      </c>
      <c r="Z3553">
        <v>0</v>
      </c>
      <c r="AA3553">
        <v>320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100</v>
      </c>
    </row>
    <row r="3554" spans="1:34" ht="18.75">
      <c r="A3554" s="79">
        <v>3553</v>
      </c>
      <c r="B3554" t="s">
        <v>5919</v>
      </c>
      <c r="C3554">
        <v>17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276</v>
      </c>
      <c r="J3554">
        <v>100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5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100</v>
      </c>
    </row>
    <row r="3555" spans="1:34" ht="18.75">
      <c r="A3555" s="79">
        <v>3554</v>
      </c>
      <c r="B3555" t="s">
        <v>5920</v>
      </c>
      <c r="C3555">
        <v>17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276</v>
      </c>
      <c r="J3555">
        <v>100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5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100</v>
      </c>
    </row>
    <row r="3556" spans="1:34" ht="18.75">
      <c r="A3556" s="79">
        <v>3555</v>
      </c>
      <c r="B3556" t="s">
        <v>5921</v>
      </c>
      <c r="C3556">
        <v>17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276</v>
      </c>
      <c r="J3556">
        <v>100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5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100</v>
      </c>
    </row>
    <row r="3557" spans="1:34" ht="18.75">
      <c r="A3557" s="79">
        <v>3556</v>
      </c>
      <c r="B3557" t="s">
        <v>5922</v>
      </c>
      <c r="C3557">
        <v>17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276</v>
      </c>
      <c r="J3557">
        <v>100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5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100</v>
      </c>
    </row>
    <row r="3558" spans="1:34" ht="18.75">
      <c r="A3558" s="79">
        <v>3557</v>
      </c>
      <c r="B3558" t="s">
        <v>5923</v>
      </c>
      <c r="C3558">
        <v>17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276</v>
      </c>
      <c r="J3558">
        <v>100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5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100</v>
      </c>
    </row>
    <row r="3559" spans="1:34" ht="18.75">
      <c r="A3559" s="79">
        <v>3558</v>
      </c>
      <c r="B3559" t="s">
        <v>5924</v>
      </c>
      <c r="C3559">
        <v>17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276</v>
      </c>
      <c r="J3559">
        <v>100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5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100</v>
      </c>
    </row>
    <row r="3560" spans="1:34" ht="18.75">
      <c r="A3560" s="79">
        <v>3559</v>
      </c>
      <c r="B3560" t="s">
        <v>5925</v>
      </c>
      <c r="C3560">
        <v>17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276</v>
      </c>
      <c r="J3560">
        <v>100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5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100</v>
      </c>
    </row>
    <row r="3561" spans="1:34" ht="18.75">
      <c r="A3561" s="79">
        <v>3560</v>
      </c>
      <c r="B3561" t="s">
        <v>5926</v>
      </c>
      <c r="C3561">
        <v>17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276</v>
      </c>
      <c r="J3561">
        <v>100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5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100</v>
      </c>
    </row>
    <row r="3562" spans="1:34" ht="18.75">
      <c r="A3562" s="79">
        <v>3561</v>
      </c>
      <c r="B3562" t="s">
        <v>5927</v>
      </c>
      <c r="C3562">
        <v>17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276</v>
      </c>
      <c r="J3562">
        <v>100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5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100</v>
      </c>
    </row>
    <row r="3563" spans="1:34" ht="18.75">
      <c r="A3563" s="79">
        <v>3562</v>
      </c>
      <c r="B3563" t="s">
        <v>5928</v>
      </c>
      <c r="C3563">
        <v>17</v>
      </c>
      <c r="D3563">
        <v>0</v>
      </c>
      <c r="E3563">
        <v>1</v>
      </c>
      <c r="F3563">
        <v>29</v>
      </c>
      <c r="G3563">
        <v>0</v>
      </c>
      <c r="H3563">
        <v>0</v>
      </c>
      <c r="I3563">
        <v>5531</v>
      </c>
      <c r="J3563">
        <v>999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1000</v>
      </c>
      <c r="X3563">
        <v>5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100</v>
      </c>
    </row>
    <row r="3564" spans="1:34" ht="18.75">
      <c r="A3564" s="79">
        <v>3563</v>
      </c>
      <c r="B3564" t="s">
        <v>5929</v>
      </c>
      <c r="C3564">
        <v>17</v>
      </c>
      <c r="D3564">
        <v>0</v>
      </c>
      <c r="E3564">
        <v>1</v>
      </c>
      <c r="F3564">
        <v>29</v>
      </c>
      <c r="G3564">
        <v>0</v>
      </c>
      <c r="H3564">
        <v>0</v>
      </c>
      <c r="I3564">
        <v>5530</v>
      </c>
      <c r="J3564">
        <v>60000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1000</v>
      </c>
      <c r="X3564">
        <v>5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100</v>
      </c>
    </row>
    <row r="3565" spans="1:34" ht="18.75">
      <c r="A3565" s="79">
        <v>3564</v>
      </c>
      <c r="B3565" t="s">
        <v>5930</v>
      </c>
      <c r="C3565">
        <v>17</v>
      </c>
      <c r="D3565">
        <v>0</v>
      </c>
      <c r="E3565">
        <v>1</v>
      </c>
      <c r="F3565">
        <v>29</v>
      </c>
      <c r="G3565">
        <v>0</v>
      </c>
      <c r="H3565">
        <v>0</v>
      </c>
      <c r="I3565">
        <v>5530</v>
      </c>
      <c r="J3565">
        <v>60000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1000</v>
      </c>
      <c r="X3565">
        <v>5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100</v>
      </c>
    </row>
    <row r="3566" spans="1:34" ht="18.75">
      <c r="A3566" s="79">
        <v>3565</v>
      </c>
      <c r="B3566" t="s">
        <v>5931</v>
      </c>
      <c r="C3566">
        <v>17</v>
      </c>
      <c r="D3566">
        <v>0</v>
      </c>
      <c r="E3566">
        <v>1</v>
      </c>
      <c r="F3566">
        <v>29</v>
      </c>
      <c r="G3566">
        <v>0</v>
      </c>
      <c r="H3566">
        <v>0</v>
      </c>
      <c r="I3566">
        <v>5530</v>
      </c>
      <c r="J3566">
        <v>60000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1000</v>
      </c>
      <c r="X3566">
        <v>5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100</v>
      </c>
    </row>
    <row r="3567" spans="1:34" ht="18.75">
      <c r="A3567" s="79">
        <v>3566</v>
      </c>
      <c r="B3567" t="s">
        <v>5932</v>
      </c>
      <c r="C3567">
        <v>17</v>
      </c>
      <c r="D3567">
        <v>0</v>
      </c>
      <c r="E3567">
        <v>1</v>
      </c>
      <c r="F3567">
        <v>29</v>
      </c>
      <c r="G3567">
        <v>0</v>
      </c>
      <c r="H3567">
        <v>0</v>
      </c>
      <c r="I3567">
        <v>5530</v>
      </c>
      <c r="J3567">
        <v>60000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1000</v>
      </c>
      <c r="X3567">
        <v>5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100</v>
      </c>
    </row>
    <row r="3568" spans="1:34" ht="18.75">
      <c r="A3568" s="79">
        <v>3567</v>
      </c>
      <c r="B3568" t="s">
        <v>5933</v>
      </c>
      <c r="C3568">
        <v>17</v>
      </c>
      <c r="D3568">
        <v>0</v>
      </c>
      <c r="E3568">
        <v>1</v>
      </c>
      <c r="F3568">
        <v>29</v>
      </c>
      <c r="G3568">
        <v>0</v>
      </c>
      <c r="H3568">
        <v>0</v>
      </c>
      <c r="I3568">
        <v>5530</v>
      </c>
      <c r="J3568">
        <v>60000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1000</v>
      </c>
      <c r="X3568">
        <v>5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100</v>
      </c>
    </row>
    <row r="3569" spans="1:34" ht="18.75">
      <c r="A3569" s="79">
        <v>3568</v>
      </c>
      <c r="B3569" t="s">
        <v>5934</v>
      </c>
      <c r="C3569">
        <v>31</v>
      </c>
      <c r="D3569">
        <v>0</v>
      </c>
      <c r="E3569">
        <v>1</v>
      </c>
      <c r="F3569">
        <v>176</v>
      </c>
      <c r="G3569">
        <v>0</v>
      </c>
      <c r="H3569">
        <v>0</v>
      </c>
      <c r="I3569">
        <v>1105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3000</v>
      </c>
      <c r="X3569">
        <v>5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100</v>
      </c>
    </row>
    <row r="3570" spans="1:34" ht="18.75">
      <c r="A3570" s="79">
        <v>3569</v>
      </c>
      <c r="B3570" t="s">
        <v>5935</v>
      </c>
      <c r="C3570">
        <v>31</v>
      </c>
      <c r="D3570">
        <v>0</v>
      </c>
      <c r="E3570">
        <v>1</v>
      </c>
      <c r="F3570">
        <v>177</v>
      </c>
      <c r="G3570">
        <v>0</v>
      </c>
      <c r="H3570">
        <v>0</v>
      </c>
      <c r="I3570">
        <v>1105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3000</v>
      </c>
      <c r="X3570">
        <v>5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100</v>
      </c>
    </row>
    <row r="3571" spans="1:34" ht="18.75">
      <c r="A3571" s="79">
        <v>3570</v>
      </c>
      <c r="B3571" t="s">
        <v>5936</v>
      </c>
      <c r="C3571">
        <v>31</v>
      </c>
      <c r="D3571">
        <v>0</v>
      </c>
      <c r="E3571">
        <v>1</v>
      </c>
      <c r="F3571">
        <v>178</v>
      </c>
      <c r="G3571">
        <v>0</v>
      </c>
      <c r="H3571">
        <v>0</v>
      </c>
      <c r="I3571">
        <v>3757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3000</v>
      </c>
      <c r="X3571">
        <v>5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100</v>
      </c>
    </row>
    <row r="3572" spans="1:34" ht="18.75">
      <c r="A3572" s="79">
        <v>3571</v>
      </c>
      <c r="B3572" t="s">
        <v>5937</v>
      </c>
      <c r="C3572">
        <v>44</v>
      </c>
      <c r="D3572">
        <v>236</v>
      </c>
      <c r="E3572">
        <v>1</v>
      </c>
      <c r="F3572">
        <v>0</v>
      </c>
      <c r="G3572">
        <v>0</v>
      </c>
      <c r="H3572">
        <v>0</v>
      </c>
      <c r="I3572">
        <v>4223</v>
      </c>
      <c r="J3572">
        <v>0</v>
      </c>
      <c r="K3572">
        <v>0</v>
      </c>
      <c r="L3572">
        <v>60</v>
      </c>
      <c r="M3572">
        <v>2</v>
      </c>
      <c r="N3572">
        <v>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250</v>
      </c>
      <c r="U3572">
        <v>0</v>
      </c>
      <c r="V3572">
        <v>0</v>
      </c>
      <c r="W3572">
        <v>5000</v>
      </c>
      <c r="X3572">
        <v>5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100</v>
      </c>
    </row>
    <row r="3573" spans="1:34" ht="18.75">
      <c r="A3573" s="79">
        <v>3572</v>
      </c>
      <c r="B3573" t="s">
        <v>5938</v>
      </c>
      <c r="C3573">
        <v>44</v>
      </c>
      <c r="D3573">
        <v>237</v>
      </c>
      <c r="E3573">
        <v>1</v>
      </c>
      <c r="F3573">
        <v>0</v>
      </c>
      <c r="G3573">
        <v>0</v>
      </c>
      <c r="H3573">
        <v>0</v>
      </c>
      <c r="I3573">
        <v>4223</v>
      </c>
      <c r="J3573">
        <v>0</v>
      </c>
      <c r="K3573">
        <v>0</v>
      </c>
      <c r="L3573">
        <v>80</v>
      </c>
      <c r="M3573">
        <v>1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5000</v>
      </c>
      <c r="X3573">
        <v>5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100</v>
      </c>
    </row>
    <row r="3574" spans="1:34" ht="18.75">
      <c r="A3574" s="79">
        <v>3573</v>
      </c>
      <c r="B3574" t="s">
        <v>5939</v>
      </c>
      <c r="C3574">
        <v>44</v>
      </c>
      <c r="D3574">
        <v>238</v>
      </c>
      <c r="E3574">
        <v>1</v>
      </c>
      <c r="F3574">
        <v>0</v>
      </c>
      <c r="G3574">
        <v>0</v>
      </c>
      <c r="H3574">
        <v>0</v>
      </c>
      <c r="I3574">
        <v>4223</v>
      </c>
      <c r="J3574">
        <v>0</v>
      </c>
      <c r="K3574">
        <v>0</v>
      </c>
      <c r="L3574">
        <v>90</v>
      </c>
      <c r="M3574">
        <v>2</v>
      </c>
      <c r="N3574">
        <v>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500</v>
      </c>
      <c r="U3574">
        <v>0</v>
      </c>
      <c r="V3574">
        <v>0</v>
      </c>
      <c r="W3574">
        <v>5000</v>
      </c>
      <c r="X3574">
        <v>5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100</v>
      </c>
    </row>
    <row r="3575" spans="1:34" ht="18.75">
      <c r="A3575" s="79">
        <v>3574</v>
      </c>
      <c r="B3575" t="s">
        <v>5940</v>
      </c>
      <c r="C3575">
        <v>44</v>
      </c>
      <c r="D3575">
        <v>239</v>
      </c>
      <c r="E3575">
        <v>1</v>
      </c>
      <c r="F3575">
        <v>0</v>
      </c>
      <c r="G3575">
        <v>0</v>
      </c>
      <c r="H3575">
        <v>0</v>
      </c>
      <c r="I3575">
        <v>5030</v>
      </c>
      <c r="J3575">
        <v>0</v>
      </c>
      <c r="K3575">
        <v>0</v>
      </c>
      <c r="L3575">
        <v>250</v>
      </c>
      <c r="M3575">
        <v>3</v>
      </c>
      <c r="N3575">
        <v>3</v>
      </c>
      <c r="O3575">
        <v>3</v>
      </c>
      <c r="P3575">
        <v>0</v>
      </c>
      <c r="Q3575">
        <v>0</v>
      </c>
      <c r="R3575">
        <v>0</v>
      </c>
      <c r="S3575">
        <v>0</v>
      </c>
      <c r="T3575">
        <v>900</v>
      </c>
      <c r="U3575">
        <v>0</v>
      </c>
      <c r="V3575">
        <v>0</v>
      </c>
      <c r="W3575">
        <v>5000</v>
      </c>
      <c r="X3575">
        <v>5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100</v>
      </c>
    </row>
    <row r="3576" spans="1:34" ht="18.75">
      <c r="A3576" s="79">
        <v>3575</v>
      </c>
      <c r="B3576" t="s">
        <v>5941</v>
      </c>
      <c r="C3576">
        <v>44</v>
      </c>
      <c r="D3576">
        <v>240</v>
      </c>
      <c r="E3576">
        <v>1</v>
      </c>
      <c r="F3576">
        <v>0</v>
      </c>
      <c r="G3576">
        <v>0</v>
      </c>
      <c r="H3576">
        <v>0</v>
      </c>
      <c r="I3576">
        <v>5030</v>
      </c>
      <c r="J3576">
        <v>0</v>
      </c>
      <c r="K3576">
        <v>0</v>
      </c>
      <c r="L3576">
        <v>320</v>
      </c>
      <c r="M3576">
        <v>5</v>
      </c>
      <c r="N3576">
        <v>5</v>
      </c>
      <c r="O3576">
        <v>5</v>
      </c>
      <c r="P3576">
        <v>0</v>
      </c>
      <c r="Q3576">
        <v>0</v>
      </c>
      <c r="R3576">
        <v>0</v>
      </c>
      <c r="S3576">
        <v>0</v>
      </c>
      <c r="T3576">
        <v>1440</v>
      </c>
      <c r="U3576">
        <v>0</v>
      </c>
      <c r="V3576">
        <v>0</v>
      </c>
      <c r="W3576">
        <v>5000</v>
      </c>
      <c r="X3576">
        <v>5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100</v>
      </c>
    </row>
    <row r="3577" spans="1:34" ht="18.75">
      <c r="A3577" s="79">
        <v>3576</v>
      </c>
      <c r="B3577" t="s">
        <v>5942</v>
      </c>
      <c r="C3577">
        <v>44</v>
      </c>
      <c r="D3577">
        <v>236</v>
      </c>
      <c r="E3577">
        <v>1</v>
      </c>
      <c r="F3577">
        <v>1</v>
      </c>
      <c r="G3577">
        <v>0</v>
      </c>
      <c r="H3577">
        <v>0</v>
      </c>
      <c r="I3577">
        <v>4223</v>
      </c>
      <c r="J3577">
        <v>0</v>
      </c>
      <c r="K3577">
        <v>0</v>
      </c>
      <c r="L3577">
        <v>60</v>
      </c>
      <c r="M3577">
        <v>20</v>
      </c>
      <c r="N3577">
        <v>20</v>
      </c>
      <c r="O3577">
        <v>15</v>
      </c>
      <c r="P3577">
        <v>0</v>
      </c>
      <c r="Q3577">
        <v>0</v>
      </c>
      <c r="R3577">
        <v>0</v>
      </c>
      <c r="S3577">
        <v>0</v>
      </c>
      <c r="T3577">
        <v>2500</v>
      </c>
      <c r="U3577">
        <v>0</v>
      </c>
      <c r="V3577">
        <v>0</v>
      </c>
      <c r="W3577">
        <v>5000</v>
      </c>
      <c r="X3577">
        <v>5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100</v>
      </c>
    </row>
    <row r="3578" spans="1:34" ht="18.75">
      <c r="A3578" s="79">
        <v>3577</v>
      </c>
      <c r="B3578" t="s">
        <v>5943</v>
      </c>
      <c r="C3578">
        <v>44</v>
      </c>
      <c r="D3578">
        <v>237</v>
      </c>
      <c r="E3578">
        <v>1</v>
      </c>
      <c r="F3578">
        <v>1</v>
      </c>
      <c r="G3578">
        <v>0</v>
      </c>
      <c r="H3578">
        <v>0</v>
      </c>
      <c r="I3578">
        <v>4223</v>
      </c>
      <c r="J3578">
        <v>0</v>
      </c>
      <c r="K3578">
        <v>0</v>
      </c>
      <c r="L3578">
        <v>80</v>
      </c>
      <c r="M3578">
        <v>25</v>
      </c>
      <c r="N3578">
        <v>25</v>
      </c>
      <c r="O3578">
        <v>20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5000</v>
      </c>
      <c r="X3578">
        <v>5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100</v>
      </c>
    </row>
    <row r="3579" spans="1:34" ht="18.75">
      <c r="A3579" s="79">
        <v>3578</v>
      </c>
      <c r="B3579" t="s">
        <v>5944</v>
      </c>
      <c r="C3579">
        <v>44</v>
      </c>
      <c r="D3579">
        <v>238</v>
      </c>
      <c r="E3579">
        <v>1</v>
      </c>
      <c r="F3579">
        <v>1</v>
      </c>
      <c r="G3579">
        <v>0</v>
      </c>
      <c r="H3579">
        <v>0</v>
      </c>
      <c r="I3579">
        <v>4223</v>
      </c>
      <c r="J3579">
        <v>0</v>
      </c>
      <c r="K3579">
        <v>0</v>
      </c>
      <c r="L3579">
        <v>90</v>
      </c>
      <c r="M3579">
        <v>30</v>
      </c>
      <c r="N3579">
        <v>30</v>
      </c>
      <c r="O3579">
        <v>25</v>
      </c>
      <c r="P3579">
        <v>0</v>
      </c>
      <c r="Q3579">
        <v>0</v>
      </c>
      <c r="R3579">
        <v>0</v>
      </c>
      <c r="S3579">
        <v>20</v>
      </c>
      <c r="T3579">
        <v>3000</v>
      </c>
      <c r="U3579">
        <v>0</v>
      </c>
      <c r="V3579">
        <v>0</v>
      </c>
      <c r="W3579">
        <v>5000</v>
      </c>
      <c r="X3579">
        <v>5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100</v>
      </c>
    </row>
    <row r="3580" spans="1:34" ht="18.75">
      <c r="A3580" s="79">
        <v>3579</v>
      </c>
      <c r="B3580" t="s">
        <v>5945</v>
      </c>
      <c r="C3580">
        <v>44</v>
      </c>
      <c r="D3580">
        <v>239</v>
      </c>
      <c r="E3580">
        <v>1</v>
      </c>
      <c r="F3580">
        <v>1</v>
      </c>
      <c r="G3580">
        <v>0</v>
      </c>
      <c r="H3580">
        <v>0</v>
      </c>
      <c r="I3580">
        <v>5030</v>
      </c>
      <c r="J3580">
        <v>0</v>
      </c>
      <c r="K3580">
        <v>0</v>
      </c>
      <c r="L3580">
        <v>250</v>
      </c>
      <c r="M3580">
        <v>50</v>
      </c>
      <c r="N3580">
        <v>50</v>
      </c>
      <c r="O3580">
        <v>50</v>
      </c>
      <c r="P3580">
        <v>0</v>
      </c>
      <c r="Q3580">
        <v>0</v>
      </c>
      <c r="R3580">
        <v>0</v>
      </c>
      <c r="S3580">
        <v>50</v>
      </c>
      <c r="T3580">
        <v>5400</v>
      </c>
      <c r="U3580">
        <v>0</v>
      </c>
      <c r="V3580">
        <v>0</v>
      </c>
      <c r="W3580">
        <v>5000</v>
      </c>
      <c r="X3580">
        <v>5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100</v>
      </c>
    </row>
    <row r="3581" spans="1:34" ht="18.75">
      <c r="A3581" s="79">
        <v>3580</v>
      </c>
      <c r="B3581" t="s">
        <v>5946</v>
      </c>
      <c r="C3581">
        <v>44</v>
      </c>
      <c r="D3581">
        <v>240</v>
      </c>
      <c r="E3581">
        <v>1</v>
      </c>
      <c r="F3581">
        <v>1</v>
      </c>
      <c r="G3581">
        <v>0</v>
      </c>
      <c r="H3581">
        <v>0</v>
      </c>
      <c r="I3581">
        <v>5030</v>
      </c>
      <c r="J3581">
        <v>0</v>
      </c>
      <c r="K3581">
        <v>0</v>
      </c>
      <c r="L3581">
        <v>400</v>
      </c>
      <c r="M3581">
        <v>70</v>
      </c>
      <c r="N3581">
        <v>70</v>
      </c>
      <c r="O3581">
        <v>70</v>
      </c>
      <c r="P3581">
        <v>0</v>
      </c>
      <c r="Q3581">
        <v>0</v>
      </c>
      <c r="R3581">
        <v>0</v>
      </c>
      <c r="S3581">
        <v>100</v>
      </c>
      <c r="T3581">
        <v>8640</v>
      </c>
      <c r="U3581">
        <v>0</v>
      </c>
      <c r="V3581">
        <v>0</v>
      </c>
      <c r="W3581">
        <v>5000</v>
      </c>
      <c r="X3581">
        <v>5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100</v>
      </c>
    </row>
    <row r="3582" spans="1:34" ht="18.75">
      <c r="A3582" s="79">
        <v>3581</v>
      </c>
      <c r="B3582" t="s">
        <v>5947</v>
      </c>
      <c r="C3582">
        <v>44</v>
      </c>
      <c r="D3582">
        <v>236</v>
      </c>
      <c r="E3582">
        <v>1</v>
      </c>
      <c r="F3582">
        <v>2</v>
      </c>
      <c r="G3582">
        <v>0</v>
      </c>
      <c r="H3582">
        <v>0</v>
      </c>
      <c r="I3582">
        <v>4223</v>
      </c>
      <c r="J3582">
        <v>0</v>
      </c>
      <c r="K3582">
        <v>0</v>
      </c>
      <c r="L3582">
        <v>60</v>
      </c>
      <c r="M3582">
        <v>0</v>
      </c>
      <c r="N3582">
        <v>0</v>
      </c>
      <c r="O3582">
        <v>0</v>
      </c>
      <c r="P3582">
        <v>80</v>
      </c>
      <c r="Q3582">
        <v>60</v>
      </c>
      <c r="R3582">
        <v>0</v>
      </c>
      <c r="S3582">
        <v>0</v>
      </c>
      <c r="T3582">
        <v>250</v>
      </c>
      <c r="U3582">
        <v>0</v>
      </c>
      <c r="V3582">
        <v>0</v>
      </c>
      <c r="W3582">
        <v>5000</v>
      </c>
      <c r="X3582">
        <v>5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100</v>
      </c>
    </row>
    <row r="3583" spans="1:34" ht="18.75">
      <c r="A3583" s="79">
        <v>3582</v>
      </c>
      <c r="B3583" t="s">
        <v>5948</v>
      </c>
      <c r="C3583">
        <v>44</v>
      </c>
      <c r="D3583">
        <v>237</v>
      </c>
      <c r="E3583">
        <v>1</v>
      </c>
      <c r="F3583">
        <v>2</v>
      </c>
      <c r="G3583">
        <v>0</v>
      </c>
      <c r="H3583">
        <v>0</v>
      </c>
      <c r="I3583">
        <v>4223</v>
      </c>
      <c r="J3583">
        <v>0</v>
      </c>
      <c r="K3583">
        <v>0</v>
      </c>
      <c r="L3583">
        <v>80</v>
      </c>
      <c r="M3583">
        <v>0</v>
      </c>
      <c r="N3583">
        <v>0</v>
      </c>
      <c r="O3583">
        <v>0</v>
      </c>
      <c r="P3583">
        <v>80</v>
      </c>
      <c r="Q3583">
        <v>60</v>
      </c>
      <c r="R3583">
        <v>20</v>
      </c>
      <c r="S3583">
        <v>0</v>
      </c>
      <c r="T3583">
        <v>0</v>
      </c>
      <c r="U3583">
        <v>0</v>
      </c>
      <c r="V3583">
        <v>0</v>
      </c>
      <c r="W3583">
        <v>5000</v>
      </c>
      <c r="X3583">
        <v>5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100</v>
      </c>
    </row>
    <row r="3584" spans="1:34" ht="18.75">
      <c r="A3584" s="79">
        <v>3583</v>
      </c>
      <c r="B3584" t="s">
        <v>5949</v>
      </c>
      <c r="C3584">
        <v>44</v>
      </c>
      <c r="D3584">
        <v>238</v>
      </c>
      <c r="E3584">
        <v>1</v>
      </c>
      <c r="F3584">
        <v>2</v>
      </c>
      <c r="G3584">
        <v>0</v>
      </c>
      <c r="H3584">
        <v>0</v>
      </c>
      <c r="I3584">
        <v>4223</v>
      </c>
      <c r="J3584">
        <v>0</v>
      </c>
      <c r="K3584">
        <v>0</v>
      </c>
      <c r="L3584">
        <v>90</v>
      </c>
      <c r="M3584">
        <v>0</v>
      </c>
      <c r="N3584">
        <v>0</v>
      </c>
      <c r="O3584">
        <v>0</v>
      </c>
      <c r="P3584">
        <v>90</v>
      </c>
      <c r="Q3584">
        <v>90</v>
      </c>
      <c r="R3584">
        <v>30</v>
      </c>
      <c r="S3584">
        <v>0</v>
      </c>
      <c r="T3584">
        <v>3000</v>
      </c>
      <c r="U3584">
        <v>0</v>
      </c>
      <c r="V3584">
        <v>0</v>
      </c>
      <c r="W3584">
        <v>5000</v>
      </c>
      <c r="X3584">
        <v>5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100</v>
      </c>
    </row>
    <row r="3585" spans="1:34" ht="18.75">
      <c r="A3585" s="79">
        <v>3584</v>
      </c>
      <c r="B3585" t="s">
        <v>5950</v>
      </c>
      <c r="C3585">
        <v>44</v>
      </c>
      <c r="D3585">
        <v>239</v>
      </c>
      <c r="E3585">
        <v>1</v>
      </c>
      <c r="F3585">
        <v>2</v>
      </c>
      <c r="G3585">
        <v>0</v>
      </c>
      <c r="H3585">
        <v>0</v>
      </c>
      <c r="I3585">
        <v>5030</v>
      </c>
      <c r="J3585">
        <v>0</v>
      </c>
      <c r="K3585">
        <v>0</v>
      </c>
      <c r="L3585">
        <v>250</v>
      </c>
      <c r="M3585">
        <v>0</v>
      </c>
      <c r="N3585">
        <v>0</v>
      </c>
      <c r="O3585">
        <v>0</v>
      </c>
      <c r="P3585">
        <v>200</v>
      </c>
      <c r="Q3585">
        <v>120</v>
      </c>
      <c r="R3585">
        <v>45</v>
      </c>
      <c r="S3585">
        <v>0</v>
      </c>
      <c r="T3585">
        <v>5400</v>
      </c>
      <c r="U3585">
        <v>0</v>
      </c>
      <c r="V3585">
        <v>0</v>
      </c>
      <c r="W3585">
        <v>5000</v>
      </c>
      <c r="X3585">
        <v>5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100</v>
      </c>
    </row>
    <row r="3586" spans="1:34" ht="18.75">
      <c r="A3586" s="79">
        <v>3585</v>
      </c>
      <c r="B3586" t="s">
        <v>5951</v>
      </c>
      <c r="C3586">
        <v>44</v>
      </c>
      <c r="D3586">
        <v>240</v>
      </c>
      <c r="E3586">
        <v>1</v>
      </c>
      <c r="F3586">
        <v>2</v>
      </c>
      <c r="G3586">
        <v>0</v>
      </c>
      <c r="H3586">
        <v>0</v>
      </c>
      <c r="I3586">
        <v>5030</v>
      </c>
      <c r="J3586">
        <v>0</v>
      </c>
      <c r="K3586">
        <v>0</v>
      </c>
      <c r="L3586">
        <v>400</v>
      </c>
      <c r="M3586">
        <v>0</v>
      </c>
      <c r="N3586">
        <v>0</v>
      </c>
      <c r="O3586">
        <v>0</v>
      </c>
      <c r="P3586">
        <v>250</v>
      </c>
      <c r="Q3586">
        <v>150</v>
      </c>
      <c r="R3586">
        <v>60</v>
      </c>
      <c r="S3586">
        <v>0</v>
      </c>
      <c r="T3586">
        <v>8640</v>
      </c>
      <c r="U3586">
        <v>0</v>
      </c>
      <c r="V3586">
        <v>0</v>
      </c>
      <c r="W3586">
        <v>5000</v>
      </c>
      <c r="X3586">
        <v>5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100</v>
      </c>
    </row>
    <row r="3587" spans="1:34" ht="18.75">
      <c r="A3587" s="79">
        <v>3586</v>
      </c>
      <c r="B3587" t="s">
        <v>5952</v>
      </c>
      <c r="C3587">
        <v>17</v>
      </c>
      <c r="D3587">
        <v>225</v>
      </c>
      <c r="E3587">
        <v>1</v>
      </c>
      <c r="F3587">
        <v>0</v>
      </c>
      <c r="G3587">
        <v>0</v>
      </c>
      <c r="H3587">
        <v>0</v>
      </c>
      <c r="I3587">
        <v>276</v>
      </c>
      <c r="J3587">
        <v>999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1000</v>
      </c>
      <c r="X3587">
        <v>5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100</v>
      </c>
    </row>
    <row r="3588" spans="1:34" ht="18.75">
      <c r="A3588" s="79">
        <v>3587</v>
      </c>
      <c r="B3588" t="s">
        <v>5953</v>
      </c>
      <c r="C3588">
        <v>17</v>
      </c>
      <c r="D3588">
        <v>226</v>
      </c>
      <c r="E3588">
        <v>1</v>
      </c>
      <c r="F3588">
        <v>0</v>
      </c>
      <c r="G3588">
        <v>0</v>
      </c>
      <c r="H3588">
        <v>0</v>
      </c>
      <c r="I3588">
        <v>276</v>
      </c>
      <c r="J3588">
        <v>999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1000</v>
      </c>
      <c r="X3588">
        <v>5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100</v>
      </c>
    </row>
    <row r="3589" spans="1:34" ht="18.75">
      <c r="A3589" s="79">
        <v>3588</v>
      </c>
      <c r="B3589" t="s">
        <v>5954</v>
      </c>
      <c r="C3589">
        <v>17</v>
      </c>
      <c r="D3589">
        <v>227</v>
      </c>
      <c r="E3589">
        <v>1</v>
      </c>
      <c r="F3589">
        <v>0</v>
      </c>
      <c r="G3589">
        <v>0</v>
      </c>
      <c r="H3589">
        <v>0</v>
      </c>
      <c r="I3589">
        <v>276</v>
      </c>
      <c r="J3589">
        <v>999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1000</v>
      </c>
      <c r="X3589">
        <v>5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100</v>
      </c>
    </row>
    <row r="3590" spans="1:34" ht="18.75">
      <c r="A3590" s="79">
        <v>3589</v>
      </c>
      <c r="B3590" t="s">
        <v>5955</v>
      </c>
      <c r="C3590">
        <v>17</v>
      </c>
      <c r="D3590">
        <v>228</v>
      </c>
      <c r="E3590">
        <v>1</v>
      </c>
      <c r="F3590">
        <v>0</v>
      </c>
      <c r="G3590">
        <v>0</v>
      </c>
      <c r="H3590">
        <v>0</v>
      </c>
      <c r="I3590">
        <v>276</v>
      </c>
      <c r="J3590">
        <v>999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1000</v>
      </c>
      <c r="X3590">
        <v>5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100</v>
      </c>
    </row>
    <row r="3591" spans="1:34" ht="18.75">
      <c r="A3591" s="79">
        <v>3590</v>
      </c>
      <c r="B3591" t="s">
        <v>5956</v>
      </c>
      <c r="C3591">
        <v>17</v>
      </c>
      <c r="D3591">
        <v>229</v>
      </c>
      <c r="E3591">
        <v>1</v>
      </c>
      <c r="F3591">
        <v>0</v>
      </c>
      <c r="G3591">
        <v>0</v>
      </c>
      <c r="H3591">
        <v>0</v>
      </c>
      <c r="I3591">
        <v>276</v>
      </c>
      <c r="J3591">
        <v>999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1000</v>
      </c>
      <c r="X3591">
        <v>5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100</v>
      </c>
    </row>
    <row r="3592" spans="1:34" ht="18.75">
      <c r="A3592" s="79">
        <v>3591</v>
      </c>
      <c r="B3592" t="s">
        <v>5957</v>
      </c>
      <c r="C3592">
        <v>17</v>
      </c>
      <c r="D3592">
        <v>0</v>
      </c>
      <c r="E3592">
        <v>1</v>
      </c>
      <c r="F3592">
        <v>29</v>
      </c>
      <c r="G3592">
        <v>0</v>
      </c>
      <c r="H3592">
        <v>0</v>
      </c>
      <c r="I3592">
        <v>5136</v>
      </c>
      <c r="J3592">
        <v>9999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1000</v>
      </c>
      <c r="X3592">
        <v>5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100</v>
      </c>
    </row>
    <row r="3593" spans="1:34" ht="18.75">
      <c r="A3593" s="79">
        <v>3592</v>
      </c>
      <c r="B3593" t="s">
        <v>5958</v>
      </c>
      <c r="C3593">
        <v>17</v>
      </c>
      <c r="D3593">
        <v>0</v>
      </c>
      <c r="E3593">
        <v>1</v>
      </c>
      <c r="F3593">
        <v>29</v>
      </c>
      <c r="G3593">
        <v>0</v>
      </c>
      <c r="H3593">
        <v>0</v>
      </c>
      <c r="I3593">
        <v>5135</v>
      </c>
      <c r="J3593">
        <v>9999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1000</v>
      </c>
      <c r="X3593">
        <v>5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100</v>
      </c>
    </row>
    <row r="3594" spans="1:34" ht="18.75">
      <c r="A3594" s="79">
        <v>3593</v>
      </c>
      <c r="B3594" t="s">
        <v>5959</v>
      </c>
      <c r="C3594">
        <v>17</v>
      </c>
      <c r="D3594">
        <v>0</v>
      </c>
      <c r="E3594">
        <v>1</v>
      </c>
      <c r="F3594">
        <v>29</v>
      </c>
      <c r="G3594">
        <v>0</v>
      </c>
      <c r="H3594">
        <v>0</v>
      </c>
      <c r="I3594">
        <v>5132</v>
      </c>
      <c r="J3594">
        <v>9999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1000</v>
      </c>
      <c r="X3594">
        <v>5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100</v>
      </c>
    </row>
    <row r="3595" spans="1:34" ht="18.75">
      <c r="A3595" s="79">
        <v>3594</v>
      </c>
      <c r="B3595" t="s">
        <v>5960</v>
      </c>
      <c r="C3595">
        <v>17</v>
      </c>
      <c r="D3595">
        <v>0</v>
      </c>
      <c r="E3595">
        <v>1</v>
      </c>
      <c r="F3595">
        <v>29</v>
      </c>
      <c r="G3595">
        <v>0</v>
      </c>
      <c r="H3595">
        <v>0</v>
      </c>
      <c r="I3595">
        <v>5131</v>
      </c>
      <c r="J3595">
        <v>9999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1000</v>
      </c>
      <c r="X3595">
        <v>5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100</v>
      </c>
    </row>
    <row r="3596" spans="1:34" ht="18.75">
      <c r="A3596" s="79">
        <v>3595</v>
      </c>
      <c r="B3596" t="s">
        <v>5961</v>
      </c>
      <c r="C3596">
        <v>17</v>
      </c>
      <c r="D3596">
        <v>0</v>
      </c>
      <c r="E3596">
        <v>1</v>
      </c>
      <c r="F3596">
        <v>29</v>
      </c>
      <c r="G3596">
        <v>0</v>
      </c>
      <c r="H3596">
        <v>0</v>
      </c>
      <c r="I3596">
        <v>5137</v>
      </c>
      <c r="J3596">
        <v>9999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1000</v>
      </c>
      <c r="X3596">
        <v>5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100</v>
      </c>
    </row>
    <row r="3597" spans="1:34" ht="18.75">
      <c r="A3597" s="79">
        <v>3596</v>
      </c>
      <c r="B3597" t="s">
        <v>5962</v>
      </c>
      <c r="C3597">
        <v>17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276</v>
      </c>
      <c r="J3597">
        <v>100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5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100</v>
      </c>
    </row>
    <row r="3598" spans="1:34" ht="18.75">
      <c r="A3598" s="79">
        <v>3597</v>
      </c>
      <c r="B3598" t="s">
        <v>5963</v>
      </c>
      <c r="C3598">
        <v>17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276</v>
      </c>
      <c r="J3598">
        <v>100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5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100</v>
      </c>
    </row>
    <row r="3599" spans="1:34" ht="18.75">
      <c r="A3599" s="79">
        <v>3598</v>
      </c>
      <c r="B3599" t="s">
        <v>5964</v>
      </c>
      <c r="C3599">
        <v>17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276</v>
      </c>
      <c r="J3599">
        <v>100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5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100</v>
      </c>
    </row>
    <row r="3600" spans="1:34" ht="18.75">
      <c r="A3600" s="79">
        <v>3599</v>
      </c>
      <c r="B3600" t="s">
        <v>5965</v>
      </c>
      <c r="C3600">
        <v>5</v>
      </c>
      <c r="D3600">
        <v>-1</v>
      </c>
      <c r="E3600">
        <v>80</v>
      </c>
      <c r="F3600">
        <v>253</v>
      </c>
      <c r="G3600">
        <v>0</v>
      </c>
      <c r="H3600">
        <v>0</v>
      </c>
      <c r="I3600">
        <v>5550</v>
      </c>
      <c r="J3600">
        <v>60000</v>
      </c>
      <c r="K3600">
        <v>7</v>
      </c>
      <c r="L3600">
        <v>15</v>
      </c>
      <c r="M3600">
        <v>0</v>
      </c>
      <c r="N3600">
        <v>12</v>
      </c>
      <c r="O3600">
        <v>800</v>
      </c>
      <c r="P3600">
        <v>1400</v>
      </c>
      <c r="Q3600">
        <v>0</v>
      </c>
      <c r="R3600">
        <v>0</v>
      </c>
      <c r="S3600">
        <v>0</v>
      </c>
      <c r="T3600">
        <v>0</v>
      </c>
      <c r="U3600">
        <v>89</v>
      </c>
      <c r="V3600">
        <v>300</v>
      </c>
      <c r="W3600">
        <v>62000</v>
      </c>
      <c r="X3600">
        <v>40</v>
      </c>
      <c r="Y3600">
        <v>900</v>
      </c>
      <c r="Z3600">
        <v>120</v>
      </c>
      <c r="AA3600">
        <v>0</v>
      </c>
      <c r="AB3600">
        <v>0</v>
      </c>
      <c r="AC3600">
        <v>0</v>
      </c>
      <c r="AD3600">
        <v>148800</v>
      </c>
      <c r="AE3600">
        <v>114000</v>
      </c>
      <c r="AF3600">
        <v>0</v>
      </c>
      <c r="AG3600">
        <v>0</v>
      </c>
      <c r="AH3600">
        <v>100</v>
      </c>
    </row>
    <row r="3601" spans="1:34" ht="18.75">
      <c r="A3601" s="79">
        <v>3600</v>
      </c>
      <c r="B3601" t="s">
        <v>5966</v>
      </c>
      <c r="C3601">
        <v>5</v>
      </c>
      <c r="D3601">
        <v>-1</v>
      </c>
      <c r="E3601">
        <v>80</v>
      </c>
      <c r="F3601">
        <v>257</v>
      </c>
      <c r="G3601">
        <v>0</v>
      </c>
      <c r="H3601">
        <v>0</v>
      </c>
      <c r="I3601">
        <v>5550</v>
      </c>
      <c r="J3601">
        <v>60000</v>
      </c>
      <c r="K3601">
        <v>7</v>
      </c>
      <c r="L3601">
        <v>15</v>
      </c>
      <c r="M3601">
        <v>0</v>
      </c>
      <c r="N3601">
        <v>0</v>
      </c>
      <c r="O3601">
        <v>0</v>
      </c>
      <c r="P3601">
        <v>0</v>
      </c>
      <c r="Q3601">
        <v>800</v>
      </c>
      <c r="R3601">
        <v>1400</v>
      </c>
      <c r="S3601">
        <v>0</v>
      </c>
      <c r="T3601">
        <v>0</v>
      </c>
      <c r="U3601">
        <v>89</v>
      </c>
      <c r="V3601">
        <v>300</v>
      </c>
      <c r="W3601">
        <v>62000</v>
      </c>
      <c r="X3601">
        <v>40</v>
      </c>
      <c r="Y3601">
        <v>900</v>
      </c>
      <c r="Z3601">
        <v>120</v>
      </c>
      <c r="AA3601">
        <v>0</v>
      </c>
      <c r="AB3601">
        <v>2000</v>
      </c>
      <c r="AC3601">
        <v>0</v>
      </c>
      <c r="AD3601">
        <v>148800</v>
      </c>
      <c r="AE3601">
        <v>114000</v>
      </c>
      <c r="AF3601">
        <v>0</v>
      </c>
      <c r="AG3601">
        <v>0</v>
      </c>
      <c r="AH3601">
        <v>100</v>
      </c>
    </row>
    <row r="3602" spans="1:34" ht="18.75">
      <c r="A3602" s="79">
        <v>3601</v>
      </c>
      <c r="B3602" t="s">
        <v>5967</v>
      </c>
      <c r="C3602">
        <v>5</v>
      </c>
      <c r="D3602">
        <v>-1</v>
      </c>
      <c r="E3602">
        <v>80</v>
      </c>
      <c r="F3602">
        <v>257</v>
      </c>
      <c r="G3602">
        <v>0</v>
      </c>
      <c r="H3602">
        <v>0</v>
      </c>
      <c r="I3602">
        <v>5550</v>
      </c>
      <c r="J3602">
        <v>60000</v>
      </c>
      <c r="K3602">
        <v>7</v>
      </c>
      <c r="L3602">
        <v>15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800</v>
      </c>
      <c r="T3602">
        <v>1400</v>
      </c>
      <c r="U3602">
        <v>89</v>
      </c>
      <c r="V3602">
        <v>300</v>
      </c>
      <c r="W3602">
        <v>62000</v>
      </c>
      <c r="X3602">
        <v>40</v>
      </c>
      <c r="Y3602">
        <v>900</v>
      </c>
      <c r="Z3602">
        <v>120</v>
      </c>
      <c r="AA3602">
        <v>0</v>
      </c>
      <c r="AB3602">
        <v>0</v>
      </c>
      <c r="AC3602">
        <v>20000</v>
      </c>
      <c r="AD3602">
        <v>148800</v>
      </c>
      <c r="AE3602">
        <v>114000</v>
      </c>
      <c r="AF3602">
        <v>0</v>
      </c>
      <c r="AG3602">
        <v>0</v>
      </c>
      <c r="AH3602">
        <v>100</v>
      </c>
    </row>
    <row r="3603" spans="1:34" ht="18.75">
      <c r="A3603" s="79">
        <v>3602</v>
      </c>
      <c r="B3603" t="s">
        <v>5968</v>
      </c>
      <c r="C3603">
        <v>10</v>
      </c>
      <c r="D3603">
        <v>-1</v>
      </c>
      <c r="E3603">
        <v>80</v>
      </c>
      <c r="F3603">
        <v>0</v>
      </c>
      <c r="G3603">
        <v>0</v>
      </c>
      <c r="H3603">
        <v>0</v>
      </c>
      <c r="I3603">
        <v>5540</v>
      </c>
      <c r="J3603">
        <v>60000</v>
      </c>
      <c r="K3603">
        <v>60</v>
      </c>
      <c r="L3603">
        <v>110</v>
      </c>
      <c r="M3603">
        <v>60</v>
      </c>
      <c r="N3603">
        <v>110</v>
      </c>
      <c r="O3603">
        <v>220</v>
      </c>
      <c r="P3603">
        <v>280</v>
      </c>
      <c r="Q3603">
        <v>0</v>
      </c>
      <c r="R3603">
        <v>0</v>
      </c>
      <c r="S3603">
        <v>0</v>
      </c>
      <c r="T3603">
        <v>0</v>
      </c>
      <c r="U3603">
        <v>87</v>
      </c>
      <c r="V3603">
        <v>300</v>
      </c>
      <c r="W3603">
        <v>62000</v>
      </c>
      <c r="X3603">
        <v>525</v>
      </c>
      <c r="Y3603">
        <v>0</v>
      </c>
      <c r="Z3603">
        <v>0</v>
      </c>
      <c r="AA3603">
        <v>38400</v>
      </c>
      <c r="AB3603">
        <v>20</v>
      </c>
      <c r="AC3603">
        <v>0</v>
      </c>
      <c r="AD3603">
        <v>74400</v>
      </c>
      <c r="AE3603">
        <v>22800</v>
      </c>
      <c r="AF3603">
        <v>0</v>
      </c>
      <c r="AG3603">
        <v>0</v>
      </c>
      <c r="AH3603">
        <v>100</v>
      </c>
    </row>
    <row r="3604" spans="1:34" ht="18.75">
      <c r="A3604" s="79">
        <v>3603</v>
      </c>
      <c r="B3604" t="s">
        <v>5969</v>
      </c>
      <c r="C3604">
        <v>11</v>
      </c>
      <c r="D3604">
        <v>-1</v>
      </c>
      <c r="E3604">
        <v>80</v>
      </c>
      <c r="F3604">
        <v>0</v>
      </c>
      <c r="G3604">
        <v>0</v>
      </c>
      <c r="H3604">
        <v>0</v>
      </c>
      <c r="I3604">
        <v>5541</v>
      </c>
      <c r="J3604">
        <v>60000</v>
      </c>
      <c r="K3604">
        <v>60</v>
      </c>
      <c r="L3604">
        <v>110</v>
      </c>
      <c r="M3604">
        <v>60</v>
      </c>
      <c r="N3604">
        <v>110</v>
      </c>
      <c r="O3604">
        <v>220</v>
      </c>
      <c r="P3604">
        <v>280</v>
      </c>
      <c r="Q3604">
        <v>0</v>
      </c>
      <c r="R3604">
        <v>0</v>
      </c>
      <c r="S3604">
        <v>0</v>
      </c>
      <c r="T3604">
        <v>0</v>
      </c>
      <c r="U3604">
        <v>87</v>
      </c>
      <c r="V3604">
        <v>300</v>
      </c>
      <c r="W3604">
        <v>62000</v>
      </c>
      <c r="X3604">
        <v>525</v>
      </c>
      <c r="Y3604">
        <v>0</v>
      </c>
      <c r="Z3604">
        <v>0</v>
      </c>
      <c r="AA3604">
        <v>38400</v>
      </c>
      <c r="AB3604">
        <v>20</v>
      </c>
      <c r="AC3604">
        <v>0</v>
      </c>
      <c r="AD3604">
        <v>74400</v>
      </c>
      <c r="AE3604">
        <v>22800</v>
      </c>
      <c r="AF3604">
        <v>0</v>
      </c>
      <c r="AG3604">
        <v>0</v>
      </c>
      <c r="AH3604">
        <v>100</v>
      </c>
    </row>
    <row r="3605" spans="1:34" ht="18.75">
      <c r="A3605" s="79">
        <v>3604</v>
      </c>
      <c r="B3605" t="s">
        <v>5970</v>
      </c>
      <c r="C3605">
        <v>10</v>
      </c>
      <c r="D3605">
        <v>-1</v>
      </c>
      <c r="E3605">
        <v>80</v>
      </c>
      <c r="F3605">
        <v>0</v>
      </c>
      <c r="G3605">
        <v>0</v>
      </c>
      <c r="H3605">
        <v>0</v>
      </c>
      <c r="I3605">
        <v>5540</v>
      </c>
      <c r="J3605">
        <v>60000</v>
      </c>
      <c r="K3605">
        <v>60</v>
      </c>
      <c r="L3605">
        <v>110</v>
      </c>
      <c r="M3605">
        <v>60</v>
      </c>
      <c r="N3605">
        <v>110</v>
      </c>
      <c r="O3605">
        <v>0</v>
      </c>
      <c r="P3605">
        <v>0</v>
      </c>
      <c r="Q3605">
        <v>220</v>
      </c>
      <c r="R3605">
        <v>280</v>
      </c>
      <c r="S3605">
        <v>0</v>
      </c>
      <c r="T3605">
        <v>0</v>
      </c>
      <c r="U3605">
        <v>87</v>
      </c>
      <c r="V3605">
        <v>300</v>
      </c>
      <c r="W3605">
        <v>62000</v>
      </c>
      <c r="X3605">
        <v>525</v>
      </c>
      <c r="Y3605">
        <v>0</v>
      </c>
      <c r="Z3605">
        <v>0</v>
      </c>
      <c r="AA3605">
        <v>38400</v>
      </c>
      <c r="AB3605">
        <v>20</v>
      </c>
      <c r="AC3605">
        <v>0</v>
      </c>
      <c r="AD3605">
        <v>74400</v>
      </c>
      <c r="AE3605">
        <v>22800</v>
      </c>
      <c r="AF3605">
        <v>0</v>
      </c>
      <c r="AG3605">
        <v>0</v>
      </c>
      <c r="AH3605">
        <v>100</v>
      </c>
    </row>
    <row r="3606" spans="1:34" ht="18.75">
      <c r="A3606" s="79">
        <v>3605</v>
      </c>
      <c r="B3606" t="s">
        <v>5971</v>
      </c>
      <c r="C3606">
        <v>11</v>
      </c>
      <c r="D3606">
        <v>-1</v>
      </c>
      <c r="E3606">
        <v>80</v>
      </c>
      <c r="F3606">
        <v>0</v>
      </c>
      <c r="G3606">
        <v>0</v>
      </c>
      <c r="H3606">
        <v>0</v>
      </c>
      <c r="I3606">
        <v>5541</v>
      </c>
      <c r="J3606">
        <v>60000</v>
      </c>
      <c r="K3606">
        <v>60</v>
      </c>
      <c r="L3606">
        <v>110</v>
      </c>
      <c r="M3606">
        <v>60</v>
      </c>
      <c r="N3606">
        <v>110</v>
      </c>
      <c r="O3606">
        <v>0</v>
      </c>
      <c r="P3606">
        <v>0</v>
      </c>
      <c r="Q3606">
        <v>220</v>
      </c>
      <c r="R3606">
        <v>280</v>
      </c>
      <c r="S3606">
        <v>0</v>
      </c>
      <c r="T3606">
        <v>0</v>
      </c>
      <c r="U3606">
        <v>87</v>
      </c>
      <c r="V3606">
        <v>300</v>
      </c>
      <c r="W3606">
        <v>62000</v>
      </c>
      <c r="X3606">
        <v>525</v>
      </c>
      <c r="Y3606">
        <v>0</v>
      </c>
      <c r="Z3606">
        <v>0</v>
      </c>
      <c r="AA3606">
        <v>38400</v>
      </c>
      <c r="AB3606">
        <v>20</v>
      </c>
      <c r="AC3606">
        <v>0</v>
      </c>
      <c r="AD3606">
        <v>74400</v>
      </c>
      <c r="AE3606">
        <v>22800</v>
      </c>
      <c r="AF3606">
        <v>0</v>
      </c>
      <c r="AG3606">
        <v>0</v>
      </c>
      <c r="AH3606">
        <v>100</v>
      </c>
    </row>
    <row r="3607" spans="1:34" ht="18.75">
      <c r="A3607" s="79">
        <v>3606</v>
      </c>
      <c r="B3607" t="s">
        <v>5972</v>
      </c>
      <c r="C3607">
        <v>10</v>
      </c>
      <c r="D3607">
        <v>-1</v>
      </c>
      <c r="E3607">
        <v>80</v>
      </c>
      <c r="F3607">
        <v>0</v>
      </c>
      <c r="G3607">
        <v>0</v>
      </c>
      <c r="H3607">
        <v>0</v>
      </c>
      <c r="I3607">
        <v>5540</v>
      </c>
      <c r="J3607">
        <v>60000</v>
      </c>
      <c r="K3607">
        <v>60</v>
      </c>
      <c r="L3607">
        <v>110</v>
      </c>
      <c r="M3607">
        <v>60</v>
      </c>
      <c r="N3607">
        <v>110</v>
      </c>
      <c r="O3607">
        <v>0</v>
      </c>
      <c r="P3607">
        <v>0</v>
      </c>
      <c r="Q3607">
        <v>0</v>
      </c>
      <c r="R3607">
        <v>0</v>
      </c>
      <c r="S3607">
        <v>220</v>
      </c>
      <c r="T3607">
        <v>280</v>
      </c>
      <c r="U3607">
        <v>87</v>
      </c>
      <c r="V3607">
        <v>300</v>
      </c>
      <c r="W3607">
        <v>62000</v>
      </c>
      <c r="X3607">
        <v>525</v>
      </c>
      <c r="Y3607">
        <v>0</v>
      </c>
      <c r="Z3607">
        <v>0</v>
      </c>
      <c r="AA3607">
        <v>38400</v>
      </c>
      <c r="AB3607">
        <v>20</v>
      </c>
      <c r="AC3607">
        <v>0</v>
      </c>
      <c r="AD3607">
        <v>74400</v>
      </c>
      <c r="AE3607">
        <v>22800</v>
      </c>
      <c r="AF3607">
        <v>0</v>
      </c>
      <c r="AG3607">
        <v>0</v>
      </c>
      <c r="AH3607">
        <v>100</v>
      </c>
    </row>
    <row r="3608" spans="1:34" ht="18.75">
      <c r="A3608" s="79">
        <v>3607</v>
      </c>
      <c r="B3608" t="s">
        <v>5973</v>
      </c>
      <c r="C3608">
        <v>11</v>
      </c>
      <c r="D3608">
        <v>-1</v>
      </c>
      <c r="E3608">
        <v>80</v>
      </c>
      <c r="F3608">
        <v>0</v>
      </c>
      <c r="G3608">
        <v>0</v>
      </c>
      <c r="H3608">
        <v>0</v>
      </c>
      <c r="I3608">
        <v>5541</v>
      </c>
      <c r="J3608">
        <v>60000</v>
      </c>
      <c r="K3608">
        <v>60</v>
      </c>
      <c r="L3608">
        <v>110</v>
      </c>
      <c r="M3608">
        <v>60</v>
      </c>
      <c r="N3608">
        <v>110</v>
      </c>
      <c r="O3608">
        <v>0</v>
      </c>
      <c r="P3608">
        <v>0</v>
      </c>
      <c r="Q3608">
        <v>0</v>
      </c>
      <c r="R3608">
        <v>0</v>
      </c>
      <c r="S3608">
        <v>220</v>
      </c>
      <c r="T3608">
        <v>280</v>
      </c>
      <c r="U3608">
        <v>87</v>
      </c>
      <c r="V3608">
        <v>300</v>
      </c>
      <c r="W3608">
        <v>62000</v>
      </c>
      <c r="X3608">
        <v>525</v>
      </c>
      <c r="Y3608">
        <v>0</v>
      </c>
      <c r="Z3608">
        <v>0</v>
      </c>
      <c r="AA3608">
        <v>38400</v>
      </c>
      <c r="AB3608">
        <v>20</v>
      </c>
      <c r="AC3608">
        <v>0</v>
      </c>
      <c r="AD3608">
        <v>74400</v>
      </c>
      <c r="AE3608">
        <v>22800</v>
      </c>
      <c r="AF3608">
        <v>0</v>
      </c>
      <c r="AG3608">
        <v>0</v>
      </c>
      <c r="AH3608">
        <v>100</v>
      </c>
    </row>
    <row r="3609" spans="1:34" ht="18.75">
      <c r="A3609" s="79">
        <v>3608</v>
      </c>
      <c r="B3609" t="s">
        <v>5974</v>
      </c>
      <c r="C3609">
        <v>22</v>
      </c>
      <c r="D3609">
        <v>0</v>
      </c>
      <c r="E3609">
        <v>2</v>
      </c>
      <c r="F3609">
        <v>0</v>
      </c>
      <c r="G3609">
        <v>0</v>
      </c>
      <c r="H3609">
        <v>0</v>
      </c>
      <c r="I3609">
        <v>5497</v>
      </c>
      <c r="J3609">
        <v>8000</v>
      </c>
      <c r="K3609">
        <v>0</v>
      </c>
      <c r="L3609">
        <v>0</v>
      </c>
      <c r="M3609">
        <v>0</v>
      </c>
      <c r="N3609">
        <v>0</v>
      </c>
      <c r="O3609">
        <v>180</v>
      </c>
      <c r="P3609">
        <v>240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300</v>
      </c>
      <c r="W3609">
        <v>62000</v>
      </c>
      <c r="X3609">
        <v>5</v>
      </c>
      <c r="Y3609">
        <v>0</v>
      </c>
      <c r="Z3609">
        <v>0</v>
      </c>
      <c r="AA3609">
        <v>1600</v>
      </c>
      <c r="AB3609">
        <v>0</v>
      </c>
      <c r="AC3609">
        <v>0</v>
      </c>
      <c r="AD3609">
        <v>6200</v>
      </c>
      <c r="AE3609">
        <v>3800</v>
      </c>
      <c r="AF3609">
        <v>0</v>
      </c>
      <c r="AG3609">
        <v>0</v>
      </c>
      <c r="AH3609">
        <v>100</v>
      </c>
    </row>
    <row r="3610" spans="1:34" ht="18.75">
      <c r="A3610" s="79">
        <v>3609</v>
      </c>
      <c r="B3610" t="s">
        <v>5975</v>
      </c>
      <c r="C3610">
        <v>22</v>
      </c>
      <c r="D3610">
        <v>0</v>
      </c>
      <c r="E3610">
        <v>2</v>
      </c>
      <c r="F3610">
        <v>0</v>
      </c>
      <c r="G3610">
        <v>0</v>
      </c>
      <c r="H3610">
        <v>0</v>
      </c>
      <c r="I3610">
        <v>5507</v>
      </c>
      <c r="J3610">
        <v>8000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180</v>
      </c>
      <c r="R3610">
        <v>240</v>
      </c>
      <c r="S3610">
        <v>0</v>
      </c>
      <c r="T3610">
        <v>0</v>
      </c>
      <c r="U3610">
        <v>0</v>
      </c>
      <c r="V3610">
        <v>300</v>
      </c>
      <c r="W3610">
        <v>62000</v>
      </c>
      <c r="X3610">
        <v>5</v>
      </c>
      <c r="Y3610">
        <v>0</v>
      </c>
      <c r="Z3610">
        <v>0</v>
      </c>
      <c r="AA3610">
        <v>1600</v>
      </c>
      <c r="AB3610">
        <v>0</v>
      </c>
      <c r="AC3610">
        <v>0</v>
      </c>
      <c r="AD3610">
        <v>6200</v>
      </c>
      <c r="AE3610">
        <v>3800</v>
      </c>
      <c r="AF3610">
        <v>0</v>
      </c>
      <c r="AG3610">
        <v>0</v>
      </c>
      <c r="AH3610">
        <v>100</v>
      </c>
    </row>
    <row r="3611" spans="1:34" ht="18.75">
      <c r="A3611" s="79">
        <v>3610</v>
      </c>
      <c r="B3611" t="s">
        <v>5976</v>
      </c>
      <c r="C3611">
        <v>22</v>
      </c>
      <c r="D3611">
        <v>0</v>
      </c>
      <c r="E3611">
        <v>2</v>
      </c>
      <c r="F3611">
        <v>0</v>
      </c>
      <c r="G3611">
        <v>0</v>
      </c>
      <c r="H3611">
        <v>0</v>
      </c>
      <c r="I3611">
        <v>5517</v>
      </c>
      <c r="J3611">
        <v>8000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180</v>
      </c>
      <c r="T3611">
        <v>240</v>
      </c>
      <c r="U3611">
        <v>0</v>
      </c>
      <c r="V3611">
        <v>300</v>
      </c>
      <c r="W3611">
        <v>62000</v>
      </c>
      <c r="X3611">
        <v>5</v>
      </c>
      <c r="Y3611">
        <v>0</v>
      </c>
      <c r="Z3611">
        <v>0</v>
      </c>
      <c r="AA3611">
        <v>1600</v>
      </c>
      <c r="AB3611">
        <v>0</v>
      </c>
      <c r="AC3611">
        <v>0</v>
      </c>
      <c r="AD3611">
        <v>6200</v>
      </c>
      <c r="AE3611">
        <v>3800</v>
      </c>
      <c r="AF3611">
        <v>0</v>
      </c>
      <c r="AG3611">
        <v>0</v>
      </c>
      <c r="AH3611">
        <v>100</v>
      </c>
    </row>
    <row r="3612" spans="1:34" ht="18.75">
      <c r="A3612" s="79">
        <v>3611</v>
      </c>
      <c r="B3612" t="s">
        <v>5977</v>
      </c>
      <c r="C3612">
        <v>19</v>
      </c>
      <c r="D3612">
        <v>0</v>
      </c>
      <c r="E3612">
        <v>3</v>
      </c>
      <c r="F3612">
        <v>0</v>
      </c>
      <c r="G3612">
        <v>0</v>
      </c>
      <c r="H3612">
        <v>0</v>
      </c>
      <c r="I3612">
        <v>5496</v>
      </c>
      <c r="J3612">
        <v>8000</v>
      </c>
      <c r="K3612">
        <v>0</v>
      </c>
      <c r="L3612">
        <v>0</v>
      </c>
      <c r="M3612">
        <v>0</v>
      </c>
      <c r="N3612">
        <v>2</v>
      </c>
      <c r="O3612">
        <v>180</v>
      </c>
      <c r="P3612">
        <v>240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300</v>
      </c>
      <c r="W3612">
        <v>62000</v>
      </c>
      <c r="X3612">
        <v>5</v>
      </c>
      <c r="Y3612">
        <v>0</v>
      </c>
      <c r="Z3612">
        <v>0</v>
      </c>
      <c r="AA3612">
        <v>1866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100</v>
      </c>
    </row>
    <row r="3613" spans="1:34" ht="18.75">
      <c r="A3613" s="79">
        <v>3612</v>
      </c>
      <c r="B3613" t="s">
        <v>5978</v>
      </c>
      <c r="C3613">
        <v>19</v>
      </c>
      <c r="D3613">
        <v>0</v>
      </c>
      <c r="E3613">
        <v>3</v>
      </c>
      <c r="F3613">
        <v>0</v>
      </c>
      <c r="G3613">
        <v>0</v>
      </c>
      <c r="H3613">
        <v>0</v>
      </c>
      <c r="I3613">
        <v>5506</v>
      </c>
      <c r="J3613">
        <v>8000</v>
      </c>
      <c r="K3613">
        <v>0</v>
      </c>
      <c r="L3613">
        <v>0</v>
      </c>
      <c r="M3613">
        <v>0</v>
      </c>
      <c r="N3613">
        <v>2</v>
      </c>
      <c r="O3613">
        <v>0</v>
      </c>
      <c r="P3613">
        <v>0</v>
      </c>
      <c r="Q3613">
        <v>180</v>
      </c>
      <c r="R3613">
        <v>240</v>
      </c>
      <c r="S3613">
        <v>0</v>
      </c>
      <c r="T3613">
        <v>0</v>
      </c>
      <c r="U3613">
        <v>0</v>
      </c>
      <c r="V3613">
        <v>300</v>
      </c>
      <c r="W3613">
        <v>62000</v>
      </c>
      <c r="X3613">
        <v>5</v>
      </c>
      <c r="Y3613">
        <v>0</v>
      </c>
      <c r="Z3613">
        <v>0</v>
      </c>
      <c r="AA3613">
        <v>1866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100</v>
      </c>
    </row>
    <row r="3614" spans="1:34" ht="18.75">
      <c r="A3614" s="79">
        <v>3613</v>
      </c>
      <c r="B3614" t="s">
        <v>5979</v>
      </c>
      <c r="C3614">
        <v>19</v>
      </c>
      <c r="D3614">
        <v>0</v>
      </c>
      <c r="E3614">
        <v>3</v>
      </c>
      <c r="F3614">
        <v>0</v>
      </c>
      <c r="G3614">
        <v>0</v>
      </c>
      <c r="H3614">
        <v>0</v>
      </c>
      <c r="I3614">
        <v>5516</v>
      </c>
      <c r="J3614">
        <v>8000</v>
      </c>
      <c r="K3614">
        <v>0</v>
      </c>
      <c r="L3614">
        <v>0</v>
      </c>
      <c r="M3614">
        <v>0</v>
      </c>
      <c r="N3614">
        <v>2</v>
      </c>
      <c r="O3614">
        <v>0</v>
      </c>
      <c r="P3614">
        <v>0</v>
      </c>
      <c r="Q3614">
        <v>0</v>
      </c>
      <c r="R3614">
        <v>0</v>
      </c>
      <c r="S3614">
        <v>180</v>
      </c>
      <c r="T3614">
        <v>240</v>
      </c>
      <c r="U3614">
        <v>0</v>
      </c>
      <c r="V3614">
        <v>300</v>
      </c>
      <c r="W3614">
        <v>62000</v>
      </c>
      <c r="X3614">
        <v>5</v>
      </c>
      <c r="Y3614">
        <v>0</v>
      </c>
      <c r="Z3614">
        <v>0</v>
      </c>
      <c r="AA3614">
        <v>1866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100</v>
      </c>
    </row>
    <row r="3615" spans="1:34" ht="18.75">
      <c r="A3615" s="79">
        <v>3614</v>
      </c>
      <c r="B3615" t="s">
        <v>5980</v>
      </c>
      <c r="C3615">
        <v>15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5491</v>
      </c>
      <c r="J3615">
        <v>8000</v>
      </c>
      <c r="K3615">
        <v>5</v>
      </c>
      <c r="L3615">
        <v>15</v>
      </c>
      <c r="M3615">
        <v>10</v>
      </c>
      <c r="N3615">
        <v>20</v>
      </c>
      <c r="O3615">
        <v>180</v>
      </c>
      <c r="P3615">
        <v>240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300</v>
      </c>
      <c r="W3615">
        <v>62000</v>
      </c>
      <c r="X3615">
        <v>5</v>
      </c>
      <c r="Y3615">
        <v>0</v>
      </c>
      <c r="Z3615">
        <v>0</v>
      </c>
      <c r="AA3615">
        <v>1866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100</v>
      </c>
    </row>
    <row r="3616" spans="1:34" ht="18.75">
      <c r="A3616" s="79">
        <v>3615</v>
      </c>
      <c r="B3616" t="s">
        <v>5981</v>
      </c>
      <c r="C3616">
        <v>15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5501</v>
      </c>
      <c r="J3616">
        <v>8000</v>
      </c>
      <c r="K3616">
        <v>5</v>
      </c>
      <c r="L3616">
        <v>15</v>
      </c>
      <c r="M3616">
        <v>10</v>
      </c>
      <c r="N3616">
        <v>20</v>
      </c>
      <c r="O3616">
        <v>0</v>
      </c>
      <c r="P3616">
        <v>0</v>
      </c>
      <c r="Q3616">
        <v>180</v>
      </c>
      <c r="R3616">
        <v>240</v>
      </c>
      <c r="S3616">
        <v>0</v>
      </c>
      <c r="T3616">
        <v>0</v>
      </c>
      <c r="U3616">
        <v>0</v>
      </c>
      <c r="V3616">
        <v>300</v>
      </c>
      <c r="W3616">
        <v>62000</v>
      </c>
      <c r="X3616">
        <v>5</v>
      </c>
      <c r="Y3616">
        <v>0</v>
      </c>
      <c r="Z3616">
        <v>0</v>
      </c>
      <c r="AA3616">
        <v>1866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100</v>
      </c>
    </row>
    <row r="3617" spans="1:34" ht="18.75">
      <c r="A3617" s="79">
        <v>3616</v>
      </c>
      <c r="B3617" t="s">
        <v>5982</v>
      </c>
      <c r="C3617">
        <v>15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5511</v>
      </c>
      <c r="J3617">
        <v>8000</v>
      </c>
      <c r="K3617">
        <v>5</v>
      </c>
      <c r="L3617">
        <v>15</v>
      </c>
      <c r="M3617">
        <v>10</v>
      </c>
      <c r="N3617">
        <v>20</v>
      </c>
      <c r="O3617">
        <v>0</v>
      </c>
      <c r="P3617">
        <v>0</v>
      </c>
      <c r="Q3617">
        <v>0</v>
      </c>
      <c r="R3617">
        <v>0</v>
      </c>
      <c r="S3617">
        <v>180</v>
      </c>
      <c r="T3617">
        <v>240</v>
      </c>
      <c r="U3617">
        <v>0</v>
      </c>
      <c r="V3617">
        <v>300</v>
      </c>
      <c r="W3617">
        <v>62000</v>
      </c>
      <c r="X3617">
        <v>5</v>
      </c>
      <c r="Y3617">
        <v>0</v>
      </c>
      <c r="Z3617">
        <v>0</v>
      </c>
      <c r="AA3617">
        <v>1866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100</v>
      </c>
    </row>
    <row r="3618" spans="1:34" ht="18.75">
      <c r="A3618" s="79">
        <v>3617</v>
      </c>
      <c r="B3618" t="s">
        <v>5983</v>
      </c>
      <c r="C3618">
        <v>16</v>
      </c>
      <c r="D3618">
        <v>2</v>
      </c>
      <c r="E3618">
        <v>1</v>
      </c>
      <c r="F3618">
        <v>1</v>
      </c>
      <c r="G3618">
        <v>0</v>
      </c>
      <c r="H3618">
        <v>0</v>
      </c>
      <c r="I3618">
        <v>5492</v>
      </c>
      <c r="J3618">
        <v>8000</v>
      </c>
      <c r="K3618">
        <v>16</v>
      </c>
      <c r="L3618">
        <v>24</v>
      </c>
      <c r="M3618">
        <v>16</v>
      </c>
      <c r="N3618">
        <v>24</v>
      </c>
      <c r="O3618">
        <v>180</v>
      </c>
      <c r="P3618">
        <v>240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300</v>
      </c>
      <c r="W3618">
        <v>62000</v>
      </c>
      <c r="X3618">
        <v>5</v>
      </c>
      <c r="Y3618">
        <v>0</v>
      </c>
      <c r="Z3618">
        <v>0</v>
      </c>
      <c r="AA3618">
        <v>1866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100</v>
      </c>
    </row>
    <row r="3619" spans="1:34" ht="18.75">
      <c r="A3619" s="79">
        <v>3618</v>
      </c>
      <c r="B3619" t="s">
        <v>5984</v>
      </c>
      <c r="C3619">
        <v>16</v>
      </c>
      <c r="D3619">
        <v>2</v>
      </c>
      <c r="E3619">
        <v>1</v>
      </c>
      <c r="F3619">
        <v>1</v>
      </c>
      <c r="G3619">
        <v>0</v>
      </c>
      <c r="H3619">
        <v>0</v>
      </c>
      <c r="I3619">
        <v>5502</v>
      </c>
      <c r="J3619">
        <v>8000</v>
      </c>
      <c r="K3619">
        <v>16</v>
      </c>
      <c r="L3619">
        <v>24</v>
      </c>
      <c r="M3619">
        <v>16</v>
      </c>
      <c r="N3619">
        <v>24</v>
      </c>
      <c r="O3619">
        <v>0</v>
      </c>
      <c r="P3619">
        <v>0</v>
      </c>
      <c r="Q3619">
        <v>180</v>
      </c>
      <c r="R3619">
        <v>240</v>
      </c>
      <c r="S3619">
        <v>0</v>
      </c>
      <c r="T3619">
        <v>0</v>
      </c>
      <c r="U3619">
        <v>0</v>
      </c>
      <c r="V3619">
        <v>300</v>
      </c>
      <c r="W3619">
        <v>62000</v>
      </c>
      <c r="X3619">
        <v>5</v>
      </c>
      <c r="Y3619">
        <v>0</v>
      </c>
      <c r="Z3619">
        <v>0</v>
      </c>
      <c r="AA3619">
        <v>1866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100</v>
      </c>
    </row>
    <row r="3620" spans="1:34" ht="18.75">
      <c r="A3620" s="79">
        <v>3619</v>
      </c>
      <c r="B3620" t="s">
        <v>5985</v>
      </c>
      <c r="C3620">
        <v>16</v>
      </c>
      <c r="D3620">
        <v>2</v>
      </c>
      <c r="E3620">
        <v>1</v>
      </c>
      <c r="F3620">
        <v>1</v>
      </c>
      <c r="G3620">
        <v>0</v>
      </c>
      <c r="H3620">
        <v>0</v>
      </c>
      <c r="I3620">
        <v>5512</v>
      </c>
      <c r="J3620">
        <v>8000</v>
      </c>
      <c r="K3620">
        <v>16</v>
      </c>
      <c r="L3620">
        <v>24</v>
      </c>
      <c r="M3620">
        <v>16</v>
      </c>
      <c r="N3620">
        <v>24</v>
      </c>
      <c r="O3620">
        <v>0</v>
      </c>
      <c r="P3620">
        <v>0</v>
      </c>
      <c r="Q3620">
        <v>0</v>
      </c>
      <c r="R3620">
        <v>0</v>
      </c>
      <c r="S3620">
        <v>180</v>
      </c>
      <c r="T3620">
        <v>240</v>
      </c>
      <c r="U3620">
        <v>0</v>
      </c>
      <c r="V3620">
        <v>300</v>
      </c>
      <c r="W3620">
        <v>62000</v>
      </c>
      <c r="X3620">
        <v>5</v>
      </c>
      <c r="Y3620">
        <v>0</v>
      </c>
      <c r="Z3620">
        <v>0</v>
      </c>
      <c r="AA3620">
        <v>1866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100</v>
      </c>
    </row>
    <row r="3621" spans="1:34" ht="18.75">
      <c r="A3621" s="79">
        <v>3620</v>
      </c>
      <c r="B3621" t="s">
        <v>5986</v>
      </c>
      <c r="C3621">
        <v>62</v>
      </c>
      <c r="D3621">
        <v>0</v>
      </c>
      <c r="E3621">
        <v>1</v>
      </c>
      <c r="F3621">
        <v>6</v>
      </c>
      <c r="G3621">
        <v>0</v>
      </c>
      <c r="H3621">
        <v>0</v>
      </c>
      <c r="I3621">
        <v>5494</v>
      </c>
      <c r="J3621">
        <v>8000</v>
      </c>
      <c r="K3621">
        <v>16</v>
      </c>
      <c r="L3621">
        <v>24</v>
      </c>
      <c r="M3621">
        <v>16</v>
      </c>
      <c r="N3621">
        <v>24</v>
      </c>
      <c r="O3621">
        <v>180</v>
      </c>
      <c r="P3621">
        <v>240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300</v>
      </c>
      <c r="W3621">
        <v>62000</v>
      </c>
      <c r="X3621">
        <v>5</v>
      </c>
      <c r="Y3621">
        <v>0</v>
      </c>
      <c r="Z3621">
        <v>0</v>
      </c>
      <c r="AA3621">
        <v>1866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100</v>
      </c>
    </row>
    <row r="3622" spans="1:34" ht="18.75">
      <c r="A3622" s="79">
        <v>3621</v>
      </c>
      <c r="B3622" t="s">
        <v>5987</v>
      </c>
      <c r="C3622">
        <v>62</v>
      </c>
      <c r="D3622">
        <v>0</v>
      </c>
      <c r="E3622">
        <v>1</v>
      </c>
      <c r="F3622">
        <v>6</v>
      </c>
      <c r="G3622">
        <v>0</v>
      </c>
      <c r="H3622">
        <v>0</v>
      </c>
      <c r="I3622">
        <v>5504</v>
      </c>
      <c r="J3622">
        <v>8000</v>
      </c>
      <c r="K3622">
        <v>16</v>
      </c>
      <c r="L3622">
        <v>24</v>
      </c>
      <c r="M3622">
        <v>16</v>
      </c>
      <c r="N3622">
        <v>24</v>
      </c>
      <c r="O3622">
        <v>0</v>
      </c>
      <c r="P3622">
        <v>0</v>
      </c>
      <c r="Q3622">
        <v>180</v>
      </c>
      <c r="R3622">
        <v>240</v>
      </c>
      <c r="S3622">
        <v>0</v>
      </c>
      <c r="T3622">
        <v>0</v>
      </c>
      <c r="U3622">
        <v>0</v>
      </c>
      <c r="V3622">
        <v>300</v>
      </c>
      <c r="W3622">
        <v>62000</v>
      </c>
      <c r="X3622">
        <v>5</v>
      </c>
      <c r="Y3622">
        <v>0</v>
      </c>
      <c r="Z3622">
        <v>0</v>
      </c>
      <c r="AA3622">
        <v>1866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100</v>
      </c>
    </row>
    <row r="3623" spans="1:34" ht="18.75">
      <c r="A3623" s="79">
        <v>3622</v>
      </c>
      <c r="B3623" t="s">
        <v>5988</v>
      </c>
      <c r="C3623">
        <v>62</v>
      </c>
      <c r="D3623">
        <v>0</v>
      </c>
      <c r="E3623">
        <v>1</v>
      </c>
      <c r="F3623">
        <v>6</v>
      </c>
      <c r="G3623">
        <v>0</v>
      </c>
      <c r="H3623">
        <v>0</v>
      </c>
      <c r="I3623">
        <v>5514</v>
      </c>
      <c r="J3623">
        <v>8000</v>
      </c>
      <c r="K3623">
        <v>16</v>
      </c>
      <c r="L3623">
        <v>24</v>
      </c>
      <c r="M3623">
        <v>16</v>
      </c>
      <c r="N3623">
        <v>24</v>
      </c>
      <c r="O3623">
        <v>0</v>
      </c>
      <c r="P3623">
        <v>0</v>
      </c>
      <c r="Q3623">
        <v>0</v>
      </c>
      <c r="R3623">
        <v>0</v>
      </c>
      <c r="S3623">
        <v>180</v>
      </c>
      <c r="T3623">
        <v>240</v>
      </c>
      <c r="U3623">
        <v>0</v>
      </c>
      <c r="V3623">
        <v>300</v>
      </c>
      <c r="W3623">
        <v>62000</v>
      </c>
      <c r="X3623">
        <v>5</v>
      </c>
      <c r="Y3623">
        <v>0</v>
      </c>
      <c r="Z3623">
        <v>0</v>
      </c>
      <c r="AA3623">
        <v>1866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100</v>
      </c>
    </row>
    <row r="3624" spans="1:34" ht="18.75">
      <c r="A3624" s="79">
        <v>3623</v>
      </c>
      <c r="B3624" t="s">
        <v>5989</v>
      </c>
      <c r="C3624">
        <v>26</v>
      </c>
      <c r="D3624">
        <v>0</v>
      </c>
      <c r="E3624">
        <v>2</v>
      </c>
      <c r="F3624">
        <v>0</v>
      </c>
      <c r="G3624">
        <v>0</v>
      </c>
      <c r="H3624">
        <v>0</v>
      </c>
      <c r="I3624">
        <v>5490</v>
      </c>
      <c r="J3624">
        <v>8000</v>
      </c>
      <c r="K3624">
        <v>0</v>
      </c>
      <c r="L3624">
        <v>0</v>
      </c>
      <c r="M3624">
        <v>0</v>
      </c>
      <c r="N3624">
        <v>0</v>
      </c>
      <c r="O3624">
        <v>180</v>
      </c>
      <c r="P3624">
        <v>240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300</v>
      </c>
      <c r="W3624">
        <v>62000</v>
      </c>
      <c r="X3624">
        <v>5</v>
      </c>
      <c r="Y3624">
        <v>0</v>
      </c>
      <c r="Z3624">
        <v>0</v>
      </c>
      <c r="AA3624">
        <v>1866</v>
      </c>
      <c r="AB3624">
        <v>0</v>
      </c>
      <c r="AC3624">
        <v>0</v>
      </c>
      <c r="AD3624">
        <v>6200</v>
      </c>
      <c r="AE3624">
        <v>3800</v>
      </c>
      <c r="AF3624">
        <v>0</v>
      </c>
      <c r="AG3624">
        <v>0</v>
      </c>
      <c r="AH3624">
        <v>100</v>
      </c>
    </row>
    <row r="3625" spans="1:34" ht="18.75">
      <c r="A3625" s="79">
        <v>3624</v>
      </c>
      <c r="B3625" t="s">
        <v>5990</v>
      </c>
      <c r="C3625">
        <v>26</v>
      </c>
      <c r="D3625">
        <v>0</v>
      </c>
      <c r="E3625">
        <v>2</v>
      </c>
      <c r="F3625">
        <v>0</v>
      </c>
      <c r="G3625">
        <v>0</v>
      </c>
      <c r="H3625">
        <v>0</v>
      </c>
      <c r="I3625">
        <v>5500</v>
      </c>
      <c r="J3625">
        <v>8000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180</v>
      </c>
      <c r="R3625">
        <v>240</v>
      </c>
      <c r="S3625">
        <v>0</v>
      </c>
      <c r="T3625">
        <v>0</v>
      </c>
      <c r="U3625">
        <v>0</v>
      </c>
      <c r="V3625">
        <v>300</v>
      </c>
      <c r="W3625">
        <v>62000</v>
      </c>
      <c r="X3625">
        <v>5</v>
      </c>
      <c r="Y3625">
        <v>0</v>
      </c>
      <c r="Z3625">
        <v>0</v>
      </c>
      <c r="AA3625">
        <v>1866</v>
      </c>
      <c r="AB3625">
        <v>0</v>
      </c>
      <c r="AC3625">
        <v>0</v>
      </c>
      <c r="AD3625">
        <v>6200</v>
      </c>
      <c r="AE3625">
        <v>3800</v>
      </c>
      <c r="AF3625">
        <v>0</v>
      </c>
      <c r="AG3625">
        <v>0</v>
      </c>
      <c r="AH3625">
        <v>100</v>
      </c>
    </row>
    <row r="3626" spans="1:34" ht="18.75">
      <c r="A3626" s="79">
        <v>3625</v>
      </c>
      <c r="B3626" t="s">
        <v>5991</v>
      </c>
      <c r="C3626">
        <v>26</v>
      </c>
      <c r="D3626">
        <v>0</v>
      </c>
      <c r="E3626">
        <v>2</v>
      </c>
      <c r="F3626">
        <v>0</v>
      </c>
      <c r="G3626">
        <v>0</v>
      </c>
      <c r="H3626">
        <v>0</v>
      </c>
      <c r="I3626">
        <v>5510</v>
      </c>
      <c r="J3626">
        <v>8000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180</v>
      </c>
      <c r="T3626">
        <v>240</v>
      </c>
      <c r="U3626">
        <v>0</v>
      </c>
      <c r="V3626">
        <v>300</v>
      </c>
      <c r="W3626">
        <v>62000</v>
      </c>
      <c r="X3626">
        <v>5</v>
      </c>
      <c r="Y3626">
        <v>0</v>
      </c>
      <c r="Z3626">
        <v>0</v>
      </c>
      <c r="AA3626">
        <v>1866</v>
      </c>
      <c r="AB3626">
        <v>0</v>
      </c>
      <c r="AC3626">
        <v>0</v>
      </c>
      <c r="AD3626">
        <v>6200</v>
      </c>
      <c r="AE3626">
        <v>3800</v>
      </c>
      <c r="AF3626">
        <v>0</v>
      </c>
      <c r="AG3626">
        <v>0</v>
      </c>
      <c r="AH3626">
        <v>100</v>
      </c>
    </row>
    <row r="3627" spans="1:34" ht="18.75">
      <c r="A3627" s="79">
        <v>3626</v>
      </c>
      <c r="B3627" t="s">
        <v>5992</v>
      </c>
      <c r="C3627">
        <v>30</v>
      </c>
      <c r="D3627">
        <v>0</v>
      </c>
      <c r="E3627">
        <v>1</v>
      </c>
      <c r="F3627">
        <v>0</v>
      </c>
      <c r="G3627">
        <v>1</v>
      </c>
      <c r="H3627">
        <v>0</v>
      </c>
      <c r="I3627">
        <v>5495</v>
      </c>
      <c r="J3627">
        <v>50000</v>
      </c>
      <c r="K3627">
        <v>0</v>
      </c>
      <c r="L3627">
        <v>0</v>
      </c>
      <c r="M3627">
        <v>0</v>
      </c>
      <c r="N3627">
        <v>0</v>
      </c>
      <c r="O3627">
        <v>180</v>
      </c>
      <c r="P3627">
        <v>240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300</v>
      </c>
      <c r="W3627">
        <v>62000</v>
      </c>
      <c r="X3627">
        <v>5</v>
      </c>
      <c r="Y3627">
        <v>0</v>
      </c>
      <c r="Z3627">
        <v>0</v>
      </c>
      <c r="AA3627">
        <v>1866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100</v>
      </c>
    </row>
    <row r="3628" spans="1:34" ht="18.75">
      <c r="A3628" s="79">
        <v>3627</v>
      </c>
      <c r="B3628" t="s">
        <v>5993</v>
      </c>
      <c r="C3628">
        <v>30</v>
      </c>
      <c r="D3628">
        <v>0</v>
      </c>
      <c r="E3628">
        <v>1</v>
      </c>
      <c r="F3628">
        <v>0</v>
      </c>
      <c r="G3628">
        <v>1</v>
      </c>
      <c r="H3628">
        <v>0</v>
      </c>
      <c r="I3628">
        <v>5505</v>
      </c>
      <c r="J3628">
        <v>50000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180</v>
      </c>
      <c r="R3628">
        <v>240</v>
      </c>
      <c r="S3628">
        <v>0</v>
      </c>
      <c r="T3628">
        <v>0</v>
      </c>
      <c r="U3628">
        <v>0</v>
      </c>
      <c r="V3628">
        <v>300</v>
      </c>
      <c r="W3628">
        <v>62000</v>
      </c>
      <c r="X3628">
        <v>5</v>
      </c>
      <c r="Y3628">
        <v>0</v>
      </c>
      <c r="Z3628">
        <v>0</v>
      </c>
      <c r="AA3628">
        <v>1866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100</v>
      </c>
    </row>
    <row r="3629" spans="1:34" ht="18.75">
      <c r="A3629" s="79">
        <v>3628</v>
      </c>
      <c r="B3629" t="s">
        <v>5994</v>
      </c>
      <c r="C3629">
        <v>30</v>
      </c>
      <c r="D3629">
        <v>0</v>
      </c>
      <c r="E3629">
        <v>1</v>
      </c>
      <c r="F3629">
        <v>0</v>
      </c>
      <c r="G3629">
        <v>1</v>
      </c>
      <c r="H3629">
        <v>0</v>
      </c>
      <c r="I3629">
        <v>5515</v>
      </c>
      <c r="J3629">
        <v>50000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180</v>
      </c>
      <c r="T3629">
        <v>240</v>
      </c>
      <c r="U3629">
        <v>0</v>
      </c>
      <c r="V3629">
        <v>300</v>
      </c>
      <c r="W3629">
        <v>62000</v>
      </c>
      <c r="X3629">
        <v>5</v>
      </c>
      <c r="Y3629">
        <v>0</v>
      </c>
      <c r="Z3629">
        <v>0</v>
      </c>
      <c r="AA3629">
        <v>1866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100</v>
      </c>
    </row>
    <row r="3630" spans="1:34" ht="18.75">
      <c r="A3630" s="79">
        <v>3629</v>
      </c>
      <c r="B3630" t="s">
        <v>5995</v>
      </c>
      <c r="C3630">
        <v>54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5493</v>
      </c>
      <c r="J3630">
        <v>8000</v>
      </c>
      <c r="K3630">
        <v>16</v>
      </c>
      <c r="L3630">
        <v>24</v>
      </c>
      <c r="M3630">
        <v>16</v>
      </c>
      <c r="N3630">
        <v>24</v>
      </c>
      <c r="O3630">
        <v>180</v>
      </c>
      <c r="P3630">
        <v>240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300</v>
      </c>
      <c r="W3630">
        <v>62000</v>
      </c>
      <c r="X3630">
        <v>5</v>
      </c>
      <c r="Y3630">
        <v>0</v>
      </c>
      <c r="Z3630">
        <v>0</v>
      </c>
      <c r="AA3630">
        <v>1866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100</v>
      </c>
    </row>
    <row r="3631" spans="1:34" ht="18.75">
      <c r="A3631" s="79">
        <v>3630</v>
      </c>
      <c r="B3631" t="s">
        <v>5996</v>
      </c>
      <c r="C3631">
        <v>54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5503</v>
      </c>
      <c r="J3631">
        <v>8000</v>
      </c>
      <c r="K3631">
        <v>16</v>
      </c>
      <c r="L3631">
        <v>24</v>
      </c>
      <c r="M3631">
        <v>16</v>
      </c>
      <c r="N3631">
        <v>24</v>
      </c>
      <c r="O3631">
        <v>0</v>
      </c>
      <c r="P3631">
        <v>0</v>
      </c>
      <c r="Q3631">
        <v>180</v>
      </c>
      <c r="R3631">
        <v>240</v>
      </c>
      <c r="S3631">
        <v>0</v>
      </c>
      <c r="T3631">
        <v>0</v>
      </c>
      <c r="U3631">
        <v>0</v>
      </c>
      <c r="V3631">
        <v>300</v>
      </c>
      <c r="W3631">
        <v>62000</v>
      </c>
      <c r="X3631">
        <v>5</v>
      </c>
      <c r="Y3631">
        <v>0</v>
      </c>
      <c r="Z3631">
        <v>0</v>
      </c>
      <c r="AA3631">
        <v>1866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100</v>
      </c>
    </row>
    <row r="3632" spans="1:34" ht="18.75">
      <c r="A3632" s="79">
        <v>3631</v>
      </c>
      <c r="B3632" t="s">
        <v>5997</v>
      </c>
      <c r="C3632">
        <v>54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5513</v>
      </c>
      <c r="J3632">
        <v>8000</v>
      </c>
      <c r="K3632">
        <v>16</v>
      </c>
      <c r="L3632">
        <v>24</v>
      </c>
      <c r="M3632">
        <v>16</v>
      </c>
      <c r="N3632">
        <v>24</v>
      </c>
      <c r="O3632">
        <v>0</v>
      </c>
      <c r="P3632">
        <v>0</v>
      </c>
      <c r="Q3632">
        <v>0</v>
      </c>
      <c r="R3632">
        <v>0</v>
      </c>
      <c r="S3632">
        <v>180</v>
      </c>
      <c r="T3632">
        <v>240</v>
      </c>
      <c r="U3632">
        <v>0</v>
      </c>
      <c r="V3632">
        <v>300</v>
      </c>
      <c r="W3632">
        <v>62000</v>
      </c>
      <c r="X3632">
        <v>5</v>
      </c>
      <c r="Y3632">
        <v>0</v>
      </c>
      <c r="Z3632">
        <v>0</v>
      </c>
      <c r="AA3632">
        <v>1866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100</v>
      </c>
    </row>
    <row r="3633" spans="1:34" ht="18.75">
      <c r="A3633" s="79">
        <v>3632</v>
      </c>
      <c r="B3633" t="s">
        <v>5998</v>
      </c>
      <c r="C3633">
        <v>16</v>
      </c>
      <c r="D3633">
        <v>10</v>
      </c>
      <c r="E3633">
        <v>1</v>
      </c>
      <c r="F3633">
        <v>2</v>
      </c>
      <c r="G3633">
        <v>0</v>
      </c>
      <c r="H3633">
        <v>0</v>
      </c>
      <c r="I3633">
        <v>5498</v>
      </c>
      <c r="J3633">
        <v>8000</v>
      </c>
      <c r="K3633">
        <v>16</v>
      </c>
      <c r="L3633">
        <v>24</v>
      </c>
      <c r="M3633">
        <v>16</v>
      </c>
      <c r="N3633">
        <v>24</v>
      </c>
      <c r="O3633">
        <v>180</v>
      </c>
      <c r="P3633">
        <v>240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300</v>
      </c>
      <c r="W3633">
        <v>62000</v>
      </c>
      <c r="X3633">
        <v>5</v>
      </c>
      <c r="Y3633">
        <v>0</v>
      </c>
      <c r="Z3633">
        <v>0</v>
      </c>
      <c r="AA3633">
        <v>1866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100</v>
      </c>
    </row>
    <row r="3634" spans="1:34" ht="18.75">
      <c r="A3634" s="79">
        <v>3633</v>
      </c>
      <c r="B3634" t="s">
        <v>5999</v>
      </c>
      <c r="C3634">
        <v>16</v>
      </c>
      <c r="D3634">
        <v>10</v>
      </c>
      <c r="E3634">
        <v>1</v>
      </c>
      <c r="F3634">
        <v>2</v>
      </c>
      <c r="G3634">
        <v>0</v>
      </c>
      <c r="H3634">
        <v>0</v>
      </c>
      <c r="I3634">
        <v>5508</v>
      </c>
      <c r="J3634">
        <v>8000</v>
      </c>
      <c r="K3634">
        <v>16</v>
      </c>
      <c r="L3634">
        <v>24</v>
      </c>
      <c r="M3634">
        <v>16</v>
      </c>
      <c r="N3634">
        <v>24</v>
      </c>
      <c r="O3634">
        <v>0</v>
      </c>
      <c r="P3634">
        <v>0</v>
      </c>
      <c r="Q3634">
        <v>180</v>
      </c>
      <c r="R3634">
        <v>240</v>
      </c>
      <c r="S3634">
        <v>0</v>
      </c>
      <c r="T3634">
        <v>0</v>
      </c>
      <c r="U3634">
        <v>0</v>
      </c>
      <c r="V3634">
        <v>300</v>
      </c>
      <c r="W3634">
        <v>62000</v>
      </c>
      <c r="X3634">
        <v>5</v>
      </c>
      <c r="Y3634">
        <v>0</v>
      </c>
      <c r="Z3634">
        <v>0</v>
      </c>
      <c r="AA3634">
        <v>1866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100</v>
      </c>
    </row>
    <row r="3635" spans="1:34" ht="18.75">
      <c r="A3635" s="79">
        <v>3634</v>
      </c>
      <c r="B3635" t="s">
        <v>6000</v>
      </c>
      <c r="C3635">
        <v>16</v>
      </c>
      <c r="D3635">
        <v>10</v>
      </c>
      <c r="E3635">
        <v>1</v>
      </c>
      <c r="F3635">
        <v>2</v>
      </c>
      <c r="G3635">
        <v>0</v>
      </c>
      <c r="H3635">
        <v>0</v>
      </c>
      <c r="I3635">
        <v>5518</v>
      </c>
      <c r="J3635">
        <v>8000</v>
      </c>
      <c r="K3635">
        <v>16</v>
      </c>
      <c r="L3635">
        <v>24</v>
      </c>
      <c r="M3635">
        <v>16</v>
      </c>
      <c r="N3635">
        <v>24</v>
      </c>
      <c r="O3635">
        <v>0</v>
      </c>
      <c r="P3635">
        <v>0</v>
      </c>
      <c r="Q3635">
        <v>0</v>
      </c>
      <c r="R3635">
        <v>0</v>
      </c>
      <c r="S3635">
        <v>180</v>
      </c>
      <c r="T3635">
        <v>240</v>
      </c>
      <c r="U3635">
        <v>0</v>
      </c>
      <c r="V3635">
        <v>300</v>
      </c>
      <c r="W3635">
        <v>62000</v>
      </c>
      <c r="X3635">
        <v>5</v>
      </c>
      <c r="Y3635">
        <v>0</v>
      </c>
      <c r="Z3635">
        <v>0</v>
      </c>
      <c r="AA3635">
        <v>1866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100</v>
      </c>
    </row>
    <row r="3636" spans="1:34" ht="18.75">
      <c r="A3636" s="79">
        <v>3635</v>
      </c>
      <c r="B3636" t="s">
        <v>6001</v>
      </c>
      <c r="C3636">
        <v>10</v>
      </c>
      <c r="D3636">
        <v>-1</v>
      </c>
      <c r="E3636">
        <v>80</v>
      </c>
      <c r="F3636">
        <v>197</v>
      </c>
      <c r="G3636">
        <v>0</v>
      </c>
      <c r="H3636">
        <v>0</v>
      </c>
      <c r="I3636">
        <v>5540</v>
      </c>
      <c r="J3636">
        <v>60000</v>
      </c>
      <c r="K3636">
        <v>60</v>
      </c>
      <c r="L3636">
        <v>110</v>
      </c>
      <c r="M3636">
        <v>60</v>
      </c>
      <c r="N3636">
        <v>110</v>
      </c>
      <c r="O3636">
        <v>220</v>
      </c>
      <c r="P3636">
        <v>280</v>
      </c>
      <c r="Q3636">
        <v>0</v>
      </c>
      <c r="R3636">
        <v>0</v>
      </c>
      <c r="S3636">
        <v>0</v>
      </c>
      <c r="T3636">
        <v>0</v>
      </c>
      <c r="U3636">
        <v>87</v>
      </c>
      <c r="V3636">
        <v>300</v>
      </c>
      <c r="W3636">
        <v>62000</v>
      </c>
      <c r="X3636">
        <v>525</v>
      </c>
      <c r="Y3636">
        <v>0</v>
      </c>
      <c r="Z3636">
        <v>0</v>
      </c>
      <c r="AA3636">
        <v>38400</v>
      </c>
      <c r="AB3636">
        <v>20</v>
      </c>
      <c r="AC3636">
        <v>0</v>
      </c>
      <c r="AD3636">
        <v>74400</v>
      </c>
      <c r="AE3636">
        <v>22800</v>
      </c>
      <c r="AF3636">
        <v>0</v>
      </c>
      <c r="AG3636">
        <v>0</v>
      </c>
      <c r="AH3636">
        <v>100</v>
      </c>
    </row>
    <row r="3637" spans="1:34" ht="18.75">
      <c r="A3637" s="79">
        <v>3636</v>
      </c>
      <c r="B3637" t="s">
        <v>6002</v>
      </c>
      <c r="C3637">
        <v>11</v>
      </c>
      <c r="D3637">
        <v>-1</v>
      </c>
      <c r="E3637">
        <v>80</v>
      </c>
      <c r="F3637">
        <v>197</v>
      </c>
      <c r="G3637">
        <v>0</v>
      </c>
      <c r="H3637">
        <v>0</v>
      </c>
      <c r="I3637">
        <v>5541</v>
      </c>
      <c r="J3637">
        <v>60000</v>
      </c>
      <c r="K3637">
        <v>60</v>
      </c>
      <c r="L3637">
        <v>110</v>
      </c>
      <c r="M3637">
        <v>60</v>
      </c>
      <c r="N3637">
        <v>110</v>
      </c>
      <c r="O3637">
        <v>220</v>
      </c>
      <c r="P3637">
        <v>280</v>
      </c>
      <c r="Q3637">
        <v>0</v>
      </c>
      <c r="R3637">
        <v>0</v>
      </c>
      <c r="S3637">
        <v>0</v>
      </c>
      <c r="T3637">
        <v>0</v>
      </c>
      <c r="U3637">
        <v>87</v>
      </c>
      <c r="V3637">
        <v>300</v>
      </c>
      <c r="W3637">
        <v>62000</v>
      </c>
      <c r="X3637">
        <v>525</v>
      </c>
      <c r="Y3637">
        <v>0</v>
      </c>
      <c r="Z3637">
        <v>0</v>
      </c>
      <c r="AA3637">
        <v>38400</v>
      </c>
      <c r="AB3637">
        <v>20</v>
      </c>
      <c r="AC3637">
        <v>0</v>
      </c>
      <c r="AD3637">
        <v>74400</v>
      </c>
      <c r="AE3637">
        <v>22800</v>
      </c>
      <c r="AF3637">
        <v>0</v>
      </c>
      <c r="AG3637">
        <v>0</v>
      </c>
      <c r="AH3637">
        <v>100</v>
      </c>
    </row>
    <row r="3638" spans="1:34" ht="18.75">
      <c r="A3638" s="79">
        <v>3637</v>
      </c>
      <c r="B3638" t="s">
        <v>6003</v>
      </c>
      <c r="C3638">
        <v>10</v>
      </c>
      <c r="D3638">
        <v>-1</v>
      </c>
      <c r="E3638">
        <v>80</v>
      </c>
      <c r="F3638">
        <v>197</v>
      </c>
      <c r="G3638">
        <v>0</v>
      </c>
      <c r="H3638">
        <v>0</v>
      </c>
      <c r="I3638">
        <v>5540</v>
      </c>
      <c r="J3638">
        <v>60000</v>
      </c>
      <c r="K3638">
        <v>60</v>
      </c>
      <c r="L3638">
        <v>110</v>
      </c>
      <c r="M3638">
        <v>60</v>
      </c>
      <c r="N3638">
        <v>110</v>
      </c>
      <c r="O3638">
        <v>0</v>
      </c>
      <c r="P3638">
        <v>0</v>
      </c>
      <c r="Q3638">
        <v>220</v>
      </c>
      <c r="R3638">
        <v>280</v>
      </c>
      <c r="S3638">
        <v>0</v>
      </c>
      <c r="T3638">
        <v>0</v>
      </c>
      <c r="U3638">
        <v>87</v>
      </c>
      <c r="V3638">
        <v>300</v>
      </c>
      <c r="W3638">
        <v>62000</v>
      </c>
      <c r="X3638">
        <v>525</v>
      </c>
      <c r="Y3638">
        <v>0</v>
      </c>
      <c r="Z3638">
        <v>0</v>
      </c>
      <c r="AA3638">
        <v>38400</v>
      </c>
      <c r="AB3638">
        <v>20</v>
      </c>
      <c r="AC3638">
        <v>0</v>
      </c>
      <c r="AD3638">
        <v>74400</v>
      </c>
      <c r="AE3638">
        <v>22800</v>
      </c>
      <c r="AF3638">
        <v>0</v>
      </c>
      <c r="AG3638">
        <v>0</v>
      </c>
      <c r="AH3638">
        <v>100</v>
      </c>
    </row>
    <row r="3639" spans="1:34" ht="18.75">
      <c r="A3639" s="79">
        <v>3638</v>
      </c>
      <c r="B3639" t="s">
        <v>6004</v>
      </c>
      <c r="C3639">
        <v>11</v>
      </c>
      <c r="D3639">
        <v>-1</v>
      </c>
      <c r="E3639">
        <v>80</v>
      </c>
      <c r="F3639">
        <v>197</v>
      </c>
      <c r="G3639">
        <v>0</v>
      </c>
      <c r="H3639">
        <v>0</v>
      </c>
      <c r="I3639">
        <v>5541</v>
      </c>
      <c r="J3639">
        <v>60000</v>
      </c>
      <c r="K3639">
        <v>60</v>
      </c>
      <c r="L3639">
        <v>110</v>
      </c>
      <c r="M3639">
        <v>60</v>
      </c>
      <c r="N3639">
        <v>110</v>
      </c>
      <c r="O3639">
        <v>0</v>
      </c>
      <c r="P3639">
        <v>0</v>
      </c>
      <c r="Q3639">
        <v>220</v>
      </c>
      <c r="R3639">
        <v>280</v>
      </c>
      <c r="S3639">
        <v>0</v>
      </c>
      <c r="T3639">
        <v>0</v>
      </c>
      <c r="U3639">
        <v>87</v>
      </c>
      <c r="V3639">
        <v>300</v>
      </c>
      <c r="W3639">
        <v>62000</v>
      </c>
      <c r="X3639">
        <v>525</v>
      </c>
      <c r="Y3639">
        <v>0</v>
      </c>
      <c r="Z3639">
        <v>0</v>
      </c>
      <c r="AA3639">
        <v>38400</v>
      </c>
      <c r="AB3639">
        <v>20</v>
      </c>
      <c r="AC3639">
        <v>0</v>
      </c>
      <c r="AD3639">
        <v>74400</v>
      </c>
      <c r="AE3639">
        <v>22800</v>
      </c>
      <c r="AF3639">
        <v>0</v>
      </c>
      <c r="AG3639">
        <v>0</v>
      </c>
      <c r="AH3639">
        <v>100</v>
      </c>
    </row>
    <row r="3640" spans="1:34" ht="18.75">
      <c r="A3640" s="79">
        <v>3639</v>
      </c>
      <c r="B3640" t="s">
        <v>6005</v>
      </c>
      <c r="C3640">
        <v>10</v>
      </c>
      <c r="D3640">
        <v>-1</v>
      </c>
      <c r="E3640">
        <v>80</v>
      </c>
      <c r="F3640">
        <v>197</v>
      </c>
      <c r="G3640">
        <v>0</v>
      </c>
      <c r="H3640">
        <v>0</v>
      </c>
      <c r="I3640">
        <v>5540</v>
      </c>
      <c r="J3640">
        <v>60000</v>
      </c>
      <c r="K3640">
        <v>60</v>
      </c>
      <c r="L3640">
        <v>110</v>
      </c>
      <c r="M3640">
        <v>60</v>
      </c>
      <c r="N3640">
        <v>110</v>
      </c>
      <c r="O3640">
        <v>0</v>
      </c>
      <c r="P3640">
        <v>0</v>
      </c>
      <c r="Q3640">
        <v>0</v>
      </c>
      <c r="R3640">
        <v>0</v>
      </c>
      <c r="S3640">
        <v>220</v>
      </c>
      <c r="T3640">
        <v>280</v>
      </c>
      <c r="U3640">
        <v>87</v>
      </c>
      <c r="V3640">
        <v>300</v>
      </c>
      <c r="W3640">
        <v>62000</v>
      </c>
      <c r="X3640">
        <v>525</v>
      </c>
      <c r="Y3640">
        <v>0</v>
      </c>
      <c r="Z3640">
        <v>0</v>
      </c>
      <c r="AA3640">
        <v>38400</v>
      </c>
      <c r="AB3640">
        <v>20</v>
      </c>
      <c r="AC3640">
        <v>0</v>
      </c>
      <c r="AD3640">
        <v>74400</v>
      </c>
      <c r="AE3640">
        <v>22800</v>
      </c>
      <c r="AF3640">
        <v>0</v>
      </c>
      <c r="AG3640">
        <v>0</v>
      </c>
      <c r="AH3640">
        <v>100</v>
      </c>
    </row>
    <row r="3641" spans="1:34" ht="18.75">
      <c r="A3641" s="79">
        <v>3640</v>
      </c>
      <c r="B3641" t="s">
        <v>6006</v>
      </c>
      <c r="C3641">
        <v>11</v>
      </c>
      <c r="D3641">
        <v>-1</v>
      </c>
      <c r="E3641">
        <v>80</v>
      </c>
      <c r="F3641">
        <v>197</v>
      </c>
      <c r="G3641">
        <v>0</v>
      </c>
      <c r="H3641">
        <v>0</v>
      </c>
      <c r="I3641">
        <v>5541</v>
      </c>
      <c r="J3641">
        <v>60000</v>
      </c>
      <c r="K3641">
        <v>60</v>
      </c>
      <c r="L3641">
        <v>110</v>
      </c>
      <c r="M3641">
        <v>60</v>
      </c>
      <c r="N3641">
        <v>110</v>
      </c>
      <c r="O3641">
        <v>0</v>
      </c>
      <c r="P3641">
        <v>0</v>
      </c>
      <c r="Q3641">
        <v>0</v>
      </c>
      <c r="R3641">
        <v>0</v>
      </c>
      <c r="S3641">
        <v>220</v>
      </c>
      <c r="T3641">
        <v>280</v>
      </c>
      <c r="U3641">
        <v>87</v>
      </c>
      <c r="V3641">
        <v>300</v>
      </c>
      <c r="W3641">
        <v>62000</v>
      </c>
      <c r="X3641">
        <v>525</v>
      </c>
      <c r="Y3641">
        <v>0</v>
      </c>
      <c r="Z3641">
        <v>0</v>
      </c>
      <c r="AA3641">
        <v>38400</v>
      </c>
      <c r="AB3641">
        <v>20</v>
      </c>
      <c r="AC3641">
        <v>0</v>
      </c>
      <c r="AD3641">
        <v>74400</v>
      </c>
      <c r="AE3641">
        <v>22800</v>
      </c>
      <c r="AF3641">
        <v>0</v>
      </c>
      <c r="AG3641">
        <v>0</v>
      </c>
      <c r="AH3641">
        <v>100</v>
      </c>
    </row>
    <row r="3642" spans="1:34" ht="18.75">
      <c r="A3642" s="79">
        <v>3641</v>
      </c>
      <c r="B3642" t="s">
        <v>6007</v>
      </c>
      <c r="C3642">
        <v>22</v>
      </c>
      <c r="D3642">
        <v>-1</v>
      </c>
      <c r="E3642">
        <v>1</v>
      </c>
      <c r="F3642">
        <v>0</v>
      </c>
      <c r="G3642">
        <v>20</v>
      </c>
      <c r="H3642">
        <v>0</v>
      </c>
      <c r="I3642">
        <v>5497</v>
      </c>
      <c r="J3642">
        <v>8000</v>
      </c>
      <c r="K3642">
        <v>0</v>
      </c>
      <c r="L3642">
        <v>0</v>
      </c>
      <c r="M3642">
        <v>0</v>
      </c>
      <c r="N3642">
        <v>0</v>
      </c>
      <c r="O3642">
        <v>180</v>
      </c>
      <c r="P3642">
        <v>240</v>
      </c>
      <c r="Q3642">
        <v>0</v>
      </c>
      <c r="R3642">
        <v>0</v>
      </c>
      <c r="S3642">
        <v>0</v>
      </c>
      <c r="T3642">
        <v>0</v>
      </c>
      <c r="U3642">
        <v>65</v>
      </c>
      <c r="V3642">
        <v>300</v>
      </c>
      <c r="W3642">
        <v>62000</v>
      </c>
      <c r="X3642">
        <v>10</v>
      </c>
      <c r="Y3642">
        <v>0</v>
      </c>
      <c r="Z3642">
        <v>0</v>
      </c>
      <c r="AA3642">
        <v>1600</v>
      </c>
      <c r="AB3642">
        <v>0</v>
      </c>
      <c r="AC3642">
        <v>0</v>
      </c>
      <c r="AD3642">
        <v>5200</v>
      </c>
      <c r="AE3642">
        <v>3200</v>
      </c>
      <c r="AF3642">
        <v>0</v>
      </c>
      <c r="AG3642">
        <v>0</v>
      </c>
      <c r="AH3642">
        <v>100</v>
      </c>
    </row>
    <row r="3643" spans="1:34" ht="18.75">
      <c r="A3643" s="79">
        <v>3642</v>
      </c>
      <c r="B3643" t="s">
        <v>6008</v>
      </c>
      <c r="C3643">
        <v>30</v>
      </c>
      <c r="D3643">
        <v>-1</v>
      </c>
      <c r="E3643">
        <v>1</v>
      </c>
      <c r="F3643">
        <v>0</v>
      </c>
      <c r="G3643">
        <v>10</v>
      </c>
      <c r="H3643">
        <v>0</v>
      </c>
      <c r="I3643">
        <v>5495</v>
      </c>
      <c r="J3643">
        <v>50000</v>
      </c>
      <c r="K3643">
        <v>0</v>
      </c>
      <c r="L3643">
        <v>0</v>
      </c>
      <c r="M3643">
        <v>0</v>
      </c>
      <c r="N3643">
        <v>0</v>
      </c>
      <c r="O3643">
        <v>180</v>
      </c>
      <c r="P3643">
        <v>240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300</v>
      </c>
      <c r="W3643">
        <v>62000</v>
      </c>
      <c r="X3643">
        <v>5</v>
      </c>
      <c r="Y3643">
        <v>0</v>
      </c>
      <c r="Z3643">
        <v>0</v>
      </c>
      <c r="AA3643">
        <v>1600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100</v>
      </c>
    </row>
    <row r="3644" spans="1:34" ht="18.75">
      <c r="A3644" s="79">
        <v>3643</v>
      </c>
      <c r="B3644" t="s">
        <v>6009</v>
      </c>
      <c r="C3644">
        <v>30</v>
      </c>
      <c r="D3644">
        <v>-1</v>
      </c>
      <c r="E3644">
        <v>1</v>
      </c>
      <c r="F3644">
        <v>0</v>
      </c>
      <c r="G3644">
        <v>10</v>
      </c>
      <c r="H3644">
        <v>0</v>
      </c>
      <c r="I3644">
        <v>5505</v>
      </c>
      <c r="J3644">
        <v>50000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180</v>
      </c>
      <c r="R3644">
        <v>240</v>
      </c>
      <c r="S3644">
        <v>0</v>
      </c>
      <c r="T3644">
        <v>0</v>
      </c>
      <c r="U3644">
        <v>0</v>
      </c>
      <c r="V3644">
        <v>300</v>
      </c>
      <c r="W3644">
        <v>62000</v>
      </c>
      <c r="X3644">
        <v>5</v>
      </c>
      <c r="Y3644">
        <v>0</v>
      </c>
      <c r="Z3644">
        <v>0</v>
      </c>
      <c r="AA3644">
        <v>1600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100</v>
      </c>
    </row>
    <row r="3645" spans="1:34" ht="18.75">
      <c r="A3645" s="79">
        <v>3644</v>
      </c>
      <c r="B3645" t="s">
        <v>6010</v>
      </c>
      <c r="C3645">
        <v>30</v>
      </c>
      <c r="D3645">
        <v>-1</v>
      </c>
      <c r="E3645">
        <v>1</v>
      </c>
      <c r="F3645">
        <v>0</v>
      </c>
      <c r="G3645">
        <v>10</v>
      </c>
      <c r="H3645">
        <v>0</v>
      </c>
      <c r="I3645">
        <v>5515</v>
      </c>
      <c r="J3645">
        <v>50000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180</v>
      </c>
      <c r="T3645">
        <v>240</v>
      </c>
      <c r="U3645">
        <v>0</v>
      </c>
      <c r="V3645">
        <v>300</v>
      </c>
      <c r="W3645">
        <v>62000</v>
      </c>
      <c r="X3645">
        <v>5</v>
      </c>
      <c r="Y3645">
        <v>0</v>
      </c>
      <c r="Z3645">
        <v>0</v>
      </c>
      <c r="AA3645">
        <v>1600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100</v>
      </c>
    </row>
    <row r="3646" spans="1:34" ht="18.75">
      <c r="A3646" s="79">
        <v>3645</v>
      </c>
      <c r="B3646" t="s">
        <v>6011</v>
      </c>
      <c r="C3646">
        <v>17</v>
      </c>
      <c r="D3646">
        <v>0</v>
      </c>
      <c r="E3646">
        <v>1</v>
      </c>
      <c r="F3646">
        <v>29</v>
      </c>
      <c r="G3646">
        <v>0</v>
      </c>
      <c r="H3646">
        <v>0</v>
      </c>
      <c r="I3646">
        <v>5340</v>
      </c>
      <c r="J3646">
        <v>999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1000</v>
      </c>
      <c r="X3646">
        <v>5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100</v>
      </c>
    </row>
    <row r="3647" spans="1:34" ht="18.75">
      <c r="A3647" s="79">
        <v>3646</v>
      </c>
      <c r="B3647" t="s">
        <v>6012</v>
      </c>
      <c r="C3647">
        <v>44</v>
      </c>
      <c r="D3647">
        <v>247</v>
      </c>
      <c r="E3647">
        <v>1</v>
      </c>
      <c r="F3647">
        <v>0</v>
      </c>
      <c r="G3647">
        <v>0</v>
      </c>
      <c r="H3647">
        <v>0</v>
      </c>
      <c r="I3647">
        <v>2374</v>
      </c>
      <c r="J3647">
        <v>1000</v>
      </c>
      <c r="K3647">
        <v>3647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5000</v>
      </c>
      <c r="X3647">
        <v>5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100</v>
      </c>
    </row>
    <row r="3648" spans="1:34" ht="18.75">
      <c r="A3648" s="79">
        <v>3647</v>
      </c>
      <c r="B3648" t="s">
        <v>6013</v>
      </c>
      <c r="C3648">
        <v>5</v>
      </c>
      <c r="D3648">
        <v>-1</v>
      </c>
      <c r="E3648">
        <v>80</v>
      </c>
      <c r="F3648">
        <v>113</v>
      </c>
      <c r="G3648">
        <v>0</v>
      </c>
      <c r="H3648">
        <v>0</v>
      </c>
      <c r="I3648">
        <v>5550</v>
      </c>
      <c r="J3648">
        <v>60000</v>
      </c>
      <c r="K3648">
        <v>7</v>
      </c>
      <c r="L3648">
        <v>15</v>
      </c>
      <c r="M3648">
        <v>0</v>
      </c>
      <c r="N3648">
        <v>12</v>
      </c>
      <c r="O3648">
        <v>800</v>
      </c>
      <c r="P3648">
        <v>1400</v>
      </c>
      <c r="Q3648">
        <v>0</v>
      </c>
      <c r="R3648">
        <v>0</v>
      </c>
      <c r="S3648">
        <v>0</v>
      </c>
      <c r="T3648">
        <v>0</v>
      </c>
      <c r="U3648">
        <v>89</v>
      </c>
      <c r="V3648">
        <v>300</v>
      </c>
      <c r="W3648">
        <v>62000</v>
      </c>
      <c r="X3648">
        <v>40</v>
      </c>
      <c r="Y3648">
        <v>900</v>
      </c>
      <c r="Z3648">
        <v>120</v>
      </c>
      <c r="AA3648">
        <v>0</v>
      </c>
      <c r="AB3648">
        <v>0</v>
      </c>
      <c r="AC3648">
        <v>0</v>
      </c>
      <c r="AD3648">
        <v>148800</v>
      </c>
      <c r="AE3648">
        <v>114000</v>
      </c>
      <c r="AF3648">
        <v>0</v>
      </c>
      <c r="AG3648">
        <v>0</v>
      </c>
      <c r="AH3648">
        <v>100</v>
      </c>
    </row>
    <row r="3649" spans="1:34" ht="18.75">
      <c r="A3649" s="79">
        <v>3648</v>
      </c>
      <c r="B3649" t="s">
        <v>6014</v>
      </c>
      <c r="C3649">
        <v>44</v>
      </c>
      <c r="D3649">
        <v>0</v>
      </c>
      <c r="E3649">
        <v>1</v>
      </c>
      <c r="F3649">
        <v>29</v>
      </c>
      <c r="G3649">
        <v>0</v>
      </c>
      <c r="H3649">
        <v>0</v>
      </c>
      <c r="I3649">
        <v>1123</v>
      </c>
      <c r="J3649">
        <v>999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1000</v>
      </c>
      <c r="X3649">
        <v>5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100</v>
      </c>
    </row>
    <row r="3650" spans="1:34" ht="18.75">
      <c r="A3650" s="79">
        <v>3649</v>
      </c>
      <c r="B3650" t="s">
        <v>6015</v>
      </c>
      <c r="C3650">
        <v>31</v>
      </c>
      <c r="D3650">
        <v>0</v>
      </c>
      <c r="E3650">
        <v>1</v>
      </c>
      <c r="F3650">
        <v>179</v>
      </c>
      <c r="G3650">
        <v>0</v>
      </c>
      <c r="H3650">
        <v>0</v>
      </c>
      <c r="I3650">
        <v>276</v>
      </c>
      <c r="J3650">
        <v>999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1000</v>
      </c>
      <c r="X3650">
        <v>5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100</v>
      </c>
    </row>
    <row r="3651" spans="1:34" ht="18.75">
      <c r="A3651" s="79">
        <v>3650</v>
      </c>
      <c r="B3651" t="s">
        <v>6016</v>
      </c>
      <c r="C3651">
        <v>31</v>
      </c>
      <c r="D3651">
        <v>0</v>
      </c>
      <c r="E3651">
        <v>1</v>
      </c>
      <c r="F3651">
        <v>180</v>
      </c>
      <c r="G3651">
        <v>0</v>
      </c>
      <c r="H3651">
        <v>0</v>
      </c>
      <c r="I3651">
        <v>273</v>
      </c>
      <c r="J3651">
        <v>999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1000</v>
      </c>
      <c r="X3651">
        <v>5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100</v>
      </c>
    </row>
    <row r="3652" spans="1:34" ht="18.75">
      <c r="A3652" s="79">
        <v>3651</v>
      </c>
      <c r="B3652" t="s">
        <v>6017</v>
      </c>
      <c r="C3652">
        <v>26</v>
      </c>
      <c r="D3652">
        <v>246</v>
      </c>
      <c r="E3652">
        <v>1</v>
      </c>
      <c r="F3652">
        <v>0</v>
      </c>
      <c r="G3652">
        <v>0</v>
      </c>
      <c r="H3652">
        <v>0</v>
      </c>
      <c r="I3652">
        <v>3430</v>
      </c>
      <c r="J3652">
        <v>5000</v>
      </c>
      <c r="K3652">
        <v>0</v>
      </c>
      <c r="L3652">
        <v>1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16</v>
      </c>
      <c r="W3652">
        <v>20000</v>
      </c>
      <c r="X3652">
        <v>5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99</v>
      </c>
    </row>
    <row r="3653" spans="1:34" ht="18.75">
      <c r="A3653" s="79">
        <v>3652</v>
      </c>
      <c r="B3653" t="s">
        <v>6018</v>
      </c>
      <c r="C3653">
        <v>17</v>
      </c>
      <c r="D3653">
        <v>235</v>
      </c>
      <c r="E3653">
        <v>1</v>
      </c>
      <c r="F3653">
        <v>75</v>
      </c>
      <c r="G3653">
        <v>0</v>
      </c>
      <c r="H3653">
        <v>0</v>
      </c>
      <c r="I3653">
        <v>1330</v>
      </c>
      <c r="J3653">
        <v>99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5</v>
      </c>
      <c r="W3653">
        <v>8000</v>
      </c>
      <c r="X3653">
        <v>50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100</v>
      </c>
    </row>
    <row r="3654" spans="1:34" ht="18.75">
      <c r="A3654" s="79">
        <v>3653</v>
      </c>
      <c r="B3654" t="s">
        <v>6019</v>
      </c>
      <c r="C3654">
        <v>17</v>
      </c>
      <c r="D3654">
        <v>0</v>
      </c>
      <c r="E3654">
        <v>1</v>
      </c>
      <c r="F3654">
        <v>29</v>
      </c>
      <c r="G3654">
        <v>0</v>
      </c>
      <c r="H3654">
        <v>0</v>
      </c>
      <c r="I3654">
        <v>276</v>
      </c>
      <c r="J3654">
        <v>100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1000</v>
      </c>
      <c r="X3654">
        <v>5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100</v>
      </c>
    </row>
    <row r="3655" spans="1:34" ht="18.75">
      <c r="A3655" s="79">
        <v>3654</v>
      </c>
      <c r="B3655" t="s">
        <v>6020</v>
      </c>
      <c r="C3655">
        <v>41</v>
      </c>
      <c r="D3655">
        <v>0</v>
      </c>
      <c r="E3655">
        <v>1</v>
      </c>
      <c r="F3655">
        <v>0</v>
      </c>
      <c r="G3655">
        <v>0</v>
      </c>
      <c r="H3655">
        <v>138</v>
      </c>
      <c r="I3655">
        <v>786</v>
      </c>
      <c r="J3655">
        <v>0</v>
      </c>
      <c r="K3655">
        <v>268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85000</v>
      </c>
      <c r="X3655">
        <v>5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100</v>
      </c>
    </row>
    <row r="3656" spans="1:34" ht="18.75">
      <c r="A3656" s="79">
        <v>3655</v>
      </c>
      <c r="B3656" t="s">
        <v>6021</v>
      </c>
      <c r="C3656">
        <v>41</v>
      </c>
      <c r="D3656">
        <v>0</v>
      </c>
      <c r="E3656">
        <v>1</v>
      </c>
      <c r="F3656">
        <v>0</v>
      </c>
      <c r="G3656">
        <v>0</v>
      </c>
      <c r="H3656">
        <v>138</v>
      </c>
      <c r="I3656">
        <v>789</v>
      </c>
      <c r="J3656">
        <v>0</v>
      </c>
      <c r="K3656">
        <v>268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85000</v>
      </c>
      <c r="X3656">
        <v>5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100</v>
      </c>
    </row>
    <row r="3657" spans="1:34" ht="18.75">
      <c r="A3657" s="79">
        <v>3656</v>
      </c>
      <c r="B3657" t="s">
        <v>6022</v>
      </c>
      <c r="C3657">
        <v>10</v>
      </c>
      <c r="D3657">
        <v>-1</v>
      </c>
      <c r="E3657">
        <v>20</v>
      </c>
      <c r="F3657">
        <v>0</v>
      </c>
      <c r="G3657">
        <v>0</v>
      </c>
      <c r="H3657">
        <v>0</v>
      </c>
      <c r="I3657">
        <v>3144</v>
      </c>
      <c r="J3657">
        <v>22000</v>
      </c>
      <c r="K3657">
        <v>3</v>
      </c>
      <c r="L3657">
        <v>5</v>
      </c>
      <c r="M3657">
        <v>2</v>
      </c>
      <c r="N3657">
        <v>3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1000</v>
      </c>
      <c r="X3657">
        <v>5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2</v>
      </c>
      <c r="AH3657">
        <v>3</v>
      </c>
    </row>
    <row r="3658" spans="1:34" ht="18.75">
      <c r="A3658" s="79">
        <v>3657</v>
      </c>
      <c r="B3658" t="s">
        <v>6023</v>
      </c>
      <c r="C3658">
        <v>11</v>
      </c>
      <c r="D3658">
        <v>-1</v>
      </c>
      <c r="E3658">
        <v>20</v>
      </c>
      <c r="F3658">
        <v>0</v>
      </c>
      <c r="G3658">
        <v>0</v>
      </c>
      <c r="H3658">
        <v>0</v>
      </c>
      <c r="I3658">
        <v>3145</v>
      </c>
      <c r="J3658">
        <v>22000</v>
      </c>
      <c r="K3658">
        <v>3</v>
      </c>
      <c r="L3658">
        <v>5</v>
      </c>
      <c r="M3658">
        <v>2</v>
      </c>
      <c r="N3658">
        <v>3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1000</v>
      </c>
      <c r="X3658">
        <v>5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2</v>
      </c>
      <c r="AH3658">
        <v>3</v>
      </c>
    </row>
    <row r="3659" spans="1:34" ht="18.75">
      <c r="A3659" s="79">
        <v>3658</v>
      </c>
      <c r="B3659" t="s">
        <v>6024</v>
      </c>
      <c r="C3659">
        <v>10</v>
      </c>
      <c r="D3659">
        <v>-1</v>
      </c>
      <c r="E3659">
        <v>32</v>
      </c>
      <c r="F3659">
        <v>0</v>
      </c>
      <c r="G3659">
        <v>0</v>
      </c>
      <c r="H3659">
        <v>0</v>
      </c>
      <c r="I3659">
        <v>3144</v>
      </c>
      <c r="J3659">
        <v>25000</v>
      </c>
      <c r="K3659">
        <v>4</v>
      </c>
      <c r="L3659">
        <v>7</v>
      </c>
      <c r="M3659">
        <v>3</v>
      </c>
      <c r="N3659">
        <v>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28</v>
      </c>
      <c r="W3659">
        <v>1000</v>
      </c>
      <c r="X3659">
        <v>5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3</v>
      </c>
      <c r="AH3659">
        <v>3</v>
      </c>
    </row>
    <row r="3660" spans="1:34" ht="18.75">
      <c r="A3660" s="79">
        <v>3659</v>
      </c>
      <c r="B3660" t="s">
        <v>6025</v>
      </c>
      <c r="C3660">
        <v>11</v>
      </c>
      <c r="D3660">
        <v>-1</v>
      </c>
      <c r="E3660">
        <v>32</v>
      </c>
      <c r="F3660">
        <v>0</v>
      </c>
      <c r="G3660">
        <v>0</v>
      </c>
      <c r="H3660">
        <v>0</v>
      </c>
      <c r="I3660">
        <v>3145</v>
      </c>
      <c r="J3660">
        <v>25000</v>
      </c>
      <c r="K3660">
        <v>4</v>
      </c>
      <c r="L3660">
        <v>7</v>
      </c>
      <c r="M3660">
        <v>3</v>
      </c>
      <c r="N3660">
        <v>4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28</v>
      </c>
      <c r="W3660">
        <v>1000</v>
      </c>
      <c r="X3660">
        <v>5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3</v>
      </c>
      <c r="AH3660">
        <v>3</v>
      </c>
    </row>
    <row r="3661" spans="1:34" ht="18.75">
      <c r="A3661" s="79">
        <v>3660</v>
      </c>
      <c r="B3661" t="s">
        <v>6026</v>
      </c>
      <c r="C3661">
        <v>10</v>
      </c>
      <c r="D3661">
        <v>-1</v>
      </c>
      <c r="E3661">
        <v>62</v>
      </c>
      <c r="F3661">
        <v>0</v>
      </c>
      <c r="G3661">
        <v>0</v>
      </c>
      <c r="H3661">
        <v>0</v>
      </c>
      <c r="I3661">
        <v>3146</v>
      </c>
      <c r="J3661">
        <v>35000</v>
      </c>
      <c r="K3661">
        <v>4</v>
      </c>
      <c r="L3661">
        <v>8</v>
      </c>
      <c r="M3661">
        <v>3</v>
      </c>
      <c r="N3661">
        <v>5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40</v>
      </c>
      <c r="W3661">
        <v>1000</v>
      </c>
      <c r="X3661">
        <v>5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3</v>
      </c>
      <c r="AH3661">
        <v>3</v>
      </c>
    </row>
    <row r="3662" spans="1:34" ht="18.75">
      <c r="A3662" s="79">
        <v>3661</v>
      </c>
      <c r="B3662" t="s">
        <v>6027</v>
      </c>
      <c r="C3662">
        <v>11</v>
      </c>
      <c r="D3662">
        <v>-1</v>
      </c>
      <c r="E3662">
        <v>62</v>
      </c>
      <c r="F3662">
        <v>0</v>
      </c>
      <c r="G3662">
        <v>0</v>
      </c>
      <c r="H3662">
        <v>0</v>
      </c>
      <c r="I3662">
        <v>3147</v>
      </c>
      <c r="J3662">
        <v>35000</v>
      </c>
      <c r="K3662">
        <v>4</v>
      </c>
      <c r="L3662">
        <v>8</v>
      </c>
      <c r="M3662">
        <v>3</v>
      </c>
      <c r="N3662">
        <v>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40</v>
      </c>
      <c r="W3662">
        <v>1000</v>
      </c>
      <c r="X3662">
        <v>5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3</v>
      </c>
      <c r="AH3662">
        <v>3</v>
      </c>
    </row>
    <row r="3663" spans="1:34" ht="18.75">
      <c r="A3663" s="79">
        <v>3662</v>
      </c>
      <c r="B3663" t="s">
        <v>6028</v>
      </c>
      <c r="C3663">
        <v>10</v>
      </c>
      <c r="D3663">
        <v>-1</v>
      </c>
      <c r="E3663">
        <v>35</v>
      </c>
      <c r="F3663">
        <v>0</v>
      </c>
      <c r="G3663">
        <v>0</v>
      </c>
      <c r="H3663">
        <v>0</v>
      </c>
      <c r="I3663">
        <v>3148</v>
      </c>
      <c r="J3663">
        <v>35000</v>
      </c>
      <c r="K3663">
        <v>5</v>
      </c>
      <c r="L3663">
        <v>9</v>
      </c>
      <c r="M3663">
        <v>4</v>
      </c>
      <c r="N3663">
        <v>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42</v>
      </c>
      <c r="W3663">
        <v>1000</v>
      </c>
      <c r="X3663">
        <v>5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2</v>
      </c>
      <c r="AG3663">
        <v>4</v>
      </c>
      <c r="AH3663">
        <v>3</v>
      </c>
    </row>
    <row r="3664" spans="1:34" ht="18.75">
      <c r="A3664" s="79">
        <v>3663</v>
      </c>
      <c r="B3664" t="s">
        <v>6029</v>
      </c>
      <c r="C3664">
        <v>11</v>
      </c>
      <c r="D3664">
        <v>-1</v>
      </c>
      <c r="E3664">
        <v>35</v>
      </c>
      <c r="F3664">
        <v>0</v>
      </c>
      <c r="G3664">
        <v>0</v>
      </c>
      <c r="H3664">
        <v>0</v>
      </c>
      <c r="I3664">
        <v>3149</v>
      </c>
      <c r="J3664">
        <v>35000</v>
      </c>
      <c r="K3664">
        <v>5</v>
      </c>
      <c r="L3664">
        <v>9</v>
      </c>
      <c r="M3664">
        <v>4</v>
      </c>
      <c r="N3664">
        <v>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42</v>
      </c>
      <c r="W3664">
        <v>1000</v>
      </c>
      <c r="X3664">
        <v>5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2</v>
      </c>
      <c r="AG3664">
        <v>4</v>
      </c>
      <c r="AH3664">
        <v>3</v>
      </c>
    </row>
    <row r="3665" spans="1:34" ht="18.75">
      <c r="A3665" s="79">
        <v>3664</v>
      </c>
      <c r="B3665" t="s">
        <v>6030</v>
      </c>
      <c r="C3665">
        <v>10</v>
      </c>
      <c r="D3665">
        <v>-1</v>
      </c>
      <c r="E3665">
        <v>23</v>
      </c>
      <c r="F3665">
        <v>0</v>
      </c>
      <c r="G3665">
        <v>0</v>
      </c>
      <c r="H3665">
        <v>0</v>
      </c>
      <c r="I3665">
        <v>3150</v>
      </c>
      <c r="J3665">
        <v>50000</v>
      </c>
      <c r="K3665">
        <v>8</v>
      </c>
      <c r="L3665">
        <v>12</v>
      </c>
      <c r="M3665">
        <v>8</v>
      </c>
      <c r="N3665">
        <v>8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45</v>
      </c>
      <c r="W3665">
        <v>1000</v>
      </c>
      <c r="X3665">
        <v>5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2</v>
      </c>
      <c r="AG3665">
        <v>2</v>
      </c>
      <c r="AH3665">
        <v>3</v>
      </c>
    </row>
    <row r="3666" spans="1:34" ht="18.75">
      <c r="A3666" s="79">
        <v>3665</v>
      </c>
      <c r="B3666" t="s">
        <v>6031</v>
      </c>
      <c r="C3666">
        <v>11</v>
      </c>
      <c r="D3666">
        <v>-1</v>
      </c>
      <c r="E3666">
        <v>23</v>
      </c>
      <c r="F3666">
        <v>0</v>
      </c>
      <c r="G3666">
        <v>0</v>
      </c>
      <c r="H3666">
        <v>0</v>
      </c>
      <c r="I3666">
        <v>3151</v>
      </c>
      <c r="J3666">
        <v>50000</v>
      </c>
      <c r="K3666">
        <v>8</v>
      </c>
      <c r="L3666">
        <v>12</v>
      </c>
      <c r="M3666">
        <v>8</v>
      </c>
      <c r="N3666">
        <v>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45</v>
      </c>
      <c r="W3666">
        <v>1000</v>
      </c>
      <c r="X3666">
        <v>5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2</v>
      </c>
      <c r="AG3666">
        <v>2</v>
      </c>
      <c r="AH3666">
        <v>3</v>
      </c>
    </row>
    <row r="3667" spans="1:34" ht="18.75">
      <c r="A3667" s="79">
        <v>3666</v>
      </c>
      <c r="B3667" t="s">
        <v>6032</v>
      </c>
      <c r="C3667">
        <v>5</v>
      </c>
      <c r="D3667">
        <v>-1</v>
      </c>
      <c r="E3667">
        <v>5</v>
      </c>
      <c r="F3667">
        <v>0</v>
      </c>
      <c r="G3667">
        <v>0</v>
      </c>
      <c r="H3667">
        <v>0</v>
      </c>
      <c r="I3667">
        <v>3180</v>
      </c>
      <c r="J3667">
        <v>10000</v>
      </c>
      <c r="K3667">
        <v>0</v>
      </c>
      <c r="L3667">
        <v>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10000</v>
      </c>
      <c r="X3667">
        <v>5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3</v>
      </c>
      <c r="AH3667">
        <v>3</v>
      </c>
    </row>
    <row r="3668" spans="1:34" ht="18.75">
      <c r="A3668" s="79">
        <v>3667</v>
      </c>
      <c r="B3668" t="s">
        <v>6033</v>
      </c>
      <c r="C3668">
        <v>5</v>
      </c>
      <c r="D3668">
        <v>-1</v>
      </c>
      <c r="E3668">
        <v>10</v>
      </c>
      <c r="F3668">
        <v>0</v>
      </c>
      <c r="G3668">
        <v>0</v>
      </c>
      <c r="H3668">
        <v>0</v>
      </c>
      <c r="I3668">
        <v>3183</v>
      </c>
      <c r="J3668">
        <v>10000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15</v>
      </c>
      <c r="W3668">
        <v>15000</v>
      </c>
      <c r="X3668">
        <v>5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3</v>
      </c>
      <c r="AG3668">
        <v>4</v>
      </c>
      <c r="AH3668">
        <v>3</v>
      </c>
    </row>
    <row r="3669" spans="1:34" ht="18.75">
      <c r="A3669" s="79">
        <v>3668</v>
      </c>
      <c r="B3669" t="s">
        <v>6034</v>
      </c>
      <c r="C3669">
        <v>5</v>
      </c>
      <c r="D3669">
        <v>-1</v>
      </c>
      <c r="E3669">
        <v>12</v>
      </c>
      <c r="F3669">
        <v>0</v>
      </c>
      <c r="G3669">
        <v>0</v>
      </c>
      <c r="H3669">
        <v>0</v>
      </c>
      <c r="I3669">
        <v>3185</v>
      </c>
      <c r="J3669">
        <v>10000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22</v>
      </c>
      <c r="W3669">
        <v>25000</v>
      </c>
      <c r="X3669">
        <v>5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3</v>
      </c>
      <c r="AG3669">
        <v>6</v>
      </c>
      <c r="AH3669">
        <v>3</v>
      </c>
    </row>
    <row r="3670" spans="1:34" ht="18.75">
      <c r="A3670" s="79">
        <v>3669</v>
      </c>
      <c r="B3670" t="s">
        <v>6035</v>
      </c>
      <c r="C3670">
        <v>5</v>
      </c>
      <c r="D3670">
        <v>-1</v>
      </c>
      <c r="E3670">
        <v>20</v>
      </c>
      <c r="F3670">
        <v>0</v>
      </c>
      <c r="G3670">
        <v>0</v>
      </c>
      <c r="H3670">
        <v>0</v>
      </c>
      <c r="I3670">
        <v>3181</v>
      </c>
      <c r="J3670">
        <v>10000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26</v>
      </c>
      <c r="W3670">
        <v>10000</v>
      </c>
      <c r="X3670">
        <v>5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4</v>
      </c>
      <c r="AG3670">
        <v>8</v>
      </c>
      <c r="AH3670">
        <v>3</v>
      </c>
    </row>
    <row r="3671" spans="1:34" ht="18.75">
      <c r="A3671" s="79">
        <v>3670</v>
      </c>
      <c r="B3671" t="s">
        <v>6036</v>
      </c>
      <c r="C3671">
        <v>5</v>
      </c>
      <c r="D3671">
        <v>-1</v>
      </c>
      <c r="E3671">
        <v>80</v>
      </c>
      <c r="F3671">
        <v>0</v>
      </c>
      <c r="G3671">
        <v>0</v>
      </c>
      <c r="H3671">
        <v>0</v>
      </c>
      <c r="I3671">
        <v>3186</v>
      </c>
      <c r="J3671">
        <v>10000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30</v>
      </c>
      <c r="W3671">
        <v>32000</v>
      </c>
      <c r="X3671">
        <v>5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30</v>
      </c>
      <c r="AH3671">
        <v>3</v>
      </c>
    </row>
    <row r="3672" spans="1:34" ht="18.75">
      <c r="A3672" s="79">
        <v>3671</v>
      </c>
      <c r="B3672" t="s">
        <v>6037</v>
      </c>
      <c r="C3672">
        <v>5</v>
      </c>
      <c r="D3672">
        <v>-1</v>
      </c>
      <c r="E3672">
        <v>20</v>
      </c>
      <c r="F3672">
        <v>0</v>
      </c>
      <c r="G3672">
        <v>0</v>
      </c>
      <c r="H3672">
        <v>0</v>
      </c>
      <c r="I3672">
        <v>3182</v>
      </c>
      <c r="J3672">
        <v>10000</v>
      </c>
      <c r="K3672">
        <v>0</v>
      </c>
      <c r="L3672">
        <v>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35</v>
      </c>
      <c r="W3672">
        <v>28000</v>
      </c>
      <c r="X3672">
        <v>5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12</v>
      </c>
      <c r="AG3672">
        <v>26</v>
      </c>
      <c r="AH3672">
        <v>3</v>
      </c>
    </row>
    <row r="3673" spans="1:34" ht="18.75">
      <c r="A3673" s="79">
        <v>3672</v>
      </c>
      <c r="B3673" t="s">
        <v>6038</v>
      </c>
      <c r="C3673">
        <v>5</v>
      </c>
      <c r="D3673">
        <v>-1</v>
      </c>
      <c r="E3673">
        <v>35</v>
      </c>
      <c r="F3673">
        <v>0</v>
      </c>
      <c r="G3673">
        <v>0</v>
      </c>
      <c r="H3673">
        <v>0</v>
      </c>
      <c r="I3673">
        <v>3187</v>
      </c>
      <c r="J3673">
        <v>10000</v>
      </c>
      <c r="K3673">
        <v>0</v>
      </c>
      <c r="L3673">
        <v>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35</v>
      </c>
      <c r="W3673">
        <v>28000</v>
      </c>
      <c r="X3673">
        <v>5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5</v>
      </c>
      <c r="AG3673">
        <v>35</v>
      </c>
      <c r="AH3673">
        <v>3</v>
      </c>
    </row>
    <row r="3674" spans="1:34" ht="18.75">
      <c r="A3674" s="79">
        <v>3673</v>
      </c>
      <c r="B3674" t="s">
        <v>6039</v>
      </c>
      <c r="C3674">
        <v>5</v>
      </c>
      <c r="D3674">
        <v>-1</v>
      </c>
      <c r="E3674">
        <v>73</v>
      </c>
      <c r="F3674">
        <v>0</v>
      </c>
      <c r="G3674">
        <v>0</v>
      </c>
      <c r="H3674">
        <v>0</v>
      </c>
      <c r="I3674">
        <v>3189</v>
      </c>
      <c r="J3674">
        <v>10000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43</v>
      </c>
      <c r="W3674">
        <v>35000</v>
      </c>
      <c r="X3674">
        <v>5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6</v>
      </c>
      <c r="AG3674">
        <v>40</v>
      </c>
      <c r="AH3674">
        <v>3</v>
      </c>
    </row>
    <row r="3675" spans="1:34" ht="18.75">
      <c r="A3675" s="79">
        <v>3674</v>
      </c>
      <c r="B3675" t="s">
        <v>6040</v>
      </c>
      <c r="C3675">
        <v>5</v>
      </c>
      <c r="D3675">
        <v>-1</v>
      </c>
      <c r="E3675">
        <v>44</v>
      </c>
      <c r="F3675">
        <v>0</v>
      </c>
      <c r="G3675">
        <v>-5</v>
      </c>
      <c r="H3675">
        <v>0</v>
      </c>
      <c r="I3675">
        <v>3190</v>
      </c>
      <c r="J3675">
        <v>10000</v>
      </c>
      <c r="K3675">
        <v>0</v>
      </c>
      <c r="L3675">
        <v>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52</v>
      </c>
      <c r="W3675">
        <v>25000</v>
      </c>
      <c r="X3675">
        <v>5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6</v>
      </c>
      <c r="AG3675">
        <v>40</v>
      </c>
      <c r="AH3675">
        <v>3</v>
      </c>
    </row>
    <row r="3676" spans="1:34" ht="18.75">
      <c r="A3676" s="79">
        <v>3675</v>
      </c>
      <c r="B3676" t="s">
        <v>6041</v>
      </c>
      <c r="C3676">
        <v>5</v>
      </c>
      <c r="D3676">
        <v>-1</v>
      </c>
      <c r="E3676">
        <v>65</v>
      </c>
      <c r="F3676">
        <v>0</v>
      </c>
      <c r="G3676">
        <v>0</v>
      </c>
      <c r="H3676">
        <v>0</v>
      </c>
      <c r="I3676">
        <v>4506</v>
      </c>
      <c r="J3676">
        <v>60000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90</v>
      </c>
      <c r="W3676">
        <v>85000</v>
      </c>
      <c r="X3676">
        <v>15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8</v>
      </c>
      <c r="AG3676">
        <v>60</v>
      </c>
      <c r="AH3676">
        <v>3</v>
      </c>
    </row>
    <row r="3677" spans="1:34" ht="18.75">
      <c r="A3677" s="79">
        <v>3676</v>
      </c>
      <c r="B3677" t="s">
        <v>6042</v>
      </c>
      <c r="C3677">
        <v>22</v>
      </c>
      <c r="D3677">
        <v>0</v>
      </c>
      <c r="E3677">
        <v>2</v>
      </c>
      <c r="F3677">
        <v>0</v>
      </c>
      <c r="G3677">
        <v>0</v>
      </c>
      <c r="H3677">
        <v>0</v>
      </c>
      <c r="I3677">
        <v>3020</v>
      </c>
      <c r="J3677">
        <v>5000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1000</v>
      </c>
      <c r="X3677">
        <v>5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2</v>
      </c>
      <c r="AH3677">
        <v>3</v>
      </c>
    </row>
    <row r="3678" spans="1:34" ht="18.75">
      <c r="A3678" s="79">
        <v>3677</v>
      </c>
      <c r="B3678" t="s">
        <v>6043</v>
      </c>
      <c r="C3678">
        <v>26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3021</v>
      </c>
      <c r="J3678">
        <v>6000</v>
      </c>
      <c r="K3678">
        <v>0</v>
      </c>
      <c r="L3678">
        <v>1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1000</v>
      </c>
      <c r="X3678">
        <v>5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3</v>
      </c>
    </row>
    <row r="3679" spans="1:34" ht="18.75">
      <c r="A3679" s="79">
        <v>3678</v>
      </c>
      <c r="B3679" t="s">
        <v>6044</v>
      </c>
      <c r="C3679">
        <v>20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3022</v>
      </c>
      <c r="J3679">
        <v>5000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1000</v>
      </c>
      <c r="X3679">
        <v>5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4</v>
      </c>
      <c r="AH3679">
        <v>3</v>
      </c>
    </row>
    <row r="3680" spans="1:34" ht="18.75">
      <c r="A3680" s="79">
        <v>3679</v>
      </c>
      <c r="B3680" t="s">
        <v>6045</v>
      </c>
      <c r="C3680">
        <v>22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3030</v>
      </c>
      <c r="J3680">
        <v>5000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35</v>
      </c>
      <c r="W3680">
        <v>1000</v>
      </c>
      <c r="X3680">
        <v>5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7</v>
      </c>
      <c r="AH3680">
        <v>3</v>
      </c>
    </row>
    <row r="3681" spans="1:34" ht="18.75">
      <c r="A3681" s="79">
        <v>3680</v>
      </c>
      <c r="B3681" t="s">
        <v>6046</v>
      </c>
      <c r="C3681">
        <v>26</v>
      </c>
      <c r="D3681">
        <v>0</v>
      </c>
      <c r="E3681">
        <v>3</v>
      </c>
      <c r="F3681">
        <v>0</v>
      </c>
      <c r="G3681">
        <v>0</v>
      </c>
      <c r="H3681">
        <v>0</v>
      </c>
      <c r="I3681">
        <v>3031</v>
      </c>
      <c r="J3681">
        <v>6000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35</v>
      </c>
      <c r="W3681">
        <v>1000</v>
      </c>
      <c r="X3681">
        <v>5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2</v>
      </c>
      <c r="AG3681">
        <v>3</v>
      </c>
      <c r="AH3681">
        <v>3</v>
      </c>
    </row>
    <row r="3682" spans="1:34" ht="18.75">
      <c r="A3682" s="79">
        <v>3681</v>
      </c>
      <c r="B3682" t="s">
        <v>6047</v>
      </c>
      <c r="C3682">
        <v>20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3032</v>
      </c>
      <c r="J3682">
        <v>7000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35</v>
      </c>
      <c r="W3682">
        <v>1000</v>
      </c>
      <c r="X3682">
        <v>5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3</v>
      </c>
      <c r="AG3682">
        <v>6</v>
      </c>
      <c r="AH3682">
        <v>3</v>
      </c>
    </row>
    <row r="3683" spans="1:34" ht="18.75">
      <c r="A3683" s="79">
        <v>3682</v>
      </c>
      <c r="B3683" t="s">
        <v>6048</v>
      </c>
      <c r="C3683">
        <v>15</v>
      </c>
      <c r="D3683">
        <v>0</v>
      </c>
      <c r="E3683">
        <v>10</v>
      </c>
      <c r="F3683">
        <v>0</v>
      </c>
      <c r="G3683">
        <v>0</v>
      </c>
      <c r="H3683">
        <v>0</v>
      </c>
      <c r="I3683">
        <v>3033</v>
      </c>
      <c r="J3683">
        <v>8000</v>
      </c>
      <c r="K3683">
        <v>4</v>
      </c>
      <c r="L3683">
        <v>5</v>
      </c>
      <c r="M3683">
        <v>2</v>
      </c>
      <c r="N3683">
        <v>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35</v>
      </c>
      <c r="W3683">
        <v>1000</v>
      </c>
      <c r="X3683">
        <v>5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3</v>
      </c>
    </row>
    <row r="3684" spans="1:34" ht="18.75">
      <c r="A3684" s="79">
        <v>3683</v>
      </c>
      <c r="B3684" t="s">
        <v>6049</v>
      </c>
      <c r="C3684">
        <v>22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3040</v>
      </c>
      <c r="J3684">
        <v>7000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41</v>
      </c>
      <c r="W3684">
        <v>1000</v>
      </c>
      <c r="X3684">
        <v>5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8</v>
      </c>
      <c r="AH3684">
        <v>3</v>
      </c>
    </row>
    <row r="3685" spans="1:34" ht="18.75">
      <c r="A3685" s="79">
        <v>3684</v>
      </c>
      <c r="B3685" t="s">
        <v>6050</v>
      </c>
      <c r="C3685">
        <v>26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3041</v>
      </c>
      <c r="J3685">
        <v>7000</v>
      </c>
      <c r="K3685">
        <v>0</v>
      </c>
      <c r="L3685">
        <v>2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41</v>
      </c>
      <c r="W3685">
        <v>1000</v>
      </c>
      <c r="X3685">
        <v>5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4</v>
      </c>
      <c r="AH3685">
        <v>3</v>
      </c>
    </row>
    <row r="3686" spans="1:34" ht="18.75">
      <c r="A3686" s="79">
        <v>3685</v>
      </c>
      <c r="B3686" t="s">
        <v>6051</v>
      </c>
      <c r="C3686">
        <v>20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3042</v>
      </c>
      <c r="J3686">
        <v>7000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41</v>
      </c>
      <c r="W3686">
        <v>1000</v>
      </c>
      <c r="X3686">
        <v>5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3</v>
      </c>
      <c r="AG3686">
        <v>7</v>
      </c>
      <c r="AH3686">
        <v>3</v>
      </c>
    </row>
    <row r="3687" spans="1:34" ht="18.75">
      <c r="A3687" s="79">
        <v>3686</v>
      </c>
      <c r="B3687" t="s">
        <v>6052</v>
      </c>
      <c r="C3687">
        <v>52</v>
      </c>
      <c r="D3687">
        <v>0</v>
      </c>
      <c r="E3687">
        <v>2</v>
      </c>
      <c r="F3687">
        <v>0</v>
      </c>
      <c r="G3687">
        <v>0</v>
      </c>
      <c r="H3687">
        <v>0</v>
      </c>
      <c r="I3687">
        <v>3043</v>
      </c>
      <c r="J3687">
        <v>7000</v>
      </c>
      <c r="K3687">
        <v>1</v>
      </c>
      <c r="L3687">
        <v>2</v>
      </c>
      <c r="M3687">
        <v>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41</v>
      </c>
      <c r="W3687">
        <v>50</v>
      </c>
      <c r="X3687">
        <v>5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3</v>
      </c>
    </row>
    <row r="3688" spans="1:34" ht="18.75">
      <c r="A3688" s="79">
        <v>3687</v>
      </c>
      <c r="B3688" t="s">
        <v>6053</v>
      </c>
      <c r="C3688">
        <v>54</v>
      </c>
      <c r="D3688">
        <v>0</v>
      </c>
      <c r="E3688">
        <v>2</v>
      </c>
      <c r="F3688">
        <v>0</v>
      </c>
      <c r="G3688">
        <v>0</v>
      </c>
      <c r="H3688">
        <v>0</v>
      </c>
      <c r="I3688">
        <v>3044</v>
      </c>
      <c r="J3688">
        <v>7000</v>
      </c>
      <c r="K3688">
        <v>2</v>
      </c>
      <c r="L3688">
        <v>2</v>
      </c>
      <c r="M3688">
        <v>2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41</v>
      </c>
      <c r="W3688">
        <v>50</v>
      </c>
      <c r="X3688">
        <v>5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3</v>
      </c>
    </row>
    <row r="3689" spans="1:34" ht="18.75">
      <c r="A3689" s="79">
        <v>3688</v>
      </c>
      <c r="B3689" t="s">
        <v>6054</v>
      </c>
      <c r="C3689">
        <v>22</v>
      </c>
      <c r="D3689">
        <v>0</v>
      </c>
      <c r="E3689">
        <v>2</v>
      </c>
      <c r="F3689">
        <v>0</v>
      </c>
      <c r="G3689">
        <v>0</v>
      </c>
      <c r="H3689">
        <v>0</v>
      </c>
      <c r="I3689">
        <v>3070</v>
      </c>
      <c r="J3689">
        <v>7000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47</v>
      </c>
      <c r="W3689">
        <v>1000</v>
      </c>
      <c r="X3689">
        <v>5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10</v>
      </c>
      <c r="AH3689">
        <v>3</v>
      </c>
    </row>
    <row r="3690" spans="1:34" ht="18.75">
      <c r="A3690" s="79">
        <v>3689</v>
      </c>
      <c r="B3690" t="s">
        <v>6055</v>
      </c>
      <c r="C3690">
        <v>26</v>
      </c>
      <c r="D3690">
        <v>0</v>
      </c>
      <c r="E3690">
        <v>2</v>
      </c>
      <c r="F3690">
        <v>0</v>
      </c>
      <c r="G3690">
        <v>0</v>
      </c>
      <c r="H3690">
        <v>0</v>
      </c>
      <c r="I3690">
        <v>3071</v>
      </c>
      <c r="J3690">
        <v>8000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47</v>
      </c>
      <c r="W3690">
        <v>1000</v>
      </c>
      <c r="X3690">
        <v>5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6</v>
      </c>
      <c r="AH3690">
        <v>3</v>
      </c>
    </row>
    <row r="3691" spans="1:34" ht="18.75">
      <c r="A3691" s="79">
        <v>3690</v>
      </c>
      <c r="B3691" t="s">
        <v>6056</v>
      </c>
      <c r="C3691">
        <v>20</v>
      </c>
      <c r="D3691">
        <v>0</v>
      </c>
      <c r="E3691">
        <v>2</v>
      </c>
      <c r="F3691">
        <v>0</v>
      </c>
      <c r="G3691">
        <v>0</v>
      </c>
      <c r="H3691">
        <v>0</v>
      </c>
      <c r="I3691">
        <v>3072</v>
      </c>
      <c r="J3691">
        <v>8000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47</v>
      </c>
      <c r="W3691">
        <v>1000</v>
      </c>
      <c r="X3691">
        <v>5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3</v>
      </c>
      <c r="AG3691">
        <v>9</v>
      </c>
      <c r="AH3691">
        <v>3</v>
      </c>
    </row>
    <row r="3692" spans="1:34" ht="18.75">
      <c r="A3692" s="79">
        <v>3691</v>
      </c>
      <c r="B3692" t="s">
        <v>6057</v>
      </c>
      <c r="C3692">
        <v>15</v>
      </c>
      <c r="D3692">
        <v>0</v>
      </c>
      <c r="E3692">
        <v>2</v>
      </c>
      <c r="F3692">
        <v>0</v>
      </c>
      <c r="G3692">
        <v>0</v>
      </c>
      <c r="H3692">
        <v>0</v>
      </c>
      <c r="I3692">
        <v>3073</v>
      </c>
      <c r="J3692">
        <v>10000</v>
      </c>
      <c r="K3692">
        <v>4</v>
      </c>
      <c r="L3692">
        <v>5</v>
      </c>
      <c r="M3692">
        <v>4</v>
      </c>
      <c r="N3692">
        <v>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47</v>
      </c>
      <c r="W3692">
        <v>1000</v>
      </c>
      <c r="X3692">
        <v>5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4</v>
      </c>
      <c r="AH3692">
        <v>3</v>
      </c>
    </row>
    <row r="3693" spans="1:34" ht="18.75">
      <c r="A3693" s="79">
        <v>3692</v>
      </c>
      <c r="B3693" t="s">
        <v>6058</v>
      </c>
      <c r="C3693">
        <v>52</v>
      </c>
      <c r="D3693">
        <v>0</v>
      </c>
      <c r="E3693">
        <v>2</v>
      </c>
      <c r="F3693">
        <v>0</v>
      </c>
      <c r="G3693">
        <v>0</v>
      </c>
      <c r="H3693">
        <v>0</v>
      </c>
      <c r="I3693">
        <v>3074</v>
      </c>
      <c r="J3693">
        <v>10000</v>
      </c>
      <c r="K3693">
        <v>3</v>
      </c>
      <c r="L3693">
        <v>4</v>
      </c>
      <c r="M3693">
        <v>3</v>
      </c>
      <c r="N3693">
        <v>4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47</v>
      </c>
      <c r="W3693">
        <v>50</v>
      </c>
      <c r="X3693">
        <v>5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3</v>
      </c>
      <c r="AG3693">
        <v>4</v>
      </c>
      <c r="AH3693">
        <v>3</v>
      </c>
    </row>
    <row r="3694" spans="1:34" ht="18.75">
      <c r="A3694" s="79">
        <v>3693</v>
      </c>
      <c r="B3694" t="s">
        <v>6059</v>
      </c>
      <c r="C3694">
        <v>54</v>
      </c>
      <c r="D3694">
        <v>0</v>
      </c>
      <c r="E3694">
        <v>2</v>
      </c>
      <c r="F3694">
        <v>0</v>
      </c>
      <c r="G3694">
        <v>0</v>
      </c>
      <c r="H3694">
        <v>0</v>
      </c>
      <c r="I3694">
        <v>3075</v>
      </c>
      <c r="J3694">
        <v>10000</v>
      </c>
      <c r="K3694">
        <v>3</v>
      </c>
      <c r="L3694">
        <v>4</v>
      </c>
      <c r="M3694">
        <v>3</v>
      </c>
      <c r="N3694">
        <v>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47</v>
      </c>
      <c r="W3694">
        <v>50</v>
      </c>
      <c r="X3694">
        <v>5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3</v>
      </c>
      <c r="AG3694">
        <v>4</v>
      </c>
      <c r="AH3694">
        <v>3</v>
      </c>
    </row>
    <row r="3695" spans="1:34" ht="18.75">
      <c r="A3695" s="79">
        <v>3694</v>
      </c>
      <c r="B3695" t="s">
        <v>6060</v>
      </c>
      <c r="C3695">
        <v>19</v>
      </c>
      <c r="D3695">
        <v>0</v>
      </c>
      <c r="E3695">
        <v>1</v>
      </c>
      <c r="F3695">
        <v>0</v>
      </c>
      <c r="G3695">
        <v>6</v>
      </c>
      <c r="H3695">
        <v>0</v>
      </c>
      <c r="I3695">
        <v>3082</v>
      </c>
      <c r="J3695">
        <v>8000</v>
      </c>
      <c r="K3695">
        <v>0</v>
      </c>
      <c r="L3695">
        <v>0</v>
      </c>
      <c r="M3695">
        <v>0</v>
      </c>
      <c r="N3695">
        <v>0</v>
      </c>
      <c r="O3695">
        <v>2</v>
      </c>
      <c r="P3695">
        <v>6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90</v>
      </c>
      <c r="W3695">
        <v>50000</v>
      </c>
      <c r="X3695">
        <v>5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3</v>
      </c>
    </row>
    <row r="3696" spans="1:34" ht="18.75">
      <c r="A3696" s="79">
        <v>3695</v>
      </c>
      <c r="B3696" t="s">
        <v>6061</v>
      </c>
      <c r="C3696">
        <v>26</v>
      </c>
      <c r="D3696">
        <v>0</v>
      </c>
      <c r="E3696">
        <v>1</v>
      </c>
      <c r="F3696">
        <v>0</v>
      </c>
      <c r="G3696">
        <v>6</v>
      </c>
      <c r="H3696">
        <v>0</v>
      </c>
      <c r="I3696">
        <v>3081</v>
      </c>
      <c r="J3696">
        <v>8000</v>
      </c>
      <c r="K3696">
        <v>0</v>
      </c>
      <c r="L3696">
        <v>2</v>
      </c>
      <c r="M3696">
        <v>0</v>
      </c>
      <c r="N3696">
        <v>0</v>
      </c>
      <c r="O3696">
        <v>1</v>
      </c>
      <c r="P3696">
        <v>8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90</v>
      </c>
      <c r="W3696">
        <v>50000</v>
      </c>
      <c r="X3696">
        <v>5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3</v>
      </c>
    </row>
    <row r="3697" spans="1:34" ht="18.75">
      <c r="A3697" s="79">
        <v>3696</v>
      </c>
      <c r="B3697" t="s">
        <v>6062</v>
      </c>
      <c r="C3697">
        <v>22</v>
      </c>
      <c r="D3697">
        <v>0</v>
      </c>
      <c r="E3697">
        <v>1</v>
      </c>
      <c r="F3697">
        <v>0</v>
      </c>
      <c r="G3697">
        <v>6</v>
      </c>
      <c r="H3697">
        <v>0</v>
      </c>
      <c r="I3697">
        <v>3080</v>
      </c>
      <c r="J3697">
        <v>8000</v>
      </c>
      <c r="K3697">
        <v>0</v>
      </c>
      <c r="L3697">
        <v>2</v>
      </c>
      <c r="M3697">
        <v>0</v>
      </c>
      <c r="N3697">
        <v>0</v>
      </c>
      <c r="O3697">
        <v>6</v>
      </c>
      <c r="P3697">
        <v>9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90</v>
      </c>
      <c r="W3697">
        <v>50000</v>
      </c>
      <c r="X3697">
        <v>5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</row>
    <row r="3698" spans="1:34" ht="18.75">
      <c r="A3698" s="79">
        <v>3697</v>
      </c>
      <c r="B3698" t="s">
        <v>6063</v>
      </c>
      <c r="C3698">
        <v>52</v>
      </c>
      <c r="D3698">
        <v>0</v>
      </c>
      <c r="E3698">
        <v>1</v>
      </c>
      <c r="F3698">
        <v>6</v>
      </c>
      <c r="G3698">
        <v>6</v>
      </c>
      <c r="H3698">
        <v>0</v>
      </c>
      <c r="I3698">
        <v>3083</v>
      </c>
      <c r="J3698">
        <v>10000</v>
      </c>
      <c r="K3698">
        <v>3</v>
      </c>
      <c r="L3698">
        <v>4</v>
      </c>
      <c r="M3698">
        <v>3</v>
      </c>
      <c r="N3698">
        <v>4</v>
      </c>
      <c r="O3698">
        <v>1</v>
      </c>
      <c r="P3698">
        <v>6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90</v>
      </c>
      <c r="W3698">
        <v>50000</v>
      </c>
      <c r="X3698">
        <v>5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3</v>
      </c>
    </row>
    <row r="3699" spans="1:34" ht="18.75">
      <c r="A3699" s="79">
        <v>3698</v>
      </c>
      <c r="B3699" t="s">
        <v>6064</v>
      </c>
      <c r="C3699">
        <v>54</v>
      </c>
      <c r="D3699">
        <v>0</v>
      </c>
      <c r="E3699">
        <v>1</v>
      </c>
      <c r="F3699">
        <v>0</v>
      </c>
      <c r="G3699">
        <v>6</v>
      </c>
      <c r="H3699">
        <v>0</v>
      </c>
      <c r="I3699">
        <v>3084</v>
      </c>
      <c r="J3699">
        <v>8000</v>
      </c>
      <c r="K3699">
        <v>3</v>
      </c>
      <c r="L3699">
        <v>4</v>
      </c>
      <c r="M3699">
        <v>3</v>
      </c>
      <c r="N3699">
        <v>4</v>
      </c>
      <c r="O3699">
        <v>1</v>
      </c>
      <c r="P3699">
        <v>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90</v>
      </c>
      <c r="W3699">
        <v>50000</v>
      </c>
      <c r="X3699">
        <v>5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3</v>
      </c>
    </row>
    <row r="3700" spans="1:34" ht="18.75">
      <c r="A3700" s="79">
        <v>3699</v>
      </c>
      <c r="B3700" t="s">
        <v>6065</v>
      </c>
      <c r="C3700">
        <v>15</v>
      </c>
      <c r="D3700">
        <v>0</v>
      </c>
      <c r="E3700">
        <v>1</v>
      </c>
      <c r="F3700">
        <v>0</v>
      </c>
      <c r="G3700">
        <v>6</v>
      </c>
      <c r="H3700">
        <v>0</v>
      </c>
      <c r="I3700">
        <v>3085</v>
      </c>
      <c r="J3700">
        <v>10000</v>
      </c>
      <c r="K3700">
        <v>4</v>
      </c>
      <c r="L3700">
        <v>5</v>
      </c>
      <c r="M3700">
        <v>4</v>
      </c>
      <c r="N3700">
        <v>5</v>
      </c>
      <c r="O3700">
        <v>4</v>
      </c>
      <c r="P3700">
        <v>5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90</v>
      </c>
      <c r="W3700">
        <v>50000</v>
      </c>
      <c r="X3700">
        <v>5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3</v>
      </c>
    </row>
    <row r="3701" spans="1:34" ht="18.75">
      <c r="A3701" s="79">
        <v>3700</v>
      </c>
      <c r="B3701" t="s">
        <v>6066</v>
      </c>
      <c r="C3701">
        <v>19</v>
      </c>
      <c r="D3701">
        <v>0</v>
      </c>
      <c r="E3701">
        <v>1</v>
      </c>
      <c r="F3701">
        <v>0</v>
      </c>
      <c r="G3701">
        <v>6</v>
      </c>
      <c r="H3701">
        <v>0</v>
      </c>
      <c r="I3701">
        <v>1682</v>
      </c>
      <c r="J3701">
        <v>8000</v>
      </c>
      <c r="K3701">
        <v>0</v>
      </c>
      <c r="L3701">
        <v>0</v>
      </c>
      <c r="M3701">
        <v>0</v>
      </c>
      <c r="N3701">
        <v>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18</v>
      </c>
      <c r="V3701">
        <v>50</v>
      </c>
      <c r="W3701">
        <v>50000</v>
      </c>
      <c r="X3701">
        <v>6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2</v>
      </c>
      <c r="AG3701">
        <v>6</v>
      </c>
      <c r="AH3701">
        <v>3</v>
      </c>
    </row>
    <row r="3702" spans="1:34" ht="18.75">
      <c r="A3702" s="79">
        <v>3701</v>
      </c>
      <c r="B3702" t="s">
        <v>6067</v>
      </c>
      <c r="C3702">
        <v>26</v>
      </c>
      <c r="D3702">
        <v>0</v>
      </c>
      <c r="E3702">
        <v>1</v>
      </c>
      <c r="F3702">
        <v>0</v>
      </c>
      <c r="G3702">
        <v>2</v>
      </c>
      <c r="H3702">
        <v>0</v>
      </c>
      <c r="I3702">
        <v>1681</v>
      </c>
      <c r="J3702">
        <v>8000</v>
      </c>
      <c r="K3702">
        <v>0</v>
      </c>
      <c r="L3702">
        <v>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18</v>
      </c>
      <c r="V3702">
        <v>50</v>
      </c>
      <c r="W3702">
        <v>50000</v>
      </c>
      <c r="X3702">
        <v>2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6</v>
      </c>
      <c r="AH3702">
        <v>3</v>
      </c>
    </row>
    <row r="3703" spans="1:34" ht="18.75">
      <c r="A3703" s="79">
        <v>3702</v>
      </c>
      <c r="B3703" t="s">
        <v>6068</v>
      </c>
      <c r="C3703">
        <v>54</v>
      </c>
      <c r="D3703">
        <v>0</v>
      </c>
      <c r="E3703">
        <v>1</v>
      </c>
      <c r="F3703">
        <v>0</v>
      </c>
      <c r="G3703">
        <v>3</v>
      </c>
      <c r="H3703">
        <v>0</v>
      </c>
      <c r="I3703">
        <v>1684</v>
      </c>
      <c r="J3703">
        <v>8000</v>
      </c>
      <c r="K3703">
        <v>5</v>
      </c>
      <c r="L3703">
        <v>6</v>
      </c>
      <c r="M3703">
        <v>4</v>
      </c>
      <c r="N3703">
        <v>5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18</v>
      </c>
      <c r="V3703">
        <v>50</v>
      </c>
      <c r="W3703">
        <v>50000</v>
      </c>
      <c r="X3703">
        <v>3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6</v>
      </c>
      <c r="AH3703">
        <v>3</v>
      </c>
    </row>
    <row r="3704" spans="1:34" ht="18.75">
      <c r="A3704" s="79">
        <v>3703</v>
      </c>
      <c r="B3704" t="s">
        <v>6069</v>
      </c>
      <c r="C3704">
        <v>15</v>
      </c>
      <c r="D3704">
        <v>0</v>
      </c>
      <c r="E3704">
        <v>1</v>
      </c>
      <c r="F3704">
        <v>0</v>
      </c>
      <c r="G3704">
        <v>3</v>
      </c>
      <c r="H3704">
        <v>0</v>
      </c>
      <c r="I3704">
        <v>1685</v>
      </c>
      <c r="J3704">
        <v>10000</v>
      </c>
      <c r="K3704">
        <v>3</v>
      </c>
      <c r="L3704">
        <v>4</v>
      </c>
      <c r="M3704">
        <v>3</v>
      </c>
      <c r="N3704">
        <v>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18</v>
      </c>
      <c r="V3704">
        <v>50</v>
      </c>
      <c r="W3704">
        <v>50000</v>
      </c>
      <c r="X3704">
        <v>3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6</v>
      </c>
      <c r="AH3704">
        <v>3</v>
      </c>
    </row>
    <row r="3705" spans="1:34" ht="18.75">
      <c r="A3705" s="79">
        <v>3704</v>
      </c>
      <c r="B3705" t="s">
        <v>6070</v>
      </c>
      <c r="C3705">
        <v>52</v>
      </c>
      <c r="D3705">
        <v>0</v>
      </c>
      <c r="E3705">
        <v>1</v>
      </c>
      <c r="F3705">
        <v>6</v>
      </c>
      <c r="G3705">
        <v>3</v>
      </c>
      <c r="H3705">
        <v>0</v>
      </c>
      <c r="I3705">
        <v>1683</v>
      </c>
      <c r="J3705">
        <v>10000</v>
      </c>
      <c r="K3705">
        <v>3</v>
      </c>
      <c r="L3705">
        <v>4</v>
      </c>
      <c r="M3705">
        <v>3</v>
      </c>
      <c r="N3705">
        <v>4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18</v>
      </c>
      <c r="V3705">
        <v>50</v>
      </c>
      <c r="W3705">
        <v>50000</v>
      </c>
      <c r="X3705">
        <v>3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6</v>
      </c>
      <c r="AH3705">
        <v>3</v>
      </c>
    </row>
    <row r="3706" spans="1:34" ht="18.75">
      <c r="A3706" s="79">
        <v>3705</v>
      </c>
      <c r="B3706" t="s">
        <v>6071</v>
      </c>
      <c r="C3706">
        <v>22</v>
      </c>
      <c r="D3706">
        <v>0</v>
      </c>
      <c r="E3706">
        <v>2</v>
      </c>
      <c r="F3706">
        <v>0</v>
      </c>
      <c r="G3706">
        <v>2</v>
      </c>
      <c r="H3706">
        <v>0</v>
      </c>
      <c r="I3706">
        <v>1680</v>
      </c>
      <c r="J3706">
        <v>8000</v>
      </c>
      <c r="K3706">
        <v>0</v>
      </c>
      <c r="L3706">
        <v>0</v>
      </c>
      <c r="M3706">
        <v>0</v>
      </c>
      <c r="N3706">
        <v>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18</v>
      </c>
      <c r="V3706">
        <v>50</v>
      </c>
      <c r="W3706">
        <v>50000</v>
      </c>
      <c r="X3706">
        <v>3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12</v>
      </c>
      <c r="AH3706">
        <v>3</v>
      </c>
    </row>
    <row r="3707" spans="1:34" ht="18.75">
      <c r="A3707" s="79">
        <v>3706</v>
      </c>
      <c r="B3707" t="s">
        <v>6072</v>
      </c>
      <c r="C3707">
        <v>5</v>
      </c>
      <c r="D3707">
        <v>-1</v>
      </c>
      <c r="E3707">
        <v>65</v>
      </c>
      <c r="F3707">
        <v>0</v>
      </c>
      <c r="G3707">
        <v>0</v>
      </c>
      <c r="H3707">
        <v>0</v>
      </c>
      <c r="I3707">
        <v>3191</v>
      </c>
      <c r="J3707">
        <v>60000</v>
      </c>
      <c r="K3707">
        <v>7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49</v>
      </c>
      <c r="V3707">
        <v>90</v>
      </c>
      <c r="W3707">
        <v>85000</v>
      </c>
      <c r="X3707">
        <v>15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10</v>
      </c>
      <c r="AG3707">
        <v>70</v>
      </c>
      <c r="AH3707">
        <v>3</v>
      </c>
    </row>
    <row r="3708" spans="1:34" ht="18.75">
      <c r="A3708" s="79">
        <v>3707</v>
      </c>
      <c r="B3708" t="s">
        <v>6073</v>
      </c>
      <c r="C3708">
        <v>10</v>
      </c>
      <c r="D3708">
        <v>-1</v>
      </c>
      <c r="E3708">
        <v>25</v>
      </c>
      <c r="F3708">
        <v>28</v>
      </c>
      <c r="G3708">
        <v>0</v>
      </c>
      <c r="H3708">
        <v>0</v>
      </c>
      <c r="I3708">
        <v>2420</v>
      </c>
      <c r="J3708">
        <v>60000</v>
      </c>
      <c r="K3708">
        <v>20</v>
      </c>
      <c r="L3708">
        <v>26</v>
      </c>
      <c r="M3708">
        <v>15</v>
      </c>
      <c r="N3708">
        <v>22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90</v>
      </c>
      <c r="W3708">
        <v>50000</v>
      </c>
      <c r="X3708">
        <v>50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10</v>
      </c>
      <c r="AG3708">
        <v>14</v>
      </c>
      <c r="AH3708">
        <v>3</v>
      </c>
    </row>
    <row r="3709" spans="1:34" ht="18.75">
      <c r="A3709" s="79">
        <v>3708</v>
      </c>
      <c r="B3709" t="s">
        <v>6074</v>
      </c>
      <c r="C3709">
        <v>11</v>
      </c>
      <c r="D3709">
        <v>-1</v>
      </c>
      <c r="E3709">
        <v>25</v>
      </c>
      <c r="F3709">
        <v>29</v>
      </c>
      <c r="G3709">
        <v>0</v>
      </c>
      <c r="H3709">
        <v>0</v>
      </c>
      <c r="I3709">
        <v>2421</v>
      </c>
      <c r="J3709">
        <v>60000</v>
      </c>
      <c r="K3709">
        <v>20</v>
      </c>
      <c r="L3709">
        <v>26</v>
      </c>
      <c r="M3709">
        <v>15</v>
      </c>
      <c r="N3709">
        <v>22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90</v>
      </c>
      <c r="W3709">
        <v>50000</v>
      </c>
      <c r="X3709">
        <v>50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10</v>
      </c>
      <c r="AG3709">
        <v>14</v>
      </c>
      <c r="AH3709">
        <v>3</v>
      </c>
    </row>
    <row r="3710" spans="1:34" ht="18.75">
      <c r="A3710" s="79">
        <v>3709</v>
      </c>
      <c r="B3710" t="s">
        <v>6075</v>
      </c>
      <c r="C3710">
        <v>19</v>
      </c>
      <c r="D3710">
        <v>0</v>
      </c>
      <c r="E3710">
        <v>1</v>
      </c>
      <c r="F3710">
        <v>0</v>
      </c>
      <c r="G3710">
        <v>6</v>
      </c>
      <c r="H3710">
        <v>0</v>
      </c>
      <c r="I3710">
        <v>2412</v>
      </c>
      <c r="J3710">
        <v>8000</v>
      </c>
      <c r="K3710">
        <v>0</v>
      </c>
      <c r="L3710">
        <v>0</v>
      </c>
      <c r="M3710">
        <v>0</v>
      </c>
      <c r="N3710">
        <v>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90</v>
      </c>
      <c r="W3710">
        <v>50000</v>
      </c>
      <c r="X3710">
        <v>5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5</v>
      </c>
      <c r="AG3710">
        <v>13</v>
      </c>
      <c r="AH3710">
        <v>3</v>
      </c>
    </row>
    <row r="3711" spans="1:34" ht="18.75">
      <c r="A3711" s="79">
        <v>3710</v>
      </c>
      <c r="B3711" t="s">
        <v>6076</v>
      </c>
      <c r="C3711">
        <v>26</v>
      </c>
      <c r="D3711">
        <v>0</v>
      </c>
      <c r="E3711">
        <v>1</v>
      </c>
      <c r="F3711">
        <v>0</v>
      </c>
      <c r="G3711">
        <v>6</v>
      </c>
      <c r="H3711">
        <v>0</v>
      </c>
      <c r="I3711">
        <v>2411</v>
      </c>
      <c r="J3711">
        <v>8000</v>
      </c>
      <c r="K3711">
        <v>0</v>
      </c>
      <c r="L3711">
        <v>2</v>
      </c>
      <c r="M3711">
        <v>0</v>
      </c>
      <c r="N3711">
        <v>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90</v>
      </c>
      <c r="W3711">
        <v>50000</v>
      </c>
      <c r="X3711">
        <v>5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5</v>
      </c>
      <c r="AG3711">
        <v>15</v>
      </c>
      <c r="AH3711">
        <v>3</v>
      </c>
    </row>
    <row r="3712" spans="1:34" ht="18.75">
      <c r="A3712" s="79">
        <v>3711</v>
      </c>
      <c r="B3712" t="s">
        <v>6077</v>
      </c>
      <c r="C3712">
        <v>22</v>
      </c>
      <c r="D3712">
        <v>0</v>
      </c>
      <c r="E3712">
        <v>1</v>
      </c>
      <c r="F3712">
        <v>0</v>
      </c>
      <c r="G3712">
        <v>6</v>
      </c>
      <c r="H3712">
        <v>0</v>
      </c>
      <c r="I3712">
        <v>2410</v>
      </c>
      <c r="J3712">
        <v>8000</v>
      </c>
      <c r="K3712">
        <v>0</v>
      </c>
      <c r="L3712">
        <v>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90</v>
      </c>
      <c r="W3712">
        <v>50000</v>
      </c>
      <c r="X3712">
        <v>5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5</v>
      </c>
      <c r="AG3712">
        <v>21</v>
      </c>
      <c r="AH3712">
        <v>3</v>
      </c>
    </row>
    <row r="3713" spans="1:34" ht="18.75">
      <c r="A3713" s="79">
        <v>3712</v>
      </c>
      <c r="B3713" t="s">
        <v>6078</v>
      </c>
      <c r="C3713">
        <v>15</v>
      </c>
      <c r="D3713">
        <v>0</v>
      </c>
      <c r="E3713">
        <v>1</v>
      </c>
      <c r="F3713">
        <v>0</v>
      </c>
      <c r="G3713">
        <v>6</v>
      </c>
      <c r="H3713">
        <v>0</v>
      </c>
      <c r="I3713">
        <v>2415</v>
      </c>
      <c r="J3713">
        <v>10000</v>
      </c>
      <c r="K3713">
        <v>6</v>
      </c>
      <c r="L3713">
        <v>8</v>
      </c>
      <c r="M3713">
        <v>6</v>
      </c>
      <c r="N3713">
        <v>8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90</v>
      </c>
      <c r="W3713">
        <v>50000</v>
      </c>
      <c r="X3713">
        <v>5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2</v>
      </c>
      <c r="AG3713">
        <v>14</v>
      </c>
      <c r="AH3713">
        <v>3</v>
      </c>
    </row>
    <row r="3714" spans="1:34" ht="18.75">
      <c r="A3714" s="79">
        <v>3713</v>
      </c>
      <c r="B3714" t="s">
        <v>6079</v>
      </c>
      <c r="C3714">
        <v>54</v>
      </c>
      <c r="D3714">
        <v>0</v>
      </c>
      <c r="E3714">
        <v>1</v>
      </c>
      <c r="F3714">
        <v>0</v>
      </c>
      <c r="G3714">
        <v>6</v>
      </c>
      <c r="H3714">
        <v>0</v>
      </c>
      <c r="I3714">
        <v>2414</v>
      </c>
      <c r="J3714">
        <v>8000</v>
      </c>
      <c r="K3714">
        <v>6</v>
      </c>
      <c r="L3714">
        <v>8</v>
      </c>
      <c r="M3714">
        <v>6</v>
      </c>
      <c r="N3714">
        <v>8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90</v>
      </c>
      <c r="W3714">
        <v>50000</v>
      </c>
      <c r="X3714">
        <v>5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2</v>
      </c>
      <c r="AG3714">
        <v>14</v>
      </c>
      <c r="AH3714">
        <v>3</v>
      </c>
    </row>
    <row r="3715" spans="1:34" ht="18.75">
      <c r="A3715" s="79">
        <v>3714</v>
      </c>
      <c r="B3715" t="s">
        <v>6080</v>
      </c>
      <c r="C3715">
        <v>52</v>
      </c>
      <c r="D3715">
        <v>0</v>
      </c>
      <c r="E3715">
        <v>1</v>
      </c>
      <c r="F3715">
        <v>6</v>
      </c>
      <c r="G3715">
        <v>6</v>
      </c>
      <c r="H3715">
        <v>0</v>
      </c>
      <c r="I3715">
        <v>2413</v>
      </c>
      <c r="J3715">
        <v>10000</v>
      </c>
      <c r="K3715">
        <v>6</v>
      </c>
      <c r="L3715">
        <v>8</v>
      </c>
      <c r="M3715">
        <v>6</v>
      </c>
      <c r="N3715">
        <v>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90</v>
      </c>
      <c r="W3715">
        <v>50000</v>
      </c>
      <c r="X3715">
        <v>5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2</v>
      </c>
      <c r="AG3715">
        <v>14</v>
      </c>
      <c r="AH3715">
        <v>3</v>
      </c>
    </row>
    <row r="3716" spans="1:34" ht="18.75">
      <c r="A3716" s="79">
        <v>3715</v>
      </c>
      <c r="B3716" t="s">
        <v>6081</v>
      </c>
      <c r="C3716">
        <v>16</v>
      </c>
      <c r="D3716">
        <v>5</v>
      </c>
      <c r="E3716">
        <v>1</v>
      </c>
      <c r="F3716">
        <v>2</v>
      </c>
      <c r="G3716">
        <v>6</v>
      </c>
      <c r="H3716">
        <v>0</v>
      </c>
      <c r="I3716">
        <v>2422</v>
      </c>
      <c r="J3716">
        <v>6000</v>
      </c>
      <c r="K3716">
        <v>3</v>
      </c>
      <c r="L3716">
        <v>3</v>
      </c>
      <c r="M3716">
        <v>3</v>
      </c>
      <c r="N3716">
        <v>3</v>
      </c>
      <c r="O3716">
        <v>4</v>
      </c>
      <c r="P3716">
        <v>8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90</v>
      </c>
      <c r="W3716">
        <v>25000</v>
      </c>
      <c r="X3716">
        <v>5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4</v>
      </c>
      <c r="AG3716">
        <v>8</v>
      </c>
      <c r="AH3716">
        <v>3</v>
      </c>
    </row>
    <row r="3717" spans="1:34" ht="18.75">
      <c r="A3717" s="79">
        <v>3716</v>
      </c>
      <c r="B3717" t="s">
        <v>6082</v>
      </c>
      <c r="C3717">
        <v>16</v>
      </c>
      <c r="D3717">
        <v>2</v>
      </c>
      <c r="E3717">
        <v>1</v>
      </c>
      <c r="F3717">
        <v>1</v>
      </c>
      <c r="G3717">
        <v>6</v>
      </c>
      <c r="H3717">
        <v>0</v>
      </c>
      <c r="I3717">
        <v>1714</v>
      </c>
      <c r="J3717">
        <v>8000</v>
      </c>
      <c r="K3717">
        <v>3</v>
      </c>
      <c r="L3717">
        <v>3</v>
      </c>
      <c r="M3717">
        <v>3</v>
      </c>
      <c r="N3717">
        <v>3</v>
      </c>
      <c r="O3717">
        <v>4</v>
      </c>
      <c r="P3717">
        <v>8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90</v>
      </c>
      <c r="W3717">
        <v>20000</v>
      </c>
      <c r="X3717">
        <v>5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4</v>
      </c>
      <c r="AG3717">
        <v>8</v>
      </c>
      <c r="AH3717">
        <v>3</v>
      </c>
    </row>
    <row r="3718" spans="1:34" ht="18.75">
      <c r="A3718" s="79">
        <v>3717</v>
      </c>
      <c r="B3718" t="s">
        <v>6083</v>
      </c>
      <c r="C3718">
        <v>30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2416</v>
      </c>
      <c r="J3718">
        <v>50000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90</v>
      </c>
      <c r="W3718">
        <v>25000</v>
      </c>
      <c r="X3718">
        <v>5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15</v>
      </c>
      <c r="AG3718">
        <v>18</v>
      </c>
      <c r="AH3718">
        <v>3</v>
      </c>
    </row>
    <row r="3719" spans="1:34" ht="18.75">
      <c r="A3719" s="79">
        <v>3718</v>
      </c>
      <c r="B3719" t="s">
        <v>6084</v>
      </c>
      <c r="C3719">
        <v>5</v>
      </c>
      <c r="D3719">
        <v>-1</v>
      </c>
      <c r="E3719">
        <v>65</v>
      </c>
      <c r="F3719">
        <v>0</v>
      </c>
      <c r="G3719">
        <v>0</v>
      </c>
      <c r="H3719">
        <v>0</v>
      </c>
      <c r="I3719">
        <v>3191</v>
      </c>
      <c r="J3719">
        <v>60000</v>
      </c>
      <c r="K3719">
        <v>7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49</v>
      </c>
      <c r="V3719">
        <v>90</v>
      </c>
      <c r="W3719">
        <v>85000</v>
      </c>
      <c r="X3719">
        <v>15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17</v>
      </c>
      <c r="AG3719">
        <v>77</v>
      </c>
      <c r="AH3719">
        <v>3</v>
      </c>
    </row>
    <row r="3720" spans="1:34" ht="18.75">
      <c r="A3720" s="79">
        <v>3719</v>
      </c>
      <c r="B3720" t="s">
        <v>6085</v>
      </c>
      <c r="C3720">
        <v>10</v>
      </c>
      <c r="D3720">
        <v>-1</v>
      </c>
      <c r="E3720">
        <v>25</v>
      </c>
      <c r="F3720">
        <v>28</v>
      </c>
      <c r="G3720">
        <v>0</v>
      </c>
      <c r="H3720">
        <v>0</v>
      </c>
      <c r="I3720">
        <v>2420</v>
      </c>
      <c r="J3720">
        <v>60000</v>
      </c>
      <c r="K3720">
        <v>20</v>
      </c>
      <c r="L3720">
        <v>26</v>
      </c>
      <c r="M3720">
        <v>15</v>
      </c>
      <c r="N3720">
        <v>22</v>
      </c>
      <c r="O3720">
        <v>12</v>
      </c>
      <c r="P3720">
        <v>16</v>
      </c>
      <c r="Q3720">
        <v>12</v>
      </c>
      <c r="R3720">
        <v>18</v>
      </c>
      <c r="S3720">
        <v>12</v>
      </c>
      <c r="T3720">
        <v>18</v>
      </c>
      <c r="U3720">
        <v>45</v>
      </c>
      <c r="V3720">
        <v>90</v>
      </c>
      <c r="W3720">
        <v>50000</v>
      </c>
      <c r="X3720">
        <v>50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3</v>
      </c>
    </row>
    <row r="3721" spans="1:34" ht="18.75">
      <c r="A3721" s="79">
        <v>3720</v>
      </c>
      <c r="B3721" t="s">
        <v>6086</v>
      </c>
      <c r="C3721">
        <v>11</v>
      </c>
      <c r="D3721">
        <v>-1</v>
      </c>
      <c r="E3721">
        <v>25</v>
      </c>
      <c r="F3721">
        <v>29</v>
      </c>
      <c r="G3721">
        <v>0</v>
      </c>
      <c r="H3721">
        <v>0</v>
      </c>
      <c r="I3721">
        <v>2421</v>
      </c>
      <c r="J3721">
        <v>60000</v>
      </c>
      <c r="K3721">
        <v>20</v>
      </c>
      <c r="L3721">
        <v>26</v>
      </c>
      <c r="M3721">
        <v>15</v>
      </c>
      <c r="N3721">
        <v>22</v>
      </c>
      <c r="O3721">
        <v>12</v>
      </c>
      <c r="P3721">
        <v>16</v>
      </c>
      <c r="Q3721">
        <v>12</v>
      </c>
      <c r="R3721">
        <v>18</v>
      </c>
      <c r="S3721">
        <v>12</v>
      </c>
      <c r="T3721">
        <v>18</v>
      </c>
      <c r="U3721">
        <v>45</v>
      </c>
      <c r="V3721">
        <v>90</v>
      </c>
      <c r="W3721">
        <v>50000</v>
      </c>
      <c r="X3721">
        <v>50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3</v>
      </c>
    </row>
    <row r="3722" spans="1:34" ht="18.75">
      <c r="A3722" s="79">
        <v>3721</v>
      </c>
      <c r="B3722" t="s">
        <v>6087</v>
      </c>
      <c r="C3722">
        <v>19</v>
      </c>
      <c r="D3722">
        <v>0</v>
      </c>
      <c r="E3722">
        <v>1</v>
      </c>
      <c r="F3722">
        <v>0</v>
      </c>
      <c r="G3722">
        <v>6</v>
      </c>
      <c r="H3722">
        <v>0</v>
      </c>
      <c r="I3722">
        <v>2412</v>
      </c>
      <c r="J3722">
        <v>8000</v>
      </c>
      <c r="K3722">
        <v>0</v>
      </c>
      <c r="L3722">
        <v>0</v>
      </c>
      <c r="M3722">
        <v>0</v>
      </c>
      <c r="N3722">
        <v>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90</v>
      </c>
      <c r="W3722">
        <v>50000</v>
      </c>
      <c r="X3722">
        <v>5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7</v>
      </c>
      <c r="AG3722">
        <v>15</v>
      </c>
      <c r="AH3722">
        <v>3</v>
      </c>
    </row>
    <row r="3723" spans="1:34" ht="18.75">
      <c r="A3723" s="79">
        <v>3722</v>
      </c>
      <c r="B3723" t="s">
        <v>6088</v>
      </c>
      <c r="C3723">
        <v>26</v>
      </c>
      <c r="D3723">
        <v>0</v>
      </c>
      <c r="E3723">
        <v>1</v>
      </c>
      <c r="F3723">
        <v>0</v>
      </c>
      <c r="G3723">
        <v>6</v>
      </c>
      <c r="H3723">
        <v>0</v>
      </c>
      <c r="I3723">
        <v>2411</v>
      </c>
      <c r="J3723">
        <v>8000</v>
      </c>
      <c r="K3723">
        <v>0</v>
      </c>
      <c r="L3723">
        <v>2</v>
      </c>
      <c r="M3723">
        <v>0</v>
      </c>
      <c r="N3723">
        <v>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90</v>
      </c>
      <c r="W3723">
        <v>50000</v>
      </c>
      <c r="X3723">
        <v>5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7</v>
      </c>
      <c r="AG3723">
        <v>17</v>
      </c>
      <c r="AH3723">
        <v>3</v>
      </c>
    </row>
    <row r="3724" spans="1:34" ht="18.75">
      <c r="A3724" s="79">
        <v>3723</v>
      </c>
      <c r="B3724" t="s">
        <v>6089</v>
      </c>
      <c r="C3724">
        <v>22</v>
      </c>
      <c r="D3724">
        <v>0</v>
      </c>
      <c r="E3724">
        <v>1</v>
      </c>
      <c r="F3724">
        <v>0</v>
      </c>
      <c r="G3724">
        <v>6</v>
      </c>
      <c r="H3724">
        <v>0</v>
      </c>
      <c r="I3724">
        <v>2410</v>
      </c>
      <c r="J3724">
        <v>8000</v>
      </c>
      <c r="K3724">
        <v>0</v>
      </c>
      <c r="L3724">
        <v>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90</v>
      </c>
      <c r="W3724">
        <v>50000</v>
      </c>
      <c r="X3724">
        <v>5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7</v>
      </c>
      <c r="AG3724">
        <v>23</v>
      </c>
      <c r="AH3724">
        <v>3</v>
      </c>
    </row>
    <row r="3725" spans="1:34" ht="18.75">
      <c r="A3725" s="79">
        <v>3724</v>
      </c>
      <c r="B3725" t="s">
        <v>6090</v>
      </c>
      <c r="C3725">
        <v>15</v>
      </c>
      <c r="D3725">
        <v>0</v>
      </c>
      <c r="E3725">
        <v>1</v>
      </c>
      <c r="F3725">
        <v>0</v>
      </c>
      <c r="G3725">
        <v>6</v>
      </c>
      <c r="H3725">
        <v>0</v>
      </c>
      <c r="I3725">
        <v>2415</v>
      </c>
      <c r="J3725">
        <v>10000</v>
      </c>
      <c r="K3725">
        <v>6</v>
      </c>
      <c r="L3725">
        <v>8</v>
      </c>
      <c r="M3725">
        <v>6</v>
      </c>
      <c r="N3725">
        <v>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90</v>
      </c>
      <c r="W3725">
        <v>50000</v>
      </c>
      <c r="X3725">
        <v>5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4</v>
      </c>
      <c r="AG3725">
        <v>16</v>
      </c>
      <c r="AH3725">
        <v>3</v>
      </c>
    </row>
    <row r="3726" spans="1:34" ht="18.75">
      <c r="A3726" s="79">
        <v>3725</v>
      </c>
      <c r="B3726" t="s">
        <v>6091</v>
      </c>
      <c r="C3726">
        <v>54</v>
      </c>
      <c r="D3726">
        <v>0</v>
      </c>
      <c r="E3726">
        <v>1</v>
      </c>
      <c r="F3726">
        <v>0</v>
      </c>
      <c r="G3726">
        <v>6</v>
      </c>
      <c r="H3726">
        <v>0</v>
      </c>
      <c r="I3726">
        <v>2414</v>
      </c>
      <c r="J3726">
        <v>8000</v>
      </c>
      <c r="K3726">
        <v>6</v>
      </c>
      <c r="L3726">
        <v>8</v>
      </c>
      <c r="M3726">
        <v>6</v>
      </c>
      <c r="N3726">
        <v>8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90</v>
      </c>
      <c r="W3726">
        <v>50000</v>
      </c>
      <c r="X3726">
        <v>5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4</v>
      </c>
      <c r="AG3726">
        <v>16</v>
      </c>
      <c r="AH3726">
        <v>3</v>
      </c>
    </row>
    <row r="3727" spans="1:34" ht="18.75">
      <c r="A3727" s="79">
        <v>3726</v>
      </c>
      <c r="B3727" t="s">
        <v>6092</v>
      </c>
      <c r="C3727">
        <v>52</v>
      </c>
      <c r="D3727">
        <v>0</v>
      </c>
      <c r="E3727">
        <v>1</v>
      </c>
      <c r="F3727">
        <v>6</v>
      </c>
      <c r="G3727">
        <v>6</v>
      </c>
      <c r="H3727">
        <v>0</v>
      </c>
      <c r="I3727">
        <v>2413</v>
      </c>
      <c r="J3727">
        <v>10000</v>
      </c>
      <c r="K3727">
        <v>6</v>
      </c>
      <c r="L3727">
        <v>8</v>
      </c>
      <c r="M3727">
        <v>6</v>
      </c>
      <c r="N3727">
        <v>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90</v>
      </c>
      <c r="W3727">
        <v>50000</v>
      </c>
      <c r="X3727">
        <v>5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4</v>
      </c>
      <c r="AG3727">
        <v>16</v>
      </c>
      <c r="AH3727">
        <v>3</v>
      </c>
    </row>
    <row r="3728" spans="1:34" ht="18.75">
      <c r="A3728" s="79">
        <v>3727</v>
      </c>
      <c r="B3728" t="s">
        <v>6093</v>
      </c>
      <c r="C3728">
        <v>16</v>
      </c>
      <c r="D3728">
        <v>5</v>
      </c>
      <c r="E3728">
        <v>1</v>
      </c>
      <c r="F3728">
        <v>2</v>
      </c>
      <c r="G3728">
        <v>6</v>
      </c>
      <c r="H3728">
        <v>0</v>
      </c>
      <c r="I3728">
        <v>2422</v>
      </c>
      <c r="J3728">
        <v>6000</v>
      </c>
      <c r="K3728">
        <v>3</v>
      </c>
      <c r="L3728">
        <v>3</v>
      </c>
      <c r="M3728">
        <v>3</v>
      </c>
      <c r="N3728">
        <v>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90</v>
      </c>
      <c r="W3728">
        <v>25000</v>
      </c>
      <c r="X3728">
        <v>5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6</v>
      </c>
      <c r="AG3728">
        <v>10</v>
      </c>
      <c r="AH3728">
        <v>3</v>
      </c>
    </row>
    <row r="3729" spans="1:34" ht="18.75">
      <c r="A3729" s="79">
        <v>3728</v>
      </c>
      <c r="B3729" t="s">
        <v>6094</v>
      </c>
      <c r="C3729">
        <v>16</v>
      </c>
      <c r="D3729">
        <v>2</v>
      </c>
      <c r="E3729">
        <v>1</v>
      </c>
      <c r="F3729">
        <v>1</v>
      </c>
      <c r="G3729">
        <v>6</v>
      </c>
      <c r="H3729">
        <v>0</v>
      </c>
      <c r="I3729">
        <v>1714</v>
      </c>
      <c r="J3729">
        <v>8000</v>
      </c>
      <c r="K3729">
        <v>3</v>
      </c>
      <c r="L3729">
        <v>3</v>
      </c>
      <c r="M3729">
        <v>3</v>
      </c>
      <c r="N3729">
        <v>3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90</v>
      </c>
      <c r="W3729">
        <v>20000</v>
      </c>
      <c r="X3729">
        <v>5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6</v>
      </c>
      <c r="AG3729">
        <v>10</v>
      </c>
      <c r="AH3729">
        <v>3</v>
      </c>
    </row>
    <row r="3730" spans="1:34" ht="18.75">
      <c r="A3730" s="79">
        <v>3729</v>
      </c>
      <c r="B3730" t="s">
        <v>6095</v>
      </c>
      <c r="C3730">
        <v>30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2416</v>
      </c>
      <c r="J3730">
        <v>50000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90</v>
      </c>
      <c r="W3730">
        <v>25000</v>
      </c>
      <c r="X3730">
        <v>5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17</v>
      </c>
      <c r="AG3730">
        <v>20</v>
      </c>
      <c r="AH3730">
        <v>3</v>
      </c>
    </row>
    <row r="3731" spans="1:34" ht="18.75">
      <c r="A3731" s="79">
        <v>3730</v>
      </c>
      <c r="B3731" t="s">
        <v>6096</v>
      </c>
      <c r="C3731">
        <v>5</v>
      </c>
      <c r="D3731">
        <v>-1</v>
      </c>
      <c r="E3731">
        <v>99</v>
      </c>
      <c r="F3731">
        <v>200</v>
      </c>
      <c r="G3731">
        <v>0</v>
      </c>
      <c r="H3731">
        <v>0</v>
      </c>
      <c r="I3731">
        <v>4570</v>
      </c>
      <c r="J3731">
        <v>65000</v>
      </c>
      <c r="K3731">
        <v>7</v>
      </c>
      <c r="L3731">
        <v>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49</v>
      </c>
      <c r="V3731">
        <v>150</v>
      </c>
      <c r="W3731">
        <v>100000</v>
      </c>
      <c r="X3731">
        <v>15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30</v>
      </c>
      <c r="AG3731">
        <v>72</v>
      </c>
      <c r="AH3731">
        <v>3</v>
      </c>
    </row>
    <row r="3732" spans="1:34" ht="18.75">
      <c r="A3732" s="79">
        <v>3731</v>
      </c>
      <c r="B3732" t="s">
        <v>6097</v>
      </c>
      <c r="C3732">
        <v>10</v>
      </c>
      <c r="D3732">
        <v>-1</v>
      </c>
      <c r="E3732">
        <v>80</v>
      </c>
      <c r="F3732">
        <v>30</v>
      </c>
      <c r="G3732">
        <v>0</v>
      </c>
      <c r="H3732">
        <v>0</v>
      </c>
      <c r="I3732">
        <v>4574</v>
      </c>
      <c r="J3732">
        <v>60000</v>
      </c>
      <c r="K3732">
        <v>9</v>
      </c>
      <c r="L3732">
        <v>28</v>
      </c>
      <c r="M3732">
        <v>9</v>
      </c>
      <c r="N3732">
        <v>28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45</v>
      </c>
      <c r="V3732">
        <v>150</v>
      </c>
      <c r="W3732">
        <v>50000</v>
      </c>
      <c r="X3732">
        <v>50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14</v>
      </c>
      <c r="AG3732">
        <v>16</v>
      </c>
      <c r="AH3732">
        <v>3</v>
      </c>
    </row>
    <row r="3733" spans="1:34" ht="18.75">
      <c r="A3733" s="79">
        <v>3732</v>
      </c>
      <c r="B3733" t="s">
        <v>6098</v>
      </c>
      <c r="C3733">
        <v>11</v>
      </c>
      <c r="D3733">
        <v>-1</v>
      </c>
      <c r="E3733">
        <v>80</v>
      </c>
      <c r="F3733">
        <v>31</v>
      </c>
      <c r="G3733">
        <v>0</v>
      </c>
      <c r="H3733">
        <v>0</v>
      </c>
      <c r="I3733">
        <v>4575</v>
      </c>
      <c r="J3733">
        <v>60000</v>
      </c>
      <c r="K3733">
        <v>9</v>
      </c>
      <c r="L3733">
        <v>28</v>
      </c>
      <c r="M3733">
        <v>9</v>
      </c>
      <c r="N3733">
        <v>28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45</v>
      </c>
      <c r="V3733">
        <v>150</v>
      </c>
      <c r="W3733">
        <v>50000</v>
      </c>
      <c r="X3733">
        <v>50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14</v>
      </c>
      <c r="AG3733">
        <v>16</v>
      </c>
      <c r="AH3733">
        <v>3</v>
      </c>
    </row>
    <row r="3734" spans="1:34" ht="18.75">
      <c r="A3734" s="79">
        <v>3733</v>
      </c>
      <c r="B3734" t="s">
        <v>6099</v>
      </c>
      <c r="C3734">
        <v>19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2512</v>
      </c>
      <c r="J3734">
        <v>8000</v>
      </c>
      <c r="K3734">
        <v>0</v>
      </c>
      <c r="L3734">
        <v>0</v>
      </c>
      <c r="M3734">
        <v>0</v>
      </c>
      <c r="N3734">
        <v>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150</v>
      </c>
      <c r="W3734">
        <v>50000</v>
      </c>
      <c r="X3734">
        <v>5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10</v>
      </c>
      <c r="AG3734">
        <v>14</v>
      </c>
      <c r="AH3734">
        <v>3</v>
      </c>
    </row>
    <row r="3735" spans="1:34" ht="18.75">
      <c r="A3735" s="79">
        <v>3734</v>
      </c>
      <c r="B3735" t="s">
        <v>6100</v>
      </c>
      <c r="C3735">
        <v>26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2511</v>
      </c>
      <c r="J3735">
        <v>8000</v>
      </c>
      <c r="K3735">
        <v>0</v>
      </c>
      <c r="L3735">
        <v>2</v>
      </c>
      <c r="M3735">
        <v>0</v>
      </c>
      <c r="N3735">
        <v>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30</v>
      </c>
      <c r="V3735">
        <v>150</v>
      </c>
      <c r="W3735">
        <v>50000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12</v>
      </c>
      <c r="AG3735">
        <v>16</v>
      </c>
      <c r="AH3735">
        <v>3</v>
      </c>
    </row>
    <row r="3736" spans="1:34" ht="18.75">
      <c r="A3736" s="79">
        <v>3735</v>
      </c>
      <c r="B3736" t="s">
        <v>6101</v>
      </c>
      <c r="C3736">
        <v>22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2510</v>
      </c>
      <c r="J3736">
        <v>8000</v>
      </c>
      <c r="K3736">
        <v>0</v>
      </c>
      <c r="L3736">
        <v>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150</v>
      </c>
      <c r="W3736">
        <v>50000</v>
      </c>
      <c r="X3736">
        <v>5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15</v>
      </c>
      <c r="AG3736">
        <v>22</v>
      </c>
      <c r="AH3736">
        <v>3</v>
      </c>
    </row>
    <row r="3737" spans="1:34" ht="18.75">
      <c r="A3737" s="79">
        <v>3736</v>
      </c>
      <c r="B3737" t="s">
        <v>6102</v>
      </c>
      <c r="C3737">
        <v>15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2515</v>
      </c>
      <c r="J3737">
        <v>10000</v>
      </c>
      <c r="K3737">
        <v>0</v>
      </c>
      <c r="L3737">
        <v>9</v>
      </c>
      <c r="M3737">
        <v>2</v>
      </c>
      <c r="N3737">
        <v>8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150</v>
      </c>
      <c r="W3737">
        <v>50000</v>
      </c>
      <c r="X3737">
        <v>5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9</v>
      </c>
      <c r="AG3737">
        <v>15</v>
      </c>
      <c r="AH3737">
        <v>3</v>
      </c>
    </row>
    <row r="3738" spans="1:34" ht="18.75">
      <c r="A3738" s="79">
        <v>3737</v>
      </c>
      <c r="B3738" t="s">
        <v>6103</v>
      </c>
      <c r="C3738">
        <v>54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2514</v>
      </c>
      <c r="J3738">
        <v>8000</v>
      </c>
      <c r="K3738">
        <v>0</v>
      </c>
      <c r="L3738">
        <v>9</v>
      </c>
      <c r="M3738">
        <v>2</v>
      </c>
      <c r="N3738">
        <v>8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150</v>
      </c>
      <c r="W3738">
        <v>50000</v>
      </c>
      <c r="X3738">
        <v>5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9</v>
      </c>
      <c r="AG3738">
        <v>15</v>
      </c>
      <c r="AH3738">
        <v>3</v>
      </c>
    </row>
    <row r="3739" spans="1:34" ht="18.75">
      <c r="A3739" s="79">
        <v>3738</v>
      </c>
      <c r="B3739" t="s">
        <v>6104</v>
      </c>
      <c r="C3739">
        <v>52</v>
      </c>
      <c r="D3739">
        <v>0</v>
      </c>
      <c r="E3739">
        <v>1</v>
      </c>
      <c r="F3739">
        <v>6</v>
      </c>
      <c r="G3739">
        <v>0</v>
      </c>
      <c r="H3739">
        <v>0</v>
      </c>
      <c r="I3739">
        <v>2513</v>
      </c>
      <c r="J3739">
        <v>10000</v>
      </c>
      <c r="K3739">
        <v>0</v>
      </c>
      <c r="L3739">
        <v>9</v>
      </c>
      <c r="M3739">
        <v>2</v>
      </c>
      <c r="N3739">
        <v>8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150</v>
      </c>
      <c r="W3739">
        <v>50000</v>
      </c>
      <c r="X3739">
        <v>5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9</v>
      </c>
      <c r="AG3739">
        <v>15</v>
      </c>
      <c r="AH3739">
        <v>3</v>
      </c>
    </row>
    <row r="3740" spans="1:34" ht="18.75">
      <c r="A3740" s="79">
        <v>3739</v>
      </c>
      <c r="B3740" t="s">
        <v>6105</v>
      </c>
      <c r="C3740">
        <v>16</v>
      </c>
      <c r="D3740">
        <v>2</v>
      </c>
      <c r="E3740">
        <v>1</v>
      </c>
      <c r="F3740">
        <v>1</v>
      </c>
      <c r="G3740">
        <v>0</v>
      </c>
      <c r="H3740">
        <v>0</v>
      </c>
      <c r="I3740">
        <v>2517</v>
      </c>
      <c r="J3740">
        <v>8000</v>
      </c>
      <c r="K3740">
        <v>3</v>
      </c>
      <c r="L3740">
        <v>3</v>
      </c>
      <c r="M3740">
        <v>3</v>
      </c>
      <c r="N3740">
        <v>3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150</v>
      </c>
      <c r="W3740">
        <v>50000</v>
      </c>
      <c r="X3740">
        <v>5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6</v>
      </c>
      <c r="AG3740">
        <v>9</v>
      </c>
      <c r="AH3740">
        <v>3</v>
      </c>
    </row>
    <row r="3741" spans="1:34" ht="18.75">
      <c r="A3741" s="79">
        <v>3740</v>
      </c>
      <c r="B3741" t="s">
        <v>6106</v>
      </c>
      <c r="C3741">
        <v>30</v>
      </c>
      <c r="D3741">
        <v>0</v>
      </c>
      <c r="E3741">
        <v>1</v>
      </c>
      <c r="F3741">
        <v>0</v>
      </c>
      <c r="G3741">
        <v>1</v>
      </c>
      <c r="H3741">
        <v>0</v>
      </c>
      <c r="I3741">
        <v>2516</v>
      </c>
      <c r="J3741">
        <v>50000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150</v>
      </c>
      <c r="W3741">
        <v>50000</v>
      </c>
      <c r="X3741">
        <v>5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18</v>
      </c>
      <c r="AG3741">
        <v>20</v>
      </c>
      <c r="AH3741">
        <v>3</v>
      </c>
    </row>
    <row r="3742" spans="1:34" ht="18.75">
      <c r="A3742" s="79">
        <v>3741</v>
      </c>
      <c r="B3742" t="s">
        <v>6107</v>
      </c>
      <c r="C3742">
        <v>5</v>
      </c>
      <c r="D3742">
        <v>-1</v>
      </c>
      <c r="E3742">
        <v>80</v>
      </c>
      <c r="F3742">
        <v>200</v>
      </c>
      <c r="G3742">
        <v>0</v>
      </c>
      <c r="H3742">
        <v>0</v>
      </c>
      <c r="I3742">
        <v>4480</v>
      </c>
      <c r="J3742">
        <v>60000</v>
      </c>
      <c r="K3742">
        <v>7</v>
      </c>
      <c r="L3742">
        <v>12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49</v>
      </c>
      <c r="V3742">
        <v>120</v>
      </c>
      <c r="W3742">
        <v>85000</v>
      </c>
      <c r="X3742">
        <v>15</v>
      </c>
      <c r="Y3742">
        <v>20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33</v>
      </c>
      <c r="AG3742">
        <v>75</v>
      </c>
      <c r="AH3742">
        <v>3</v>
      </c>
    </row>
    <row r="3743" spans="1:34" ht="18.75">
      <c r="A3743" s="79">
        <v>3742</v>
      </c>
      <c r="B3743" t="s">
        <v>6108</v>
      </c>
      <c r="C3743">
        <v>10</v>
      </c>
      <c r="D3743">
        <v>-1</v>
      </c>
      <c r="E3743">
        <v>80</v>
      </c>
      <c r="F3743">
        <v>30</v>
      </c>
      <c r="G3743">
        <v>0</v>
      </c>
      <c r="H3743">
        <v>0</v>
      </c>
      <c r="I3743">
        <v>4488</v>
      </c>
      <c r="J3743">
        <v>60000</v>
      </c>
      <c r="K3743">
        <v>9</v>
      </c>
      <c r="L3743">
        <v>28</v>
      </c>
      <c r="M3743">
        <v>9</v>
      </c>
      <c r="N3743">
        <v>28</v>
      </c>
      <c r="O3743">
        <v>17</v>
      </c>
      <c r="P3743">
        <v>19</v>
      </c>
      <c r="Q3743">
        <v>18</v>
      </c>
      <c r="R3743">
        <v>21</v>
      </c>
      <c r="S3743">
        <v>18</v>
      </c>
      <c r="T3743">
        <v>21</v>
      </c>
      <c r="U3743">
        <v>45</v>
      </c>
      <c r="V3743">
        <v>120</v>
      </c>
      <c r="W3743">
        <v>50000</v>
      </c>
      <c r="X3743">
        <v>50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</row>
    <row r="3744" spans="1:34" ht="18.75">
      <c r="A3744" s="79">
        <v>3743</v>
      </c>
      <c r="B3744" t="s">
        <v>6109</v>
      </c>
      <c r="C3744">
        <v>11</v>
      </c>
      <c r="D3744">
        <v>-1</v>
      </c>
      <c r="E3744">
        <v>80</v>
      </c>
      <c r="F3744">
        <v>31</v>
      </c>
      <c r="G3744">
        <v>0</v>
      </c>
      <c r="H3744">
        <v>0</v>
      </c>
      <c r="I3744">
        <v>4489</v>
      </c>
      <c r="J3744">
        <v>60000</v>
      </c>
      <c r="K3744">
        <v>9</v>
      </c>
      <c r="L3744">
        <v>28</v>
      </c>
      <c r="M3744">
        <v>9</v>
      </c>
      <c r="N3744">
        <v>28</v>
      </c>
      <c r="O3744">
        <v>17</v>
      </c>
      <c r="P3744">
        <v>19</v>
      </c>
      <c r="Q3744">
        <v>18</v>
      </c>
      <c r="R3744">
        <v>21</v>
      </c>
      <c r="S3744">
        <v>18</v>
      </c>
      <c r="T3744">
        <v>21</v>
      </c>
      <c r="U3744">
        <v>45</v>
      </c>
      <c r="V3744">
        <v>120</v>
      </c>
      <c r="W3744">
        <v>50000</v>
      </c>
      <c r="X3744">
        <v>50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3</v>
      </c>
    </row>
    <row r="3745" spans="1:34" ht="18.75">
      <c r="A3745" s="79">
        <v>3744</v>
      </c>
      <c r="B3745" t="s">
        <v>6110</v>
      </c>
      <c r="C3745">
        <v>22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2510</v>
      </c>
      <c r="J3745">
        <v>8000</v>
      </c>
      <c r="K3745">
        <v>0</v>
      </c>
      <c r="L3745">
        <v>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120</v>
      </c>
      <c r="W3745">
        <v>50000</v>
      </c>
      <c r="X3745">
        <v>5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18</v>
      </c>
      <c r="AG3745">
        <v>25</v>
      </c>
      <c r="AH3745">
        <v>3</v>
      </c>
    </row>
    <row r="3746" spans="1:34" ht="18.75">
      <c r="A3746" s="79">
        <v>3745</v>
      </c>
      <c r="B3746" t="s">
        <v>6111</v>
      </c>
      <c r="C3746">
        <v>26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2511</v>
      </c>
      <c r="J3746">
        <v>8000</v>
      </c>
      <c r="K3746">
        <v>0</v>
      </c>
      <c r="L3746">
        <v>2</v>
      </c>
      <c r="M3746">
        <v>0</v>
      </c>
      <c r="N3746">
        <v>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120</v>
      </c>
      <c r="W3746">
        <v>50000</v>
      </c>
      <c r="X3746">
        <v>5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15</v>
      </c>
      <c r="AG3746">
        <v>19</v>
      </c>
      <c r="AH3746">
        <v>3</v>
      </c>
    </row>
    <row r="3747" spans="1:34" ht="18.75">
      <c r="A3747" s="79">
        <v>3746</v>
      </c>
      <c r="B3747" t="s">
        <v>6112</v>
      </c>
      <c r="C3747">
        <v>15</v>
      </c>
      <c r="D3747">
        <v>0</v>
      </c>
      <c r="E3747">
        <v>1</v>
      </c>
      <c r="F3747">
        <v>6</v>
      </c>
      <c r="G3747">
        <v>0</v>
      </c>
      <c r="H3747">
        <v>0</v>
      </c>
      <c r="I3747">
        <v>2515</v>
      </c>
      <c r="J3747">
        <v>10000</v>
      </c>
      <c r="K3747">
        <v>0</v>
      </c>
      <c r="L3747">
        <v>9</v>
      </c>
      <c r="M3747">
        <v>2</v>
      </c>
      <c r="N3747">
        <v>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120</v>
      </c>
      <c r="W3747">
        <v>50000</v>
      </c>
      <c r="X3747">
        <v>5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12</v>
      </c>
      <c r="AG3747">
        <v>18</v>
      </c>
      <c r="AH3747">
        <v>3</v>
      </c>
    </row>
    <row r="3748" spans="1:34" ht="18.75">
      <c r="A3748" s="79">
        <v>3747</v>
      </c>
      <c r="B3748" t="s">
        <v>6113</v>
      </c>
      <c r="C3748">
        <v>19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2512</v>
      </c>
      <c r="J3748">
        <v>8000</v>
      </c>
      <c r="K3748">
        <v>0</v>
      </c>
      <c r="L3748">
        <v>0</v>
      </c>
      <c r="M3748">
        <v>0</v>
      </c>
      <c r="N3748">
        <v>4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120</v>
      </c>
      <c r="W3748">
        <v>50000</v>
      </c>
      <c r="X3748">
        <v>5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12</v>
      </c>
      <c r="AG3748">
        <v>18</v>
      </c>
      <c r="AH3748">
        <v>3</v>
      </c>
    </row>
    <row r="3749" spans="1:34" ht="18.75">
      <c r="A3749" s="79">
        <v>3748</v>
      </c>
      <c r="B3749" t="s">
        <v>6114</v>
      </c>
      <c r="C3749">
        <v>54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2514</v>
      </c>
      <c r="J3749">
        <v>8000</v>
      </c>
      <c r="K3749">
        <v>0</v>
      </c>
      <c r="L3749">
        <v>9</v>
      </c>
      <c r="M3749">
        <v>2</v>
      </c>
      <c r="N3749">
        <v>8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120</v>
      </c>
      <c r="W3749">
        <v>50000</v>
      </c>
      <c r="X3749">
        <v>5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13</v>
      </c>
      <c r="AG3749">
        <v>17</v>
      </c>
      <c r="AH3749">
        <v>3</v>
      </c>
    </row>
    <row r="3750" spans="1:34" ht="18.75">
      <c r="A3750" s="79">
        <v>3749</v>
      </c>
      <c r="B3750" t="s">
        <v>6115</v>
      </c>
      <c r="C3750">
        <v>52</v>
      </c>
      <c r="D3750">
        <v>0</v>
      </c>
      <c r="E3750">
        <v>1</v>
      </c>
      <c r="F3750">
        <v>6</v>
      </c>
      <c r="G3750">
        <v>0</v>
      </c>
      <c r="H3750">
        <v>0</v>
      </c>
      <c r="I3750">
        <v>2513</v>
      </c>
      <c r="J3750">
        <v>10000</v>
      </c>
      <c r="K3750">
        <v>0</v>
      </c>
      <c r="L3750">
        <v>9</v>
      </c>
      <c r="M3750">
        <v>2</v>
      </c>
      <c r="N3750">
        <v>8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120</v>
      </c>
      <c r="W3750">
        <v>50000</v>
      </c>
      <c r="X3750">
        <v>5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12</v>
      </c>
      <c r="AG3750">
        <v>18</v>
      </c>
      <c r="AH3750">
        <v>3</v>
      </c>
    </row>
    <row r="3751" spans="1:34" ht="18.75">
      <c r="A3751" s="79">
        <v>3750</v>
      </c>
      <c r="B3751" t="s">
        <v>6116</v>
      </c>
      <c r="C3751">
        <v>30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2516</v>
      </c>
      <c r="J3751">
        <v>50000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120</v>
      </c>
      <c r="W3751">
        <v>25000</v>
      </c>
      <c r="X3751">
        <v>5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12</v>
      </c>
      <c r="AG3751">
        <v>18</v>
      </c>
      <c r="AH3751">
        <v>3</v>
      </c>
    </row>
    <row r="3752" spans="1:34" ht="18.75">
      <c r="A3752" s="79">
        <v>3751</v>
      </c>
      <c r="B3752" t="s">
        <v>6117</v>
      </c>
      <c r="C3752">
        <v>16</v>
      </c>
      <c r="D3752">
        <v>2</v>
      </c>
      <c r="E3752">
        <v>1</v>
      </c>
      <c r="F3752">
        <v>1</v>
      </c>
      <c r="G3752">
        <v>0</v>
      </c>
      <c r="H3752">
        <v>0</v>
      </c>
      <c r="I3752">
        <v>2517</v>
      </c>
      <c r="J3752">
        <v>6000</v>
      </c>
      <c r="K3752">
        <v>3</v>
      </c>
      <c r="L3752">
        <v>3</v>
      </c>
      <c r="M3752">
        <v>3</v>
      </c>
      <c r="N3752">
        <v>3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120</v>
      </c>
      <c r="W3752">
        <v>20000</v>
      </c>
      <c r="X3752">
        <v>5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21</v>
      </c>
      <c r="AG3752">
        <v>23</v>
      </c>
      <c r="AH3752">
        <v>3</v>
      </c>
    </row>
    <row r="3753" spans="1:34" ht="18.75">
      <c r="A3753" s="79">
        <v>3752</v>
      </c>
      <c r="B3753" t="s">
        <v>6118</v>
      </c>
      <c r="C3753">
        <v>16</v>
      </c>
      <c r="D3753">
        <v>6</v>
      </c>
      <c r="E3753">
        <v>2</v>
      </c>
      <c r="F3753">
        <v>2</v>
      </c>
      <c r="G3753">
        <v>0</v>
      </c>
      <c r="H3753">
        <v>0</v>
      </c>
      <c r="I3753">
        <v>2522</v>
      </c>
      <c r="J3753">
        <v>6000</v>
      </c>
      <c r="K3753">
        <v>3</v>
      </c>
      <c r="L3753">
        <v>3</v>
      </c>
      <c r="M3753">
        <v>3</v>
      </c>
      <c r="N3753">
        <v>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120</v>
      </c>
      <c r="W3753">
        <v>25000</v>
      </c>
      <c r="X3753">
        <v>5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9</v>
      </c>
      <c r="AG3753">
        <v>12</v>
      </c>
      <c r="AH3753">
        <v>3</v>
      </c>
    </row>
    <row r="3754" spans="1:34" ht="18.75">
      <c r="A3754" s="79">
        <v>3753</v>
      </c>
      <c r="B3754" t="s">
        <v>6119</v>
      </c>
      <c r="C3754">
        <v>5</v>
      </c>
      <c r="D3754">
        <v>-1</v>
      </c>
      <c r="E3754">
        <v>80</v>
      </c>
      <c r="F3754">
        <v>200</v>
      </c>
      <c r="G3754">
        <v>0</v>
      </c>
      <c r="H3754">
        <v>0</v>
      </c>
      <c r="I3754">
        <v>4480</v>
      </c>
      <c r="J3754">
        <v>60000</v>
      </c>
      <c r="K3754">
        <v>7</v>
      </c>
      <c r="L3754">
        <v>12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49</v>
      </c>
      <c r="V3754">
        <v>120</v>
      </c>
      <c r="W3754">
        <v>85000</v>
      </c>
      <c r="X3754">
        <v>15</v>
      </c>
      <c r="Y3754">
        <v>40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9</v>
      </c>
      <c r="AG3754">
        <v>12</v>
      </c>
      <c r="AH3754">
        <v>3</v>
      </c>
    </row>
    <row r="3755" spans="1:34" ht="18.75">
      <c r="A3755" s="79">
        <v>3754</v>
      </c>
      <c r="B3755" t="s">
        <v>6120</v>
      </c>
      <c r="C3755">
        <v>10</v>
      </c>
      <c r="D3755">
        <v>-1</v>
      </c>
      <c r="E3755">
        <v>80</v>
      </c>
      <c r="F3755">
        <v>30</v>
      </c>
      <c r="G3755">
        <v>0</v>
      </c>
      <c r="H3755">
        <v>0</v>
      </c>
      <c r="I3755">
        <v>4488</v>
      </c>
      <c r="J3755">
        <v>60000</v>
      </c>
      <c r="K3755">
        <v>9</v>
      </c>
      <c r="L3755">
        <v>28</v>
      </c>
      <c r="M3755">
        <v>9</v>
      </c>
      <c r="N3755">
        <v>28</v>
      </c>
      <c r="O3755">
        <v>19</v>
      </c>
      <c r="P3755">
        <v>21</v>
      </c>
      <c r="Q3755">
        <v>20</v>
      </c>
      <c r="R3755">
        <v>23</v>
      </c>
      <c r="S3755">
        <v>20</v>
      </c>
      <c r="T3755">
        <v>23</v>
      </c>
      <c r="U3755">
        <v>45</v>
      </c>
      <c r="V3755">
        <v>120</v>
      </c>
      <c r="W3755">
        <v>50000</v>
      </c>
      <c r="X3755">
        <v>50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3</v>
      </c>
    </row>
    <row r="3756" spans="1:34" ht="18.75">
      <c r="A3756" s="79">
        <v>3755</v>
      </c>
      <c r="B3756" t="s">
        <v>6121</v>
      </c>
      <c r="C3756">
        <v>11</v>
      </c>
      <c r="D3756">
        <v>-1</v>
      </c>
      <c r="E3756">
        <v>80</v>
      </c>
      <c r="F3756">
        <v>31</v>
      </c>
      <c r="G3756">
        <v>0</v>
      </c>
      <c r="H3756">
        <v>0</v>
      </c>
      <c r="I3756">
        <v>4489</v>
      </c>
      <c r="J3756">
        <v>60000</v>
      </c>
      <c r="K3756">
        <v>9</v>
      </c>
      <c r="L3756">
        <v>28</v>
      </c>
      <c r="M3756">
        <v>9</v>
      </c>
      <c r="N3756">
        <v>28</v>
      </c>
      <c r="O3756">
        <v>19</v>
      </c>
      <c r="P3756">
        <v>21</v>
      </c>
      <c r="Q3756">
        <v>20</v>
      </c>
      <c r="R3756">
        <v>23</v>
      </c>
      <c r="S3756">
        <v>20</v>
      </c>
      <c r="T3756">
        <v>23</v>
      </c>
      <c r="U3756">
        <v>45</v>
      </c>
      <c r="V3756">
        <v>120</v>
      </c>
      <c r="W3756">
        <v>50000</v>
      </c>
      <c r="X3756">
        <v>50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3</v>
      </c>
    </row>
    <row r="3757" spans="1:34" ht="18.75">
      <c r="A3757" s="79">
        <v>3756</v>
      </c>
      <c r="B3757" t="s">
        <v>6122</v>
      </c>
      <c r="C3757">
        <v>22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2510</v>
      </c>
      <c r="J3757">
        <v>8000</v>
      </c>
      <c r="K3757">
        <v>0</v>
      </c>
      <c r="L3757">
        <v>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120</v>
      </c>
      <c r="W3757">
        <v>50000</v>
      </c>
      <c r="X3757">
        <v>5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40</v>
      </c>
      <c r="AG3757">
        <v>82</v>
      </c>
      <c r="AH3757">
        <v>3</v>
      </c>
    </row>
    <row r="3758" spans="1:34" ht="18.75">
      <c r="A3758" s="79">
        <v>3757</v>
      </c>
      <c r="B3758" t="s">
        <v>6123</v>
      </c>
      <c r="C3758">
        <v>26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2511</v>
      </c>
      <c r="J3758">
        <v>8000</v>
      </c>
      <c r="K3758">
        <v>0</v>
      </c>
      <c r="L3758">
        <v>2</v>
      </c>
      <c r="M3758">
        <v>0</v>
      </c>
      <c r="N3758">
        <v>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120</v>
      </c>
      <c r="W3758">
        <v>50000</v>
      </c>
      <c r="X3758">
        <v>5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20</v>
      </c>
      <c r="AG3758">
        <v>27</v>
      </c>
      <c r="AH3758">
        <v>3</v>
      </c>
    </row>
    <row r="3759" spans="1:34" ht="18.75">
      <c r="A3759" s="79">
        <v>3758</v>
      </c>
      <c r="B3759" t="s">
        <v>6124</v>
      </c>
      <c r="C3759">
        <v>15</v>
      </c>
      <c r="D3759">
        <v>0</v>
      </c>
      <c r="E3759">
        <v>1</v>
      </c>
      <c r="F3759">
        <v>6</v>
      </c>
      <c r="G3759">
        <v>0</v>
      </c>
      <c r="H3759">
        <v>0</v>
      </c>
      <c r="I3759">
        <v>2515</v>
      </c>
      <c r="J3759">
        <v>10000</v>
      </c>
      <c r="K3759">
        <v>0</v>
      </c>
      <c r="L3759">
        <v>9</v>
      </c>
      <c r="M3759">
        <v>2</v>
      </c>
      <c r="N3759">
        <v>8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120</v>
      </c>
      <c r="W3759">
        <v>50000</v>
      </c>
      <c r="X3759">
        <v>5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17</v>
      </c>
      <c r="AG3759">
        <v>22</v>
      </c>
      <c r="AH3759">
        <v>3</v>
      </c>
    </row>
    <row r="3760" spans="1:34" ht="18.75">
      <c r="A3760" s="79">
        <v>3759</v>
      </c>
      <c r="B3760" t="s">
        <v>6125</v>
      </c>
      <c r="C3760">
        <v>19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2512</v>
      </c>
      <c r="J3760">
        <v>8000</v>
      </c>
      <c r="K3760">
        <v>0</v>
      </c>
      <c r="L3760">
        <v>0</v>
      </c>
      <c r="M3760">
        <v>0</v>
      </c>
      <c r="N3760">
        <v>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120</v>
      </c>
      <c r="W3760">
        <v>50000</v>
      </c>
      <c r="X3760">
        <v>5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15</v>
      </c>
      <c r="AG3760">
        <v>19</v>
      </c>
      <c r="AH3760">
        <v>3</v>
      </c>
    </row>
    <row r="3761" spans="1:34" ht="18.75">
      <c r="A3761" s="79">
        <v>3760</v>
      </c>
      <c r="B3761" t="s">
        <v>6126</v>
      </c>
      <c r="C3761">
        <v>54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2514</v>
      </c>
      <c r="J3761">
        <v>8000</v>
      </c>
      <c r="K3761">
        <v>0</v>
      </c>
      <c r="L3761">
        <v>9</v>
      </c>
      <c r="M3761">
        <v>2</v>
      </c>
      <c r="N3761">
        <v>8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120</v>
      </c>
      <c r="W3761">
        <v>50000</v>
      </c>
      <c r="X3761">
        <v>5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14</v>
      </c>
      <c r="AG3761">
        <v>20</v>
      </c>
      <c r="AH3761">
        <v>3</v>
      </c>
    </row>
    <row r="3762" spans="1:34" ht="18.75">
      <c r="A3762" s="79">
        <v>3761</v>
      </c>
      <c r="B3762" t="s">
        <v>6127</v>
      </c>
      <c r="C3762">
        <v>52</v>
      </c>
      <c r="D3762">
        <v>0</v>
      </c>
      <c r="E3762">
        <v>1</v>
      </c>
      <c r="F3762">
        <v>6</v>
      </c>
      <c r="G3762">
        <v>0</v>
      </c>
      <c r="H3762">
        <v>0</v>
      </c>
      <c r="I3762">
        <v>2513</v>
      </c>
      <c r="J3762">
        <v>10000</v>
      </c>
      <c r="K3762">
        <v>0</v>
      </c>
      <c r="L3762">
        <v>9</v>
      </c>
      <c r="M3762">
        <v>2</v>
      </c>
      <c r="N3762">
        <v>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120</v>
      </c>
      <c r="W3762">
        <v>50000</v>
      </c>
      <c r="X3762">
        <v>5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14</v>
      </c>
      <c r="AG3762">
        <v>20</v>
      </c>
      <c r="AH3762">
        <v>3</v>
      </c>
    </row>
    <row r="3763" spans="1:34" ht="18.75">
      <c r="A3763" s="79">
        <v>3762</v>
      </c>
      <c r="B3763" t="s">
        <v>6128</v>
      </c>
      <c r="C3763">
        <v>30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2516</v>
      </c>
      <c r="J3763">
        <v>50000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120</v>
      </c>
      <c r="W3763">
        <v>25000</v>
      </c>
      <c r="X3763">
        <v>5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23</v>
      </c>
      <c r="AG3763">
        <v>25</v>
      </c>
      <c r="AH3763">
        <v>3</v>
      </c>
    </row>
    <row r="3764" spans="1:34" ht="18.75">
      <c r="A3764" s="79">
        <v>3763</v>
      </c>
      <c r="B3764" t="s">
        <v>6129</v>
      </c>
      <c r="C3764">
        <v>16</v>
      </c>
      <c r="D3764">
        <v>2</v>
      </c>
      <c r="E3764">
        <v>1</v>
      </c>
      <c r="F3764">
        <v>1</v>
      </c>
      <c r="G3764">
        <v>0</v>
      </c>
      <c r="H3764">
        <v>0</v>
      </c>
      <c r="I3764">
        <v>2517</v>
      </c>
      <c r="J3764">
        <v>6000</v>
      </c>
      <c r="K3764">
        <v>3</v>
      </c>
      <c r="L3764">
        <v>3</v>
      </c>
      <c r="M3764">
        <v>3</v>
      </c>
      <c r="N3764">
        <v>3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120</v>
      </c>
      <c r="W3764">
        <v>20000</v>
      </c>
      <c r="X3764">
        <v>5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11</v>
      </c>
      <c r="AG3764">
        <v>15</v>
      </c>
      <c r="AH3764">
        <v>3</v>
      </c>
    </row>
    <row r="3765" spans="1:34" ht="18.75">
      <c r="A3765" s="79">
        <v>3764</v>
      </c>
      <c r="B3765" t="s">
        <v>6130</v>
      </c>
      <c r="C3765">
        <v>16</v>
      </c>
      <c r="D3765">
        <v>6</v>
      </c>
      <c r="E3765">
        <v>2</v>
      </c>
      <c r="F3765">
        <v>2</v>
      </c>
      <c r="G3765">
        <v>0</v>
      </c>
      <c r="H3765">
        <v>0</v>
      </c>
      <c r="I3765">
        <v>2522</v>
      </c>
      <c r="J3765">
        <v>6000</v>
      </c>
      <c r="K3765">
        <v>3</v>
      </c>
      <c r="L3765">
        <v>3</v>
      </c>
      <c r="M3765">
        <v>3</v>
      </c>
      <c r="N3765">
        <v>3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120</v>
      </c>
      <c r="W3765">
        <v>25000</v>
      </c>
      <c r="X3765">
        <v>5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11</v>
      </c>
      <c r="AG3765">
        <v>15</v>
      </c>
      <c r="AH3765">
        <v>3</v>
      </c>
    </row>
    <row r="3766" spans="1:34" ht="18.75">
      <c r="A3766" s="79">
        <v>3765</v>
      </c>
      <c r="B3766" t="s">
        <v>6131</v>
      </c>
      <c r="C3766">
        <v>5</v>
      </c>
      <c r="D3766">
        <v>-1</v>
      </c>
      <c r="E3766">
        <v>80</v>
      </c>
      <c r="F3766">
        <v>199</v>
      </c>
      <c r="G3766">
        <v>0</v>
      </c>
      <c r="H3766">
        <v>0</v>
      </c>
      <c r="I3766">
        <v>4493</v>
      </c>
      <c r="J3766">
        <v>60000</v>
      </c>
      <c r="K3766">
        <v>7</v>
      </c>
      <c r="L3766">
        <v>19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89</v>
      </c>
      <c r="V3766">
        <v>150</v>
      </c>
      <c r="W3766">
        <v>50000</v>
      </c>
      <c r="X3766">
        <v>15</v>
      </c>
      <c r="Y3766">
        <v>0</v>
      </c>
      <c r="Z3766">
        <v>0</v>
      </c>
      <c r="AA3766">
        <v>0</v>
      </c>
      <c r="AB3766">
        <v>0</v>
      </c>
      <c r="AC3766">
        <v>1500</v>
      </c>
      <c r="AD3766">
        <v>0</v>
      </c>
      <c r="AE3766">
        <v>0</v>
      </c>
      <c r="AF3766">
        <v>32</v>
      </c>
      <c r="AG3766">
        <v>95</v>
      </c>
      <c r="AH3766">
        <v>3</v>
      </c>
    </row>
    <row r="3767" spans="1:34" ht="18.75">
      <c r="A3767" s="79">
        <v>3766</v>
      </c>
      <c r="B3767" t="s">
        <v>6132</v>
      </c>
      <c r="C3767">
        <v>10</v>
      </c>
      <c r="D3767">
        <v>-1</v>
      </c>
      <c r="E3767">
        <v>80</v>
      </c>
      <c r="F3767">
        <v>0</v>
      </c>
      <c r="G3767">
        <v>0</v>
      </c>
      <c r="H3767">
        <v>0</v>
      </c>
      <c r="I3767">
        <v>4494</v>
      </c>
      <c r="J3767">
        <v>60000</v>
      </c>
      <c r="K3767">
        <v>12</v>
      </c>
      <c r="L3767">
        <v>24</v>
      </c>
      <c r="M3767">
        <v>12</v>
      </c>
      <c r="N3767">
        <v>24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45</v>
      </c>
      <c r="V3767">
        <v>150</v>
      </c>
      <c r="W3767">
        <v>50000</v>
      </c>
      <c r="X3767">
        <v>50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17</v>
      </c>
      <c r="AG3767">
        <v>27</v>
      </c>
      <c r="AH3767">
        <v>3</v>
      </c>
    </row>
    <row r="3768" spans="1:34" ht="18.75">
      <c r="A3768" s="79">
        <v>3767</v>
      </c>
      <c r="B3768" t="s">
        <v>6133</v>
      </c>
      <c r="C3768">
        <v>11</v>
      </c>
      <c r="D3768">
        <v>-1</v>
      </c>
      <c r="E3768">
        <v>80</v>
      </c>
      <c r="F3768">
        <v>0</v>
      </c>
      <c r="G3768">
        <v>0</v>
      </c>
      <c r="H3768">
        <v>0</v>
      </c>
      <c r="I3768">
        <v>4495</v>
      </c>
      <c r="J3768">
        <v>60000</v>
      </c>
      <c r="K3768">
        <v>12</v>
      </c>
      <c r="L3768">
        <v>24</v>
      </c>
      <c r="M3768">
        <v>12</v>
      </c>
      <c r="N3768">
        <v>24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45</v>
      </c>
      <c r="V3768">
        <v>150</v>
      </c>
      <c r="W3768">
        <v>50000</v>
      </c>
      <c r="X3768">
        <v>50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17</v>
      </c>
      <c r="AG3768">
        <v>27</v>
      </c>
      <c r="AH3768">
        <v>3</v>
      </c>
    </row>
    <row r="3769" spans="1:34" ht="18.75">
      <c r="A3769" s="79">
        <v>3768</v>
      </c>
      <c r="B3769" t="s">
        <v>6134</v>
      </c>
      <c r="C3769">
        <v>16</v>
      </c>
      <c r="D3769">
        <v>7</v>
      </c>
      <c r="E3769">
        <v>1</v>
      </c>
      <c r="F3769">
        <v>2</v>
      </c>
      <c r="G3769">
        <v>0</v>
      </c>
      <c r="H3769">
        <v>0</v>
      </c>
      <c r="I3769">
        <v>2768</v>
      </c>
      <c r="J3769">
        <v>10000</v>
      </c>
      <c r="K3769">
        <v>4</v>
      </c>
      <c r="L3769">
        <v>4</v>
      </c>
      <c r="M3769">
        <v>4</v>
      </c>
      <c r="N3769">
        <v>4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150</v>
      </c>
      <c r="W3769">
        <v>62000</v>
      </c>
      <c r="X3769">
        <v>5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13</v>
      </c>
      <c r="AG3769">
        <v>17</v>
      </c>
      <c r="AH3769">
        <v>3</v>
      </c>
    </row>
    <row r="3770" spans="1:34" ht="18.75">
      <c r="A3770" s="79">
        <v>3769</v>
      </c>
      <c r="B3770" t="s">
        <v>6135</v>
      </c>
      <c r="C3770">
        <v>16</v>
      </c>
      <c r="D3770">
        <v>2</v>
      </c>
      <c r="E3770">
        <v>1</v>
      </c>
      <c r="F3770">
        <v>1</v>
      </c>
      <c r="G3770">
        <v>0</v>
      </c>
      <c r="H3770">
        <v>0</v>
      </c>
      <c r="I3770">
        <v>2778</v>
      </c>
      <c r="J3770">
        <v>10000</v>
      </c>
      <c r="K3770">
        <v>4</v>
      </c>
      <c r="L3770">
        <v>4</v>
      </c>
      <c r="M3770">
        <v>4</v>
      </c>
      <c r="N3770">
        <v>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150</v>
      </c>
      <c r="W3770">
        <v>62000</v>
      </c>
      <c r="X3770">
        <v>5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8</v>
      </c>
      <c r="AG3770">
        <v>17</v>
      </c>
      <c r="AH3770">
        <v>3</v>
      </c>
    </row>
    <row r="3771" spans="1:34" ht="18.75">
      <c r="A3771" s="79">
        <v>3770</v>
      </c>
      <c r="B3771" t="s">
        <v>6136</v>
      </c>
      <c r="C3771">
        <v>19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2774</v>
      </c>
      <c r="J3771">
        <v>8000</v>
      </c>
      <c r="K3771">
        <v>0</v>
      </c>
      <c r="L3771">
        <v>0</v>
      </c>
      <c r="M3771">
        <v>0</v>
      </c>
      <c r="N3771">
        <v>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150</v>
      </c>
      <c r="W3771">
        <v>62000</v>
      </c>
      <c r="X3771">
        <v>5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14</v>
      </c>
      <c r="AG3771">
        <v>22</v>
      </c>
      <c r="AH3771">
        <v>3</v>
      </c>
    </row>
    <row r="3772" spans="1:34" ht="18.75">
      <c r="A3772" s="79">
        <v>3771</v>
      </c>
      <c r="B3772" t="s">
        <v>6137</v>
      </c>
      <c r="C3772">
        <v>15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2777</v>
      </c>
      <c r="J3772">
        <v>8000</v>
      </c>
      <c r="K3772">
        <v>0</v>
      </c>
      <c r="L3772">
        <v>10</v>
      </c>
      <c r="M3772">
        <v>3</v>
      </c>
      <c r="N3772">
        <v>12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150</v>
      </c>
      <c r="W3772">
        <v>62000</v>
      </c>
      <c r="X3772">
        <v>5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16</v>
      </c>
      <c r="AG3772">
        <v>27</v>
      </c>
      <c r="AH3772">
        <v>3</v>
      </c>
    </row>
    <row r="3773" spans="1:34" ht="18.75">
      <c r="A3773" s="79">
        <v>3772</v>
      </c>
      <c r="B3773" t="s">
        <v>6138</v>
      </c>
      <c r="C3773">
        <v>30</v>
      </c>
      <c r="D3773">
        <v>0</v>
      </c>
      <c r="E3773">
        <v>1</v>
      </c>
      <c r="F3773">
        <v>0</v>
      </c>
      <c r="G3773">
        <v>1</v>
      </c>
      <c r="H3773">
        <v>0</v>
      </c>
      <c r="I3773">
        <v>2779</v>
      </c>
      <c r="J3773">
        <v>50000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150</v>
      </c>
      <c r="W3773">
        <v>62000</v>
      </c>
      <c r="X3773">
        <v>5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25</v>
      </c>
      <c r="AG3773">
        <v>35</v>
      </c>
      <c r="AH3773">
        <v>3</v>
      </c>
    </row>
    <row r="3774" spans="1:34" ht="18.75">
      <c r="A3774" s="79">
        <v>3773</v>
      </c>
      <c r="B3774" t="s">
        <v>6139</v>
      </c>
      <c r="C3774">
        <v>26</v>
      </c>
      <c r="D3774">
        <v>0</v>
      </c>
      <c r="E3774">
        <v>2</v>
      </c>
      <c r="F3774">
        <v>0</v>
      </c>
      <c r="G3774">
        <v>0</v>
      </c>
      <c r="H3774">
        <v>0</v>
      </c>
      <c r="I3774">
        <v>2773</v>
      </c>
      <c r="J3774">
        <v>8000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150</v>
      </c>
      <c r="W3774">
        <v>62000</v>
      </c>
      <c r="X3774">
        <v>10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15</v>
      </c>
      <c r="AG3774">
        <v>24</v>
      </c>
      <c r="AH3774">
        <v>3</v>
      </c>
    </row>
    <row r="3775" spans="1:34" ht="18.75">
      <c r="A3775" s="79">
        <v>3774</v>
      </c>
      <c r="B3775" t="s">
        <v>6140</v>
      </c>
      <c r="C3775">
        <v>22</v>
      </c>
      <c r="D3775">
        <v>0</v>
      </c>
      <c r="E3775">
        <v>2</v>
      </c>
      <c r="F3775">
        <v>0</v>
      </c>
      <c r="G3775">
        <v>0</v>
      </c>
      <c r="H3775">
        <v>0</v>
      </c>
      <c r="I3775">
        <v>2772</v>
      </c>
      <c r="J3775">
        <v>7000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150</v>
      </c>
      <c r="W3775">
        <v>62000</v>
      </c>
      <c r="X3775">
        <v>5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19</v>
      </c>
      <c r="AG3775">
        <v>30</v>
      </c>
      <c r="AH3775">
        <v>3</v>
      </c>
    </row>
    <row r="3776" spans="1:34" ht="18.75">
      <c r="A3776" s="79">
        <v>3775</v>
      </c>
      <c r="B3776" t="s">
        <v>6141</v>
      </c>
      <c r="C3776">
        <v>54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2776</v>
      </c>
      <c r="J3776">
        <v>10000</v>
      </c>
      <c r="K3776">
        <v>0</v>
      </c>
      <c r="L3776">
        <v>10</v>
      </c>
      <c r="M3776">
        <v>3</v>
      </c>
      <c r="N3776">
        <v>12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150</v>
      </c>
      <c r="W3776">
        <v>62000</v>
      </c>
      <c r="X3776">
        <v>5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11</v>
      </c>
      <c r="AG3776">
        <v>23</v>
      </c>
      <c r="AH3776">
        <v>3</v>
      </c>
    </row>
    <row r="3777" spans="1:34" ht="18.75">
      <c r="A3777" s="79">
        <v>3776</v>
      </c>
      <c r="B3777" t="s">
        <v>6142</v>
      </c>
      <c r="C3777">
        <v>52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2775</v>
      </c>
      <c r="J3777">
        <v>10000</v>
      </c>
      <c r="K3777">
        <v>0</v>
      </c>
      <c r="L3777">
        <v>10</v>
      </c>
      <c r="M3777">
        <v>3</v>
      </c>
      <c r="N3777">
        <v>12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150</v>
      </c>
      <c r="W3777">
        <v>62000</v>
      </c>
      <c r="X3777">
        <v>5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11</v>
      </c>
      <c r="AG3777">
        <v>23</v>
      </c>
      <c r="AH3777">
        <v>3</v>
      </c>
    </row>
    <row r="3778" spans="1:34" ht="18.75">
      <c r="A3778" s="79">
        <v>3777</v>
      </c>
      <c r="B3778" t="s">
        <v>6143</v>
      </c>
      <c r="C3778">
        <v>5</v>
      </c>
      <c r="D3778">
        <v>-1</v>
      </c>
      <c r="E3778">
        <v>80</v>
      </c>
      <c r="F3778">
        <v>199</v>
      </c>
      <c r="G3778">
        <v>0</v>
      </c>
      <c r="H3778">
        <v>0</v>
      </c>
      <c r="I3778">
        <v>4493</v>
      </c>
      <c r="J3778">
        <v>60000</v>
      </c>
      <c r="K3778">
        <v>7</v>
      </c>
      <c r="L3778">
        <v>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89</v>
      </c>
      <c r="V3778">
        <v>300</v>
      </c>
      <c r="W3778">
        <v>62000</v>
      </c>
      <c r="X3778">
        <v>20</v>
      </c>
      <c r="Y3778">
        <v>50</v>
      </c>
      <c r="Z3778">
        <v>0</v>
      </c>
      <c r="AA3778">
        <v>0</v>
      </c>
      <c r="AB3778">
        <v>0</v>
      </c>
      <c r="AC3778">
        <v>3000</v>
      </c>
      <c r="AD3778">
        <v>0</v>
      </c>
      <c r="AE3778">
        <v>0</v>
      </c>
      <c r="AF3778">
        <v>57</v>
      </c>
      <c r="AG3778">
        <v>120</v>
      </c>
      <c r="AH3778">
        <v>3</v>
      </c>
    </row>
    <row r="3779" spans="1:34" ht="18.75">
      <c r="A3779" s="79">
        <v>3778</v>
      </c>
      <c r="B3779" t="s">
        <v>6144</v>
      </c>
      <c r="C3779">
        <v>10</v>
      </c>
      <c r="D3779">
        <v>-1</v>
      </c>
      <c r="E3779">
        <v>80</v>
      </c>
      <c r="F3779">
        <v>0</v>
      </c>
      <c r="G3779">
        <v>0</v>
      </c>
      <c r="H3779">
        <v>0</v>
      </c>
      <c r="I3779">
        <v>4494</v>
      </c>
      <c r="J3779">
        <v>60000</v>
      </c>
      <c r="K3779">
        <v>12</v>
      </c>
      <c r="L3779">
        <v>30</v>
      </c>
      <c r="M3779">
        <v>12</v>
      </c>
      <c r="N3779">
        <v>30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45</v>
      </c>
      <c r="V3779">
        <v>300</v>
      </c>
      <c r="W3779">
        <v>62000</v>
      </c>
      <c r="X3779">
        <v>50</v>
      </c>
      <c r="Y3779">
        <v>8000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27</v>
      </c>
      <c r="AG3779">
        <v>34</v>
      </c>
      <c r="AH3779">
        <v>3</v>
      </c>
    </row>
    <row r="3780" spans="1:34" ht="18.75">
      <c r="A3780" s="79">
        <v>3779</v>
      </c>
      <c r="B3780" t="s">
        <v>6145</v>
      </c>
      <c r="C3780">
        <v>11</v>
      </c>
      <c r="D3780">
        <v>-1</v>
      </c>
      <c r="E3780">
        <v>80</v>
      </c>
      <c r="F3780">
        <v>0</v>
      </c>
      <c r="G3780">
        <v>0</v>
      </c>
      <c r="H3780">
        <v>0</v>
      </c>
      <c r="I3780">
        <v>4495</v>
      </c>
      <c r="J3780">
        <v>60000</v>
      </c>
      <c r="K3780">
        <v>12</v>
      </c>
      <c r="L3780">
        <v>30</v>
      </c>
      <c r="M3780">
        <v>12</v>
      </c>
      <c r="N3780">
        <v>30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45</v>
      </c>
      <c r="V3780">
        <v>300</v>
      </c>
      <c r="W3780">
        <v>62000</v>
      </c>
      <c r="X3780">
        <v>50</v>
      </c>
      <c r="Y3780">
        <v>8000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27</v>
      </c>
      <c r="AG3780">
        <v>34</v>
      </c>
      <c r="AH3780">
        <v>3</v>
      </c>
    </row>
    <row r="3781" spans="1:34" ht="18.75">
      <c r="A3781" s="79">
        <v>3780</v>
      </c>
      <c r="B3781" t="s">
        <v>6146</v>
      </c>
      <c r="C3781">
        <v>16</v>
      </c>
      <c r="D3781">
        <v>7</v>
      </c>
      <c r="E3781">
        <v>1</v>
      </c>
      <c r="F3781">
        <v>2</v>
      </c>
      <c r="G3781">
        <v>0</v>
      </c>
      <c r="H3781">
        <v>0</v>
      </c>
      <c r="I3781">
        <v>2768</v>
      </c>
      <c r="J3781">
        <v>10000</v>
      </c>
      <c r="K3781">
        <v>4</v>
      </c>
      <c r="L3781">
        <v>4</v>
      </c>
      <c r="M3781">
        <v>4</v>
      </c>
      <c r="N3781">
        <v>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300</v>
      </c>
      <c r="W3781">
        <v>62000</v>
      </c>
      <c r="X3781">
        <v>5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18</v>
      </c>
      <c r="AG3781">
        <v>27</v>
      </c>
      <c r="AH3781">
        <v>3</v>
      </c>
    </row>
    <row r="3782" spans="1:34" ht="18.75">
      <c r="A3782" s="79">
        <v>3781</v>
      </c>
      <c r="B3782" t="s">
        <v>6147</v>
      </c>
      <c r="C3782">
        <v>16</v>
      </c>
      <c r="D3782">
        <v>2</v>
      </c>
      <c r="E3782">
        <v>1</v>
      </c>
      <c r="F3782">
        <v>1</v>
      </c>
      <c r="G3782">
        <v>0</v>
      </c>
      <c r="H3782">
        <v>0</v>
      </c>
      <c r="I3782">
        <v>2778</v>
      </c>
      <c r="J3782">
        <v>10000</v>
      </c>
      <c r="K3782">
        <v>4</v>
      </c>
      <c r="L3782">
        <v>4</v>
      </c>
      <c r="M3782">
        <v>4</v>
      </c>
      <c r="N3782">
        <v>4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300</v>
      </c>
      <c r="W3782">
        <v>62000</v>
      </c>
      <c r="X3782">
        <v>5</v>
      </c>
      <c r="Y3782">
        <v>1000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18</v>
      </c>
      <c r="AG3782">
        <v>27</v>
      </c>
      <c r="AH3782">
        <v>3</v>
      </c>
    </row>
    <row r="3783" spans="1:34" ht="18.75">
      <c r="A3783" s="79">
        <v>3782</v>
      </c>
      <c r="B3783" t="s">
        <v>6148</v>
      </c>
      <c r="C3783">
        <v>19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2774</v>
      </c>
      <c r="J3783">
        <v>8000</v>
      </c>
      <c r="K3783">
        <v>0</v>
      </c>
      <c r="L3783">
        <v>0</v>
      </c>
      <c r="M3783">
        <v>0</v>
      </c>
      <c r="N3783">
        <v>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300</v>
      </c>
      <c r="W3783">
        <v>62000</v>
      </c>
      <c r="X3783">
        <v>5</v>
      </c>
      <c r="Y3783">
        <v>2000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24</v>
      </c>
      <c r="AG3783">
        <v>32</v>
      </c>
      <c r="AH3783">
        <v>3</v>
      </c>
    </row>
    <row r="3784" spans="1:34" ht="18.75">
      <c r="A3784" s="79">
        <v>3783</v>
      </c>
      <c r="B3784" t="s">
        <v>6149</v>
      </c>
      <c r="C3784">
        <v>15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2777</v>
      </c>
      <c r="J3784">
        <v>8000</v>
      </c>
      <c r="K3784">
        <v>0</v>
      </c>
      <c r="L3784">
        <v>10</v>
      </c>
      <c r="M3784">
        <v>3</v>
      </c>
      <c r="N3784">
        <v>12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300</v>
      </c>
      <c r="W3784">
        <v>62000</v>
      </c>
      <c r="X3784">
        <v>5</v>
      </c>
      <c r="Y3784">
        <v>1000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21</v>
      </c>
      <c r="AG3784">
        <v>33</v>
      </c>
      <c r="AH3784">
        <v>3</v>
      </c>
    </row>
    <row r="3785" spans="1:34" ht="18.75">
      <c r="A3785" s="79">
        <v>3784</v>
      </c>
      <c r="B3785" t="s">
        <v>6150</v>
      </c>
      <c r="C3785">
        <v>30</v>
      </c>
      <c r="D3785">
        <v>0</v>
      </c>
      <c r="E3785">
        <v>1</v>
      </c>
      <c r="F3785">
        <v>0</v>
      </c>
      <c r="G3785">
        <v>1</v>
      </c>
      <c r="H3785">
        <v>0</v>
      </c>
      <c r="I3785">
        <v>2779</v>
      </c>
      <c r="J3785">
        <v>50000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300</v>
      </c>
      <c r="W3785">
        <v>62000</v>
      </c>
      <c r="X3785">
        <v>5</v>
      </c>
      <c r="Y3785">
        <v>2000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35</v>
      </c>
      <c r="AG3785">
        <v>45</v>
      </c>
      <c r="AH3785">
        <v>3</v>
      </c>
    </row>
    <row r="3786" spans="1:34" ht="18.75">
      <c r="A3786" s="79">
        <v>3785</v>
      </c>
      <c r="B3786" t="s">
        <v>6151</v>
      </c>
      <c r="C3786">
        <v>26</v>
      </c>
      <c r="D3786">
        <v>0</v>
      </c>
      <c r="E3786">
        <v>2</v>
      </c>
      <c r="F3786">
        <v>0</v>
      </c>
      <c r="G3786">
        <v>0</v>
      </c>
      <c r="H3786">
        <v>0</v>
      </c>
      <c r="I3786">
        <v>2773</v>
      </c>
      <c r="J3786">
        <v>8000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300</v>
      </c>
      <c r="W3786">
        <v>62000</v>
      </c>
      <c r="X3786">
        <v>10</v>
      </c>
      <c r="Y3786">
        <v>1000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25</v>
      </c>
      <c r="AG3786">
        <v>34</v>
      </c>
      <c r="AH3786">
        <v>3</v>
      </c>
    </row>
    <row r="3787" spans="1:34" ht="18.75">
      <c r="A3787" s="79">
        <v>3786</v>
      </c>
      <c r="B3787" t="s">
        <v>6152</v>
      </c>
      <c r="C3787">
        <v>22</v>
      </c>
      <c r="D3787">
        <v>0</v>
      </c>
      <c r="E3787">
        <v>2</v>
      </c>
      <c r="F3787">
        <v>0</v>
      </c>
      <c r="G3787">
        <v>0</v>
      </c>
      <c r="H3787">
        <v>0</v>
      </c>
      <c r="I3787">
        <v>2772</v>
      </c>
      <c r="J3787">
        <v>7000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300</v>
      </c>
      <c r="W3787">
        <v>62000</v>
      </c>
      <c r="X3787">
        <v>5</v>
      </c>
      <c r="Y3787">
        <v>1000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29</v>
      </c>
      <c r="AG3787">
        <v>40</v>
      </c>
      <c r="AH3787">
        <v>3</v>
      </c>
    </row>
    <row r="3788" spans="1:34" ht="18.75">
      <c r="A3788" s="79">
        <v>3787</v>
      </c>
      <c r="B3788" t="s">
        <v>6153</v>
      </c>
      <c r="C3788">
        <v>54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2776</v>
      </c>
      <c r="J3788">
        <v>10000</v>
      </c>
      <c r="K3788">
        <v>0</v>
      </c>
      <c r="L3788">
        <v>10</v>
      </c>
      <c r="M3788">
        <v>3</v>
      </c>
      <c r="N3788">
        <v>12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300</v>
      </c>
      <c r="W3788">
        <v>62000</v>
      </c>
      <c r="X3788">
        <v>5</v>
      </c>
      <c r="Y3788">
        <v>1000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21</v>
      </c>
      <c r="AG3788">
        <v>33</v>
      </c>
      <c r="AH3788">
        <v>3</v>
      </c>
    </row>
    <row r="3789" spans="1:34" ht="18.75">
      <c r="A3789" s="79">
        <v>3788</v>
      </c>
      <c r="B3789" t="s">
        <v>6154</v>
      </c>
      <c r="C3789">
        <v>52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2775</v>
      </c>
      <c r="J3789">
        <v>10000</v>
      </c>
      <c r="K3789">
        <v>0</v>
      </c>
      <c r="L3789">
        <v>10</v>
      </c>
      <c r="M3789">
        <v>3</v>
      </c>
      <c r="N3789">
        <v>12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300</v>
      </c>
      <c r="W3789">
        <v>62000</v>
      </c>
      <c r="X3789">
        <v>5</v>
      </c>
      <c r="Y3789">
        <v>1000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21</v>
      </c>
      <c r="AG3789">
        <v>33</v>
      </c>
      <c r="AH3789">
        <v>3</v>
      </c>
    </row>
    <row r="3790" spans="1:34" ht="18.75">
      <c r="A3790" s="79">
        <v>3789</v>
      </c>
      <c r="B3790" t="s">
        <v>6155</v>
      </c>
      <c r="C3790">
        <v>5</v>
      </c>
      <c r="D3790">
        <v>-1</v>
      </c>
      <c r="E3790">
        <v>80</v>
      </c>
      <c r="F3790">
        <v>199</v>
      </c>
      <c r="G3790">
        <v>0</v>
      </c>
      <c r="H3790">
        <v>0</v>
      </c>
      <c r="I3790">
        <v>4493</v>
      </c>
      <c r="J3790">
        <v>60000</v>
      </c>
      <c r="K3790">
        <v>7</v>
      </c>
      <c r="L3790">
        <v>19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89</v>
      </c>
      <c r="V3790">
        <v>300</v>
      </c>
      <c r="W3790">
        <v>62000</v>
      </c>
      <c r="X3790">
        <v>20</v>
      </c>
      <c r="Y3790">
        <v>50</v>
      </c>
      <c r="Z3790">
        <v>0</v>
      </c>
      <c r="AA3790">
        <v>0</v>
      </c>
      <c r="AB3790">
        <v>0</v>
      </c>
      <c r="AC3790">
        <v>6000</v>
      </c>
      <c r="AD3790">
        <v>0</v>
      </c>
      <c r="AE3790">
        <v>0</v>
      </c>
      <c r="AF3790">
        <v>57</v>
      </c>
      <c r="AG3790">
        <v>130</v>
      </c>
      <c r="AH3790">
        <v>3</v>
      </c>
    </row>
    <row r="3791" spans="1:34" ht="18.75">
      <c r="A3791" s="79">
        <v>3790</v>
      </c>
      <c r="B3791" t="s">
        <v>6156</v>
      </c>
      <c r="C3791">
        <v>10</v>
      </c>
      <c r="D3791">
        <v>-1</v>
      </c>
      <c r="E3791">
        <v>80</v>
      </c>
      <c r="F3791">
        <v>0</v>
      </c>
      <c r="G3791">
        <v>0</v>
      </c>
      <c r="H3791">
        <v>0</v>
      </c>
      <c r="I3791">
        <v>4494</v>
      </c>
      <c r="J3791">
        <v>60000</v>
      </c>
      <c r="K3791">
        <v>12</v>
      </c>
      <c r="L3791">
        <v>30</v>
      </c>
      <c r="M3791">
        <v>12</v>
      </c>
      <c r="N3791">
        <v>30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45</v>
      </c>
      <c r="V3791">
        <v>300</v>
      </c>
      <c r="W3791">
        <v>62000</v>
      </c>
      <c r="X3791">
        <v>50</v>
      </c>
      <c r="Y3791">
        <v>15000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42</v>
      </c>
      <c r="AG3791">
        <v>49</v>
      </c>
      <c r="AH3791">
        <v>3</v>
      </c>
    </row>
    <row r="3792" spans="1:34" ht="18.75">
      <c r="A3792" s="79">
        <v>3791</v>
      </c>
      <c r="B3792" t="s">
        <v>6157</v>
      </c>
      <c r="C3792">
        <v>11</v>
      </c>
      <c r="D3792">
        <v>-1</v>
      </c>
      <c r="E3792">
        <v>80</v>
      </c>
      <c r="F3792">
        <v>0</v>
      </c>
      <c r="G3792">
        <v>0</v>
      </c>
      <c r="H3792">
        <v>0</v>
      </c>
      <c r="I3792">
        <v>4495</v>
      </c>
      <c r="J3792">
        <v>60000</v>
      </c>
      <c r="K3792">
        <v>12</v>
      </c>
      <c r="L3792">
        <v>30</v>
      </c>
      <c r="M3792">
        <v>12</v>
      </c>
      <c r="N3792">
        <v>30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45</v>
      </c>
      <c r="V3792">
        <v>300</v>
      </c>
      <c r="W3792">
        <v>62000</v>
      </c>
      <c r="X3792">
        <v>50</v>
      </c>
      <c r="Y3792">
        <v>15000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42</v>
      </c>
      <c r="AG3792">
        <v>49</v>
      </c>
      <c r="AH3792">
        <v>3</v>
      </c>
    </row>
    <row r="3793" spans="1:34" ht="18.75">
      <c r="A3793" s="79">
        <v>3792</v>
      </c>
      <c r="B3793" t="s">
        <v>6158</v>
      </c>
      <c r="C3793">
        <v>16</v>
      </c>
      <c r="D3793">
        <v>7</v>
      </c>
      <c r="E3793">
        <v>1</v>
      </c>
      <c r="F3793">
        <v>2</v>
      </c>
      <c r="G3793">
        <v>0</v>
      </c>
      <c r="H3793">
        <v>0</v>
      </c>
      <c r="I3793">
        <v>4135</v>
      </c>
      <c r="J3793">
        <v>10000</v>
      </c>
      <c r="K3793">
        <v>4</v>
      </c>
      <c r="L3793">
        <v>4</v>
      </c>
      <c r="M3793">
        <v>4</v>
      </c>
      <c r="N3793">
        <v>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300</v>
      </c>
      <c r="W3793">
        <v>62000</v>
      </c>
      <c r="X3793">
        <v>5</v>
      </c>
      <c r="Y3793">
        <v>1500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23</v>
      </c>
      <c r="AG3793">
        <v>32</v>
      </c>
      <c r="AH3793">
        <v>3</v>
      </c>
    </row>
    <row r="3794" spans="1:34" ht="18.75">
      <c r="A3794" s="79">
        <v>3793</v>
      </c>
      <c r="B3794" t="s">
        <v>6159</v>
      </c>
      <c r="C3794">
        <v>16</v>
      </c>
      <c r="D3794">
        <v>2</v>
      </c>
      <c r="E3794">
        <v>1</v>
      </c>
      <c r="F3794">
        <v>1</v>
      </c>
      <c r="G3794">
        <v>0</v>
      </c>
      <c r="H3794">
        <v>0</v>
      </c>
      <c r="I3794">
        <v>4130</v>
      </c>
      <c r="J3794">
        <v>10000</v>
      </c>
      <c r="K3794">
        <v>4</v>
      </c>
      <c r="L3794">
        <v>4</v>
      </c>
      <c r="M3794">
        <v>4</v>
      </c>
      <c r="N3794">
        <v>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300</v>
      </c>
      <c r="W3794">
        <v>62000</v>
      </c>
      <c r="X3794">
        <v>5</v>
      </c>
      <c r="Y3794">
        <v>1500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18</v>
      </c>
      <c r="AG3794">
        <v>27</v>
      </c>
      <c r="AH3794">
        <v>3</v>
      </c>
    </row>
    <row r="3795" spans="1:34" ht="18.75">
      <c r="A3795" s="79">
        <v>3794</v>
      </c>
      <c r="B3795" t="s">
        <v>6160</v>
      </c>
      <c r="C3795">
        <v>19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4131</v>
      </c>
      <c r="J3795">
        <v>8000</v>
      </c>
      <c r="K3795">
        <v>0</v>
      </c>
      <c r="L3795">
        <v>0</v>
      </c>
      <c r="M3795">
        <v>0</v>
      </c>
      <c r="N3795">
        <v>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300</v>
      </c>
      <c r="W3795">
        <v>62000</v>
      </c>
      <c r="X3795">
        <v>5</v>
      </c>
      <c r="Y3795">
        <v>3000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28</v>
      </c>
      <c r="AG3795">
        <v>36</v>
      </c>
      <c r="AH3795">
        <v>3</v>
      </c>
    </row>
    <row r="3796" spans="1:34" ht="18.75">
      <c r="A3796" s="79">
        <v>3795</v>
      </c>
      <c r="B3796" t="s">
        <v>6161</v>
      </c>
      <c r="C3796">
        <v>54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4136</v>
      </c>
      <c r="J3796">
        <v>10000</v>
      </c>
      <c r="K3796">
        <v>0</v>
      </c>
      <c r="L3796">
        <v>10</v>
      </c>
      <c r="M3796">
        <v>3</v>
      </c>
      <c r="N3796">
        <v>12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300</v>
      </c>
      <c r="W3796">
        <v>62000</v>
      </c>
      <c r="X3796">
        <v>5</v>
      </c>
      <c r="Y3796">
        <v>1500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27</v>
      </c>
      <c r="AG3796">
        <v>36</v>
      </c>
      <c r="AH3796">
        <v>3</v>
      </c>
    </row>
    <row r="3797" spans="1:34" ht="18.75">
      <c r="A3797" s="79">
        <v>3796</v>
      </c>
      <c r="B3797" t="s">
        <v>6162</v>
      </c>
      <c r="C3797">
        <v>26</v>
      </c>
      <c r="D3797">
        <v>0</v>
      </c>
      <c r="E3797">
        <v>2</v>
      </c>
      <c r="F3797">
        <v>0</v>
      </c>
      <c r="G3797">
        <v>0</v>
      </c>
      <c r="H3797">
        <v>0</v>
      </c>
      <c r="I3797">
        <v>4133</v>
      </c>
      <c r="J3797">
        <v>8000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300</v>
      </c>
      <c r="W3797">
        <v>62000</v>
      </c>
      <c r="X3797">
        <v>10</v>
      </c>
      <c r="Y3797">
        <v>1500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28</v>
      </c>
      <c r="AG3797">
        <v>38</v>
      </c>
      <c r="AH3797">
        <v>3</v>
      </c>
    </row>
    <row r="3798" spans="1:34" ht="18.75">
      <c r="A3798" s="79">
        <v>3797</v>
      </c>
      <c r="B3798" t="s">
        <v>6163</v>
      </c>
      <c r="C3798">
        <v>15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4134</v>
      </c>
      <c r="J3798">
        <v>8000</v>
      </c>
      <c r="K3798">
        <v>0</v>
      </c>
      <c r="L3798">
        <v>10</v>
      </c>
      <c r="M3798">
        <v>3</v>
      </c>
      <c r="N3798">
        <v>12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300</v>
      </c>
      <c r="W3798">
        <v>62000</v>
      </c>
      <c r="X3798">
        <v>5</v>
      </c>
      <c r="Y3798">
        <v>1500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25</v>
      </c>
      <c r="AG3798">
        <v>27</v>
      </c>
      <c r="AH3798">
        <v>3</v>
      </c>
    </row>
    <row r="3799" spans="1:34" ht="18.75">
      <c r="A3799" s="79">
        <v>3798</v>
      </c>
      <c r="B3799" t="s">
        <v>6164</v>
      </c>
      <c r="C3799">
        <v>30</v>
      </c>
      <c r="D3799">
        <v>0</v>
      </c>
      <c r="E3799">
        <v>1</v>
      </c>
      <c r="F3799">
        <v>0</v>
      </c>
      <c r="G3799">
        <v>1</v>
      </c>
      <c r="H3799">
        <v>0</v>
      </c>
      <c r="I3799">
        <v>4132</v>
      </c>
      <c r="J3799">
        <v>50000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300</v>
      </c>
      <c r="W3799">
        <v>62000</v>
      </c>
      <c r="X3799">
        <v>5</v>
      </c>
      <c r="Y3799">
        <v>3000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39</v>
      </c>
      <c r="AG3799">
        <v>49</v>
      </c>
      <c r="AH3799">
        <v>3</v>
      </c>
    </row>
    <row r="3800" spans="1:34" ht="18.75">
      <c r="A3800" s="79">
        <v>3799</v>
      </c>
      <c r="B3800" t="s">
        <v>6165</v>
      </c>
      <c r="C3800">
        <v>22</v>
      </c>
      <c r="D3800">
        <v>0</v>
      </c>
      <c r="E3800">
        <v>2</v>
      </c>
      <c r="F3800">
        <v>0</v>
      </c>
      <c r="G3800">
        <v>0</v>
      </c>
      <c r="H3800">
        <v>0</v>
      </c>
      <c r="I3800">
        <v>4138</v>
      </c>
      <c r="J3800">
        <v>7000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300</v>
      </c>
      <c r="W3800">
        <v>62000</v>
      </c>
      <c r="X3800">
        <v>5</v>
      </c>
      <c r="Y3800">
        <v>1500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34</v>
      </c>
      <c r="AG3800">
        <v>35</v>
      </c>
      <c r="AH3800">
        <v>3</v>
      </c>
    </row>
    <row r="3801" spans="1:34" ht="18.75">
      <c r="A3801" s="79">
        <v>3800</v>
      </c>
      <c r="B3801" t="s">
        <v>6166</v>
      </c>
      <c r="C3801">
        <v>52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4137</v>
      </c>
      <c r="J3801">
        <v>10000</v>
      </c>
      <c r="K3801">
        <v>0</v>
      </c>
      <c r="L3801">
        <v>10</v>
      </c>
      <c r="M3801">
        <v>3</v>
      </c>
      <c r="N3801">
        <v>12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300</v>
      </c>
      <c r="W3801">
        <v>62000</v>
      </c>
      <c r="X3801">
        <v>5</v>
      </c>
      <c r="Y3801">
        <v>1500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21</v>
      </c>
      <c r="AG3801">
        <v>43</v>
      </c>
      <c r="AH3801">
        <v>3</v>
      </c>
    </row>
    <row r="3802" spans="1:34" ht="18.75">
      <c r="A3802" s="79">
        <v>3801</v>
      </c>
      <c r="B3802" t="s">
        <v>6167</v>
      </c>
      <c r="C3802">
        <v>5</v>
      </c>
      <c r="D3802">
        <v>-1</v>
      </c>
      <c r="E3802">
        <v>80</v>
      </c>
      <c r="F3802">
        <v>199</v>
      </c>
      <c r="G3802">
        <v>0</v>
      </c>
      <c r="H3802">
        <v>0</v>
      </c>
      <c r="I3802">
        <v>4493</v>
      </c>
      <c r="J3802">
        <v>60000</v>
      </c>
      <c r="K3802">
        <v>7</v>
      </c>
      <c r="L3802">
        <v>9</v>
      </c>
      <c r="M3802">
        <v>0</v>
      </c>
      <c r="N3802">
        <v>12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89</v>
      </c>
      <c r="V3802">
        <v>300</v>
      </c>
      <c r="W3802">
        <v>62000</v>
      </c>
      <c r="X3802">
        <v>20</v>
      </c>
      <c r="Y3802">
        <v>70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72</v>
      </c>
      <c r="AG3802">
        <v>140</v>
      </c>
      <c r="AH3802">
        <v>3</v>
      </c>
    </row>
    <row r="3803" spans="1:34" ht="18.75">
      <c r="A3803" s="79">
        <v>3802</v>
      </c>
      <c r="B3803" t="s">
        <v>6168</v>
      </c>
      <c r="C3803">
        <v>10</v>
      </c>
      <c r="D3803">
        <v>-1</v>
      </c>
      <c r="E3803">
        <v>80</v>
      </c>
      <c r="F3803">
        <v>0</v>
      </c>
      <c r="G3803">
        <v>0</v>
      </c>
      <c r="H3803">
        <v>0</v>
      </c>
      <c r="I3803">
        <v>4494</v>
      </c>
      <c r="J3803">
        <v>60000</v>
      </c>
      <c r="K3803">
        <v>12</v>
      </c>
      <c r="L3803">
        <v>30</v>
      </c>
      <c r="M3803">
        <v>12</v>
      </c>
      <c r="N3803">
        <v>30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45</v>
      </c>
      <c r="V3803">
        <v>300</v>
      </c>
      <c r="W3803">
        <v>62000</v>
      </c>
      <c r="X3803">
        <v>70</v>
      </c>
      <c r="Y3803">
        <v>15000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45</v>
      </c>
      <c r="AG3803">
        <v>52</v>
      </c>
      <c r="AH3803">
        <v>3</v>
      </c>
    </row>
    <row r="3804" spans="1:34" ht="18.75">
      <c r="A3804" s="79">
        <v>3803</v>
      </c>
      <c r="B3804" t="s">
        <v>6169</v>
      </c>
      <c r="C3804">
        <v>11</v>
      </c>
      <c r="D3804">
        <v>-1</v>
      </c>
      <c r="E3804">
        <v>80</v>
      </c>
      <c r="F3804">
        <v>0</v>
      </c>
      <c r="G3804">
        <v>0</v>
      </c>
      <c r="H3804">
        <v>0</v>
      </c>
      <c r="I3804">
        <v>4495</v>
      </c>
      <c r="J3804">
        <v>60000</v>
      </c>
      <c r="K3804">
        <v>12</v>
      </c>
      <c r="L3804">
        <v>30</v>
      </c>
      <c r="M3804">
        <v>12</v>
      </c>
      <c r="N3804">
        <v>30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45</v>
      </c>
      <c r="V3804">
        <v>300</v>
      </c>
      <c r="W3804">
        <v>62000</v>
      </c>
      <c r="X3804">
        <v>70</v>
      </c>
      <c r="Y3804">
        <v>15000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45</v>
      </c>
      <c r="AG3804">
        <v>52</v>
      </c>
      <c r="AH3804">
        <v>3</v>
      </c>
    </row>
    <row r="3805" spans="1:34" ht="18.75">
      <c r="A3805" s="79">
        <v>3804</v>
      </c>
      <c r="B3805" t="s">
        <v>6170</v>
      </c>
      <c r="C3805">
        <v>16</v>
      </c>
      <c r="D3805">
        <v>7</v>
      </c>
      <c r="E3805">
        <v>1</v>
      </c>
      <c r="F3805">
        <v>2</v>
      </c>
      <c r="G3805">
        <v>0</v>
      </c>
      <c r="H3805">
        <v>0</v>
      </c>
      <c r="I3805">
        <v>2768</v>
      </c>
      <c r="J3805">
        <v>10000</v>
      </c>
      <c r="K3805">
        <v>4</v>
      </c>
      <c r="L3805">
        <v>4</v>
      </c>
      <c r="M3805">
        <v>4</v>
      </c>
      <c r="N3805">
        <v>4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300</v>
      </c>
      <c r="W3805">
        <v>62000</v>
      </c>
      <c r="X3805">
        <v>5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35</v>
      </c>
      <c r="AG3805">
        <v>40</v>
      </c>
      <c r="AH3805">
        <v>3</v>
      </c>
    </row>
    <row r="3806" spans="1:34" ht="18.75">
      <c r="A3806" s="79">
        <v>3805</v>
      </c>
      <c r="B3806" t="s">
        <v>6171</v>
      </c>
      <c r="C3806">
        <v>16</v>
      </c>
      <c r="D3806">
        <v>2</v>
      </c>
      <c r="E3806">
        <v>1</v>
      </c>
      <c r="F3806">
        <v>1</v>
      </c>
      <c r="G3806">
        <v>0</v>
      </c>
      <c r="H3806">
        <v>0</v>
      </c>
      <c r="I3806">
        <v>2778</v>
      </c>
      <c r="J3806">
        <v>10000</v>
      </c>
      <c r="K3806">
        <v>4</v>
      </c>
      <c r="L3806">
        <v>4</v>
      </c>
      <c r="M3806">
        <v>4</v>
      </c>
      <c r="N3806">
        <v>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300</v>
      </c>
      <c r="W3806">
        <v>62000</v>
      </c>
      <c r="X3806">
        <v>5</v>
      </c>
      <c r="Y3806">
        <v>1000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35</v>
      </c>
      <c r="AG3806">
        <v>40</v>
      </c>
      <c r="AH3806">
        <v>3</v>
      </c>
    </row>
    <row r="3807" spans="1:34" ht="18.75">
      <c r="A3807" s="79">
        <v>3806</v>
      </c>
      <c r="B3807" t="s">
        <v>6172</v>
      </c>
      <c r="C3807">
        <v>19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2774</v>
      </c>
      <c r="J3807">
        <v>8000</v>
      </c>
      <c r="K3807">
        <v>0</v>
      </c>
      <c r="L3807">
        <v>0</v>
      </c>
      <c r="M3807">
        <v>0</v>
      </c>
      <c r="N3807">
        <v>2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300</v>
      </c>
      <c r="W3807">
        <v>62000</v>
      </c>
      <c r="X3807">
        <v>5</v>
      </c>
      <c r="Y3807">
        <v>2000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35</v>
      </c>
      <c r="AG3807">
        <v>40</v>
      </c>
      <c r="AH3807">
        <v>3</v>
      </c>
    </row>
    <row r="3808" spans="1:34" ht="18.75">
      <c r="A3808" s="79">
        <v>3807</v>
      </c>
      <c r="B3808" t="s">
        <v>6173</v>
      </c>
      <c r="C3808">
        <v>26</v>
      </c>
      <c r="D3808">
        <v>0</v>
      </c>
      <c r="E3808">
        <v>2</v>
      </c>
      <c r="F3808">
        <v>0</v>
      </c>
      <c r="G3808">
        <v>0</v>
      </c>
      <c r="H3808">
        <v>0</v>
      </c>
      <c r="I3808">
        <v>2773</v>
      </c>
      <c r="J3808">
        <v>8000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300</v>
      </c>
      <c r="W3808">
        <v>62000</v>
      </c>
      <c r="X3808">
        <v>10</v>
      </c>
      <c r="Y3808">
        <v>1000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35</v>
      </c>
      <c r="AG3808">
        <v>40</v>
      </c>
      <c r="AH3808">
        <v>3</v>
      </c>
    </row>
    <row r="3809" spans="1:34" ht="18.75">
      <c r="A3809" s="79">
        <v>3808</v>
      </c>
      <c r="B3809" t="s">
        <v>6174</v>
      </c>
      <c r="C3809">
        <v>54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2776</v>
      </c>
      <c r="J3809">
        <v>10000</v>
      </c>
      <c r="K3809">
        <v>0</v>
      </c>
      <c r="L3809">
        <v>10</v>
      </c>
      <c r="M3809">
        <v>3</v>
      </c>
      <c r="N3809">
        <v>12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300</v>
      </c>
      <c r="W3809">
        <v>62000</v>
      </c>
      <c r="X3809">
        <v>5</v>
      </c>
      <c r="Y3809">
        <v>1000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35</v>
      </c>
      <c r="AG3809">
        <v>40</v>
      </c>
      <c r="AH3809">
        <v>3</v>
      </c>
    </row>
    <row r="3810" spans="1:34" ht="18.75">
      <c r="A3810" s="79">
        <v>3809</v>
      </c>
      <c r="B3810" t="s">
        <v>6175</v>
      </c>
      <c r="C3810">
        <v>22</v>
      </c>
      <c r="D3810">
        <v>0</v>
      </c>
      <c r="E3810">
        <v>2</v>
      </c>
      <c r="F3810">
        <v>0</v>
      </c>
      <c r="G3810">
        <v>0</v>
      </c>
      <c r="H3810">
        <v>0</v>
      </c>
      <c r="I3810">
        <v>2772</v>
      </c>
      <c r="J3810">
        <v>7000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300</v>
      </c>
      <c r="W3810">
        <v>62000</v>
      </c>
      <c r="X3810">
        <v>5</v>
      </c>
      <c r="Y3810">
        <v>1000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35</v>
      </c>
      <c r="AG3810">
        <v>40</v>
      </c>
      <c r="AH3810">
        <v>3</v>
      </c>
    </row>
    <row r="3811" spans="1:34" ht="18.75">
      <c r="A3811" s="79">
        <v>3810</v>
      </c>
      <c r="B3811" t="s">
        <v>6176</v>
      </c>
      <c r="C3811">
        <v>52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2775</v>
      </c>
      <c r="J3811">
        <v>10000</v>
      </c>
      <c r="K3811">
        <v>0</v>
      </c>
      <c r="L3811">
        <v>10</v>
      </c>
      <c r="M3811">
        <v>3</v>
      </c>
      <c r="N3811">
        <v>12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300</v>
      </c>
      <c r="W3811">
        <v>62000</v>
      </c>
      <c r="X3811">
        <v>5</v>
      </c>
      <c r="Y3811">
        <v>1000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35</v>
      </c>
      <c r="AG3811">
        <v>40</v>
      </c>
      <c r="AH3811">
        <v>3</v>
      </c>
    </row>
    <row r="3812" spans="1:34" ht="18.75">
      <c r="A3812" s="79">
        <v>3811</v>
      </c>
      <c r="B3812" t="s">
        <v>6177</v>
      </c>
      <c r="C3812">
        <v>30</v>
      </c>
      <c r="D3812">
        <v>0</v>
      </c>
      <c r="E3812">
        <v>1</v>
      </c>
      <c r="F3812">
        <v>0</v>
      </c>
      <c r="G3812">
        <v>1</v>
      </c>
      <c r="H3812">
        <v>0</v>
      </c>
      <c r="I3812">
        <v>2779</v>
      </c>
      <c r="J3812">
        <v>50000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300</v>
      </c>
      <c r="W3812">
        <v>62000</v>
      </c>
      <c r="X3812">
        <v>5</v>
      </c>
      <c r="Y3812">
        <v>2000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35</v>
      </c>
      <c r="AG3812">
        <v>40</v>
      </c>
      <c r="AH3812">
        <v>3</v>
      </c>
    </row>
    <row r="3813" spans="1:34" ht="18.75">
      <c r="A3813" s="79">
        <v>3812</v>
      </c>
      <c r="B3813" t="s">
        <v>6178</v>
      </c>
      <c r="C3813">
        <v>15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2777</v>
      </c>
      <c r="J3813">
        <v>8000</v>
      </c>
      <c r="K3813">
        <v>0</v>
      </c>
      <c r="L3813">
        <v>10</v>
      </c>
      <c r="M3813">
        <v>3</v>
      </c>
      <c r="N3813">
        <v>12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300</v>
      </c>
      <c r="W3813">
        <v>62000</v>
      </c>
      <c r="X3813">
        <v>5</v>
      </c>
      <c r="Y3813">
        <v>1000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35</v>
      </c>
      <c r="AG3813">
        <v>40</v>
      </c>
      <c r="AH3813">
        <v>3</v>
      </c>
    </row>
    <row r="3814" spans="1:34" ht="18.75">
      <c r="A3814" s="79">
        <v>3813</v>
      </c>
      <c r="B3814" t="s">
        <v>6179</v>
      </c>
      <c r="C3814">
        <v>5</v>
      </c>
      <c r="D3814">
        <v>-1</v>
      </c>
      <c r="E3814">
        <v>80</v>
      </c>
      <c r="F3814">
        <v>113</v>
      </c>
      <c r="G3814">
        <v>0</v>
      </c>
      <c r="H3814">
        <v>0</v>
      </c>
      <c r="I3814">
        <v>4472</v>
      </c>
      <c r="J3814">
        <v>60000</v>
      </c>
      <c r="K3814">
        <v>7</v>
      </c>
      <c r="L3814">
        <v>9</v>
      </c>
      <c r="M3814">
        <v>0</v>
      </c>
      <c r="N3814">
        <v>12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49</v>
      </c>
      <c r="V3814">
        <v>500</v>
      </c>
      <c r="W3814">
        <v>62000</v>
      </c>
      <c r="X3814">
        <v>20</v>
      </c>
      <c r="Y3814">
        <v>50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42</v>
      </c>
      <c r="AG3814">
        <v>125</v>
      </c>
      <c r="AH3814">
        <v>3</v>
      </c>
    </row>
    <row r="3815" spans="1:34" ht="18.75">
      <c r="A3815" s="79">
        <v>3814</v>
      </c>
      <c r="B3815" t="s">
        <v>6180</v>
      </c>
      <c r="C3815">
        <v>10</v>
      </c>
      <c r="D3815">
        <v>-1</v>
      </c>
      <c r="E3815">
        <v>80</v>
      </c>
      <c r="F3815">
        <v>0</v>
      </c>
      <c r="G3815">
        <v>0</v>
      </c>
      <c r="H3815">
        <v>0</v>
      </c>
      <c r="I3815">
        <v>4473</v>
      </c>
      <c r="J3815">
        <v>60000</v>
      </c>
      <c r="K3815">
        <v>17</v>
      </c>
      <c r="L3815">
        <v>35</v>
      </c>
      <c r="M3815">
        <v>17</v>
      </c>
      <c r="N3815">
        <v>35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45</v>
      </c>
      <c r="V3815">
        <v>500</v>
      </c>
      <c r="W3815">
        <v>62000</v>
      </c>
      <c r="X3815">
        <v>95</v>
      </c>
      <c r="Y3815">
        <v>10000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30</v>
      </c>
      <c r="AG3815">
        <v>37</v>
      </c>
      <c r="AH3815">
        <v>3</v>
      </c>
    </row>
    <row r="3816" spans="1:34" ht="18.75">
      <c r="A3816" s="79">
        <v>3815</v>
      </c>
      <c r="B3816" t="s">
        <v>6181</v>
      </c>
      <c r="C3816">
        <v>11</v>
      </c>
      <c r="D3816">
        <v>-1</v>
      </c>
      <c r="E3816">
        <v>80</v>
      </c>
      <c r="F3816">
        <v>0</v>
      </c>
      <c r="G3816">
        <v>0</v>
      </c>
      <c r="H3816">
        <v>0</v>
      </c>
      <c r="I3816">
        <v>4474</v>
      </c>
      <c r="J3816">
        <v>60000</v>
      </c>
      <c r="K3816">
        <v>17</v>
      </c>
      <c r="L3816">
        <v>35</v>
      </c>
      <c r="M3816">
        <v>17</v>
      </c>
      <c r="N3816">
        <v>35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45</v>
      </c>
      <c r="V3816">
        <v>500</v>
      </c>
      <c r="W3816">
        <v>62000</v>
      </c>
      <c r="X3816">
        <v>95</v>
      </c>
      <c r="Y3816">
        <v>10000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30</v>
      </c>
      <c r="AG3816">
        <v>37</v>
      </c>
      <c r="AH3816">
        <v>3</v>
      </c>
    </row>
    <row r="3817" spans="1:34" ht="18.75">
      <c r="A3817" s="79">
        <v>3816</v>
      </c>
      <c r="B3817" t="s">
        <v>6182</v>
      </c>
      <c r="C3817">
        <v>19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3896</v>
      </c>
      <c r="J3817">
        <v>8000</v>
      </c>
      <c r="K3817">
        <v>0</v>
      </c>
      <c r="L3817">
        <v>0</v>
      </c>
      <c r="M3817">
        <v>0</v>
      </c>
      <c r="N3817">
        <v>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500</v>
      </c>
      <c r="W3817">
        <v>62000</v>
      </c>
      <c r="X3817">
        <v>5</v>
      </c>
      <c r="Y3817">
        <v>3000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28</v>
      </c>
      <c r="AG3817">
        <v>36</v>
      </c>
      <c r="AH3817">
        <v>3</v>
      </c>
    </row>
    <row r="3818" spans="1:34" ht="18.75">
      <c r="A3818" s="79">
        <v>3817</v>
      </c>
      <c r="B3818" t="s">
        <v>6183</v>
      </c>
      <c r="C3818">
        <v>26</v>
      </c>
      <c r="D3818">
        <v>0</v>
      </c>
      <c r="E3818">
        <v>2</v>
      </c>
      <c r="F3818">
        <v>0</v>
      </c>
      <c r="G3818">
        <v>0</v>
      </c>
      <c r="H3818">
        <v>0</v>
      </c>
      <c r="I3818">
        <v>3894</v>
      </c>
      <c r="J3818">
        <v>8000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500</v>
      </c>
      <c r="W3818">
        <v>62000</v>
      </c>
      <c r="X3818">
        <v>5</v>
      </c>
      <c r="Y3818">
        <v>1500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28</v>
      </c>
      <c r="AG3818">
        <v>38</v>
      </c>
      <c r="AH3818">
        <v>3</v>
      </c>
    </row>
    <row r="3819" spans="1:34" ht="18.75">
      <c r="A3819" s="79">
        <v>3818</v>
      </c>
      <c r="B3819" t="s">
        <v>6184</v>
      </c>
      <c r="C3819">
        <v>54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3898</v>
      </c>
      <c r="J3819">
        <v>10000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500</v>
      </c>
      <c r="W3819">
        <v>62000</v>
      </c>
      <c r="X3819">
        <v>5</v>
      </c>
      <c r="Y3819">
        <v>1500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25</v>
      </c>
      <c r="AG3819">
        <v>38</v>
      </c>
      <c r="AH3819">
        <v>3</v>
      </c>
    </row>
    <row r="3820" spans="1:34" ht="18.75">
      <c r="A3820" s="79">
        <v>3819</v>
      </c>
      <c r="B3820" t="s">
        <v>6185</v>
      </c>
      <c r="C3820">
        <v>16</v>
      </c>
      <c r="D3820">
        <v>2</v>
      </c>
      <c r="E3820">
        <v>1</v>
      </c>
      <c r="F3820">
        <v>1</v>
      </c>
      <c r="G3820">
        <v>0</v>
      </c>
      <c r="H3820">
        <v>0</v>
      </c>
      <c r="I3820">
        <v>3893</v>
      </c>
      <c r="J3820">
        <v>10000</v>
      </c>
      <c r="K3820">
        <v>6</v>
      </c>
      <c r="L3820">
        <v>6</v>
      </c>
      <c r="M3820">
        <v>6</v>
      </c>
      <c r="N3820">
        <v>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500</v>
      </c>
      <c r="W3820">
        <v>62000</v>
      </c>
      <c r="X3820">
        <v>5</v>
      </c>
      <c r="Y3820">
        <v>1500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23</v>
      </c>
      <c r="AG3820">
        <v>32</v>
      </c>
      <c r="AH3820">
        <v>3</v>
      </c>
    </row>
    <row r="3821" spans="1:34" ht="18.75">
      <c r="A3821" s="79">
        <v>3820</v>
      </c>
      <c r="B3821" t="s">
        <v>6186</v>
      </c>
      <c r="C3821">
        <v>16</v>
      </c>
      <c r="D3821">
        <v>9</v>
      </c>
      <c r="E3821">
        <v>1</v>
      </c>
      <c r="F3821">
        <v>2</v>
      </c>
      <c r="G3821">
        <v>0</v>
      </c>
      <c r="H3821">
        <v>0</v>
      </c>
      <c r="I3821">
        <v>3890</v>
      </c>
      <c r="J3821">
        <v>10000</v>
      </c>
      <c r="K3821">
        <v>6</v>
      </c>
      <c r="L3821">
        <v>6</v>
      </c>
      <c r="M3821">
        <v>6</v>
      </c>
      <c r="N3821">
        <v>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500</v>
      </c>
      <c r="W3821">
        <v>62000</v>
      </c>
      <c r="X3821">
        <v>5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22</v>
      </c>
      <c r="AG3821">
        <v>31</v>
      </c>
      <c r="AH3821">
        <v>3</v>
      </c>
    </row>
    <row r="3822" spans="1:34" ht="18.75">
      <c r="A3822" s="79">
        <v>3821</v>
      </c>
      <c r="B3822" t="s">
        <v>6187</v>
      </c>
      <c r="C3822">
        <v>15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3895</v>
      </c>
      <c r="J3822">
        <v>10000</v>
      </c>
      <c r="K3822">
        <v>0</v>
      </c>
      <c r="L3822">
        <v>12</v>
      </c>
      <c r="M3822">
        <v>5</v>
      </c>
      <c r="N3822">
        <v>14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500</v>
      </c>
      <c r="W3822">
        <v>62000</v>
      </c>
      <c r="X3822">
        <v>5</v>
      </c>
      <c r="Y3822">
        <v>1500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25</v>
      </c>
      <c r="AG3822">
        <v>37</v>
      </c>
      <c r="AH3822">
        <v>3</v>
      </c>
    </row>
    <row r="3823" spans="1:34" ht="18.75">
      <c r="A3823" s="79">
        <v>3822</v>
      </c>
      <c r="B3823" t="s">
        <v>6188</v>
      </c>
      <c r="C3823">
        <v>30</v>
      </c>
      <c r="D3823">
        <v>0</v>
      </c>
      <c r="E3823">
        <v>1</v>
      </c>
      <c r="F3823">
        <v>0</v>
      </c>
      <c r="G3823">
        <v>1</v>
      </c>
      <c r="H3823">
        <v>0</v>
      </c>
      <c r="I3823">
        <v>3891</v>
      </c>
      <c r="J3823">
        <v>50000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500</v>
      </c>
      <c r="W3823">
        <v>62000</v>
      </c>
      <c r="X3823">
        <v>5</v>
      </c>
      <c r="Y3823">
        <v>3000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39</v>
      </c>
      <c r="AG3823">
        <v>49</v>
      </c>
      <c r="AH3823">
        <v>3</v>
      </c>
    </row>
    <row r="3824" spans="1:34" ht="18.75">
      <c r="A3824" s="79">
        <v>3823</v>
      </c>
      <c r="B3824" t="s">
        <v>6189</v>
      </c>
      <c r="C3824">
        <v>22</v>
      </c>
      <c r="D3824">
        <v>0</v>
      </c>
      <c r="E3824">
        <v>2</v>
      </c>
      <c r="F3824">
        <v>0</v>
      </c>
      <c r="G3824">
        <v>0</v>
      </c>
      <c r="H3824">
        <v>0</v>
      </c>
      <c r="I3824">
        <v>3892</v>
      </c>
      <c r="J3824">
        <v>8000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500</v>
      </c>
      <c r="W3824">
        <v>62000</v>
      </c>
      <c r="X3824">
        <v>5</v>
      </c>
      <c r="Y3824">
        <v>1500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35</v>
      </c>
      <c r="AG3824">
        <v>45</v>
      </c>
      <c r="AH3824">
        <v>3</v>
      </c>
    </row>
    <row r="3825" spans="1:34" ht="18.75">
      <c r="A3825" s="79">
        <v>3824</v>
      </c>
      <c r="B3825" t="s">
        <v>6190</v>
      </c>
      <c r="C3825">
        <v>52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3897</v>
      </c>
      <c r="J3825">
        <v>10000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500</v>
      </c>
      <c r="W3825">
        <v>62000</v>
      </c>
      <c r="X3825">
        <v>5</v>
      </c>
      <c r="Y3825">
        <v>1500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31</v>
      </c>
      <c r="AG3825">
        <v>43</v>
      </c>
      <c r="AH3825">
        <v>3</v>
      </c>
    </row>
    <row r="3826" spans="1:34" ht="18.75">
      <c r="A3826" s="79">
        <v>3825</v>
      </c>
      <c r="B3826" t="s">
        <v>6191</v>
      </c>
      <c r="C3826">
        <v>5</v>
      </c>
      <c r="D3826">
        <v>-1</v>
      </c>
      <c r="E3826">
        <v>80</v>
      </c>
      <c r="F3826">
        <v>113</v>
      </c>
      <c r="G3826">
        <v>0</v>
      </c>
      <c r="H3826">
        <v>0</v>
      </c>
      <c r="I3826">
        <v>4472</v>
      </c>
      <c r="J3826">
        <v>60000</v>
      </c>
      <c r="K3826">
        <v>7</v>
      </c>
      <c r="L3826">
        <v>9</v>
      </c>
      <c r="M3826">
        <v>0</v>
      </c>
      <c r="N3826">
        <v>12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49</v>
      </c>
      <c r="V3826">
        <v>300</v>
      </c>
      <c r="W3826">
        <v>62000</v>
      </c>
      <c r="X3826">
        <v>20</v>
      </c>
      <c r="Y3826">
        <v>50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65</v>
      </c>
      <c r="AG3826">
        <v>155</v>
      </c>
      <c r="AH3826">
        <v>3</v>
      </c>
    </row>
    <row r="3827" spans="1:34" ht="18.75">
      <c r="A3827" s="79">
        <v>3826</v>
      </c>
      <c r="B3827" t="s">
        <v>6192</v>
      </c>
      <c r="C3827">
        <v>10</v>
      </c>
      <c r="D3827">
        <v>-1</v>
      </c>
      <c r="E3827">
        <v>80</v>
      </c>
      <c r="F3827">
        <v>0</v>
      </c>
      <c r="G3827">
        <v>0</v>
      </c>
      <c r="H3827">
        <v>0</v>
      </c>
      <c r="I3827">
        <v>4473</v>
      </c>
      <c r="J3827">
        <v>60000</v>
      </c>
      <c r="K3827">
        <v>17</v>
      </c>
      <c r="L3827">
        <v>35</v>
      </c>
      <c r="M3827">
        <v>17</v>
      </c>
      <c r="N3827">
        <v>35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45</v>
      </c>
      <c r="V3827">
        <v>300</v>
      </c>
      <c r="W3827">
        <v>62000</v>
      </c>
      <c r="X3827">
        <v>70</v>
      </c>
      <c r="Y3827">
        <v>20000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50</v>
      </c>
      <c r="AG3827">
        <v>65</v>
      </c>
      <c r="AH3827">
        <v>3</v>
      </c>
    </row>
    <row r="3828" spans="1:34" ht="18.75">
      <c r="A3828" s="79">
        <v>3827</v>
      </c>
      <c r="B3828" t="s">
        <v>6193</v>
      </c>
      <c r="C3828">
        <v>11</v>
      </c>
      <c r="D3828">
        <v>-1</v>
      </c>
      <c r="E3828">
        <v>80</v>
      </c>
      <c r="F3828">
        <v>0</v>
      </c>
      <c r="G3828">
        <v>0</v>
      </c>
      <c r="H3828">
        <v>0</v>
      </c>
      <c r="I3828">
        <v>4474</v>
      </c>
      <c r="J3828">
        <v>60000</v>
      </c>
      <c r="K3828">
        <v>17</v>
      </c>
      <c r="L3828">
        <v>35</v>
      </c>
      <c r="M3828">
        <v>17</v>
      </c>
      <c r="N3828">
        <v>35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45</v>
      </c>
      <c r="V3828">
        <v>300</v>
      </c>
      <c r="W3828">
        <v>62000</v>
      </c>
      <c r="X3828">
        <v>70</v>
      </c>
      <c r="Y3828">
        <v>20000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50</v>
      </c>
      <c r="AG3828">
        <v>65</v>
      </c>
      <c r="AH3828">
        <v>3</v>
      </c>
    </row>
    <row r="3829" spans="1:34" ht="18.75">
      <c r="A3829" s="79">
        <v>3828</v>
      </c>
      <c r="B3829" t="s">
        <v>6194</v>
      </c>
      <c r="C3829">
        <v>19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3896</v>
      </c>
      <c r="J3829">
        <v>8000</v>
      </c>
      <c r="K3829">
        <v>0</v>
      </c>
      <c r="L3829">
        <v>0</v>
      </c>
      <c r="M3829">
        <v>0</v>
      </c>
      <c r="N3829">
        <v>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300</v>
      </c>
      <c r="W3829">
        <v>62000</v>
      </c>
      <c r="X3829">
        <v>5</v>
      </c>
      <c r="Y3829">
        <v>3000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40</v>
      </c>
      <c r="AG3829">
        <v>50</v>
      </c>
      <c r="AH3829">
        <v>3</v>
      </c>
    </row>
    <row r="3830" spans="1:34" ht="18.75">
      <c r="A3830" s="79">
        <v>3829</v>
      </c>
      <c r="B3830" t="s">
        <v>6195</v>
      </c>
      <c r="C3830">
        <v>26</v>
      </c>
      <c r="D3830">
        <v>0</v>
      </c>
      <c r="E3830">
        <v>2</v>
      </c>
      <c r="F3830">
        <v>0</v>
      </c>
      <c r="G3830">
        <v>0</v>
      </c>
      <c r="H3830">
        <v>0</v>
      </c>
      <c r="I3830">
        <v>3894</v>
      </c>
      <c r="J3830">
        <v>8000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300</v>
      </c>
      <c r="W3830">
        <v>62000</v>
      </c>
      <c r="X3830">
        <v>5</v>
      </c>
      <c r="Y3830">
        <v>1500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40</v>
      </c>
      <c r="AG3830">
        <v>50</v>
      </c>
      <c r="AH3830">
        <v>3</v>
      </c>
    </row>
    <row r="3831" spans="1:34" ht="18.75">
      <c r="A3831" s="79">
        <v>3830</v>
      </c>
      <c r="B3831" t="s">
        <v>6196</v>
      </c>
      <c r="C3831">
        <v>16</v>
      </c>
      <c r="D3831">
        <v>2</v>
      </c>
      <c r="E3831">
        <v>1</v>
      </c>
      <c r="F3831">
        <v>1</v>
      </c>
      <c r="G3831">
        <v>0</v>
      </c>
      <c r="H3831">
        <v>0</v>
      </c>
      <c r="I3831">
        <v>3893</v>
      </c>
      <c r="J3831">
        <v>10000</v>
      </c>
      <c r="K3831">
        <v>6</v>
      </c>
      <c r="L3831">
        <v>6</v>
      </c>
      <c r="M3831">
        <v>6</v>
      </c>
      <c r="N3831">
        <v>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300</v>
      </c>
      <c r="W3831">
        <v>62000</v>
      </c>
      <c r="X3831">
        <v>5</v>
      </c>
      <c r="Y3831">
        <v>1500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40</v>
      </c>
      <c r="AG3831">
        <v>50</v>
      </c>
      <c r="AH3831">
        <v>3</v>
      </c>
    </row>
    <row r="3832" spans="1:34" ht="18.75">
      <c r="A3832" s="79">
        <v>3831</v>
      </c>
      <c r="B3832" t="s">
        <v>6197</v>
      </c>
      <c r="C3832">
        <v>16</v>
      </c>
      <c r="D3832">
        <v>9</v>
      </c>
      <c r="E3832">
        <v>1</v>
      </c>
      <c r="F3832">
        <v>2</v>
      </c>
      <c r="G3832">
        <v>0</v>
      </c>
      <c r="H3832">
        <v>0</v>
      </c>
      <c r="I3832">
        <v>3890</v>
      </c>
      <c r="J3832">
        <v>10000</v>
      </c>
      <c r="K3832">
        <v>6</v>
      </c>
      <c r="L3832">
        <v>6</v>
      </c>
      <c r="M3832">
        <v>6</v>
      </c>
      <c r="N3832">
        <v>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300</v>
      </c>
      <c r="W3832">
        <v>62000</v>
      </c>
      <c r="X3832">
        <v>5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40</v>
      </c>
      <c r="AG3832">
        <v>50</v>
      </c>
      <c r="AH3832">
        <v>3</v>
      </c>
    </row>
    <row r="3833" spans="1:34" ht="18.75">
      <c r="A3833" s="79">
        <v>3832</v>
      </c>
      <c r="B3833" t="s">
        <v>6198</v>
      </c>
      <c r="C3833">
        <v>54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3898</v>
      </c>
      <c r="J3833">
        <v>10000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300</v>
      </c>
      <c r="W3833">
        <v>62000</v>
      </c>
      <c r="X3833">
        <v>5</v>
      </c>
      <c r="Y3833">
        <v>1500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40</v>
      </c>
      <c r="AG3833">
        <v>50</v>
      </c>
      <c r="AH3833">
        <v>3</v>
      </c>
    </row>
    <row r="3834" spans="1:34" ht="18.75">
      <c r="A3834" s="79">
        <v>3833</v>
      </c>
      <c r="B3834" t="s">
        <v>6199</v>
      </c>
      <c r="C3834">
        <v>15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3895</v>
      </c>
      <c r="J3834">
        <v>10000</v>
      </c>
      <c r="K3834">
        <v>0</v>
      </c>
      <c r="L3834">
        <v>12</v>
      </c>
      <c r="M3834">
        <v>5</v>
      </c>
      <c r="N3834">
        <v>14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300</v>
      </c>
      <c r="W3834">
        <v>62000</v>
      </c>
      <c r="X3834">
        <v>5</v>
      </c>
      <c r="Y3834">
        <v>1500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40</v>
      </c>
      <c r="AG3834">
        <v>50</v>
      </c>
      <c r="AH3834">
        <v>3</v>
      </c>
    </row>
    <row r="3835" spans="1:34" ht="18.75">
      <c r="A3835" s="79">
        <v>3834</v>
      </c>
      <c r="B3835" t="s">
        <v>6200</v>
      </c>
      <c r="C3835">
        <v>30</v>
      </c>
      <c r="D3835">
        <v>0</v>
      </c>
      <c r="E3835">
        <v>1</v>
      </c>
      <c r="F3835">
        <v>0</v>
      </c>
      <c r="G3835">
        <v>1</v>
      </c>
      <c r="H3835">
        <v>0</v>
      </c>
      <c r="I3835">
        <v>3891</v>
      </c>
      <c r="J3835">
        <v>50000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300</v>
      </c>
      <c r="W3835">
        <v>62000</v>
      </c>
      <c r="X3835">
        <v>5</v>
      </c>
      <c r="Y3835">
        <v>3000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40</v>
      </c>
      <c r="AG3835">
        <v>50</v>
      </c>
      <c r="AH3835">
        <v>3</v>
      </c>
    </row>
    <row r="3836" spans="1:34" ht="18.75">
      <c r="A3836" s="79">
        <v>3835</v>
      </c>
      <c r="B3836" t="s">
        <v>6201</v>
      </c>
      <c r="C3836">
        <v>22</v>
      </c>
      <c r="D3836">
        <v>0</v>
      </c>
      <c r="E3836">
        <v>2</v>
      </c>
      <c r="F3836">
        <v>0</v>
      </c>
      <c r="G3836">
        <v>0</v>
      </c>
      <c r="H3836">
        <v>0</v>
      </c>
      <c r="I3836">
        <v>3892</v>
      </c>
      <c r="J3836">
        <v>8000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300</v>
      </c>
      <c r="W3836">
        <v>62000</v>
      </c>
      <c r="X3836">
        <v>5</v>
      </c>
      <c r="Y3836">
        <v>1500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40</v>
      </c>
      <c r="AG3836">
        <v>50</v>
      </c>
      <c r="AH3836">
        <v>3</v>
      </c>
    </row>
    <row r="3837" spans="1:34" ht="18.75">
      <c r="A3837" s="79">
        <v>3836</v>
      </c>
      <c r="B3837" t="s">
        <v>6202</v>
      </c>
      <c r="C3837">
        <v>52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3897</v>
      </c>
      <c r="J3837">
        <v>10000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300</v>
      </c>
      <c r="W3837">
        <v>62000</v>
      </c>
      <c r="X3837">
        <v>5</v>
      </c>
      <c r="Y3837">
        <v>1500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40</v>
      </c>
      <c r="AG3837">
        <v>50</v>
      </c>
      <c r="AH3837">
        <v>3</v>
      </c>
    </row>
    <row r="3838" spans="1:34" ht="18.75">
      <c r="A3838" s="79">
        <v>3837</v>
      </c>
      <c r="B3838" t="s">
        <v>6203</v>
      </c>
      <c r="C3838">
        <v>5</v>
      </c>
      <c r="D3838">
        <v>-1</v>
      </c>
      <c r="E3838">
        <v>80</v>
      </c>
      <c r="F3838">
        <v>113</v>
      </c>
      <c r="G3838">
        <v>-15</v>
      </c>
      <c r="H3838">
        <v>0</v>
      </c>
      <c r="I3838">
        <v>4475</v>
      </c>
      <c r="J3838">
        <v>60000</v>
      </c>
      <c r="K3838">
        <v>7</v>
      </c>
      <c r="L3838">
        <v>19</v>
      </c>
      <c r="M3838">
        <v>0</v>
      </c>
      <c r="N3838">
        <v>12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49</v>
      </c>
      <c r="V3838">
        <v>500</v>
      </c>
      <c r="W3838">
        <v>62000</v>
      </c>
      <c r="X3838">
        <v>20</v>
      </c>
      <c r="Y3838">
        <v>50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100</v>
      </c>
      <c r="AG3838">
        <v>160</v>
      </c>
      <c r="AH3838">
        <v>3</v>
      </c>
    </row>
    <row r="3839" spans="1:34" ht="18.75">
      <c r="A3839" s="79">
        <v>3838</v>
      </c>
      <c r="B3839" t="s">
        <v>6204</v>
      </c>
      <c r="C3839">
        <v>10</v>
      </c>
      <c r="D3839">
        <v>-1</v>
      </c>
      <c r="E3839">
        <v>80</v>
      </c>
      <c r="F3839">
        <v>0</v>
      </c>
      <c r="G3839">
        <v>0</v>
      </c>
      <c r="H3839">
        <v>0</v>
      </c>
      <c r="I3839">
        <v>4476</v>
      </c>
      <c r="J3839">
        <v>60000</v>
      </c>
      <c r="K3839">
        <v>15</v>
      </c>
      <c r="L3839">
        <v>25</v>
      </c>
      <c r="M3839">
        <v>15</v>
      </c>
      <c r="N3839">
        <v>25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45</v>
      </c>
      <c r="V3839">
        <v>500</v>
      </c>
      <c r="W3839">
        <v>62000</v>
      </c>
      <c r="X3839">
        <v>50</v>
      </c>
      <c r="Y3839">
        <v>20000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37</v>
      </c>
      <c r="AG3839">
        <v>44</v>
      </c>
      <c r="AH3839">
        <v>3</v>
      </c>
    </row>
    <row r="3840" spans="1:34" ht="18.75">
      <c r="A3840" s="79">
        <v>3839</v>
      </c>
      <c r="B3840" t="s">
        <v>6205</v>
      </c>
      <c r="C3840">
        <v>11</v>
      </c>
      <c r="D3840">
        <v>-1</v>
      </c>
      <c r="E3840">
        <v>80</v>
      </c>
      <c r="F3840">
        <v>0</v>
      </c>
      <c r="G3840">
        <v>0</v>
      </c>
      <c r="H3840">
        <v>0</v>
      </c>
      <c r="I3840">
        <v>4477</v>
      </c>
      <c r="J3840">
        <v>60000</v>
      </c>
      <c r="K3840">
        <v>15</v>
      </c>
      <c r="L3840">
        <v>25</v>
      </c>
      <c r="M3840">
        <v>15</v>
      </c>
      <c r="N3840">
        <v>25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45</v>
      </c>
      <c r="V3840">
        <v>500</v>
      </c>
      <c r="W3840">
        <v>62000</v>
      </c>
      <c r="X3840">
        <v>50</v>
      </c>
      <c r="Y3840">
        <v>20000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37</v>
      </c>
      <c r="AG3840">
        <v>44</v>
      </c>
      <c r="AH3840">
        <v>3</v>
      </c>
    </row>
    <row r="3841" spans="1:34" ht="18.75">
      <c r="A3841" s="79">
        <v>3840</v>
      </c>
      <c r="B3841" t="s">
        <v>6206</v>
      </c>
      <c r="C3841">
        <v>19</v>
      </c>
      <c r="D3841">
        <v>0</v>
      </c>
      <c r="E3841">
        <v>1</v>
      </c>
      <c r="F3841">
        <v>5000</v>
      </c>
      <c r="G3841">
        <v>0</v>
      </c>
      <c r="H3841">
        <v>0</v>
      </c>
      <c r="I3841">
        <v>3351</v>
      </c>
      <c r="J3841">
        <v>8000</v>
      </c>
      <c r="K3841">
        <v>0</v>
      </c>
      <c r="L3841">
        <v>0</v>
      </c>
      <c r="M3841">
        <v>0</v>
      </c>
      <c r="N3841">
        <v>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500</v>
      </c>
      <c r="W3841">
        <v>62000</v>
      </c>
      <c r="X3841">
        <v>5</v>
      </c>
      <c r="Y3841">
        <v>4000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36</v>
      </c>
      <c r="AG3841">
        <v>44</v>
      </c>
      <c r="AH3841">
        <v>3</v>
      </c>
    </row>
    <row r="3842" spans="1:34" ht="18.75">
      <c r="A3842" s="79">
        <v>3841</v>
      </c>
      <c r="B3842" t="s">
        <v>6207</v>
      </c>
      <c r="C3842">
        <v>26</v>
      </c>
      <c r="D3842">
        <v>0</v>
      </c>
      <c r="E3842">
        <v>2</v>
      </c>
      <c r="F3842">
        <v>5000</v>
      </c>
      <c r="G3842">
        <v>0</v>
      </c>
      <c r="H3842">
        <v>0</v>
      </c>
      <c r="I3842">
        <v>3350</v>
      </c>
      <c r="J3842">
        <v>8000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500</v>
      </c>
      <c r="W3842">
        <v>62000</v>
      </c>
      <c r="X3842">
        <v>5</v>
      </c>
      <c r="Y3842">
        <v>2000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38</v>
      </c>
      <c r="AG3842">
        <v>47</v>
      </c>
      <c r="AH3842">
        <v>3</v>
      </c>
    </row>
    <row r="3843" spans="1:34" ht="18.75">
      <c r="A3843" s="79">
        <v>3842</v>
      </c>
      <c r="B3843" t="s">
        <v>6208</v>
      </c>
      <c r="C3843">
        <v>16</v>
      </c>
      <c r="D3843">
        <v>2</v>
      </c>
      <c r="E3843">
        <v>1</v>
      </c>
      <c r="F3843">
        <v>0</v>
      </c>
      <c r="G3843">
        <v>0</v>
      </c>
      <c r="H3843">
        <v>0</v>
      </c>
      <c r="I3843">
        <v>3358</v>
      </c>
      <c r="J3843">
        <v>10000</v>
      </c>
      <c r="K3843">
        <v>8</v>
      </c>
      <c r="L3843">
        <v>8</v>
      </c>
      <c r="M3843">
        <v>8</v>
      </c>
      <c r="N3843">
        <v>8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500</v>
      </c>
      <c r="W3843">
        <v>62000</v>
      </c>
      <c r="X3843">
        <v>5</v>
      </c>
      <c r="Y3843">
        <v>2000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32</v>
      </c>
      <c r="AG3843">
        <v>39</v>
      </c>
      <c r="AH3843">
        <v>3</v>
      </c>
    </row>
    <row r="3844" spans="1:34" ht="18.75">
      <c r="A3844" s="79">
        <v>3843</v>
      </c>
      <c r="B3844" t="s">
        <v>6209</v>
      </c>
      <c r="C3844">
        <v>16</v>
      </c>
      <c r="D3844">
        <v>8</v>
      </c>
      <c r="E3844">
        <v>1</v>
      </c>
      <c r="F3844">
        <v>2</v>
      </c>
      <c r="G3844">
        <v>0</v>
      </c>
      <c r="H3844">
        <v>0</v>
      </c>
      <c r="I3844">
        <v>3356</v>
      </c>
      <c r="J3844">
        <v>10000</v>
      </c>
      <c r="K3844">
        <v>8</v>
      </c>
      <c r="L3844">
        <v>8</v>
      </c>
      <c r="M3844">
        <v>8</v>
      </c>
      <c r="N3844">
        <v>8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500</v>
      </c>
      <c r="W3844">
        <v>62000</v>
      </c>
      <c r="X3844">
        <v>5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30</v>
      </c>
      <c r="AG3844">
        <v>39</v>
      </c>
      <c r="AH3844">
        <v>3</v>
      </c>
    </row>
    <row r="3845" spans="1:34" ht="18.75">
      <c r="A3845" s="79">
        <v>3844</v>
      </c>
      <c r="B3845" t="s">
        <v>6210</v>
      </c>
      <c r="C3845">
        <v>54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3352</v>
      </c>
      <c r="J3845">
        <v>10000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500</v>
      </c>
      <c r="W3845">
        <v>62000</v>
      </c>
      <c r="X3845">
        <v>5</v>
      </c>
      <c r="Y3845">
        <v>2000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33</v>
      </c>
      <c r="AG3845">
        <v>45</v>
      </c>
      <c r="AH3845">
        <v>3</v>
      </c>
    </row>
    <row r="3846" spans="1:34" ht="18.75">
      <c r="A3846" s="79">
        <v>3845</v>
      </c>
      <c r="B3846" t="s">
        <v>6211</v>
      </c>
      <c r="C3846">
        <v>15</v>
      </c>
      <c r="D3846">
        <v>0</v>
      </c>
      <c r="E3846">
        <v>1</v>
      </c>
      <c r="F3846">
        <v>2000</v>
      </c>
      <c r="G3846">
        <v>0</v>
      </c>
      <c r="H3846">
        <v>0</v>
      </c>
      <c r="I3846">
        <v>3354</v>
      </c>
      <c r="J3846">
        <v>10000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500</v>
      </c>
      <c r="W3846">
        <v>62000</v>
      </c>
      <c r="X3846">
        <v>5</v>
      </c>
      <c r="Y3846">
        <v>2000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33</v>
      </c>
      <c r="AG3846">
        <v>45</v>
      </c>
      <c r="AH3846">
        <v>3</v>
      </c>
    </row>
    <row r="3847" spans="1:34" ht="18.75">
      <c r="A3847" s="79">
        <v>3846</v>
      </c>
      <c r="B3847" t="s">
        <v>6212</v>
      </c>
      <c r="C3847">
        <v>30</v>
      </c>
      <c r="D3847">
        <v>0</v>
      </c>
      <c r="E3847">
        <v>1</v>
      </c>
      <c r="F3847">
        <v>0</v>
      </c>
      <c r="G3847">
        <v>1</v>
      </c>
      <c r="H3847">
        <v>0</v>
      </c>
      <c r="I3847">
        <v>3357</v>
      </c>
      <c r="J3847">
        <v>50000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500</v>
      </c>
      <c r="W3847">
        <v>62000</v>
      </c>
      <c r="X3847">
        <v>5</v>
      </c>
      <c r="Y3847">
        <v>4000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47</v>
      </c>
      <c r="AG3847">
        <v>57</v>
      </c>
      <c r="AH3847">
        <v>3</v>
      </c>
    </row>
    <row r="3848" spans="1:34" ht="18.75">
      <c r="A3848" s="79">
        <v>3847</v>
      </c>
      <c r="B3848" t="s">
        <v>6213</v>
      </c>
      <c r="C3848">
        <v>22</v>
      </c>
      <c r="D3848">
        <v>0</v>
      </c>
      <c r="E3848">
        <v>2</v>
      </c>
      <c r="F3848">
        <v>5000</v>
      </c>
      <c r="G3848">
        <v>0</v>
      </c>
      <c r="H3848">
        <v>0</v>
      </c>
      <c r="I3848">
        <v>3353</v>
      </c>
      <c r="J3848">
        <v>8000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500</v>
      </c>
      <c r="W3848">
        <v>62000</v>
      </c>
      <c r="X3848">
        <v>5</v>
      </c>
      <c r="Y3848">
        <v>2000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42</v>
      </c>
      <c r="AG3848">
        <v>53</v>
      </c>
      <c r="AH3848">
        <v>3</v>
      </c>
    </row>
    <row r="3849" spans="1:34" ht="18.75">
      <c r="A3849" s="79">
        <v>3848</v>
      </c>
      <c r="B3849" t="s">
        <v>6214</v>
      </c>
      <c r="C3849">
        <v>52</v>
      </c>
      <c r="D3849">
        <v>0</v>
      </c>
      <c r="E3849">
        <v>1</v>
      </c>
      <c r="F3849">
        <v>0</v>
      </c>
      <c r="G3849">
        <v>0</v>
      </c>
      <c r="H3849">
        <v>0</v>
      </c>
      <c r="I3849">
        <v>3355</v>
      </c>
      <c r="J3849">
        <v>10000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500</v>
      </c>
      <c r="W3849">
        <v>62000</v>
      </c>
      <c r="X3849">
        <v>5</v>
      </c>
      <c r="Y3849">
        <v>2000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33</v>
      </c>
      <c r="AG3849">
        <v>45</v>
      </c>
      <c r="AH3849">
        <v>3</v>
      </c>
    </row>
    <row r="3850" spans="1:34" ht="18.75">
      <c r="A3850" s="79">
        <v>3849</v>
      </c>
      <c r="B3850" t="s">
        <v>6215</v>
      </c>
      <c r="C3850">
        <v>5</v>
      </c>
      <c r="D3850">
        <v>-1</v>
      </c>
      <c r="E3850">
        <v>80</v>
      </c>
      <c r="F3850">
        <v>199</v>
      </c>
      <c r="G3850">
        <v>0</v>
      </c>
      <c r="H3850">
        <v>0</v>
      </c>
      <c r="I3850">
        <v>4460</v>
      </c>
      <c r="J3850">
        <v>60000</v>
      </c>
      <c r="K3850">
        <v>7</v>
      </c>
      <c r="L3850">
        <v>12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49</v>
      </c>
      <c r="V3850">
        <v>120</v>
      </c>
      <c r="W3850">
        <v>85000</v>
      </c>
      <c r="X3850">
        <v>15</v>
      </c>
      <c r="Y3850">
        <v>70</v>
      </c>
      <c r="Z3850">
        <v>0</v>
      </c>
      <c r="AA3850">
        <v>150</v>
      </c>
      <c r="AB3850">
        <v>0</v>
      </c>
      <c r="AC3850">
        <v>0</v>
      </c>
      <c r="AD3850">
        <v>0</v>
      </c>
      <c r="AE3850">
        <v>0</v>
      </c>
      <c r="AF3850">
        <v>45</v>
      </c>
      <c r="AG3850">
        <v>85</v>
      </c>
      <c r="AH3850">
        <v>3</v>
      </c>
    </row>
    <row r="3851" spans="1:34" ht="18.75">
      <c r="A3851" s="79">
        <v>3850</v>
      </c>
      <c r="B3851" t="s">
        <v>6216</v>
      </c>
      <c r="C3851">
        <v>10</v>
      </c>
      <c r="D3851">
        <v>-1</v>
      </c>
      <c r="E3851">
        <v>80</v>
      </c>
      <c r="F3851">
        <v>30</v>
      </c>
      <c r="G3851">
        <v>0</v>
      </c>
      <c r="H3851">
        <v>0</v>
      </c>
      <c r="I3851">
        <v>4463</v>
      </c>
      <c r="J3851">
        <v>60000</v>
      </c>
      <c r="K3851">
        <v>9</v>
      </c>
      <c r="L3851">
        <v>28</v>
      </c>
      <c r="M3851">
        <v>9</v>
      </c>
      <c r="N3851">
        <v>28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45</v>
      </c>
      <c r="V3851">
        <v>120</v>
      </c>
      <c r="W3851">
        <v>50000</v>
      </c>
      <c r="X3851">
        <v>50</v>
      </c>
      <c r="Y3851">
        <v>0</v>
      </c>
      <c r="Z3851">
        <v>0</v>
      </c>
      <c r="AA3851">
        <v>150</v>
      </c>
      <c r="AB3851">
        <v>0</v>
      </c>
      <c r="AC3851">
        <v>0</v>
      </c>
      <c r="AD3851">
        <v>0</v>
      </c>
      <c r="AE3851">
        <v>0</v>
      </c>
      <c r="AF3851">
        <v>30</v>
      </c>
      <c r="AG3851">
        <v>35</v>
      </c>
      <c r="AH3851">
        <v>3</v>
      </c>
    </row>
    <row r="3852" spans="1:34" ht="18.75">
      <c r="A3852" s="79">
        <v>3851</v>
      </c>
      <c r="B3852" t="s">
        <v>6217</v>
      </c>
      <c r="C3852">
        <v>11</v>
      </c>
      <c r="D3852">
        <v>-1</v>
      </c>
      <c r="E3852">
        <v>80</v>
      </c>
      <c r="F3852">
        <v>31</v>
      </c>
      <c r="G3852">
        <v>0</v>
      </c>
      <c r="H3852">
        <v>0</v>
      </c>
      <c r="I3852">
        <v>4464</v>
      </c>
      <c r="J3852">
        <v>60000</v>
      </c>
      <c r="K3852">
        <v>9</v>
      </c>
      <c r="L3852">
        <v>28</v>
      </c>
      <c r="M3852">
        <v>9</v>
      </c>
      <c r="N3852">
        <v>28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45</v>
      </c>
      <c r="V3852">
        <v>120</v>
      </c>
      <c r="W3852">
        <v>50000</v>
      </c>
      <c r="X3852">
        <v>50</v>
      </c>
      <c r="Y3852">
        <v>0</v>
      </c>
      <c r="Z3852">
        <v>0</v>
      </c>
      <c r="AA3852">
        <v>150</v>
      </c>
      <c r="AB3852">
        <v>0</v>
      </c>
      <c r="AC3852">
        <v>0</v>
      </c>
      <c r="AD3852">
        <v>0</v>
      </c>
      <c r="AE3852">
        <v>0</v>
      </c>
      <c r="AF3852">
        <v>30</v>
      </c>
      <c r="AG3852">
        <v>35</v>
      </c>
      <c r="AH3852">
        <v>3</v>
      </c>
    </row>
    <row r="3853" spans="1:34" ht="18.75">
      <c r="A3853" s="79">
        <v>3852</v>
      </c>
      <c r="B3853" t="s">
        <v>6218</v>
      </c>
      <c r="C3853">
        <v>62</v>
      </c>
      <c r="D3853">
        <v>0</v>
      </c>
      <c r="E3853">
        <v>1</v>
      </c>
      <c r="F3853">
        <v>6</v>
      </c>
      <c r="G3853">
        <v>0</v>
      </c>
      <c r="H3853">
        <v>0</v>
      </c>
      <c r="I3853">
        <v>4263</v>
      </c>
      <c r="J3853">
        <v>10000</v>
      </c>
      <c r="K3853">
        <v>0</v>
      </c>
      <c r="L3853">
        <v>9</v>
      </c>
      <c r="M3853">
        <v>2</v>
      </c>
      <c r="N3853">
        <v>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120</v>
      </c>
      <c r="W3853">
        <v>50000</v>
      </c>
      <c r="X3853">
        <v>5</v>
      </c>
      <c r="Y3853">
        <v>0</v>
      </c>
      <c r="Z3853">
        <v>0</v>
      </c>
      <c r="AA3853">
        <v>25</v>
      </c>
      <c r="AB3853">
        <v>0</v>
      </c>
      <c r="AC3853">
        <v>0</v>
      </c>
      <c r="AD3853">
        <v>0</v>
      </c>
      <c r="AE3853">
        <v>0</v>
      </c>
      <c r="AF3853">
        <v>15</v>
      </c>
      <c r="AG3853">
        <v>25</v>
      </c>
      <c r="AH3853">
        <v>3</v>
      </c>
    </row>
    <row r="3854" spans="1:34" ht="18.75">
      <c r="A3854" s="79">
        <v>3853</v>
      </c>
      <c r="B3854" t="s">
        <v>6219</v>
      </c>
      <c r="C3854">
        <v>30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4260</v>
      </c>
      <c r="J3854">
        <v>50000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120</v>
      </c>
      <c r="W3854">
        <v>25000</v>
      </c>
      <c r="X3854">
        <v>5</v>
      </c>
      <c r="Y3854">
        <v>0</v>
      </c>
      <c r="Z3854">
        <v>0</v>
      </c>
      <c r="AA3854">
        <v>25</v>
      </c>
      <c r="AB3854">
        <v>0</v>
      </c>
      <c r="AC3854">
        <v>0</v>
      </c>
      <c r="AD3854">
        <v>0</v>
      </c>
      <c r="AE3854">
        <v>0</v>
      </c>
      <c r="AF3854">
        <v>25</v>
      </c>
      <c r="AG3854">
        <v>33</v>
      </c>
      <c r="AH3854">
        <v>3</v>
      </c>
    </row>
    <row r="3855" spans="1:34" ht="18.75">
      <c r="A3855" s="79">
        <v>3854</v>
      </c>
      <c r="B3855" t="s">
        <v>6220</v>
      </c>
      <c r="C3855">
        <v>22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4262</v>
      </c>
      <c r="J3855">
        <v>8000</v>
      </c>
      <c r="K3855">
        <v>0</v>
      </c>
      <c r="L3855">
        <v>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120</v>
      </c>
      <c r="W3855">
        <v>50000</v>
      </c>
      <c r="X3855">
        <v>5</v>
      </c>
      <c r="Y3855">
        <v>0</v>
      </c>
      <c r="Z3855">
        <v>0</v>
      </c>
      <c r="AA3855">
        <v>25</v>
      </c>
      <c r="AB3855">
        <v>0</v>
      </c>
      <c r="AC3855">
        <v>0</v>
      </c>
      <c r="AD3855">
        <v>0</v>
      </c>
      <c r="AE3855">
        <v>0</v>
      </c>
      <c r="AF3855">
        <v>20</v>
      </c>
      <c r="AG3855">
        <v>35</v>
      </c>
      <c r="AH3855">
        <v>3</v>
      </c>
    </row>
    <row r="3856" spans="1:34" ht="18.75">
      <c r="A3856" s="79">
        <v>3855</v>
      </c>
      <c r="B3856" t="s">
        <v>6221</v>
      </c>
      <c r="C3856">
        <v>15</v>
      </c>
      <c r="D3856">
        <v>0</v>
      </c>
      <c r="E3856">
        <v>1</v>
      </c>
      <c r="F3856">
        <v>6</v>
      </c>
      <c r="G3856">
        <v>0</v>
      </c>
      <c r="H3856">
        <v>0</v>
      </c>
      <c r="I3856">
        <v>4282</v>
      </c>
      <c r="J3856">
        <v>10000</v>
      </c>
      <c r="K3856">
        <v>0</v>
      </c>
      <c r="L3856">
        <v>9</v>
      </c>
      <c r="M3856">
        <v>2</v>
      </c>
      <c r="N3856">
        <v>8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120</v>
      </c>
      <c r="W3856">
        <v>50000</v>
      </c>
      <c r="X3856">
        <v>5</v>
      </c>
      <c r="Y3856">
        <v>0</v>
      </c>
      <c r="Z3856">
        <v>0</v>
      </c>
      <c r="AA3856">
        <v>25</v>
      </c>
      <c r="AB3856">
        <v>0</v>
      </c>
      <c r="AC3856">
        <v>0</v>
      </c>
      <c r="AD3856">
        <v>0</v>
      </c>
      <c r="AE3856">
        <v>0</v>
      </c>
      <c r="AF3856">
        <v>15</v>
      </c>
      <c r="AG3856">
        <v>25</v>
      </c>
      <c r="AH3856">
        <v>3</v>
      </c>
    </row>
    <row r="3857" spans="1:34" ht="18.75">
      <c r="A3857" s="79">
        <v>3856</v>
      </c>
      <c r="B3857" t="s">
        <v>6222</v>
      </c>
      <c r="C3857">
        <v>19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4265</v>
      </c>
      <c r="J3857">
        <v>8000</v>
      </c>
      <c r="K3857">
        <v>0</v>
      </c>
      <c r="L3857">
        <v>0</v>
      </c>
      <c r="M3857">
        <v>0</v>
      </c>
      <c r="N3857">
        <v>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120</v>
      </c>
      <c r="W3857">
        <v>50000</v>
      </c>
      <c r="X3857">
        <v>5</v>
      </c>
      <c r="Y3857">
        <v>0</v>
      </c>
      <c r="Z3857">
        <v>0</v>
      </c>
      <c r="AA3857">
        <v>25</v>
      </c>
      <c r="AB3857">
        <v>0</v>
      </c>
      <c r="AC3857">
        <v>0</v>
      </c>
      <c r="AD3857">
        <v>0</v>
      </c>
      <c r="AE3857">
        <v>0</v>
      </c>
      <c r="AF3857">
        <v>17</v>
      </c>
      <c r="AG3857">
        <v>24</v>
      </c>
      <c r="AH3857">
        <v>3</v>
      </c>
    </row>
    <row r="3858" spans="1:34" ht="18.75">
      <c r="A3858" s="79">
        <v>3857</v>
      </c>
      <c r="B3858" t="s">
        <v>6223</v>
      </c>
      <c r="C3858">
        <v>26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4261</v>
      </c>
      <c r="J3858">
        <v>8000</v>
      </c>
      <c r="K3858">
        <v>0</v>
      </c>
      <c r="L3858">
        <v>2</v>
      </c>
      <c r="M3858">
        <v>0</v>
      </c>
      <c r="N3858">
        <v>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120</v>
      </c>
      <c r="W3858">
        <v>50000</v>
      </c>
      <c r="X3858">
        <v>5</v>
      </c>
      <c r="Y3858">
        <v>0</v>
      </c>
      <c r="Z3858">
        <v>0</v>
      </c>
      <c r="AA3858">
        <v>25</v>
      </c>
      <c r="AB3858">
        <v>0</v>
      </c>
      <c r="AC3858">
        <v>0</v>
      </c>
      <c r="AD3858">
        <v>0</v>
      </c>
      <c r="AE3858">
        <v>0</v>
      </c>
      <c r="AF3858">
        <v>18</v>
      </c>
      <c r="AG3858">
        <v>26</v>
      </c>
      <c r="AH3858">
        <v>3</v>
      </c>
    </row>
    <row r="3859" spans="1:34" ht="18.75">
      <c r="A3859" s="79">
        <v>3858</v>
      </c>
      <c r="B3859" t="s">
        <v>6224</v>
      </c>
      <c r="C3859">
        <v>16</v>
      </c>
      <c r="D3859">
        <v>2</v>
      </c>
      <c r="E3859">
        <v>1</v>
      </c>
      <c r="F3859">
        <v>1</v>
      </c>
      <c r="G3859">
        <v>0</v>
      </c>
      <c r="H3859">
        <v>0</v>
      </c>
      <c r="I3859">
        <v>4267</v>
      </c>
      <c r="J3859">
        <v>6000</v>
      </c>
      <c r="K3859">
        <v>3</v>
      </c>
      <c r="L3859">
        <v>3</v>
      </c>
      <c r="M3859">
        <v>3</v>
      </c>
      <c r="N3859">
        <v>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120</v>
      </c>
      <c r="W3859">
        <v>20000</v>
      </c>
      <c r="X3859">
        <v>5</v>
      </c>
      <c r="Y3859">
        <v>0</v>
      </c>
      <c r="Z3859">
        <v>0</v>
      </c>
      <c r="AA3859">
        <v>25</v>
      </c>
      <c r="AB3859">
        <v>0</v>
      </c>
      <c r="AC3859">
        <v>0</v>
      </c>
      <c r="AD3859">
        <v>0</v>
      </c>
      <c r="AE3859">
        <v>0</v>
      </c>
      <c r="AF3859">
        <v>15</v>
      </c>
      <c r="AG3859">
        <v>20</v>
      </c>
      <c r="AH3859">
        <v>3</v>
      </c>
    </row>
    <row r="3860" spans="1:34" ht="18.75">
      <c r="A3860" s="79">
        <v>3859</v>
      </c>
      <c r="B3860" t="s">
        <v>6225</v>
      </c>
      <c r="C3860">
        <v>16</v>
      </c>
      <c r="D3860">
        <v>6</v>
      </c>
      <c r="E3860">
        <v>2</v>
      </c>
      <c r="F3860">
        <v>2</v>
      </c>
      <c r="G3860">
        <v>0</v>
      </c>
      <c r="H3860">
        <v>0</v>
      </c>
      <c r="I3860">
        <v>4266</v>
      </c>
      <c r="J3860">
        <v>6000</v>
      </c>
      <c r="K3860">
        <v>3</v>
      </c>
      <c r="L3860">
        <v>3</v>
      </c>
      <c r="M3860">
        <v>3</v>
      </c>
      <c r="N3860">
        <v>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120</v>
      </c>
      <c r="W3860">
        <v>25000</v>
      </c>
      <c r="X3860">
        <v>5</v>
      </c>
      <c r="Y3860">
        <v>0</v>
      </c>
      <c r="Z3860">
        <v>0</v>
      </c>
      <c r="AA3860">
        <v>25</v>
      </c>
      <c r="AB3860">
        <v>0</v>
      </c>
      <c r="AC3860">
        <v>0</v>
      </c>
      <c r="AD3860">
        <v>0</v>
      </c>
      <c r="AE3860">
        <v>0</v>
      </c>
      <c r="AF3860">
        <v>15</v>
      </c>
      <c r="AG3860">
        <v>20</v>
      </c>
      <c r="AH3860">
        <v>3</v>
      </c>
    </row>
    <row r="3861" spans="1:34" ht="18.75">
      <c r="A3861" s="79">
        <v>3860</v>
      </c>
      <c r="B3861" t="s">
        <v>6226</v>
      </c>
      <c r="C3861">
        <v>54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4264</v>
      </c>
      <c r="J3861">
        <v>8000</v>
      </c>
      <c r="K3861">
        <v>0</v>
      </c>
      <c r="L3861">
        <v>9</v>
      </c>
      <c r="M3861">
        <v>2</v>
      </c>
      <c r="N3861">
        <v>8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120</v>
      </c>
      <c r="W3861">
        <v>50000</v>
      </c>
      <c r="X3861">
        <v>5</v>
      </c>
      <c r="Y3861">
        <v>0</v>
      </c>
      <c r="Z3861">
        <v>0</v>
      </c>
      <c r="AA3861">
        <v>25</v>
      </c>
      <c r="AB3861">
        <v>0</v>
      </c>
      <c r="AC3861">
        <v>0</v>
      </c>
      <c r="AD3861">
        <v>0</v>
      </c>
      <c r="AE3861">
        <v>0</v>
      </c>
      <c r="AF3861">
        <v>15</v>
      </c>
      <c r="AG3861">
        <v>25</v>
      </c>
      <c r="AH3861">
        <v>3</v>
      </c>
    </row>
    <row r="3862" spans="1:34" ht="18.75">
      <c r="A3862" s="79">
        <v>3861</v>
      </c>
      <c r="B3862" t="s">
        <v>6227</v>
      </c>
      <c r="C3862">
        <v>5</v>
      </c>
      <c r="D3862">
        <v>-1</v>
      </c>
      <c r="E3862">
        <v>80</v>
      </c>
      <c r="F3862">
        <v>0</v>
      </c>
      <c r="G3862">
        <v>0</v>
      </c>
      <c r="H3862">
        <v>0</v>
      </c>
      <c r="I3862">
        <v>4461</v>
      </c>
      <c r="J3862">
        <v>60000</v>
      </c>
      <c r="K3862">
        <v>7</v>
      </c>
      <c r="L3862">
        <v>15</v>
      </c>
      <c r="M3862">
        <v>0</v>
      </c>
      <c r="N3862">
        <v>12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89</v>
      </c>
      <c r="V3862">
        <v>500</v>
      </c>
      <c r="W3862">
        <v>62000</v>
      </c>
      <c r="X3862">
        <v>20</v>
      </c>
      <c r="Y3862">
        <v>110</v>
      </c>
      <c r="Z3862">
        <v>10</v>
      </c>
      <c r="AA3862">
        <v>1100</v>
      </c>
      <c r="AB3862">
        <v>0</v>
      </c>
      <c r="AC3862">
        <v>0</v>
      </c>
      <c r="AD3862">
        <v>0</v>
      </c>
      <c r="AE3862">
        <v>0</v>
      </c>
      <c r="AF3862">
        <v>70</v>
      </c>
      <c r="AG3862">
        <v>170</v>
      </c>
      <c r="AH3862">
        <v>3</v>
      </c>
    </row>
    <row r="3863" spans="1:34" ht="18.75">
      <c r="A3863" s="79">
        <v>3862</v>
      </c>
      <c r="B3863" t="s">
        <v>6228</v>
      </c>
      <c r="C3863">
        <v>10</v>
      </c>
      <c r="D3863">
        <v>-1</v>
      </c>
      <c r="E3863">
        <v>80</v>
      </c>
      <c r="F3863">
        <v>0</v>
      </c>
      <c r="G3863">
        <v>0</v>
      </c>
      <c r="H3863">
        <v>0</v>
      </c>
      <c r="I3863">
        <v>4463</v>
      </c>
      <c r="J3863">
        <v>60000</v>
      </c>
      <c r="K3863">
        <v>15</v>
      </c>
      <c r="L3863">
        <v>35</v>
      </c>
      <c r="M3863">
        <v>15</v>
      </c>
      <c r="N3863">
        <v>35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87</v>
      </c>
      <c r="V3863">
        <v>300</v>
      </c>
      <c r="W3863">
        <v>50000</v>
      </c>
      <c r="X3863">
        <v>120</v>
      </c>
      <c r="Y3863">
        <v>0</v>
      </c>
      <c r="Z3863">
        <v>0</v>
      </c>
      <c r="AA3863">
        <v>450</v>
      </c>
      <c r="AB3863">
        <v>20</v>
      </c>
      <c r="AC3863">
        <v>0</v>
      </c>
      <c r="AD3863">
        <v>0</v>
      </c>
      <c r="AE3863">
        <v>0</v>
      </c>
      <c r="AF3863">
        <v>50</v>
      </c>
      <c r="AG3863">
        <v>60</v>
      </c>
      <c r="AH3863">
        <v>3</v>
      </c>
    </row>
    <row r="3864" spans="1:34" ht="18.75">
      <c r="A3864" s="79">
        <v>3863</v>
      </c>
      <c r="B3864" t="s">
        <v>6229</v>
      </c>
      <c r="C3864">
        <v>11</v>
      </c>
      <c r="D3864">
        <v>-1</v>
      </c>
      <c r="E3864">
        <v>80</v>
      </c>
      <c r="F3864">
        <v>0</v>
      </c>
      <c r="G3864">
        <v>0</v>
      </c>
      <c r="H3864">
        <v>0</v>
      </c>
      <c r="I3864">
        <v>4464</v>
      </c>
      <c r="J3864">
        <v>60000</v>
      </c>
      <c r="K3864">
        <v>15</v>
      </c>
      <c r="L3864">
        <v>35</v>
      </c>
      <c r="M3864">
        <v>15</v>
      </c>
      <c r="N3864">
        <v>35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87</v>
      </c>
      <c r="V3864">
        <v>300</v>
      </c>
      <c r="W3864">
        <v>50000</v>
      </c>
      <c r="X3864">
        <v>120</v>
      </c>
      <c r="Y3864">
        <v>0</v>
      </c>
      <c r="Z3864">
        <v>0</v>
      </c>
      <c r="AA3864">
        <v>450</v>
      </c>
      <c r="AB3864">
        <v>20</v>
      </c>
      <c r="AC3864">
        <v>0</v>
      </c>
      <c r="AD3864">
        <v>0</v>
      </c>
      <c r="AE3864">
        <v>0</v>
      </c>
      <c r="AF3864">
        <v>50</v>
      </c>
      <c r="AG3864">
        <v>60</v>
      </c>
      <c r="AH3864">
        <v>3</v>
      </c>
    </row>
    <row r="3865" spans="1:34" ht="18.75">
      <c r="A3865" s="79">
        <v>3864</v>
      </c>
      <c r="B3865" t="s">
        <v>6230</v>
      </c>
      <c r="C3865">
        <v>19</v>
      </c>
      <c r="D3865">
        <v>0</v>
      </c>
      <c r="E3865">
        <v>3</v>
      </c>
      <c r="F3865">
        <v>0</v>
      </c>
      <c r="G3865">
        <v>0</v>
      </c>
      <c r="H3865">
        <v>0</v>
      </c>
      <c r="I3865">
        <v>4265</v>
      </c>
      <c r="J3865">
        <v>8000</v>
      </c>
      <c r="K3865">
        <v>0</v>
      </c>
      <c r="L3865">
        <v>0</v>
      </c>
      <c r="M3865">
        <v>0</v>
      </c>
      <c r="N3865">
        <v>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300</v>
      </c>
      <c r="W3865">
        <v>62000</v>
      </c>
      <c r="X3865">
        <v>5</v>
      </c>
      <c r="Y3865">
        <v>0</v>
      </c>
      <c r="Z3865">
        <v>0</v>
      </c>
      <c r="AA3865">
        <v>90</v>
      </c>
      <c r="AB3865">
        <v>0</v>
      </c>
      <c r="AC3865">
        <v>0</v>
      </c>
      <c r="AD3865">
        <v>0</v>
      </c>
      <c r="AE3865">
        <v>0</v>
      </c>
      <c r="AF3865">
        <v>30</v>
      </c>
      <c r="AG3865">
        <v>40</v>
      </c>
      <c r="AH3865">
        <v>3</v>
      </c>
    </row>
    <row r="3866" spans="1:34" ht="18.75">
      <c r="A3866" s="79">
        <v>3865</v>
      </c>
      <c r="B3866" t="s">
        <v>6231</v>
      </c>
      <c r="C3866">
        <v>26</v>
      </c>
      <c r="D3866">
        <v>0</v>
      </c>
      <c r="E3866">
        <v>2</v>
      </c>
      <c r="F3866">
        <v>0</v>
      </c>
      <c r="G3866">
        <v>0</v>
      </c>
      <c r="H3866">
        <v>0</v>
      </c>
      <c r="I3866">
        <v>4261</v>
      </c>
      <c r="J3866">
        <v>8000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300</v>
      </c>
      <c r="W3866">
        <v>62000</v>
      </c>
      <c r="X3866">
        <v>10</v>
      </c>
      <c r="Y3866">
        <v>0</v>
      </c>
      <c r="Z3866">
        <v>0</v>
      </c>
      <c r="AA3866">
        <v>90</v>
      </c>
      <c r="AB3866">
        <v>0</v>
      </c>
      <c r="AC3866">
        <v>0</v>
      </c>
      <c r="AD3866">
        <v>0</v>
      </c>
      <c r="AE3866">
        <v>0</v>
      </c>
      <c r="AF3866">
        <v>30</v>
      </c>
      <c r="AG3866">
        <v>40</v>
      </c>
      <c r="AH3866">
        <v>3</v>
      </c>
    </row>
    <row r="3867" spans="1:34" ht="18.75">
      <c r="A3867" s="79">
        <v>3866</v>
      </c>
      <c r="B3867" t="s">
        <v>6232</v>
      </c>
      <c r="C3867">
        <v>54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4264</v>
      </c>
      <c r="J3867">
        <v>10000</v>
      </c>
      <c r="K3867">
        <v>5</v>
      </c>
      <c r="L3867">
        <v>10</v>
      </c>
      <c r="M3867">
        <v>5</v>
      </c>
      <c r="N3867">
        <v>10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300</v>
      </c>
      <c r="W3867">
        <v>62000</v>
      </c>
      <c r="X3867">
        <v>5</v>
      </c>
      <c r="Y3867">
        <v>0</v>
      </c>
      <c r="Z3867">
        <v>0</v>
      </c>
      <c r="AA3867">
        <v>90</v>
      </c>
      <c r="AB3867">
        <v>0</v>
      </c>
      <c r="AC3867">
        <v>0</v>
      </c>
      <c r="AD3867">
        <v>0</v>
      </c>
      <c r="AE3867">
        <v>0</v>
      </c>
      <c r="AF3867">
        <v>30</v>
      </c>
      <c r="AG3867">
        <v>40</v>
      </c>
      <c r="AH3867">
        <v>3</v>
      </c>
    </row>
    <row r="3868" spans="1:34" ht="18.75">
      <c r="A3868" s="79">
        <v>3867</v>
      </c>
      <c r="B3868" t="s">
        <v>6233</v>
      </c>
      <c r="C3868">
        <v>16</v>
      </c>
      <c r="D3868">
        <v>2</v>
      </c>
      <c r="E3868">
        <v>1</v>
      </c>
      <c r="F3868">
        <v>1</v>
      </c>
      <c r="G3868">
        <v>0</v>
      </c>
      <c r="H3868">
        <v>0</v>
      </c>
      <c r="I3868">
        <v>4267</v>
      </c>
      <c r="J3868">
        <v>10000</v>
      </c>
      <c r="K3868">
        <v>8</v>
      </c>
      <c r="L3868">
        <v>8</v>
      </c>
      <c r="M3868">
        <v>8</v>
      </c>
      <c r="N3868">
        <v>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300</v>
      </c>
      <c r="W3868">
        <v>62000</v>
      </c>
      <c r="X3868">
        <v>5</v>
      </c>
      <c r="Y3868">
        <v>0</v>
      </c>
      <c r="Z3868">
        <v>0</v>
      </c>
      <c r="AA3868">
        <v>90</v>
      </c>
      <c r="AB3868">
        <v>0</v>
      </c>
      <c r="AC3868">
        <v>0</v>
      </c>
      <c r="AD3868">
        <v>0</v>
      </c>
      <c r="AE3868">
        <v>0</v>
      </c>
      <c r="AF3868">
        <v>30</v>
      </c>
      <c r="AG3868">
        <v>40</v>
      </c>
      <c r="AH3868">
        <v>3</v>
      </c>
    </row>
    <row r="3869" spans="1:34" ht="18.75">
      <c r="A3869" s="79">
        <v>3868</v>
      </c>
      <c r="B3869" t="s">
        <v>6234</v>
      </c>
      <c r="C3869">
        <v>16</v>
      </c>
      <c r="D3869">
        <v>10</v>
      </c>
      <c r="E3869">
        <v>1</v>
      </c>
      <c r="F3869">
        <v>2</v>
      </c>
      <c r="G3869">
        <v>0</v>
      </c>
      <c r="H3869">
        <v>0</v>
      </c>
      <c r="I3869">
        <v>4266</v>
      </c>
      <c r="J3869">
        <v>10000</v>
      </c>
      <c r="K3869">
        <v>8</v>
      </c>
      <c r="L3869">
        <v>8</v>
      </c>
      <c r="M3869">
        <v>8</v>
      </c>
      <c r="N3869">
        <v>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300</v>
      </c>
      <c r="W3869">
        <v>62000</v>
      </c>
      <c r="X3869">
        <v>5</v>
      </c>
      <c r="Y3869">
        <v>0</v>
      </c>
      <c r="Z3869">
        <v>0</v>
      </c>
      <c r="AA3869">
        <v>90</v>
      </c>
      <c r="AB3869">
        <v>0</v>
      </c>
      <c r="AC3869">
        <v>0</v>
      </c>
      <c r="AD3869">
        <v>0</v>
      </c>
      <c r="AE3869">
        <v>0</v>
      </c>
      <c r="AF3869">
        <v>30</v>
      </c>
      <c r="AG3869">
        <v>40</v>
      </c>
      <c r="AH3869">
        <v>3</v>
      </c>
    </row>
    <row r="3870" spans="1:34" ht="18.75">
      <c r="A3870" s="79">
        <v>3869</v>
      </c>
      <c r="B3870" t="s">
        <v>6235</v>
      </c>
      <c r="C3870">
        <v>15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4282</v>
      </c>
      <c r="J3870">
        <v>8000</v>
      </c>
      <c r="K3870">
        <v>5</v>
      </c>
      <c r="L3870">
        <v>10</v>
      </c>
      <c r="M3870">
        <v>5</v>
      </c>
      <c r="N3870">
        <v>10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300</v>
      </c>
      <c r="W3870">
        <v>62000</v>
      </c>
      <c r="X3870">
        <v>5</v>
      </c>
      <c r="Y3870">
        <v>0</v>
      </c>
      <c r="Z3870">
        <v>0</v>
      </c>
      <c r="AA3870">
        <v>90</v>
      </c>
      <c r="AB3870">
        <v>0</v>
      </c>
      <c r="AC3870">
        <v>0</v>
      </c>
      <c r="AD3870">
        <v>0</v>
      </c>
      <c r="AE3870">
        <v>0</v>
      </c>
      <c r="AF3870">
        <v>30</v>
      </c>
      <c r="AG3870">
        <v>40</v>
      </c>
      <c r="AH3870">
        <v>3</v>
      </c>
    </row>
    <row r="3871" spans="1:34" ht="18.75">
      <c r="A3871" s="79">
        <v>3870</v>
      </c>
      <c r="B3871" t="s">
        <v>6236</v>
      </c>
      <c r="C3871">
        <v>30</v>
      </c>
      <c r="D3871">
        <v>0</v>
      </c>
      <c r="E3871">
        <v>1</v>
      </c>
      <c r="F3871">
        <v>0</v>
      </c>
      <c r="G3871">
        <v>1</v>
      </c>
      <c r="H3871">
        <v>0</v>
      </c>
      <c r="I3871">
        <v>4260</v>
      </c>
      <c r="J3871">
        <v>50000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300</v>
      </c>
      <c r="W3871">
        <v>62000</v>
      </c>
      <c r="X3871">
        <v>5</v>
      </c>
      <c r="Y3871">
        <v>0</v>
      </c>
      <c r="Z3871">
        <v>0</v>
      </c>
      <c r="AA3871">
        <v>90</v>
      </c>
      <c r="AB3871">
        <v>0</v>
      </c>
      <c r="AC3871">
        <v>0</v>
      </c>
      <c r="AD3871">
        <v>0</v>
      </c>
      <c r="AE3871">
        <v>0</v>
      </c>
      <c r="AF3871">
        <v>30</v>
      </c>
      <c r="AG3871">
        <v>40</v>
      </c>
      <c r="AH3871">
        <v>3</v>
      </c>
    </row>
    <row r="3872" spans="1:34" ht="18.75">
      <c r="A3872" s="79">
        <v>3871</v>
      </c>
      <c r="B3872" t="s">
        <v>6237</v>
      </c>
      <c r="C3872">
        <v>22</v>
      </c>
      <c r="D3872">
        <v>0</v>
      </c>
      <c r="E3872">
        <v>2</v>
      </c>
      <c r="F3872">
        <v>0</v>
      </c>
      <c r="G3872">
        <v>0</v>
      </c>
      <c r="H3872">
        <v>0</v>
      </c>
      <c r="I3872">
        <v>4262</v>
      </c>
      <c r="J3872">
        <v>7000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300</v>
      </c>
      <c r="W3872">
        <v>62000</v>
      </c>
      <c r="X3872">
        <v>5</v>
      </c>
      <c r="Y3872">
        <v>0</v>
      </c>
      <c r="Z3872">
        <v>0</v>
      </c>
      <c r="AA3872">
        <v>90</v>
      </c>
      <c r="AB3872">
        <v>0</v>
      </c>
      <c r="AC3872">
        <v>0</v>
      </c>
      <c r="AD3872">
        <v>0</v>
      </c>
      <c r="AE3872">
        <v>0</v>
      </c>
      <c r="AF3872">
        <v>30</v>
      </c>
      <c r="AG3872">
        <v>40</v>
      </c>
      <c r="AH3872">
        <v>3</v>
      </c>
    </row>
    <row r="3873" spans="1:34" ht="18.75">
      <c r="A3873" s="79">
        <v>3872</v>
      </c>
      <c r="B3873" t="s">
        <v>6238</v>
      </c>
      <c r="C3873">
        <v>62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4263</v>
      </c>
      <c r="J3873">
        <v>10000</v>
      </c>
      <c r="K3873">
        <v>5</v>
      </c>
      <c r="L3873">
        <v>10</v>
      </c>
      <c r="M3873">
        <v>5</v>
      </c>
      <c r="N3873">
        <v>10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300</v>
      </c>
      <c r="W3873">
        <v>62000</v>
      </c>
      <c r="X3873">
        <v>5</v>
      </c>
      <c r="Y3873">
        <v>0</v>
      </c>
      <c r="Z3873">
        <v>0</v>
      </c>
      <c r="AA3873">
        <v>90</v>
      </c>
      <c r="AB3873">
        <v>0</v>
      </c>
      <c r="AC3873">
        <v>0</v>
      </c>
      <c r="AD3873">
        <v>0</v>
      </c>
      <c r="AE3873">
        <v>0</v>
      </c>
      <c r="AF3873">
        <v>30</v>
      </c>
      <c r="AG3873">
        <v>40</v>
      </c>
      <c r="AH3873">
        <v>3</v>
      </c>
    </row>
    <row r="3874" spans="1:34" ht="18.75">
      <c r="A3874" s="79">
        <v>3873</v>
      </c>
      <c r="B3874" t="s">
        <v>6239</v>
      </c>
      <c r="C3874">
        <v>5</v>
      </c>
      <c r="D3874">
        <v>-1</v>
      </c>
      <c r="E3874">
        <v>80</v>
      </c>
      <c r="F3874">
        <v>113</v>
      </c>
      <c r="G3874">
        <v>0</v>
      </c>
      <c r="H3874">
        <v>0</v>
      </c>
      <c r="I3874">
        <v>4462</v>
      </c>
      <c r="J3874">
        <v>60000</v>
      </c>
      <c r="K3874">
        <v>7</v>
      </c>
      <c r="L3874">
        <v>15</v>
      </c>
      <c r="M3874">
        <v>0</v>
      </c>
      <c r="N3874">
        <v>12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89</v>
      </c>
      <c r="V3874">
        <v>500</v>
      </c>
      <c r="W3874">
        <v>62000</v>
      </c>
      <c r="X3874">
        <v>40</v>
      </c>
      <c r="Y3874">
        <v>150</v>
      </c>
      <c r="Z3874">
        <v>70</v>
      </c>
      <c r="AA3874">
        <v>2000</v>
      </c>
      <c r="AB3874">
        <v>0</v>
      </c>
      <c r="AC3874">
        <v>0</v>
      </c>
      <c r="AD3874">
        <v>0</v>
      </c>
      <c r="AE3874">
        <v>0</v>
      </c>
      <c r="AF3874">
        <v>180</v>
      </c>
      <c r="AG3874">
        <v>288</v>
      </c>
      <c r="AH3874">
        <v>3</v>
      </c>
    </row>
    <row r="3875" spans="1:34" ht="18.75">
      <c r="A3875" s="79">
        <v>3874</v>
      </c>
      <c r="B3875" t="s">
        <v>6240</v>
      </c>
      <c r="C3875">
        <v>10</v>
      </c>
      <c r="D3875">
        <v>-1</v>
      </c>
      <c r="E3875">
        <v>80</v>
      </c>
      <c r="F3875">
        <v>0</v>
      </c>
      <c r="G3875">
        <v>0</v>
      </c>
      <c r="H3875">
        <v>0</v>
      </c>
      <c r="I3875">
        <v>4463</v>
      </c>
      <c r="J3875">
        <v>60000</v>
      </c>
      <c r="K3875">
        <v>25</v>
      </c>
      <c r="L3875">
        <v>50</v>
      </c>
      <c r="M3875">
        <v>25</v>
      </c>
      <c r="N3875">
        <v>50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87</v>
      </c>
      <c r="V3875">
        <v>300</v>
      </c>
      <c r="W3875">
        <v>50000</v>
      </c>
      <c r="X3875">
        <v>195</v>
      </c>
      <c r="Y3875">
        <v>0</v>
      </c>
      <c r="Z3875">
        <v>0</v>
      </c>
      <c r="AA3875">
        <v>900</v>
      </c>
      <c r="AB3875">
        <v>20</v>
      </c>
      <c r="AC3875">
        <v>0</v>
      </c>
      <c r="AD3875">
        <v>0</v>
      </c>
      <c r="AE3875">
        <v>0</v>
      </c>
      <c r="AF3875">
        <v>68</v>
      </c>
      <c r="AG3875">
        <v>100</v>
      </c>
      <c r="AH3875">
        <v>3</v>
      </c>
    </row>
    <row r="3876" spans="1:34" ht="18.75">
      <c r="A3876" s="79">
        <v>3875</v>
      </c>
      <c r="B3876" t="s">
        <v>6241</v>
      </c>
      <c r="C3876">
        <v>11</v>
      </c>
      <c r="D3876">
        <v>-1</v>
      </c>
      <c r="E3876">
        <v>80</v>
      </c>
      <c r="F3876">
        <v>0</v>
      </c>
      <c r="G3876">
        <v>0</v>
      </c>
      <c r="H3876">
        <v>0</v>
      </c>
      <c r="I3876">
        <v>4464</v>
      </c>
      <c r="J3876">
        <v>60000</v>
      </c>
      <c r="K3876">
        <v>25</v>
      </c>
      <c r="L3876">
        <v>50</v>
      </c>
      <c r="M3876">
        <v>25</v>
      </c>
      <c r="N3876">
        <v>50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87</v>
      </c>
      <c r="V3876">
        <v>300</v>
      </c>
      <c r="W3876">
        <v>50000</v>
      </c>
      <c r="X3876">
        <v>195</v>
      </c>
      <c r="Y3876">
        <v>0</v>
      </c>
      <c r="Z3876">
        <v>0</v>
      </c>
      <c r="AA3876">
        <v>900</v>
      </c>
      <c r="AB3876">
        <v>20</v>
      </c>
      <c r="AC3876">
        <v>0</v>
      </c>
      <c r="AD3876">
        <v>0</v>
      </c>
      <c r="AE3876">
        <v>0</v>
      </c>
      <c r="AF3876">
        <v>68</v>
      </c>
      <c r="AG3876">
        <v>100</v>
      </c>
      <c r="AH3876">
        <v>3</v>
      </c>
    </row>
    <row r="3877" spans="1:34" ht="18.75">
      <c r="A3877" s="79">
        <v>3876</v>
      </c>
      <c r="B3877" t="s">
        <v>6242</v>
      </c>
      <c r="C3877">
        <v>10</v>
      </c>
      <c r="D3877">
        <v>-1</v>
      </c>
      <c r="E3877">
        <v>80</v>
      </c>
      <c r="F3877">
        <v>197</v>
      </c>
      <c r="G3877">
        <v>0</v>
      </c>
      <c r="H3877">
        <v>0</v>
      </c>
      <c r="I3877">
        <v>4463</v>
      </c>
      <c r="J3877">
        <v>60000</v>
      </c>
      <c r="K3877">
        <v>25</v>
      </c>
      <c r="L3877">
        <v>50</v>
      </c>
      <c r="M3877">
        <v>25</v>
      </c>
      <c r="N3877">
        <v>50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87</v>
      </c>
      <c r="V3877">
        <v>300</v>
      </c>
      <c r="W3877">
        <v>50000</v>
      </c>
      <c r="X3877">
        <v>195</v>
      </c>
      <c r="Y3877">
        <v>0</v>
      </c>
      <c r="Z3877">
        <v>0</v>
      </c>
      <c r="AA3877">
        <v>900</v>
      </c>
      <c r="AB3877">
        <v>20</v>
      </c>
      <c r="AC3877">
        <v>0</v>
      </c>
      <c r="AD3877">
        <v>0</v>
      </c>
      <c r="AE3877">
        <v>0</v>
      </c>
      <c r="AF3877">
        <v>68</v>
      </c>
      <c r="AG3877">
        <v>100</v>
      </c>
      <c r="AH3877">
        <v>3</v>
      </c>
    </row>
    <row r="3878" spans="1:34" ht="18.75">
      <c r="A3878" s="79">
        <v>3877</v>
      </c>
      <c r="B3878" t="s">
        <v>6243</v>
      </c>
      <c r="C3878">
        <v>11</v>
      </c>
      <c r="D3878">
        <v>-1</v>
      </c>
      <c r="E3878">
        <v>80</v>
      </c>
      <c r="F3878">
        <v>197</v>
      </c>
      <c r="G3878">
        <v>0</v>
      </c>
      <c r="H3878">
        <v>0</v>
      </c>
      <c r="I3878">
        <v>4464</v>
      </c>
      <c r="J3878">
        <v>60000</v>
      </c>
      <c r="K3878">
        <v>25</v>
      </c>
      <c r="L3878">
        <v>50</v>
      </c>
      <c r="M3878">
        <v>25</v>
      </c>
      <c r="N3878">
        <v>50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87</v>
      </c>
      <c r="V3878">
        <v>300</v>
      </c>
      <c r="W3878">
        <v>50000</v>
      </c>
      <c r="X3878">
        <v>195</v>
      </c>
      <c r="Y3878">
        <v>0</v>
      </c>
      <c r="Z3878">
        <v>0</v>
      </c>
      <c r="AA3878">
        <v>900</v>
      </c>
      <c r="AB3878">
        <v>20</v>
      </c>
      <c r="AC3878">
        <v>0</v>
      </c>
      <c r="AD3878">
        <v>0</v>
      </c>
      <c r="AE3878">
        <v>0</v>
      </c>
      <c r="AF3878">
        <v>68</v>
      </c>
      <c r="AG3878">
        <v>100</v>
      </c>
      <c r="AH3878">
        <v>3</v>
      </c>
    </row>
    <row r="3879" spans="1:34" ht="18.75">
      <c r="A3879" s="79">
        <v>3878</v>
      </c>
      <c r="B3879" t="s">
        <v>6244</v>
      </c>
      <c r="C3879">
        <v>19</v>
      </c>
      <c r="D3879">
        <v>0</v>
      </c>
      <c r="E3879">
        <v>3</v>
      </c>
      <c r="F3879">
        <v>0</v>
      </c>
      <c r="G3879">
        <v>0</v>
      </c>
      <c r="H3879">
        <v>0</v>
      </c>
      <c r="I3879">
        <v>4265</v>
      </c>
      <c r="J3879">
        <v>8000</v>
      </c>
      <c r="K3879">
        <v>0</v>
      </c>
      <c r="L3879">
        <v>0</v>
      </c>
      <c r="M3879">
        <v>0</v>
      </c>
      <c r="N3879">
        <v>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300</v>
      </c>
      <c r="W3879">
        <v>62000</v>
      </c>
      <c r="X3879">
        <v>5</v>
      </c>
      <c r="Y3879">
        <v>0</v>
      </c>
      <c r="Z3879">
        <v>0</v>
      </c>
      <c r="AA3879">
        <v>130</v>
      </c>
      <c r="AB3879">
        <v>0</v>
      </c>
      <c r="AC3879">
        <v>0</v>
      </c>
      <c r="AD3879">
        <v>0</v>
      </c>
      <c r="AE3879">
        <v>0</v>
      </c>
      <c r="AF3879">
        <v>50</v>
      </c>
      <c r="AG3879">
        <v>60</v>
      </c>
      <c r="AH3879">
        <v>3</v>
      </c>
    </row>
    <row r="3880" spans="1:34" ht="18.75">
      <c r="A3880" s="79">
        <v>3879</v>
      </c>
      <c r="B3880" t="s">
        <v>6245</v>
      </c>
      <c r="C3880">
        <v>26</v>
      </c>
      <c r="D3880">
        <v>0</v>
      </c>
      <c r="E3880">
        <v>2</v>
      </c>
      <c r="F3880">
        <v>0</v>
      </c>
      <c r="G3880">
        <v>0</v>
      </c>
      <c r="H3880">
        <v>0</v>
      </c>
      <c r="I3880">
        <v>4261</v>
      </c>
      <c r="J3880">
        <v>8000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300</v>
      </c>
      <c r="W3880">
        <v>62000</v>
      </c>
      <c r="X3880">
        <v>10</v>
      </c>
      <c r="Y3880">
        <v>0</v>
      </c>
      <c r="Z3880">
        <v>0</v>
      </c>
      <c r="AA3880">
        <v>115</v>
      </c>
      <c r="AB3880">
        <v>0</v>
      </c>
      <c r="AC3880">
        <v>0</v>
      </c>
      <c r="AD3880">
        <v>0</v>
      </c>
      <c r="AE3880">
        <v>0</v>
      </c>
      <c r="AF3880">
        <v>50</v>
      </c>
      <c r="AG3880">
        <v>60</v>
      </c>
      <c r="AH3880">
        <v>3</v>
      </c>
    </row>
    <row r="3881" spans="1:34" ht="18.75">
      <c r="A3881" s="79">
        <v>3880</v>
      </c>
      <c r="B3881" t="s">
        <v>6246</v>
      </c>
      <c r="C3881">
        <v>16</v>
      </c>
      <c r="D3881">
        <v>10</v>
      </c>
      <c r="E3881">
        <v>1</v>
      </c>
      <c r="F3881">
        <v>2</v>
      </c>
      <c r="G3881">
        <v>0</v>
      </c>
      <c r="H3881">
        <v>0</v>
      </c>
      <c r="I3881">
        <v>4266</v>
      </c>
      <c r="J3881">
        <v>10000</v>
      </c>
      <c r="K3881">
        <v>8</v>
      </c>
      <c r="L3881">
        <v>12</v>
      </c>
      <c r="M3881">
        <v>8</v>
      </c>
      <c r="N3881">
        <v>12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300</v>
      </c>
      <c r="W3881">
        <v>62000</v>
      </c>
      <c r="X3881">
        <v>5</v>
      </c>
      <c r="Y3881">
        <v>0</v>
      </c>
      <c r="Z3881">
        <v>0</v>
      </c>
      <c r="AA3881">
        <v>100</v>
      </c>
      <c r="AB3881">
        <v>0</v>
      </c>
      <c r="AC3881">
        <v>0</v>
      </c>
      <c r="AD3881">
        <v>0</v>
      </c>
      <c r="AE3881">
        <v>0</v>
      </c>
      <c r="AF3881">
        <v>50</v>
      </c>
      <c r="AG3881">
        <v>60</v>
      </c>
      <c r="AH3881">
        <v>3</v>
      </c>
    </row>
    <row r="3882" spans="1:34" ht="18.75">
      <c r="A3882" s="79">
        <v>3881</v>
      </c>
      <c r="B3882" t="s">
        <v>6247</v>
      </c>
      <c r="C3882">
        <v>16</v>
      </c>
      <c r="D3882">
        <v>2</v>
      </c>
      <c r="E3882">
        <v>1</v>
      </c>
      <c r="F3882">
        <v>1</v>
      </c>
      <c r="G3882">
        <v>0</v>
      </c>
      <c r="H3882">
        <v>0</v>
      </c>
      <c r="I3882">
        <v>4267</v>
      </c>
      <c r="J3882">
        <v>10000</v>
      </c>
      <c r="K3882">
        <v>8</v>
      </c>
      <c r="L3882">
        <v>12</v>
      </c>
      <c r="M3882">
        <v>8</v>
      </c>
      <c r="N3882">
        <v>12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300</v>
      </c>
      <c r="W3882">
        <v>62000</v>
      </c>
      <c r="X3882">
        <v>5</v>
      </c>
      <c r="Y3882">
        <v>0</v>
      </c>
      <c r="Z3882">
        <v>0</v>
      </c>
      <c r="AA3882">
        <v>115</v>
      </c>
      <c r="AB3882">
        <v>0</v>
      </c>
      <c r="AC3882">
        <v>0</v>
      </c>
      <c r="AD3882">
        <v>0</v>
      </c>
      <c r="AE3882">
        <v>0</v>
      </c>
      <c r="AF3882">
        <v>50</v>
      </c>
      <c r="AG3882">
        <v>60</v>
      </c>
      <c r="AH3882">
        <v>3</v>
      </c>
    </row>
    <row r="3883" spans="1:34" ht="18.75">
      <c r="A3883" s="79">
        <v>3882</v>
      </c>
      <c r="B3883" t="s">
        <v>6248</v>
      </c>
      <c r="C3883">
        <v>54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4264</v>
      </c>
      <c r="J3883">
        <v>10000</v>
      </c>
      <c r="K3883">
        <v>5</v>
      </c>
      <c r="L3883">
        <v>15</v>
      </c>
      <c r="M3883">
        <v>10</v>
      </c>
      <c r="N3883">
        <v>20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300</v>
      </c>
      <c r="W3883">
        <v>62000</v>
      </c>
      <c r="X3883">
        <v>5</v>
      </c>
      <c r="Y3883">
        <v>0</v>
      </c>
      <c r="Z3883">
        <v>0</v>
      </c>
      <c r="AA3883">
        <v>115</v>
      </c>
      <c r="AB3883">
        <v>0</v>
      </c>
      <c r="AC3883">
        <v>0</v>
      </c>
      <c r="AD3883">
        <v>0</v>
      </c>
      <c r="AE3883">
        <v>0</v>
      </c>
      <c r="AF3883">
        <v>50</v>
      </c>
      <c r="AG3883">
        <v>60</v>
      </c>
      <c r="AH3883">
        <v>3</v>
      </c>
    </row>
    <row r="3884" spans="1:34" ht="18.75">
      <c r="A3884" s="79">
        <v>3883</v>
      </c>
      <c r="B3884" t="s">
        <v>6249</v>
      </c>
      <c r="C3884">
        <v>15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4282</v>
      </c>
      <c r="J3884">
        <v>8000</v>
      </c>
      <c r="K3884">
        <v>5</v>
      </c>
      <c r="L3884">
        <v>15</v>
      </c>
      <c r="M3884">
        <v>10</v>
      </c>
      <c r="N3884">
        <v>20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300</v>
      </c>
      <c r="W3884">
        <v>62000</v>
      </c>
      <c r="X3884">
        <v>5</v>
      </c>
      <c r="Y3884">
        <v>0</v>
      </c>
      <c r="Z3884">
        <v>0</v>
      </c>
      <c r="AA3884">
        <v>115</v>
      </c>
      <c r="AB3884">
        <v>0</v>
      </c>
      <c r="AC3884">
        <v>0</v>
      </c>
      <c r="AD3884">
        <v>0</v>
      </c>
      <c r="AE3884">
        <v>0</v>
      </c>
      <c r="AF3884">
        <v>50</v>
      </c>
      <c r="AG3884">
        <v>60</v>
      </c>
      <c r="AH3884">
        <v>3</v>
      </c>
    </row>
    <row r="3885" spans="1:34" ht="18.75">
      <c r="A3885" s="79">
        <v>3884</v>
      </c>
      <c r="B3885" t="s">
        <v>6250</v>
      </c>
      <c r="C3885">
        <v>30</v>
      </c>
      <c r="D3885">
        <v>0</v>
      </c>
      <c r="E3885">
        <v>1</v>
      </c>
      <c r="F3885">
        <v>0</v>
      </c>
      <c r="G3885">
        <v>1</v>
      </c>
      <c r="H3885">
        <v>0</v>
      </c>
      <c r="I3885">
        <v>4260</v>
      </c>
      <c r="J3885">
        <v>50000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300</v>
      </c>
      <c r="W3885">
        <v>62000</v>
      </c>
      <c r="X3885">
        <v>5</v>
      </c>
      <c r="Y3885">
        <v>0</v>
      </c>
      <c r="Z3885">
        <v>0</v>
      </c>
      <c r="AA3885">
        <v>130</v>
      </c>
      <c r="AB3885">
        <v>0</v>
      </c>
      <c r="AC3885">
        <v>0</v>
      </c>
      <c r="AD3885">
        <v>0</v>
      </c>
      <c r="AE3885">
        <v>0</v>
      </c>
      <c r="AF3885">
        <v>50</v>
      </c>
      <c r="AG3885">
        <v>60</v>
      </c>
      <c r="AH3885">
        <v>3</v>
      </c>
    </row>
    <row r="3886" spans="1:34" ht="18.75">
      <c r="A3886" s="79">
        <v>3885</v>
      </c>
      <c r="B3886" t="s">
        <v>6251</v>
      </c>
      <c r="C3886">
        <v>62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4263</v>
      </c>
      <c r="J3886">
        <v>10000</v>
      </c>
      <c r="K3886">
        <v>5</v>
      </c>
      <c r="L3886">
        <v>15</v>
      </c>
      <c r="M3886">
        <v>10</v>
      </c>
      <c r="N3886">
        <v>20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300</v>
      </c>
      <c r="W3886">
        <v>62000</v>
      </c>
      <c r="X3886">
        <v>5</v>
      </c>
      <c r="Y3886">
        <v>0</v>
      </c>
      <c r="Z3886">
        <v>0</v>
      </c>
      <c r="AA3886">
        <v>115</v>
      </c>
      <c r="AB3886">
        <v>0</v>
      </c>
      <c r="AC3886">
        <v>0</v>
      </c>
      <c r="AD3886">
        <v>0</v>
      </c>
      <c r="AE3886">
        <v>0</v>
      </c>
      <c r="AF3886">
        <v>50</v>
      </c>
      <c r="AG3886">
        <v>60</v>
      </c>
      <c r="AH3886">
        <v>3</v>
      </c>
    </row>
    <row r="3887" spans="1:34" ht="18.75">
      <c r="A3887" s="79">
        <v>3886</v>
      </c>
      <c r="B3887" t="s">
        <v>6252</v>
      </c>
      <c r="C3887">
        <v>22</v>
      </c>
      <c r="D3887">
        <v>0</v>
      </c>
      <c r="E3887">
        <v>2</v>
      </c>
      <c r="F3887">
        <v>0</v>
      </c>
      <c r="G3887">
        <v>0</v>
      </c>
      <c r="H3887">
        <v>0</v>
      </c>
      <c r="I3887">
        <v>4262</v>
      </c>
      <c r="J3887">
        <v>7000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300</v>
      </c>
      <c r="W3887">
        <v>62000</v>
      </c>
      <c r="X3887">
        <v>5</v>
      </c>
      <c r="Y3887">
        <v>0</v>
      </c>
      <c r="Z3887">
        <v>0</v>
      </c>
      <c r="AA3887">
        <v>115</v>
      </c>
      <c r="AB3887">
        <v>0</v>
      </c>
      <c r="AC3887">
        <v>0</v>
      </c>
      <c r="AD3887">
        <v>0</v>
      </c>
      <c r="AE3887">
        <v>0</v>
      </c>
      <c r="AF3887">
        <v>50</v>
      </c>
      <c r="AG3887">
        <v>60</v>
      </c>
      <c r="AH3887">
        <v>3</v>
      </c>
    </row>
    <row r="3888" spans="1:34" ht="18.75">
      <c r="A3888" s="79">
        <v>3887</v>
      </c>
      <c r="B3888" t="s">
        <v>6253</v>
      </c>
      <c r="C3888">
        <v>22</v>
      </c>
      <c r="D3888">
        <v>188</v>
      </c>
      <c r="E3888">
        <v>1</v>
      </c>
      <c r="F3888">
        <v>0</v>
      </c>
      <c r="G3888">
        <v>20</v>
      </c>
      <c r="H3888">
        <v>0</v>
      </c>
      <c r="I3888">
        <v>4262</v>
      </c>
      <c r="J3888">
        <v>8000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65</v>
      </c>
      <c r="V3888">
        <v>300</v>
      </c>
      <c r="W3888">
        <v>70000</v>
      </c>
      <c r="X3888">
        <v>10</v>
      </c>
      <c r="Y3888">
        <v>0</v>
      </c>
      <c r="Z3888">
        <v>0</v>
      </c>
      <c r="AA3888">
        <v>115</v>
      </c>
      <c r="AB3888">
        <v>0</v>
      </c>
      <c r="AC3888">
        <v>0</v>
      </c>
      <c r="AD3888">
        <v>0</v>
      </c>
      <c r="AE3888">
        <v>0</v>
      </c>
      <c r="AF3888">
        <v>65</v>
      </c>
      <c r="AG3888">
        <v>75</v>
      </c>
      <c r="AH3888">
        <v>3</v>
      </c>
    </row>
    <row r="3889" spans="1:34" ht="18.75">
      <c r="A3889" s="79">
        <v>3888</v>
      </c>
      <c r="B3889" t="s">
        <v>6254</v>
      </c>
      <c r="C3889">
        <v>5</v>
      </c>
      <c r="D3889">
        <v>-1</v>
      </c>
      <c r="E3889">
        <v>80</v>
      </c>
      <c r="F3889">
        <v>200</v>
      </c>
      <c r="G3889">
        <v>0</v>
      </c>
      <c r="H3889">
        <v>0</v>
      </c>
      <c r="I3889">
        <v>4729</v>
      </c>
      <c r="J3889">
        <v>60000</v>
      </c>
      <c r="K3889">
        <v>7</v>
      </c>
      <c r="L3889">
        <v>2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89</v>
      </c>
      <c r="V3889">
        <v>150</v>
      </c>
      <c r="W3889">
        <v>85000</v>
      </c>
      <c r="X3889">
        <v>15</v>
      </c>
      <c r="Y3889">
        <v>70</v>
      </c>
      <c r="Z3889">
        <v>0</v>
      </c>
      <c r="AA3889">
        <v>900</v>
      </c>
      <c r="AB3889">
        <v>0</v>
      </c>
      <c r="AC3889">
        <v>0</v>
      </c>
      <c r="AD3889">
        <v>0</v>
      </c>
      <c r="AE3889">
        <v>0</v>
      </c>
      <c r="AF3889">
        <v>100</v>
      </c>
      <c r="AG3889">
        <v>170</v>
      </c>
      <c r="AH3889">
        <v>3</v>
      </c>
    </row>
    <row r="3890" spans="1:34" ht="18.75">
      <c r="A3890" s="79">
        <v>3889</v>
      </c>
      <c r="B3890" t="s">
        <v>6255</v>
      </c>
      <c r="C3890">
        <v>10</v>
      </c>
      <c r="D3890">
        <v>-1</v>
      </c>
      <c r="E3890">
        <v>80</v>
      </c>
      <c r="F3890">
        <v>30</v>
      </c>
      <c r="G3890">
        <v>0</v>
      </c>
      <c r="H3890">
        <v>0</v>
      </c>
      <c r="I3890">
        <v>4742</v>
      </c>
      <c r="J3890">
        <v>60000</v>
      </c>
      <c r="K3890">
        <v>9</v>
      </c>
      <c r="L3890">
        <v>28</v>
      </c>
      <c r="M3890">
        <v>9</v>
      </c>
      <c r="N3890">
        <v>28</v>
      </c>
      <c r="O3890">
        <v>0</v>
      </c>
      <c r="P3890">
        <v>0</v>
      </c>
      <c r="Q3890">
        <v>40</v>
      </c>
      <c r="R3890">
        <v>0</v>
      </c>
      <c r="S3890">
        <v>0</v>
      </c>
      <c r="T3890">
        <v>0</v>
      </c>
      <c r="U3890">
        <v>91</v>
      </c>
      <c r="V3890">
        <v>120</v>
      </c>
      <c r="W3890">
        <v>50000</v>
      </c>
      <c r="X3890">
        <v>0</v>
      </c>
      <c r="Y3890">
        <v>0</v>
      </c>
      <c r="Z3890">
        <v>0</v>
      </c>
      <c r="AA3890">
        <v>400</v>
      </c>
      <c r="AB3890">
        <v>100</v>
      </c>
      <c r="AC3890">
        <v>20</v>
      </c>
      <c r="AD3890">
        <v>0</v>
      </c>
      <c r="AE3890">
        <v>0</v>
      </c>
      <c r="AF3890">
        <v>40</v>
      </c>
      <c r="AG3890">
        <v>60</v>
      </c>
      <c r="AH3890">
        <v>3</v>
      </c>
    </row>
    <row r="3891" spans="1:34" ht="18.75">
      <c r="A3891" s="79">
        <v>3890</v>
      </c>
      <c r="B3891" t="s">
        <v>6256</v>
      </c>
      <c r="C3891">
        <v>11</v>
      </c>
      <c r="D3891">
        <v>-1</v>
      </c>
      <c r="E3891">
        <v>80</v>
      </c>
      <c r="F3891">
        <v>31</v>
      </c>
      <c r="G3891">
        <v>0</v>
      </c>
      <c r="H3891">
        <v>0</v>
      </c>
      <c r="I3891">
        <v>4743</v>
      </c>
      <c r="J3891">
        <v>60000</v>
      </c>
      <c r="K3891">
        <v>9</v>
      </c>
      <c r="L3891">
        <v>28</v>
      </c>
      <c r="M3891">
        <v>9</v>
      </c>
      <c r="N3891">
        <v>28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91</v>
      </c>
      <c r="V3891">
        <v>120</v>
      </c>
      <c r="W3891">
        <v>50000</v>
      </c>
      <c r="X3891">
        <v>0</v>
      </c>
      <c r="Y3891">
        <v>0</v>
      </c>
      <c r="Z3891">
        <v>0</v>
      </c>
      <c r="AA3891">
        <v>400</v>
      </c>
      <c r="AB3891">
        <v>100</v>
      </c>
      <c r="AC3891">
        <v>20</v>
      </c>
      <c r="AD3891">
        <v>0</v>
      </c>
      <c r="AE3891">
        <v>0</v>
      </c>
      <c r="AF3891">
        <v>40</v>
      </c>
      <c r="AG3891">
        <v>60</v>
      </c>
      <c r="AH3891">
        <v>3</v>
      </c>
    </row>
    <row r="3892" spans="1:34" ht="18.75">
      <c r="A3892" s="79">
        <v>3891</v>
      </c>
      <c r="B3892" t="s">
        <v>6257</v>
      </c>
      <c r="C3892">
        <v>22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4713</v>
      </c>
      <c r="J3892">
        <v>8000</v>
      </c>
      <c r="K3892">
        <v>0</v>
      </c>
      <c r="L3892">
        <v>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50</v>
      </c>
      <c r="W3892">
        <v>50000</v>
      </c>
      <c r="X3892">
        <v>5</v>
      </c>
      <c r="Y3892">
        <v>0</v>
      </c>
      <c r="Z3892">
        <v>0</v>
      </c>
      <c r="AA3892">
        <v>100</v>
      </c>
      <c r="AB3892">
        <v>0</v>
      </c>
      <c r="AC3892">
        <v>0</v>
      </c>
      <c r="AD3892">
        <v>0</v>
      </c>
      <c r="AE3892">
        <v>0</v>
      </c>
      <c r="AF3892">
        <v>25</v>
      </c>
      <c r="AG3892">
        <v>40</v>
      </c>
      <c r="AH3892">
        <v>3</v>
      </c>
    </row>
    <row r="3893" spans="1:34" ht="18.75">
      <c r="A3893" s="79">
        <v>3892</v>
      </c>
      <c r="B3893" t="s">
        <v>6258</v>
      </c>
      <c r="C3893">
        <v>15</v>
      </c>
      <c r="D3893">
        <v>0</v>
      </c>
      <c r="E3893">
        <v>1</v>
      </c>
      <c r="F3893">
        <v>6</v>
      </c>
      <c r="G3893">
        <v>0</v>
      </c>
      <c r="H3893">
        <v>0</v>
      </c>
      <c r="I3893">
        <v>4711</v>
      </c>
      <c r="J3893">
        <v>10000</v>
      </c>
      <c r="K3893">
        <v>0</v>
      </c>
      <c r="L3893">
        <v>9</v>
      </c>
      <c r="M3893">
        <v>2</v>
      </c>
      <c r="N3893">
        <v>8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50</v>
      </c>
      <c r="W3893">
        <v>50000</v>
      </c>
      <c r="X3893">
        <v>5</v>
      </c>
      <c r="Y3893">
        <v>0</v>
      </c>
      <c r="Z3893">
        <v>0</v>
      </c>
      <c r="AA3893">
        <v>100</v>
      </c>
      <c r="AB3893">
        <v>0</v>
      </c>
      <c r="AC3893">
        <v>0</v>
      </c>
      <c r="AD3893">
        <v>0</v>
      </c>
      <c r="AE3893">
        <v>0</v>
      </c>
      <c r="AF3893">
        <v>25</v>
      </c>
      <c r="AG3893">
        <v>40</v>
      </c>
      <c r="AH3893">
        <v>3</v>
      </c>
    </row>
    <row r="3894" spans="1:34" ht="18.75">
      <c r="A3894" s="79">
        <v>3893</v>
      </c>
      <c r="B3894" t="s">
        <v>6259</v>
      </c>
      <c r="C3894">
        <v>62</v>
      </c>
      <c r="D3894">
        <v>0</v>
      </c>
      <c r="E3894">
        <v>1</v>
      </c>
      <c r="F3894">
        <v>6</v>
      </c>
      <c r="G3894">
        <v>0</v>
      </c>
      <c r="H3894">
        <v>0</v>
      </c>
      <c r="I3894">
        <v>4714</v>
      </c>
      <c r="J3894">
        <v>10000</v>
      </c>
      <c r="K3894">
        <v>0</v>
      </c>
      <c r="L3894">
        <v>9</v>
      </c>
      <c r="M3894">
        <v>2</v>
      </c>
      <c r="N3894">
        <v>8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50</v>
      </c>
      <c r="W3894">
        <v>50000</v>
      </c>
      <c r="X3894">
        <v>5</v>
      </c>
      <c r="Y3894">
        <v>0</v>
      </c>
      <c r="Z3894">
        <v>0</v>
      </c>
      <c r="AA3894">
        <v>100</v>
      </c>
      <c r="AB3894">
        <v>0</v>
      </c>
      <c r="AC3894">
        <v>0</v>
      </c>
      <c r="AD3894">
        <v>0</v>
      </c>
      <c r="AE3894">
        <v>0</v>
      </c>
      <c r="AF3894">
        <v>25</v>
      </c>
      <c r="AG3894">
        <v>40</v>
      </c>
      <c r="AH3894">
        <v>3</v>
      </c>
    </row>
    <row r="3895" spans="1:34" ht="18.75">
      <c r="A3895" s="79">
        <v>3894</v>
      </c>
      <c r="B3895" t="s">
        <v>6260</v>
      </c>
      <c r="C3895">
        <v>30</v>
      </c>
      <c r="D3895">
        <v>0</v>
      </c>
      <c r="E3895">
        <v>1</v>
      </c>
      <c r="F3895">
        <v>0</v>
      </c>
      <c r="G3895">
        <v>1</v>
      </c>
      <c r="H3895">
        <v>0</v>
      </c>
      <c r="I3895">
        <v>4710</v>
      </c>
      <c r="J3895">
        <v>50000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50</v>
      </c>
      <c r="W3895">
        <v>25000</v>
      </c>
      <c r="X3895">
        <v>5</v>
      </c>
      <c r="Y3895">
        <v>0</v>
      </c>
      <c r="Z3895">
        <v>0</v>
      </c>
      <c r="AA3895">
        <v>100</v>
      </c>
      <c r="AB3895">
        <v>0</v>
      </c>
      <c r="AC3895">
        <v>0</v>
      </c>
      <c r="AD3895">
        <v>0</v>
      </c>
      <c r="AE3895">
        <v>0</v>
      </c>
      <c r="AF3895">
        <v>25</v>
      </c>
      <c r="AG3895">
        <v>40</v>
      </c>
      <c r="AH3895">
        <v>3</v>
      </c>
    </row>
    <row r="3896" spans="1:34" ht="18.75">
      <c r="A3896" s="79">
        <v>3895</v>
      </c>
      <c r="B3896" t="s">
        <v>6261</v>
      </c>
      <c r="C3896">
        <v>26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4712</v>
      </c>
      <c r="J3896">
        <v>8000</v>
      </c>
      <c r="K3896">
        <v>0</v>
      </c>
      <c r="L3896">
        <v>2</v>
      </c>
      <c r="M3896">
        <v>0</v>
      </c>
      <c r="N3896">
        <v>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50</v>
      </c>
      <c r="W3896">
        <v>50000</v>
      </c>
      <c r="X3896">
        <v>5</v>
      </c>
      <c r="Y3896">
        <v>0</v>
      </c>
      <c r="Z3896">
        <v>0</v>
      </c>
      <c r="AA3896">
        <v>100</v>
      </c>
      <c r="AB3896">
        <v>0</v>
      </c>
      <c r="AC3896">
        <v>0</v>
      </c>
      <c r="AD3896">
        <v>0</v>
      </c>
      <c r="AE3896">
        <v>0</v>
      </c>
      <c r="AF3896">
        <v>25</v>
      </c>
      <c r="AG3896">
        <v>40</v>
      </c>
      <c r="AH3896">
        <v>3</v>
      </c>
    </row>
    <row r="3897" spans="1:34" ht="18.75">
      <c r="A3897" s="79">
        <v>3896</v>
      </c>
      <c r="B3897" t="s">
        <v>6262</v>
      </c>
      <c r="C3897">
        <v>19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4716</v>
      </c>
      <c r="J3897">
        <v>8000</v>
      </c>
      <c r="K3897">
        <v>0</v>
      </c>
      <c r="L3897">
        <v>0</v>
      </c>
      <c r="M3897">
        <v>0</v>
      </c>
      <c r="N3897">
        <v>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50</v>
      </c>
      <c r="W3897">
        <v>50000</v>
      </c>
      <c r="X3897">
        <v>5</v>
      </c>
      <c r="Y3897">
        <v>0</v>
      </c>
      <c r="Z3897">
        <v>0</v>
      </c>
      <c r="AA3897">
        <v>100</v>
      </c>
      <c r="AB3897">
        <v>0</v>
      </c>
      <c r="AC3897">
        <v>0</v>
      </c>
      <c r="AD3897">
        <v>0</v>
      </c>
      <c r="AE3897">
        <v>0</v>
      </c>
      <c r="AF3897">
        <v>25</v>
      </c>
      <c r="AG3897">
        <v>40</v>
      </c>
      <c r="AH3897">
        <v>3</v>
      </c>
    </row>
    <row r="3898" spans="1:34" ht="18.75">
      <c r="A3898" s="79">
        <v>3897</v>
      </c>
      <c r="B3898" t="s">
        <v>6263</v>
      </c>
      <c r="C3898">
        <v>54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4715</v>
      </c>
      <c r="J3898">
        <v>8000</v>
      </c>
      <c r="K3898">
        <v>0</v>
      </c>
      <c r="L3898">
        <v>9</v>
      </c>
      <c r="M3898">
        <v>2</v>
      </c>
      <c r="N3898">
        <v>8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50</v>
      </c>
      <c r="W3898">
        <v>50000</v>
      </c>
      <c r="X3898">
        <v>5</v>
      </c>
      <c r="Y3898">
        <v>0</v>
      </c>
      <c r="Z3898">
        <v>0</v>
      </c>
      <c r="AA3898">
        <v>100</v>
      </c>
      <c r="AB3898">
        <v>0</v>
      </c>
      <c r="AC3898">
        <v>0</v>
      </c>
      <c r="AD3898">
        <v>0</v>
      </c>
      <c r="AE3898">
        <v>0</v>
      </c>
      <c r="AF3898">
        <v>25</v>
      </c>
      <c r="AG3898">
        <v>40</v>
      </c>
      <c r="AH3898">
        <v>3</v>
      </c>
    </row>
    <row r="3899" spans="1:34" ht="18.75">
      <c r="A3899" s="79">
        <v>3898</v>
      </c>
      <c r="B3899" t="s">
        <v>6264</v>
      </c>
      <c r="C3899">
        <v>16</v>
      </c>
      <c r="D3899">
        <v>2</v>
      </c>
      <c r="E3899">
        <v>1</v>
      </c>
      <c r="F3899">
        <v>1</v>
      </c>
      <c r="G3899">
        <v>0</v>
      </c>
      <c r="H3899">
        <v>0</v>
      </c>
      <c r="I3899">
        <v>4718</v>
      </c>
      <c r="J3899">
        <v>6000</v>
      </c>
      <c r="K3899">
        <v>3</v>
      </c>
      <c r="L3899">
        <v>3</v>
      </c>
      <c r="M3899">
        <v>3</v>
      </c>
      <c r="N3899">
        <v>3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50</v>
      </c>
      <c r="W3899">
        <v>20000</v>
      </c>
      <c r="X3899">
        <v>5</v>
      </c>
      <c r="Y3899">
        <v>0</v>
      </c>
      <c r="Z3899">
        <v>0</v>
      </c>
      <c r="AA3899">
        <v>100</v>
      </c>
      <c r="AB3899">
        <v>0</v>
      </c>
      <c r="AC3899">
        <v>0</v>
      </c>
      <c r="AD3899">
        <v>0</v>
      </c>
      <c r="AE3899">
        <v>0</v>
      </c>
      <c r="AF3899">
        <v>25</v>
      </c>
      <c r="AG3899">
        <v>40</v>
      </c>
      <c r="AH3899">
        <v>3</v>
      </c>
    </row>
    <row r="3900" spans="1:34" ht="18.75">
      <c r="A3900" s="79">
        <v>3899</v>
      </c>
      <c r="B3900" t="s">
        <v>6265</v>
      </c>
      <c r="C3900">
        <v>16</v>
      </c>
      <c r="D3900">
        <v>10</v>
      </c>
      <c r="E3900">
        <v>1</v>
      </c>
      <c r="F3900">
        <v>2</v>
      </c>
      <c r="G3900">
        <v>0</v>
      </c>
      <c r="H3900">
        <v>0</v>
      </c>
      <c r="I3900">
        <v>4717</v>
      </c>
      <c r="J3900">
        <v>6000</v>
      </c>
      <c r="K3900">
        <v>3</v>
      </c>
      <c r="L3900">
        <v>3</v>
      </c>
      <c r="M3900">
        <v>3</v>
      </c>
      <c r="N3900">
        <v>3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50</v>
      </c>
      <c r="W3900">
        <v>25000</v>
      </c>
      <c r="X3900">
        <v>5</v>
      </c>
      <c r="Y3900">
        <v>0</v>
      </c>
      <c r="Z3900">
        <v>0</v>
      </c>
      <c r="AA3900">
        <v>100</v>
      </c>
      <c r="AB3900">
        <v>0</v>
      </c>
      <c r="AC3900">
        <v>0</v>
      </c>
      <c r="AD3900">
        <v>0</v>
      </c>
      <c r="AE3900">
        <v>0</v>
      </c>
      <c r="AF3900">
        <v>25</v>
      </c>
      <c r="AG3900">
        <v>40</v>
      </c>
      <c r="AH3900">
        <v>3</v>
      </c>
    </row>
    <row r="3901" spans="1:34" ht="18.75">
      <c r="A3901" s="79">
        <v>3900</v>
      </c>
      <c r="B3901" t="s">
        <v>6266</v>
      </c>
      <c r="C3901">
        <v>5</v>
      </c>
      <c r="D3901">
        <v>-1</v>
      </c>
      <c r="E3901">
        <v>80</v>
      </c>
      <c r="F3901">
        <v>0</v>
      </c>
      <c r="G3901">
        <v>0</v>
      </c>
      <c r="H3901">
        <v>0</v>
      </c>
      <c r="I3901">
        <v>4730</v>
      </c>
      <c r="J3901">
        <v>60000</v>
      </c>
      <c r="K3901">
        <v>7</v>
      </c>
      <c r="L3901">
        <v>12</v>
      </c>
      <c r="M3901">
        <v>0</v>
      </c>
      <c r="N3901">
        <v>12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89</v>
      </c>
      <c r="V3901">
        <v>300</v>
      </c>
      <c r="W3901">
        <v>85000</v>
      </c>
      <c r="X3901">
        <v>20</v>
      </c>
      <c r="Y3901">
        <v>170</v>
      </c>
      <c r="Z3901">
        <v>20</v>
      </c>
      <c r="AA3901">
        <v>1300</v>
      </c>
      <c r="AB3901">
        <v>0</v>
      </c>
      <c r="AC3901">
        <v>0</v>
      </c>
      <c r="AD3901">
        <v>0</v>
      </c>
      <c r="AE3901">
        <v>0</v>
      </c>
      <c r="AF3901">
        <v>130</v>
      </c>
      <c r="AG3901">
        <v>300</v>
      </c>
      <c r="AH3901">
        <v>3</v>
      </c>
    </row>
    <row r="3902" spans="1:34" ht="18.75">
      <c r="A3902" s="79">
        <v>3901</v>
      </c>
      <c r="B3902" t="s">
        <v>6267</v>
      </c>
      <c r="C3902">
        <v>10</v>
      </c>
      <c r="D3902">
        <v>-1</v>
      </c>
      <c r="E3902">
        <v>80</v>
      </c>
      <c r="F3902">
        <v>0</v>
      </c>
      <c r="G3902">
        <v>0</v>
      </c>
      <c r="H3902">
        <v>0</v>
      </c>
      <c r="I3902">
        <v>4740</v>
      </c>
      <c r="J3902">
        <v>60000</v>
      </c>
      <c r="K3902">
        <v>25</v>
      </c>
      <c r="L3902">
        <v>50</v>
      </c>
      <c r="M3902">
        <v>25</v>
      </c>
      <c r="N3902">
        <v>50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87</v>
      </c>
      <c r="V3902">
        <v>300</v>
      </c>
      <c r="W3902">
        <v>50000</v>
      </c>
      <c r="X3902">
        <v>150</v>
      </c>
      <c r="Y3902">
        <v>0</v>
      </c>
      <c r="Z3902">
        <v>0</v>
      </c>
      <c r="AA3902">
        <v>700</v>
      </c>
      <c r="AB3902">
        <v>20</v>
      </c>
      <c r="AC3902">
        <v>0</v>
      </c>
      <c r="AD3902">
        <v>0</v>
      </c>
      <c r="AE3902">
        <v>0</v>
      </c>
      <c r="AF3902">
        <v>60</v>
      </c>
      <c r="AG3902">
        <v>80</v>
      </c>
      <c r="AH3902">
        <v>3</v>
      </c>
    </row>
    <row r="3903" spans="1:34" ht="18.75">
      <c r="A3903" s="79">
        <v>3902</v>
      </c>
      <c r="B3903" t="s">
        <v>6268</v>
      </c>
      <c r="C3903">
        <v>11</v>
      </c>
      <c r="D3903">
        <v>-1</v>
      </c>
      <c r="E3903">
        <v>80</v>
      </c>
      <c r="F3903">
        <v>0</v>
      </c>
      <c r="G3903">
        <v>0</v>
      </c>
      <c r="H3903">
        <v>0</v>
      </c>
      <c r="I3903">
        <v>4741</v>
      </c>
      <c r="J3903">
        <v>60000</v>
      </c>
      <c r="K3903">
        <v>25</v>
      </c>
      <c r="L3903">
        <v>50</v>
      </c>
      <c r="M3903">
        <v>25</v>
      </c>
      <c r="N3903">
        <v>50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87</v>
      </c>
      <c r="V3903">
        <v>300</v>
      </c>
      <c r="W3903">
        <v>50000</v>
      </c>
      <c r="X3903">
        <v>150</v>
      </c>
      <c r="Y3903">
        <v>0</v>
      </c>
      <c r="Z3903">
        <v>0</v>
      </c>
      <c r="AA3903">
        <v>700</v>
      </c>
      <c r="AB3903">
        <v>20</v>
      </c>
      <c r="AC3903">
        <v>0</v>
      </c>
      <c r="AD3903">
        <v>0</v>
      </c>
      <c r="AE3903">
        <v>0</v>
      </c>
      <c r="AF3903">
        <v>60</v>
      </c>
      <c r="AG3903">
        <v>80</v>
      </c>
      <c r="AH3903">
        <v>3</v>
      </c>
    </row>
    <row r="3904" spans="1:34" ht="18.75">
      <c r="A3904" s="79">
        <v>3903</v>
      </c>
      <c r="B3904" t="s">
        <v>6269</v>
      </c>
      <c r="C3904">
        <v>15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4711</v>
      </c>
      <c r="J3904">
        <v>8000</v>
      </c>
      <c r="K3904">
        <v>5</v>
      </c>
      <c r="L3904">
        <v>10</v>
      </c>
      <c r="M3904">
        <v>5</v>
      </c>
      <c r="N3904">
        <v>10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300</v>
      </c>
      <c r="W3904">
        <v>62000</v>
      </c>
      <c r="X3904">
        <v>5</v>
      </c>
      <c r="Y3904">
        <v>0</v>
      </c>
      <c r="Z3904">
        <v>0</v>
      </c>
      <c r="AA3904">
        <v>230</v>
      </c>
      <c r="AB3904">
        <v>0</v>
      </c>
      <c r="AC3904">
        <v>0</v>
      </c>
      <c r="AD3904">
        <v>0</v>
      </c>
      <c r="AE3904">
        <v>0</v>
      </c>
      <c r="AF3904">
        <v>40</v>
      </c>
      <c r="AG3904">
        <v>60</v>
      </c>
      <c r="AH3904">
        <v>3</v>
      </c>
    </row>
    <row r="3905" spans="1:34" ht="18.75">
      <c r="A3905" s="79">
        <v>3904</v>
      </c>
      <c r="B3905" t="s">
        <v>6270</v>
      </c>
      <c r="C3905">
        <v>30</v>
      </c>
      <c r="D3905">
        <v>0</v>
      </c>
      <c r="E3905">
        <v>1</v>
      </c>
      <c r="F3905">
        <v>0</v>
      </c>
      <c r="G3905">
        <v>1</v>
      </c>
      <c r="H3905">
        <v>0</v>
      </c>
      <c r="I3905">
        <v>4710</v>
      </c>
      <c r="J3905">
        <v>50000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300</v>
      </c>
      <c r="W3905">
        <v>62000</v>
      </c>
      <c r="X3905">
        <v>5</v>
      </c>
      <c r="Y3905">
        <v>0</v>
      </c>
      <c r="Z3905">
        <v>0</v>
      </c>
      <c r="AA3905">
        <v>230</v>
      </c>
      <c r="AB3905">
        <v>0</v>
      </c>
      <c r="AC3905">
        <v>0</v>
      </c>
      <c r="AD3905">
        <v>0</v>
      </c>
      <c r="AE3905">
        <v>0</v>
      </c>
      <c r="AF3905">
        <v>40</v>
      </c>
      <c r="AG3905">
        <v>60</v>
      </c>
      <c r="AH3905">
        <v>3</v>
      </c>
    </row>
    <row r="3906" spans="1:34" ht="18.75">
      <c r="A3906" s="79">
        <v>3905</v>
      </c>
      <c r="B3906" t="s">
        <v>6271</v>
      </c>
      <c r="C3906">
        <v>22</v>
      </c>
      <c r="D3906">
        <v>0</v>
      </c>
      <c r="E3906">
        <v>2</v>
      </c>
      <c r="F3906">
        <v>0</v>
      </c>
      <c r="G3906">
        <v>0</v>
      </c>
      <c r="H3906">
        <v>0</v>
      </c>
      <c r="I3906">
        <v>4713</v>
      </c>
      <c r="J3906">
        <v>7000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300</v>
      </c>
      <c r="W3906">
        <v>62000</v>
      </c>
      <c r="X3906">
        <v>5</v>
      </c>
      <c r="Y3906">
        <v>0</v>
      </c>
      <c r="Z3906">
        <v>0</v>
      </c>
      <c r="AA3906">
        <v>230</v>
      </c>
      <c r="AB3906">
        <v>0</v>
      </c>
      <c r="AC3906">
        <v>0</v>
      </c>
      <c r="AD3906">
        <v>0</v>
      </c>
      <c r="AE3906">
        <v>0</v>
      </c>
      <c r="AF3906">
        <v>40</v>
      </c>
      <c r="AG3906">
        <v>60</v>
      </c>
      <c r="AH3906">
        <v>3</v>
      </c>
    </row>
    <row r="3907" spans="1:34" ht="18.75">
      <c r="A3907" s="79">
        <v>3906</v>
      </c>
      <c r="B3907" t="s">
        <v>6272</v>
      </c>
      <c r="C3907">
        <v>62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4714</v>
      </c>
      <c r="J3907">
        <v>10000</v>
      </c>
      <c r="K3907">
        <v>5</v>
      </c>
      <c r="L3907">
        <v>10</v>
      </c>
      <c r="M3907">
        <v>5</v>
      </c>
      <c r="N3907">
        <v>10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300</v>
      </c>
      <c r="W3907">
        <v>62000</v>
      </c>
      <c r="X3907">
        <v>5</v>
      </c>
      <c r="Y3907">
        <v>0</v>
      </c>
      <c r="Z3907">
        <v>0</v>
      </c>
      <c r="AA3907">
        <v>230</v>
      </c>
      <c r="AB3907">
        <v>0</v>
      </c>
      <c r="AC3907">
        <v>0</v>
      </c>
      <c r="AD3907">
        <v>0</v>
      </c>
      <c r="AE3907">
        <v>0</v>
      </c>
      <c r="AF3907">
        <v>40</v>
      </c>
      <c r="AG3907">
        <v>60</v>
      </c>
      <c r="AH3907">
        <v>3</v>
      </c>
    </row>
    <row r="3908" spans="1:34" ht="18.75">
      <c r="A3908" s="79">
        <v>3907</v>
      </c>
      <c r="B3908" t="s">
        <v>6273</v>
      </c>
      <c r="C3908">
        <v>19</v>
      </c>
      <c r="D3908">
        <v>0</v>
      </c>
      <c r="E3908">
        <v>3</v>
      </c>
      <c r="F3908">
        <v>0</v>
      </c>
      <c r="G3908">
        <v>0</v>
      </c>
      <c r="H3908">
        <v>0</v>
      </c>
      <c r="I3908">
        <v>4716</v>
      </c>
      <c r="J3908">
        <v>8000</v>
      </c>
      <c r="K3908">
        <v>0</v>
      </c>
      <c r="L3908">
        <v>0</v>
      </c>
      <c r="M3908">
        <v>0</v>
      </c>
      <c r="N3908">
        <v>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300</v>
      </c>
      <c r="W3908">
        <v>62000</v>
      </c>
      <c r="X3908">
        <v>5</v>
      </c>
      <c r="Y3908">
        <v>0</v>
      </c>
      <c r="Z3908">
        <v>0</v>
      </c>
      <c r="AA3908">
        <v>230</v>
      </c>
      <c r="AB3908">
        <v>0</v>
      </c>
      <c r="AC3908">
        <v>0</v>
      </c>
      <c r="AD3908">
        <v>0</v>
      </c>
      <c r="AE3908">
        <v>0</v>
      </c>
      <c r="AF3908">
        <v>40</v>
      </c>
      <c r="AG3908">
        <v>60</v>
      </c>
      <c r="AH3908">
        <v>3</v>
      </c>
    </row>
    <row r="3909" spans="1:34" ht="18.75">
      <c r="A3909" s="79">
        <v>3908</v>
      </c>
      <c r="B3909" t="s">
        <v>6274</v>
      </c>
      <c r="C3909">
        <v>26</v>
      </c>
      <c r="D3909">
        <v>0</v>
      </c>
      <c r="E3909">
        <v>2</v>
      </c>
      <c r="F3909">
        <v>0</v>
      </c>
      <c r="G3909">
        <v>0</v>
      </c>
      <c r="H3909">
        <v>0</v>
      </c>
      <c r="I3909">
        <v>4712</v>
      </c>
      <c r="J3909">
        <v>8000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300</v>
      </c>
      <c r="W3909">
        <v>62000</v>
      </c>
      <c r="X3909">
        <v>10</v>
      </c>
      <c r="Y3909">
        <v>0</v>
      </c>
      <c r="Z3909">
        <v>0</v>
      </c>
      <c r="AA3909">
        <v>230</v>
      </c>
      <c r="AB3909">
        <v>0</v>
      </c>
      <c r="AC3909">
        <v>0</v>
      </c>
      <c r="AD3909">
        <v>0</v>
      </c>
      <c r="AE3909">
        <v>0</v>
      </c>
      <c r="AF3909">
        <v>40</v>
      </c>
      <c r="AG3909">
        <v>60</v>
      </c>
      <c r="AH3909">
        <v>3</v>
      </c>
    </row>
    <row r="3910" spans="1:34" ht="18.75">
      <c r="A3910" s="79">
        <v>3909</v>
      </c>
      <c r="B3910" t="s">
        <v>6275</v>
      </c>
      <c r="C3910">
        <v>16</v>
      </c>
      <c r="D3910">
        <v>2</v>
      </c>
      <c r="E3910">
        <v>1</v>
      </c>
      <c r="F3910">
        <v>1</v>
      </c>
      <c r="G3910">
        <v>0</v>
      </c>
      <c r="H3910">
        <v>0</v>
      </c>
      <c r="I3910">
        <v>4718</v>
      </c>
      <c r="J3910">
        <v>10000</v>
      </c>
      <c r="K3910">
        <v>8</v>
      </c>
      <c r="L3910">
        <v>8</v>
      </c>
      <c r="M3910">
        <v>8</v>
      </c>
      <c r="N3910">
        <v>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300</v>
      </c>
      <c r="W3910">
        <v>62000</v>
      </c>
      <c r="X3910">
        <v>5</v>
      </c>
      <c r="Y3910">
        <v>0</v>
      </c>
      <c r="Z3910">
        <v>0</v>
      </c>
      <c r="AA3910">
        <v>230</v>
      </c>
      <c r="AB3910">
        <v>0</v>
      </c>
      <c r="AC3910">
        <v>0</v>
      </c>
      <c r="AD3910">
        <v>0</v>
      </c>
      <c r="AE3910">
        <v>0</v>
      </c>
      <c r="AF3910">
        <v>40</v>
      </c>
      <c r="AG3910">
        <v>60</v>
      </c>
      <c r="AH3910">
        <v>3</v>
      </c>
    </row>
    <row r="3911" spans="1:34" ht="18.75">
      <c r="A3911" s="79">
        <v>3910</v>
      </c>
      <c r="B3911" t="s">
        <v>6276</v>
      </c>
      <c r="C3911">
        <v>16</v>
      </c>
      <c r="D3911">
        <v>10</v>
      </c>
      <c r="E3911">
        <v>1</v>
      </c>
      <c r="F3911">
        <v>2</v>
      </c>
      <c r="G3911">
        <v>0</v>
      </c>
      <c r="H3911">
        <v>0</v>
      </c>
      <c r="I3911">
        <v>4717</v>
      </c>
      <c r="J3911">
        <v>10000</v>
      </c>
      <c r="K3911">
        <v>8</v>
      </c>
      <c r="L3911">
        <v>8</v>
      </c>
      <c r="M3911">
        <v>8</v>
      </c>
      <c r="N3911">
        <v>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300</v>
      </c>
      <c r="W3911">
        <v>62000</v>
      </c>
      <c r="X3911">
        <v>5</v>
      </c>
      <c r="Y3911">
        <v>0</v>
      </c>
      <c r="Z3911">
        <v>0</v>
      </c>
      <c r="AA3911">
        <v>230</v>
      </c>
      <c r="AB3911">
        <v>0</v>
      </c>
      <c r="AC3911">
        <v>0</v>
      </c>
      <c r="AD3911">
        <v>0</v>
      </c>
      <c r="AE3911">
        <v>0</v>
      </c>
      <c r="AF3911">
        <v>40</v>
      </c>
      <c r="AG3911">
        <v>60</v>
      </c>
      <c r="AH3911">
        <v>3</v>
      </c>
    </row>
    <row r="3912" spans="1:34" ht="18.75">
      <c r="A3912" s="79">
        <v>3911</v>
      </c>
      <c r="B3912" t="s">
        <v>6277</v>
      </c>
      <c r="C3912">
        <v>54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4715</v>
      </c>
      <c r="J3912">
        <v>10000</v>
      </c>
      <c r="K3912">
        <v>5</v>
      </c>
      <c r="L3912">
        <v>10</v>
      </c>
      <c r="M3912">
        <v>5</v>
      </c>
      <c r="N3912">
        <v>10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300</v>
      </c>
      <c r="W3912">
        <v>62000</v>
      </c>
      <c r="X3912">
        <v>5</v>
      </c>
      <c r="Y3912">
        <v>0</v>
      </c>
      <c r="Z3912">
        <v>0</v>
      </c>
      <c r="AA3912">
        <v>230</v>
      </c>
      <c r="AB3912">
        <v>0</v>
      </c>
      <c r="AC3912">
        <v>0</v>
      </c>
      <c r="AD3912">
        <v>0</v>
      </c>
      <c r="AE3912">
        <v>0</v>
      </c>
      <c r="AF3912">
        <v>40</v>
      </c>
      <c r="AG3912">
        <v>60</v>
      </c>
      <c r="AH3912">
        <v>3</v>
      </c>
    </row>
    <row r="3913" spans="1:34" ht="18.75">
      <c r="A3913" s="79">
        <v>3912</v>
      </c>
      <c r="B3913" t="s">
        <v>6278</v>
      </c>
      <c r="C3913">
        <v>5</v>
      </c>
      <c r="D3913">
        <v>-1</v>
      </c>
      <c r="E3913">
        <v>80</v>
      </c>
      <c r="F3913">
        <v>113</v>
      </c>
      <c r="G3913">
        <v>0</v>
      </c>
      <c r="H3913">
        <v>0</v>
      </c>
      <c r="I3913">
        <v>4731</v>
      </c>
      <c r="J3913">
        <v>60000</v>
      </c>
      <c r="K3913">
        <v>7</v>
      </c>
      <c r="L3913">
        <v>15</v>
      </c>
      <c r="M3913">
        <v>0</v>
      </c>
      <c r="N3913">
        <v>12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89</v>
      </c>
      <c r="V3913">
        <v>300</v>
      </c>
      <c r="W3913">
        <v>85000</v>
      </c>
      <c r="X3913">
        <v>40</v>
      </c>
      <c r="Y3913">
        <v>360</v>
      </c>
      <c r="Z3913">
        <v>120</v>
      </c>
      <c r="AA3913">
        <v>2500</v>
      </c>
      <c r="AB3913">
        <v>0</v>
      </c>
      <c r="AC3913">
        <v>0</v>
      </c>
      <c r="AD3913">
        <v>0</v>
      </c>
      <c r="AE3913">
        <v>0</v>
      </c>
      <c r="AF3913">
        <v>300</v>
      </c>
      <c r="AG3913">
        <v>600</v>
      </c>
      <c r="AH3913">
        <v>3</v>
      </c>
    </row>
    <row r="3914" spans="1:34" ht="18.75">
      <c r="A3914" s="79">
        <v>3913</v>
      </c>
      <c r="B3914" t="s">
        <v>6279</v>
      </c>
      <c r="C3914">
        <v>10</v>
      </c>
      <c r="D3914">
        <v>-1</v>
      </c>
      <c r="E3914">
        <v>80</v>
      </c>
      <c r="F3914">
        <v>0</v>
      </c>
      <c r="G3914">
        <v>0</v>
      </c>
      <c r="H3914">
        <v>0</v>
      </c>
      <c r="I3914">
        <v>4740</v>
      </c>
      <c r="J3914">
        <v>60000</v>
      </c>
      <c r="K3914">
        <v>25</v>
      </c>
      <c r="L3914">
        <v>50</v>
      </c>
      <c r="M3914">
        <v>25</v>
      </c>
      <c r="N3914">
        <v>50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87</v>
      </c>
      <c r="V3914">
        <v>300</v>
      </c>
      <c r="W3914">
        <v>50000</v>
      </c>
      <c r="X3914">
        <v>250</v>
      </c>
      <c r="Y3914">
        <v>0</v>
      </c>
      <c r="Z3914">
        <v>0</v>
      </c>
      <c r="AA3914">
        <v>1200</v>
      </c>
      <c r="AB3914">
        <v>20</v>
      </c>
      <c r="AC3914">
        <v>0</v>
      </c>
      <c r="AD3914">
        <v>0</v>
      </c>
      <c r="AE3914">
        <v>0</v>
      </c>
      <c r="AF3914">
        <v>100</v>
      </c>
      <c r="AG3914">
        <v>130</v>
      </c>
      <c r="AH3914">
        <v>3</v>
      </c>
    </row>
    <row r="3915" spans="1:34" ht="18.75">
      <c r="A3915" s="79">
        <v>3914</v>
      </c>
      <c r="B3915" t="s">
        <v>6280</v>
      </c>
      <c r="C3915">
        <v>11</v>
      </c>
      <c r="D3915">
        <v>-1</v>
      </c>
      <c r="E3915">
        <v>80</v>
      </c>
      <c r="F3915">
        <v>0</v>
      </c>
      <c r="G3915">
        <v>0</v>
      </c>
      <c r="H3915">
        <v>0</v>
      </c>
      <c r="I3915">
        <v>4741</v>
      </c>
      <c r="J3915">
        <v>60000</v>
      </c>
      <c r="K3915">
        <v>25</v>
      </c>
      <c r="L3915">
        <v>50</v>
      </c>
      <c r="M3915">
        <v>25</v>
      </c>
      <c r="N3915">
        <v>50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87</v>
      </c>
      <c r="V3915">
        <v>300</v>
      </c>
      <c r="W3915">
        <v>50000</v>
      </c>
      <c r="X3915">
        <v>250</v>
      </c>
      <c r="Y3915">
        <v>0</v>
      </c>
      <c r="Z3915">
        <v>0</v>
      </c>
      <c r="AA3915">
        <v>1200</v>
      </c>
      <c r="AB3915">
        <v>20</v>
      </c>
      <c r="AC3915">
        <v>0</v>
      </c>
      <c r="AD3915">
        <v>0</v>
      </c>
      <c r="AE3915">
        <v>0</v>
      </c>
      <c r="AF3915">
        <v>100</v>
      </c>
      <c r="AG3915">
        <v>130</v>
      </c>
      <c r="AH3915">
        <v>3</v>
      </c>
    </row>
    <row r="3916" spans="1:34" ht="18.75">
      <c r="A3916" s="79">
        <v>3915</v>
      </c>
      <c r="B3916" t="s">
        <v>6281</v>
      </c>
      <c r="C3916">
        <v>10</v>
      </c>
      <c r="D3916">
        <v>-1</v>
      </c>
      <c r="E3916">
        <v>80</v>
      </c>
      <c r="F3916">
        <v>197</v>
      </c>
      <c r="G3916">
        <v>0</v>
      </c>
      <c r="H3916">
        <v>0</v>
      </c>
      <c r="I3916">
        <v>4740</v>
      </c>
      <c r="J3916">
        <v>60000</v>
      </c>
      <c r="K3916">
        <v>25</v>
      </c>
      <c r="L3916">
        <v>50</v>
      </c>
      <c r="M3916">
        <v>25</v>
      </c>
      <c r="N3916">
        <v>50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87</v>
      </c>
      <c r="V3916">
        <v>300</v>
      </c>
      <c r="W3916">
        <v>50000</v>
      </c>
      <c r="X3916">
        <v>250</v>
      </c>
      <c r="Y3916">
        <v>0</v>
      </c>
      <c r="Z3916">
        <v>0</v>
      </c>
      <c r="AA3916">
        <v>1200</v>
      </c>
      <c r="AB3916">
        <v>20</v>
      </c>
      <c r="AC3916">
        <v>0</v>
      </c>
      <c r="AD3916">
        <v>0</v>
      </c>
      <c r="AE3916">
        <v>0</v>
      </c>
      <c r="AF3916">
        <v>100</v>
      </c>
      <c r="AG3916">
        <v>130</v>
      </c>
      <c r="AH3916">
        <v>3</v>
      </c>
    </row>
    <row r="3917" spans="1:34" ht="18.75">
      <c r="A3917" s="79">
        <v>3916</v>
      </c>
      <c r="B3917" t="s">
        <v>6282</v>
      </c>
      <c r="C3917">
        <v>11</v>
      </c>
      <c r="D3917">
        <v>-1</v>
      </c>
      <c r="E3917">
        <v>80</v>
      </c>
      <c r="F3917">
        <v>197</v>
      </c>
      <c r="G3917">
        <v>0</v>
      </c>
      <c r="H3917">
        <v>0</v>
      </c>
      <c r="I3917">
        <v>4741</v>
      </c>
      <c r="J3917">
        <v>60000</v>
      </c>
      <c r="K3917">
        <v>25</v>
      </c>
      <c r="L3917">
        <v>50</v>
      </c>
      <c r="M3917">
        <v>25</v>
      </c>
      <c r="N3917">
        <v>50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87</v>
      </c>
      <c r="V3917">
        <v>300</v>
      </c>
      <c r="W3917">
        <v>50000</v>
      </c>
      <c r="X3917">
        <v>250</v>
      </c>
      <c r="Y3917">
        <v>0</v>
      </c>
      <c r="Z3917">
        <v>0</v>
      </c>
      <c r="AA3917">
        <v>1200</v>
      </c>
      <c r="AB3917">
        <v>20</v>
      </c>
      <c r="AC3917">
        <v>0</v>
      </c>
      <c r="AD3917">
        <v>0</v>
      </c>
      <c r="AE3917">
        <v>0</v>
      </c>
      <c r="AF3917">
        <v>100</v>
      </c>
      <c r="AG3917">
        <v>130</v>
      </c>
      <c r="AH3917">
        <v>3</v>
      </c>
    </row>
    <row r="3918" spans="1:34" ht="18.75">
      <c r="A3918" s="79">
        <v>3917</v>
      </c>
      <c r="B3918" t="s">
        <v>6283</v>
      </c>
      <c r="C3918">
        <v>15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4711</v>
      </c>
      <c r="J3918">
        <v>8000</v>
      </c>
      <c r="K3918">
        <v>5</v>
      </c>
      <c r="L3918">
        <v>10</v>
      </c>
      <c r="M3918">
        <v>5</v>
      </c>
      <c r="N3918">
        <v>10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300</v>
      </c>
      <c r="W3918">
        <v>62000</v>
      </c>
      <c r="X3918">
        <v>5</v>
      </c>
      <c r="Y3918">
        <v>0</v>
      </c>
      <c r="Z3918">
        <v>0</v>
      </c>
      <c r="AA3918">
        <v>300</v>
      </c>
      <c r="AB3918">
        <v>0</v>
      </c>
      <c r="AC3918">
        <v>0</v>
      </c>
      <c r="AD3918">
        <v>0</v>
      </c>
      <c r="AE3918">
        <v>0</v>
      </c>
      <c r="AF3918">
        <v>70</v>
      </c>
      <c r="AG3918">
        <v>100</v>
      </c>
      <c r="AH3918">
        <v>3</v>
      </c>
    </row>
    <row r="3919" spans="1:34" ht="18.75">
      <c r="A3919" s="79">
        <v>3918</v>
      </c>
      <c r="B3919" t="s">
        <v>6284</v>
      </c>
      <c r="C3919">
        <v>22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4713</v>
      </c>
      <c r="J3919">
        <v>7000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65</v>
      </c>
      <c r="V3919">
        <v>300</v>
      </c>
      <c r="W3919">
        <v>62000</v>
      </c>
      <c r="X3919">
        <v>10</v>
      </c>
      <c r="Y3919">
        <v>0</v>
      </c>
      <c r="Z3919">
        <v>0</v>
      </c>
      <c r="AA3919">
        <v>300</v>
      </c>
      <c r="AB3919">
        <v>0</v>
      </c>
      <c r="AC3919">
        <v>0</v>
      </c>
      <c r="AD3919">
        <v>0</v>
      </c>
      <c r="AE3919">
        <v>0</v>
      </c>
      <c r="AF3919">
        <v>70</v>
      </c>
      <c r="AG3919">
        <v>100</v>
      </c>
      <c r="AH3919">
        <v>3</v>
      </c>
    </row>
    <row r="3920" spans="1:34" ht="18.75">
      <c r="A3920" s="79">
        <v>3919</v>
      </c>
      <c r="B3920" t="s">
        <v>6285</v>
      </c>
      <c r="C3920">
        <v>62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4714</v>
      </c>
      <c r="J3920">
        <v>10000</v>
      </c>
      <c r="K3920">
        <v>5</v>
      </c>
      <c r="L3920">
        <v>10</v>
      </c>
      <c r="M3920">
        <v>5</v>
      </c>
      <c r="N3920">
        <v>10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300</v>
      </c>
      <c r="W3920">
        <v>62000</v>
      </c>
      <c r="X3920">
        <v>5</v>
      </c>
      <c r="Y3920">
        <v>0</v>
      </c>
      <c r="Z3920">
        <v>0</v>
      </c>
      <c r="AA3920">
        <v>300</v>
      </c>
      <c r="AB3920">
        <v>0</v>
      </c>
      <c r="AC3920">
        <v>0</v>
      </c>
      <c r="AD3920">
        <v>0</v>
      </c>
      <c r="AE3920">
        <v>0</v>
      </c>
      <c r="AF3920">
        <v>70</v>
      </c>
      <c r="AG3920">
        <v>100</v>
      </c>
      <c r="AH3920">
        <v>3</v>
      </c>
    </row>
    <row r="3921" spans="1:34" ht="18.75">
      <c r="A3921" s="79">
        <v>3920</v>
      </c>
      <c r="B3921" t="s">
        <v>6286</v>
      </c>
      <c r="C3921">
        <v>19</v>
      </c>
      <c r="D3921">
        <v>0</v>
      </c>
      <c r="E3921">
        <v>3</v>
      </c>
      <c r="F3921">
        <v>0</v>
      </c>
      <c r="G3921">
        <v>0</v>
      </c>
      <c r="H3921">
        <v>0</v>
      </c>
      <c r="I3921">
        <v>4716</v>
      </c>
      <c r="J3921">
        <v>8000</v>
      </c>
      <c r="K3921">
        <v>0</v>
      </c>
      <c r="L3921">
        <v>0</v>
      </c>
      <c r="M3921">
        <v>0</v>
      </c>
      <c r="N3921">
        <v>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91</v>
      </c>
      <c r="V3921">
        <v>300</v>
      </c>
      <c r="W3921">
        <v>62000</v>
      </c>
      <c r="X3921">
        <v>0</v>
      </c>
      <c r="Y3921">
        <v>0</v>
      </c>
      <c r="Z3921">
        <v>0</v>
      </c>
      <c r="AA3921">
        <v>300</v>
      </c>
      <c r="AB3921">
        <v>0</v>
      </c>
      <c r="AC3921">
        <v>0</v>
      </c>
      <c r="AD3921">
        <v>0</v>
      </c>
      <c r="AE3921">
        <v>0</v>
      </c>
      <c r="AF3921">
        <v>70</v>
      </c>
      <c r="AG3921">
        <v>100</v>
      </c>
      <c r="AH3921">
        <v>3</v>
      </c>
    </row>
    <row r="3922" spans="1:34" ht="18.75">
      <c r="A3922" s="79">
        <v>3921</v>
      </c>
      <c r="B3922" t="s">
        <v>6287</v>
      </c>
      <c r="C3922">
        <v>26</v>
      </c>
      <c r="D3922">
        <v>0</v>
      </c>
      <c r="E3922">
        <v>2</v>
      </c>
      <c r="F3922">
        <v>0</v>
      </c>
      <c r="G3922">
        <v>0</v>
      </c>
      <c r="H3922">
        <v>0</v>
      </c>
      <c r="I3922">
        <v>4712</v>
      </c>
      <c r="J3922">
        <v>8000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65</v>
      </c>
      <c r="V3922">
        <v>300</v>
      </c>
      <c r="W3922">
        <v>62000</v>
      </c>
      <c r="X3922">
        <v>10</v>
      </c>
      <c r="Y3922">
        <v>0</v>
      </c>
      <c r="Z3922">
        <v>0</v>
      </c>
      <c r="AA3922">
        <v>300</v>
      </c>
      <c r="AB3922">
        <v>0</v>
      </c>
      <c r="AC3922">
        <v>0</v>
      </c>
      <c r="AD3922">
        <v>0</v>
      </c>
      <c r="AE3922">
        <v>0</v>
      </c>
      <c r="AF3922">
        <v>70</v>
      </c>
      <c r="AG3922">
        <v>100</v>
      </c>
      <c r="AH3922">
        <v>3</v>
      </c>
    </row>
    <row r="3923" spans="1:34" ht="18.75">
      <c r="A3923" s="79">
        <v>3922</v>
      </c>
      <c r="B3923" t="s">
        <v>6288</v>
      </c>
      <c r="C3923">
        <v>16</v>
      </c>
      <c r="D3923">
        <v>2</v>
      </c>
      <c r="E3923">
        <v>1</v>
      </c>
      <c r="F3923">
        <v>1</v>
      </c>
      <c r="G3923">
        <v>0</v>
      </c>
      <c r="H3923">
        <v>0</v>
      </c>
      <c r="I3923">
        <v>4718</v>
      </c>
      <c r="J3923">
        <v>10000</v>
      </c>
      <c r="K3923">
        <v>8</v>
      </c>
      <c r="L3923">
        <v>8</v>
      </c>
      <c r="M3923">
        <v>8</v>
      </c>
      <c r="N3923">
        <v>8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300</v>
      </c>
      <c r="W3923">
        <v>62000</v>
      </c>
      <c r="X3923">
        <v>5</v>
      </c>
      <c r="Y3923">
        <v>0</v>
      </c>
      <c r="Z3923">
        <v>0</v>
      </c>
      <c r="AA3923">
        <v>300</v>
      </c>
      <c r="AB3923">
        <v>0</v>
      </c>
      <c r="AC3923">
        <v>0</v>
      </c>
      <c r="AD3923">
        <v>0</v>
      </c>
      <c r="AE3923">
        <v>0</v>
      </c>
      <c r="AF3923">
        <v>70</v>
      </c>
      <c r="AG3923">
        <v>100</v>
      </c>
      <c r="AH3923">
        <v>3</v>
      </c>
    </row>
    <row r="3924" spans="1:34" ht="18.75">
      <c r="A3924" s="79">
        <v>3923</v>
      </c>
      <c r="B3924" t="s">
        <v>6289</v>
      </c>
      <c r="C3924">
        <v>16</v>
      </c>
      <c r="D3924">
        <v>10</v>
      </c>
      <c r="E3924">
        <v>1</v>
      </c>
      <c r="F3924">
        <v>2</v>
      </c>
      <c r="G3924">
        <v>0</v>
      </c>
      <c r="H3924">
        <v>0</v>
      </c>
      <c r="I3924">
        <v>4717</v>
      </c>
      <c r="J3924">
        <v>10000</v>
      </c>
      <c r="K3924">
        <v>8</v>
      </c>
      <c r="L3924">
        <v>8</v>
      </c>
      <c r="M3924">
        <v>8</v>
      </c>
      <c r="N3924">
        <v>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300</v>
      </c>
      <c r="W3924">
        <v>62000</v>
      </c>
      <c r="X3924">
        <v>5</v>
      </c>
      <c r="Y3924">
        <v>0</v>
      </c>
      <c r="Z3924">
        <v>0</v>
      </c>
      <c r="AA3924">
        <v>300</v>
      </c>
      <c r="AB3924">
        <v>0</v>
      </c>
      <c r="AC3924">
        <v>0</v>
      </c>
      <c r="AD3924">
        <v>0</v>
      </c>
      <c r="AE3924">
        <v>0</v>
      </c>
      <c r="AF3924">
        <v>70</v>
      </c>
      <c r="AG3924">
        <v>100</v>
      </c>
      <c r="AH3924">
        <v>3</v>
      </c>
    </row>
    <row r="3925" spans="1:34" ht="18.75">
      <c r="A3925" s="79">
        <v>3924</v>
      </c>
      <c r="B3925" t="s">
        <v>6290</v>
      </c>
      <c r="C3925">
        <v>54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4715</v>
      </c>
      <c r="J3925">
        <v>10000</v>
      </c>
      <c r="K3925">
        <v>5</v>
      </c>
      <c r="L3925">
        <v>10</v>
      </c>
      <c r="M3925">
        <v>5</v>
      </c>
      <c r="N3925">
        <v>10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300</v>
      </c>
      <c r="W3925">
        <v>62000</v>
      </c>
      <c r="X3925">
        <v>5</v>
      </c>
      <c r="Y3925">
        <v>0</v>
      </c>
      <c r="Z3925">
        <v>0</v>
      </c>
      <c r="AA3925">
        <v>300</v>
      </c>
      <c r="AB3925">
        <v>0</v>
      </c>
      <c r="AC3925">
        <v>0</v>
      </c>
      <c r="AD3925">
        <v>0</v>
      </c>
      <c r="AE3925">
        <v>0</v>
      </c>
      <c r="AF3925">
        <v>70</v>
      </c>
      <c r="AG3925">
        <v>100</v>
      </c>
      <c r="AH3925">
        <v>3</v>
      </c>
    </row>
    <row r="3926" spans="1:34" ht="18.75">
      <c r="A3926" s="79">
        <v>3925</v>
      </c>
      <c r="B3926" t="s">
        <v>6291</v>
      </c>
      <c r="C3926">
        <v>30</v>
      </c>
      <c r="D3926">
        <v>0</v>
      </c>
      <c r="E3926">
        <v>1</v>
      </c>
      <c r="F3926">
        <v>0</v>
      </c>
      <c r="G3926">
        <v>1</v>
      </c>
      <c r="H3926">
        <v>0</v>
      </c>
      <c r="I3926">
        <v>4710</v>
      </c>
      <c r="J3926">
        <v>50000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300</v>
      </c>
      <c r="W3926">
        <v>62000</v>
      </c>
      <c r="X3926">
        <v>5</v>
      </c>
      <c r="Y3926">
        <v>0</v>
      </c>
      <c r="Z3926">
        <v>0</v>
      </c>
      <c r="AA3926">
        <v>300</v>
      </c>
      <c r="AB3926">
        <v>0</v>
      </c>
      <c r="AC3926">
        <v>0</v>
      </c>
      <c r="AD3926">
        <v>0</v>
      </c>
      <c r="AE3926">
        <v>0</v>
      </c>
      <c r="AF3926">
        <v>70</v>
      </c>
      <c r="AG3926">
        <v>100</v>
      </c>
      <c r="AH3926">
        <v>3</v>
      </c>
    </row>
    <row r="3927" spans="1:34" ht="18.75">
      <c r="A3927" s="79">
        <v>3926</v>
      </c>
      <c r="B3927" t="s">
        <v>6292</v>
      </c>
      <c r="C3927">
        <v>30</v>
      </c>
      <c r="D3927">
        <v>188</v>
      </c>
      <c r="E3927">
        <v>1</v>
      </c>
      <c r="F3927">
        <v>0</v>
      </c>
      <c r="G3927">
        <v>10</v>
      </c>
      <c r="H3927">
        <v>0</v>
      </c>
      <c r="I3927">
        <v>4710</v>
      </c>
      <c r="J3927">
        <v>50000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300</v>
      </c>
      <c r="W3927">
        <v>62000</v>
      </c>
      <c r="X3927">
        <v>5</v>
      </c>
      <c r="Y3927">
        <v>0</v>
      </c>
      <c r="Z3927">
        <v>0</v>
      </c>
      <c r="AA3927">
        <v>300</v>
      </c>
      <c r="AB3927">
        <v>0</v>
      </c>
      <c r="AC3927">
        <v>0</v>
      </c>
      <c r="AD3927">
        <v>0</v>
      </c>
      <c r="AE3927">
        <v>0</v>
      </c>
      <c r="AF3927">
        <v>70</v>
      </c>
      <c r="AG3927">
        <v>100</v>
      </c>
      <c r="AH3927">
        <v>3</v>
      </c>
    </row>
    <row r="3928" spans="1:34" ht="18.75">
      <c r="A3928" s="79">
        <v>3927</v>
      </c>
      <c r="B3928" t="s">
        <v>6293</v>
      </c>
      <c r="C3928">
        <v>5</v>
      </c>
      <c r="D3928">
        <v>-1</v>
      </c>
      <c r="E3928">
        <v>80</v>
      </c>
      <c r="F3928">
        <v>199</v>
      </c>
      <c r="G3928">
        <v>0</v>
      </c>
      <c r="H3928">
        <v>0</v>
      </c>
      <c r="I3928">
        <v>4873</v>
      </c>
      <c r="J3928">
        <v>60000</v>
      </c>
      <c r="K3928">
        <v>7</v>
      </c>
      <c r="L3928">
        <v>5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89</v>
      </c>
      <c r="V3928">
        <v>150</v>
      </c>
      <c r="W3928">
        <v>85000</v>
      </c>
      <c r="X3928">
        <v>20</v>
      </c>
      <c r="Y3928">
        <v>150</v>
      </c>
      <c r="Z3928">
        <v>0</v>
      </c>
      <c r="AA3928">
        <v>0</v>
      </c>
      <c r="AB3928">
        <v>0</v>
      </c>
      <c r="AC3928">
        <v>0</v>
      </c>
      <c r="AD3928">
        <v>3276</v>
      </c>
      <c r="AE3928">
        <v>2784</v>
      </c>
      <c r="AF3928">
        <v>200</v>
      </c>
      <c r="AG3928">
        <v>300</v>
      </c>
      <c r="AH3928">
        <v>3</v>
      </c>
    </row>
    <row r="3929" spans="1:34" ht="18.75">
      <c r="A3929" s="79">
        <v>3928</v>
      </c>
      <c r="B3929" t="s">
        <v>6294</v>
      </c>
      <c r="C3929">
        <v>10</v>
      </c>
      <c r="D3929">
        <v>-1</v>
      </c>
      <c r="E3929">
        <v>80</v>
      </c>
      <c r="F3929">
        <v>30</v>
      </c>
      <c r="G3929">
        <v>0</v>
      </c>
      <c r="H3929">
        <v>0</v>
      </c>
      <c r="I3929">
        <v>4896</v>
      </c>
      <c r="J3929">
        <v>60000</v>
      </c>
      <c r="K3929">
        <v>15</v>
      </c>
      <c r="L3929">
        <v>35</v>
      </c>
      <c r="M3929">
        <v>15</v>
      </c>
      <c r="N3929">
        <v>35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87</v>
      </c>
      <c r="V3929">
        <v>150</v>
      </c>
      <c r="W3929">
        <v>50000</v>
      </c>
      <c r="X3929">
        <v>154</v>
      </c>
      <c r="Y3929">
        <v>0</v>
      </c>
      <c r="Z3929">
        <v>0</v>
      </c>
      <c r="AA3929">
        <v>3132</v>
      </c>
      <c r="AB3929">
        <v>20</v>
      </c>
      <c r="AC3929">
        <v>0</v>
      </c>
      <c r="AD3929">
        <v>1716</v>
      </c>
      <c r="AE3929">
        <v>288</v>
      </c>
      <c r="AF3929">
        <v>50</v>
      </c>
      <c r="AG3929">
        <v>70</v>
      </c>
      <c r="AH3929">
        <v>3</v>
      </c>
    </row>
    <row r="3930" spans="1:34" ht="18.75">
      <c r="A3930" s="79">
        <v>3929</v>
      </c>
      <c r="B3930" t="s">
        <v>6295</v>
      </c>
      <c r="C3930">
        <v>11</v>
      </c>
      <c r="D3930">
        <v>-1</v>
      </c>
      <c r="E3930">
        <v>80</v>
      </c>
      <c r="F3930">
        <v>31</v>
      </c>
      <c r="G3930">
        <v>0</v>
      </c>
      <c r="H3930">
        <v>0</v>
      </c>
      <c r="I3930">
        <v>4897</v>
      </c>
      <c r="J3930">
        <v>60000</v>
      </c>
      <c r="K3930">
        <v>15</v>
      </c>
      <c r="L3930">
        <v>35</v>
      </c>
      <c r="M3930">
        <v>15</v>
      </c>
      <c r="N3930">
        <v>35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87</v>
      </c>
      <c r="V3930">
        <v>150</v>
      </c>
      <c r="W3930">
        <v>50000</v>
      </c>
      <c r="X3930">
        <v>154</v>
      </c>
      <c r="Y3930">
        <v>0</v>
      </c>
      <c r="Z3930">
        <v>0</v>
      </c>
      <c r="AA3930">
        <v>3132</v>
      </c>
      <c r="AB3930">
        <v>20</v>
      </c>
      <c r="AC3930">
        <v>0</v>
      </c>
      <c r="AD3930">
        <v>1716</v>
      </c>
      <c r="AE3930">
        <v>288</v>
      </c>
      <c r="AF3930">
        <v>50</v>
      </c>
      <c r="AG3930">
        <v>70</v>
      </c>
      <c r="AH3930">
        <v>3</v>
      </c>
    </row>
    <row r="3931" spans="1:34" ht="18.75">
      <c r="A3931" s="79">
        <v>3930</v>
      </c>
      <c r="B3931" t="s">
        <v>6296</v>
      </c>
      <c r="C3931">
        <v>16</v>
      </c>
      <c r="D3931">
        <v>10</v>
      </c>
      <c r="E3931">
        <v>2</v>
      </c>
      <c r="F3931">
        <v>0</v>
      </c>
      <c r="G3931">
        <v>0</v>
      </c>
      <c r="H3931">
        <v>0</v>
      </c>
      <c r="I3931">
        <v>4848</v>
      </c>
      <c r="J3931">
        <v>6000</v>
      </c>
      <c r="K3931">
        <v>5</v>
      </c>
      <c r="L3931">
        <v>10</v>
      </c>
      <c r="M3931">
        <v>5</v>
      </c>
      <c r="N3931">
        <v>10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150</v>
      </c>
      <c r="W3931">
        <v>25000</v>
      </c>
      <c r="X3931">
        <v>5</v>
      </c>
      <c r="Y3931">
        <v>0</v>
      </c>
      <c r="Z3931">
        <v>0</v>
      </c>
      <c r="AA3931">
        <v>104</v>
      </c>
      <c r="AB3931">
        <v>0</v>
      </c>
      <c r="AC3931">
        <v>0</v>
      </c>
      <c r="AD3931">
        <v>0</v>
      </c>
      <c r="AE3931">
        <v>0</v>
      </c>
      <c r="AF3931">
        <v>35</v>
      </c>
      <c r="AG3931">
        <v>50</v>
      </c>
      <c r="AH3931">
        <v>3</v>
      </c>
    </row>
    <row r="3932" spans="1:34" ht="18.75">
      <c r="A3932" s="79">
        <v>3931</v>
      </c>
      <c r="B3932" t="s">
        <v>6297</v>
      </c>
      <c r="C3932">
        <v>16</v>
      </c>
      <c r="D3932">
        <v>2</v>
      </c>
      <c r="E3932">
        <v>1</v>
      </c>
      <c r="F3932">
        <v>1</v>
      </c>
      <c r="G3932">
        <v>0</v>
      </c>
      <c r="H3932">
        <v>0</v>
      </c>
      <c r="I3932">
        <v>4842</v>
      </c>
      <c r="J3932">
        <v>8000</v>
      </c>
      <c r="K3932">
        <v>5</v>
      </c>
      <c r="L3932">
        <v>10</v>
      </c>
      <c r="M3932">
        <v>5</v>
      </c>
      <c r="N3932">
        <v>10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150</v>
      </c>
      <c r="W3932">
        <v>20000</v>
      </c>
      <c r="X3932">
        <v>5</v>
      </c>
      <c r="Y3932">
        <v>0</v>
      </c>
      <c r="Z3932">
        <v>0</v>
      </c>
      <c r="AA3932">
        <v>104</v>
      </c>
      <c r="AB3932">
        <v>0</v>
      </c>
      <c r="AC3932">
        <v>0</v>
      </c>
      <c r="AD3932">
        <v>0</v>
      </c>
      <c r="AE3932">
        <v>0</v>
      </c>
      <c r="AF3932">
        <v>35</v>
      </c>
      <c r="AG3932">
        <v>50</v>
      </c>
      <c r="AH3932">
        <v>3</v>
      </c>
    </row>
    <row r="3933" spans="1:34" ht="18.75">
      <c r="A3933" s="79">
        <v>3932</v>
      </c>
      <c r="B3933" t="s">
        <v>6298</v>
      </c>
      <c r="C3933">
        <v>19</v>
      </c>
      <c r="D3933">
        <v>0</v>
      </c>
      <c r="E3933">
        <v>3</v>
      </c>
      <c r="F3933">
        <v>0</v>
      </c>
      <c r="G3933">
        <v>0</v>
      </c>
      <c r="H3933">
        <v>0</v>
      </c>
      <c r="I3933">
        <v>4846</v>
      </c>
      <c r="J3933">
        <v>8000</v>
      </c>
      <c r="K3933">
        <v>0</v>
      </c>
      <c r="L3933">
        <v>0</v>
      </c>
      <c r="M3933">
        <v>0</v>
      </c>
      <c r="N3933">
        <v>4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150</v>
      </c>
      <c r="W3933">
        <v>50000</v>
      </c>
      <c r="X3933">
        <v>5</v>
      </c>
      <c r="Y3933">
        <v>0</v>
      </c>
      <c r="Z3933">
        <v>0</v>
      </c>
      <c r="AA3933">
        <v>104</v>
      </c>
      <c r="AB3933">
        <v>0</v>
      </c>
      <c r="AC3933">
        <v>0</v>
      </c>
      <c r="AD3933">
        <v>0</v>
      </c>
      <c r="AE3933">
        <v>0</v>
      </c>
      <c r="AF3933">
        <v>35</v>
      </c>
      <c r="AG3933">
        <v>50</v>
      </c>
      <c r="AH3933">
        <v>3</v>
      </c>
    </row>
    <row r="3934" spans="1:34" ht="18.75">
      <c r="A3934" s="79">
        <v>3933</v>
      </c>
      <c r="B3934" t="s">
        <v>6299</v>
      </c>
      <c r="C3934">
        <v>26</v>
      </c>
      <c r="D3934">
        <v>0</v>
      </c>
      <c r="E3934">
        <v>2</v>
      </c>
      <c r="F3934">
        <v>0</v>
      </c>
      <c r="G3934">
        <v>0</v>
      </c>
      <c r="H3934">
        <v>0</v>
      </c>
      <c r="I3934">
        <v>4840</v>
      </c>
      <c r="J3934">
        <v>8000</v>
      </c>
      <c r="K3934">
        <v>3</v>
      </c>
      <c r="L3934">
        <v>5</v>
      </c>
      <c r="M3934">
        <v>3</v>
      </c>
      <c r="N3934">
        <v>5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150</v>
      </c>
      <c r="W3934">
        <v>50000</v>
      </c>
      <c r="X3934">
        <v>5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208</v>
      </c>
      <c r="AE3934">
        <v>128</v>
      </c>
      <c r="AF3934">
        <v>35</v>
      </c>
      <c r="AG3934">
        <v>50</v>
      </c>
      <c r="AH3934">
        <v>3</v>
      </c>
    </row>
    <row r="3935" spans="1:34" ht="18.75">
      <c r="A3935" s="79">
        <v>3934</v>
      </c>
      <c r="B3935" t="s">
        <v>6300</v>
      </c>
      <c r="C3935">
        <v>54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4843</v>
      </c>
      <c r="J3935">
        <v>8000</v>
      </c>
      <c r="K3935">
        <v>5</v>
      </c>
      <c r="L3935">
        <v>10</v>
      </c>
      <c r="M3935">
        <v>5</v>
      </c>
      <c r="N3935">
        <v>10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150</v>
      </c>
      <c r="W3935">
        <v>50000</v>
      </c>
      <c r="X3935">
        <v>5</v>
      </c>
      <c r="Y3935">
        <v>0</v>
      </c>
      <c r="Z3935">
        <v>0</v>
      </c>
      <c r="AA3935">
        <v>104</v>
      </c>
      <c r="AB3935">
        <v>0</v>
      </c>
      <c r="AC3935">
        <v>0</v>
      </c>
      <c r="AD3935">
        <v>0</v>
      </c>
      <c r="AE3935">
        <v>0</v>
      </c>
      <c r="AF3935">
        <v>35</v>
      </c>
      <c r="AG3935">
        <v>50</v>
      </c>
      <c r="AH3935">
        <v>3</v>
      </c>
    </row>
    <row r="3936" spans="1:34" ht="18.75">
      <c r="A3936" s="79">
        <v>3935</v>
      </c>
      <c r="B3936" t="s">
        <v>6301</v>
      </c>
      <c r="C3936">
        <v>62</v>
      </c>
      <c r="D3936">
        <v>0</v>
      </c>
      <c r="E3936">
        <v>1</v>
      </c>
      <c r="F3936">
        <v>6</v>
      </c>
      <c r="G3936">
        <v>0</v>
      </c>
      <c r="H3936">
        <v>0</v>
      </c>
      <c r="I3936">
        <v>4844</v>
      </c>
      <c r="J3936">
        <v>10000</v>
      </c>
      <c r="K3936">
        <v>5</v>
      </c>
      <c r="L3936">
        <v>10</v>
      </c>
      <c r="M3936">
        <v>5</v>
      </c>
      <c r="N3936">
        <v>10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150</v>
      </c>
      <c r="W3936">
        <v>50000</v>
      </c>
      <c r="X3936">
        <v>5</v>
      </c>
      <c r="Y3936">
        <v>0</v>
      </c>
      <c r="Z3936">
        <v>0</v>
      </c>
      <c r="AA3936">
        <v>104</v>
      </c>
      <c r="AB3936">
        <v>0</v>
      </c>
      <c r="AC3936">
        <v>0</v>
      </c>
      <c r="AD3936">
        <v>0</v>
      </c>
      <c r="AE3936">
        <v>0</v>
      </c>
      <c r="AF3936">
        <v>35</v>
      </c>
      <c r="AG3936">
        <v>50</v>
      </c>
      <c r="AH3936">
        <v>3</v>
      </c>
    </row>
    <row r="3937" spans="1:34" ht="18.75">
      <c r="A3937" s="79">
        <v>3936</v>
      </c>
      <c r="B3937" t="s">
        <v>6302</v>
      </c>
      <c r="C3937">
        <v>30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4845</v>
      </c>
      <c r="J3937">
        <v>50000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150</v>
      </c>
      <c r="W3937">
        <v>25000</v>
      </c>
      <c r="X3937">
        <v>5</v>
      </c>
      <c r="Y3937">
        <v>0</v>
      </c>
      <c r="Z3937">
        <v>0</v>
      </c>
      <c r="AA3937">
        <v>104</v>
      </c>
      <c r="AB3937">
        <v>0</v>
      </c>
      <c r="AC3937">
        <v>0</v>
      </c>
      <c r="AD3937">
        <v>0</v>
      </c>
      <c r="AE3937">
        <v>0</v>
      </c>
      <c r="AF3937">
        <v>35</v>
      </c>
      <c r="AG3937">
        <v>50</v>
      </c>
      <c r="AH3937">
        <v>3</v>
      </c>
    </row>
    <row r="3938" spans="1:34" ht="18.75">
      <c r="A3938" s="79">
        <v>3937</v>
      </c>
      <c r="B3938" t="s">
        <v>6303</v>
      </c>
      <c r="C3938">
        <v>22</v>
      </c>
      <c r="D3938">
        <v>0</v>
      </c>
      <c r="E3938">
        <v>2</v>
      </c>
      <c r="F3938">
        <v>0</v>
      </c>
      <c r="G3938">
        <v>0</v>
      </c>
      <c r="H3938">
        <v>0</v>
      </c>
      <c r="I3938">
        <v>4847</v>
      </c>
      <c r="J3938">
        <v>8000</v>
      </c>
      <c r="K3938">
        <v>3</v>
      </c>
      <c r="L3938">
        <v>5</v>
      </c>
      <c r="M3938">
        <v>3</v>
      </c>
      <c r="N3938">
        <v>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150</v>
      </c>
      <c r="W3938">
        <v>50000</v>
      </c>
      <c r="X3938">
        <v>5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208</v>
      </c>
      <c r="AE3938">
        <v>128</v>
      </c>
      <c r="AF3938">
        <v>35</v>
      </c>
      <c r="AG3938">
        <v>50</v>
      </c>
      <c r="AH3938">
        <v>3</v>
      </c>
    </row>
    <row r="3939" spans="1:34" ht="18.75">
      <c r="A3939" s="79">
        <v>3938</v>
      </c>
      <c r="B3939" t="s">
        <v>6304</v>
      </c>
      <c r="C3939">
        <v>15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4841</v>
      </c>
      <c r="J3939">
        <v>10000</v>
      </c>
      <c r="K3939">
        <v>5</v>
      </c>
      <c r="L3939">
        <v>10</v>
      </c>
      <c r="M3939">
        <v>5</v>
      </c>
      <c r="N3939">
        <v>10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150</v>
      </c>
      <c r="W3939">
        <v>50000</v>
      </c>
      <c r="X3939">
        <v>5</v>
      </c>
      <c r="Y3939">
        <v>0</v>
      </c>
      <c r="Z3939">
        <v>0</v>
      </c>
      <c r="AA3939">
        <v>104</v>
      </c>
      <c r="AB3939">
        <v>0</v>
      </c>
      <c r="AC3939">
        <v>0</v>
      </c>
      <c r="AD3939">
        <v>0</v>
      </c>
      <c r="AE3939">
        <v>0</v>
      </c>
      <c r="AF3939">
        <v>35</v>
      </c>
      <c r="AG3939">
        <v>50</v>
      </c>
      <c r="AH3939">
        <v>3</v>
      </c>
    </row>
    <row r="3940" spans="1:34" ht="18.75">
      <c r="A3940" s="79">
        <v>3939</v>
      </c>
      <c r="B3940" t="s">
        <v>6305</v>
      </c>
      <c r="C3940">
        <v>5</v>
      </c>
      <c r="D3940">
        <v>-1</v>
      </c>
      <c r="E3940">
        <v>80</v>
      </c>
      <c r="F3940">
        <v>113</v>
      </c>
      <c r="G3940">
        <v>0</v>
      </c>
      <c r="H3940">
        <v>0</v>
      </c>
      <c r="I3940">
        <v>4883</v>
      </c>
      <c r="J3940">
        <v>60000</v>
      </c>
      <c r="K3940">
        <v>7</v>
      </c>
      <c r="L3940">
        <v>12</v>
      </c>
      <c r="M3940">
        <v>0</v>
      </c>
      <c r="N3940">
        <v>12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89</v>
      </c>
      <c r="V3940">
        <v>300</v>
      </c>
      <c r="W3940">
        <v>62000</v>
      </c>
      <c r="X3940">
        <v>20</v>
      </c>
      <c r="Y3940">
        <v>288</v>
      </c>
      <c r="Z3940">
        <v>20</v>
      </c>
      <c r="AA3940">
        <v>0</v>
      </c>
      <c r="AB3940">
        <v>0</v>
      </c>
      <c r="AC3940">
        <v>0</v>
      </c>
      <c r="AD3940">
        <v>15070</v>
      </c>
      <c r="AE3940">
        <v>12806</v>
      </c>
      <c r="AF3940">
        <v>230</v>
      </c>
      <c r="AG3940">
        <v>400</v>
      </c>
      <c r="AH3940">
        <v>3</v>
      </c>
    </row>
    <row r="3941" spans="1:34" ht="18.75">
      <c r="A3941" s="79">
        <v>3940</v>
      </c>
      <c r="B3941" t="s">
        <v>6306</v>
      </c>
      <c r="C3941">
        <v>10</v>
      </c>
      <c r="D3941">
        <v>-1</v>
      </c>
      <c r="E3941">
        <v>80</v>
      </c>
      <c r="F3941">
        <v>0</v>
      </c>
      <c r="G3941">
        <v>0</v>
      </c>
      <c r="H3941">
        <v>0</v>
      </c>
      <c r="I3941">
        <v>4906</v>
      </c>
      <c r="J3941">
        <v>60000</v>
      </c>
      <c r="K3941">
        <v>20</v>
      </c>
      <c r="L3941">
        <v>40</v>
      </c>
      <c r="M3941">
        <v>20</v>
      </c>
      <c r="N3941">
        <v>40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87</v>
      </c>
      <c r="V3941">
        <v>300</v>
      </c>
      <c r="W3941">
        <v>62000</v>
      </c>
      <c r="X3941">
        <v>250</v>
      </c>
      <c r="Y3941">
        <v>0</v>
      </c>
      <c r="Z3941">
        <v>0</v>
      </c>
      <c r="AA3941">
        <v>4802</v>
      </c>
      <c r="AB3941">
        <v>20</v>
      </c>
      <c r="AC3941">
        <v>0</v>
      </c>
      <c r="AD3941">
        <v>7894</v>
      </c>
      <c r="AE3941">
        <v>1325</v>
      </c>
      <c r="AF3941">
        <v>70</v>
      </c>
      <c r="AG3941">
        <v>90</v>
      </c>
      <c r="AH3941">
        <v>3</v>
      </c>
    </row>
    <row r="3942" spans="1:34" ht="18.75">
      <c r="A3942" s="79">
        <v>3941</v>
      </c>
      <c r="B3942" t="s">
        <v>6307</v>
      </c>
      <c r="C3942">
        <v>11</v>
      </c>
      <c r="D3942">
        <v>-1</v>
      </c>
      <c r="E3942">
        <v>80</v>
      </c>
      <c r="F3942">
        <v>0</v>
      </c>
      <c r="G3942">
        <v>0</v>
      </c>
      <c r="H3942">
        <v>0</v>
      </c>
      <c r="I3942">
        <v>4907</v>
      </c>
      <c r="J3942">
        <v>60000</v>
      </c>
      <c r="K3942">
        <v>20</v>
      </c>
      <c r="L3942">
        <v>40</v>
      </c>
      <c r="M3942">
        <v>20</v>
      </c>
      <c r="N3942">
        <v>40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87</v>
      </c>
      <c r="V3942">
        <v>300</v>
      </c>
      <c r="W3942">
        <v>62000</v>
      </c>
      <c r="X3942">
        <v>250</v>
      </c>
      <c r="Y3942">
        <v>0</v>
      </c>
      <c r="Z3942">
        <v>0</v>
      </c>
      <c r="AA3942">
        <v>4802</v>
      </c>
      <c r="AB3942">
        <v>20</v>
      </c>
      <c r="AC3942">
        <v>0</v>
      </c>
      <c r="AD3942">
        <v>7894</v>
      </c>
      <c r="AE3942">
        <v>1325</v>
      </c>
      <c r="AF3942">
        <v>70</v>
      </c>
      <c r="AG3942">
        <v>90</v>
      </c>
      <c r="AH3942">
        <v>3</v>
      </c>
    </row>
    <row r="3943" spans="1:34" ht="18.75">
      <c r="A3943" s="79">
        <v>3942</v>
      </c>
      <c r="B3943" t="s">
        <v>6308</v>
      </c>
      <c r="C3943">
        <v>22</v>
      </c>
      <c r="D3943">
        <v>0</v>
      </c>
      <c r="E3943">
        <v>2</v>
      </c>
      <c r="F3943">
        <v>0</v>
      </c>
      <c r="G3943">
        <v>0</v>
      </c>
      <c r="H3943">
        <v>0</v>
      </c>
      <c r="I3943">
        <v>4857</v>
      </c>
      <c r="J3943">
        <v>8000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300</v>
      </c>
      <c r="W3943">
        <v>62000</v>
      </c>
      <c r="X3943">
        <v>5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728</v>
      </c>
      <c r="AE3943">
        <v>448</v>
      </c>
      <c r="AF3943">
        <v>60</v>
      </c>
      <c r="AG3943">
        <v>80</v>
      </c>
      <c r="AH3943">
        <v>3</v>
      </c>
    </row>
    <row r="3944" spans="1:34" ht="18.75">
      <c r="A3944" s="79">
        <v>3943</v>
      </c>
      <c r="B3944" t="s">
        <v>6309</v>
      </c>
      <c r="C3944">
        <v>15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4851</v>
      </c>
      <c r="J3944">
        <v>8000</v>
      </c>
      <c r="K3944">
        <v>8</v>
      </c>
      <c r="L3944">
        <v>8</v>
      </c>
      <c r="M3944">
        <v>8</v>
      </c>
      <c r="N3944">
        <v>8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300</v>
      </c>
      <c r="W3944">
        <v>62000</v>
      </c>
      <c r="X3944">
        <v>5</v>
      </c>
      <c r="Y3944">
        <v>0</v>
      </c>
      <c r="Z3944">
        <v>0</v>
      </c>
      <c r="AA3944">
        <v>364</v>
      </c>
      <c r="AB3944">
        <v>0</v>
      </c>
      <c r="AC3944">
        <v>0</v>
      </c>
      <c r="AD3944">
        <v>0</v>
      </c>
      <c r="AE3944">
        <v>0</v>
      </c>
      <c r="AF3944">
        <v>60</v>
      </c>
      <c r="AG3944">
        <v>80</v>
      </c>
      <c r="AH3944">
        <v>3</v>
      </c>
    </row>
    <row r="3945" spans="1:34" ht="18.75">
      <c r="A3945" s="79">
        <v>3944</v>
      </c>
      <c r="B3945" t="s">
        <v>6310</v>
      </c>
      <c r="C3945">
        <v>62</v>
      </c>
      <c r="D3945">
        <v>0</v>
      </c>
      <c r="E3945">
        <v>1</v>
      </c>
      <c r="F3945">
        <v>6</v>
      </c>
      <c r="G3945">
        <v>0</v>
      </c>
      <c r="H3945">
        <v>0</v>
      </c>
      <c r="I3945">
        <v>4854</v>
      </c>
      <c r="J3945">
        <v>8000</v>
      </c>
      <c r="K3945">
        <v>8</v>
      </c>
      <c r="L3945">
        <v>8</v>
      </c>
      <c r="M3945">
        <v>8</v>
      </c>
      <c r="N3945">
        <v>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300</v>
      </c>
      <c r="W3945">
        <v>62000</v>
      </c>
      <c r="X3945">
        <v>5</v>
      </c>
      <c r="Y3945">
        <v>0</v>
      </c>
      <c r="Z3945">
        <v>0</v>
      </c>
      <c r="AA3945">
        <v>364</v>
      </c>
      <c r="AB3945">
        <v>0</v>
      </c>
      <c r="AC3945">
        <v>0</v>
      </c>
      <c r="AD3945">
        <v>0</v>
      </c>
      <c r="AE3945">
        <v>0</v>
      </c>
      <c r="AF3945">
        <v>60</v>
      </c>
      <c r="AG3945">
        <v>80</v>
      </c>
      <c r="AH3945">
        <v>3</v>
      </c>
    </row>
    <row r="3946" spans="1:34" ht="18.75">
      <c r="A3946" s="79">
        <v>3945</v>
      </c>
      <c r="B3946" t="s">
        <v>6311</v>
      </c>
      <c r="C3946">
        <v>30</v>
      </c>
      <c r="D3946">
        <v>0</v>
      </c>
      <c r="E3946">
        <v>1</v>
      </c>
      <c r="F3946">
        <v>0</v>
      </c>
      <c r="G3946">
        <v>1</v>
      </c>
      <c r="H3946">
        <v>0</v>
      </c>
      <c r="I3946">
        <v>4855</v>
      </c>
      <c r="J3946">
        <v>50000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300</v>
      </c>
      <c r="W3946">
        <v>62000</v>
      </c>
      <c r="X3946">
        <v>5</v>
      </c>
      <c r="Y3946">
        <v>0</v>
      </c>
      <c r="Z3946">
        <v>0</v>
      </c>
      <c r="AA3946">
        <v>364</v>
      </c>
      <c r="AB3946">
        <v>0</v>
      </c>
      <c r="AC3946">
        <v>0</v>
      </c>
      <c r="AD3946">
        <v>0</v>
      </c>
      <c r="AE3946">
        <v>0</v>
      </c>
      <c r="AF3946">
        <v>60</v>
      </c>
      <c r="AG3946">
        <v>80</v>
      </c>
      <c r="AH3946">
        <v>3</v>
      </c>
    </row>
    <row r="3947" spans="1:34" ht="18.75">
      <c r="A3947" s="79">
        <v>3946</v>
      </c>
      <c r="B3947" t="s">
        <v>6312</v>
      </c>
      <c r="C3947">
        <v>19</v>
      </c>
      <c r="D3947">
        <v>0</v>
      </c>
      <c r="E3947">
        <v>3</v>
      </c>
      <c r="F3947">
        <v>0</v>
      </c>
      <c r="G3947">
        <v>0</v>
      </c>
      <c r="H3947">
        <v>0</v>
      </c>
      <c r="I3947">
        <v>4856</v>
      </c>
      <c r="J3947">
        <v>8000</v>
      </c>
      <c r="K3947">
        <v>0</v>
      </c>
      <c r="L3947">
        <v>0</v>
      </c>
      <c r="M3947">
        <v>0</v>
      </c>
      <c r="N3947">
        <v>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300</v>
      </c>
      <c r="W3947">
        <v>62000</v>
      </c>
      <c r="X3947">
        <v>5</v>
      </c>
      <c r="Y3947">
        <v>0</v>
      </c>
      <c r="Z3947">
        <v>0</v>
      </c>
      <c r="AA3947">
        <v>364</v>
      </c>
      <c r="AB3947">
        <v>0</v>
      </c>
      <c r="AC3947">
        <v>0</v>
      </c>
      <c r="AD3947">
        <v>0</v>
      </c>
      <c r="AE3947">
        <v>0</v>
      </c>
      <c r="AF3947">
        <v>60</v>
      </c>
      <c r="AG3947">
        <v>80</v>
      </c>
      <c r="AH3947">
        <v>3</v>
      </c>
    </row>
    <row r="3948" spans="1:34" ht="18.75">
      <c r="A3948" s="79">
        <v>3947</v>
      </c>
      <c r="B3948" t="s">
        <v>6313</v>
      </c>
      <c r="C3948">
        <v>16</v>
      </c>
      <c r="D3948">
        <v>2</v>
      </c>
      <c r="E3948">
        <v>1</v>
      </c>
      <c r="F3948">
        <v>1</v>
      </c>
      <c r="G3948">
        <v>0</v>
      </c>
      <c r="H3948">
        <v>0</v>
      </c>
      <c r="I3948">
        <v>4852</v>
      </c>
      <c r="J3948">
        <v>8000</v>
      </c>
      <c r="K3948">
        <v>8</v>
      </c>
      <c r="L3948">
        <v>8</v>
      </c>
      <c r="M3948">
        <v>8</v>
      </c>
      <c r="N3948">
        <v>8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300</v>
      </c>
      <c r="W3948">
        <v>62000</v>
      </c>
      <c r="X3948">
        <v>5</v>
      </c>
      <c r="Y3948">
        <v>0</v>
      </c>
      <c r="Z3948">
        <v>0</v>
      </c>
      <c r="AA3948">
        <v>364</v>
      </c>
      <c r="AB3948">
        <v>0</v>
      </c>
      <c r="AC3948">
        <v>0</v>
      </c>
      <c r="AD3948">
        <v>0</v>
      </c>
      <c r="AE3948">
        <v>0</v>
      </c>
      <c r="AF3948">
        <v>60</v>
      </c>
      <c r="AG3948">
        <v>80</v>
      </c>
      <c r="AH3948">
        <v>3</v>
      </c>
    </row>
    <row r="3949" spans="1:34" ht="18.75">
      <c r="A3949" s="79">
        <v>3948</v>
      </c>
      <c r="B3949" t="s">
        <v>6314</v>
      </c>
      <c r="C3949">
        <v>26</v>
      </c>
      <c r="D3949">
        <v>0</v>
      </c>
      <c r="E3949">
        <v>2</v>
      </c>
      <c r="F3949">
        <v>0</v>
      </c>
      <c r="G3949">
        <v>0</v>
      </c>
      <c r="H3949">
        <v>0</v>
      </c>
      <c r="I3949">
        <v>4850</v>
      </c>
      <c r="J3949">
        <v>8000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300</v>
      </c>
      <c r="W3949">
        <v>62000</v>
      </c>
      <c r="X3949">
        <v>5</v>
      </c>
      <c r="Y3949">
        <v>0</v>
      </c>
      <c r="Z3949">
        <v>0</v>
      </c>
      <c r="AA3949">
        <v>364</v>
      </c>
      <c r="AB3949">
        <v>0</v>
      </c>
      <c r="AC3949">
        <v>0</v>
      </c>
      <c r="AD3949">
        <v>728</v>
      </c>
      <c r="AE3949">
        <v>448</v>
      </c>
      <c r="AF3949">
        <v>60</v>
      </c>
      <c r="AG3949">
        <v>80</v>
      </c>
      <c r="AH3949">
        <v>3</v>
      </c>
    </row>
    <row r="3950" spans="1:34" ht="18.75">
      <c r="A3950" s="79">
        <v>3949</v>
      </c>
      <c r="B3950" t="s">
        <v>6315</v>
      </c>
      <c r="C3950">
        <v>54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4853</v>
      </c>
      <c r="J3950">
        <v>8000</v>
      </c>
      <c r="K3950">
        <v>8</v>
      </c>
      <c r="L3950">
        <v>8</v>
      </c>
      <c r="M3950">
        <v>8</v>
      </c>
      <c r="N3950">
        <v>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300</v>
      </c>
      <c r="W3950">
        <v>62000</v>
      </c>
      <c r="X3950">
        <v>5</v>
      </c>
      <c r="Y3950">
        <v>0</v>
      </c>
      <c r="Z3950">
        <v>0</v>
      </c>
      <c r="AA3950">
        <v>364</v>
      </c>
      <c r="AB3950">
        <v>0</v>
      </c>
      <c r="AC3950">
        <v>0</v>
      </c>
      <c r="AD3950">
        <v>0</v>
      </c>
      <c r="AE3950">
        <v>0</v>
      </c>
      <c r="AF3950">
        <v>60</v>
      </c>
      <c r="AG3950">
        <v>80</v>
      </c>
      <c r="AH3950">
        <v>3</v>
      </c>
    </row>
    <row r="3951" spans="1:34" ht="18.75">
      <c r="A3951" s="79">
        <v>3950</v>
      </c>
      <c r="B3951" t="s">
        <v>6316</v>
      </c>
      <c r="C3951">
        <v>16</v>
      </c>
      <c r="D3951">
        <v>10</v>
      </c>
      <c r="E3951">
        <v>1</v>
      </c>
      <c r="F3951">
        <v>2</v>
      </c>
      <c r="G3951">
        <v>0</v>
      </c>
      <c r="H3951">
        <v>0</v>
      </c>
      <c r="I3951">
        <v>4858</v>
      </c>
      <c r="J3951">
        <v>8000</v>
      </c>
      <c r="K3951">
        <v>8</v>
      </c>
      <c r="L3951">
        <v>8</v>
      </c>
      <c r="M3951">
        <v>8</v>
      </c>
      <c r="N3951">
        <v>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300</v>
      </c>
      <c r="W3951">
        <v>62000</v>
      </c>
      <c r="X3951">
        <v>5</v>
      </c>
      <c r="Y3951">
        <v>0</v>
      </c>
      <c r="Z3951">
        <v>0</v>
      </c>
      <c r="AA3951">
        <v>364</v>
      </c>
      <c r="AB3951">
        <v>0</v>
      </c>
      <c r="AC3951">
        <v>0</v>
      </c>
      <c r="AD3951">
        <v>0</v>
      </c>
      <c r="AE3951">
        <v>0</v>
      </c>
      <c r="AF3951">
        <v>60</v>
      </c>
      <c r="AG3951">
        <v>80</v>
      </c>
      <c r="AH3951">
        <v>3</v>
      </c>
    </row>
    <row r="3952" spans="1:34" ht="18.75">
      <c r="A3952" s="79">
        <v>3951</v>
      </c>
      <c r="B3952" t="s">
        <v>6317</v>
      </c>
      <c r="C3952">
        <v>5</v>
      </c>
      <c r="D3952">
        <v>-1</v>
      </c>
      <c r="E3952">
        <v>80</v>
      </c>
      <c r="F3952">
        <v>252</v>
      </c>
      <c r="G3952">
        <v>0</v>
      </c>
      <c r="H3952">
        <v>0</v>
      </c>
      <c r="I3952">
        <v>4878</v>
      </c>
      <c r="J3952">
        <v>60000</v>
      </c>
      <c r="K3952">
        <v>7</v>
      </c>
      <c r="L3952">
        <v>15</v>
      </c>
      <c r="M3952">
        <v>0</v>
      </c>
      <c r="N3952">
        <v>12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89</v>
      </c>
      <c r="V3952">
        <v>300</v>
      </c>
      <c r="W3952">
        <v>62000</v>
      </c>
      <c r="X3952">
        <v>40</v>
      </c>
      <c r="Y3952">
        <v>600</v>
      </c>
      <c r="Z3952">
        <v>120</v>
      </c>
      <c r="AA3952">
        <v>0</v>
      </c>
      <c r="AB3952">
        <v>0</v>
      </c>
      <c r="AC3952">
        <v>0</v>
      </c>
      <c r="AD3952">
        <v>65520</v>
      </c>
      <c r="AE3952">
        <v>0</v>
      </c>
      <c r="AF3952">
        <v>400</v>
      </c>
      <c r="AG3952">
        <v>700</v>
      </c>
      <c r="AH3952">
        <v>3</v>
      </c>
    </row>
    <row r="3953" spans="1:34" ht="18.75">
      <c r="A3953" s="79">
        <v>3952</v>
      </c>
      <c r="B3953" t="s">
        <v>6318</v>
      </c>
      <c r="C3953">
        <v>10</v>
      </c>
      <c r="D3953">
        <v>-1</v>
      </c>
      <c r="E3953">
        <v>80</v>
      </c>
      <c r="F3953">
        <v>0</v>
      </c>
      <c r="G3953">
        <v>0</v>
      </c>
      <c r="H3953">
        <v>0</v>
      </c>
      <c r="I3953">
        <v>4916</v>
      </c>
      <c r="J3953">
        <v>60000</v>
      </c>
      <c r="K3953">
        <v>30</v>
      </c>
      <c r="L3953">
        <v>55</v>
      </c>
      <c r="M3953">
        <v>30</v>
      </c>
      <c r="N3953">
        <v>55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87</v>
      </c>
      <c r="V3953">
        <v>300</v>
      </c>
      <c r="W3953">
        <v>62000</v>
      </c>
      <c r="X3953">
        <v>385</v>
      </c>
      <c r="Y3953">
        <v>0</v>
      </c>
      <c r="Z3953">
        <v>0</v>
      </c>
      <c r="AA3953">
        <v>20880</v>
      </c>
      <c r="AB3953">
        <v>20</v>
      </c>
      <c r="AC3953">
        <v>0</v>
      </c>
      <c r="AD3953">
        <v>34320</v>
      </c>
      <c r="AE3953">
        <v>5760</v>
      </c>
      <c r="AF3953">
        <v>110</v>
      </c>
      <c r="AG3953">
        <v>140</v>
      </c>
      <c r="AH3953">
        <v>3</v>
      </c>
    </row>
    <row r="3954" spans="1:34" ht="18.75">
      <c r="A3954" s="79">
        <v>3953</v>
      </c>
      <c r="B3954" t="s">
        <v>6319</v>
      </c>
      <c r="C3954">
        <v>11</v>
      </c>
      <c r="D3954">
        <v>-1</v>
      </c>
      <c r="E3954">
        <v>80</v>
      </c>
      <c r="F3954">
        <v>0</v>
      </c>
      <c r="G3954">
        <v>0</v>
      </c>
      <c r="H3954">
        <v>0</v>
      </c>
      <c r="I3954">
        <v>4917</v>
      </c>
      <c r="J3954">
        <v>60000</v>
      </c>
      <c r="K3954">
        <v>30</v>
      </c>
      <c r="L3954">
        <v>55</v>
      </c>
      <c r="M3954">
        <v>30</v>
      </c>
      <c r="N3954">
        <v>55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87</v>
      </c>
      <c r="V3954">
        <v>300</v>
      </c>
      <c r="W3954">
        <v>62000</v>
      </c>
      <c r="X3954">
        <v>385</v>
      </c>
      <c r="Y3954">
        <v>0</v>
      </c>
      <c r="Z3954">
        <v>0</v>
      </c>
      <c r="AA3954">
        <v>20880</v>
      </c>
      <c r="AB3954">
        <v>20</v>
      </c>
      <c r="AC3954">
        <v>0</v>
      </c>
      <c r="AD3954">
        <v>34320</v>
      </c>
      <c r="AE3954">
        <v>5760</v>
      </c>
      <c r="AF3954">
        <v>110</v>
      </c>
      <c r="AG3954">
        <v>140</v>
      </c>
      <c r="AH3954">
        <v>3</v>
      </c>
    </row>
    <row r="3955" spans="1:34" ht="18.75">
      <c r="A3955" s="79">
        <v>3954</v>
      </c>
      <c r="B3955" t="s">
        <v>6320</v>
      </c>
      <c r="C3955">
        <v>10</v>
      </c>
      <c r="D3955">
        <v>-1</v>
      </c>
      <c r="E3955">
        <v>80</v>
      </c>
      <c r="F3955">
        <v>0</v>
      </c>
      <c r="G3955">
        <v>0</v>
      </c>
      <c r="H3955">
        <v>0</v>
      </c>
      <c r="I3955">
        <v>4916</v>
      </c>
      <c r="J3955">
        <v>60000</v>
      </c>
      <c r="K3955">
        <v>30</v>
      </c>
      <c r="L3955">
        <v>55</v>
      </c>
      <c r="M3955">
        <v>30</v>
      </c>
      <c r="N3955">
        <v>55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87</v>
      </c>
      <c r="V3955">
        <v>300</v>
      </c>
      <c r="W3955">
        <v>62000</v>
      </c>
      <c r="X3955">
        <v>385</v>
      </c>
      <c r="Y3955">
        <v>0</v>
      </c>
      <c r="Z3955">
        <v>0</v>
      </c>
      <c r="AA3955">
        <v>20880</v>
      </c>
      <c r="AB3955">
        <v>20</v>
      </c>
      <c r="AC3955">
        <v>0</v>
      </c>
      <c r="AD3955">
        <v>34320</v>
      </c>
      <c r="AE3955">
        <v>5760</v>
      </c>
      <c r="AF3955">
        <v>110</v>
      </c>
      <c r="AG3955">
        <v>140</v>
      </c>
      <c r="AH3955">
        <v>3</v>
      </c>
    </row>
    <row r="3956" spans="1:34" ht="18.75">
      <c r="A3956" s="79">
        <v>3955</v>
      </c>
      <c r="B3956" t="s">
        <v>6321</v>
      </c>
      <c r="C3956">
        <v>11</v>
      </c>
      <c r="D3956">
        <v>-1</v>
      </c>
      <c r="E3956">
        <v>80</v>
      </c>
      <c r="F3956">
        <v>0</v>
      </c>
      <c r="G3956">
        <v>0</v>
      </c>
      <c r="H3956">
        <v>0</v>
      </c>
      <c r="I3956">
        <v>4917</v>
      </c>
      <c r="J3956">
        <v>60000</v>
      </c>
      <c r="K3956">
        <v>30</v>
      </c>
      <c r="L3956">
        <v>55</v>
      </c>
      <c r="M3956">
        <v>30</v>
      </c>
      <c r="N3956">
        <v>55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87</v>
      </c>
      <c r="V3956">
        <v>300</v>
      </c>
      <c r="W3956">
        <v>62000</v>
      </c>
      <c r="X3956">
        <v>385</v>
      </c>
      <c r="Y3956">
        <v>0</v>
      </c>
      <c r="Z3956">
        <v>0</v>
      </c>
      <c r="AA3956">
        <v>20880</v>
      </c>
      <c r="AB3956">
        <v>20</v>
      </c>
      <c r="AC3956">
        <v>0</v>
      </c>
      <c r="AD3956">
        <v>34320</v>
      </c>
      <c r="AE3956">
        <v>5760</v>
      </c>
      <c r="AF3956">
        <v>110</v>
      </c>
      <c r="AG3956">
        <v>140</v>
      </c>
      <c r="AH3956">
        <v>3</v>
      </c>
    </row>
    <row r="3957" spans="1:34" ht="18.75">
      <c r="A3957" s="79">
        <v>3956</v>
      </c>
      <c r="B3957" t="s">
        <v>6322</v>
      </c>
      <c r="C3957">
        <v>19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4866</v>
      </c>
      <c r="J3957">
        <v>10000</v>
      </c>
      <c r="K3957">
        <v>0</v>
      </c>
      <c r="L3957">
        <v>0</v>
      </c>
      <c r="M3957">
        <v>0</v>
      </c>
      <c r="N3957">
        <v>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300</v>
      </c>
      <c r="W3957">
        <v>62000</v>
      </c>
      <c r="X3957">
        <v>0</v>
      </c>
      <c r="Y3957">
        <v>0</v>
      </c>
      <c r="Z3957">
        <v>0</v>
      </c>
      <c r="AA3957">
        <v>520</v>
      </c>
      <c r="AB3957">
        <v>0</v>
      </c>
      <c r="AC3957">
        <v>0</v>
      </c>
      <c r="AD3957">
        <v>0</v>
      </c>
      <c r="AE3957">
        <v>0</v>
      </c>
      <c r="AF3957">
        <v>90</v>
      </c>
      <c r="AG3957">
        <v>120</v>
      </c>
      <c r="AH3957">
        <v>3</v>
      </c>
    </row>
    <row r="3958" spans="1:34" ht="18.75">
      <c r="A3958" s="79">
        <v>3957</v>
      </c>
      <c r="B3958" t="s">
        <v>6323</v>
      </c>
      <c r="C3958">
        <v>26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4860</v>
      </c>
      <c r="J3958">
        <v>10000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300</v>
      </c>
      <c r="W3958">
        <v>62000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1040</v>
      </c>
      <c r="AE3958">
        <v>640</v>
      </c>
      <c r="AF3958">
        <v>90</v>
      </c>
      <c r="AG3958">
        <v>120</v>
      </c>
      <c r="AH3958">
        <v>3</v>
      </c>
    </row>
    <row r="3959" spans="1:34" ht="18.75">
      <c r="A3959" s="79">
        <v>3958</v>
      </c>
      <c r="B3959" t="s">
        <v>6324</v>
      </c>
      <c r="C3959">
        <v>22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4867</v>
      </c>
      <c r="J3959">
        <v>10000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300</v>
      </c>
      <c r="W3959">
        <v>62000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1040</v>
      </c>
      <c r="AE3959">
        <v>640</v>
      </c>
      <c r="AF3959">
        <v>90</v>
      </c>
      <c r="AG3959">
        <v>120</v>
      </c>
      <c r="AH3959">
        <v>3</v>
      </c>
    </row>
    <row r="3960" spans="1:34" ht="18.75">
      <c r="A3960" s="79">
        <v>3959</v>
      </c>
      <c r="B3960" t="s">
        <v>6325</v>
      </c>
      <c r="C3960">
        <v>15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4861</v>
      </c>
      <c r="J3960">
        <v>10000</v>
      </c>
      <c r="K3960">
        <v>5</v>
      </c>
      <c r="L3960">
        <v>15</v>
      </c>
      <c r="M3960">
        <v>10</v>
      </c>
      <c r="N3960">
        <v>20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300</v>
      </c>
      <c r="W3960">
        <v>62000</v>
      </c>
      <c r="X3960">
        <v>0</v>
      </c>
      <c r="Y3960">
        <v>0</v>
      </c>
      <c r="Z3960">
        <v>0</v>
      </c>
      <c r="AA3960">
        <v>520</v>
      </c>
      <c r="AB3960">
        <v>0</v>
      </c>
      <c r="AC3960">
        <v>0</v>
      </c>
      <c r="AD3960">
        <v>0</v>
      </c>
      <c r="AE3960">
        <v>0</v>
      </c>
      <c r="AF3960">
        <v>90</v>
      </c>
      <c r="AG3960">
        <v>120</v>
      </c>
      <c r="AH3960">
        <v>3</v>
      </c>
    </row>
    <row r="3961" spans="1:34" ht="18.75">
      <c r="A3961" s="79">
        <v>3960</v>
      </c>
      <c r="B3961" t="s">
        <v>6326</v>
      </c>
      <c r="C3961">
        <v>54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4863</v>
      </c>
      <c r="J3961">
        <v>10000</v>
      </c>
      <c r="K3961">
        <v>5</v>
      </c>
      <c r="L3961">
        <v>15</v>
      </c>
      <c r="M3961">
        <v>10</v>
      </c>
      <c r="N3961">
        <v>20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300</v>
      </c>
      <c r="W3961">
        <v>62000</v>
      </c>
      <c r="X3961">
        <v>0</v>
      </c>
      <c r="Y3961">
        <v>0</v>
      </c>
      <c r="Z3961">
        <v>0</v>
      </c>
      <c r="AA3961">
        <v>520</v>
      </c>
      <c r="AB3961">
        <v>0</v>
      </c>
      <c r="AC3961">
        <v>0</v>
      </c>
      <c r="AD3961">
        <v>0</v>
      </c>
      <c r="AE3961">
        <v>0</v>
      </c>
      <c r="AF3961">
        <v>90</v>
      </c>
      <c r="AG3961">
        <v>120</v>
      </c>
      <c r="AH3961">
        <v>3</v>
      </c>
    </row>
    <row r="3962" spans="1:34" ht="18.75">
      <c r="A3962" s="79">
        <v>3961</v>
      </c>
      <c r="B3962" t="s">
        <v>6327</v>
      </c>
      <c r="C3962">
        <v>52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4864</v>
      </c>
      <c r="J3962">
        <v>10000</v>
      </c>
      <c r="K3962">
        <v>5</v>
      </c>
      <c r="L3962">
        <v>15</v>
      </c>
      <c r="M3962">
        <v>10</v>
      </c>
      <c r="N3962">
        <v>20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300</v>
      </c>
      <c r="W3962">
        <v>62000</v>
      </c>
      <c r="X3962">
        <v>0</v>
      </c>
      <c r="Y3962">
        <v>0</v>
      </c>
      <c r="Z3962">
        <v>0</v>
      </c>
      <c r="AA3962">
        <v>520</v>
      </c>
      <c r="AB3962">
        <v>0</v>
      </c>
      <c r="AC3962">
        <v>0</v>
      </c>
      <c r="AD3962">
        <v>0</v>
      </c>
      <c r="AE3962">
        <v>0</v>
      </c>
      <c r="AF3962">
        <v>90</v>
      </c>
      <c r="AG3962">
        <v>120</v>
      </c>
      <c r="AH3962">
        <v>3</v>
      </c>
    </row>
    <row r="3963" spans="1:34" ht="18.75">
      <c r="A3963" s="79">
        <v>3962</v>
      </c>
      <c r="B3963" t="s">
        <v>6328</v>
      </c>
      <c r="C3963">
        <v>16</v>
      </c>
      <c r="D3963">
        <v>2</v>
      </c>
      <c r="E3963">
        <v>1</v>
      </c>
      <c r="F3963">
        <v>1</v>
      </c>
      <c r="G3963">
        <v>0</v>
      </c>
      <c r="H3963">
        <v>0</v>
      </c>
      <c r="I3963">
        <v>4862</v>
      </c>
      <c r="J3963">
        <v>8000</v>
      </c>
      <c r="K3963">
        <v>8</v>
      </c>
      <c r="L3963">
        <v>12</v>
      </c>
      <c r="M3963">
        <v>8</v>
      </c>
      <c r="N3963">
        <v>12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300</v>
      </c>
      <c r="W3963">
        <v>62000</v>
      </c>
      <c r="X3963">
        <v>5</v>
      </c>
      <c r="Y3963">
        <v>0</v>
      </c>
      <c r="Z3963">
        <v>0</v>
      </c>
      <c r="AA3963">
        <v>520</v>
      </c>
      <c r="AB3963">
        <v>0</v>
      </c>
      <c r="AC3963">
        <v>0</v>
      </c>
      <c r="AD3963">
        <v>0</v>
      </c>
      <c r="AE3963">
        <v>0</v>
      </c>
      <c r="AF3963">
        <v>90</v>
      </c>
      <c r="AG3963">
        <v>120</v>
      </c>
      <c r="AH3963">
        <v>3</v>
      </c>
    </row>
    <row r="3964" spans="1:34" ht="18.75">
      <c r="A3964" s="79">
        <v>3963</v>
      </c>
      <c r="B3964" t="s">
        <v>6329</v>
      </c>
      <c r="C3964">
        <v>30</v>
      </c>
      <c r="D3964">
        <v>0</v>
      </c>
      <c r="E3964">
        <v>1</v>
      </c>
      <c r="F3964">
        <v>0</v>
      </c>
      <c r="G3964">
        <v>1</v>
      </c>
      <c r="H3964">
        <v>0</v>
      </c>
      <c r="I3964">
        <v>4865</v>
      </c>
      <c r="J3964">
        <v>10000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300</v>
      </c>
      <c r="W3964">
        <v>62000</v>
      </c>
      <c r="X3964">
        <v>0</v>
      </c>
      <c r="Y3964">
        <v>0</v>
      </c>
      <c r="Z3964">
        <v>0</v>
      </c>
      <c r="AA3964">
        <v>520</v>
      </c>
      <c r="AB3964">
        <v>0</v>
      </c>
      <c r="AC3964">
        <v>0</v>
      </c>
      <c r="AD3964">
        <v>0</v>
      </c>
      <c r="AE3964">
        <v>0</v>
      </c>
      <c r="AF3964">
        <v>90</v>
      </c>
      <c r="AG3964">
        <v>120</v>
      </c>
      <c r="AH3964">
        <v>3</v>
      </c>
    </row>
    <row r="3965" spans="1:34" ht="18.75">
      <c r="A3965" s="79">
        <v>3964</v>
      </c>
      <c r="B3965" t="s">
        <v>6330</v>
      </c>
      <c r="C3965">
        <v>30</v>
      </c>
      <c r="D3965">
        <v>188</v>
      </c>
      <c r="E3965">
        <v>1</v>
      </c>
      <c r="F3965">
        <v>0</v>
      </c>
      <c r="G3965">
        <v>10</v>
      </c>
      <c r="H3965">
        <v>0</v>
      </c>
      <c r="I3965">
        <v>4865</v>
      </c>
      <c r="J3965">
        <v>50000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300</v>
      </c>
      <c r="W3965">
        <v>62000</v>
      </c>
      <c r="X3965">
        <v>5</v>
      </c>
      <c r="Y3965">
        <v>0</v>
      </c>
      <c r="Z3965">
        <v>0</v>
      </c>
      <c r="AA3965">
        <v>520</v>
      </c>
      <c r="AB3965">
        <v>0</v>
      </c>
      <c r="AC3965">
        <v>0</v>
      </c>
      <c r="AD3965">
        <v>0</v>
      </c>
      <c r="AE3965">
        <v>0</v>
      </c>
      <c r="AF3965">
        <v>90</v>
      </c>
      <c r="AG3965">
        <v>120</v>
      </c>
      <c r="AH3965">
        <v>3</v>
      </c>
    </row>
    <row r="3966" spans="1:34" ht="18.75">
      <c r="A3966" s="79">
        <v>3965</v>
      </c>
      <c r="B3966" t="s">
        <v>6331</v>
      </c>
      <c r="C3966">
        <v>16</v>
      </c>
      <c r="D3966">
        <v>10</v>
      </c>
      <c r="E3966">
        <v>1</v>
      </c>
      <c r="F3966">
        <v>2</v>
      </c>
      <c r="G3966">
        <v>0</v>
      </c>
      <c r="H3966">
        <v>0</v>
      </c>
      <c r="I3966">
        <v>4868</v>
      </c>
      <c r="J3966">
        <v>8000</v>
      </c>
      <c r="K3966">
        <v>8</v>
      </c>
      <c r="L3966">
        <v>12</v>
      </c>
      <c r="M3966">
        <v>8</v>
      </c>
      <c r="N3966">
        <v>12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300</v>
      </c>
      <c r="W3966">
        <v>62000</v>
      </c>
      <c r="X3966">
        <v>5</v>
      </c>
      <c r="Y3966">
        <v>0</v>
      </c>
      <c r="Z3966">
        <v>0</v>
      </c>
      <c r="AA3966">
        <v>520</v>
      </c>
      <c r="AB3966">
        <v>0</v>
      </c>
      <c r="AC3966">
        <v>0</v>
      </c>
      <c r="AD3966">
        <v>0</v>
      </c>
      <c r="AE3966">
        <v>0</v>
      </c>
      <c r="AF3966">
        <v>90</v>
      </c>
      <c r="AG3966">
        <v>120</v>
      </c>
      <c r="AH3966">
        <v>3</v>
      </c>
    </row>
    <row r="3967" spans="1:34" ht="18.75">
      <c r="A3967" s="79">
        <v>3966</v>
      </c>
      <c r="B3967" t="s">
        <v>6332</v>
      </c>
      <c r="C3967">
        <v>5</v>
      </c>
      <c r="D3967">
        <v>-1</v>
      </c>
      <c r="E3967">
        <v>80</v>
      </c>
      <c r="F3967">
        <v>199</v>
      </c>
      <c r="G3967">
        <v>0</v>
      </c>
      <c r="H3967">
        <v>0</v>
      </c>
      <c r="I3967">
        <v>5353</v>
      </c>
      <c r="J3967">
        <v>60000</v>
      </c>
      <c r="K3967">
        <v>7</v>
      </c>
      <c r="L3967">
        <v>5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89</v>
      </c>
      <c r="V3967">
        <v>150</v>
      </c>
      <c r="W3967">
        <v>85000</v>
      </c>
      <c r="X3967">
        <v>20</v>
      </c>
      <c r="Y3967">
        <v>200</v>
      </c>
      <c r="Z3967">
        <v>0</v>
      </c>
      <c r="AA3967">
        <v>0</v>
      </c>
      <c r="AB3967">
        <v>0</v>
      </c>
      <c r="AC3967">
        <v>0</v>
      </c>
      <c r="AD3967">
        <v>6240</v>
      </c>
      <c r="AE3967">
        <v>4800</v>
      </c>
      <c r="AF3967">
        <v>400</v>
      </c>
      <c r="AG3967">
        <v>600</v>
      </c>
      <c r="AH3967">
        <v>3</v>
      </c>
    </row>
    <row r="3968" spans="1:34" ht="18.75">
      <c r="A3968" s="79">
        <v>3967</v>
      </c>
      <c r="B3968" t="s">
        <v>6333</v>
      </c>
      <c r="C3968">
        <v>10</v>
      </c>
      <c r="D3968">
        <v>-1</v>
      </c>
      <c r="E3968">
        <v>80</v>
      </c>
      <c r="F3968">
        <v>30</v>
      </c>
      <c r="G3968">
        <v>0</v>
      </c>
      <c r="H3968">
        <v>0</v>
      </c>
      <c r="I3968">
        <v>5386</v>
      </c>
      <c r="J3968">
        <v>60000</v>
      </c>
      <c r="K3968">
        <v>30</v>
      </c>
      <c r="L3968">
        <v>70</v>
      </c>
      <c r="M3968">
        <v>30</v>
      </c>
      <c r="N3968">
        <v>70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87</v>
      </c>
      <c r="V3968">
        <v>150</v>
      </c>
      <c r="W3968">
        <v>50000</v>
      </c>
      <c r="X3968">
        <v>210</v>
      </c>
      <c r="Y3968">
        <v>0</v>
      </c>
      <c r="Z3968">
        <v>0</v>
      </c>
      <c r="AA3968">
        <v>5670</v>
      </c>
      <c r="AB3968">
        <v>20</v>
      </c>
      <c r="AC3968">
        <v>0</v>
      </c>
      <c r="AD3968">
        <v>3120</v>
      </c>
      <c r="AE3968">
        <v>960</v>
      </c>
      <c r="AF3968">
        <v>100</v>
      </c>
      <c r="AG3968">
        <v>140</v>
      </c>
      <c r="AH3968">
        <v>3</v>
      </c>
    </row>
    <row r="3969" spans="1:34" ht="18.75">
      <c r="A3969" s="79">
        <v>3968</v>
      </c>
      <c r="B3969" t="s">
        <v>6334</v>
      </c>
      <c r="C3969">
        <v>11</v>
      </c>
      <c r="D3969">
        <v>-1</v>
      </c>
      <c r="E3969">
        <v>80</v>
      </c>
      <c r="F3969">
        <v>31</v>
      </c>
      <c r="G3969">
        <v>0</v>
      </c>
      <c r="H3969">
        <v>0</v>
      </c>
      <c r="I3969">
        <v>5387</v>
      </c>
      <c r="J3969">
        <v>60000</v>
      </c>
      <c r="K3969">
        <v>30</v>
      </c>
      <c r="L3969">
        <v>70</v>
      </c>
      <c r="M3969">
        <v>30</v>
      </c>
      <c r="N3969">
        <v>70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87</v>
      </c>
      <c r="V3969">
        <v>150</v>
      </c>
      <c r="W3969">
        <v>50000</v>
      </c>
      <c r="X3969">
        <v>210</v>
      </c>
      <c r="Y3969">
        <v>0</v>
      </c>
      <c r="Z3969">
        <v>0</v>
      </c>
      <c r="AA3969">
        <v>5670</v>
      </c>
      <c r="AB3969">
        <v>20</v>
      </c>
      <c r="AC3969">
        <v>0</v>
      </c>
      <c r="AD3969">
        <v>3120</v>
      </c>
      <c r="AE3969">
        <v>960</v>
      </c>
      <c r="AF3969">
        <v>100</v>
      </c>
      <c r="AG3969">
        <v>140</v>
      </c>
      <c r="AH3969">
        <v>3</v>
      </c>
    </row>
    <row r="3970" spans="1:34" ht="18.75">
      <c r="A3970" s="79">
        <v>3969</v>
      </c>
      <c r="B3970" t="s">
        <v>6335</v>
      </c>
      <c r="C3970">
        <v>19</v>
      </c>
      <c r="D3970">
        <v>0</v>
      </c>
      <c r="E3970">
        <v>3</v>
      </c>
      <c r="F3970">
        <v>0</v>
      </c>
      <c r="G3970">
        <v>0</v>
      </c>
      <c r="H3970">
        <v>0</v>
      </c>
      <c r="I3970">
        <v>5416</v>
      </c>
      <c r="J3970">
        <v>8000</v>
      </c>
      <c r="K3970">
        <v>0</v>
      </c>
      <c r="L3970">
        <v>0</v>
      </c>
      <c r="M3970">
        <v>0</v>
      </c>
      <c r="N3970">
        <v>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150</v>
      </c>
      <c r="W3970">
        <v>50000</v>
      </c>
      <c r="X3970">
        <v>5</v>
      </c>
      <c r="Y3970">
        <v>0</v>
      </c>
      <c r="Z3970">
        <v>0</v>
      </c>
      <c r="AA3970">
        <v>320</v>
      </c>
      <c r="AB3970">
        <v>0</v>
      </c>
      <c r="AC3970">
        <v>0</v>
      </c>
      <c r="AD3970">
        <v>0</v>
      </c>
      <c r="AE3970">
        <v>0</v>
      </c>
      <c r="AF3970">
        <v>70</v>
      </c>
      <c r="AG3970">
        <v>100</v>
      </c>
      <c r="AH3970">
        <v>3</v>
      </c>
    </row>
    <row r="3971" spans="1:34" ht="18.75">
      <c r="A3971" s="79">
        <v>3970</v>
      </c>
      <c r="B3971" t="s">
        <v>6336</v>
      </c>
      <c r="C3971">
        <v>26</v>
      </c>
      <c r="D3971">
        <v>0</v>
      </c>
      <c r="E3971">
        <v>2</v>
      </c>
      <c r="F3971">
        <v>0</v>
      </c>
      <c r="G3971">
        <v>0</v>
      </c>
      <c r="H3971">
        <v>0</v>
      </c>
      <c r="I3971">
        <v>5410</v>
      </c>
      <c r="J3971">
        <v>8000</v>
      </c>
      <c r="K3971">
        <v>6</v>
      </c>
      <c r="L3971">
        <v>10</v>
      </c>
      <c r="M3971">
        <v>6</v>
      </c>
      <c r="N3971">
        <v>10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150</v>
      </c>
      <c r="W3971">
        <v>50000</v>
      </c>
      <c r="X3971">
        <v>5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1040</v>
      </c>
      <c r="AE3971">
        <v>640</v>
      </c>
      <c r="AF3971">
        <v>70</v>
      </c>
      <c r="AG3971">
        <v>100</v>
      </c>
      <c r="AH3971">
        <v>3</v>
      </c>
    </row>
    <row r="3972" spans="1:34" ht="18.75">
      <c r="A3972" s="79">
        <v>3971</v>
      </c>
      <c r="B3972" t="s">
        <v>6337</v>
      </c>
      <c r="C3972">
        <v>54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5413</v>
      </c>
      <c r="J3972">
        <v>8000</v>
      </c>
      <c r="K3972">
        <v>10</v>
      </c>
      <c r="L3972">
        <v>20</v>
      </c>
      <c r="M3972">
        <v>10</v>
      </c>
      <c r="N3972">
        <v>20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150</v>
      </c>
      <c r="W3972">
        <v>50000</v>
      </c>
      <c r="X3972">
        <v>5</v>
      </c>
      <c r="Y3972">
        <v>0</v>
      </c>
      <c r="Z3972">
        <v>0</v>
      </c>
      <c r="AA3972">
        <v>320</v>
      </c>
      <c r="AB3972">
        <v>0</v>
      </c>
      <c r="AC3972">
        <v>0</v>
      </c>
      <c r="AD3972">
        <v>0</v>
      </c>
      <c r="AE3972">
        <v>0</v>
      </c>
      <c r="AF3972">
        <v>70</v>
      </c>
      <c r="AG3972">
        <v>100</v>
      </c>
      <c r="AH3972">
        <v>3</v>
      </c>
    </row>
    <row r="3973" spans="1:34" ht="18.75">
      <c r="A3973" s="79">
        <v>3972</v>
      </c>
      <c r="B3973" t="s">
        <v>6338</v>
      </c>
      <c r="C3973">
        <v>16</v>
      </c>
      <c r="D3973">
        <v>10</v>
      </c>
      <c r="E3973">
        <v>2</v>
      </c>
      <c r="F3973">
        <v>0</v>
      </c>
      <c r="G3973">
        <v>0</v>
      </c>
      <c r="H3973">
        <v>0</v>
      </c>
      <c r="I3973">
        <v>5418</v>
      </c>
      <c r="J3973">
        <v>6000</v>
      </c>
      <c r="K3973">
        <v>10</v>
      </c>
      <c r="L3973">
        <v>20</v>
      </c>
      <c r="M3973">
        <v>10</v>
      </c>
      <c r="N3973">
        <v>20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150</v>
      </c>
      <c r="W3973">
        <v>25000</v>
      </c>
      <c r="X3973">
        <v>5</v>
      </c>
      <c r="Y3973">
        <v>0</v>
      </c>
      <c r="Z3973">
        <v>0</v>
      </c>
      <c r="AA3973">
        <v>320</v>
      </c>
      <c r="AB3973">
        <v>0</v>
      </c>
      <c r="AC3973">
        <v>0</v>
      </c>
      <c r="AD3973">
        <v>0</v>
      </c>
      <c r="AE3973">
        <v>0</v>
      </c>
      <c r="AF3973">
        <v>70</v>
      </c>
      <c r="AG3973">
        <v>100</v>
      </c>
      <c r="AH3973">
        <v>3</v>
      </c>
    </row>
    <row r="3974" spans="1:34" ht="18.75">
      <c r="A3974" s="79">
        <v>3973</v>
      </c>
      <c r="B3974" t="s">
        <v>6339</v>
      </c>
      <c r="C3974">
        <v>16</v>
      </c>
      <c r="D3974">
        <v>2</v>
      </c>
      <c r="E3974">
        <v>1</v>
      </c>
      <c r="F3974">
        <v>1</v>
      </c>
      <c r="G3974">
        <v>0</v>
      </c>
      <c r="H3974">
        <v>0</v>
      </c>
      <c r="I3974">
        <v>5412</v>
      </c>
      <c r="J3974">
        <v>8000</v>
      </c>
      <c r="K3974">
        <v>10</v>
      </c>
      <c r="L3974">
        <v>20</v>
      </c>
      <c r="M3974">
        <v>10</v>
      </c>
      <c r="N3974">
        <v>20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150</v>
      </c>
      <c r="W3974">
        <v>20000</v>
      </c>
      <c r="X3974">
        <v>5</v>
      </c>
      <c r="Y3974">
        <v>0</v>
      </c>
      <c r="Z3974">
        <v>0</v>
      </c>
      <c r="AA3974">
        <v>320</v>
      </c>
      <c r="AB3974">
        <v>0</v>
      </c>
      <c r="AC3974">
        <v>0</v>
      </c>
      <c r="AD3974">
        <v>0</v>
      </c>
      <c r="AE3974">
        <v>0</v>
      </c>
      <c r="AF3974">
        <v>70</v>
      </c>
      <c r="AG3974">
        <v>100</v>
      </c>
      <c r="AH3974">
        <v>3</v>
      </c>
    </row>
    <row r="3975" spans="1:34" ht="18.75">
      <c r="A3975" s="79">
        <v>3974</v>
      </c>
      <c r="B3975" t="s">
        <v>6340</v>
      </c>
      <c r="C3975">
        <v>30</v>
      </c>
      <c r="D3975">
        <v>0</v>
      </c>
      <c r="E3975">
        <v>1</v>
      </c>
      <c r="F3975">
        <v>0</v>
      </c>
      <c r="G3975">
        <v>1</v>
      </c>
      <c r="H3975">
        <v>0</v>
      </c>
      <c r="I3975">
        <v>5415</v>
      </c>
      <c r="J3975">
        <v>50000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150</v>
      </c>
      <c r="W3975">
        <v>25000</v>
      </c>
      <c r="X3975">
        <v>5</v>
      </c>
      <c r="Y3975">
        <v>0</v>
      </c>
      <c r="Z3975">
        <v>0</v>
      </c>
      <c r="AA3975">
        <v>320</v>
      </c>
      <c r="AB3975">
        <v>0</v>
      </c>
      <c r="AC3975">
        <v>0</v>
      </c>
      <c r="AD3975">
        <v>0</v>
      </c>
      <c r="AE3975">
        <v>0</v>
      </c>
      <c r="AF3975">
        <v>70</v>
      </c>
      <c r="AG3975">
        <v>100</v>
      </c>
      <c r="AH3975">
        <v>3</v>
      </c>
    </row>
    <row r="3976" spans="1:34" ht="18.75">
      <c r="A3976" s="79">
        <v>3975</v>
      </c>
      <c r="B3976" t="s">
        <v>6341</v>
      </c>
      <c r="C3976">
        <v>22</v>
      </c>
      <c r="D3976">
        <v>0</v>
      </c>
      <c r="E3976">
        <v>2</v>
      </c>
      <c r="F3976">
        <v>0</v>
      </c>
      <c r="G3976">
        <v>0</v>
      </c>
      <c r="H3976">
        <v>0</v>
      </c>
      <c r="I3976">
        <v>5417</v>
      </c>
      <c r="J3976">
        <v>8000</v>
      </c>
      <c r="K3976">
        <v>6</v>
      </c>
      <c r="L3976">
        <v>10</v>
      </c>
      <c r="M3976">
        <v>6</v>
      </c>
      <c r="N3976">
        <v>10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150</v>
      </c>
      <c r="W3976">
        <v>50000</v>
      </c>
      <c r="X3976">
        <v>5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1040</v>
      </c>
      <c r="AE3976">
        <v>640</v>
      </c>
      <c r="AF3976">
        <v>70</v>
      </c>
      <c r="AG3976">
        <v>100</v>
      </c>
      <c r="AH3976">
        <v>3</v>
      </c>
    </row>
    <row r="3977" spans="1:34" ht="18.75">
      <c r="A3977" s="79">
        <v>3976</v>
      </c>
      <c r="B3977" t="s">
        <v>6342</v>
      </c>
      <c r="C3977">
        <v>15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5411</v>
      </c>
      <c r="J3977">
        <v>10000</v>
      </c>
      <c r="K3977">
        <v>10</v>
      </c>
      <c r="L3977">
        <v>20</v>
      </c>
      <c r="M3977">
        <v>10</v>
      </c>
      <c r="N3977">
        <v>20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150</v>
      </c>
      <c r="W3977">
        <v>50000</v>
      </c>
      <c r="X3977">
        <v>5</v>
      </c>
      <c r="Y3977">
        <v>0</v>
      </c>
      <c r="Z3977">
        <v>0</v>
      </c>
      <c r="AA3977">
        <v>320</v>
      </c>
      <c r="AB3977">
        <v>0</v>
      </c>
      <c r="AC3977">
        <v>0</v>
      </c>
      <c r="AD3977">
        <v>0</v>
      </c>
      <c r="AE3977">
        <v>0</v>
      </c>
      <c r="AF3977">
        <v>70</v>
      </c>
      <c r="AG3977">
        <v>100</v>
      </c>
      <c r="AH3977">
        <v>3</v>
      </c>
    </row>
    <row r="3978" spans="1:34" ht="18.75">
      <c r="A3978" s="79">
        <v>3977</v>
      </c>
      <c r="B3978" t="s">
        <v>6343</v>
      </c>
      <c r="C3978">
        <v>62</v>
      </c>
      <c r="D3978">
        <v>0</v>
      </c>
      <c r="E3978">
        <v>1</v>
      </c>
      <c r="F3978">
        <v>6</v>
      </c>
      <c r="G3978">
        <v>0</v>
      </c>
      <c r="H3978">
        <v>0</v>
      </c>
      <c r="I3978">
        <v>5414</v>
      </c>
      <c r="J3978">
        <v>10000</v>
      </c>
      <c r="K3978">
        <v>10</v>
      </c>
      <c r="L3978">
        <v>20</v>
      </c>
      <c r="M3978">
        <v>10</v>
      </c>
      <c r="N3978">
        <v>20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150</v>
      </c>
      <c r="W3978">
        <v>50000</v>
      </c>
      <c r="X3978">
        <v>5</v>
      </c>
      <c r="Y3978">
        <v>0</v>
      </c>
      <c r="Z3978">
        <v>0</v>
      </c>
      <c r="AA3978">
        <v>320</v>
      </c>
      <c r="AB3978">
        <v>0</v>
      </c>
      <c r="AC3978">
        <v>0</v>
      </c>
      <c r="AD3978">
        <v>0</v>
      </c>
      <c r="AE3978">
        <v>0</v>
      </c>
      <c r="AF3978">
        <v>70</v>
      </c>
      <c r="AG3978">
        <v>100</v>
      </c>
      <c r="AH3978">
        <v>3</v>
      </c>
    </row>
    <row r="3979" spans="1:34" ht="18.75">
      <c r="A3979" s="79">
        <v>3978</v>
      </c>
      <c r="B3979" t="s">
        <v>6344</v>
      </c>
      <c r="C3979">
        <v>5</v>
      </c>
      <c r="D3979">
        <v>-1</v>
      </c>
      <c r="E3979">
        <v>80</v>
      </c>
      <c r="F3979">
        <v>113</v>
      </c>
      <c r="G3979">
        <v>0</v>
      </c>
      <c r="H3979">
        <v>0</v>
      </c>
      <c r="I3979">
        <v>5363</v>
      </c>
      <c r="J3979">
        <v>60000</v>
      </c>
      <c r="K3979">
        <v>7</v>
      </c>
      <c r="L3979">
        <v>12</v>
      </c>
      <c r="M3979">
        <v>0</v>
      </c>
      <c r="N3979">
        <v>12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89</v>
      </c>
      <c r="V3979">
        <v>300</v>
      </c>
      <c r="W3979">
        <v>62000</v>
      </c>
      <c r="X3979">
        <v>20</v>
      </c>
      <c r="Y3979">
        <v>400</v>
      </c>
      <c r="Z3979">
        <v>20</v>
      </c>
      <c r="AA3979">
        <v>0</v>
      </c>
      <c r="AB3979">
        <v>0</v>
      </c>
      <c r="AC3979">
        <v>0</v>
      </c>
      <c r="AD3979">
        <v>28704</v>
      </c>
      <c r="AE3979">
        <v>22080</v>
      </c>
      <c r="AF3979">
        <v>460</v>
      </c>
      <c r="AG3979">
        <v>800</v>
      </c>
      <c r="AH3979">
        <v>3</v>
      </c>
    </row>
    <row r="3980" spans="1:34" ht="18.75">
      <c r="A3980" s="79">
        <v>3979</v>
      </c>
      <c r="B3980" t="s">
        <v>6345</v>
      </c>
      <c r="C3980">
        <v>10</v>
      </c>
      <c r="D3980">
        <v>-1</v>
      </c>
      <c r="E3980">
        <v>80</v>
      </c>
      <c r="F3980">
        <v>0</v>
      </c>
      <c r="G3980">
        <v>0</v>
      </c>
      <c r="H3980">
        <v>0</v>
      </c>
      <c r="I3980">
        <v>5396</v>
      </c>
      <c r="J3980">
        <v>60000</v>
      </c>
      <c r="K3980">
        <v>40</v>
      </c>
      <c r="L3980">
        <v>80</v>
      </c>
      <c r="M3980">
        <v>40</v>
      </c>
      <c r="N3980">
        <v>80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87</v>
      </c>
      <c r="V3980">
        <v>300</v>
      </c>
      <c r="W3980">
        <v>62000</v>
      </c>
      <c r="X3980">
        <v>341</v>
      </c>
      <c r="Y3980">
        <v>0</v>
      </c>
      <c r="Z3980">
        <v>0</v>
      </c>
      <c r="AA3980">
        <v>8832</v>
      </c>
      <c r="AB3980">
        <v>20</v>
      </c>
      <c r="AC3980">
        <v>0</v>
      </c>
      <c r="AD3980">
        <v>14352</v>
      </c>
      <c r="AE3980">
        <v>4416</v>
      </c>
      <c r="AF3980">
        <v>140</v>
      </c>
      <c r="AG3980">
        <v>180</v>
      </c>
      <c r="AH3980">
        <v>3</v>
      </c>
    </row>
    <row r="3981" spans="1:34" ht="18.75">
      <c r="A3981" s="79">
        <v>3980</v>
      </c>
      <c r="B3981" t="s">
        <v>6346</v>
      </c>
      <c r="C3981">
        <v>11</v>
      </c>
      <c r="D3981">
        <v>-1</v>
      </c>
      <c r="E3981">
        <v>80</v>
      </c>
      <c r="F3981">
        <v>0</v>
      </c>
      <c r="G3981">
        <v>0</v>
      </c>
      <c r="H3981">
        <v>0</v>
      </c>
      <c r="I3981">
        <v>5397</v>
      </c>
      <c r="J3981">
        <v>60000</v>
      </c>
      <c r="K3981">
        <v>40</v>
      </c>
      <c r="L3981">
        <v>80</v>
      </c>
      <c r="M3981">
        <v>40</v>
      </c>
      <c r="N3981">
        <v>80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87</v>
      </c>
      <c r="V3981">
        <v>300</v>
      </c>
      <c r="W3981">
        <v>62000</v>
      </c>
      <c r="X3981">
        <v>341</v>
      </c>
      <c r="Y3981">
        <v>0</v>
      </c>
      <c r="Z3981">
        <v>0</v>
      </c>
      <c r="AA3981">
        <v>8832</v>
      </c>
      <c r="AB3981">
        <v>20</v>
      </c>
      <c r="AC3981">
        <v>0</v>
      </c>
      <c r="AD3981">
        <v>14352</v>
      </c>
      <c r="AE3981">
        <v>4416</v>
      </c>
      <c r="AF3981">
        <v>140</v>
      </c>
      <c r="AG3981">
        <v>180</v>
      </c>
      <c r="AH3981">
        <v>3</v>
      </c>
    </row>
    <row r="3982" spans="1:34" ht="18.75">
      <c r="A3982" s="79">
        <v>3981</v>
      </c>
      <c r="B3982" t="s">
        <v>6347</v>
      </c>
      <c r="C3982">
        <v>22</v>
      </c>
      <c r="D3982">
        <v>0</v>
      </c>
      <c r="E3982">
        <v>2</v>
      </c>
      <c r="F3982">
        <v>0</v>
      </c>
      <c r="G3982">
        <v>0</v>
      </c>
      <c r="H3982">
        <v>0</v>
      </c>
      <c r="I3982">
        <v>5487</v>
      </c>
      <c r="J3982">
        <v>8000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300</v>
      </c>
      <c r="W3982">
        <v>62000</v>
      </c>
      <c r="X3982">
        <v>5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3640</v>
      </c>
      <c r="AE3982">
        <v>2240</v>
      </c>
      <c r="AF3982">
        <v>120</v>
      </c>
      <c r="AG3982">
        <v>160</v>
      </c>
      <c r="AH3982">
        <v>3</v>
      </c>
    </row>
    <row r="3983" spans="1:34" ht="18.75">
      <c r="A3983" s="79">
        <v>3982</v>
      </c>
      <c r="B3983" t="s">
        <v>6348</v>
      </c>
      <c r="C3983">
        <v>19</v>
      </c>
      <c r="D3983">
        <v>0</v>
      </c>
      <c r="E3983">
        <v>3</v>
      </c>
      <c r="F3983">
        <v>0</v>
      </c>
      <c r="G3983">
        <v>0</v>
      </c>
      <c r="H3983">
        <v>0</v>
      </c>
      <c r="I3983">
        <v>5486</v>
      </c>
      <c r="J3983">
        <v>8000</v>
      </c>
      <c r="K3983">
        <v>0</v>
      </c>
      <c r="L3983">
        <v>0</v>
      </c>
      <c r="M3983">
        <v>0</v>
      </c>
      <c r="N3983">
        <v>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300</v>
      </c>
      <c r="W3983">
        <v>62000</v>
      </c>
      <c r="X3983">
        <v>5</v>
      </c>
      <c r="Y3983">
        <v>0</v>
      </c>
      <c r="Z3983">
        <v>0</v>
      </c>
      <c r="AA3983">
        <v>1120</v>
      </c>
      <c r="AB3983">
        <v>0</v>
      </c>
      <c r="AC3983">
        <v>0</v>
      </c>
      <c r="AD3983">
        <v>0</v>
      </c>
      <c r="AE3983">
        <v>0</v>
      </c>
      <c r="AF3983">
        <v>120</v>
      </c>
      <c r="AG3983">
        <v>160</v>
      </c>
      <c r="AH3983">
        <v>3</v>
      </c>
    </row>
    <row r="3984" spans="1:34" ht="18.75">
      <c r="A3984" s="79">
        <v>3983</v>
      </c>
      <c r="B3984" t="s">
        <v>6349</v>
      </c>
      <c r="C3984">
        <v>15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5481</v>
      </c>
      <c r="J3984">
        <v>8000</v>
      </c>
      <c r="K3984">
        <v>10</v>
      </c>
      <c r="L3984">
        <v>20</v>
      </c>
      <c r="M3984">
        <v>10</v>
      </c>
      <c r="N3984">
        <v>20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300</v>
      </c>
      <c r="W3984">
        <v>62000</v>
      </c>
      <c r="X3984">
        <v>5</v>
      </c>
      <c r="Y3984">
        <v>0</v>
      </c>
      <c r="Z3984">
        <v>0</v>
      </c>
      <c r="AA3984">
        <v>1120</v>
      </c>
      <c r="AB3984">
        <v>0</v>
      </c>
      <c r="AC3984">
        <v>0</v>
      </c>
      <c r="AD3984">
        <v>0</v>
      </c>
      <c r="AE3984">
        <v>0</v>
      </c>
      <c r="AF3984">
        <v>120</v>
      </c>
      <c r="AG3984">
        <v>160</v>
      </c>
      <c r="AH3984">
        <v>3</v>
      </c>
    </row>
    <row r="3985" spans="1:34" ht="18.75">
      <c r="A3985" s="79">
        <v>3984</v>
      </c>
      <c r="B3985" t="s">
        <v>6350</v>
      </c>
      <c r="C3985">
        <v>16</v>
      </c>
      <c r="D3985">
        <v>2</v>
      </c>
      <c r="E3985">
        <v>1</v>
      </c>
      <c r="F3985">
        <v>1</v>
      </c>
      <c r="G3985">
        <v>0</v>
      </c>
      <c r="H3985">
        <v>0</v>
      </c>
      <c r="I3985">
        <v>5482</v>
      </c>
      <c r="J3985">
        <v>8000</v>
      </c>
      <c r="K3985">
        <v>10</v>
      </c>
      <c r="L3985">
        <v>20</v>
      </c>
      <c r="M3985">
        <v>10</v>
      </c>
      <c r="N3985">
        <v>20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300</v>
      </c>
      <c r="W3985">
        <v>62000</v>
      </c>
      <c r="X3985">
        <v>5</v>
      </c>
      <c r="Y3985">
        <v>0</v>
      </c>
      <c r="Z3985">
        <v>0</v>
      </c>
      <c r="AA3985">
        <v>1120</v>
      </c>
      <c r="AB3985">
        <v>0</v>
      </c>
      <c r="AC3985">
        <v>0</v>
      </c>
      <c r="AD3985">
        <v>0</v>
      </c>
      <c r="AE3985">
        <v>0</v>
      </c>
      <c r="AF3985">
        <v>120</v>
      </c>
      <c r="AG3985">
        <v>160</v>
      </c>
      <c r="AH3985">
        <v>3</v>
      </c>
    </row>
    <row r="3986" spans="1:34" ht="18.75">
      <c r="A3986" s="79">
        <v>3985</v>
      </c>
      <c r="B3986" t="s">
        <v>6351</v>
      </c>
      <c r="C3986">
        <v>62</v>
      </c>
      <c r="D3986">
        <v>0</v>
      </c>
      <c r="E3986">
        <v>1</v>
      </c>
      <c r="F3986">
        <v>6</v>
      </c>
      <c r="G3986">
        <v>0</v>
      </c>
      <c r="H3986">
        <v>0</v>
      </c>
      <c r="I3986">
        <v>5484</v>
      </c>
      <c r="J3986">
        <v>8000</v>
      </c>
      <c r="K3986">
        <v>10</v>
      </c>
      <c r="L3986">
        <v>20</v>
      </c>
      <c r="M3986">
        <v>10</v>
      </c>
      <c r="N3986">
        <v>20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300</v>
      </c>
      <c r="W3986">
        <v>62000</v>
      </c>
      <c r="X3986">
        <v>5</v>
      </c>
      <c r="Y3986">
        <v>0</v>
      </c>
      <c r="Z3986">
        <v>0</v>
      </c>
      <c r="AA3986">
        <v>1120</v>
      </c>
      <c r="AB3986">
        <v>0</v>
      </c>
      <c r="AC3986">
        <v>0</v>
      </c>
      <c r="AD3986">
        <v>0</v>
      </c>
      <c r="AE3986">
        <v>0</v>
      </c>
      <c r="AF3986">
        <v>120</v>
      </c>
      <c r="AG3986">
        <v>160</v>
      </c>
      <c r="AH3986">
        <v>3</v>
      </c>
    </row>
    <row r="3987" spans="1:34" ht="18.75">
      <c r="A3987" s="79">
        <v>3986</v>
      </c>
      <c r="B3987" t="s">
        <v>6352</v>
      </c>
      <c r="C3987">
        <v>26</v>
      </c>
      <c r="D3987">
        <v>0</v>
      </c>
      <c r="E3987">
        <v>2</v>
      </c>
      <c r="F3987">
        <v>0</v>
      </c>
      <c r="G3987">
        <v>0</v>
      </c>
      <c r="H3987">
        <v>0</v>
      </c>
      <c r="I3987">
        <v>5480</v>
      </c>
      <c r="J3987">
        <v>8000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300</v>
      </c>
      <c r="W3987">
        <v>62000</v>
      </c>
      <c r="X3987">
        <v>5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3640</v>
      </c>
      <c r="AE3987">
        <v>2240</v>
      </c>
      <c r="AF3987">
        <v>120</v>
      </c>
      <c r="AG3987">
        <v>160</v>
      </c>
      <c r="AH3987">
        <v>3</v>
      </c>
    </row>
    <row r="3988" spans="1:34" ht="18.75">
      <c r="A3988" s="79">
        <v>3987</v>
      </c>
      <c r="B3988" t="s">
        <v>6353</v>
      </c>
      <c r="C3988">
        <v>30</v>
      </c>
      <c r="D3988">
        <v>0</v>
      </c>
      <c r="E3988">
        <v>1</v>
      </c>
      <c r="F3988">
        <v>0</v>
      </c>
      <c r="G3988">
        <v>1</v>
      </c>
      <c r="H3988">
        <v>0</v>
      </c>
      <c r="I3988">
        <v>5485</v>
      </c>
      <c r="J3988">
        <v>50000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300</v>
      </c>
      <c r="W3988">
        <v>62000</v>
      </c>
      <c r="X3988">
        <v>5</v>
      </c>
      <c r="Y3988">
        <v>0</v>
      </c>
      <c r="Z3988">
        <v>0</v>
      </c>
      <c r="AA3988">
        <v>1120</v>
      </c>
      <c r="AB3988">
        <v>0</v>
      </c>
      <c r="AC3988">
        <v>0</v>
      </c>
      <c r="AD3988">
        <v>0</v>
      </c>
      <c r="AE3988">
        <v>0</v>
      </c>
      <c r="AF3988">
        <v>120</v>
      </c>
      <c r="AG3988">
        <v>160</v>
      </c>
      <c r="AH3988">
        <v>3</v>
      </c>
    </row>
    <row r="3989" spans="1:34" ht="18.75">
      <c r="A3989" s="79">
        <v>3988</v>
      </c>
      <c r="B3989" t="s">
        <v>6354</v>
      </c>
      <c r="C3989">
        <v>54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5483</v>
      </c>
      <c r="J3989">
        <v>8000</v>
      </c>
      <c r="K3989">
        <v>10</v>
      </c>
      <c r="L3989">
        <v>20</v>
      </c>
      <c r="M3989">
        <v>10</v>
      </c>
      <c r="N3989">
        <v>20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300</v>
      </c>
      <c r="W3989">
        <v>62000</v>
      </c>
      <c r="X3989">
        <v>5</v>
      </c>
      <c r="Y3989">
        <v>0</v>
      </c>
      <c r="Z3989">
        <v>0</v>
      </c>
      <c r="AA3989">
        <v>1120</v>
      </c>
      <c r="AB3989">
        <v>0</v>
      </c>
      <c r="AC3989">
        <v>0</v>
      </c>
      <c r="AD3989">
        <v>0</v>
      </c>
      <c r="AE3989">
        <v>0</v>
      </c>
      <c r="AF3989">
        <v>120</v>
      </c>
      <c r="AG3989">
        <v>160</v>
      </c>
      <c r="AH3989">
        <v>3</v>
      </c>
    </row>
    <row r="3990" spans="1:34" ht="18.75">
      <c r="A3990" s="79">
        <v>3989</v>
      </c>
      <c r="B3990" t="s">
        <v>6355</v>
      </c>
      <c r="C3990">
        <v>16</v>
      </c>
      <c r="D3990">
        <v>10</v>
      </c>
      <c r="E3990">
        <v>1</v>
      </c>
      <c r="F3990">
        <v>2</v>
      </c>
      <c r="G3990">
        <v>0</v>
      </c>
      <c r="H3990">
        <v>0</v>
      </c>
      <c r="I3990">
        <v>5488</v>
      </c>
      <c r="J3990">
        <v>20000</v>
      </c>
      <c r="K3990">
        <v>10</v>
      </c>
      <c r="L3990">
        <v>20</v>
      </c>
      <c r="M3990">
        <v>10</v>
      </c>
      <c r="N3990">
        <v>20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300</v>
      </c>
      <c r="W3990">
        <v>62000</v>
      </c>
      <c r="X3990">
        <v>5</v>
      </c>
      <c r="Y3990">
        <v>0</v>
      </c>
      <c r="Z3990">
        <v>0</v>
      </c>
      <c r="AA3990">
        <v>1120</v>
      </c>
      <c r="AB3990">
        <v>0</v>
      </c>
      <c r="AC3990">
        <v>0</v>
      </c>
      <c r="AD3990">
        <v>0</v>
      </c>
      <c r="AE3990">
        <v>0</v>
      </c>
      <c r="AF3990">
        <v>120</v>
      </c>
      <c r="AG3990">
        <v>160</v>
      </c>
      <c r="AH3990">
        <v>3</v>
      </c>
    </row>
    <row r="3991" spans="1:34" ht="18.75">
      <c r="A3991" s="79">
        <v>3990</v>
      </c>
      <c r="B3991" t="s">
        <v>6356</v>
      </c>
      <c r="C3991">
        <v>5</v>
      </c>
      <c r="D3991">
        <v>-1</v>
      </c>
      <c r="E3991">
        <v>80</v>
      </c>
      <c r="F3991">
        <v>253</v>
      </c>
      <c r="G3991">
        <v>0</v>
      </c>
      <c r="H3991">
        <v>0</v>
      </c>
      <c r="I3991">
        <v>5373</v>
      </c>
      <c r="J3991">
        <v>60000</v>
      </c>
      <c r="K3991">
        <v>7</v>
      </c>
      <c r="L3991">
        <v>15</v>
      </c>
      <c r="M3991">
        <v>0</v>
      </c>
      <c r="N3991">
        <v>12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89</v>
      </c>
      <c r="V3991">
        <v>300</v>
      </c>
      <c r="W3991">
        <v>62000</v>
      </c>
      <c r="X3991">
        <v>40</v>
      </c>
      <c r="Y3991">
        <v>800</v>
      </c>
      <c r="Z3991">
        <v>120</v>
      </c>
      <c r="AA3991">
        <v>0</v>
      </c>
      <c r="AB3991">
        <v>0</v>
      </c>
      <c r="AC3991">
        <v>0</v>
      </c>
      <c r="AD3991">
        <v>124800</v>
      </c>
      <c r="AE3991">
        <v>96000</v>
      </c>
      <c r="AF3991">
        <v>800</v>
      </c>
      <c r="AG3991">
        <v>1400</v>
      </c>
      <c r="AH3991">
        <v>3</v>
      </c>
    </row>
    <row r="3992" spans="1:34" ht="18.75">
      <c r="A3992" s="79">
        <v>3991</v>
      </c>
      <c r="B3992" t="s">
        <v>6357</v>
      </c>
      <c r="C3992">
        <v>10</v>
      </c>
      <c r="D3992">
        <v>-1</v>
      </c>
      <c r="E3992">
        <v>80</v>
      </c>
      <c r="F3992">
        <v>0</v>
      </c>
      <c r="G3992">
        <v>0</v>
      </c>
      <c r="H3992">
        <v>0</v>
      </c>
      <c r="I3992">
        <v>5406</v>
      </c>
      <c r="J3992">
        <v>60000</v>
      </c>
      <c r="K3992">
        <v>60</v>
      </c>
      <c r="L3992">
        <v>110</v>
      </c>
      <c r="M3992">
        <v>60</v>
      </c>
      <c r="N3992">
        <v>110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87</v>
      </c>
      <c r="V3992">
        <v>300</v>
      </c>
      <c r="W3992">
        <v>62000</v>
      </c>
      <c r="X3992">
        <v>525</v>
      </c>
      <c r="Y3992">
        <v>0</v>
      </c>
      <c r="Z3992">
        <v>0</v>
      </c>
      <c r="AA3992">
        <v>38400</v>
      </c>
      <c r="AB3992">
        <v>20</v>
      </c>
      <c r="AC3992">
        <v>0</v>
      </c>
      <c r="AD3992">
        <v>62400</v>
      </c>
      <c r="AE3992">
        <v>19200</v>
      </c>
      <c r="AF3992">
        <v>220</v>
      </c>
      <c r="AG3992">
        <v>280</v>
      </c>
      <c r="AH3992">
        <v>3</v>
      </c>
    </row>
    <row r="3993" spans="1:34" ht="18.75">
      <c r="A3993" s="79">
        <v>3992</v>
      </c>
      <c r="B3993" t="s">
        <v>6358</v>
      </c>
      <c r="C3993">
        <v>11</v>
      </c>
      <c r="D3993">
        <v>-1</v>
      </c>
      <c r="E3993">
        <v>80</v>
      </c>
      <c r="F3993">
        <v>0</v>
      </c>
      <c r="G3993">
        <v>0</v>
      </c>
      <c r="H3993">
        <v>0</v>
      </c>
      <c r="I3993">
        <v>5407</v>
      </c>
      <c r="J3993">
        <v>60000</v>
      </c>
      <c r="K3993">
        <v>60</v>
      </c>
      <c r="L3993">
        <v>110</v>
      </c>
      <c r="M3993">
        <v>60</v>
      </c>
      <c r="N3993">
        <v>110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87</v>
      </c>
      <c r="V3993">
        <v>300</v>
      </c>
      <c r="W3993">
        <v>62000</v>
      </c>
      <c r="X3993">
        <v>525</v>
      </c>
      <c r="Y3993">
        <v>0</v>
      </c>
      <c r="Z3993">
        <v>0</v>
      </c>
      <c r="AA3993">
        <v>38400</v>
      </c>
      <c r="AB3993">
        <v>20</v>
      </c>
      <c r="AC3993">
        <v>0</v>
      </c>
      <c r="AD3993">
        <v>62400</v>
      </c>
      <c r="AE3993">
        <v>19200</v>
      </c>
      <c r="AF3993">
        <v>220</v>
      </c>
      <c r="AG3993">
        <v>280</v>
      </c>
      <c r="AH3993">
        <v>3</v>
      </c>
    </row>
    <row r="3994" spans="1:34" ht="18.75">
      <c r="A3994" s="79">
        <v>3993</v>
      </c>
      <c r="B3994" t="s">
        <v>6359</v>
      </c>
      <c r="C3994">
        <v>10</v>
      </c>
      <c r="D3994">
        <v>-1</v>
      </c>
      <c r="E3994">
        <v>80</v>
      </c>
      <c r="F3994">
        <v>197</v>
      </c>
      <c r="G3994">
        <v>0</v>
      </c>
      <c r="H3994">
        <v>0</v>
      </c>
      <c r="I3994">
        <v>5406</v>
      </c>
      <c r="J3994">
        <v>60000</v>
      </c>
      <c r="K3994">
        <v>60</v>
      </c>
      <c r="L3994">
        <v>110</v>
      </c>
      <c r="M3994">
        <v>60</v>
      </c>
      <c r="N3994">
        <v>110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87</v>
      </c>
      <c r="V3994">
        <v>300</v>
      </c>
      <c r="W3994">
        <v>62000</v>
      </c>
      <c r="X3994">
        <v>525</v>
      </c>
      <c r="Y3994">
        <v>0</v>
      </c>
      <c r="Z3994">
        <v>0</v>
      </c>
      <c r="AA3994">
        <v>38400</v>
      </c>
      <c r="AB3994">
        <v>20</v>
      </c>
      <c r="AC3994">
        <v>0</v>
      </c>
      <c r="AD3994">
        <v>62400</v>
      </c>
      <c r="AE3994">
        <v>19200</v>
      </c>
      <c r="AF3994">
        <v>220</v>
      </c>
      <c r="AG3994">
        <v>280</v>
      </c>
      <c r="AH3994">
        <v>3</v>
      </c>
    </row>
    <row r="3995" spans="1:34" ht="18.75">
      <c r="A3995" s="79">
        <v>3994</v>
      </c>
      <c r="B3995" t="s">
        <v>6360</v>
      </c>
      <c r="C3995">
        <v>11</v>
      </c>
      <c r="D3995">
        <v>-1</v>
      </c>
      <c r="E3995">
        <v>80</v>
      </c>
      <c r="F3995">
        <v>197</v>
      </c>
      <c r="G3995">
        <v>0</v>
      </c>
      <c r="H3995">
        <v>0</v>
      </c>
      <c r="I3995">
        <v>5407</v>
      </c>
      <c r="J3995">
        <v>60000</v>
      </c>
      <c r="K3995">
        <v>60</v>
      </c>
      <c r="L3995">
        <v>110</v>
      </c>
      <c r="M3995">
        <v>60</v>
      </c>
      <c r="N3995">
        <v>110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87</v>
      </c>
      <c r="V3995">
        <v>300</v>
      </c>
      <c r="W3995">
        <v>62000</v>
      </c>
      <c r="X3995">
        <v>525</v>
      </c>
      <c r="Y3995">
        <v>0</v>
      </c>
      <c r="Z3995">
        <v>0</v>
      </c>
      <c r="AA3995">
        <v>38400</v>
      </c>
      <c r="AB3995">
        <v>20</v>
      </c>
      <c r="AC3995">
        <v>0</v>
      </c>
      <c r="AD3995">
        <v>62400</v>
      </c>
      <c r="AE3995">
        <v>19200</v>
      </c>
      <c r="AF3995">
        <v>220</v>
      </c>
      <c r="AG3995">
        <v>280</v>
      </c>
      <c r="AH3995">
        <v>3</v>
      </c>
    </row>
    <row r="3996" spans="1:34" ht="18.75">
      <c r="A3996" s="79">
        <v>3995</v>
      </c>
      <c r="B3996" t="s">
        <v>6361</v>
      </c>
      <c r="C3996">
        <v>19</v>
      </c>
      <c r="D3996">
        <v>0</v>
      </c>
      <c r="E3996">
        <v>3</v>
      </c>
      <c r="F3996">
        <v>0</v>
      </c>
      <c r="G3996">
        <v>0</v>
      </c>
      <c r="H3996">
        <v>0</v>
      </c>
      <c r="I3996">
        <v>5526</v>
      </c>
      <c r="J3996">
        <v>8000</v>
      </c>
      <c r="K3996">
        <v>0</v>
      </c>
      <c r="L3996">
        <v>0</v>
      </c>
      <c r="M3996">
        <v>0</v>
      </c>
      <c r="N3996">
        <v>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300</v>
      </c>
      <c r="W3996">
        <v>62000</v>
      </c>
      <c r="X3996">
        <v>5</v>
      </c>
      <c r="Y3996">
        <v>0</v>
      </c>
      <c r="Z3996">
        <v>0</v>
      </c>
      <c r="AA3996">
        <v>1600</v>
      </c>
      <c r="AB3996">
        <v>0</v>
      </c>
      <c r="AC3996">
        <v>0</v>
      </c>
      <c r="AD3996">
        <v>0</v>
      </c>
      <c r="AE3996">
        <v>0</v>
      </c>
      <c r="AF3996">
        <v>180</v>
      </c>
      <c r="AG3996">
        <v>240</v>
      </c>
      <c r="AH3996">
        <v>3</v>
      </c>
    </row>
    <row r="3997" spans="1:34" ht="18.75">
      <c r="A3997" s="79">
        <v>3996</v>
      </c>
      <c r="B3997" t="s">
        <v>6362</v>
      </c>
      <c r="C3997">
        <v>26</v>
      </c>
      <c r="D3997">
        <v>0</v>
      </c>
      <c r="E3997">
        <v>2</v>
      </c>
      <c r="F3997">
        <v>0</v>
      </c>
      <c r="G3997">
        <v>0</v>
      </c>
      <c r="H3997">
        <v>0</v>
      </c>
      <c r="I3997">
        <v>5520</v>
      </c>
      <c r="J3997">
        <v>8000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300</v>
      </c>
      <c r="W3997">
        <v>62000</v>
      </c>
      <c r="X3997">
        <v>5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5200</v>
      </c>
      <c r="AE3997">
        <v>3200</v>
      </c>
      <c r="AF3997">
        <v>180</v>
      </c>
      <c r="AG3997">
        <v>240</v>
      </c>
      <c r="AH3997">
        <v>3</v>
      </c>
    </row>
    <row r="3998" spans="1:34" ht="18.75">
      <c r="A3998" s="79">
        <v>3997</v>
      </c>
      <c r="B3998" t="s">
        <v>6363</v>
      </c>
      <c r="C3998">
        <v>22</v>
      </c>
      <c r="D3998">
        <v>0</v>
      </c>
      <c r="E3998">
        <v>2</v>
      </c>
      <c r="F3998">
        <v>0</v>
      </c>
      <c r="G3998">
        <v>0</v>
      </c>
      <c r="H3998">
        <v>0</v>
      </c>
      <c r="I3998">
        <v>5527</v>
      </c>
      <c r="J3998">
        <v>8000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300</v>
      </c>
      <c r="W3998">
        <v>62000</v>
      </c>
      <c r="X3998">
        <v>5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5200</v>
      </c>
      <c r="AE3998">
        <v>3200</v>
      </c>
      <c r="AF3998">
        <v>180</v>
      </c>
      <c r="AG3998">
        <v>240</v>
      </c>
      <c r="AH3998">
        <v>3</v>
      </c>
    </row>
    <row r="3999" spans="1:34" ht="18.75">
      <c r="A3999" s="79">
        <v>3998</v>
      </c>
      <c r="B3999" t="s">
        <v>6364</v>
      </c>
      <c r="C3999">
        <v>15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5521</v>
      </c>
      <c r="J3999">
        <v>8000</v>
      </c>
      <c r="K3999">
        <v>16</v>
      </c>
      <c r="L3999">
        <v>24</v>
      </c>
      <c r="M3999">
        <v>16</v>
      </c>
      <c r="N3999">
        <v>24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300</v>
      </c>
      <c r="W3999">
        <v>62000</v>
      </c>
      <c r="X3999">
        <v>5</v>
      </c>
      <c r="Y3999">
        <v>0</v>
      </c>
      <c r="Z3999">
        <v>0</v>
      </c>
      <c r="AA3999">
        <v>1600</v>
      </c>
      <c r="AB3999">
        <v>0</v>
      </c>
      <c r="AC3999">
        <v>0</v>
      </c>
      <c r="AD3999">
        <v>0</v>
      </c>
      <c r="AE3999">
        <v>0</v>
      </c>
      <c r="AF3999">
        <v>180</v>
      </c>
      <c r="AG3999">
        <v>240</v>
      </c>
      <c r="AH3999">
        <v>3</v>
      </c>
    </row>
    <row r="4000" spans="1:34" ht="18.75">
      <c r="A4000" s="79">
        <v>3999</v>
      </c>
      <c r="B4000" t="s">
        <v>6365</v>
      </c>
      <c r="C4000">
        <v>54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5523</v>
      </c>
      <c r="J4000">
        <v>8000</v>
      </c>
      <c r="K4000">
        <v>16</v>
      </c>
      <c r="L4000">
        <v>24</v>
      </c>
      <c r="M4000">
        <v>16</v>
      </c>
      <c r="N4000">
        <v>24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300</v>
      </c>
      <c r="W4000">
        <v>62000</v>
      </c>
      <c r="X4000">
        <v>5</v>
      </c>
      <c r="Y4000">
        <v>0</v>
      </c>
      <c r="Z4000">
        <v>0</v>
      </c>
      <c r="AA4000">
        <v>1600</v>
      </c>
      <c r="AB4000">
        <v>0</v>
      </c>
      <c r="AC4000">
        <v>0</v>
      </c>
      <c r="AD4000">
        <v>0</v>
      </c>
      <c r="AE4000">
        <v>0</v>
      </c>
      <c r="AF4000">
        <v>180</v>
      </c>
      <c r="AG4000">
        <v>240</v>
      </c>
      <c r="AH4000">
        <v>3</v>
      </c>
    </row>
    <row r="4001" spans="1:34" ht="18.75">
      <c r="A4001" s="79">
        <v>4000</v>
      </c>
      <c r="B4001" t="s">
        <v>6366</v>
      </c>
      <c r="C4001">
        <v>52</v>
      </c>
      <c r="D4001">
        <v>0</v>
      </c>
      <c r="E4001">
        <v>1</v>
      </c>
      <c r="F4001">
        <v>6</v>
      </c>
      <c r="G4001">
        <v>0</v>
      </c>
      <c r="H4001">
        <v>0</v>
      </c>
      <c r="I4001">
        <v>5524</v>
      </c>
      <c r="J4001">
        <v>8000</v>
      </c>
      <c r="K4001">
        <v>16</v>
      </c>
      <c r="L4001">
        <v>24</v>
      </c>
      <c r="M4001">
        <v>16</v>
      </c>
      <c r="N4001">
        <v>24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300</v>
      </c>
      <c r="W4001">
        <v>62000</v>
      </c>
      <c r="X4001">
        <v>5</v>
      </c>
      <c r="Y4001">
        <v>0</v>
      </c>
      <c r="Z4001">
        <v>0</v>
      </c>
      <c r="AA4001">
        <v>1600</v>
      </c>
      <c r="AB4001">
        <v>0</v>
      </c>
      <c r="AC4001">
        <v>0</v>
      </c>
      <c r="AD4001">
        <v>0</v>
      </c>
      <c r="AE4001">
        <v>0</v>
      </c>
      <c r="AF4001">
        <v>180</v>
      </c>
      <c r="AG4001">
        <v>240</v>
      </c>
      <c r="AH4001">
        <v>3</v>
      </c>
    </row>
    <row r="4002" spans="1:34" ht="18.75">
      <c r="A4002" s="79">
        <v>4001</v>
      </c>
      <c r="B4002" t="s">
        <v>6367</v>
      </c>
      <c r="C4002">
        <v>16</v>
      </c>
      <c r="D4002">
        <v>2</v>
      </c>
      <c r="E4002">
        <v>1</v>
      </c>
      <c r="F4002">
        <v>1</v>
      </c>
      <c r="G4002">
        <v>0</v>
      </c>
      <c r="H4002">
        <v>0</v>
      </c>
      <c r="I4002">
        <v>5522</v>
      </c>
      <c r="J4002">
        <v>8000</v>
      </c>
      <c r="K4002">
        <v>16</v>
      </c>
      <c r="L4002">
        <v>24</v>
      </c>
      <c r="M4002">
        <v>16</v>
      </c>
      <c r="N4002">
        <v>24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300</v>
      </c>
      <c r="W4002">
        <v>62000</v>
      </c>
      <c r="X4002">
        <v>5</v>
      </c>
      <c r="Y4002">
        <v>0</v>
      </c>
      <c r="Z4002">
        <v>0</v>
      </c>
      <c r="AA4002">
        <v>1600</v>
      </c>
      <c r="AB4002">
        <v>0</v>
      </c>
      <c r="AC4002">
        <v>0</v>
      </c>
      <c r="AD4002">
        <v>0</v>
      </c>
      <c r="AE4002">
        <v>0</v>
      </c>
      <c r="AF4002">
        <v>180</v>
      </c>
      <c r="AG4002">
        <v>240</v>
      </c>
      <c r="AH4002">
        <v>3</v>
      </c>
    </row>
    <row r="4003" spans="1:34" ht="18.75">
      <c r="A4003" s="79">
        <v>4002</v>
      </c>
      <c r="B4003" t="s">
        <v>6368</v>
      </c>
      <c r="C4003">
        <v>30</v>
      </c>
      <c r="D4003">
        <v>0</v>
      </c>
      <c r="E4003">
        <v>1</v>
      </c>
      <c r="F4003">
        <v>0</v>
      </c>
      <c r="G4003">
        <v>1</v>
      </c>
      <c r="H4003">
        <v>0</v>
      </c>
      <c r="I4003">
        <v>5525</v>
      </c>
      <c r="J4003">
        <v>50000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300</v>
      </c>
      <c r="W4003">
        <v>62000</v>
      </c>
      <c r="X4003">
        <v>5</v>
      </c>
      <c r="Y4003">
        <v>0</v>
      </c>
      <c r="Z4003">
        <v>0</v>
      </c>
      <c r="AA4003">
        <v>1600</v>
      </c>
      <c r="AB4003">
        <v>0</v>
      </c>
      <c r="AC4003">
        <v>0</v>
      </c>
      <c r="AD4003">
        <v>0</v>
      </c>
      <c r="AE4003">
        <v>0</v>
      </c>
      <c r="AF4003">
        <v>180</v>
      </c>
      <c r="AG4003">
        <v>240</v>
      </c>
      <c r="AH4003">
        <v>3</v>
      </c>
    </row>
    <row r="4004" spans="1:34" ht="18.75">
      <c r="A4004" s="79">
        <v>4003</v>
      </c>
      <c r="B4004" t="s">
        <v>6369</v>
      </c>
      <c r="C4004">
        <v>22</v>
      </c>
      <c r="D4004">
        <v>0</v>
      </c>
      <c r="E4004">
        <v>2</v>
      </c>
      <c r="F4004">
        <v>0</v>
      </c>
      <c r="G4004">
        <v>20</v>
      </c>
      <c r="H4004">
        <v>0</v>
      </c>
      <c r="I4004">
        <v>5527</v>
      </c>
      <c r="J4004">
        <v>8000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300</v>
      </c>
      <c r="W4004">
        <v>62000</v>
      </c>
      <c r="X4004">
        <v>5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5200</v>
      </c>
      <c r="AE4004">
        <v>3200</v>
      </c>
      <c r="AF4004">
        <v>180</v>
      </c>
      <c r="AG4004">
        <v>240</v>
      </c>
      <c r="AH4004">
        <v>3</v>
      </c>
    </row>
    <row r="4005" spans="1:34" ht="18.75">
      <c r="A4005" s="79">
        <v>4004</v>
      </c>
      <c r="B4005" t="s">
        <v>6370</v>
      </c>
      <c r="C4005">
        <v>30</v>
      </c>
      <c r="D4005">
        <v>188</v>
      </c>
      <c r="E4005">
        <v>1</v>
      </c>
      <c r="F4005">
        <v>0</v>
      </c>
      <c r="G4005">
        <v>10</v>
      </c>
      <c r="H4005">
        <v>0</v>
      </c>
      <c r="I4005">
        <v>5525</v>
      </c>
      <c r="J4005">
        <v>50000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300</v>
      </c>
      <c r="W4005">
        <v>62000</v>
      </c>
      <c r="X4005">
        <v>5</v>
      </c>
      <c r="Y4005">
        <v>0</v>
      </c>
      <c r="Z4005">
        <v>0</v>
      </c>
      <c r="AA4005">
        <v>1600</v>
      </c>
      <c r="AB4005">
        <v>0</v>
      </c>
      <c r="AC4005">
        <v>0</v>
      </c>
      <c r="AD4005">
        <v>0</v>
      </c>
      <c r="AE4005">
        <v>0</v>
      </c>
      <c r="AF4005">
        <v>180</v>
      </c>
      <c r="AG4005">
        <v>240</v>
      </c>
      <c r="AH4005">
        <v>3</v>
      </c>
    </row>
    <row r="4006" spans="1:34" ht="18.75">
      <c r="A4006" s="79">
        <v>4005</v>
      </c>
      <c r="B4006" t="s">
        <v>6371</v>
      </c>
      <c r="C4006">
        <v>5</v>
      </c>
      <c r="D4006">
        <v>-1</v>
      </c>
      <c r="E4006">
        <v>80</v>
      </c>
      <c r="F4006">
        <v>253</v>
      </c>
      <c r="G4006">
        <v>0</v>
      </c>
      <c r="H4006">
        <v>0</v>
      </c>
      <c r="I4006">
        <v>5551</v>
      </c>
      <c r="J4006">
        <v>60000</v>
      </c>
      <c r="K4006">
        <v>7</v>
      </c>
      <c r="L4006">
        <v>15</v>
      </c>
      <c r="M4006">
        <v>0</v>
      </c>
      <c r="N4006">
        <v>12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89</v>
      </c>
      <c r="V4006">
        <v>300</v>
      </c>
      <c r="W4006">
        <v>62000</v>
      </c>
      <c r="X4006">
        <v>40</v>
      </c>
      <c r="Y4006">
        <v>900</v>
      </c>
      <c r="Z4006">
        <v>120</v>
      </c>
      <c r="AA4006">
        <v>0</v>
      </c>
      <c r="AB4006">
        <v>0</v>
      </c>
      <c r="AC4006">
        <v>0</v>
      </c>
      <c r="AD4006">
        <v>148800</v>
      </c>
      <c r="AE4006">
        <v>114000</v>
      </c>
      <c r="AF4006">
        <v>800</v>
      </c>
      <c r="AG4006">
        <v>1400</v>
      </c>
      <c r="AH4006">
        <v>3</v>
      </c>
    </row>
    <row r="4007" spans="1:34" ht="18.75">
      <c r="A4007" s="79">
        <v>4006</v>
      </c>
      <c r="B4007" t="s">
        <v>6372</v>
      </c>
      <c r="C4007">
        <v>10</v>
      </c>
      <c r="D4007">
        <v>-1</v>
      </c>
      <c r="E4007">
        <v>80</v>
      </c>
      <c r="F4007">
        <v>0</v>
      </c>
      <c r="G4007">
        <v>0</v>
      </c>
      <c r="H4007">
        <v>0</v>
      </c>
      <c r="I4007">
        <v>5540</v>
      </c>
      <c r="J4007">
        <v>60000</v>
      </c>
      <c r="K4007">
        <v>60</v>
      </c>
      <c r="L4007">
        <v>110</v>
      </c>
      <c r="M4007">
        <v>60</v>
      </c>
      <c r="N4007">
        <v>110</v>
      </c>
      <c r="O4007">
        <v>220</v>
      </c>
      <c r="P4007">
        <v>280</v>
      </c>
      <c r="Q4007">
        <v>0</v>
      </c>
      <c r="R4007">
        <v>0</v>
      </c>
      <c r="S4007">
        <v>0</v>
      </c>
      <c r="T4007">
        <v>0</v>
      </c>
      <c r="U4007">
        <v>87</v>
      </c>
      <c r="V4007">
        <v>300</v>
      </c>
      <c r="W4007">
        <v>62000</v>
      </c>
      <c r="X4007">
        <v>525</v>
      </c>
      <c r="Y4007">
        <v>0</v>
      </c>
      <c r="Z4007">
        <v>0</v>
      </c>
      <c r="AA4007">
        <v>38400</v>
      </c>
      <c r="AB4007">
        <v>20</v>
      </c>
      <c r="AC4007">
        <v>0</v>
      </c>
      <c r="AD4007">
        <v>74400</v>
      </c>
      <c r="AE4007">
        <v>22800</v>
      </c>
      <c r="AF4007">
        <v>0</v>
      </c>
      <c r="AG4007">
        <v>0</v>
      </c>
      <c r="AH4007">
        <v>3</v>
      </c>
    </row>
    <row r="4008" spans="1:34" ht="18.75">
      <c r="A4008" s="79">
        <v>4007</v>
      </c>
      <c r="B4008" t="s">
        <v>6373</v>
      </c>
      <c r="C4008">
        <v>11</v>
      </c>
      <c r="D4008">
        <v>-1</v>
      </c>
      <c r="E4008">
        <v>80</v>
      </c>
      <c r="F4008">
        <v>0</v>
      </c>
      <c r="G4008">
        <v>0</v>
      </c>
      <c r="H4008">
        <v>0</v>
      </c>
      <c r="I4008">
        <v>5541</v>
      </c>
      <c r="J4008">
        <v>60000</v>
      </c>
      <c r="K4008">
        <v>60</v>
      </c>
      <c r="L4008">
        <v>110</v>
      </c>
      <c r="M4008">
        <v>60</v>
      </c>
      <c r="N4008">
        <v>110</v>
      </c>
      <c r="O4008">
        <v>220</v>
      </c>
      <c r="P4008">
        <v>280</v>
      </c>
      <c r="Q4008">
        <v>0</v>
      </c>
      <c r="R4008">
        <v>0</v>
      </c>
      <c r="S4008">
        <v>0</v>
      </c>
      <c r="T4008">
        <v>0</v>
      </c>
      <c r="U4008">
        <v>87</v>
      </c>
      <c r="V4008">
        <v>300</v>
      </c>
      <c r="W4008">
        <v>62000</v>
      </c>
      <c r="X4008">
        <v>525</v>
      </c>
      <c r="Y4008">
        <v>0</v>
      </c>
      <c r="Z4008">
        <v>0</v>
      </c>
      <c r="AA4008">
        <v>38400</v>
      </c>
      <c r="AB4008">
        <v>20</v>
      </c>
      <c r="AC4008">
        <v>0</v>
      </c>
      <c r="AD4008">
        <v>74400</v>
      </c>
      <c r="AE4008">
        <v>22800</v>
      </c>
      <c r="AF4008">
        <v>0</v>
      </c>
      <c r="AG4008">
        <v>0</v>
      </c>
      <c r="AH4008">
        <v>3</v>
      </c>
    </row>
    <row r="4009" spans="1:34" ht="18.75">
      <c r="A4009" s="79">
        <v>4008</v>
      </c>
      <c r="B4009" t="s">
        <v>6374</v>
      </c>
      <c r="C4009">
        <v>10</v>
      </c>
      <c r="D4009">
        <v>-1</v>
      </c>
      <c r="E4009">
        <v>80</v>
      </c>
      <c r="F4009">
        <v>197</v>
      </c>
      <c r="G4009">
        <v>0</v>
      </c>
      <c r="H4009">
        <v>0</v>
      </c>
      <c r="I4009">
        <v>5540</v>
      </c>
      <c r="J4009">
        <v>60000</v>
      </c>
      <c r="K4009">
        <v>60</v>
      </c>
      <c r="L4009">
        <v>110</v>
      </c>
      <c r="M4009">
        <v>60</v>
      </c>
      <c r="N4009">
        <v>110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87</v>
      </c>
      <c r="V4009">
        <v>300</v>
      </c>
      <c r="W4009">
        <v>62000</v>
      </c>
      <c r="X4009">
        <v>525</v>
      </c>
      <c r="Y4009">
        <v>0</v>
      </c>
      <c r="Z4009">
        <v>0</v>
      </c>
      <c r="AA4009">
        <v>38400</v>
      </c>
      <c r="AB4009">
        <v>20</v>
      </c>
      <c r="AC4009">
        <v>0</v>
      </c>
      <c r="AD4009">
        <v>74400</v>
      </c>
      <c r="AE4009">
        <v>22800</v>
      </c>
      <c r="AF4009">
        <v>220</v>
      </c>
      <c r="AG4009">
        <v>280</v>
      </c>
      <c r="AH4009">
        <v>3</v>
      </c>
    </row>
    <row r="4010" spans="1:34" ht="18.75">
      <c r="A4010" s="79">
        <v>4009</v>
      </c>
      <c r="B4010" t="s">
        <v>6375</v>
      </c>
      <c r="C4010">
        <v>11</v>
      </c>
      <c r="D4010">
        <v>-1</v>
      </c>
      <c r="E4010">
        <v>80</v>
      </c>
      <c r="F4010">
        <v>197</v>
      </c>
      <c r="G4010">
        <v>0</v>
      </c>
      <c r="H4010">
        <v>0</v>
      </c>
      <c r="I4010">
        <v>5541</v>
      </c>
      <c r="J4010">
        <v>60000</v>
      </c>
      <c r="K4010">
        <v>60</v>
      </c>
      <c r="L4010">
        <v>110</v>
      </c>
      <c r="M4010">
        <v>60</v>
      </c>
      <c r="N4010">
        <v>110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87</v>
      </c>
      <c r="V4010">
        <v>300</v>
      </c>
      <c r="W4010">
        <v>62000</v>
      </c>
      <c r="X4010">
        <v>525</v>
      </c>
      <c r="Y4010">
        <v>0</v>
      </c>
      <c r="Z4010">
        <v>0</v>
      </c>
      <c r="AA4010">
        <v>38400</v>
      </c>
      <c r="AB4010">
        <v>20</v>
      </c>
      <c r="AC4010">
        <v>0</v>
      </c>
      <c r="AD4010">
        <v>74400</v>
      </c>
      <c r="AE4010">
        <v>22800</v>
      </c>
      <c r="AF4010">
        <v>220</v>
      </c>
      <c r="AG4010">
        <v>280</v>
      </c>
      <c r="AH4010">
        <v>3</v>
      </c>
    </row>
    <row r="4011" spans="1:34" ht="18.75">
      <c r="A4011" s="79">
        <v>4010</v>
      </c>
      <c r="B4011" t="s">
        <v>6376</v>
      </c>
      <c r="C4011">
        <v>19</v>
      </c>
      <c r="D4011">
        <v>0</v>
      </c>
      <c r="E4011">
        <v>3</v>
      </c>
      <c r="F4011">
        <v>0</v>
      </c>
      <c r="G4011">
        <v>0</v>
      </c>
      <c r="H4011">
        <v>0</v>
      </c>
      <c r="I4011">
        <v>5526</v>
      </c>
      <c r="J4011">
        <v>8000</v>
      </c>
      <c r="K4011">
        <v>0</v>
      </c>
      <c r="L4011">
        <v>0</v>
      </c>
      <c r="M4011">
        <v>0</v>
      </c>
      <c r="N4011">
        <v>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300</v>
      </c>
      <c r="W4011">
        <v>62000</v>
      </c>
      <c r="X4011">
        <v>5</v>
      </c>
      <c r="Y4011">
        <v>0</v>
      </c>
      <c r="Z4011">
        <v>0</v>
      </c>
      <c r="AA4011">
        <v>1866</v>
      </c>
      <c r="AB4011">
        <v>0</v>
      </c>
      <c r="AC4011">
        <v>0</v>
      </c>
      <c r="AD4011">
        <v>0</v>
      </c>
      <c r="AE4011">
        <v>0</v>
      </c>
      <c r="AF4011">
        <v>180</v>
      </c>
      <c r="AG4011">
        <v>240</v>
      </c>
      <c r="AH4011">
        <v>3</v>
      </c>
    </row>
    <row r="4012" spans="1:34" ht="18.75">
      <c r="A4012" s="79">
        <v>4011</v>
      </c>
      <c r="B4012" t="s">
        <v>6377</v>
      </c>
      <c r="C4012">
        <v>15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5521</v>
      </c>
      <c r="J4012">
        <v>8000</v>
      </c>
      <c r="K4012">
        <v>5</v>
      </c>
      <c r="L4012">
        <v>15</v>
      </c>
      <c r="M4012">
        <v>10</v>
      </c>
      <c r="N4012">
        <v>20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300</v>
      </c>
      <c r="W4012">
        <v>62000</v>
      </c>
      <c r="X4012">
        <v>5</v>
      </c>
      <c r="Y4012">
        <v>0</v>
      </c>
      <c r="Z4012">
        <v>0</v>
      </c>
      <c r="AA4012">
        <v>1866</v>
      </c>
      <c r="AB4012">
        <v>0</v>
      </c>
      <c r="AC4012">
        <v>0</v>
      </c>
      <c r="AD4012">
        <v>0</v>
      </c>
      <c r="AE4012">
        <v>0</v>
      </c>
      <c r="AF4012">
        <v>180</v>
      </c>
      <c r="AG4012">
        <v>240</v>
      </c>
      <c r="AH4012">
        <v>3</v>
      </c>
    </row>
    <row r="4013" spans="1:34" ht="18.75">
      <c r="A4013" s="79">
        <v>4012</v>
      </c>
      <c r="B4013" t="s">
        <v>6378</v>
      </c>
      <c r="C4013">
        <v>16</v>
      </c>
      <c r="D4013">
        <v>2</v>
      </c>
      <c r="E4013">
        <v>1</v>
      </c>
      <c r="F4013">
        <v>1</v>
      </c>
      <c r="G4013">
        <v>0</v>
      </c>
      <c r="H4013">
        <v>0</v>
      </c>
      <c r="I4013">
        <v>5522</v>
      </c>
      <c r="J4013">
        <v>8000</v>
      </c>
      <c r="K4013">
        <v>16</v>
      </c>
      <c r="L4013">
        <v>24</v>
      </c>
      <c r="M4013">
        <v>16</v>
      </c>
      <c r="N4013">
        <v>24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300</v>
      </c>
      <c r="W4013">
        <v>62000</v>
      </c>
      <c r="X4013">
        <v>5</v>
      </c>
      <c r="Y4013">
        <v>0</v>
      </c>
      <c r="Z4013">
        <v>0</v>
      </c>
      <c r="AA4013">
        <v>1866</v>
      </c>
      <c r="AB4013">
        <v>0</v>
      </c>
      <c r="AC4013">
        <v>0</v>
      </c>
      <c r="AD4013">
        <v>0</v>
      </c>
      <c r="AE4013">
        <v>0</v>
      </c>
      <c r="AF4013">
        <v>180</v>
      </c>
      <c r="AG4013">
        <v>240</v>
      </c>
      <c r="AH4013">
        <v>3</v>
      </c>
    </row>
    <row r="4014" spans="1:34" ht="18.75">
      <c r="A4014" s="79">
        <v>4013</v>
      </c>
      <c r="B4014" t="s">
        <v>6379</v>
      </c>
      <c r="C4014">
        <v>62</v>
      </c>
      <c r="D4014">
        <v>0</v>
      </c>
      <c r="E4014">
        <v>1</v>
      </c>
      <c r="F4014">
        <v>6</v>
      </c>
      <c r="G4014">
        <v>0</v>
      </c>
      <c r="H4014">
        <v>0</v>
      </c>
      <c r="I4014">
        <v>5524</v>
      </c>
      <c r="J4014">
        <v>8000</v>
      </c>
      <c r="K4014">
        <v>16</v>
      </c>
      <c r="L4014">
        <v>24</v>
      </c>
      <c r="M4014">
        <v>16</v>
      </c>
      <c r="N4014">
        <v>24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300</v>
      </c>
      <c r="W4014">
        <v>62000</v>
      </c>
      <c r="X4014">
        <v>5</v>
      </c>
      <c r="Y4014">
        <v>0</v>
      </c>
      <c r="Z4014">
        <v>0</v>
      </c>
      <c r="AA4014">
        <v>1866</v>
      </c>
      <c r="AB4014">
        <v>0</v>
      </c>
      <c r="AC4014">
        <v>0</v>
      </c>
      <c r="AD4014">
        <v>0</v>
      </c>
      <c r="AE4014">
        <v>0</v>
      </c>
      <c r="AF4014">
        <v>180</v>
      </c>
      <c r="AG4014">
        <v>240</v>
      </c>
      <c r="AH4014">
        <v>3</v>
      </c>
    </row>
    <row r="4015" spans="1:34" ht="18.75">
      <c r="A4015" s="79">
        <v>4014</v>
      </c>
      <c r="B4015" t="s">
        <v>6380</v>
      </c>
      <c r="C4015">
        <v>54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5523</v>
      </c>
      <c r="J4015">
        <v>8000</v>
      </c>
      <c r="K4015">
        <v>16</v>
      </c>
      <c r="L4015">
        <v>24</v>
      </c>
      <c r="M4015">
        <v>16</v>
      </c>
      <c r="N4015">
        <v>24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300</v>
      </c>
      <c r="W4015">
        <v>62000</v>
      </c>
      <c r="X4015">
        <v>5</v>
      </c>
      <c r="Y4015">
        <v>0</v>
      </c>
      <c r="Z4015">
        <v>0</v>
      </c>
      <c r="AA4015">
        <v>1866</v>
      </c>
      <c r="AB4015">
        <v>0</v>
      </c>
      <c r="AC4015">
        <v>0</v>
      </c>
      <c r="AD4015">
        <v>0</v>
      </c>
      <c r="AE4015">
        <v>0</v>
      </c>
      <c r="AF4015">
        <v>180</v>
      </c>
      <c r="AG4015">
        <v>240</v>
      </c>
      <c r="AH4015">
        <v>3</v>
      </c>
    </row>
    <row r="4016" spans="1:34" ht="18.75">
      <c r="A4016" s="79">
        <v>4015</v>
      </c>
      <c r="B4016" t="s">
        <v>6381</v>
      </c>
      <c r="C4016">
        <v>22</v>
      </c>
      <c r="D4016">
        <v>0</v>
      </c>
      <c r="E4016">
        <v>2</v>
      </c>
      <c r="F4016">
        <v>0</v>
      </c>
      <c r="G4016">
        <v>0</v>
      </c>
      <c r="H4016">
        <v>0</v>
      </c>
      <c r="I4016">
        <v>5527</v>
      </c>
      <c r="J4016">
        <v>8000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300</v>
      </c>
      <c r="W4016">
        <v>62000</v>
      </c>
      <c r="X4016">
        <v>5</v>
      </c>
      <c r="Y4016">
        <v>0</v>
      </c>
      <c r="Z4016">
        <v>0</v>
      </c>
      <c r="AA4016">
        <v>1600</v>
      </c>
      <c r="AB4016">
        <v>0</v>
      </c>
      <c r="AC4016">
        <v>0</v>
      </c>
      <c r="AD4016">
        <v>6200</v>
      </c>
      <c r="AE4016">
        <v>3800</v>
      </c>
      <c r="AF4016">
        <v>180</v>
      </c>
      <c r="AG4016">
        <v>240</v>
      </c>
      <c r="AH4016">
        <v>3</v>
      </c>
    </row>
    <row r="4017" spans="1:34" ht="18.75">
      <c r="A4017" s="79">
        <v>4016</v>
      </c>
      <c r="B4017" t="s">
        <v>6382</v>
      </c>
      <c r="C4017">
        <v>26</v>
      </c>
      <c r="D4017">
        <v>0</v>
      </c>
      <c r="E4017">
        <v>2</v>
      </c>
      <c r="F4017">
        <v>0</v>
      </c>
      <c r="G4017">
        <v>0</v>
      </c>
      <c r="H4017">
        <v>0</v>
      </c>
      <c r="I4017">
        <v>5520</v>
      </c>
      <c r="J4017">
        <v>8000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300</v>
      </c>
      <c r="W4017">
        <v>62000</v>
      </c>
      <c r="X4017">
        <v>5</v>
      </c>
      <c r="Y4017">
        <v>0</v>
      </c>
      <c r="Z4017">
        <v>0</v>
      </c>
      <c r="AA4017">
        <v>1866</v>
      </c>
      <c r="AB4017">
        <v>0</v>
      </c>
      <c r="AC4017">
        <v>0</v>
      </c>
      <c r="AD4017">
        <v>6200</v>
      </c>
      <c r="AE4017">
        <v>3800</v>
      </c>
      <c r="AF4017">
        <v>180</v>
      </c>
      <c r="AG4017">
        <v>240</v>
      </c>
      <c r="AH4017">
        <v>3</v>
      </c>
    </row>
    <row r="4018" spans="1:34" ht="18.75">
      <c r="A4018" s="79">
        <v>4017</v>
      </c>
      <c r="B4018" t="s">
        <v>6383</v>
      </c>
      <c r="C4018">
        <v>16</v>
      </c>
      <c r="D4018">
        <v>10</v>
      </c>
      <c r="E4018">
        <v>1</v>
      </c>
      <c r="F4018">
        <v>2</v>
      </c>
      <c r="G4018">
        <v>0</v>
      </c>
      <c r="H4018">
        <v>0</v>
      </c>
      <c r="I4018">
        <v>5528</v>
      </c>
      <c r="J4018">
        <v>8000</v>
      </c>
      <c r="K4018">
        <v>16</v>
      </c>
      <c r="L4018">
        <v>24</v>
      </c>
      <c r="M4018">
        <v>16</v>
      </c>
      <c r="N4018">
        <v>24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300</v>
      </c>
      <c r="W4018">
        <v>62000</v>
      </c>
      <c r="X4018">
        <v>5</v>
      </c>
      <c r="Y4018">
        <v>0</v>
      </c>
      <c r="Z4018">
        <v>0</v>
      </c>
      <c r="AA4018">
        <v>1866</v>
      </c>
      <c r="AB4018">
        <v>0</v>
      </c>
      <c r="AC4018">
        <v>0</v>
      </c>
      <c r="AD4018">
        <v>0</v>
      </c>
      <c r="AE4018">
        <v>0</v>
      </c>
      <c r="AF4018">
        <v>180</v>
      </c>
      <c r="AG4018">
        <v>240</v>
      </c>
      <c r="AH4018">
        <v>3</v>
      </c>
    </row>
    <row r="4019" spans="1:34" ht="18.75">
      <c r="A4019" s="79">
        <v>4018</v>
      </c>
      <c r="B4019" t="s">
        <v>6384</v>
      </c>
      <c r="C4019">
        <v>30</v>
      </c>
      <c r="D4019">
        <v>0</v>
      </c>
      <c r="E4019">
        <v>1</v>
      </c>
      <c r="F4019">
        <v>0</v>
      </c>
      <c r="G4019">
        <v>1</v>
      </c>
      <c r="H4019">
        <v>0</v>
      </c>
      <c r="I4019">
        <v>5525</v>
      </c>
      <c r="J4019">
        <v>50000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300</v>
      </c>
      <c r="W4019">
        <v>62000</v>
      </c>
      <c r="X4019">
        <v>5</v>
      </c>
      <c r="Y4019">
        <v>0</v>
      </c>
      <c r="Z4019">
        <v>0</v>
      </c>
      <c r="AA4019">
        <v>1866</v>
      </c>
      <c r="AB4019">
        <v>0</v>
      </c>
      <c r="AC4019">
        <v>0</v>
      </c>
      <c r="AD4019">
        <v>0</v>
      </c>
      <c r="AE4019">
        <v>0</v>
      </c>
      <c r="AF4019">
        <v>180</v>
      </c>
      <c r="AG4019">
        <v>240</v>
      </c>
      <c r="AH4019">
        <v>3</v>
      </c>
    </row>
    <row r="4020" spans="1:34" ht="18.75">
      <c r="A4020" s="79">
        <v>4019</v>
      </c>
      <c r="B4020" t="s">
        <v>6385</v>
      </c>
      <c r="C4020">
        <v>30</v>
      </c>
      <c r="D4020">
        <v>188</v>
      </c>
      <c r="E4020">
        <v>1</v>
      </c>
      <c r="F4020">
        <v>0</v>
      </c>
      <c r="G4020">
        <v>10</v>
      </c>
      <c r="H4020">
        <v>0</v>
      </c>
      <c r="I4020">
        <v>5525</v>
      </c>
      <c r="J4020">
        <v>50000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300</v>
      </c>
      <c r="W4020">
        <v>62000</v>
      </c>
      <c r="X4020">
        <v>5</v>
      </c>
      <c r="Y4020">
        <v>0</v>
      </c>
      <c r="Z4020">
        <v>0</v>
      </c>
      <c r="AA4020">
        <v>1600</v>
      </c>
      <c r="AB4020">
        <v>0</v>
      </c>
      <c r="AC4020">
        <v>0</v>
      </c>
      <c r="AD4020">
        <v>0</v>
      </c>
      <c r="AE4020">
        <v>0</v>
      </c>
      <c r="AF4020">
        <v>180</v>
      </c>
      <c r="AG4020">
        <v>240</v>
      </c>
      <c r="AH4020">
        <v>3</v>
      </c>
    </row>
    <row r="4021" spans="1:34" ht="18.75">
      <c r="A4021" s="79">
        <v>4020</v>
      </c>
      <c r="B4021" t="s">
        <v>6386</v>
      </c>
      <c r="C4021">
        <v>5</v>
      </c>
      <c r="D4021">
        <v>-1</v>
      </c>
      <c r="E4021">
        <v>80</v>
      </c>
      <c r="F4021">
        <v>199</v>
      </c>
      <c r="G4021">
        <v>0</v>
      </c>
      <c r="H4021">
        <v>0</v>
      </c>
      <c r="I4021">
        <v>4640</v>
      </c>
      <c r="J4021">
        <v>60000</v>
      </c>
      <c r="K4021">
        <v>7</v>
      </c>
      <c r="L4021">
        <v>12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89</v>
      </c>
      <c r="V4021">
        <v>120</v>
      </c>
      <c r="W4021">
        <v>85000</v>
      </c>
      <c r="X4021">
        <v>20</v>
      </c>
      <c r="Y4021">
        <v>100</v>
      </c>
      <c r="Z4021">
        <v>0</v>
      </c>
      <c r="AA4021">
        <v>500</v>
      </c>
      <c r="AB4021">
        <v>0</v>
      </c>
      <c r="AC4021">
        <v>0</v>
      </c>
      <c r="AD4021">
        <v>0</v>
      </c>
      <c r="AE4021">
        <v>0</v>
      </c>
      <c r="AF4021">
        <v>60</v>
      </c>
      <c r="AG4021">
        <v>105</v>
      </c>
      <c r="AH4021">
        <v>3</v>
      </c>
    </row>
    <row r="4022" spans="1:34" ht="18.75">
      <c r="A4022" s="79">
        <v>4021</v>
      </c>
      <c r="B4022" t="s">
        <v>6387</v>
      </c>
      <c r="C4022">
        <v>5</v>
      </c>
      <c r="D4022">
        <v>-1</v>
      </c>
      <c r="E4022">
        <v>80</v>
      </c>
      <c r="F4022">
        <v>113</v>
      </c>
      <c r="G4022">
        <v>0</v>
      </c>
      <c r="H4022">
        <v>0</v>
      </c>
      <c r="I4022">
        <v>4641</v>
      </c>
      <c r="J4022">
        <v>60000</v>
      </c>
      <c r="K4022">
        <v>7</v>
      </c>
      <c r="L4022">
        <v>15</v>
      </c>
      <c r="M4022">
        <v>0</v>
      </c>
      <c r="N4022">
        <v>12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89</v>
      </c>
      <c r="V4022">
        <v>500</v>
      </c>
      <c r="W4022">
        <v>62000</v>
      </c>
      <c r="X4022">
        <v>40</v>
      </c>
      <c r="Y4022">
        <v>120</v>
      </c>
      <c r="Z4022">
        <v>20</v>
      </c>
      <c r="AA4022">
        <v>1000</v>
      </c>
      <c r="AB4022">
        <v>0</v>
      </c>
      <c r="AC4022">
        <v>0</v>
      </c>
      <c r="AD4022">
        <v>0</v>
      </c>
      <c r="AE4022">
        <v>0</v>
      </c>
      <c r="AF4022">
        <v>100</v>
      </c>
      <c r="AG4022">
        <v>220</v>
      </c>
      <c r="AH4022">
        <v>3</v>
      </c>
    </row>
    <row r="4023" spans="1:34" ht="18.75">
      <c r="A4023" s="79">
        <v>4022</v>
      </c>
      <c r="B4023" t="s">
        <v>6388</v>
      </c>
      <c r="C4023">
        <v>5</v>
      </c>
      <c r="D4023">
        <v>-1</v>
      </c>
      <c r="E4023">
        <v>80</v>
      </c>
      <c r="F4023">
        <v>113</v>
      </c>
      <c r="G4023">
        <v>0</v>
      </c>
      <c r="H4023">
        <v>0</v>
      </c>
      <c r="I4023">
        <v>4642</v>
      </c>
      <c r="J4023">
        <v>60000</v>
      </c>
      <c r="K4023">
        <v>7</v>
      </c>
      <c r="L4023">
        <v>35</v>
      </c>
      <c r="M4023">
        <v>0</v>
      </c>
      <c r="N4023">
        <v>12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89</v>
      </c>
      <c r="V4023">
        <v>500</v>
      </c>
      <c r="W4023">
        <v>62000</v>
      </c>
      <c r="X4023">
        <v>40</v>
      </c>
      <c r="Y4023">
        <v>300</v>
      </c>
      <c r="Z4023">
        <v>120</v>
      </c>
      <c r="AA4023">
        <v>2000</v>
      </c>
      <c r="AB4023">
        <v>0</v>
      </c>
      <c r="AC4023">
        <v>0</v>
      </c>
      <c r="AD4023">
        <v>0</v>
      </c>
      <c r="AE4023">
        <v>0</v>
      </c>
      <c r="AF4023">
        <v>200</v>
      </c>
      <c r="AG4023">
        <v>500</v>
      </c>
      <c r="AH4023">
        <v>3</v>
      </c>
    </row>
    <row r="4024" spans="1:34" ht="18.75">
      <c r="A4024" s="79">
        <v>4023</v>
      </c>
      <c r="B4024" t="s">
        <v>6389</v>
      </c>
      <c r="C4024">
        <v>7</v>
      </c>
      <c r="D4024">
        <v>5</v>
      </c>
      <c r="E4024">
        <v>1</v>
      </c>
      <c r="F4024">
        <v>0</v>
      </c>
      <c r="G4024">
        <v>0</v>
      </c>
      <c r="H4024">
        <v>0</v>
      </c>
      <c r="I4024">
        <v>2624</v>
      </c>
      <c r="J4024">
        <v>50000</v>
      </c>
      <c r="K4024">
        <v>70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91</v>
      </c>
      <c r="V4024">
        <v>150</v>
      </c>
      <c r="W4024">
        <v>1000</v>
      </c>
      <c r="X4024">
        <v>3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80</v>
      </c>
      <c r="AH4024">
        <v>3</v>
      </c>
    </row>
    <row r="4025" spans="1:34" ht="18.75">
      <c r="A4025" s="79">
        <v>4024</v>
      </c>
      <c r="B4025" t="s">
        <v>6390</v>
      </c>
      <c r="C4025">
        <v>7</v>
      </c>
      <c r="D4025">
        <v>5</v>
      </c>
      <c r="E4025">
        <v>1</v>
      </c>
      <c r="F4025">
        <v>214</v>
      </c>
      <c r="G4025">
        <v>0</v>
      </c>
      <c r="H4025">
        <v>0</v>
      </c>
      <c r="I4025">
        <v>3900</v>
      </c>
      <c r="J4025">
        <v>3000000</v>
      </c>
      <c r="K4025">
        <v>80</v>
      </c>
      <c r="L4025">
        <v>0</v>
      </c>
      <c r="M4025">
        <v>0</v>
      </c>
      <c r="N4025">
        <v>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91</v>
      </c>
      <c r="V4025">
        <v>300</v>
      </c>
      <c r="W4025">
        <v>1000</v>
      </c>
      <c r="X4025">
        <v>3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110</v>
      </c>
      <c r="AH4025">
        <v>3</v>
      </c>
    </row>
    <row r="4026" spans="1:34" ht="18.75">
      <c r="A4026" s="79">
        <v>4025</v>
      </c>
      <c r="B4026" t="s">
        <v>6391</v>
      </c>
      <c r="C4026">
        <v>7</v>
      </c>
      <c r="D4026">
        <v>5</v>
      </c>
      <c r="E4026">
        <v>1</v>
      </c>
      <c r="F4026">
        <v>216</v>
      </c>
      <c r="G4026">
        <v>0</v>
      </c>
      <c r="H4026">
        <v>0</v>
      </c>
      <c r="I4026">
        <v>3900</v>
      </c>
      <c r="J4026">
        <v>3000000</v>
      </c>
      <c r="K4026">
        <v>80</v>
      </c>
      <c r="L4026">
        <v>0</v>
      </c>
      <c r="M4026">
        <v>0</v>
      </c>
      <c r="N4026">
        <v>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91</v>
      </c>
      <c r="V4026">
        <v>300</v>
      </c>
      <c r="W4026">
        <v>1000</v>
      </c>
      <c r="X4026">
        <v>4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150</v>
      </c>
      <c r="AH4026">
        <v>3</v>
      </c>
    </row>
    <row r="4027" spans="1:34" ht="18.75">
      <c r="A4027" s="79">
        <v>4026</v>
      </c>
      <c r="B4027" t="s">
        <v>6392</v>
      </c>
      <c r="C4027">
        <v>7</v>
      </c>
      <c r="D4027">
        <v>5</v>
      </c>
      <c r="E4027">
        <v>1</v>
      </c>
      <c r="F4027">
        <v>217</v>
      </c>
      <c r="G4027">
        <v>0</v>
      </c>
      <c r="H4027">
        <v>0</v>
      </c>
      <c r="I4027">
        <v>4252</v>
      </c>
      <c r="J4027">
        <v>3000000</v>
      </c>
      <c r="K4027">
        <v>120</v>
      </c>
      <c r="L4027">
        <v>0</v>
      </c>
      <c r="M4027">
        <v>0</v>
      </c>
      <c r="N4027">
        <v>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91</v>
      </c>
      <c r="V4027">
        <v>300</v>
      </c>
      <c r="W4027">
        <v>30000</v>
      </c>
      <c r="X4027">
        <v>5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200</v>
      </c>
      <c r="AH4027">
        <v>3</v>
      </c>
    </row>
    <row r="4028" spans="1:34" ht="18.75">
      <c r="A4028" s="79">
        <v>4027</v>
      </c>
      <c r="B4028" t="s">
        <v>6393</v>
      </c>
      <c r="C4028">
        <v>7</v>
      </c>
      <c r="D4028">
        <v>5</v>
      </c>
      <c r="E4028">
        <v>1</v>
      </c>
      <c r="F4028">
        <v>217</v>
      </c>
      <c r="G4028">
        <v>0</v>
      </c>
      <c r="H4028">
        <v>0</v>
      </c>
      <c r="I4028">
        <v>4661</v>
      </c>
      <c r="J4028">
        <v>3000000</v>
      </c>
      <c r="K4028">
        <v>160</v>
      </c>
      <c r="L4028">
        <v>0</v>
      </c>
      <c r="M4028">
        <v>0</v>
      </c>
      <c r="N4028">
        <v>10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91</v>
      </c>
      <c r="V4028">
        <v>300</v>
      </c>
      <c r="W4028">
        <v>30000</v>
      </c>
      <c r="X4028">
        <v>5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300</v>
      </c>
      <c r="AH4028">
        <v>3</v>
      </c>
    </row>
    <row r="4029" spans="1:34" ht="18.75">
      <c r="A4029" s="79">
        <v>4028</v>
      </c>
      <c r="B4029" t="s">
        <v>6394</v>
      </c>
      <c r="C4029">
        <v>7</v>
      </c>
      <c r="D4029">
        <v>5</v>
      </c>
      <c r="E4029">
        <v>1</v>
      </c>
      <c r="F4029">
        <v>217</v>
      </c>
      <c r="G4029">
        <v>0</v>
      </c>
      <c r="H4029">
        <v>0</v>
      </c>
      <c r="I4029">
        <v>5001</v>
      </c>
      <c r="J4029">
        <v>3000000</v>
      </c>
      <c r="K4029">
        <v>360</v>
      </c>
      <c r="L4029">
        <v>0</v>
      </c>
      <c r="M4029">
        <v>0</v>
      </c>
      <c r="N4029">
        <v>10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91</v>
      </c>
      <c r="V4029">
        <v>300</v>
      </c>
      <c r="W4029">
        <v>30000</v>
      </c>
      <c r="X4029">
        <v>6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400</v>
      </c>
      <c r="AH4029">
        <v>3</v>
      </c>
    </row>
    <row r="4030" spans="1:34" ht="18.75">
      <c r="A4030" s="79">
        <v>4029</v>
      </c>
      <c r="B4030" t="s">
        <v>6395</v>
      </c>
      <c r="C4030">
        <v>55</v>
      </c>
      <c r="D4030">
        <v>0</v>
      </c>
      <c r="E4030">
        <v>2</v>
      </c>
      <c r="F4030">
        <v>7</v>
      </c>
      <c r="G4030">
        <v>0</v>
      </c>
      <c r="H4030">
        <v>0</v>
      </c>
      <c r="I4030">
        <v>3472</v>
      </c>
      <c r="J4030">
        <v>10000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50</v>
      </c>
      <c r="W4030">
        <v>100</v>
      </c>
      <c r="X4030">
        <v>0</v>
      </c>
      <c r="Y4030">
        <v>10000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8</v>
      </c>
      <c r="AG4030">
        <v>16</v>
      </c>
      <c r="AH4030">
        <v>3</v>
      </c>
    </row>
    <row r="4031" spans="1:34" ht="18.75">
      <c r="A4031" s="79">
        <v>4030</v>
      </c>
      <c r="B4031" t="s">
        <v>6396</v>
      </c>
      <c r="C4031">
        <v>55</v>
      </c>
      <c r="D4031">
        <v>0</v>
      </c>
      <c r="E4031">
        <v>2</v>
      </c>
      <c r="F4031">
        <v>7</v>
      </c>
      <c r="G4031">
        <v>0</v>
      </c>
      <c r="H4031">
        <v>0</v>
      </c>
      <c r="I4031">
        <v>3472</v>
      </c>
      <c r="J4031">
        <v>10000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70</v>
      </c>
      <c r="W4031">
        <v>100</v>
      </c>
      <c r="X4031">
        <v>0</v>
      </c>
      <c r="Y4031">
        <v>12000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10</v>
      </c>
      <c r="AG4031">
        <v>18</v>
      </c>
      <c r="AH4031">
        <v>3</v>
      </c>
    </row>
    <row r="4032" spans="1:34" ht="18.75">
      <c r="A4032" s="79">
        <v>4031</v>
      </c>
      <c r="B4032" t="s">
        <v>6397</v>
      </c>
      <c r="C4032">
        <v>55</v>
      </c>
      <c r="D4032">
        <v>0</v>
      </c>
      <c r="E4032">
        <v>2</v>
      </c>
      <c r="F4032">
        <v>7</v>
      </c>
      <c r="G4032">
        <v>0</v>
      </c>
      <c r="H4032">
        <v>0</v>
      </c>
      <c r="I4032">
        <v>3472</v>
      </c>
      <c r="J4032">
        <v>10000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70</v>
      </c>
      <c r="W4032">
        <v>100</v>
      </c>
      <c r="X4032">
        <v>0</v>
      </c>
      <c r="Y4032">
        <v>15000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12</v>
      </c>
      <c r="AG4032">
        <v>30</v>
      </c>
      <c r="AH4032">
        <v>3</v>
      </c>
    </row>
    <row r="4033" spans="1:34" ht="18.75">
      <c r="A4033" s="79">
        <v>4032</v>
      </c>
      <c r="B4033" t="s">
        <v>6398</v>
      </c>
      <c r="C4033">
        <v>55</v>
      </c>
      <c r="D4033">
        <v>0</v>
      </c>
      <c r="E4033">
        <v>2</v>
      </c>
      <c r="F4033">
        <v>7</v>
      </c>
      <c r="G4033">
        <v>0</v>
      </c>
      <c r="H4033">
        <v>0</v>
      </c>
      <c r="I4033">
        <v>3473</v>
      </c>
      <c r="J4033">
        <v>10000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71</v>
      </c>
      <c r="V4033">
        <v>150</v>
      </c>
      <c r="W4033">
        <v>100</v>
      </c>
      <c r="X4033">
        <v>10</v>
      </c>
      <c r="Y4033">
        <v>1500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30</v>
      </c>
      <c r="AG4033">
        <v>40</v>
      </c>
      <c r="AH4033">
        <v>3</v>
      </c>
    </row>
    <row r="4034" spans="1:34" ht="18.75">
      <c r="A4034" s="79">
        <v>4033</v>
      </c>
      <c r="B4034" t="s">
        <v>6399</v>
      </c>
      <c r="C4034">
        <v>55</v>
      </c>
      <c r="D4034">
        <v>0</v>
      </c>
      <c r="E4034">
        <v>2</v>
      </c>
      <c r="F4034">
        <v>7</v>
      </c>
      <c r="G4034">
        <v>0</v>
      </c>
      <c r="H4034">
        <v>0</v>
      </c>
      <c r="I4034">
        <v>3473</v>
      </c>
      <c r="J4034">
        <v>10000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71</v>
      </c>
      <c r="V4034">
        <v>150</v>
      </c>
      <c r="W4034">
        <v>100</v>
      </c>
      <c r="X4034">
        <v>30</v>
      </c>
      <c r="Y4034">
        <v>15000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40</v>
      </c>
      <c r="AG4034">
        <v>50</v>
      </c>
      <c r="AH4034">
        <v>3</v>
      </c>
    </row>
    <row r="4035" spans="1:34" ht="18.75">
      <c r="A4035" s="79">
        <v>4034</v>
      </c>
      <c r="B4035" t="s">
        <v>6400</v>
      </c>
      <c r="C4035">
        <v>55</v>
      </c>
      <c r="D4035">
        <v>0</v>
      </c>
      <c r="E4035">
        <v>2</v>
      </c>
      <c r="F4035">
        <v>7</v>
      </c>
      <c r="G4035">
        <v>0</v>
      </c>
      <c r="H4035">
        <v>0</v>
      </c>
      <c r="I4035">
        <v>3473</v>
      </c>
      <c r="J4035">
        <v>10000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71</v>
      </c>
      <c r="V4035">
        <v>150</v>
      </c>
      <c r="W4035">
        <v>100</v>
      </c>
      <c r="X4035">
        <v>60</v>
      </c>
      <c r="Y4035">
        <v>15000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50</v>
      </c>
      <c r="AG4035">
        <v>60</v>
      </c>
      <c r="AH4035">
        <v>3</v>
      </c>
    </row>
    <row r="4036" spans="1:34" ht="18.75">
      <c r="A4036" s="79">
        <v>4035</v>
      </c>
      <c r="B4036" t="s">
        <v>6401</v>
      </c>
      <c r="C4036">
        <v>55</v>
      </c>
      <c r="D4036">
        <v>0</v>
      </c>
      <c r="E4036">
        <v>2</v>
      </c>
      <c r="F4036">
        <v>7</v>
      </c>
      <c r="G4036">
        <v>0</v>
      </c>
      <c r="H4036">
        <v>0</v>
      </c>
      <c r="I4036">
        <v>3474</v>
      </c>
      <c r="J4036">
        <v>10000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71</v>
      </c>
      <c r="V4036">
        <v>300</v>
      </c>
      <c r="W4036">
        <v>100</v>
      </c>
      <c r="X4036">
        <v>100</v>
      </c>
      <c r="Y4036">
        <v>15000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50</v>
      </c>
      <c r="AG4036">
        <v>60</v>
      </c>
      <c r="AH4036">
        <v>3</v>
      </c>
    </row>
    <row r="4037" spans="1:34" ht="18.75">
      <c r="A4037" s="79">
        <v>4036</v>
      </c>
      <c r="B4037" t="s">
        <v>6402</v>
      </c>
      <c r="C4037">
        <v>55</v>
      </c>
      <c r="D4037">
        <v>210</v>
      </c>
      <c r="E4037">
        <v>2</v>
      </c>
      <c r="F4037">
        <v>7</v>
      </c>
      <c r="G4037">
        <v>0</v>
      </c>
      <c r="H4037">
        <v>0</v>
      </c>
      <c r="I4037">
        <v>3899</v>
      </c>
      <c r="J4037">
        <v>10000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71</v>
      </c>
      <c r="V4037">
        <v>300</v>
      </c>
      <c r="W4037">
        <v>100</v>
      </c>
      <c r="X4037">
        <v>120</v>
      </c>
      <c r="Y4037">
        <v>20000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110</v>
      </c>
      <c r="AG4037">
        <v>150</v>
      </c>
      <c r="AH4037">
        <v>3</v>
      </c>
    </row>
    <row r="4038" spans="1:34" ht="18.75">
      <c r="A4038" s="79">
        <v>4037</v>
      </c>
      <c r="B4038" t="s">
        <v>6403</v>
      </c>
      <c r="C4038">
        <v>55</v>
      </c>
      <c r="D4038">
        <v>211</v>
      </c>
      <c r="E4038">
        <v>2</v>
      </c>
      <c r="F4038">
        <v>7</v>
      </c>
      <c r="G4038">
        <v>0</v>
      </c>
      <c r="H4038">
        <v>0</v>
      </c>
      <c r="I4038">
        <v>4253</v>
      </c>
      <c r="J4038">
        <v>10000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71</v>
      </c>
      <c r="V4038">
        <v>300</v>
      </c>
      <c r="W4038">
        <v>100</v>
      </c>
      <c r="X4038">
        <v>150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120</v>
      </c>
      <c r="AG4038">
        <v>200</v>
      </c>
      <c r="AH4038">
        <v>3</v>
      </c>
    </row>
    <row r="4039" spans="1:34" ht="18.75">
      <c r="A4039" s="79">
        <v>4038</v>
      </c>
      <c r="B4039" t="s">
        <v>6404</v>
      </c>
      <c r="C4039">
        <v>55</v>
      </c>
      <c r="D4039">
        <v>211</v>
      </c>
      <c r="E4039">
        <v>2</v>
      </c>
      <c r="F4039">
        <v>7</v>
      </c>
      <c r="G4039">
        <v>0</v>
      </c>
      <c r="H4039">
        <v>0</v>
      </c>
      <c r="I4039">
        <v>4660</v>
      </c>
      <c r="J4039">
        <v>8000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71</v>
      </c>
      <c r="V4039">
        <v>300</v>
      </c>
      <c r="W4039">
        <v>25000</v>
      </c>
      <c r="X4039">
        <v>200</v>
      </c>
      <c r="Y4039">
        <v>0</v>
      </c>
      <c r="Z4039">
        <v>0</v>
      </c>
      <c r="AA4039">
        <v>1000</v>
      </c>
      <c r="AB4039">
        <v>0</v>
      </c>
      <c r="AC4039">
        <v>0</v>
      </c>
      <c r="AD4039">
        <v>0</v>
      </c>
      <c r="AE4039">
        <v>0</v>
      </c>
      <c r="AF4039">
        <v>150</v>
      </c>
      <c r="AG4039">
        <v>250</v>
      </c>
      <c r="AH4039">
        <v>3</v>
      </c>
    </row>
    <row r="4040" spans="1:34" ht="18.75">
      <c r="A4040" s="79">
        <v>4039</v>
      </c>
      <c r="B4040" t="s">
        <v>6405</v>
      </c>
      <c r="C4040">
        <v>55</v>
      </c>
      <c r="D4040">
        <v>211</v>
      </c>
      <c r="E4040">
        <v>1</v>
      </c>
      <c r="F4040">
        <v>7</v>
      </c>
      <c r="G4040">
        <v>0</v>
      </c>
      <c r="H4040">
        <v>0</v>
      </c>
      <c r="I4040">
        <v>5000</v>
      </c>
      <c r="J4040">
        <v>8000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71</v>
      </c>
      <c r="V4040">
        <v>300</v>
      </c>
      <c r="W4040">
        <v>25000</v>
      </c>
      <c r="X4040">
        <v>400</v>
      </c>
      <c r="Y4040">
        <v>0</v>
      </c>
      <c r="Z4040">
        <v>0</v>
      </c>
      <c r="AA4040">
        <v>10000</v>
      </c>
      <c r="AB4040">
        <v>0</v>
      </c>
      <c r="AC4040">
        <v>0</v>
      </c>
      <c r="AD4040">
        <v>0</v>
      </c>
      <c r="AE4040">
        <v>0</v>
      </c>
      <c r="AF4040">
        <v>250</v>
      </c>
      <c r="AG4040">
        <v>350</v>
      </c>
      <c r="AH4040">
        <v>3</v>
      </c>
    </row>
    <row r="4041" spans="1:34" ht="18.75">
      <c r="A4041" s="79">
        <v>4040</v>
      </c>
      <c r="B4041" t="s">
        <v>6406</v>
      </c>
      <c r="C4041">
        <v>30</v>
      </c>
      <c r="D4041">
        <v>188</v>
      </c>
      <c r="E4041">
        <v>5</v>
      </c>
      <c r="F4041">
        <v>225</v>
      </c>
      <c r="G4041">
        <v>20</v>
      </c>
      <c r="H4041">
        <v>0</v>
      </c>
      <c r="I4041">
        <v>2418</v>
      </c>
      <c r="J4041">
        <v>5000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71</v>
      </c>
      <c r="V4041">
        <v>300</v>
      </c>
      <c r="W4041">
        <v>35000</v>
      </c>
      <c r="X4041">
        <v>50</v>
      </c>
      <c r="Y4041">
        <v>0</v>
      </c>
      <c r="Z4041">
        <v>0</v>
      </c>
      <c r="AA4041">
        <v>100</v>
      </c>
      <c r="AB4041">
        <v>0</v>
      </c>
      <c r="AC4041">
        <v>0</v>
      </c>
      <c r="AD4041">
        <v>0</v>
      </c>
      <c r="AE4041">
        <v>0</v>
      </c>
      <c r="AF4041">
        <v>99</v>
      </c>
      <c r="AG4041">
        <v>99</v>
      </c>
      <c r="AH4041">
        <v>3</v>
      </c>
    </row>
    <row r="4042" spans="1:34" ht="18.75">
      <c r="A4042" s="79">
        <v>4041</v>
      </c>
      <c r="B4042" t="s">
        <v>6407</v>
      </c>
      <c r="C4042">
        <v>5</v>
      </c>
      <c r="D4042">
        <v>-1</v>
      </c>
      <c r="E4042">
        <v>80</v>
      </c>
      <c r="F4042">
        <v>253</v>
      </c>
      <c r="G4042">
        <v>0</v>
      </c>
      <c r="H4042">
        <v>0</v>
      </c>
      <c r="I4042">
        <v>5551</v>
      </c>
      <c r="J4042">
        <v>60000</v>
      </c>
      <c r="K4042">
        <v>7</v>
      </c>
      <c r="L4042">
        <v>15</v>
      </c>
      <c r="M4042">
        <v>0</v>
      </c>
      <c r="N4042">
        <v>12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89</v>
      </c>
      <c r="V4042">
        <v>300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</row>
    <row r="4043" spans="1:34" ht="18.75">
      <c r="A4043" s="79">
        <v>4042</v>
      </c>
      <c r="B4043" t="s">
        <v>6408</v>
      </c>
      <c r="C4043">
        <v>44</v>
      </c>
      <c r="D4043">
        <v>247</v>
      </c>
      <c r="E4043">
        <v>1</v>
      </c>
      <c r="F4043">
        <v>0</v>
      </c>
      <c r="G4043">
        <v>0</v>
      </c>
      <c r="H4043">
        <v>0</v>
      </c>
      <c r="I4043">
        <v>2374</v>
      </c>
      <c r="J4043">
        <v>1000</v>
      </c>
      <c r="K4043">
        <v>4041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5000</v>
      </c>
      <c r="X4043">
        <v>5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100</v>
      </c>
    </row>
    <row r="4044" spans="1:34" ht="18.75">
      <c r="A4044" s="79">
        <v>4043</v>
      </c>
      <c r="B4044" t="s">
        <v>6409</v>
      </c>
      <c r="C4044">
        <v>58</v>
      </c>
      <c r="D4044">
        <v>-1</v>
      </c>
      <c r="E4044">
        <v>1</v>
      </c>
      <c r="F4044">
        <v>1</v>
      </c>
      <c r="G4044">
        <v>0</v>
      </c>
      <c r="H4044">
        <v>0</v>
      </c>
      <c r="I4044">
        <v>3144</v>
      </c>
      <c r="J4044">
        <v>50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22</v>
      </c>
      <c r="V4044">
        <v>0</v>
      </c>
      <c r="W4044">
        <v>0</v>
      </c>
      <c r="X4044">
        <v>100</v>
      </c>
      <c r="Y4044">
        <v>0</v>
      </c>
      <c r="Z4044">
        <v>0</v>
      </c>
      <c r="AA4044">
        <v>50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</row>
    <row r="4045" spans="1:34" ht="18.75">
      <c r="A4045" s="79">
        <v>4044</v>
      </c>
      <c r="B4045" t="s">
        <v>6410</v>
      </c>
      <c r="C4045">
        <v>58</v>
      </c>
      <c r="D4045">
        <v>-1</v>
      </c>
      <c r="E4045">
        <v>1</v>
      </c>
      <c r="F4045">
        <v>1</v>
      </c>
      <c r="G4045">
        <v>0</v>
      </c>
      <c r="H4045">
        <v>0</v>
      </c>
      <c r="I4045">
        <v>3144</v>
      </c>
      <c r="J4045">
        <v>100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22</v>
      </c>
      <c r="V4045">
        <v>0</v>
      </c>
      <c r="W4045">
        <v>0</v>
      </c>
      <c r="X4045">
        <v>200</v>
      </c>
      <c r="Y4045">
        <v>0</v>
      </c>
      <c r="Z4045">
        <v>0</v>
      </c>
      <c r="AA4045">
        <v>100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</row>
    <row r="4046" spans="1:34" ht="18.75">
      <c r="A4046" s="79">
        <v>4045</v>
      </c>
      <c r="B4046" t="s">
        <v>6411</v>
      </c>
      <c r="C4046">
        <v>59</v>
      </c>
      <c r="D4046">
        <v>-1</v>
      </c>
      <c r="E4046">
        <v>1</v>
      </c>
      <c r="F4046">
        <v>1</v>
      </c>
      <c r="G4046">
        <v>0</v>
      </c>
      <c r="H4046">
        <v>0</v>
      </c>
      <c r="I4046">
        <v>3145</v>
      </c>
      <c r="J4046">
        <v>50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22</v>
      </c>
      <c r="V4046">
        <v>0</v>
      </c>
      <c r="W4046">
        <v>0</v>
      </c>
      <c r="X4046">
        <v>100</v>
      </c>
      <c r="Y4046">
        <v>0</v>
      </c>
      <c r="Z4046">
        <v>0</v>
      </c>
      <c r="AA4046">
        <v>50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3</v>
      </c>
    </row>
    <row r="4047" spans="1:34" ht="18.75">
      <c r="A4047" s="79">
        <v>4046</v>
      </c>
      <c r="B4047" t="s">
        <v>6412</v>
      </c>
      <c r="C4047">
        <v>59</v>
      </c>
      <c r="D4047">
        <v>-1</v>
      </c>
      <c r="E4047">
        <v>1</v>
      </c>
      <c r="F4047">
        <v>1</v>
      </c>
      <c r="G4047">
        <v>0</v>
      </c>
      <c r="H4047">
        <v>0</v>
      </c>
      <c r="I4047">
        <v>3145</v>
      </c>
      <c r="J4047">
        <v>100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22</v>
      </c>
      <c r="V4047">
        <v>0</v>
      </c>
      <c r="W4047">
        <v>0</v>
      </c>
      <c r="X4047">
        <v>200</v>
      </c>
      <c r="Y4047">
        <v>0</v>
      </c>
      <c r="Z4047">
        <v>0</v>
      </c>
      <c r="AA4047">
        <v>100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3</v>
      </c>
    </row>
    <row r="4048" spans="1:34" ht="18.75">
      <c r="A4048" s="79">
        <v>4047</v>
      </c>
      <c r="B4048" t="s">
        <v>6413</v>
      </c>
      <c r="C4048">
        <v>58</v>
      </c>
      <c r="D4048">
        <v>-1</v>
      </c>
      <c r="E4048">
        <v>1</v>
      </c>
      <c r="F4048">
        <v>1</v>
      </c>
      <c r="G4048">
        <v>0</v>
      </c>
      <c r="H4048">
        <v>0</v>
      </c>
      <c r="I4048">
        <v>3146</v>
      </c>
      <c r="J4048">
        <v>50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22</v>
      </c>
      <c r="V4048">
        <v>0</v>
      </c>
      <c r="W4048">
        <v>0</v>
      </c>
      <c r="X4048">
        <v>100</v>
      </c>
      <c r="Y4048">
        <v>0</v>
      </c>
      <c r="Z4048">
        <v>0</v>
      </c>
      <c r="AA4048">
        <v>50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3</v>
      </c>
    </row>
    <row r="4049" spans="1:34" ht="18.75">
      <c r="A4049" s="79">
        <v>4048</v>
      </c>
      <c r="B4049" t="s">
        <v>6414</v>
      </c>
      <c r="C4049">
        <v>58</v>
      </c>
      <c r="D4049">
        <v>-1</v>
      </c>
      <c r="E4049">
        <v>1</v>
      </c>
      <c r="F4049">
        <v>1</v>
      </c>
      <c r="G4049">
        <v>0</v>
      </c>
      <c r="H4049">
        <v>0</v>
      </c>
      <c r="I4049">
        <v>3146</v>
      </c>
      <c r="J4049">
        <v>100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22</v>
      </c>
      <c r="V4049">
        <v>0</v>
      </c>
      <c r="W4049">
        <v>0</v>
      </c>
      <c r="X4049">
        <v>200</v>
      </c>
      <c r="Y4049">
        <v>0</v>
      </c>
      <c r="Z4049">
        <v>0</v>
      </c>
      <c r="AA4049">
        <v>100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3</v>
      </c>
    </row>
    <row r="4050" spans="1:34" ht="18.75">
      <c r="A4050" s="79">
        <v>4049</v>
      </c>
      <c r="B4050" t="s">
        <v>6415</v>
      </c>
      <c r="C4050">
        <v>59</v>
      </c>
      <c r="D4050">
        <v>-1</v>
      </c>
      <c r="E4050">
        <v>1</v>
      </c>
      <c r="F4050">
        <v>1</v>
      </c>
      <c r="G4050">
        <v>0</v>
      </c>
      <c r="H4050">
        <v>0</v>
      </c>
      <c r="I4050">
        <v>3147</v>
      </c>
      <c r="J4050">
        <v>50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22</v>
      </c>
      <c r="V4050">
        <v>0</v>
      </c>
      <c r="W4050">
        <v>0</v>
      </c>
      <c r="X4050">
        <v>100</v>
      </c>
      <c r="Y4050">
        <v>0</v>
      </c>
      <c r="Z4050">
        <v>0</v>
      </c>
      <c r="AA4050">
        <v>50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3</v>
      </c>
    </row>
    <row r="4051" spans="1:34" ht="18.75">
      <c r="A4051" s="79">
        <v>4050</v>
      </c>
      <c r="B4051" t="s">
        <v>6416</v>
      </c>
      <c r="C4051">
        <v>59</v>
      </c>
      <c r="D4051">
        <v>-1</v>
      </c>
      <c r="E4051">
        <v>1</v>
      </c>
      <c r="F4051">
        <v>1</v>
      </c>
      <c r="G4051">
        <v>0</v>
      </c>
      <c r="H4051">
        <v>0</v>
      </c>
      <c r="I4051">
        <v>3147</v>
      </c>
      <c r="J4051">
        <v>100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22</v>
      </c>
      <c r="V4051">
        <v>0</v>
      </c>
      <c r="W4051">
        <v>0</v>
      </c>
      <c r="X4051">
        <v>200</v>
      </c>
      <c r="Y4051">
        <v>0</v>
      </c>
      <c r="Z4051">
        <v>0</v>
      </c>
      <c r="AA4051">
        <v>100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3</v>
      </c>
    </row>
    <row r="4052" spans="1:34" ht="18.75">
      <c r="A4052" s="79">
        <v>4051</v>
      </c>
      <c r="B4052" t="s">
        <v>6417</v>
      </c>
      <c r="C4052">
        <v>58</v>
      </c>
      <c r="D4052">
        <v>-1</v>
      </c>
      <c r="E4052">
        <v>1</v>
      </c>
      <c r="F4052">
        <v>1</v>
      </c>
      <c r="G4052">
        <v>0</v>
      </c>
      <c r="H4052">
        <v>0</v>
      </c>
      <c r="I4052">
        <v>3150</v>
      </c>
      <c r="J4052">
        <v>50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22</v>
      </c>
      <c r="V4052">
        <v>0</v>
      </c>
      <c r="W4052">
        <v>0</v>
      </c>
      <c r="X4052">
        <v>100</v>
      </c>
      <c r="Y4052">
        <v>0</v>
      </c>
      <c r="Z4052">
        <v>0</v>
      </c>
      <c r="AA4052">
        <v>50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3</v>
      </c>
    </row>
    <row r="4053" spans="1:34" ht="18.75">
      <c r="A4053" s="79">
        <v>4052</v>
      </c>
      <c r="B4053" t="s">
        <v>6418</v>
      </c>
      <c r="C4053">
        <v>58</v>
      </c>
      <c r="D4053">
        <v>-1</v>
      </c>
      <c r="E4053">
        <v>1</v>
      </c>
      <c r="F4053">
        <v>1</v>
      </c>
      <c r="G4053">
        <v>0</v>
      </c>
      <c r="H4053">
        <v>0</v>
      </c>
      <c r="I4053">
        <v>3150</v>
      </c>
      <c r="J4053">
        <v>100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22</v>
      </c>
      <c r="V4053">
        <v>0</v>
      </c>
      <c r="W4053">
        <v>0</v>
      </c>
      <c r="X4053">
        <v>200</v>
      </c>
      <c r="Y4053">
        <v>0</v>
      </c>
      <c r="Z4053">
        <v>0</v>
      </c>
      <c r="AA4053">
        <v>100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3</v>
      </c>
    </row>
    <row r="4054" spans="1:34" ht="18.75">
      <c r="A4054" s="79">
        <v>4053</v>
      </c>
      <c r="B4054" t="s">
        <v>6419</v>
      </c>
      <c r="C4054">
        <v>59</v>
      </c>
      <c r="D4054">
        <v>-1</v>
      </c>
      <c r="E4054">
        <v>1</v>
      </c>
      <c r="F4054">
        <v>1</v>
      </c>
      <c r="G4054">
        <v>0</v>
      </c>
      <c r="H4054">
        <v>0</v>
      </c>
      <c r="I4054">
        <v>3151</v>
      </c>
      <c r="J4054">
        <v>50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22</v>
      </c>
      <c r="V4054">
        <v>0</v>
      </c>
      <c r="W4054">
        <v>0</v>
      </c>
      <c r="X4054">
        <v>100</v>
      </c>
      <c r="Y4054">
        <v>0</v>
      </c>
      <c r="Z4054">
        <v>0</v>
      </c>
      <c r="AA4054">
        <v>50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3</v>
      </c>
    </row>
    <row r="4055" spans="1:34" ht="18.75">
      <c r="A4055" s="79">
        <v>4054</v>
      </c>
      <c r="B4055" t="s">
        <v>6420</v>
      </c>
      <c r="C4055">
        <v>59</v>
      </c>
      <c r="D4055">
        <v>-1</v>
      </c>
      <c r="E4055">
        <v>1</v>
      </c>
      <c r="F4055">
        <v>1</v>
      </c>
      <c r="G4055">
        <v>0</v>
      </c>
      <c r="H4055">
        <v>0</v>
      </c>
      <c r="I4055">
        <v>3151</v>
      </c>
      <c r="J4055">
        <v>100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22</v>
      </c>
      <c r="V4055">
        <v>0</v>
      </c>
      <c r="W4055">
        <v>0</v>
      </c>
      <c r="X4055">
        <v>200</v>
      </c>
      <c r="Y4055">
        <v>0</v>
      </c>
      <c r="Z4055">
        <v>0</v>
      </c>
      <c r="AA4055">
        <v>100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3</v>
      </c>
    </row>
    <row r="4056" spans="1:34" ht="18.75">
      <c r="A4056" s="79">
        <v>4055</v>
      </c>
      <c r="B4056" t="s">
        <v>6421</v>
      </c>
      <c r="C4056">
        <v>58</v>
      </c>
      <c r="D4056">
        <v>-1</v>
      </c>
      <c r="E4056">
        <v>1</v>
      </c>
      <c r="F4056">
        <v>1</v>
      </c>
      <c r="G4056">
        <v>0</v>
      </c>
      <c r="H4056">
        <v>0</v>
      </c>
      <c r="I4056">
        <v>3148</v>
      </c>
      <c r="J4056">
        <v>50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22</v>
      </c>
      <c r="V4056">
        <v>0</v>
      </c>
      <c r="W4056">
        <v>0</v>
      </c>
      <c r="X4056">
        <v>100</v>
      </c>
      <c r="Y4056">
        <v>0</v>
      </c>
      <c r="Z4056">
        <v>0</v>
      </c>
      <c r="AA4056">
        <v>50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3</v>
      </c>
    </row>
    <row r="4057" spans="1:34" ht="18.75">
      <c r="A4057" s="79">
        <v>4056</v>
      </c>
      <c r="B4057" t="s">
        <v>6422</v>
      </c>
      <c r="C4057">
        <v>58</v>
      </c>
      <c r="D4057">
        <v>-1</v>
      </c>
      <c r="E4057">
        <v>1</v>
      </c>
      <c r="F4057">
        <v>1</v>
      </c>
      <c r="G4057">
        <v>0</v>
      </c>
      <c r="H4057">
        <v>0</v>
      </c>
      <c r="I4057">
        <v>3148</v>
      </c>
      <c r="J4057">
        <v>100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22</v>
      </c>
      <c r="V4057">
        <v>0</v>
      </c>
      <c r="W4057">
        <v>0</v>
      </c>
      <c r="X4057">
        <v>200</v>
      </c>
      <c r="Y4057">
        <v>0</v>
      </c>
      <c r="Z4057">
        <v>0</v>
      </c>
      <c r="AA4057">
        <v>100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3</v>
      </c>
    </row>
    <row r="4058" spans="1:34" ht="18.75">
      <c r="A4058" s="79">
        <v>4057</v>
      </c>
      <c r="B4058" t="s">
        <v>6423</v>
      </c>
      <c r="C4058">
        <v>59</v>
      </c>
      <c r="D4058">
        <v>-1</v>
      </c>
      <c r="E4058">
        <v>1</v>
      </c>
      <c r="F4058">
        <v>1</v>
      </c>
      <c r="G4058">
        <v>0</v>
      </c>
      <c r="H4058">
        <v>0</v>
      </c>
      <c r="I4058">
        <v>3149</v>
      </c>
      <c r="J4058">
        <v>50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22</v>
      </c>
      <c r="V4058">
        <v>0</v>
      </c>
      <c r="W4058">
        <v>0</v>
      </c>
      <c r="X4058">
        <v>100</v>
      </c>
      <c r="Y4058">
        <v>0</v>
      </c>
      <c r="Z4058">
        <v>0</v>
      </c>
      <c r="AA4058">
        <v>50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3</v>
      </c>
    </row>
    <row r="4059" spans="1:34" ht="18.75">
      <c r="A4059" s="79">
        <v>4058</v>
      </c>
      <c r="B4059" t="s">
        <v>6424</v>
      </c>
      <c r="C4059">
        <v>59</v>
      </c>
      <c r="D4059">
        <v>-1</v>
      </c>
      <c r="E4059">
        <v>1</v>
      </c>
      <c r="F4059">
        <v>1</v>
      </c>
      <c r="G4059">
        <v>0</v>
      </c>
      <c r="H4059">
        <v>0</v>
      </c>
      <c r="I4059">
        <v>3149</v>
      </c>
      <c r="J4059">
        <v>100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22</v>
      </c>
      <c r="V4059">
        <v>0</v>
      </c>
      <c r="W4059">
        <v>0</v>
      </c>
      <c r="X4059">
        <v>200</v>
      </c>
      <c r="Y4059">
        <v>0</v>
      </c>
      <c r="Z4059">
        <v>0</v>
      </c>
      <c r="AA4059">
        <v>100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3</v>
      </c>
    </row>
    <row r="4060" spans="1:34" ht="18.75">
      <c r="A4060" s="79">
        <v>4059</v>
      </c>
      <c r="B4060" t="s">
        <v>6425</v>
      </c>
      <c r="C4060">
        <v>58</v>
      </c>
      <c r="D4060">
        <v>-1</v>
      </c>
      <c r="E4060">
        <v>1</v>
      </c>
      <c r="F4060">
        <v>1</v>
      </c>
      <c r="G4060">
        <v>0</v>
      </c>
      <c r="H4060">
        <v>0</v>
      </c>
      <c r="I4060">
        <v>3150</v>
      </c>
      <c r="J4060">
        <v>50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22</v>
      </c>
      <c r="V4060">
        <v>0</v>
      </c>
      <c r="W4060">
        <v>0</v>
      </c>
      <c r="X4060">
        <v>100</v>
      </c>
      <c r="Y4060">
        <v>0</v>
      </c>
      <c r="Z4060">
        <v>0</v>
      </c>
      <c r="AA4060">
        <v>50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3</v>
      </c>
    </row>
    <row r="4061" spans="1:34" ht="18.75">
      <c r="A4061" s="79">
        <v>4060</v>
      </c>
      <c r="B4061" t="s">
        <v>6426</v>
      </c>
      <c r="C4061">
        <v>58</v>
      </c>
      <c r="D4061">
        <v>-1</v>
      </c>
      <c r="E4061">
        <v>1</v>
      </c>
      <c r="F4061">
        <v>1</v>
      </c>
      <c r="G4061">
        <v>0</v>
      </c>
      <c r="H4061">
        <v>0</v>
      </c>
      <c r="I4061">
        <v>3150</v>
      </c>
      <c r="J4061">
        <v>100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22</v>
      </c>
      <c r="V4061">
        <v>0</v>
      </c>
      <c r="W4061">
        <v>0</v>
      </c>
      <c r="X4061">
        <v>200</v>
      </c>
      <c r="Y4061">
        <v>0</v>
      </c>
      <c r="Z4061">
        <v>0</v>
      </c>
      <c r="AA4061">
        <v>100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3</v>
      </c>
    </row>
    <row r="4062" spans="1:34" ht="18.75">
      <c r="A4062" s="79">
        <v>4061</v>
      </c>
      <c r="B4062" t="s">
        <v>6427</v>
      </c>
      <c r="C4062">
        <v>59</v>
      </c>
      <c r="D4062">
        <v>-1</v>
      </c>
      <c r="E4062">
        <v>1</v>
      </c>
      <c r="F4062">
        <v>1</v>
      </c>
      <c r="G4062">
        <v>0</v>
      </c>
      <c r="H4062">
        <v>0</v>
      </c>
      <c r="I4062">
        <v>3151</v>
      </c>
      <c r="J4062">
        <v>50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22</v>
      </c>
      <c r="V4062">
        <v>0</v>
      </c>
      <c r="W4062">
        <v>0</v>
      </c>
      <c r="X4062">
        <v>100</v>
      </c>
      <c r="Y4062">
        <v>0</v>
      </c>
      <c r="Z4062">
        <v>0</v>
      </c>
      <c r="AA4062">
        <v>50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3</v>
      </c>
    </row>
    <row r="4063" spans="1:34" ht="18.75">
      <c r="A4063" s="79">
        <v>4062</v>
      </c>
      <c r="B4063" t="s">
        <v>6428</v>
      </c>
      <c r="C4063">
        <v>59</v>
      </c>
      <c r="D4063">
        <v>-1</v>
      </c>
      <c r="E4063">
        <v>1</v>
      </c>
      <c r="F4063">
        <v>1</v>
      </c>
      <c r="G4063">
        <v>0</v>
      </c>
      <c r="H4063">
        <v>0</v>
      </c>
      <c r="I4063">
        <v>3151</v>
      </c>
      <c r="J4063">
        <v>100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22</v>
      </c>
      <c r="V4063">
        <v>0</v>
      </c>
      <c r="W4063">
        <v>0</v>
      </c>
      <c r="X4063">
        <v>200</v>
      </c>
      <c r="Y4063">
        <v>0</v>
      </c>
      <c r="Z4063">
        <v>0</v>
      </c>
      <c r="AA4063">
        <v>100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3</v>
      </c>
    </row>
    <row r="4064" spans="1:34" ht="18.75">
      <c r="A4064" s="79">
        <v>4063</v>
      </c>
      <c r="B4064" t="s">
        <v>6429</v>
      </c>
      <c r="C4064">
        <v>58</v>
      </c>
      <c r="D4064">
        <v>-1</v>
      </c>
      <c r="E4064">
        <v>1</v>
      </c>
      <c r="F4064">
        <v>0</v>
      </c>
      <c r="G4064">
        <v>1</v>
      </c>
      <c r="H4064">
        <v>0</v>
      </c>
      <c r="I4064">
        <v>3925</v>
      </c>
      <c r="J4064">
        <v>2000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45</v>
      </c>
      <c r="V4064">
        <v>300</v>
      </c>
      <c r="W4064">
        <v>50000</v>
      </c>
      <c r="X4064">
        <v>195</v>
      </c>
      <c r="Y4064">
        <v>0</v>
      </c>
      <c r="Z4064">
        <v>0</v>
      </c>
      <c r="AA4064">
        <v>10000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3</v>
      </c>
    </row>
    <row r="4065" spans="1:34" ht="18.75">
      <c r="A4065" s="79">
        <v>4064</v>
      </c>
      <c r="B4065" t="s">
        <v>6430</v>
      </c>
      <c r="C4065">
        <v>59</v>
      </c>
      <c r="D4065">
        <v>-1</v>
      </c>
      <c r="E4065">
        <v>1</v>
      </c>
      <c r="F4065">
        <v>0</v>
      </c>
      <c r="G4065">
        <v>1</v>
      </c>
      <c r="H4065">
        <v>0</v>
      </c>
      <c r="I4065">
        <v>3924</v>
      </c>
      <c r="J4065">
        <v>2000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45</v>
      </c>
      <c r="V4065">
        <v>300</v>
      </c>
      <c r="W4065">
        <v>0</v>
      </c>
      <c r="X4065">
        <v>195</v>
      </c>
      <c r="Y4065">
        <v>0</v>
      </c>
      <c r="Z4065">
        <v>0</v>
      </c>
      <c r="AA4065">
        <v>10000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3</v>
      </c>
    </row>
    <row r="4066" spans="1:34" ht="18.75">
      <c r="A4066" s="79">
        <v>4065</v>
      </c>
      <c r="B4066" t="s">
        <v>6431</v>
      </c>
      <c r="C4066">
        <v>58</v>
      </c>
      <c r="D4066">
        <v>-1</v>
      </c>
      <c r="E4066">
        <v>1</v>
      </c>
      <c r="F4066">
        <v>1</v>
      </c>
      <c r="G4066">
        <v>1</v>
      </c>
      <c r="H4066">
        <v>0</v>
      </c>
      <c r="I4066">
        <v>4600</v>
      </c>
      <c r="J4066">
        <v>2000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22</v>
      </c>
      <c r="V4066">
        <v>300</v>
      </c>
      <c r="W4066">
        <v>0</v>
      </c>
      <c r="X4066">
        <v>500</v>
      </c>
      <c r="Y4066">
        <v>0</v>
      </c>
      <c r="Z4066">
        <v>0</v>
      </c>
      <c r="AA4066">
        <v>10000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3</v>
      </c>
    </row>
    <row r="4067" spans="1:34" ht="18.75">
      <c r="A4067" s="79">
        <v>4066</v>
      </c>
      <c r="B4067" t="s">
        <v>6432</v>
      </c>
      <c r="C4067">
        <v>59</v>
      </c>
      <c r="D4067">
        <v>-1</v>
      </c>
      <c r="E4067">
        <v>1</v>
      </c>
      <c r="F4067">
        <v>1</v>
      </c>
      <c r="G4067">
        <v>1</v>
      </c>
      <c r="H4067">
        <v>0</v>
      </c>
      <c r="I4067">
        <v>4601</v>
      </c>
      <c r="J4067">
        <v>2000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22</v>
      </c>
      <c r="V4067">
        <v>300</v>
      </c>
      <c r="W4067">
        <v>0</v>
      </c>
      <c r="X4067">
        <v>500</v>
      </c>
      <c r="Y4067">
        <v>0</v>
      </c>
      <c r="Z4067">
        <v>0</v>
      </c>
      <c r="AA4067">
        <v>10000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3</v>
      </c>
    </row>
    <row r="4068" spans="1:34" ht="18.75">
      <c r="A4068" s="79">
        <v>4067</v>
      </c>
      <c r="B4068" t="s">
        <v>6433</v>
      </c>
      <c r="C4068">
        <v>58</v>
      </c>
      <c r="D4068">
        <v>-1</v>
      </c>
      <c r="E4068">
        <v>1</v>
      </c>
      <c r="F4068">
        <v>0</v>
      </c>
      <c r="G4068">
        <v>1</v>
      </c>
      <c r="H4068">
        <v>0</v>
      </c>
      <c r="I4068">
        <v>4782</v>
      </c>
      <c r="J4068">
        <v>2000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45</v>
      </c>
      <c r="V4068">
        <v>300</v>
      </c>
      <c r="W4068">
        <v>50000</v>
      </c>
      <c r="X4068">
        <v>195</v>
      </c>
      <c r="Y4068">
        <v>0</v>
      </c>
      <c r="Z4068">
        <v>0</v>
      </c>
      <c r="AA4068">
        <v>10000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3</v>
      </c>
    </row>
    <row r="4069" spans="1:34" ht="18.75">
      <c r="A4069" s="79">
        <v>4068</v>
      </c>
      <c r="B4069" t="s">
        <v>6434</v>
      </c>
      <c r="C4069">
        <v>59</v>
      </c>
      <c r="D4069">
        <v>-1</v>
      </c>
      <c r="E4069">
        <v>1</v>
      </c>
      <c r="F4069">
        <v>0</v>
      </c>
      <c r="G4069">
        <v>1</v>
      </c>
      <c r="H4069">
        <v>0</v>
      </c>
      <c r="I4069">
        <v>4783</v>
      </c>
      <c r="J4069">
        <v>2000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45</v>
      </c>
      <c r="V4069">
        <v>300</v>
      </c>
      <c r="W4069">
        <v>0</v>
      </c>
      <c r="X4069">
        <v>195</v>
      </c>
      <c r="Y4069">
        <v>0</v>
      </c>
      <c r="Z4069">
        <v>0</v>
      </c>
      <c r="AA4069">
        <v>10000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3</v>
      </c>
    </row>
    <row r="4070" spans="1:34" ht="18.75">
      <c r="A4070" s="79">
        <v>4069</v>
      </c>
      <c r="B4070" t="s">
        <v>6435</v>
      </c>
      <c r="C4070">
        <v>58</v>
      </c>
      <c r="D4070">
        <v>-1</v>
      </c>
      <c r="E4070">
        <v>1</v>
      </c>
      <c r="F4070">
        <v>0</v>
      </c>
      <c r="G4070">
        <v>1</v>
      </c>
      <c r="H4070">
        <v>0</v>
      </c>
      <c r="I4070">
        <v>3921</v>
      </c>
      <c r="J4070">
        <v>2000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45</v>
      </c>
      <c r="V4070">
        <v>300</v>
      </c>
      <c r="W4070">
        <v>50000</v>
      </c>
      <c r="X4070">
        <v>195</v>
      </c>
      <c r="Y4070">
        <v>0</v>
      </c>
      <c r="Z4070">
        <v>0</v>
      </c>
      <c r="AA4070">
        <v>10000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3</v>
      </c>
    </row>
    <row r="4071" spans="1:34" ht="18.75">
      <c r="A4071" s="79">
        <v>4070</v>
      </c>
      <c r="B4071" t="s">
        <v>6436</v>
      </c>
      <c r="C4071">
        <v>59</v>
      </c>
      <c r="D4071">
        <v>-1</v>
      </c>
      <c r="E4071">
        <v>1</v>
      </c>
      <c r="F4071">
        <v>0</v>
      </c>
      <c r="G4071">
        <v>1</v>
      </c>
      <c r="H4071">
        <v>0</v>
      </c>
      <c r="I4071">
        <v>3920</v>
      </c>
      <c r="J4071">
        <v>2000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45</v>
      </c>
      <c r="V4071">
        <v>300</v>
      </c>
      <c r="W4071">
        <v>0</v>
      </c>
      <c r="X4071">
        <v>195</v>
      </c>
      <c r="Y4071">
        <v>0</v>
      </c>
      <c r="Z4071">
        <v>0</v>
      </c>
      <c r="AA4071">
        <v>10000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3</v>
      </c>
    </row>
    <row r="4072" spans="1:34" ht="18.75">
      <c r="A4072" s="79">
        <v>4071</v>
      </c>
      <c r="B4072" t="s">
        <v>6437</v>
      </c>
      <c r="C4072">
        <v>58</v>
      </c>
      <c r="D4072">
        <v>-1</v>
      </c>
      <c r="E4072">
        <v>1</v>
      </c>
      <c r="F4072">
        <v>0</v>
      </c>
      <c r="G4072">
        <v>1</v>
      </c>
      <c r="H4072">
        <v>0</v>
      </c>
      <c r="I4072">
        <v>4003</v>
      </c>
      <c r="J4072">
        <v>2000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45</v>
      </c>
      <c r="V4072">
        <v>300</v>
      </c>
      <c r="W4072">
        <v>60000</v>
      </c>
      <c r="X4072">
        <v>195</v>
      </c>
      <c r="Y4072">
        <v>0</v>
      </c>
      <c r="Z4072">
        <v>0</v>
      </c>
      <c r="AA4072">
        <v>10000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3</v>
      </c>
    </row>
    <row r="4073" spans="1:34" ht="18.75">
      <c r="A4073" s="79">
        <v>4072</v>
      </c>
      <c r="B4073" t="s">
        <v>6438</v>
      </c>
      <c r="C4073">
        <v>59</v>
      </c>
      <c r="D4073">
        <v>-1</v>
      </c>
      <c r="E4073">
        <v>1</v>
      </c>
      <c r="F4073">
        <v>0</v>
      </c>
      <c r="G4073">
        <v>1</v>
      </c>
      <c r="H4073">
        <v>0</v>
      </c>
      <c r="I4073">
        <v>4002</v>
      </c>
      <c r="J4073">
        <v>2000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45</v>
      </c>
      <c r="V4073">
        <v>300</v>
      </c>
      <c r="W4073">
        <v>0</v>
      </c>
      <c r="X4073">
        <v>195</v>
      </c>
      <c r="Y4073">
        <v>0</v>
      </c>
      <c r="Z4073">
        <v>0</v>
      </c>
      <c r="AA4073">
        <v>10000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3</v>
      </c>
    </row>
    <row r="4074" spans="1:34" ht="18.75">
      <c r="A4074" s="79">
        <v>4073</v>
      </c>
      <c r="B4074" t="s">
        <v>6439</v>
      </c>
      <c r="C4074">
        <v>4</v>
      </c>
      <c r="D4074">
        <v>4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19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2000</v>
      </c>
      <c r="X4074">
        <v>10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100</v>
      </c>
    </row>
    <row r="4075" spans="1:34" ht="18.75">
      <c r="A4075" s="79">
        <v>4074</v>
      </c>
      <c r="B4075" t="s">
        <v>6440</v>
      </c>
      <c r="C4075">
        <v>4</v>
      </c>
      <c r="D4075">
        <v>4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12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2000</v>
      </c>
      <c r="X4075">
        <v>10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100</v>
      </c>
    </row>
    <row r="4076" spans="1:34" ht="18.75">
      <c r="A4076" s="79">
        <v>4075</v>
      </c>
      <c r="B4076" t="s">
        <v>6441</v>
      </c>
      <c r="C4076">
        <v>4</v>
      </c>
      <c r="D4076">
        <v>4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22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2000</v>
      </c>
      <c r="X4076">
        <v>10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100</v>
      </c>
    </row>
    <row r="4077" spans="1:34" ht="18.75">
      <c r="A4077" s="79">
        <v>4076</v>
      </c>
      <c r="B4077" t="s">
        <v>6442</v>
      </c>
      <c r="C4077">
        <v>4</v>
      </c>
      <c r="D4077">
        <v>4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23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2000</v>
      </c>
      <c r="X4077">
        <v>10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100</v>
      </c>
    </row>
    <row r="4078" spans="1:34" ht="18.75">
      <c r="A4078" s="79">
        <v>4077</v>
      </c>
      <c r="B4078" t="s">
        <v>6443</v>
      </c>
      <c r="C4078">
        <v>4</v>
      </c>
      <c r="D4078">
        <v>4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32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2000</v>
      </c>
      <c r="X4078">
        <v>10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100</v>
      </c>
    </row>
    <row r="4079" spans="1:34" ht="18.75">
      <c r="A4079" s="79">
        <v>4078</v>
      </c>
      <c r="B4079" t="s">
        <v>6444</v>
      </c>
      <c r="C4079">
        <v>4</v>
      </c>
      <c r="D4079">
        <v>4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15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2000</v>
      </c>
      <c r="X4079">
        <v>10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100</v>
      </c>
    </row>
    <row r="4080" spans="1:34" ht="18.75">
      <c r="A4080" s="79">
        <v>4079</v>
      </c>
      <c r="B4080" t="s">
        <v>6445</v>
      </c>
      <c r="C4080">
        <v>4</v>
      </c>
      <c r="D4080">
        <v>4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19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2000</v>
      </c>
      <c r="X4080">
        <v>10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100</v>
      </c>
    </row>
    <row r="4081" spans="1:34" ht="18.75">
      <c r="A4081" s="79">
        <v>4080</v>
      </c>
      <c r="B4081" t="s">
        <v>6446</v>
      </c>
      <c r="C4081">
        <v>4</v>
      </c>
      <c r="D4081">
        <v>4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15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2000</v>
      </c>
      <c r="X4081">
        <v>10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100</v>
      </c>
    </row>
    <row r="4082" spans="1:34" ht="18.75">
      <c r="A4082" s="79">
        <v>4081</v>
      </c>
      <c r="B4082" t="s">
        <v>6447</v>
      </c>
      <c r="C4082">
        <v>4</v>
      </c>
      <c r="D4082">
        <v>4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19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2000</v>
      </c>
      <c r="X4082">
        <v>10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100</v>
      </c>
    </row>
    <row r="4083" spans="1:34" ht="18.75">
      <c r="A4083" s="79">
        <v>4082</v>
      </c>
      <c r="B4083" t="s">
        <v>6448</v>
      </c>
      <c r="C4083">
        <v>4</v>
      </c>
      <c r="D4083">
        <v>3</v>
      </c>
      <c r="E4083">
        <v>1</v>
      </c>
      <c r="F4083">
        <v>1</v>
      </c>
      <c r="G4083">
        <v>0</v>
      </c>
      <c r="H4083">
        <v>0</v>
      </c>
      <c r="I4083">
        <v>1582</v>
      </c>
      <c r="J4083">
        <v>40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20000</v>
      </c>
      <c r="X4083">
        <v>5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100</v>
      </c>
    </row>
    <row r="4084" spans="1:34" ht="18.75">
      <c r="A4084" s="79">
        <v>4083</v>
      </c>
      <c r="B4084" t="s">
        <v>6449</v>
      </c>
      <c r="C4084">
        <v>4</v>
      </c>
      <c r="D4084">
        <v>99</v>
      </c>
      <c r="E4084">
        <v>1</v>
      </c>
      <c r="F4084">
        <v>1</v>
      </c>
      <c r="G4084">
        <v>0</v>
      </c>
      <c r="H4084">
        <v>0</v>
      </c>
      <c r="I4084">
        <v>1582</v>
      </c>
      <c r="J4084">
        <v>40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20000</v>
      </c>
      <c r="X4084">
        <v>5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100</v>
      </c>
    </row>
    <row r="4085" spans="1:34" ht="18.75">
      <c r="A4085" s="79">
        <v>4084</v>
      </c>
      <c r="B4085" t="s">
        <v>6450</v>
      </c>
      <c r="C4085">
        <v>4</v>
      </c>
      <c r="D4085">
        <v>3</v>
      </c>
      <c r="E4085">
        <v>1</v>
      </c>
      <c r="F4085">
        <v>1</v>
      </c>
      <c r="G4085">
        <v>0</v>
      </c>
      <c r="H4085">
        <v>0</v>
      </c>
      <c r="I4085">
        <v>1582</v>
      </c>
      <c r="J4085">
        <v>40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20000</v>
      </c>
      <c r="X4085">
        <v>5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100</v>
      </c>
    </row>
    <row r="4086" spans="1:34" ht="18.75">
      <c r="A4086" s="79">
        <v>4085</v>
      </c>
      <c r="B4086" t="s">
        <v>6451</v>
      </c>
      <c r="C4086">
        <v>4</v>
      </c>
      <c r="D4086">
        <v>99</v>
      </c>
      <c r="E4086">
        <v>1</v>
      </c>
      <c r="F4086">
        <v>1</v>
      </c>
      <c r="G4086">
        <v>0</v>
      </c>
      <c r="H4086">
        <v>0</v>
      </c>
      <c r="I4086">
        <v>1582</v>
      </c>
      <c r="J4086">
        <v>40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20000</v>
      </c>
      <c r="X4086">
        <v>5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100</v>
      </c>
    </row>
    <row r="4087" spans="1:34" ht="18.75">
      <c r="A4087" s="79">
        <v>4086</v>
      </c>
      <c r="B4087" t="s">
        <v>6452</v>
      </c>
      <c r="C4087">
        <v>4</v>
      </c>
      <c r="D4087">
        <v>3</v>
      </c>
      <c r="E4087">
        <v>1</v>
      </c>
      <c r="F4087">
        <v>1</v>
      </c>
      <c r="G4087">
        <v>0</v>
      </c>
      <c r="H4087">
        <v>0</v>
      </c>
      <c r="I4087">
        <v>1582</v>
      </c>
      <c r="J4087">
        <v>40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20000</v>
      </c>
      <c r="X4087">
        <v>5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100</v>
      </c>
    </row>
    <row r="4088" spans="1:34" ht="18.75">
      <c r="A4088" s="79">
        <v>4087</v>
      </c>
      <c r="B4088" t="s">
        <v>6453</v>
      </c>
      <c r="C4088">
        <v>4</v>
      </c>
      <c r="D4088">
        <v>99</v>
      </c>
      <c r="E4088">
        <v>1</v>
      </c>
      <c r="F4088">
        <v>1</v>
      </c>
      <c r="G4088">
        <v>0</v>
      </c>
      <c r="H4088">
        <v>0</v>
      </c>
      <c r="I4088">
        <v>1582</v>
      </c>
      <c r="J4088">
        <v>40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20000</v>
      </c>
      <c r="X4088">
        <v>5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100</v>
      </c>
    </row>
    <row r="4089" spans="1:34" ht="18.75">
      <c r="A4089" s="79">
        <v>4088</v>
      </c>
      <c r="B4089" t="s">
        <v>6454</v>
      </c>
      <c r="C4089">
        <v>4</v>
      </c>
      <c r="D4089">
        <v>4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100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38</v>
      </c>
      <c r="W4089">
        <v>20000</v>
      </c>
      <c r="X4089">
        <v>50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</row>
    <row r="4090" spans="1:34" ht="18.75">
      <c r="A4090" s="79">
        <v>4089</v>
      </c>
      <c r="B4090" t="s">
        <v>6455</v>
      </c>
      <c r="C4090">
        <v>4</v>
      </c>
      <c r="D4090">
        <v>4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54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140</v>
      </c>
      <c r="V4090">
        <v>140</v>
      </c>
      <c r="W4090">
        <v>20000</v>
      </c>
      <c r="X4090">
        <v>5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3</v>
      </c>
    </row>
    <row r="4091" spans="1:34" ht="18.75">
      <c r="A4091" s="79">
        <v>4090</v>
      </c>
      <c r="B4091" t="s">
        <v>6456</v>
      </c>
      <c r="C4091">
        <v>4</v>
      </c>
      <c r="D4091">
        <v>4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54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146</v>
      </c>
      <c r="V4091">
        <v>146</v>
      </c>
      <c r="W4091">
        <v>20000</v>
      </c>
      <c r="X4091">
        <v>5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3</v>
      </c>
    </row>
    <row r="4092" spans="1:34" ht="18.75">
      <c r="A4092" s="79">
        <v>4091</v>
      </c>
      <c r="B4092" t="s">
        <v>6457</v>
      </c>
      <c r="C4092">
        <v>4</v>
      </c>
      <c r="D4092">
        <v>4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54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148</v>
      </c>
      <c r="V4092">
        <v>148</v>
      </c>
      <c r="W4092">
        <v>20000</v>
      </c>
      <c r="X4092">
        <v>5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3</v>
      </c>
    </row>
    <row r="4093" spans="1:34" ht="18.75">
      <c r="A4093" s="79">
        <v>4092</v>
      </c>
      <c r="B4093" t="s">
        <v>6458</v>
      </c>
      <c r="C4093">
        <v>4</v>
      </c>
      <c r="D4093">
        <v>3</v>
      </c>
      <c r="E4093">
        <v>1</v>
      </c>
      <c r="F4093">
        <v>160</v>
      </c>
      <c r="G4093">
        <v>0</v>
      </c>
      <c r="H4093">
        <v>0</v>
      </c>
      <c r="I4093">
        <v>1144</v>
      </c>
      <c r="J4093">
        <v>43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1000</v>
      </c>
      <c r="X4093">
        <v>5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100</v>
      </c>
    </row>
    <row r="4094" spans="1:34" ht="18.75">
      <c r="A4094" s="79">
        <v>4093</v>
      </c>
      <c r="B4094" t="s">
        <v>6459</v>
      </c>
      <c r="C4094">
        <v>4</v>
      </c>
      <c r="D4094">
        <v>3</v>
      </c>
      <c r="E4094">
        <v>1</v>
      </c>
      <c r="F4094">
        <v>161</v>
      </c>
      <c r="G4094">
        <v>0</v>
      </c>
      <c r="H4094">
        <v>0</v>
      </c>
      <c r="I4094">
        <v>1144</v>
      </c>
      <c r="J4094">
        <v>43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1000</v>
      </c>
      <c r="X4094">
        <v>5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100</v>
      </c>
    </row>
    <row r="4095" spans="1:34" ht="18.75">
      <c r="A4095" s="79">
        <v>4094</v>
      </c>
      <c r="B4095" t="s">
        <v>6460</v>
      </c>
      <c r="C4095">
        <v>4</v>
      </c>
      <c r="D4095">
        <v>3</v>
      </c>
      <c r="E4095">
        <v>1</v>
      </c>
      <c r="F4095">
        <v>162</v>
      </c>
      <c r="G4095">
        <v>0</v>
      </c>
      <c r="H4095">
        <v>0</v>
      </c>
      <c r="I4095">
        <v>1144</v>
      </c>
      <c r="J4095">
        <v>43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1000</v>
      </c>
      <c r="X4095">
        <v>5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100</v>
      </c>
    </row>
    <row r="4096" spans="1:34" ht="18.75">
      <c r="A4096" s="79">
        <v>4095</v>
      </c>
      <c r="B4096" t="s">
        <v>6461</v>
      </c>
      <c r="C4096">
        <v>4</v>
      </c>
      <c r="D4096">
        <v>3</v>
      </c>
      <c r="E4096">
        <v>1</v>
      </c>
      <c r="F4096">
        <v>0</v>
      </c>
      <c r="G4096">
        <v>0</v>
      </c>
      <c r="H4096">
        <v>0</v>
      </c>
      <c r="I4096">
        <v>1144</v>
      </c>
      <c r="J4096">
        <v>50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160</v>
      </c>
      <c r="V4096">
        <v>160</v>
      </c>
      <c r="W4096">
        <v>20000</v>
      </c>
      <c r="X4096">
        <v>5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3</v>
      </c>
    </row>
    <row r="4097" spans="1:34" ht="18.75">
      <c r="A4097" s="79">
        <v>4096</v>
      </c>
      <c r="B4097" t="s">
        <v>6462</v>
      </c>
      <c r="C4097">
        <v>4</v>
      </c>
      <c r="D4097">
        <v>3</v>
      </c>
      <c r="E4097">
        <v>1</v>
      </c>
      <c r="F4097">
        <v>0</v>
      </c>
      <c r="G4097">
        <v>0</v>
      </c>
      <c r="H4097">
        <v>0</v>
      </c>
      <c r="I4097">
        <v>1144</v>
      </c>
      <c r="J4097">
        <v>50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161</v>
      </c>
      <c r="V4097">
        <v>161</v>
      </c>
      <c r="W4097">
        <v>20000</v>
      </c>
      <c r="X4097">
        <v>5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3</v>
      </c>
    </row>
    <row r="4098" spans="1:34" ht="18.75">
      <c r="A4098" s="79">
        <v>4097</v>
      </c>
      <c r="B4098" t="s">
        <v>6463</v>
      </c>
      <c r="C4098">
        <v>4</v>
      </c>
      <c r="D4098">
        <v>3</v>
      </c>
      <c r="E4098">
        <v>1</v>
      </c>
      <c r="F4098">
        <v>0</v>
      </c>
      <c r="G4098">
        <v>0</v>
      </c>
      <c r="H4098">
        <v>0</v>
      </c>
      <c r="I4098">
        <v>1144</v>
      </c>
      <c r="J4098">
        <v>50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162</v>
      </c>
      <c r="V4098">
        <v>162</v>
      </c>
      <c r="W4098">
        <v>20000</v>
      </c>
      <c r="X4098">
        <v>5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3</v>
      </c>
    </row>
    <row r="4099" spans="1:34" ht="18.75">
      <c r="A4099" s="79">
        <v>4098</v>
      </c>
      <c r="B4099" t="s">
        <v>6464</v>
      </c>
      <c r="C4099">
        <v>4</v>
      </c>
      <c r="D4099">
        <v>4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300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20000</v>
      </c>
      <c r="X4099">
        <v>5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100</v>
      </c>
    </row>
    <row r="4100" spans="1:34" ht="18.75">
      <c r="A4100" s="79">
        <v>4099</v>
      </c>
      <c r="B4100" t="s">
        <v>6465</v>
      </c>
      <c r="C4100">
        <v>31</v>
      </c>
      <c r="D4100">
        <v>0</v>
      </c>
      <c r="E4100">
        <v>1</v>
      </c>
      <c r="F4100">
        <v>159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100</v>
      </c>
    </row>
    <row r="4101" spans="1:34" ht="18.75">
      <c r="A4101" s="79">
        <v>4100</v>
      </c>
      <c r="B4101" t="s">
        <v>6466</v>
      </c>
      <c r="C4101">
        <v>31</v>
      </c>
      <c r="D4101">
        <v>0</v>
      </c>
      <c r="E4101">
        <v>1</v>
      </c>
      <c r="F4101">
        <v>160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100</v>
      </c>
    </row>
    <row r="4102" spans="1:34" ht="18.75">
      <c r="A4102" s="79">
        <v>4101</v>
      </c>
      <c r="B4102" t="s">
        <v>6467</v>
      </c>
      <c r="C4102">
        <v>4</v>
      </c>
      <c r="D4102">
        <v>4</v>
      </c>
      <c r="E4102">
        <v>1</v>
      </c>
      <c r="F4102">
        <v>0</v>
      </c>
      <c r="G4102">
        <v>0</v>
      </c>
      <c r="H4102">
        <v>0</v>
      </c>
      <c r="I4102">
        <v>1144</v>
      </c>
      <c r="J4102">
        <v>150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300</v>
      </c>
      <c r="W4102">
        <v>20000</v>
      </c>
      <c r="X4102">
        <v>5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3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"/>
  <sheetViews>
    <sheetView workbookViewId="0">
      <selection activeCell="L23" sqref="L23"/>
    </sheetView>
  </sheetViews>
  <sheetFormatPr defaultColWidth="8.875" defaultRowHeight="14.25"/>
  <cols>
    <col min="1" max="1" width="8.875" style="12" customWidth="1"/>
    <col min="2" max="3" width="8.875" style="39"/>
    <col min="4" max="5" width="8.875" style="40"/>
    <col min="6" max="7" width="8.875" style="41"/>
    <col min="8" max="9" width="8.875" style="42"/>
    <col min="10" max="11" width="8.875" style="43"/>
    <col min="12" max="12" width="39.875" style="44" customWidth="1"/>
    <col min="13" max="16384" width="8.875" style="12"/>
  </cols>
  <sheetData>
    <row r="1" spans="1:12" s="2" customFormat="1" ht="15.75">
      <c r="A1" s="45" t="s">
        <v>2304</v>
      </c>
      <c r="B1" s="86" t="s">
        <v>2305</v>
      </c>
      <c r="C1" s="86"/>
      <c r="D1" s="87" t="s">
        <v>2306</v>
      </c>
      <c r="E1" s="87"/>
      <c r="F1" s="88" t="s">
        <v>2307</v>
      </c>
      <c r="G1" s="88"/>
      <c r="H1" s="89" t="s">
        <v>2308</v>
      </c>
      <c r="I1" s="89"/>
      <c r="J1" s="90" t="s">
        <v>2309</v>
      </c>
      <c r="K1" s="90"/>
      <c r="L1" s="46" t="s">
        <v>2310</v>
      </c>
    </row>
    <row r="2" spans="1:12" s="6" customFormat="1">
      <c r="A2" s="47" t="s">
        <v>2311</v>
      </c>
      <c r="B2" s="48">
        <f>VLOOKUP("黑铁头盔",StdItems!B2:T9929,10,FALSE)
+VLOOKUP("战神盔甲(男)",StdItems!B2:T9929,10,FALSE)
+VLOOKUP("骑士手镯",StdItems!B2:T9929,10,FALSE)*2
+VLOOKUP("力量戒指",StdItems!B2:T9929,10,FALSE)*2
+VLOOKUP("青铜腰带",StdItems!B2:T9929,10,FALSE)
+VLOOKUP("紫绸靴",StdItems!B2:T9929,10,FALSE)</f>
        <v>10</v>
      </c>
      <c r="C2" s="48">
        <f>VLOOKUP("黑铁头盔",StdItems!B2:T9929,11,FALSE)
+VLOOKUP("战神盔甲(男)",StdItems!B2:T9929,11,FALSE)
+VLOOKUP("骑士手镯",StdItems!B2:T9929,11,FALSE)*2
+VLOOKUP("力量戒指",StdItems!B2:T9929,11,FALSE)*2
+VLOOKUP("青铜腰带",StdItems!B2:T9929,11,FALSE)
+VLOOKUP("紫绸靴",StdItems!B2:T9929,11,FALSE)</f>
        <v>19</v>
      </c>
      <c r="D2" s="49">
        <f>VLOOKUP("黑铁头盔",StdItems!B2:T9929,12,FALSE)
+VLOOKUP("战神盔甲(男)",StdItems!B2:T9929,12,FALSE)
+VLOOKUP("骑士手镯",StdItems!B2:T9929,12,FALSE)*2
+VLOOKUP("力量戒指",StdItems!B2:T9929,12,FALSE)*2
+VLOOKUP("青铜腰带",StdItems!B2:T9929,12,FALSE)
+VLOOKUP("紫绸靴",StdItems!B2:T9929,12,FALSE)</f>
        <v>5</v>
      </c>
      <c r="E2" s="49">
        <f>VLOOKUP("黑铁头盔",StdItems!B2:T9929,13,FALSE)
+VLOOKUP("战神盔甲(男)",StdItems!B2:T9929,13,FALSE)
+VLOOKUP("骑士手镯",StdItems!B2:T9929,13,FALSE)*2
+VLOOKUP("力量戒指",StdItems!B2:T9929,13,FALSE)*2
+VLOOKUP("青铜腰带",StdItems!B2:T9929,13,FALSE)
+VLOOKUP("紫绸靴",StdItems!B2:T9929,13,FALSE)</f>
        <v>10</v>
      </c>
      <c r="F2" s="50">
        <f>VLOOKUP("黑铁头盔",StdItems!B2:T9929,14,FALSE)
+VLOOKUP("绿色项链",StdItems!B2:T9929,14,FALSE)
+VLOOKUP("战神盔甲(男)",StdItems!B2:T9929,14,FALSE)
+VLOOKUP("骑士手镯",StdItems!B2:T9929,14,FALSE)*2
+VLOOKUP("力量戒指",StdItems!B2:T9929,14,FALSE)*2
+VLOOKUP("青铜腰带",StdItems!B2:T9929,14,FALSE)
+VLOOKUP("紫绸靴",StdItems!B2:T9929,14,FALSE)
+VLOOKUP("裁决之杖",StdItems!B2:T9929,14,FALSE)</f>
        <v>6</v>
      </c>
      <c r="G2" s="50">
        <f>VLOOKUP("黑铁头盔",StdItems!B2:T9929,15,FALSE)
+VLOOKUP("绿色项链",StdItems!B2:T9929,15,FALSE)
+VLOOKUP("战神盔甲(男)",StdItems!B2:T9929,15,FALSE)
+VLOOKUP("骑士手镯",StdItems!B2:T9929,15,FALSE)*2
+VLOOKUP("力量戒指",StdItems!B2:T9929,15,FALSE)*2
+VLOOKUP("青铜腰带",StdItems!B2:T9929,15,FALSE)
+VLOOKUP("紫绸靴",StdItems!B2:T9929,15,FALSE)
+VLOOKUP("裁决之杖",StdItems!B2:T9929,15,FALSE)</f>
        <v>51</v>
      </c>
      <c r="H2" s="51"/>
      <c r="I2" s="51"/>
      <c r="J2" s="52"/>
      <c r="K2" s="52"/>
      <c r="L2" s="53" t="s">
        <v>2312</v>
      </c>
    </row>
    <row r="3" spans="1:12" s="6" customFormat="1">
      <c r="A3" s="47" t="s">
        <v>2313</v>
      </c>
      <c r="B3" s="48">
        <f>VLOOKUP("黄金头盔",StdItems!B2:T9929,10,FALSE)
+VLOOKUP("恶魔长袍(男)",StdItems!B2:T9929,10,FALSE)
+VLOOKUP("龙之手镯",StdItems!B2:T9929,10,FALSE)*2
+VLOOKUP("紫碧螺",StdItems!B2:T9929,10,FALSE)*2
+VLOOKUP("青铜腰带",StdItems!B2:T9929,10,FALSE)
+VLOOKUP("紫绸靴",StdItems!B2:T9929,10,FALSE)</f>
        <v>8</v>
      </c>
      <c r="C3" s="48">
        <f>VLOOKUP("黄金头盔",StdItems!B2:T9929,11,FALSE)
+VLOOKUP("恶魔长袍(男)",StdItems!B2:T9929,11,FALSE)
+VLOOKUP("龙之手镯",StdItems!B2:T9929,11,FALSE)*2
+VLOOKUP("紫碧螺",StdItems!B2:T9929,11,FALSE)*2
+VLOOKUP("青铜腰带",StdItems!B2:T9929,11,FALSE)
+VLOOKUP("紫绸靴",StdItems!B2:T9929,11,FALSE)</f>
        <v>16</v>
      </c>
      <c r="D3" s="49">
        <f>VLOOKUP("黄金头盔",StdItems!B2:T9929,12,FALSE)
+VLOOKUP("恶魔长袍(男)",StdItems!B2:T9929,12,FALSE)
+VLOOKUP("龙之手镯",StdItems!B2:T9929,12,FALSE)*2
+VLOOKUP("紫碧螺",StdItems!B2:T9929,12,FALSE)*2
+VLOOKUP("青铜腰带",StdItems!B2:T9929,12,FALSE)
+VLOOKUP("紫绸靴",StdItems!B2:T9929,12,FALSE)</f>
        <v>5</v>
      </c>
      <c r="E3" s="49">
        <f>VLOOKUP("黄金头盔",StdItems!B2:T9929,13,FALSE)
+VLOOKUP("恶魔长袍(男)",StdItems!B2:T9929,13,FALSE)
+VLOOKUP("龙之手镯",StdItems!B2:T9929,13,FALSE)*2
+VLOOKUP("紫碧螺",StdItems!B2:T9929,13,FALSE)*2
+VLOOKUP("青铜腰带",StdItems!B2:T9929,13,FALSE)
+VLOOKUP("紫绸靴",StdItems!B2:T9929,13,FALSE)</f>
        <v>8</v>
      </c>
      <c r="F3" s="50"/>
      <c r="G3" s="50"/>
      <c r="H3" s="51">
        <f>VLOOKUP("黄金头盔",StdItems!B2:T9929,16,FALSE)
+VLOOKUP("恶魔铃铛",StdItems!B2:T9929,16,FALSE)
+VLOOKUP("恶魔长袍(男)",StdItems!B2:T9929,16,FALSE)
+VLOOKUP("龙之手镯",StdItems!B2:T9929,16,FALSE)*2
+VLOOKUP("紫碧螺",StdItems!B2:T9929,16,FALSE)*2
+VLOOKUP("青铜腰带",StdItems!B2:T9929,16,FALSE)
+VLOOKUP("紫绸靴",StdItems!B2:T9929,16,FALSE)
+VLOOKUP("骨玉权杖",StdItems!B2:T9929,16,FALSE)</f>
        <v>3</v>
      </c>
      <c r="I3" s="51">
        <f>VLOOKUP("黄金头盔",StdItems!B2:T9929,17,FALSE)
+VLOOKUP("恶魔铃铛",StdItems!B2:T9929,17,FALSE)
+VLOOKUP("恶魔长袍(男)",StdItems!B2:T9929,17,FALSE)
+VLOOKUP("龙之手镯",StdItems!B2:T9929,17,FALSE)*2
+VLOOKUP("紫碧螺",StdItems!B2:T9929,17,FALSE)*2
+VLOOKUP("青铜腰带",StdItems!B2:T9929,17,FALSE)
+VLOOKUP("紫绸靴",StdItems!B2:T9929,17,FALSE)
+VLOOKUP("骨玉权杖",StdItems!B2:T9929,17,FALSE)</f>
        <v>33</v>
      </c>
      <c r="J3" s="52"/>
      <c r="K3" s="52"/>
      <c r="L3" s="53" t="s">
        <v>2314</v>
      </c>
    </row>
    <row r="4" spans="1:12" s="6" customFormat="1">
      <c r="A4" s="47" t="s">
        <v>2315</v>
      </c>
      <c r="B4" s="48">
        <f>VLOOKUP("黄金头盔",StdItems!B2:T9929,10,FALSE)
+VLOOKUP("幽灵战衣(男)",StdItems!B2:T9929,10,FALSE)
+VLOOKUP("三眼手镯",StdItems!B2:T9929,10,FALSE)*2
+VLOOKUP("泰坦戒指",StdItems!B2:T9929,10,FALSE)*2
+VLOOKUP("青铜腰带",StdItems!B2:T9929,10,FALSE)
+VLOOKUP("紫绸靴",StdItems!B2:T9929,10,FALSE)</f>
        <v>10</v>
      </c>
      <c r="C4" s="48">
        <f>VLOOKUP("黄金头盔",StdItems!B2:T9929,11,FALSE)
+VLOOKUP("幽灵战衣(男)",StdItems!B2:T9929,11,FALSE)
+VLOOKUP("三眼手镯",StdItems!B2:T9929,11,FALSE)*2
+VLOOKUP("泰坦戒指",StdItems!B2:T9929,11,FALSE)*2
+VLOOKUP("青铜腰带",StdItems!B2:T9929,11,FALSE)
+VLOOKUP("紫绸靴",StdItems!B2:T9929,11,FALSE)</f>
        <v>18</v>
      </c>
      <c r="D4" s="49">
        <f>VLOOKUP("黄金头盔",StdItems!B2:T9929,12,FALSE)
+VLOOKUP("幽灵战衣(男)",StdItems!B2:T9929,12,FALSE)
+VLOOKUP("三眼手镯",StdItems!B2:T9929,12,FALSE)*2
+VLOOKUP("泰坦戒指",StdItems!B2:T9929,12,FALSE)*2
+VLOOKUP("青铜腰带",StdItems!B2:T9929,12,FALSE)
+VLOOKUP("紫绸靴",StdItems!B2:T9929,12,FALSE)</f>
        <v>5</v>
      </c>
      <c r="E4" s="49">
        <f>VLOOKUP("黄金头盔",StdItems!B2:T9929,13,FALSE)
+VLOOKUP("幽灵战衣(男)",StdItems!B2:T9929,13,FALSE)
+VLOOKUP("三眼手镯",StdItems!B2:T9929,13,FALSE)*2
+VLOOKUP("泰坦戒指",StdItems!B2:T9929,13,FALSE)*2
+VLOOKUP("青铜腰带",StdItems!B2:T9929,13,FALSE)
+VLOOKUP("紫绸靴",StdItems!B2:T9929,13,FALSE)</f>
        <v>7</v>
      </c>
      <c r="F4" s="50"/>
      <c r="G4" s="50"/>
      <c r="H4" s="51"/>
      <c r="I4" s="51"/>
      <c r="J4" s="52">
        <f>VLOOKUP("黄金头盔",StdItems!B2:T9929,18,FALSE)
+VLOOKUP("灵魂项链",StdItems!B2:T9929,18,FALSE)
+VLOOKUP("幽灵战衣(男)",StdItems!B2:T9929,18,FALSE)
+VLOOKUP("三眼手镯",StdItems!B2:T9929,18,FALSE)*2
+VLOOKUP("泰坦戒指",StdItems!B2:T9929,18,FALSE)*2
+VLOOKUP("青铜腰带",StdItems!B2:T9929,18,FALSE)
+VLOOKUP("紫绸靴",StdItems!B2:T9929,18,FALSE)
+VLOOKUP("龙纹剑",StdItems!B2:T9929,18,FALSE)</f>
        <v>11</v>
      </c>
      <c r="K4" s="52">
        <f>VLOOKUP("黄金头盔",StdItems!B2:T9929,19,FALSE)
+VLOOKUP("灵魂项链",StdItems!B2:T9929,19,FALSE)
+VLOOKUP("幽灵战衣(男)",StdItems!B2:T9929,19,FALSE)
+VLOOKUP("三眼手镯",StdItems!B2:T9929,19,FALSE)*2
+VLOOKUP("泰坦戒指",StdItems!B2:T9929,19,FALSE)*2
+VLOOKUP("青铜腰带",StdItems!B2:T9929,19,FALSE)
+VLOOKUP("紫绸靴",StdItems!B2:T9929,19,FALSE)
+VLOOKUP("龙纹剑",StdItems!B2:T9929,19,FALSE)</f>
        <v>34</v>
      </c>
      <c r="L4" s="53" t="s">
        <v>2316</v>
      </c>
    </row>
    <row r="5" spans="1:12" s="61" customFormat="1">
      <c r="A5" s="54"/>
      <c r="B5" s="55"/>
      <c r="C5" s="55"/>
      <c r="D5" s="56"/>
      <c r="E5" s="56"/>
      <c r="F5" s="57"/>
      <c r="G5" s="57"/>
      <c r="H5" s="58"/>
      <c r="I5" s="58"/>
      <c r="J5" s="59"/>
      <c r="K5" s="59"/>
      <c r="L5" s="60"/>
    </row>
    <row r="6" spans="1:12" s="6" customFormat="1">
      <c r="A6" s="47" t="s">
        <v>2317</v>
      </c>
      <c r="B6" s="48">
        <f>VLOOKUP("圣战头盔",StdItems!B2:T9929,10,FALSE)
+VLOOKUP("荣耀勋章",StdItems!B2:T9929,10,FALSE)
+VLOOKUP("天魔神甲",StdItems!B2:T9929,10,FALSE)
+VLOOKUP("圣战手镯",StdItems!B2:T9929,10,FALSE)*2
+VLOOKUP("圣战戒指",StdItems!B2:T9929,10,FALSE)*2
+VLOOKUP("钢铁腰带",StdItems!B2:T9929,10,FALSE)
+VLOOKUP("避魂靴",StdItems!B2:T9929,10,FALSE)</f>
        <v>10</v>
      </c>
      <c r="C6" s="48">
        <f>VLOOKUP("圣战头盔",StdItems!B2:T9929,11,FALSE)
+VLOOKUP("荣耀勋章",StdItems!B2:T9929,11,FALSE)
+VLOOKUP("天魔神甲",StdItems!B2:T9929,11,FALSE)
+VLOOKUP("圣战手镯",StdItems!B2:T9929,11,FALSE)*2
+VLOOKUP("圣战戒指",StdItems!B2:T9929,11,FALSE)*2
+VLOOKUP("钢铁腰带",StdItems!B2:T9929,11,FALSE)
+VLOOKUP("避魂靴",StdItems!B2:T9929,11,FALSE)</f>
        <v>26</v>
      </c>
      <c r="D6" s="49">
        <f>VLOOKUP("圣战头盔",StdItems!B2:T9929,12,FALSE)
+VLOOKUP("荣耀勋章",StdItems!B2:T9929,12,FALSE)
+VLOOKUP("天魔神甲",StdItems!B2:T9929,12,FALSE)
+VLOOKUP("圣战手镯",StdItems!B2:T9929,12,FALSE)*2
+VLOOKUP("圣战戒指",StdItems!B2:T9929,12,FALSE)*2
+VLOOKUP("钢铁腰带",StdItems!B2:T9929,12,FALSE)
+VLOOKUP("避魂靴",StdItems!B2:T9929,12,FALSE)</f>
        <v>6</v>
      </c>
      <c r="E6" s="49">
        <f>VLOOKUP("圣战头盔",StdItems!B2:T9929,13,FALSE)
+VLOOKUP("荣耀勋章",StdItems!B2:T9929,13,FALSE)
+VLOOKUP("天魔神甲",StdItems!B2:T9929,13,FALSE)
+VLOOKUP("圣战手镯",StdItems!B2:T9929,13,FALSE)*2
+VLOOKUP("圣战戒指",StdItems!B2:T9929,13,FALSE)*2
+VLOOKUP("钢铁腰带",StdItems!B2:T9929,13,FALSE)
+VLOOKUP("避魂靴",StdItems!B2:T9929,13,FALSE)</f>
        <v>14</v>
      </c>
      <c r="F6" s="50">
        <f>VLOOKUP("圣战头盔",StdItems!B2:T9929,14,FALSE)
+VLOOKUP("圣战项链",StdItems!B2:T9929,14,FALSE)
+VLOOKUP("荣耀勋章",StdItems!B2:T9929,14,FALSE)
+VLOOKUP("天魔神甲",StdItems!B2:T9929,14,FALSE)
+VLOOKUP("圣战手镯",StdItems!B2:T9929,14,FALSE)*2
+VLOOKUP("圣战戒指",StdItems!B2:T9929,14,FALSE)*2
+VLOOKUP("钢铁腰带",StdItems!B2:T9929,14,FALSE)
+VLOOKUP("避魂靴",StdItems!B2:T9929,14,FALSE)
+VLOOKUP("屠龙",StdItems!B2:T9929,14,FALSE)</f>
        <v>13</v>
      </c>
      <c r="G6" s="50">
        <f>VLOOKUP("圣战头盔",StdItems!B2:T9929,15,FALSE)
+VLOOKUP("圣战项链",StdItems!B2:T9929,15,FALSE)
+VLOOKUP("荣耀勋章",StdItems!B2:T9929,15,FALSE)
+VLOOKUP("天魔神甲",StdItems!B2:T9929,15,FALSE)
+VLOOKUP("圣战手镯",StdItems!B2:T9929,15,FALSE)*2
+VLOOKUP("圣战戒指",StdItems!B2:T9929,15,FALSE)*2
+VLOOKUP("钢铁腰带",StdItems!B2:T9929,15,FALSE)
+VLOOKUP("避魂靴",StdItems!B2:T9929,15,FALSE)
+VLOOKUP("屠龙",StdItems!B2:T9929,15,FALSE)</f>
        <v>64</v>
      </c>
      <c r="H6" s="51"/>
      <c r="I6" s="51"/>
      <c r="J6" s="52"/>
      <c r="K6" s="52"/>
      <c r="L6" s="53" t="s">
        <v>2318</v>
      </c>
    </row>
    <row r="7" spans="1:12" s="6" customFormat="1">
      <c r="A7" s="47" t="s">
        <v>2319</v>
      </c>
      <c r="B7" s="48">
        <f>VLOOKUP("法神头盔",StdItems!B2:T9929,10,FALSE)
+VLOOKUP("荣耀勋章",StdItems!B2:T9929,10,FALSE)
+VLOOKUP("法神披风",StdItems!B2:T9929,10,FALSE)
+VLOOKUP("法神手镯",StdItems!B2:T9929,10,FALSE)*2
+VLOOKUP("法神戒指",StdItems!B2:T9929,10,FALSE)*2
+VLOOKUP("钢铁腰带",StdItems!B2:T9929,10,FALSE)
+VLOOKUP("避魂靴",StdItems!B2:T9929,10,FALSE)</f>
        <v>9</v>
      </c>
      <c r="C7" s="48">
        <f>VLOOKUP("法神头盔",StdItems!B2:T9929,11,FALSE)
+VLOOKUP("荣耀勋章",StdItems!B2:T9929,11,FALSE)
+VLOOKUP("法神披风",StdItems!B2:T9929,11,FALSE)
+VLOOKUP("法神手镯",StdItems!B2:T9929,11,FALSE)*2
+VLOOKUP("法神戒指",StdItems!B2:T9929,11,FALSE)*2
+VLOOKUP("钢铁腰带",StdItems!B2:T9929,11,FALSE)
+VLOOKUP("避魂靴",StdItems!B2:T9929,11,FALSE)</f>
        <v>22</v>
      </c>
      <c r="D7" s="49">
        <f>VLOOKUP("法神头盔",StdItems!B2:T9929,12,FALSE)
+VLOOKUP("荣耀勋章",StdItems!B2:T9929,12,FALSE)
+VLOOKUP("法神披风",StdItems!B2:T9929,12,FALSE)
+VLOOKUP("法神手镯",StdItems!B2:T9929,12,FALSE)*2
+VLOOKUP("法神戒指",StdItems!B2:T9929,12,FALSE)*2
+VLOOKUP("钢铁腰带",StdItems!B2:T9929,12,FALSE)
+VLOOKUP("避魂靴",StdItems!B2:T9929,12,FALSE)</f>
        <v>5</v>
      </c>
      <c r="E7" s="49">
        <f>VLOOKUP("法神头盔",StdItems!B2:T9929,13,FALSE)
+VLOOKUP("荣耀勋章",StdItems!B2:T9929,13,FALSE)
+VLOOKUP("法神披风",StdItems!B2:T9929,13,FALSE)
+VLOOKUP("法神手镯",StdItems!B2:T9929,13,FALSE)*2
+VLOOKUP("法神戒指",StdItems!B2:T9929,13,FALSE)*2
+VLOOKUP("钢铁腰带",StdItems!B2:T9929,13,FALSE)
+VLOOKUP("避魂靴",StdItems!B2:T9929,13,FALSE)</f>
        <v>12</v>
      </c>
      <c r="F7" s="50"/>
      <c r="G7" s="50"/>
      <c r="H7" s="51">
        <f>VLOOKUP("法神头盔",StdItems!B2:T9929,16,FALSE)
+VLOOKUP("法神项链",StdItems!B2:T9929,16,FALSE)
+VLOOKUP("荣耀勋章",StdItems!B2:T9929,16,FALSE)
+VLOOKUP("法神披风",StdItems!B2:T9929,16,FALSE)
+VLOOKUP("法神手镯",StdItems!B2:T9929,16,FALSE)*2
+VLOOKUP("法神戒指",StdItems!B2:T9929,16,FALSE)*2
+VLOOKUP("钢铁腰带",StdItems!B2:T9929,16,FALSE)
+VLOOKUP("避魂靴",StdItems!B2:T9929,16,FALSE)
+VLOOKUP("嗜魂法杖",StdItems!B2:T9929,16,FALSE)</f>
        <v>7</v>
      </c>
      <c r="I7" s="51">
        <f>VLOOKUP("法神头盔",StdItems!B2:T9929,17,FALSE)
+VLOOKUP("法神项链",StdItems!B2:T9929,17,FALSE)
+VLOOKUP("荣耀勋章",StdItems!B2:T9929,17,FALSE)
+VLOOKUP("法神披风",StdItems!B2:T9929,17,FALSE)
+VLOOKUP("法神手镯",StdItems!B2:T9929,17,FALSE)*2
+VLOOKUP("法神戒指",StdItems!B2:T9929,17,FALSE)*2
+VLOOKUP("钢铁腰带",StdItems!B2:T9929,17,FALSE)
+VLOOKUP("避魂靴",StdItems!B2:T9929,17,FALSE)
+VLOOKUP("嗜魂法杖",StdItems!B2:T9929,17,FALSE)</f>
        <v>42</v>
      </c>
      <c r="J7" s="52"/>
      <c r="K7" s="52"/>
      <c r="L7" s="53" t="s">
        <v>2320</v>
      </c>
    </row>
    <row r="8" spans="1:12" s="6" customFormat="1">
      <c r="A8" s="47" t="s">
        <v>2083</v>
      </c>
      <c r="B8" s="48">
        <f>VLOOKUP("天尊头盔",StdItems!B2:T9929,10,FALSE)
+VLOOKUP("荣耀勋章",StdItems!B2:T9929,10,FALSE)
+VLOOKUP("天尊道袍",StdItems!B2:T9929,10,FALSE)
+VLOOKUP("天尊手镯",StdItems!B2:T9929,10,FALSE)*2
+VLOOKUP("天尊戒指",StdItems!B2:T9929,10,FALSE)*2
+VLOOKUP("钢铁腰带",StdItems!B2:T9929,10,FALSE)
+VLOOKUP("避魂靴",StdItems!B2:T9929,10,FALSE)</f>
        <v>11</v>
      </c>
      <c r="C8" s="48">
        <f>VLOOKUP("天尊头盔",StdItems!B2:T9929,11,FALSE)
+VLOOKUP("荣耀勋章",StdItems!B2:T9929,11,FALSE)
+VLOOKUP("天尊道袍",StdItems!B2:T9929,11,FALSE)
+VLOOKUP("天尊手镯",StdItems!B2:T9929,11,FALSE)*2
+VLOOKUP("天尊戒指",StdItems!B2:T9929,11,FALSE)*2
+VLOOKUP("钢铁腰带",StdItems!B2:T9929,11,FALSE)
+VLOOKUP("避魂靴",StdItems!B2:T9929,11,FALSE)</f>
        <v>24</v>
      </c>
      <c r="D8" s="49">
        <f>VLOOKUP("天尊头盔",StdItems!B2:T9929,12,FALSE)
+VLOOKUP("荣耀勋章",StdItems!B2:T9929,12,FALSE)
+VLOOKUP("天尊道袍",StdItems!B2:T9929,12,FALSE)
+VLOOKUP("天尊手镯",StdItems!B2:T9929,12,FALSE)*2
+VLOOKUP("天尊戒指",StdItems!B2:T9929,12,FALSE)*2
+VLOOKUP("钢铁腰带",StdItems!B2:T9929,12,FALSE)
+VLOOKUP("避魂靴",StdItems!B2:T9929,12,FALSE)</f>
        <v>5</v>
      </c>
      <c r="E8" s="49">
        <f>VLOOKUP("天尊头盔",StdItems!B2:T9929,13,FALSE)
+VLOOKUP("荣耀勋章",StdItems!B2:T9929,13,FALSE)
+VLOOKUP("天尊道袍",StdItems!B2:T9929,13,FALSE)
+VLOOKUP("天尊手镯",StdItems!B2:T9929,13,FALSE)*2
+VLOOKUP("天尊戒指",StdItems!B2:T9929,13,FALSE)*2
+VLOOKUP("钢铁腰带",StdItems!B2:T9929,13,FALSE)
+VLOOKUP("避魂靴",StdItems!B2:T9929,13,FALSE)</f>
        <v>12</v>
      </c>
      <c r="F8" s="50"/>
      <c r="G8" s="50"/>
      <c r="H8" s="51"/>
      <c r="I8" s="51"/>
      <c r="J8" s="52">
        <f>VLOOKUP("天尊头盔",StdItems!B2:T9929,18,FALSE)
+VLOOKUP("天尊项链",StdItems!B2:T9929,18,FALSE)
+VLOOKUP("荣耀勋章",StdItems!B2:T9929,18,FALSE)
+VLOOKUP("天尊道袍",StdItems!B2:T9929,18,FALSE)
+VLOOKUP("天尊手镯",StdItems!B2:T9929,18,FALSE)*2
+VLOOKUP("天尊戒指",StdItems!B2:T9929,18,FALSE)*2
+VLOOKUP("钢铁腰带",StdItems!B2:T9929,18,FALSE)
+VLOOKUP("避魂靴",StdItems!B2:T9929,18,FALSE)
+VLOOKUP("乾坤扇",StdItems!B2:T9929,18,FALSE)</f>
        <v>16</v>
      </c>
      <c r="K8" s="52">
        <f>VLOOKUP("天尊头盔",StdItems!B2:T9929,19,FALSE)
+VLOOKUP("天尊项链",StdItems!B2:T9929,19,FALSE)
+VLOOKUP("荣耀勋章",StdItems!B2:T9929,19,FALSE)
+VLOOKUP("天尊道袍",StdItems!B2:T9929,19,FALSE)
+VLOOKUP("天尊手镯",StdItems!B2:T9929,19,FALSE)*2
+VLOOKUP("天尊戒指",StdItems!B2:T9929,19,FALSE)*2
+VLOOKUP("钢铁腰带",StdItems!B2:T9929,19,FALSE)
+VLOOKUP("避魂靴",StdItems!B2:T9929,19,FALSE)
+VLOOKUP("乾坤扇",StdItems!B2:T9929,19,FALSE)</f>
        <v>45</v>
      </c>
      <c r="L8" s="53" t="s">
        <v>2321</v>
      </c>
    </row>
    <row r="9" spans="1:12" s="61" customFormat="1">
      <c r="A9" s="54"/>
      <c r="B9" s="55"/>
      <c r="C9" s="55"/>
      <c r="D9" s="56"/>
      <c r="E9" s="56"/>
      <c r="F9" s="57"/>
      <c r="G9" s="57"/>
      <c r="H9" s="58"/>
      <c r="I9" s="58"/>
      <c r="J9" s="59"/>
      <c r="K9" s="59"/>
      <c r="L9" s="60"/>
    </row>
    <row r="10" spans="1:12" s="6" customFormat="1">
      <c r="A10" s="47" t="s">
        <v>2322</v>
      </c>
      <c r="B10" s="48">
        <f>VLOOKUP("雷霆战盔",StdItems!B2:T9929,10,FALSE)
+VLOOKUP("雷霆勋章",StdItems!B2:T9929,10,FALSE)
+VLOOKUP("雷霆战甲(男)",StdItems!B2:T9929,10,FALSE)
+VLOOKUP("雷霆护腕",StdItems!B2:T9929,10,FALSE)*2
+VLOOKUP("雷霆战戒",StdItems!B2:T9929,10,FALSE)*2
+VLOOKUP("雷霆腰带",StdItems!B2:T9929,10,FALSE)
+VLOOKUP("雷霆战靴",StdItems!B2:T9929,10,FALSE)</f>
        <v>12</v>
      </c>
      <c r="C10" s="48">
        <f>VLOOKUP("雷霆战盔",StdItems!B2:T9929,11,FALSE)
+VLOOKUP("雷霆勋章",StdItems!B2:T9929,11,FALSE)
+VLOOKUP("雷霆战甲(男)",StdItems!B2:T9929,11,FALSE)
+VLOOKUP("雷霆护腕",StdItems!B2:T9929,11,FALSE)*2
+VLOOKUP("雷霆战戒",StdItems!B2:T9929,11,FALSE)*2
+VLOOKUP("雷霆腰带",StdItems!B2:T9929,11,FALSE)
+VLOOKUP("雷霆战靴",StdItems!B2:T9929,11,FALSE)</f>
        <v>30</v>
      </c>
      <c r="D10" s="49">
        <f>VLOOKUP("雷霆战盔",StdItems!B2:T9929,12,FALSE)
+VLOOKUP("雷霆勋章",StdItems!B2:T9929,12,FALSE)
+VLOOKUP("雷霆战甲(男)",StdItems!B2:T9929,12,FALSE)
+VLOOKUP("雷霆护腕",StdItems!B2:T9929,12,FALSE)*2
+VLOOKUP("雷霆战戒",StdItems!B2:T9929,12,FALSE)*2
+VLOOKUP("雷霆腰带",StdItems!B2:T9929,12,FALSE)
+VLOOKUP("雷霆战靴",StdItems!B2:T9929,12,FALSE)</f>
        <v>8</v>
      </c>
      <c r="E10" s="49">
        <f>VLOOKUP("雷霆战盔",StdItems!B2:T9929,13,FALSE)
+VLOOKUP("雷霆勋章",StdItems!B2:T9929,13,FALSE)
+VLOOKUP("雷霆战甲(男)",StdItems!B2:T9929,13,FALSE)
+VLOOKUP("雷霆护腕",StdItems!B2:T9929,13,FALSE)*2
+VLOOKUP("雷霆战戒",StdItems!B2:T9929,13,FALSE)*2
+VLOOKUP("雷霆腰带",StdItems!B2:T9929,13,FALSE)
+VLOOKUP("雷霆战靴",StdItems!B2:T9929,13,FALSE)</f>
        <v>19</v>
      </c>
      <c r="F10" s="50">
        <f>VLOOKUP("雷霆战盔",StdItems!B2:T9929,14,FALSE)
+VLOOKUP("雷霆项链",StdItems!B2:T9929,14,FALSE)
+VLOOKUP("雷霆勋章",StdItems!B2:T9929,14,FALSE)
+VLOOKUP("雷霆战甲(男)",StdItems!B2:T9929,14,FALSE)
+VLOOKUP("雷霆护腕",StdItems!B2:T9929,14,FALSE)*2
+VLOOKUP("雷霆战戒",StdItems!B2:T9929,14,FALSE)*2
+VLOOKUP("雷霆腰带",StdItems!B2:T9929,14,FALSE)
+VLOOKUP("雷霆战靴",StdItems!B2:T9929,14,FALSE)
+VLOOKUP("开天",StdItems!B2:T9929,14,FALSE)</f>
        <v>15</v>
      </c>
      <c r="G10" s="50">
        <f>VLOOKUP("雷霆战盔",StdItems!B2:T9929,15,FALSE)
+VLOOKUP("雷霆项链",StdItems!B2:T9929,15,FALSE)
+VLOOKUP("雷霆勋章",StdItems!B2:T9929,15,FALSE)
+VLOOKUP("雷霆战甲(男)",StdItems!B2:T9929,15,FALSE)
+VLOOKUP("雷霆护腕",StdItems!B2:T9929,15,FALSE)*2
+VLOOKUP("雷霆战戒",StdItems!B2:T9929,15,FALSE)*2
+VLOOKUP("雷霆腰带",StdItems!B2:T9929,15,FALSE)
+VLOOKUP("雷霆战靴",StdItems!B2:T9929,15,FALSE)
+VLOOKUP("开天",StdItems!B2:T9929,15,FALSE)</f>
        <v>77</v>
      </c>
      <c r="H10" s="51"/>
      <c r="I10" s="51"/>
      <c r="J10" s="52"/>
      <c r="K10" s="52"/>
      <c r="L10" s="53"/>
    </row>
    <row r="11" spans="1:12" s="6" customFormat="1">
      <c r="A11" s="47" t="s">
        <v>2323</v>
      </c>
      <c r="B11" s="48">
        <f>VLOOKUP("烈焰魔盔",StdItems!B2:T9929,10,FALSE)
+VLOOKUP("烈焰勋章",StdItems!B2:T9929,10,FALSE)
+VLOOKUP("烈焰魔衣(男)",StdItems!B2:T9929,10,FALSE)
+VLOOKUP("烈焰护腕",StdItems!B2:T9929,10,FALSE)*2
+VLOOKUP("烈焰魔戒",StdItems!B2:T9929,10,FALSE)*2
+VLOOKUP("烈焰腰带",StdItems!B2:T9929,10,FALSE)
+VLOOKUP("烈焰魔靴",StdItems!B2:T9929,10,FALSE)</f>
        <v>12</v>
      </c>
      <c r="C11" s="48">
        <f>VLOOKUP("烈焰魔盔",StdItems!B2:T9929,11,FALSE)
+VLOOKUP("烈焰勋章",StdItems!B2:T9929,11,FALSE)
+VLOOKUP("烈焰魔衣(男)",StdItems!B2:T9929,11,FALSE)
+VLOOKUP("烈焰护腕",StdItems!B2:T9929,11,FALSE)*2
+VLOOKUP("烈焰魔戒",StdItems!B2:T9929,11,FALSE)*2
+VLOOKUP("烈焰腰带",StdItems!B2:T9929,11,FALSE)
+VLOOKUP("烈焰魔靴",StdItems!B2:T9929,11,FALSE)</f>
        <v>27</v>
      </c>
      <c r="D11" s="49">
        <f>VLOOKUP("烈焰魔盔",StdItems!B2:T9929,12,FALSE)
+VLOOKUP("烈焰勋章",StdItems!B2:T9929,12,FALSE)
+VLOOKUP("烈焰魔衣(男)",StdItems!B2:T9929,12,FALSE)
+VLOOKUP("烈焰护腕",StdItems!B2:T9929,12,FALSE)*2
+VLOOKUP("烈焰魔戒",StdItems!B2:T9929,12,FALSE)*2
+VLOOKUP("烈焰腰带",StdItems!B2:T9929,12,FALSE)
+VLOOKUP("烈焰魔靴",StdItems!B2:T9929,12,FALSE)</f>
        <v>7</v>
      </c>
      <c r="E11" s="49">
        <f>VLOOKUP("烈焰魔盔",StdItems!B2:T9929,13,FALSE)
+VLOOKUP("烈焰勋章",StdItems!B2:T9929,13,FALSE)
+VLOOKUP("烈焰魔衣(男)",StdItems!B2:T9929,13,FALSE)
+VLOOKUP("烈焰护腕",StdItems!B2:T9929,13,FALSE)*2
+VLOOKUP("烈焰魔戒",StdItems!B2:T9929,13,FALSE)*2
+VLOOKUP("烈焰腰带",StdItems!B2:T9929,13,FALSE)
+VLOOKUP("烈焰魔靴",StdItems!B2:T9929,13,FALSE)</f>
        <v>15</v>
      </c>
      <c r="F11" s="50"/>
      <c r="G11" s="50"/>
      <c r="H11" s="51">
        <f>VLOOKUP("烈焰魔盔",StdItems!B2:T9929,16,FALSE)
+VLOOKUP("烈焰项链",StdItems!B2:T9929,16,FALSE)
+VLOOKUP("烈焰勋章",StdItems!B2:T9929,16,FALSE)
+VLOOKUP("烈焰魔衣(男)",StdItems!B2:T9929,16,FALSE)
+VLOOKUP("烈焰护腕",StdItems!B2:T9929,16,FALSE)*2
+VLOOKUP("烈焰魔戒",StdItems!B2:T9929,16,FALSE)*2
+VLOOKUP("烈焰腰带",StdItems!B2:T9929,16,FALSE)
+VLOOKUP("烈焰魔靴",StdItems!B2:T9929,16,FALSE)
+VLOOKUP("镇天",StdItems!B2:T9929,16,FALSE)</f>
        <v>18</v>
      </c>
      <c r="I11" s="51">
        <f>VLOOKUP("烈焰魔盔",StdItems!B2:T9929,17,FALSE)
+VLOOKUP("烈焰项链",StdItems!B2:T9929,17,FALSE)
+VLOOKUP("烈焰勋章",StdItems!B2:T9929,17,FALSE)
+VLOOKUP("烈焰魔衣(男)",StdItems!B2:T9929,17,FALSE)
+VLOOKUP("烈焰护腕",StdItems!B2:T9929,17,FALSE)*2
+VLOOKUP("烈焰魔戒",StdItems!B2:T9929,17,FALSE)*2
+VLOOKUP("烈焰腰带",StdItems!B2:T9929,17,FALSE)
+VLOOKUP("烈焰魔靴",StdItems!B2:T9929,17,FALSE)
+VLOOKUP("镇天",StdItems!B2:T9929,17,FALSE)</f>
        <v>52</v>
      </c>
      <c r="J11" s="52"/>
      <c r="K11" s="52"/>
      <c r="L11" s="53"/>
    </row>
    <row r="12" spans="1:12" s="6" customFormat="1">
      <c r="A12" s="47" t="s">
        <v>2324</v>
      </c>
      <c r="B12" s="48">
        <f>VLOOKUP("光芒道盔",StdItems!B2:T9929,10,FALSE)
+VLOOKUP("光芒勋章",StdItems!B2:T9929,10,FALSE)
+VLOOKUP("光芒道袍(男)",StdItems!B2:T9929,10,FALSE)
+VLOOKUP("光芒护腕",StdItems!B2:T9929,10,FALSE)*2
+VLOOKUP("光芒道戒",StdItems!B2:T9929,10,FALSE)*2
+VLOOKUP("光芒腰带",StdItems!B2:T9929,10,FALSE)
+VLOOKUP("光芒道靴",StdItems!B2:T9929,10,FALSE)</f>
        <v>14</v>
      </c>
      <c r="C12" s="48">
        <f>VLOOKUP("光芒道盔",StdItems!B2:T9929,11,FALSE)
+VLOOKUP("光芒勋章",StdItems!B2:T9929,11,FALSE)
+VLOOKUP("光芒道袍(男)",StdItems!B2:T9929,11,FALSE)
+VLOOKUP("光芒护腕",StdItems!B2:T9929,11,FALSE)*2
+VLOOKUP("光芒道戒",StdItems!B2:T9929,11,FALSE)*2
+VLOOKUP("光芒腰带",StdItems!B2:T9929,11,FALSE)
+VLOOKUP("光芒道靴",StdItems!B2:T9929,11,FALSE)</f>
        <v>35</v>
      </c>
      <c r="D12" s="49">
        <f>VLOOKUP("光芒道盔",StdItems!B2:T9929,12,FALSE)
+VLOOKUP("光芒勋章",StdItems!B2:T9929,12,FALSE)
+VLOOKUP("光芒道袍(男)",StdItems!B2:T9929,12,FALSE)
+VLOOKUP("光芒护腕",StdItems!B2:T9929,12,FALSE)*2
+VLOOKUP("光芒道戒",StdItems!B2:T9929,12,FALSE)*2
+VLOOKUP("光芒腰带",StdItems!B2:T9929,12,FALSE)
+VLOOKUP("光芒道靴",StdItems!B2:T9929,12,FALSE)</f>
        <v>7</v>
      </c>
      <c r="E12" s="49">
        <f>VLOOKUP("光芒道盔",StdItems!B2:T9929,13,FALSE)
+VLOOKUP("光芒勋章",StdItems!B2:T9929,13,FALSE)
+VLOOKUP("光芒道袍(男)",StdItems!B2:T9929,13,FALSE)
+VLOOKUP("光芒护腕",StdItems!B2:T9929,13,FALSE)*2
+VLOOKUP("光芒道戒",StdItems!B2:T9929,13,FALSE)*2
+VLOOKUP("光芒腰带",StdItems!B2:T9929,13,FALSE)
+VLOOKUP("光芒道靴",StdItems!B2:T9929,13,FALSE)</f>
        <v>15</v>
      </c>
      <c r="F12" s="50"/>
      <c r="G12" s="50"/>
      <c r="H12" s="51"/>
      <c r="I12" s="51"/>
      <c r="J12" s="52">
        <f>VLOOKUP("光芒道盔",StdItems!B2:T9929,18,FALSE)
+VLOOKUP("光芒项链",StdItems!B2:T9929,18,FALSE)
+VLOOKUP("光芒勋章",StdItems!B2:T9929,18,FALSE)
+VLOOKUP("光芒道袍(男)",StdItems!B2:T9929,18,FALSE)
+VLOOKUP("光芒护腕",StdItems!B2:T9929,18,FALSE)*2
+VLOOKUP("光芒道戒",StdItems!B2:T9929,18,FALSE)*2
+VLOOKUP("光芒腰带",StdItems!B2:T9929,18,FALSE)
+VLOOKUP("光芒道靴",StdItems!B2:T9929,18,FALSE)
+VLOOKUP("玄天",StdItems!B2:T9929,18,FALSE)</f>
        <v>19</v>
      </c>
      <c r="K12" s="52">
        <f>VLOOKUP("光芒道盔",StdItems!B2:T9929,19,FALSE)
+VLOOKUP("光芒项链",StdItems!B2:T9929,19,FALSE)
+VLOOKUP("光芒勋章",StdItems!B2:T9929,19,FALSE)
+VLOOKUP("光芒道袍(男)",StdItems!B2:T9929,19,FALSE)
+VLOOKUP("光芒护腕",StdItems!B2:T9929,19,FALSE)*2
+VLOOKUP("光芒道戒",StdItems!B2:T9929,19,FALSE)*2
+VLOOKUP("光芒腰带",StdItems!B2:T9929,19,FALSE)
+VLOOKUP("光芒道靴",StdItems!B2:T9929,19,FALSE)
+VLOOKUP("玄天",StdItems!B2:T9929,19,FALSE)</f>
        <v>53</v>
      </c>
      <c r="L12" s="53"/>
    </row>
    <row r="13" spans="1:12" s="61" customFormat="1">
      <c r="A13" s="54"/>
      <c r="B13" s="55"/>
      <c r="C13" s="55"/>
      <c r="D13" s="56"/>
      <c r="E13" s="56"/>
      <c r="F13" s="57"/>
      <c r="G13" s="57"/>
      <c r="H13" s="58"/>
      <c r="I13" s="58"/>
      <c r="J13" s="59"/>
      <c r="K13" s="59"/>
      <c r="L13" s="60"/>
    </row>
    <row r="14" spans="1:12" s="6" customFormat="1">
      <c r="A14" s="47" t="s">
        <v>2325</v>
      </c>
      <c r="B14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4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4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4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4" s="50">
        <f>VLOOKUP("英雄圣盔",StdItems!B2:T9929,14,FALSE)
+VLOOKUP("英雄圣链",StdItems!B2:T9929,14,FALSE)
+VLOOKUP("英雄圣章",StdItems!B2:T9929,14,FALSE)
+VLOOKUP("英雄圣衣(男)",StdItems!B2:T9929,14,FALSE)
+VLOOKUP("英雄圣镯",StdItems!B2:T9929,14,FALSE)*2
+VLOOKUP("英雄圣戒",StdItems!B2:T9929,14,FALSE)*2
+VLOOKUP("英雄圣带",StdItems!B2:T9929,14,FALSE)
+VLOOKUP("英雄圣靴",StdItems!B2:T9929,14,FALSE)
+VLOOKUP("英雄权杖",StdItems!B2:T9929,14,FALSE)</f>
        <v>27</v>
      </c>
      <c r="G14" s="50">
        <f>VLOOKUP("英雄圣盔",StdItems!B2:T9929,15,FALSE)
+VLOOKUP("英雄圣链",StdItems!B2:T9929,15,FALSE)
+VLOOKUP("英雄圣章",StdItems!B2:T9929,15,FALSE)
+VLOOKUP("英雄圣衣(男)",StdItems!B2:T9929,15,FALSE)
+VLOOKUP("英雄圣镯",StdItems!B2:T9929,15,FALSE)*2
+VLOOKUP("英雄圣戒",StdItems!B2:T9929,15,FALSE)*2
+VLOOKUP("英雄圣带",StdItems!B2:T9929,15,FALSE)
+VLOOKUP("英雄圣靴",StdItems!B2:T9929,15,FALSE)
+VLOOKUP("英雄权杖",StdItems!B2:T9929,15,FALSE)</f>
        <v>120</v>
      </c>
      <c r="H14" s="51"/>
      <c r="I14" s="51"/>
      <c r="J14" s="52"/>
      <c r="K14" s="52"/>
      <c r="L14" s="53"/>
    </row>
    <row r="15" spans="1:12" s="6" customFormat="1">
      <c r="A15" s="47" t="s">
        <v>2326</v>
      </c>
      <c r="B15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5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5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5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5" s="50"/>
      <c r="G15" s="50"/>
      <c r="H15" s="51">
        <f>VLOOKUP("英雄圣盔",StdItems!B2:T9929,16,FALSE)
+VLOOKUP("英雄圣链",StdItems!B2:T9929,16,FALSE)
+VLOOKUP("英雄圣章",StdItems!B2:T9929,16,FALSE)
+VLOOKUP("英雄圣衣(男)",StdItems!B2:T9929,16,FALSE)
+VLOOKUP("英雄圣镯",StdItems!B2:T9929,16,FALSE)*2
+VLOOKUP("英雄圣戒",StdItems!B2:T9929,16,FALSE)*2
+VLOOKUP("英雄圣带",StdItems!B2:T9929,16,FALSE)
+VLOOKUP("英雄圣靴",StdItems!B2:T9929,16,FALSE)
+VLOOKUP("英雄权杖",StdItems!B2:T9929,16,FALSE)</f>
        <v>31</v>
      </c>
      <c r="I15" s="51">
        <f>VLOOKUP("英雄圣盔",StdItems!B2:T9929,17,FALSE)
+VLOOKUP("英雄圣链",StdItems!B2:T9929,17,FALSE)
+VLOOKUP("英雄圣章",StdItems!B2:T9929,17,FALSE)
+VLOOKUP("英雄圣衣(男)",StdItems!B2:T9929,17,FALSE)
+VLOOKUP("英雄圣镯",StdItems!B2:T9929,17,FALSE)*2
+VLOOKUP("英雄圣戒",StdItems!B2:T9929,17,FALSE)*2
+VLOOKUP("英雄圣带",StdItems!B2:T9929,17,FALSE)
+VLOOKUP("英雄圣靴",StdItems!B2:T9929,17,FALSE)
+VLOOKUP("英雄权杖",StdItems!B2:T9929,17,FALSE)</f>
        <v>94</v>
      </c>
      <c r="J15" s="52"/>
      <c r="K15" s="52"/>
      <c r="L15" s="53"/>
    </row>
    <row r="16" spans="1:12" s="6" customFormat="1">
      <c r="A16" s="47" t="s">
        <v>2327</v>
      </c>
      <c r="B16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6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6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6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6" s="50"/>
      <c r="G16" s="50"/>
      <c r="H16" s="51"/>
      <c r="I16" s="51"/>
      <c r="J16" s="52">
        <f>VLOOKUP("英雄圣盔",StdItems!B2:T9929,18,FALSE)
+VLOOKUP("英雄圣链",StdItems!B2:T9929,18,FALSE)
+VLOOKUP("英雄圣章",StdItems!B2:T9929,18,FALSE)
+VLOOKUP("英雄圣衣(男)",StdItems!B2:T9929,18,FALSE)
+VLOOKUP("英雄圣镯",StdItems!B2:T9929,18,FALSE)*2
+VLOOKUP("英雄圣戒",StdItems!B2:T9929,18,FALSE)*2
+VLOOKUP("英雄圣带",StdItems!B2:T9929,18,FALSE)
+VLOOKUP("英雄圣靴",StdItems!B2:T9929,18,FALSE)
+VLOOKUP("英雄权杖",StdItems!B2:T9929,18,FALSE)</f>
        <v>31</v>
      </c>
      <c r="K16" s="52">
        <f>VLOOKUP("英雄圣盔",StdItems!B2:T9929,19,FALSE)
+VLOOKUP("英雄圣链",StdItems!B2:T9929,19,FALSE)
+VLOOKUP("英雄圣章",StdItems!B2:T9929,19,FALSE)
+VLOOKUP("英雄圣衣(男)",StdItems!B2:T9929,19,FALSE)
+VLOOKUP("英雄圣镯",StdItems!B2:T9929,19,FALSE)*2
+VLOOKUP("英雄圣戒",StdItems!B2:T9929,19,FALSE)*2
+VLOOKUP("英雄圣带",StdItems!B2:T9929,19,FALSE)
+VLOOKUP("英雄圣靴",StdItems!B2:T9929,19,FALSE)
+VLOOKUP("英雄权杖",StdItems!B2:T9929,19,FALSE)</f>
        <v>95</v>
      </c>
      <c r="L16" s="53"/>
    </row>
    <row r="17" spans="1:12" s="61" customFormat="1">
      <c r="A17" s="54"/>
      <c r="B17" s="55"/>
      <c r="C17" s="55"/>
      <c r="D17" s="56"/>
      <c r="E17" s="56"/>
      <c r="F17" s="57"/>
      <c r="G17" s="57"/>
      <c r="H17" s="58"/>
      <c r="I17" s="58"/>
      <c r="J17" s="59"/>
      <c r="K17" s="59"/>
      <c r="L17" s="60"/>
    </row>
    <row r="18" spans="1:12" s="6" customFormat="1">
      <c r="A18" s="47" t="s">
        <v>2328</v>
      </c>
      <c r="B18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18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18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18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18" s="50">
        <f>VLOOKUP("幽冥魂盔",StdItems!B6:T9929,14,FALSE)
+VLOOKUP("幽冥魂链",StdItems!B6:T9929,14,FALSE)
+VLOOKUP("幽冥魂章",StdItems!B6:T9929,14,FALSE)
+VLOOKUP("幽冥魂衣(男)",StdItems!B6:T9929,14,FALSE)
+VLOOKUP("幽冥魂镯",StdItems!B6:T9929,14,FALSE)*2
+VLOOKUP("幽冥魂戒",StdItems!B6:T9929,14,FALSE)*2
+VLOOKUP("幽冥魂带",StdItems!B6:T9929,14,FALSE)
+VLOOKUP("幽冥魂靴",StdItems!B6:T9929,14,FALSE)
+VLOOKUP("幽冥魂剑",StdItems!B6:T9929,14,FALSE)</f>
        <v>41</v>
      </c>
      <c r="G18" s="50">
        <f>VLOOKUP("幽冥魂盔",StdItems!B6:T9929,15,FALSE)
+VLOOKUP("幽冥魂链",StdItems!B6:T9929,15,FALSE)
+VLOOKUP("幽冥魂章",StdItems!B6:T9929,15,FALSE)
+VLOOKUP("幽冥魂衣(男)",StdItems!B6:T9929,15,FALSE)
+VLOOKUP("幽冥魂镯",StdItems!B6:T9929,15,FALSE)*2
+VLOOKUP("幽冥魂戒",StdItems!B6:T9929,15,FALSE)*2
+VLOOKUP("幽冥魂带",StdItems!B6:T9929,15,FALSE)
+VLOOKUP("幽冥魂靴",StdItems!B6:T9929,15,FALSE)
+VLOOKUP("幽冥魂剑",StdItems!B6:T9929,15,FALSE)</f>
        <v>161</v>
      </c>
      <c r="H18" s="51"/>
      <c r="I18" s="51"/>
      <c r="J18" s="52"/>
      <c r="K18" s="52"/>
      <c r="L18" s="53"/>
    </row>
    <row r="19" spans="1:12" s="6" customFormat="1">
      <c r="A19" s="47" t="s">
        <v>2329</v>
      </c>
      <c r="B19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19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19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19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19" s="50"/>
      <c r="G19" s="50"/>
      <c r="H19" s="51">
        <f>VLOOKUP("幽冥魂盔",StdItems!B6:T9929,16,FALSE)
+VLOOKUP("幽冥魂链",StdItems!B6:T9929,16,FALSE)
+VLOOKUP("幽冥魂章",StdItems!B6:T9929,16,FALSE)
+VLOOKUP("幽冥魂衣(男)",StdItems!B6:T9929,16,FALSE)
+VLOOKUP("幽冥魂镯",StdItems!B6:T9929,16,FALSE)*2
+VLOOKUP("幽冥魂戒",StdItems!B6:T9929,16,FALSE)*2
+VLOOKUP("幽冥魂带",StdItems!B6:T9929,16,FALSE)
+VLOOKUP("幽冥魂靴",StdItems!B6:T9929,16,FALSE)
+VLOOKUP("幽冥魂剑",StdItems!B6:T9929,16,FALSE)</f>
        <v>47</v>
      </c>
      <c r="I19" s="51">
        <f>VLOOKUP("幽冥魂盔",StdItems!B6:T9929,17,FALSE)
+VLOOKUP("幽冥魂链",StdItems!B6:T9929,17,FALSE)
+VLOOKUP("幽冥魂章",StdItems!B6:T9929,17,FALSE)
+VLOOKUP("幽冥魂衣(男)",StdItems!B6:T9929,17,FALSE)
+VLOOKUP("幽冥魂镯",StdItems!B6:T9929,17,FALSE)*2
+VLOOKUP("幽冥魂戒",StdItems!B6:T9929,17,FALSE)*2
+VLOOKUP("幽冥魂带",StdItems!B6:T9929,17,FALSE)
+VLOOKUP("幽冥魂靴",StdItems!B6:T9929,17,FALSE)
+VLOOKUP("幽冥魂剑",StdItems!B6:T9929,17,FALSE)</f>
        <v>135</v>
      </c>
      <c r="J19" s="52"/>
      <c r="K19" s="52"/>
      <c r="L19" s="53"/>
    </row>
    <row r="20" spans="1:12" s="6" customFormat="1">
      <c r="A20" s="47" t="s">
        <v>2330</v>
      </c>
      <c r="B20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20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20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20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20" s="50"/>
      <c r="G20" s="50"/>
      <c r="H20" s="51"/>
      <c r="I20" s="51"/>
      <c r="J20" s="52">
        <f>VLOOKUP("幽冥魂盔",StdItems!B6:T9929,18,FALSE)
+VLOOKUP("幽冥魂链",StdItems!B6:T9929,18,FALSE)
+VLOOKUP("幽冥魂章",StdItems!B6:T9929,18,FALSE)
+VLOOKUP("幽冥魂衣(男)",StdItems!B6:T9929,18,FALSE)
+VLOOKUP("幽冥魂镯",StdItems!B6:T9929,18,FALSE)*2
+VLOOKUP("幽冥魂戒",StdItems!B6:T9929,18,FALSE)*2
+VLOOKUP("幽冥魂带",StdItems!B6:T9929,18,FALSE)
+VLOOKUP("幽冥魂靴",StdItems!B6:T9929,18,FALSE)
+VLOOKUP("幽冥魂剑",StdItems!B6:T9929,18,FALSE)</f>
        <v>49</v>
      </c>
      <c r="K20" s="52">
        <f>VLOOKUP("幽冥魂盔",StdItems!B6:T9929,19,FALSE)
+VLOOKUP("幽冥魂链",StdItems!B6:T9929,19,FALSE)
+VLOOKUP("幽冥魂章",StdItems!B6:T9929,19,FALSE)
+VLOOKUP("幽冥魂衣(男)",StdItems!B6:T9929,19,FALSE)
+VLOOKUP("幽冥魂镯",StdItems!B6:T9929,19,FALSE)*2
+VLOOKUP("幽冥魂戒",StdItems!B6:T9929,19,FALSE)*2
+VLOOKUP("幽冥魂带",StdItems!B6:T9929,19,FALSE)
+VLOOKUP("幽冥魂靴",StdItems!B6:T9929,19,FALSE)
+VLOOKUP("幽冥魂剑",StdItems!B6:T9929,19,FALSE)</f>
        <v>136</v>
      </c>
      <c r="L20" s="53"/>
    </row>
    <row r="21" spans="1:12" s="61" customFormat="1">
      <c r="A21" s="54"/>
      <c r="B21" s="55"/>
      <c r="C21" s="55"/>
      <c r="D21" s="56"/>
      <c r="E21" s="56"/>
      <c r="F21" s="57"/>
      <c r="G21" s="57"/>
      <c r="H21" s="58"/>
      <c r="I21" s="58"/>
      <c r="J21" s="59"/>
      <c r="K21" s="59"/>
      <c r="L21" s="60"/>
    </row>
    <row r="22" spans="1:12" s="6" customFormat="1">
      <c r="A22" s="47" t="s">
        <v>2331</v>
      </c>
      <c r="B22" s="48">
        <f>VLOOKUP("狂雷头盔",StdItems!B2:T9929,10,FALSE)
+VLOOKUP("狂雷勋章",StdItems!B2:T9929,10,FALSE)
+VLOOKUP("狂雷战甲(男)",StdItems!B2:T9929,10,FALSE)
+VLOOKUP("狂雷护腕",StdItems!B2:T9929,10,FALSE)*2
+VLOOKUP("狂雷战戒",StdItems!B2:T9929,10,FALSE)*2
+VLOOKUP("狂雷腰带",StdItems!B2:T9929,10,FALSE)
+VLOOKUP("狂雷战靴",StdItems!B2:T9929,10,FALSE)</f>
        <v>39</v>
      </c>
      <c r="C22" s="48">
        <f>VLOOKUP("狂雷头盔",StdItems!B2:T9929,11,FALSE)
+VLOOKUP("狂雷勋章",StdItems!B2:T9929,11,FALSE)
+VLOOKUP("狂雷战甲(男)",StdItems!B2:T9929,11,FALSE)
+VLOOKUP("狂雷护腕",StdItems!B2:T9929,11,FALSE)*2
+VLOOKUP("狂雷战戒",StdItems!B2:T9929,11,FALSE)*2
+VLOOKUP("狂雷腰带",StdItems!B2:T9929,11,FALSE)
+VLOOKUP("狂雷战靴",StdItems!B2:T9929,11,FALSE)</f>
        <v>70</v>
      </c>
      <c r="D22" s="49">
        <f>VLOOKUP("狂雷头盔",StdItems!B2:T9929,12,FALSE)
+VLOOKUP("狂雷勋章",StdItems!B2:T9929,12,FALSE)
+VLOOKUP("狂雷战甲(男)",StdItems!B2:T9929,12,FALSE)
+VLOOKUP("狂雷护腕",StdItems!B2:T9929,12,FALSE)*2
+VLOOKUP("狂雷战戒",StdItems!B2:T9929,12,FALSE)*2
+VLOOKUP("狂雷腰带",StdItems!B2:T9929,12,FALSE)
+VLOOKUP("狂雷战靴",StdItems!B2:T9929,12,FALSE)</f>
        <v>30</v>
      </c>
      <c r="E22" s="49">
        <f>VLOOKUP("狂雷头盔",StdItems!B2:T9929,13,FALSE)
+VLOOKUP("狂雷勋章",StdItems!B2:T9929,13,FALSE)
+VLOOKUP("狂雷战甲(男)",StdItems!B2:T9929,13,FALSE)
+VLOOKUP("狂雷护腕",StdItems!B2:T9929,13,FALSE)*2
+VLOOKUP("狂雷战戒",StdItems!B2:T9929,13,FALSE)*2
+VLOOKUP("狂雷腰带",StdItems!B2:T9929,13,FALSE)
+VLOOKUP("狂雷战靴",StdItems!B2:T9929,13,FALSE)</f>
        <v>60</v>
      </c>
      <c r="F22" s="50">
        <f>VLOOKUP("狂雷头盔",StdItems!B2:T9929,14,FALSE)
+VLOOKUP("狂雷项链",StdItems!B2:T9929,14,FALSE)
+VLOOKUP("狂雷勋章",StdItems!B2:T9929,14,FALSE)
+VLOOKUP("狂雷战甲(男)",StdItems!B2:T9929,14,FALSE)
+VLOOKUP("狂雷护腕",StdItems!B2:T9929,14,FALSE)*2
+VLOOKUP("狂雷战戒",StdItems!B2:T9929,14,FALSE)*2
+VLOOKUP("狂雷腰带",StdItems!B2:T9929,14,FALSE)
+VLOOKUP("狂雷战靴",StdItems!B2:T9929,14,FALSE)
+VLOOKUP("狂雷战刃",StdItems!B2:T9929,14,FALSE)</f>
        <v>57</v>
      </c>
      <c r="G22" s="50">
        <f>VLOOKUP("狂雷头盔",StdItems!B2:T9929,15,FALSE)
+VLOOKUP("狂雷项链",StdItems!B2:T9929,15,FALSE)
+VLOOKUP("狂雷勋章",StdItems!B2:T9929,15,FALSE)
+VLOOKUP("狂雷战甲(男)",StdItems!B2:T9929,15,FALSE)
+VLOOKUP("狂雷护腕",StdItems!B2:T9929,15,FALSE)*2
+VLOOKUP("狂雷战戒",StdItems!B2:T9929,15,FALSE)*2
+VLOOKUP("狂雷腰带",StdItems!B2:T9929,15,FALSE)
+VLOOKUP("狂雷战靴",StdItems!B2:T9929,15,FALSE)
+VLOOKUP("狂雷战刃",StdItems!B2:T9929,15,FALSE)</f>
        <v>204</v>
      </c>
      <c r="H22" s="51"/>
      <c r="I22" s="51"/>
      <c r="J22" s="52"/>
      <c r="K22" s="52"/>
      <c r="L22" s="53"/>
    </row>
    <row r="23" spans="1:12" s="6" customFormat="1">
      <c r="A23" s="47" t="s">
        <v>2332</v>
      </c>
      <c r="B23" s="48">
        <f>VLOOKUP("逆火头盔",StdItems!B2:T9929,10,FALSE)
+VLOOKUP("逆火勋章",StdItems!B2:T9929,10,FALSE)
+VLOOKUP("逆火魔袍(男)",StdItems!B2:T9929,10,FALSE)
+VLOOKUP("逆火护腕",StdItems!B2:T9929,10,FALSE)*2
+VLOOKUP("逆火魔戒",StdItems!B2:T9929,10,FALSE)*2
+VLOOKUP("逆火腰带",StdItems!B2:T9929,10,FALSE)
+VLOOKUP("逆火魔靴",StdItems!B2:T9929,10,FALSE)</f>
        <v>39</v>
      </c>
      <c r="C23" s="48">
        <f>VLOOKUP("逆火头盔",StdItems!B2:T9929,11,FALSE)
+VLOOKUP("逆火勋章",StdItems!B2:T9929,11,FALSE)
+VLOOKUP("逆火魔袍(男)",StdItems!B2:T9929,11,FALSE)
+VLOOKUP("逆火护腕",StdItems!B2:T9929,11,FALSE)*2
+VLOOKUP("逆火魔戒",StdItems!B2:T9929,11,FALSE)*2
+VLOOKUP("逆火腰带",StdItems!B2:T9929,11,FALSE)
+VLOOKUP("逆火魔靴",StdItems!B2:T9929,11,FALSE)</f>
        <v>70</v>
      </c>
      <c r="D23" s="49">
        <f>VLOOKUP("逆火头盔",StdItems!B2:T9929,12,FALSE)
+VLOOKUP("逆火勋章",StdItems!B2:T9929,12,FALSE)
+VLOOKUP("逆火魔袍(男)",StdItems!B2:T9929,12,FALSE)
+VLOOKUP("逆火护腕",StdItems!B2:T9929,12,FALSE)*2
+VLOOKUP("逆火魔戒",StdItems!B2:T9929,12,FALSE)*2
+VLOOKUP("逆火腰带",StdItems!B2:T9929,12,FALSE)
+VLOOKUP("逆火魔靴",StdItems!B2:T9929,12,FALSE)</f>
        <v>30</v>
      </c>
      <c r="E23" s="49">
        <f>VLOOKUP("逆火头盔",StdItems!B2:T9929,13,FALSE)
+VLOOKUP("逆火勋章",StdItems!B2:T9929,13,FALSE)
+VLOOKUP("逆火魔袍(男)",StdItems!B2:T9929,13,FALSE)
+VLOOKUP("逆火护腕",StdItems!B2:T9929,13,FALSE)*2
+VLOOKUP("逆火魔戒",StdItems!B2:T9929,13,FALSE)*2
+VLOOKUP("逆火腰带",StdItems!B2:T9929,13,FALSE)
+VLOOKUP("逆火魔靴",StdItems!B2:T9929,13,FALSE)</f>
        <v>60</v>
      </c>
      <c r="F23" s="50"/>
      <c r="G23" s="50"/>
      <c r="H23" s="51">
        <f>VLOOKUP("逆火头盔",StdItems!B2:T9929,16,FALSE)
+VLOOKUP("逆火项链",StdItems!B2:T9929,16,FALSE)
+VLOOKUP("逆火勋章",StdItems!B2:T9929,16,FALSE)
+VLOOKUP("逆火魔袍(男)",StdItems!B2:T9929,16,FALSE)
+VLOOKUP("逆火护腕",StdItems!B2:T9929,16,FALSE)*2
+VLOOKUP("逆火魔戒",StdItems!B2:T9929,16,FALSE)*2
+VLOOKUP("逆火腰带",StdItems!B2:T9929,16,FALSE)
+VLOOKUP("逆火魔靴",StdItems!B2:T9929,16,FALSE)
+VLOOKUP("逆火魔杖",StdItems!B2:T9929,16,FALSE)</f>
        <v>64</v>
      </c>
      <c r="I23" s="51">
        <f>VLOOKUP("逆火头盔",StdItems!B2:T9929,17,FALSE)
+VLOOKUP("逆火项链",StdItems!B2:T9929,17,FALSE)
+VLOOKUP("逆火勋章",StdItems!B2:T9929,17,FALSE)
+VLOOKUP("逆火魔袍(男)",StdItems!B2:T9929,17,FALSE)
+VLOOKUP("逆火护腕",StdItems!B2:T9929,17,FALSE)*2
+VLOOKUP("逆火魔戒",StdItems!B2:T9929,17,FALSE)*2
+VLOOKUP("逆火腰带",StdItems!B2:T9929,17,FALSE)
+VLOOKUP("逆火魔靴",StdItems!B2:T9929,17,FALSE)
+VLOOKUP("逆火魔杖",StdItems!B2:T9929,17,FALSE)</f>
        <v>178</v>
      </c>
      <c r="J23" s="52"/>
      <c r="K23" s="52"/>
      <c r="L23" s="53"/>
    </row>
    <row r="24" spans="1:12" s="6" customFormat="1">
      <c r="A24" s="47" t="s">
        <v>2333</v>
      </c>
      <c r="B24" s="48">
        <f>VLOOKUP("通云头盔",StdItems!B2:T9929,10,FALSE)
+VLOOKUP("通云勋章",StdItems!B2:T9929,10,FALSE)
+VLOOKUP("通云道袍(男)",StdItems!B2:T9929,10,FALSE)
+VLOOKUP("通云护腕",StdItems!B2:T9929,10,FALSE)*2
+VLOOKUP("通云道戒",StdItems!B2:T9929,10,FALSE)*2
+VLOOKUP("通云腰带",StdItems!B2:T9929,10,FALSE)
+VLOOKUP("通云道靴",StdItems!B2:T9929,10,FALSE)</f>
        <v>39</v>
      </c>
      <c r="C24" s="48">
        <f>VLOOKUP("通云头盔",StdItems!B2:T9929,11,FALSE)
+VLOOKUP("通云勋章",StdItems!B2:T9929,11,FALSE)
+VLOOKUP("通云道袍(男)",StdItems!B2:T9929,11,FALSE)
+VLOOKUP("通云护腕",StdItems!B2:T9929,11,FALSE)*2
+VLOOKUP("通云道戒",StdItems!B2:T9929,11,FALSE)*2
+VLOOKUP("通云腰带",StdItems!B2:T9929,11,FALSE)
+VLOOKUP("通云道靴",StdItems!B2:T9929,11,FALSE)</f>
        <v>70</v>
      </c>
      <c r="D24" s="49">
        <f>VLOOKUP("通云头盔",StdItems!B2:T9929,12,FALSE)
+VLOOKUP("通云勋章",StdItems!B2:T9929,12,FALSE)
+VLOOKUP("通云道袍(男)",StdItems!B2:T9929,12,FALSE)
+VLOOKUP("通云护腕",StdItems!B2:T9929,12,FALSE)*2
+VLOOKUP("通云道戒",StdItems!B2:T9929,12,FALSE)*2
+VLOOKUP("通云腰带",StdItems!B2:T9929,12,FALSE)
+VLOOKUP("通云道靴",StdItems!B2:T9929,12,FALSE)</f>
        <v>30</v>
      </c>
      <c r="E24" s="49">
        <f>VLOOKUP("通云头盔",StdItems!B2:T9929,13,FALSE)
+VLOOKUP("通云勋章",StdItems!B2:T9929,13,FALSE)
+VLOOKUP("通云道袍(男)",StdItems!B2:T9929,13,FALSE)
+VLOOKUP("通云护腕",StdItems!B2:T9929,13,FALSE)*2
+VLOOKUP("通云道戒",StdItems!B2:T9929,13,FALSE)*2
+VLOOKUP("通云腰带",StdItems!B2:T9929,13,FALSE)
+VLOOKUP("通云道靴",StdItems!B2:T9929,13,FALSE)</f>
        <v>60</v>
      </c>
      <c r="F24" s="50"/>
      <c r="G24" s="50"/>
      <c r="H24" s="51"/>
      <c r="I24" s="51"/>
      <c r="J24" s="52">
        <f>VLOOKUP("通云头盔",StdItems!B2:T9929,18,FALSE)
+VLOOKUP("通云项链",StdItems!B2:T9929,18,FALSE)
+VLOOKUP("通云勋章",StdItems!B2:T9929,18,FALSE)
+VLOOKUP("通云道袍(男)",StdItems!B2:T9929,18,FALSE)
+VLOOKUP("通云护腕",StdItems!B2:T9929,18,FALSE)*2
+VLOOKUP("通云道戒",StdItems!B2:T9929,18,FALSE)*2
+VLOOKUP("通云腰带",StdItems!B2:T9929,18,FALSE)
+VLOOKUP("通云道靴",StdItems!B2:T9929,18,FALSE)
+VLOOKUP("通云道剑",StdItems!B2:T9929,18,FALSE)</f>
        <v>66</v>
      </c>
      <c r="K24" s="52">
        <f>VLOOKUP("通云头盔",StdItems!B2:T9929,19,FALSE)
+VLOOKUP("通云项链",StdItems!B2:T9929,19,FALSE)
+VLOOKUP("通云勋章",StdItems!B2:T9929,19,FALSE)
+VLOOKUP("通云道袍(男)",StdItems!B2:T9929,19,FALSE)
+VLOOKUP("通云护腕",StdItems!B2:T9929,19,FALSE)*2
+VLOOKUP("通云道戒",StdItems!B2:T9929,19,FALSE)*2
+VLOOKUP("通云腰带",StdItems!B2:T9929,19,FALSE)
+VLOOKUP("通云道靴",StdItems!B2:T9929,19,FALSE)
+VLOOKUP("通云道剑",StdItems!B2:T9929,19,FALSE)</f>
        <v>179</v>
      </c>
      <c r="L24" s="53"/>
    </row>
    <row r="25" spans="1:12" s="61" customFormat="1">
      <c r="A25" s="54"/>
      <c r="B25" s="55"/>
      <c r="C25" s="55"/>
      <c r="D25" s="56"/>
      <c r="E25" s="56"/>
      <c r="F25" s="57"/>
      <c r="G25" s="57"/>
      <c r="H25" s="58"/>
      <c r="I25" s="58"/>
      <c r="J25" s="59"/>
      <c r="K25" s="59"/>
      <c r="L25" s="60"/>
    </row>
    <row r="26" spans="1:12" s="6" customFormat="1">
      <c r="A26" s="47" t="s">
        <v>2334</v>
      </c>
      <c r="B26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6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6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6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6" s="50">
        <f>VLOOKUP("天龙圣盔",StdItems!B2:T9929,14,FALSE)
+VLOOKUP("天龙圣链",StdItems!B2:T9929,14,FALSE)
+VLOOKUP("天龙圣章",StdItems!B2:T9929,14,FALSE)
+VLOOKUP("天龙圣衣(男)",StdItems!B2:T9929,14,FALSE)
+VLOOKUP("天龙圣镯",StdItems!B2:T9929,14,FALSE)*2
+VLOOKUP("天龙圣戒",StdItems!B2:T9929,14,FALSE)*2
+VLOOKUP("天龙圣带",StdItems!B2:T9929,14,FALSE)
+VLOOKUP("天龙圣靴",StdItems!B2:T9929,14,FALSE)
+VLOOKUP("天龙圣剑",StdItems!B2:T9929,14,FALSE)</f>
        <v>73</v>
      </c>
      <c r="G26" s="50">
        <f>VLOOKUP("天龙圣盔",StdItems!B2:T9929,15,FALSE)
+VLOOKUP("天龙圣链",StdItems!B2:T9929,15,FALSE)
+VLOOKUP("天龙圣章",StdItems!B2:T9929,15,FALSE)
+VLOOKUP("天龙圣衣(男)",StdItems!B2:T9929,15,FALSE)
+VLOOKUP("天龙圣镯",StdItems!B2:T9929,15,FALSE)*2
+VLOOKUP("天龙圣戒",StdItems!B2:T9929,15,FALSE)*2
+VLOOKUP("天龙圣带",StdItems!B2:T9929,15,FALSE)
+VLOOKUP("天龙圣靴",StdItems!B2:T9929,15,FALSE)
+VLOOKUP("天龙圣剑",StdItems!B2:T9929,15,FALSE)</f>
        <v>247</v>
      </c>
      <c r="H26" s="51"/>
      <c r="I26" s="51"/>
      <c r="J26" s="52"/>
      <c r="K26" s="52"/>
      <c r="L26" s="53"/>
    </row>
    <row r="27" spans="1:12" s="6" customFormat="1">
      <c r="A27" s="47" t="s">
        <v>2335</v>
      </c>
      <c r="B27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7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7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7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7" s="50"/>
      <c r="G27" s="50"/>
      <c r="H27" s="51">
        <f>VLOOKUP("天龙圣盔",StdItems!B2:T9929,16,FALSE)
+VLOOKUP("天龙圣链",StdItems!B2:T9929,16,FALSE)
+VLOOKUP("天龙圣章",StdItems!B2:T9929,16,FALSE)
+VLOOKUP("天龙圣衣(男)",StdItems!B2:T9929,16,FALSE)
+VLOOKUP("天龙圣镯",StdItems!B2:T9929,16,FALSE)*2
+VLOOKUP("天龙圣戒",StdItems!B2:T9929,16,FALSE)*2
+VLOOKUP("天龙圣带",StdItems!B2:T9929,16,FALSE)
+VLOOKUP("天龙圣靴",StdItems!B2:T9929,16,FALSE)
+VLOOKUP("天龙圣剑",StdItems!B2:T9929,16,FALSE)</f>
        <v>81</v>
      </c>
      <c r="I27" s="51">
        <f>VLOOKUP("天龙圣盔",StdItems!B2:T9929,17,FALSE)
+VLOOKUP("天龙圣链",StdItems!B2:T9929,17,FALSE)
+VLOOKUP("天龙圣章",StdItems!B2:T9929,17,FALSE)
+VLOOKUP("天龙圣衣(男)",StdItems!B2:T9929,17,FALSE)
+VLOOKUP("天龙圣镯",StdItems!B2:T9929,17,FALSE)*2
+VLOOKUP("天龙圣戒",StdItems!B2:T9929,17,FALSE)*2
+VLOOKUP("天龙圣带",StdItems!B2:T9929,17,FALSE)
+VLOOKUP("天龙圣靴",StdItems!B2:T9929,17,FALSE)
+VLOOKUP("天龙圣剑",StdItems!B2:T9929,17,FALSE)</f>
        <v>221</v>
      </c>
      <c r="J27" s="52"/>
      <c r="K27" s="52"/>
      <c r="L27" s="53"/>
    </row>
    <row r="28" spans="1:12" s="6" customFormat="1">
      <c r="A28" s="47" t="s">
        <v>2336</v>
      </c>
      <c r="B28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8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8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8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8" s="50"/>
      <c r="G28" s="50"/>
      <c r="H28" s="51"/>
      <c r="I28" s="51"/>
      <c r="J28" s="52">
        <f>VLOOKUP("天龙圣盔",StdItems!B2:T9929,18,FALSE)
+VLOOKUP("天龙圣链",StdItems!B2:T9929,18,FALSE)
+VLOOKUP("天龙圣章",StdItems!B2:T9929,18,FALSE)
+VLOOKUP("天龙圣衣(男)",StdItems!B2:T9929,18,FALSE)
+VLOOKUP("天龙圣镯",StdItems!B2:T9929,18,FALSE)*2
+VLOOKUP("天龙圣戒",StdItems!B2:T9929,18,FALSE)*2
+VLOOKUP("天龙圣带",StdItems!B2:T9929,18,FALSE)
+VLOOKUP("天龙圣靴",StdItems!B2:T9929,18,FALSE)
+VLOOKUP("天龙圣剑",StdItems!B2:T9929,18,FALSE)</f>
        <v>83</v>
      </c>
      <c r="K28" s="52">
        <f>VLOOKUP("天龙圣盔",StdItems!B2:T9929,19,FALSE)
+VLOOKUP("天龙圣链",StdItems!B2:T9929,19,FALSE)
+VLOOKUP("天龙圣章",StdItems!B2:T9929,19,FALSE)
+VLOOKUP("天龙圣衣(男)",StdItems!B2:T9929,19,FALSE)
+VLOOKUP("天龙圣镯",StdItems!B2:T9929,19,FALSE)*2
+VLOOKUP("天龙圣戒",StdItems!B2:T9929,19,FALSE)*2
+VLOOKUP("天龙圣带",StdItems!B2:T9929,19,FALSE)
+VLOOKUP("天龙圣靴",StdItems!B2:T9929,19,FALSE)
+VLOOKUP("天龙圣剑",StdItems!B2:T9929,19,FALSE)</f>
        <v>222</v>
      </c>
      <c r="L28" s="53"/>
    </row>
    <row r="29" spans="1:12" s="61" customFormat="1">
      <c r="A29" s="54"/>
      <c r="B29" s="55"/>
      <c r="C29" s="55"/>
      <c r="D29" s="56"/>
      <c r="E29" s="56"/>
      <c r="F29" s="57"/>
      <c r="G29" s="57"/>
      <c r="H29" s="58"/>
      <c r="I29" s="58"/>
      <c r="J29" s="59"/>
      <c r="K29" s="59"/>
      <c r="L29" s="60"/>
    </row>
    <row r="30" spans="1:12" s="6" customFormat="1">
      <c r="A30" s="47" t="s">
        <v>2337</v>
      </c>
      <c r="B30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0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0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0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0" s="50">
        <f>VLOOKUP("主宰神盔",StdItems!B2:T9929,14,FALSE)
+VLOOKUP("主宰神链",StdItems!B2:T9929,14,FALSE)
+VLOOKUP("主宰神章",StdItems!B2:T9929,14,FALSE)
+VLOOKUP("主宰神衣(男)",StdItems!B2:T9929,14,FALSE)
+VLOOKUP("主宰神镯",StdItems!B2:T9929,14,FALSE)*2
+VLOOKUP("主宰神戒",StdItems!B2:T9929,14,FALSE)*2
+VLOOKUP("主宰神带",StdItems!B2:T9929,14,FALSE)
+VLOOKUP("主宰神靴",StdItems!B2:T9929,14,FALSE)
+VLOOKUP("主宰神剑",StdItems!B2:T9929,14,FALSE)</f>
        <v>89</v>
      </c>
      <c r="G30" s="50">
        <f>VLOOKUP("主宰神盔",StdItems!B2:T9929,15,FALSE)
+VLOOKUP("主宰神链",StdItems!B2:T9929,15,FALSE)
+VLOOKUP("主宰神章",StdItems!B2:T9929,15,FALSE)
+VLOOKUP("主宰神衣(男)",StdItems!B2:T9929,15,FALSE)
+VLOOKUP("主宰神镯",StdItems!B2:T9929,15,FALSE)*2
+VLOOKUP("主宰神戒",StdItems!B2:T9929,15,FALSE)*2
+VLOOKUP("主宰神带",StdItems!B2:T9929,15,FALSE)
+VLOOKUP("主宰神靴",StdItems!B2:T9929,15,FALSE)
+VLOOKUP("主宰神剑",StdItems!B2:T9929,15,FALSE)</f>
        <v>290</v>
      </c>
      <c r="H30" s="51"/>
      <c r="I30" s="51"/>
      <c r="J30" s="52"/>
      <c r="K30" s="52"/>
      <c r="L30" s="53"/>
    </row>
    <row r="31" spans="1:12" s="6" customFormat="1">
      <c r="A31" s="47" t="s">
        <v>2338</v>
      </c>
      <c r="B31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1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1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1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1" s="50"/>
      <c r="G31" s="50"/>
      <c r="H31" s="51">
        <f>VLOOKUP("主宰神盔",StdItems!B2:T9929,16,FALSE)
+VLOOKUP("主宰神链",StdItems!B2:T9929,16,FALSE)
+VLOOKUP("主宰神章",StdItems!B2:T9929,16,FALSE)
+VLOOKUP("主宰神衣(男)",StdItems!B2:T9929,16,FALSE)
+VLOOKUP("主宰神镯",StdItems!B2:T9929,16,FALSE)*2
+VLOOKUP("主宰神戒",StdItems!B2:T9929,16,FALSE)*2
+VLOOKUP("主宰神带",StdItems!B2:T9929,16,FALSE)
+VLOOKUP("主宰神靴",StdItems!B2:T9929,16,FALSE)
+VLOOKUP("主宰神剑",StdItems!B2:T9929,16,FALSE)</f>
        <v>98</v>
      </c>
      <c r="I31" s="51">
        <f>VLOOKUP("主宰神盔",StdItems!B2:T9929,17,FALSE)
+VLOOKUP("主宰神链",StdItems!B2:T9929,17,FALSE)
+VLOOKUP("主宰神章",StdItems!B2:T9929,17,FALSE)
+VLOOKUP("主宰神衣(男)",StdItems!B2:T9929,17,FALSE)
+VLOOKUP("主宰神镯",StdItems!B2:T9929,17,FALSE)*2
+VLOOKUP("主宰神戒",StdItems!B2:T9929,17,FALSE)*2
+VLOOKUP("主宰神带",StdItems!B2:T9929,17,FALSE)
+VLOOKUP("主宰神靴",StdItems!B2:T9929,17,FALSE)
+VLOOKUP("主宰神剑",StdItems!B2:T9929,17,FALSE)</f>
        <v>264</v>
      </c>
      <c r="J31" s="52"/>
      <c r="K31" s="52"/>
      <c r="L31" s="53"/>
    </row>
    <row r="32" spans="1:12" s="6" customFormat="1">
      <c r="A32" s="47" t="s">
        <v>2339</v>
      </c>
      <c r="B32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2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2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2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2" s="50"/>
      <c r="G32" s="50"/>
      <c r="H32" s="51"/>
      <c r="I32" s="51"/>
      <c r="J32" s="52">
        <f>VLOOKUP("主宰神盔",StdItems!B2:T9929,18,FALSE)
+VLOOKUP("主宰神链",StdItems!B2:T9929,18,FALSE)
+VLOOKUP("主宰神章",StdItems!B2:T9929,18,FALSE)
+VLOOKUP("主宰神衣(男)",StdItems!B2:T9929,18,FALSE)
+VLOOKUP("主宰神镯",StdItems!B2:T9929,18,FALSE)*2
+VLOOKUP("主宰神戒",StdItems!B2:T9929,18,FALSE)*2
+VLOOKUP("主宰神带",StdItems!B2:T9929,18,FALSE)
+VLOOKUP("主宰神靴",StdItems!B2:T9929,18,FALSE)
+VLOOKUP("主宰神剑",StdItems!B2:T9929,18,FALSE)</f>
        <v>100</v>
      </c>
      <c r="K32" s="52">
        <f>VLOOKUP("主宰神盔",StdItems!B2:T9929,19,FALSE)
+VLOOKUP("主宰神链",StdItems!B2:T9929,19,FALSE)
+VLOOKUP("主宰神章",StdItems!B2:T9929,19,FALSE)
+VLOOKUP("主宰神衣(男)",StdItems!B2:T9929,19,FALSE)
+VLOOKUP("主宰神镯",StdItems!B2:T9929,19,FALSE)*2
+VLOOKUP("主宰神戒",StdItems!B2:T9929,19,FALSE)*2
+VLOOKUP("主宰神带",StdItems!B2:T9929,19,FALSE)
+VLOOKUP("主宰神靴",StdItems!B2:T9929,19,FALSE)
+VLOOKUP("主宰神剑",StdItems!B2:T9929,19,FALSE)</f>
        <v>265</v>
      </c>
      <c r="L32" s="53"/>
    </row>
    <row r="33" spans="1:12" s="61" customFormat="1">
      <c r="A33" s="54"/>
      <c r="B33" s="55"/>
      <c r="C33" s="55"/>
      <c r="D33" s="56"/>
      <c r="E33" s="56"/>
      <c r="F33" s="57"/>
      <c r="G33" s="57"/>
      <c r="H33" s="58"/>
      <c r="I33" s="58"/>
      <c r="J33" s="59"/>
      <c r="K33" s="59"/>
      <c r="L33" s="60"/>
    </row>
    <row r="34" spans="1:12" s="2" customFormat="1" ht="15.75">
      <c r="A34" s="62"/>
      <c r="B34" s="63"/>
      <c r="C34" s="63"/>
      <c r="D34" s="64"/>
      <c r="E34" s="64"/>
      <c r="F34" s="65"/>
      <c r="G34" s="65"/>
      <c r="H34" s="66"/>
      <c r="I34" s="66"/>
      <c r="J34" s="67"/>
      <c r="K34" s="67"/>
      <c r="L34" s="68"/>
    </row>
    <row r="35" spans="1:12" s="2" customFormat="1" ht="15.75">
      <c r="A35" s="62"/>
      <c r="B35" s="63"/>
      <c r="C35" s="63"/>
      <c r="D35" s="64"/>
      <c r="E35" s="64"/>
      <c r="F35" s="65"/>
      <c r="G35" s="65"/>
      <c r="H35" s="66"/>
      <c r="I35" s="66"/>
      <c r="J35" s="67"/>
      <c r="K35" s="67"/>
      <c r="L35" s="68"/>
    </row>
    <row r="36" spans="1:12" s="2" customFormat="1" ht="15.75">
      <c r="A36" s="62"/>
      <c r="B36" s="63"/>
      <c r="C36" s="63"/>
      <c r="D36" s="64"/>
      <c r="E36" s="64"/>
      <c r="F36" s="65"/>
      <c r="G36" s="65"/>
      <c r="H36" s="66"/>
      <c r="I36" s="66"/>
      <c r="J36" s="67"/>
      <c r="K36" s="67"/>
      <c r="L36" s="68"/>
    </row>
    <row r="37" spans="1:12" s="2" customFormat="1" ht="15.75">
      <c r="A37" s="62"/>
      <c r="B37" s="63"/>
      <c r="C37" s="63"/>
      <c r="D37" s="64"/>
      <c r="E37" s="64"/>
      <c r="F37" s="65"/>
      <c r="G37" s="65"/>
      <c r="H37" s="66"/>
      <c r="I37" s="66"/>
      <c r="J37" s="67"/>
      <c r="K37" s="67"/>
      <c r="L37" s="68"/>
    </row>
    <row r="38" spans="1:12" s="2" customFormat="1" ht="15.75">
      <c r="A38" s="62"/>
      <c r="B38" s="63"/>
      <c r="C38" s="63"/>
      <c r="D38" s="64"/>
      <c r="E38" s="64"/>
      <c r="F38" s="65"/>
      <c r="G38" s="65"/>
      <c r="H38" s="66"/>
      <c r="I38" s="66"/>
      <c r="J38" s="67"/>
      <c r="K38" s="67"/>
      <c r="L38" s="68"/>
    </row>
    <row r="39" spans="1:12" s="2" customFormat="1" ht="15.75">
      <c r="A39" s="62"/>
      <c r="B39" s="63"/>
      <c r="C39" s="63"/>
      <c r="D39" s="64"/>
      <c r="E39" s="64"/>
      <c r="F39" s="65"/>
      <c r="G39" s="65"/>
      <c r="H39" s="66"/>
      <c r="I39" s="66"/>
      <c r="J39" s="67"/>
      <c r="K39" s="67"/>
      <c r="L39" s="68"/>
    </row>
    <row r="40" spans="1:12" s="2" customFormat="1" ht="15.75">
      <c r="A40" s="62"/>
      <c r="B40" s="63"/>
      <c r="C40" s="63"/>
      <c r="D40" s="64"/>
      <c r="E40" s="64"/>
      <c r="F40" s="65"/>
      <c r="G40" s="65"/>
      <c r="H40" s="66"/>
      <c r="I40" s="66"/>
      <c r="J40" s="67"/>
      <c r="K40" s="67"/>
      <c r="L40" s="68"/>
    </row>
    <row r="41" spans="1:12" s="2" customFormat="1" ht="15.75">
      <c r="A41" s="62"/>
      <c r="B41" s="63"/>
      <c r="C41" s="63"/>
      <c r="D41" s="64"/>
      <c r="E41" s="64"/>
      <c r="F41" s="65"/>
      <c r="G41" s="65"/>
      <c r="H41" s="66"/>
      <c r="I41" s="66"/>
      <c r="J41" s="67"/>
      <c r="K41" s="67"/>
      <c r="L41" s="68"/>
    </row>
    <row r="42" spans="1:12" s="2" customFormat="1" ht="15.75">
      <c r="A42" s="62"/>
      <c r="B42" s="63"/>
      <c r="C42" s="63"/>
      <c r="D42" s="64"/>
      <c r="E42" s="64"/>
      <c r="F42" s="65"/>
      <c r="G42" s="65"/>
      <c r="H42" s="66"/>
      <c r="I42" s="66"/>
      <c r="J42" s="67"/>
      <c r="K42" s="67"/>
      <c r="L42" s="68"/>
    </row>
    <row r="43" spans="1:12" s="2" customFormat="1" ht="15.75">
      <c r="A43" s="62"/>
      <c r="B43" s="63"/>
      <c r="C43" s="63"/>
      <c r="D43" s="64"/>
      <c r="E43" s="64"/>
      <c r="F43" s="65"/>
      <c r="G43" s="65"/>
      <c r="H43" s="66"/>
      <c r="I43" s="66"/>
      <c r="J43" s="67"/>
      <c r="K43" s="67"/>
      <c r="L43" s="68"/>
    </row>
    <row r="44" spans="1:12" s="2" customFormat="1" ht="15.75">
      <c r="A44" s="62"/>
      <c r="B44" s="63"/>
      <c r="C44" s="63"/>
      <c r="D44" s="64"/>
      <c r="E44" s="64"/>
      <c r="F44" s="65"/>
      <c r="G44" s="65"/>
      <c r="H44" s="66"/>
      <c r="I44" s="66"/>
      <c r="J44" s="67"/>
      <c r="K44" s="67"/>
      <c r="L44" s="68"/>
    </row>
    <row r="45" spans="1:12" s="2" customFormat="1" ht="15.75">
      <c r="A45" s="62"/>
      <c r="B45" s="63"/>
      <c r="C45" s="63"/>
      <c r="D45" s="64"/>
      <c r="E45" s="64"/>
      <c r="F45" s="65"/>
      <c r="G45" s="65"/>
      <c r="H45" s="66"/>
      <c r="I45" s="66"/>
      <c r="J45" s="67"/>
      <c r="K45" s="67"/>
      <c r="L45" s="68"/>
    </row>
  </sheetData>
  <mergeCells count="5">
    <mergeCell ref="B1:C1"/>
    <mergeCell ref="D1:E1"/>
    <mergeCell ref="F1:G1"/>
    <mergeCell ref="H1:I1"/>
    <mergeCell ref="J1:K1"/>
  </mergeCells>
  <phoneticPr fontId="1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012"/>
  <sheetViews>
    <sheetView tabSelected="1" topLeftCell="I1" zoomScaleNormal="100" workbookViewId="0">
      <pane ySplit="1" topLeftCell="A7137" activePane="bottomLeft" state="frozen"/>
      <selection pane="bottomLeft" activeCell="P7151" sqref="P7151"/>
    </sheetView>
  </sheetViews>
  <sheetFormatPr defaultColWidth="8.875" defaultRowHeight="14.25"/>
  <cols>
    <col min="1" max="1" width="13.875" style="11" customWidth="1"/>
    <col min="2" max="3" width="6.125" style="12" bestFit="1" customWidth="1"/>
    <col min="4" max="4" width="13" style="12" bestFit="1" customWidth="1"/>
    <col min="5" max="5" width="5.125" style="12" bestFit="1" customWidth="1"/>
    <col min="6" max="6" width="12.375" style="73" customWidth="1"/>
    <col min="7" max="7" width="13" style="73" bestFit="1" customWidth="1"/>
    <col min="8" max="8" width="16.5" style="12" bestFit="1" customWidth="1"/>
    <col min="9" max="9" width="9" style="12" bestFit="1" customWidth="1"/>
    <col min="10" max="10" width="22.625" style="12" bestFit="1" customWidth="1"/>
    <col min="11" max="11" width="16.375" style="12" bestFit="1" customWidth="1"/>
    <col min="12" max="12" width="27" style="12" bestFit="1" customWidth="1"/>
    <col min="13" max="13" width="31.125" style="12" bestFit="1" customWidth="1"/>
    <col min="14" max="14" width="31.625" style="12" bestFit="1" customWidth="1"/>
    <col min="15" max="16384" width="8.875" style="12"/>
  </cols>
  <sheetData>
    <row r="1" spans="1:15">
      <c r="A1" s="11" t="s">
        <v>1210</v>
      </c>
      <c r="B1" s="12" t="s">
        <v>1211</v>
      </c>
      <c r="C1" s="12" t="s">
        <v>1212</v>
      </c>
      <c r="D1" s="12" t="s">
        <v>1213</v>
      </c>
      <c r="E1" s="12" t="s">
        <v>1214</v>
      </c>
      <c r="F1" s="73" t="s">
        <v>1215</v>
      </c>
      <c r="G1" s="73" t="s">
        <v>1216</v>
      </c>
      <c r="H1" s="12" t="s">
        <v>1217</v>
      </c>
      <c r="I1" s="12" t="s">
        <v>1218</v>
      </c>
      <c r="J1" s="12" t="s">
        <v>1219</v>
      </c>
      <c r="K1" s="12" t="s">
        <v>2340</v>
      </c>
      <c r="L1" s="12" t="s">
        <v>2341</v>
      </c>
      <c r="M1" s="12" t="s">
        <v>2342</v>
      </c>
      <c r="N1" s="12" t="s">
        <v>2343</v>
      </c>
      <c r="O1" s="12" t="s">
        <v>6522</v>
      </c>
    </row>
    <row r="2" spans="1:15">
      <c r="A2" s="11" t="s">
        <v>1220</v>
      </c>
    </row>
    <row r="3" spans="1:15">
      <c r="A3" s="11" t="s">
        <v>1221</v>
      </c>
    </row>
    <row r="5" spans="1:15">
      <c r="A5" s="11" t="s">
        <v>1222</v>
      </c>
    </row>
    <row r="6" spans="1:15">
      <c r="A6" s="11" t="s">
        <v>1223</v>
      </c>
    </row>
    <row r="7" spans="1:15">
      <c r="A7" s="11" t="s">
        <v>1224</v>
      </c>
    </row>
    <row r="8" spans="1:15">
      <c r="A8" s="11" t="s">
        <v>1225</v>
      </c>
      <c r="B8" s="12">
        <v>9</v>
      </c>
      <c r="C8" s="12">
        <v>9</v>
      </c>
      <c r="D8" s="12" t="s">
        <v>602</v>
      </c>
      <c r="E8" s="12">
        <v>0</v>
      </c>
      <c r="F8" s="73">
        <v>1</v>
      </c>
      <c r="G8" s="73">
        <v>1</v>
      </c>
      <c r="H8" s="12">
        <v>0</v>
      </c>
      <c r="I8" s="12">
        <v>246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</row>
    <row r="9" spans="1:15">
      <c r="A9" s="11" t="s">
        <v>1225</v>
      </c>
      <c r="B9" s="12">
        <v>5</v>
      </c>
      <c r="C9" s="12">
        <v>13</v>
      </c>
      <c r="D9" s="12" t="s">
        <v>602</v>
      </c>
      <c r="E9" s="12">
        <v>0</v>
      </c>
      <c r="F9" s="73">
        <v>1</v>
      </c>
      <c r="G9" s="73">
        <v>1</v>
      </c>
      <c r="H9" s="12">
        <v>0</v>
      </c>
      <c r="I9" s="12">
        <v>246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</row>
    <row r="10" spans="1:15">
      <c r="A10" s="11" t="s">
        <v>1225</v>
      </c>
      <c r="B10" s="12">
        <v>12</v>
      </c>
      <c r="C10" s="12">
        <v>12</v>
      </c>
      <c r="D10" s="12" t="s">
        <v>602</v>
      </c>
      <c r="E10" s="12">
        <v>0</v>
      </c>
      <c r="F10" s="73">
        <v>1</v>
      </c>
      <c r="G10" s="73">
        <v>1</v>
      </c>
      <c r="H10" s="12">
        <v>0</v>
      </c>
      <c r="I10" s="12">
        <v>246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</row>
    <row r="11" spans="1:15">
      <c r="A11" s="11" t="s">
        <v>1225</v>
      </c>
      <c r="B11" s="12">
        <v>8</v>
      </c>
      <c r="C11" s="12">
        <v>16</v>
      </c>
      <c r="D11" s="12" t="s">
        <v>602</v>
      </c>
      <c r="E11" s="12">
        <v>0</v>
      </c>
      <c r="F11" s="73">
        <v>1</v>
      </c>
      <c r="G11" s="73">
        <v>1</v>
      </c>
      <c r="H11" s="12">
        <v>0</v>
      </c>
      <c r="I11" s="12">
        <v>246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</row>
    <row r="13" spans="1:15">
      <c r="A13" s="11" t="s">
        <v>1226</v>
      </c>
    </row>
    <row r="14" spans="1:15">
      <c r="A14" s="11" t="s">
        <v>1227</v>
      </c>
      <c r="B14" s="12">
        <v>14</v>
      </c>
      <c r="C14" s="12">
        <v>13</v>
      </c>
      <c r="D14" s="12" t="s">
        <v>1228</v>
      </c>
      <c r="E14" s="12">
        <v>0</v>
      </c>
      <c r="F14" s="73">
        <v>1</v>
      </c>
      <c r="G14" s="73">
        <v>60</v>
      </c>
      <c r="H14" s="12">
        <v>0</v>
      </c>
      <c r="I14" s="12">
        <v>246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</row>
    <row r="16" spans="1:15">
      <c r="A16" s="11" t="s">
        <v>1229</v>
      </c>
    </row>
    <row r="17" spans="1:14">
      <c r="A17" s="11" t="s">
        <v>1230</v>
      </c>
      <c r="B17" s="12">
        <v>190</v>
      </c>
      <c r="C17" s="12">
        <v>240</v>
      </c>
      <c r="D17" s="12" t="s">
        <v>535</v>
      </c>
      <c r="E17" s="12">
        <v>5</v>
      </c>
      <c r="F17" s="73">
        <v>1</v>
      </c>
      <c r="G17" s="73">
        <v>60</v>
      </c>
      <c r="H17" s="12">
        <v>0</v>
      </c>
      <c r="I17" s="12">
        <v>246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</row>
    <row r="19" spans="1:14">
      <c r="A19" s="11" t="s">
        <v>1222</v>
      </c>
    </row>
    <row r="20" spans="1:14">
      <c r="A20" s="11" t="s">
        <v>1231</v>
      </c>
    </row>
    <row r="21" spans="1:14">
      <c r="A21" s="11" t="s">
        <v>1232</v>
      </c>
    </row>
    <row r="22" spans="1:14">
      <c r="A22" s="11" t="s">
        <v>1233</v>
      </c>
    </row>
    <row r="23" spans="1:14">
      <c r="A23" s="11" t="s">
        <v>1234</v>
      </c>
      <c r="B23" s="12">
        <v>318</v>
      </c>
      <c r="C23" s="12">
        <v>244</v>
      </c>
      <c r="D23" s="12" t="s">
        <v>1235</v>
      </c>
      <c r="E23" s="12">
        <v>0</v>
      </c>
      <c r="F23" s="73">
        <v>1</v>
      </c>
      <c r="G23" s="73">
        <v>1</v>
      </c>
      <c r="H23" s="12">
        <v>0</v>
      </c>
      <c r="I23" s="12">
        <v>246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</row>
    <row r="24" spans="1:14">
      <c r="A24" s="11" t="s">
        <v>1234</v>
      </c>
      <c r="B24" s="12">
        <v>300</v>
      </c>
      <c r="C24" s="12">
        <v>207</v>
      </c>
      <c r="D24" s="12" t="s">
        <v>1235</v>
      </c>
      <c r="E24" s="12">
        <v>0</v>
      </c>
      <c r="F24" s="73">
        <v>1</v>
      </c>
      <c r="G24" s="73">
        <v>1</v>
      </c>
      <c r="H24" s="12">
        <v>0</v>
      </c>
      <c r="I24" s="12">
        <v>246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</row>
    <row r="25" spans="1:14">
      <c r="A25" s="11" t="s">
        <v>1234</v>
      </c>
      <c r="B25" s="12">
        <v>310</v>
      </c>
      <c r="C25" s="12">
        <v>227</v>
      </c>
      <c r="D25" s="12" t="s">
        <v>1235</v>
      </c>
      <c r="E25" s="12">
        <v>0</v>
      </c>
      <c r="F25" s="73">
        <v>1</v>
      </c>
      <c r="G25" s="73">
        <v>1</v>
      </c>
      <c r="H25" s="12">
        <v>0</v>
      </c>
      <c r="I25" s="12">
        <v>246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</row>
    <row r="26" spans="1:14">
      <c r="A26" s="11" t="s">
        <v>1234</v>
      </c>
      <c r="B26" s="12">
        <v>313</v>
      </c>
      <c r="C26" s="12">
        <v>230</v>
      </c>
      <c r="D26" s="12" t="s">
        <v>1235</v>
      </c>
      <c r="E26" s="12">
        <v>0</v>
      </c>
      <c r="F26" s="73">
        <v>1</v>
      </c>
      <c r="G26" s="73">
        <v>1</v>
      </c>
      <c r="H26" s="12">
        <v>0</v>
      </c>
      <c r="I26" s="12">
        <v>246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</row>
    <row r="27" spans="1:14">
      <c r="A27" s="11" t="s">
        <v>1236</v>
      </c>
    </row>
    <row r="28" spans="1:14">
      <c r="A28" s="11" t="s">
        <v>1234</v>
      </c>
      <c r="B28" s="12">
        <v>309</v>
      </c>
      <c r="C28" s="12">
        <v>286</v>
      </c>
      <c r="D28" s="12" t="s">
        <v>1235</v>
      </c>
      <c r="E28" s="12">
        <v>0</v>
      </c>
      <c r="F28" s="73">
        <v>1</v>
      </c>
      <c r="G28" s="73">
        <v>1</v>
      </c>
      <c r="H28" s="12">
        <v>0</v>
      </c>
      <c r="I28" s="12">
        <v>246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</row>
    <row r="29" spans="1:14">
      <c r="A29" s="11" t="s">
        <v>1234</v>
      </c>
      <c r="B29" s="12">
        <v>329</v>
      </c>
      <c r="C29" s="12">
        <v>289</v>
      </c>
      <c r="D29" s="12" t="s">
        <v>1235</v>
      </c>
      <c r="E29" s="12">
        <v>0</v>
      </c>
      <c r="F29" s="73">
        <v>1</v>
      </c>
      <c r="G29" s="73">
        <v>1</v>
      </c>
      <c r="H29" s="12">
        <v>0</v>
      </c>
      <c r="I29" s="12">
        <v>246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</row>
    <row r="30" spans="1:14">
      <c r="A30" s="11" t="s">
        <v>1237</v>
      </c>
    </row>
    <row r="31" spans="1:14">
      <c r="A31" s="11" t="s">
        <v>1234</v>
      </c>
      <c r="B31" s="12">
        <v>355</v>
      </c>
      <c r="C31" s="12">
        <v>280</v>
      </c>
      <c r="D31" s="12" t="s">
        <v>1235</v>
      </c>
      <c r="E31" s="12">
        <v>0</v>
      </c>
      <c r="F31" s="73">
        <v>1</v>
      </c>
      <c r="G31" s="73">
        <v>1</v>
      </c>
      <c r="H31" s="12">
        <v>0</v>
      </c>
      <c r="I31" s="12">
        <v>246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</row>
    <row r="32" spans="1:14">
      <c r="A32" s="11" t="s">
        <v>1234</v>
      </c>
      <c r="B32" s="12">
        <v>362</v>
      </c>
      <c r="C32" s="12">
        <v>301</v>
      </c>
      <c r="D32" s="12" t="s">
        <v>1235</v>
      </c>
      <c r="E32" s="12">
        <v>0</v>
      </c>
      <c r="F32" s="73">
        <v>1</v>
      </c>
      <c r="G32" s="73">
        <v>1</v>
      </c>
      <c r="H32" s="12">
        <v>0</v>
      </c>
      <c r="I32" s="12">
        <v>246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</row>
    <row r="33" spans="1:14">
      <c r="A33" s="11" t="s">
        <v>1234</v>
      </c>
      <c r="B33" s="12">
        <v>374</v>
      </c>
      <c r="C33" s="12">
        <v>291</v>
      </c>
      <c r="D33" s="12" t="s">
        <v>1235</v>
      </c>
      <c r="E33" s="12">
        <v>0</v>
      </c>
      <c r="F33" s="73">
        <v>1</v>
      </c>
      <c r="G33" s="73">
        <v>1</v>
      </c>
      <c r="H33" s="12">
        <v>0</v>
      </c>
      <c r="I33" s="12">
        <v>246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</row>
    <row r="34" spans="1:14">
      <c r="A34" s="11" t="s">
        <v>1238</v>
      </c>
    </row>
    <row r="35" spans="1:14">
      <c r="A35" s="11" t="s">
        <v>1239</v>
      </c>
      <c r="B35" s="12">
        <v>301</v>
      </c>
      <c r="C35" s="12">
        <v>319</v>
      </c>
      <c r="D35" s="12" t="s">
        <v>1235</v>
      </c>
      <c r="E35" s="12">
        <v>0</v>
      </c>
      <c r="F35" s="73">
        <v>1</v>
      </c>
      <c r="G35" s="73">
        <v>1</v>
      </c>
      <c r="H35" s="12">
        <v>0</v>
      </c>
      <c r="I35" s="12">
        <v>246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</row>
    <row r="36" spans="1:14">
      <c r="A36" s="11" t="s">
        <v>1239</v>
      </c>
      <c r="B36" s="12">
        <v>321</v>
      </c>
      <c r="C36" s="12">
        <v>257</v>
      </c>
      <c r="D36" s="12" t="s">
        <v>1235</v>
      </c>
      <c r="E36" s="12">
        <v>0</v>
      </c>
      <c r="F36" s="73">
        <v>1</v>
      </c>
      <c r="G36" s="73">
        <v>1</v>
      </c>
      <c r="H36" s="12">
        <v>0</v>
      </c>
      <c r="I36" s="12">
        <v>246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</row>
    <row r="37" spans="1:14">
      <c r="A37" s="11" t="s">
        <v>1239</v>
      </c>
      <c r="B37" s="12">
        <v>334</v>
      </c>
      <c r="C37" s="12">
        <v>272</v>
      </c>
      <c r="D37" s="12" t="s">
        <v>1235</v>
      </c>
      <c r="E37" s="12">
        <v>0</v>
      </c>
      <c r="F37" s="73">
        <v>1</v>
      </c>
      <c r="G37" s="73">
        <v>1</v>
      </c>
      <c r="H37" s="12">
        <v>0</v>
      </c>
      <c r="I37" s="12">
        <v>246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</row>
    <row r="38" spans="1:14">
      <c r="A38" s="11" t="s">
        <v>1239</v>
      </c>
      <c r="B38" s="12">
        <v>335</v>
      </c>
      <c r="C38" s="12">
        <v>309</v>
      </c>
      <c r="D38" s="12" t="s">
        <v>1235</v>
      </c>
      <c r="E38" s="12">
        <v>0</v>
      </c>
      <c r="F38" s="73">
        <v>1</v>
      </c>
      <c r="G38" s="73">
        <v>1</v>
      </c>
      <c r="H38" s="12">
        <v>0</v>
      </c>
      <c r="I38" s="12">
        <v>246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</row>
    <row r="39" spans="1:14">
      <c r="A39" s="11" t="s">
        <v>1240</v>
      </c>
    </row>
    <row r="40" spans="1:14">
      <c r="A40" s="11" t="s">
        <v>1241</v>
      </c>
    </row>
    <row r="41" spans="1:14">
      <c r="A41" s="11" t="s">
        <v>1234</v>
      </c>
      <c r="B41" s="12">
        <v>340</v>
      </c>
      <c r="C41" s="12">
        <v>513</v>
      </c>
      <c r="D41" s="12" t="s">
        <v>1235</v>
      </c>
      <c r="E41" s="12">
        <v>0</v>
      </c>
      <c r="F41" s="73">
        <v>1</v>
      </c>
      <c r="G41" s="73">
        <v>1</v>
      </c>
      <c r="H41" s="12">
        <v>0</v>
      </c>
      <c r="I41" s="12">
        <v>246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</row>
    <row r="42" spans="1:14">
      <c r="A42" s="11" t="s">
        <v>1234</v>
      </c>
      <c r="B42" s="12">
        <v>341</v>
      </c>
      <c r="C42" s="12">
        <v>514</v>
      </c>
      <c r="D42" s="12" t="s">
        <v>1235</v>
      </c>
      <c r="E42" s="12">
        <v>0</v>
      </c>
      <c r="F42" s="73">
        <v>1</v>
      </c>
      <c r="G42" s="73">
        <v>1</v>
      </c>
      <c r="H42" s="12">
        <v>0</v>
      </c>
      <c r="I42" s="12">
        <v>246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</row>
    <row r="43" spans="1:14">
      <c r="A43" s="11" t="s">
        <v>1242</v>
      </c>
    </row>
    <row r="44" spans="1:14">
      <c r="A44" s="11" t="s">
        <v>1234</v>
      </c>
      <c r="B44" s="12">
        <v>367</v>
      </c>
      <c r="C44" s="12">
        <v>487</v>
      </c>
      <c r="D44" s="12" t="s">
        <v>1235</v>
      </c>
      <c r="E44" s="12">
        <v>0</v>
      </c>
      <c r="F44" s="73">
        <v>1</v>
      </c>
      <c r="G44" s="73">
        <v>1</v>
      </c>
      <c r="H44" s="12">
        <v>0</v>
      </c>
      <c r="I44" s="12">
        <v>246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</row>
    <row r="45" spans="1:14">
      <c r="A45" s="11" t="s">
        <v>1234</v>
      </c>
      <c r="B45" s="12">
        <v>368</v>
      </c>
      <c r="C45" s="12">
        <v>488</v>
      </c>
      <c r="D45" s="12" t="s">
        <v>1235</v>
      </c>
      <c r="E45" s="12">
        <v>0</v>
      </c>
      <c r="F45" s="73">
        <v>1</v>
      </c>
      <c r="G45" s="73">
        <v>1</v>
      </c>
      <c r="H45" s="12">
        <v>0</v>
      </c>
      <c r="I45" s="12">
        <v>246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</row>
    <row r="46" spans="1:14">
      <c r="A46" s="11" t="s">
        <v>1243</v>
      </c>
    </row>
    <row r="47" spans="1:14">
      <c r="A47" s="11" t="s">
        <v>1234</v>
      </c>
      <c r="B47" s="12">
        <v>567</v>
      </c>
      <c r="C47" s="12">
        <v>621</v>
      </c>
      <c r="D47" s="12" t="s">
        <v>1235</v>
      </c>
      <c r="E47" s="12">
        <v>0</v>
      </c>
      <c r="F47" s="73">
        <v>1</v>
      </c>
      <c r="G47" s="73">
        <v>1</v>
      </c>
      <c r="H47" s="12">
        <v>0</v>
      </c>
      <c r="I47" s="12">
        <v>246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</row>
    <row r="48" spans="1:14">
      <c r="A48" s="11" t="s">
        <v>1234</v>
      </c>
      <c r="B48" s="12">
        <v>600</v>
      </c>
      <c r="C48" s="12">
        <v>576</v>
      </c>
      <c r="D48" s="12" t="s">
        <v>1235</v>
      </c>
      <c r="E48" s="12">
        <v>0</v>
      </c>
      <c r="F48" s="73">
        <v>1</v>
      </c>
      <c r="G48" s="73">
        <v>1</v>
      </c>
      <c r="H48" s="12">
        <v>0</v>
      </c>
      <c r="I48" s="12">
        <v>246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</row>
    <row r="49" spans="1:14">
      <c r="A49" s="11" t="s">
        <v>1234</v>
      </c>
      <c r="B49" s="12">
        <v>662</v>
      </c>
      <c r="C49" s="12">
        <v>558</v>
      </c>
      <c r="D49" s="12" t="s">
        <v>1235</v>
      </c>
      <c r="E49" s="12">
        <v>0</v>
      </c>
      <c r="F49" s="73">
        <v>1</v>
      </c>
      <c r="G49" s="73">
        <v>1</v>
      </c>
      <c r="H49" s="12">
        <v>0</v>
      </c>
      <c r="I49" s="12">
        <v>246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</row>
    <row r="50" spans="1:14">
      <c r="A50" s="11" t="s">
        <v>1244</v>
      </c>
    </row>
    <row r="51" spans="1:14">
      <c r="A51" s="11" t="s">
        <v>1234</v>
      </c>
      <c r="B51" s="12">
        <v>665</v>
      </c>
      <c r="C51" s="12">
        <v>86</v>
      </c>
      <c r="D51" s="12" t="s">
        <v>1235</v>
      </c>
      <c r="E51" s="12">
        <v>0</v>
      </c>
      <c r="F51" s="73">
        <v>1</v>
      </c>
      <c r="G51" s="73">
        <v>1</v>
      </c>
      <c r="H51" s="12">
        <v>0</v>
      </c>
      <c r="I51" s="12">
        <v>246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</row>
    <row r="52" spans="1:14">
      <c r="A52" s="11" t="s">
        <v>1234</v>
      </c>
      <c r="B52" s="12">
        <v>672</v>
      </c>
      <c r="C52" s="12">
        <v>93</v>
      </c>
      <c r="D52" s="12" t="s">
        <v>1235</v>
      </c>
      <c r="E52" s="12">
        <v>0</v>
      </c>
      <c r="F52" s="73">
        <v>1</v>
      </c>
      <c r="G52" s="73">
        <v>1</v>
      </c>
      <c r="H52" s="12">
        <v>0</v>
      </c>
      <c r="I52" s="12">
        <v>246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</row>
    <row r="53" spans="1:14">
      <c r="A53" s="11" t="s">
        <v>1245</v>
      </c>
    </row>
    <row r="54" spans="1:14">
      <c r="A54" s="11" t="s">
        <v>1234</v>
      </c>
      <c r="B54" s="12">
        <v>320</v>
      </c>
      <c r="C54" s="12">
        <v>36</v>
      </c>
      <c r="D54" s="12" t="s">
        <v>1235</v>
      </c>
      <c r="E54" s="12">
        <v>0</v>
      </c>
      <c r="F54" s="73">
        <v>1</v>
      </c>
      <c r="G54" s="73">
        <v>1</v>
      </c>
      <c r="H54" s="12">
        <v>0</v>
      </c>
      <c r="I54" s="12">
        <v>246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</row>
    <row r="55" spans="1:14">
      <c r="A55" s="11" t="s">
        <v>1234</v>
      </c>
      <c r="B55" s="12">
        <v>327</v>
      </c>
      <c r="C55" s="12">
        <v>42</v>
      </c>
      <c r="D55" s="12" t="s">
        <v>1235</v>
      </c>
      <c r="E55" s="12">
        <v>0</v>
      </c>
      <c r="F55" s="73">
        <v>1</v>
      </c>
      <c r="G55" s="73">
        <v>1</v>
      </c>
      <c r="H55" s="12">
        <v>0</v>
      </c>
      <c r="I55" s="12">
        <v>246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</row>
    <row r="57" spans="1:14">
      <c r="A57" s="11" t="s">
        <v>1246</v>
      </c>
    </row>
    <row r="58" spans="1:14">
      <c r="A58" s="11" t="s">
        <v>1247</v>
      </c>
    </row>
    <row r="59" spans="1:14">
      <c r="A59" s="11" t="s">
        <v>1248</v>
      </c>
      <c r="B59" s="12">
        <v>566</v>
      </c>
      <c r="C59" s="12">
        <v>544</v>
      </c>
      <c r="D59" s="12" t="s">
        <v>1235</v>
      </c>
      <c r="E59" s="12">
        <v>0</v>
      </c>
      <c r="F59" s="73">
        <v>1</v>
      </c>
      <c r="G59" s="73">
        <v>1</v>
      </c>
      <c r="H59" s="12">
        <v>0</v>
      </c>
      <c r="I59" s="12">
        <v>246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</row>
    <row r="60" spans="1:14">
      <c r="A60" s="11" t="s">
        <v>1248</v>
      </c>
      <c r="B60" s="12">
        <v>555</v>
      </c>
      <c r="C60" s="12">
        <v>544</v>
      </c>
      <c r="D60" s="12" t="s">
        <v>1235</v>
      </c>
      <c r="E60" s="12">
        <v>0</v>
      </c>
      <c r="F60" s="73">
        <v>1</v>
      </c>
      <c r="G60" s="73">
        <v>1</v>
      </c>
      <c r="H60" s="12">
        <v>0</v>
      </c>
      <c r="I60" s="12">
        <v>246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</row>
    <row r="61" spans="1:14">
      <c r="A61" s="11" t="s">
        <v>1249</v>
      </c>
    </row>
    <row r="62" spans="1:14">
      <c r="A62" s="11" t="s">
        <v>1248</v>
      </c>
      <c r="B62" s="12">
        <v>46</v>
      </c>
      <c r="C62" s="12">
        <v>39</v>
      </c>
      <c r="D62" s="12" t="s">
        <v>1235</v>
      </c>
      <c r="E62" s="12">
        <v>0</v>
      </c>
      <c r="F62" s="73">
        <v>1</v>
      </c>
      <c r="G62" s="73">
        <v>1</v>
      </c>
      <c r="H62" s="12">
        <v>0</v>
      </c>
      <c r="I62" s="12">
        <v>246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</row>
    <row r="63" spans="1:14">
      <c r="A63" s="11" t="s">
        <v>1248</v>
      </c>
      <c r="B63" s="12">
        <v>52</v>
      </c>
      <c r="C63" s="12">
        <v>33</v>
      </c>
      <c r="D63" s="12" t="s">
        <v>1235</v>
      </c>
      <c r="E63" s="12">
        <v>0</v>
      </c>
      <c r="F63" s="73">
        <v>1</v>
      </c>
      <c r="G63" s="73">
        <v>1</v>
      </c>
      <c r="H63" s="12">
        <v>0</v>
      </c>
      <c r="I63" s="12">
        <v>246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</row>
    <row r="64" spans="1:14">
      <c r="A64" s="11" t="s">
        <v>1250</v>
      </c>
    </row>
    <row r="65" spans="1:14">
      <c r="A65" s="11" t="s">
        <v>1248</v>
      </c>
      <c r="B65" s="12">
        <v>51</v>
      </c>
      <c r="C65" s="12">
        <v>165</v>
      </c>
      <c r="D65" s="12" t="s">
        <v>1235</v>
      </c>
      <c r="E65" s="12">
        <v>0</v>
      </c>
      <c r="F65" s="73">
        <v>1</v>
      </c>
      <c r="G65" s="73">
        <v>1</v>
      </c>
      <c r="H65" s="12">
        <v>0</v>
      </c>
      <c r="I65" s="12">
        <v>246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</row>
    <row r="66" spans="1:14">
      <c r="A66" s="11" t="s">
        <v>1248</v>
      </c>
      <c r="B66" s="12">
        <v>51</v>
      </c>
      <c r="C66" s="12">
        <v>172</v>
      </c>
      <c r="D66" s="12" t="s">
        <v>1235</v>
      </c>
      <c r="E66" s="12">
        <v>0</v>
      </c>
      <c r="F66" s="73">
        <v>1</v>
      </c>
      <c r="G66" s="73">
        <v>1</v>
      </c>
      <c r="H66" s="12">
        <v>0</v>
      </c>
      <c r="I66" s="12">
        <v>246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</row>
    <row r="68" spans="1:14">
      <c r="A68" s="11" t="s">
        <v>1251</v>
      </c>
    </row>
    <row r="69" spans="1:14">
      <c r="A69" s="11" t="s">
        <v>1245</v>
      </c>
    </row>
    <row r="70" spans="1:14">
      <c r="A70" s="11" t="s">
        <v>1252</v>
      </c>
      <c r="B70" s="12">
        <v>43</v>
      </c>
      <c r="C70" s="12">
        <v>480</v>
      </c>
      <c r="D70" s="12" t="s">
        <v>1235</v>
      </c>
      <c r="E70" s="12">
        <v>0</v>
      </c>
      <c r="F70" s="73">
        <v>1</v>
      </c>
      <c r="G70" s="73">
        <v>1</v>
      </c>
      <c r="H70" s="12">
        <v>0</v>
      </c>
      <c r="I70" s="12">
        <v>246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</row>
    <row r="71" spans="1:14">
      <c r="A71" s="11" t="s">
        <v>1252</v>
      </c>
      <c r="B71" s="12">
        <v>49</v>
      </c>
      <c r="C71" s="12">
        <v>474</v>
      </c>
      <c r="D71" s="12" t="s">
        <v>1235</v>
      </c>
      <c r="E71" s="12">
        <v>0</v>
      </c>
      <c r="F71" s="73">
        <v>1</v>
      </c>
      <c r="G71" s="73">
        <v>1</v>
      </c>
      <c r="H71" s="12">
        <v>0</v>
      </c>
      <c r="I71" s="12">
        <v>246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</row>
    <row r="72" spans="1:14">
      <c r="A72" s="11" t="s">
        <v>1253</v>
      </c>
    </row>
    <row r="73" spans="1:14">
      <c r="A73" s="11" t="s">
        <v>1252</v>
      </c>
      <c r="B73" s="12">
        <v>353</v>
      </c>
      <c r="C73" s="12">
        <v>246</v>
      </c>
      <c r="D73" s="12" t="s">
        <v>1235</v>
      </c>
      <c r="E73" s="12">
        <v>0</v>
      </c>
      <c r="F73" s="73">
        <v>1</v>
      </c>
      <c r="G73" s="73">
        <v>1</v>
      </c>
      <c r="H73" s="12">
        <v>0</v>
      </c>
      <c r="I73" s="12">
        <v>246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</row>
    <row r="74" spans="1:14">
      <c r="A74" s="11" t="s">
        <v>1252</v>
      </c>
      <c r="B74" s="12">
        <v>357</v>
      </c>
      <c r="C74" s="12">
        <v>243</v>
      </c>
      <c r="D74" s="12" t="s">
        <v>1235</v>
      </c>
      <c r="E74" s="12">
        <v>0</v>
      </c>
      <c r="F74" s="73">
        <v>1</v>
      </c>
      <c r="G74" s="73">
        <v>1</v>
      </c>
      <c r="H74" s="12">
        <v>0</v>
      </c>
      <c r="I74" s="12">
        <v>246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</row>
    <row r="76" spans="1:14">
      <c r="A76" s="11" t="s">
        <v>1254</v>
      </c>
    </row>
    <row r="77" spans="1:14">
      <c r="A77" s="11" t="s">
        <v>1249</v>
      </c>
    </row>
    <row r="78" spans="1:14">
      <c r="A78" s="11" t="s">
        <v>1230</v>
      </c>
      <c r="B78" s="12">
        <v>327</v>
      </c>
      <c r="C78" s="12">
        <v>468</v>
      </c>
      <c r="D78" s="12" t="s">
        <v>1235</v>
      </c>
      <c r="E78" s="12">
        <v>0</v>
      </c>
      <c r="F78" s="73">
        <v>1</v>
      </c>
      <c r="G78" s="73">
        <v>1</v>
      </c>
      <c r="H78" s="12">
        <v>0</v>
      </c>
      <c r="I78" s="12">
        <v>246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</row>
    <row r="79" spans="1:14">
      <c r="A79" s="11" t="s">
        <v>1230</v>
      </c>
      <c r="B79" s="12">
        <v>320</v>
      </c>
      <c r="C79" s="12">
        <v>474</v>
      </c>
      <c r="D79" s="12" t="s">
        <v>1235</v>
      </c>
      <c r="E79" s="12">
        <v>0</v>
      </c>
      <c r="F79" s="73">
        <v>1</v>
      </c>
      <c r="G79" s="73">
        <v>1</v>
      </c>
      <c r="H79" s="12">
        <v>0</v>
      </c>
      <c r="I79" s="12">
        <v>246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</row>
    <row r="81" spans="1:14">
      <c r="A81" s="11" t="s">
        <v>1255</v>
      </c>
    </row>
    <row r="82" spans="1:14">
      <c r="A82" s="11" t="s">
        <v>1256</v>
      </c>
      <c r="B82" s="12">
        <v>510</v>
      </c>
      <c r="C82" s="12">
        <v>479</v>
      </c>
      <c r="D82" s="12" t="s">
        <v>1235</v>
      </c>
      <c r="E82" s="12">
        <v>0</v>
      </c>
      <c r="F82" s="73">
        <v>1</v>
      </c>
      <c r="G82" s="73">
        <v>1</v>
      </c>
      <c r="H82" s="12">
        <v>0</v>
      </c>
      <c r="I82" s="12">
        <v>246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</row>
    <row r="83" spans="1:14">
      <c r="A83" s="11" t="s">
        <v>1247</v>
      </c>
    </row>
    <row r="84" spans="1:14">
      <c r="A84" s="11" t="s">
        <v>1256</v>
      </c>
      <c r="B84" s="12">
        <v>417</v>
      </c>
      <c r="C84" s="12">
        <v>558</v>
      </c>
      <c r="D84" s="12" t="s">
        <v>1235</v>
      </c>
      <c r="E84" s="12">
        <v>0</v>
      </c>
      <c r="F84" s="73">
        <v>1</v>
      </c>
      <c r="G84" s="73">
        <v>1</v>
      </c>
      <c r="H84" s="12">
        <v>0</v>
      </c>
      <c r="I84" s="12">
        <v>246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</row>
    <row r="85" spans="1:14">
      <c r="A85" s="11" t="s">
        <v>1256</v>
      </c>
      <c r="B85" s="12">
        <v>416</v>
      </c>
      <c r="C85" s="12">
        <v>559</v>
      </c>
      <c r="D85" s="12" t="s">
        <v>1235</v>
      </c>
      <c r="E85" s="12">
        <v>0</v>
      </c>
      <c r="F85" s="73">
        <v>1</v>
      </c>
      <c r="G85" s="73">
        <v>1</v>
      </c>
      <c r="H85" s="12">
        <v>0</v>
      </c>
      <c r="I85" s="12">
        <v>246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</row>
    <row r="86" spans="1:14">
      <c r="A86" s="11" t="s">
        <v>1256</v>
      </c>
      <c r="B86" s="12">
        <v>423</v>
      </c>
      <c r="C86" s="12">
        <v>566</v>
      </c>
      <c r="D86" s="12" t="s">
        <v>1235</v>
      </c>
      <c r="E86" s="12">
        <v>0</v>
      </c>
      <c r="F86" s="73">
        <v>1</v>
      </c>
      <c r="G86" s="73">
        <v>1</v>
      </c>
      <c r="H86" s="12">
        <v>0</v>
      </c>
      <c r="I86" s="12">
        <v>246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</row>
    <row r="87" spans="1:14">
      <c r="A87" s="11" t="s">
        <v>1256</v>
      </c>
      <c r="B87" s="12">
        <v>424</v>
      </c>
      <c r="C87" s="12">
        <v>565</v>
      </c>
      <c r="D87" s="12" t="s">
        <v>1235</v>
      </c>
      <c r="E87" s="12">
        <v>0</v>
      </c>
      <c r="F87" s="73">
        <v>1</v>
      </c>
      <c r="G87" s="73">
        <v>1</v>
      </c>
      <c r="H87" s="12">
        <v>0</v>
      </c>
      <c r="I87" s="12">
        <v>246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</row>
    <row r="88" spans="1:14">
      <c r="A88" s="11" t="s">
        <v>1257</v>
      </c>
    </row>
    <row r="89" spans="1:14">
      <c r="A89" s="11" t="s">
        <v>1256</v>
      </c>
      <c r="B89" s="12">
        <v>292</v>
      </c>
      <c r="C89" s="12">
        <v>60</v>
      </c>
      <c r="D89" s="12" t="s">
        <v>1235</v>
      </c>
      <c r="E89" s="12">
        <v>0</v>
      </c>
      <c r="F89" s="73">
        <v>1</v>
      </c>
      <c r="G89" s="73">
        <v>1</v>
      </c>
      <c r="H89" s="12">
        <v>0</v>
      </c>
      <c r="I89" s="12">
        <v>246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</row>
    <row r="90" spans="1:14">
      <c r="A90" s="11" t="s">
        <v>1256</v>
      </c>
      <c r="B90" s="12">
        <v>298</v>
      </c>
      <c r="C90" s="12">
        <v>65</v>
      </c>
      <c r="D90" s="12" t="s">
        <v>1235</v>
      </c>
      <c r="E90" s="12">
        <v>0</v>
      </c>
      <c r="F90" s="73">
        <v>1</v>
      </c>
      <c r="G90" s="73">
        <v>1</v>
      </c>
      <c r="H90" s="12">
        <v>0</v>
      </c>
      <c r="I90" s="12">
        <v>246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</row>
    <row r="91" spans="1:14">
      <c r="A91" s="11" t="s">
        <v>1256</v>
      </c>
      <c r="B91" s="12">
        <v>552</v>
      </c>
      <c r="C91" s="12">
        <v>80</v>
      </c>
      <c r="D91" s="12" t="s">
        <v>1235</v>
      </c>
      <c r="E91" s="12">
        <v>0</v>
      </c>
      <c r="F91" s="73">
        <v>1</v>
      </c>
      <c r="G91" s="73">
        <v>1</v>
      </c>
      <c r="H91" s="12">
        <v>0</v>
      </c>
      <c r="I91" s="12">
        <v>246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</row>
    <row r="92" spans="1:14">
      <c r="A92" s="11" t="s">
        <v>1256</v>
      </c>
      <c r="B92" s="12">
        <v>560</v>
      </c>
      <c r="C92" s="12">
        <v>88</v>
      </c>
      <c r="D92" s="12" t="s">
        <v>1235</v>
      </c>
      <c r="E92" s="12">
        <v>0</v>
      </c>
      <c r="F92" s="73">
        <v>1</v>
      </c>
      <c r="G92" s="73">
        <v>1</v>
      </c>
      <c r="H92" s="12">
        <v>0</v>
      </c>
      <c r="I92" s="12">
        <v>246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</row>
    <row r="94" spans="1:14">
      <c r="A94" s="11" t="s">
        <v>1258</v>
      </c>
    </row>
    <row r="95" spans="1:14">
      <c r="A95" s="11" t="s">
        <v>1259</v>
      </c>
    </row>
    <row r="96" spans="1:14">
      <c r="A96" s="11" t="s">
        <v>1260</v>
      </c>
      <c r="B96" s="12">
        <v>331</v>
      </c>
      <c r="C96" s="12">
        <v>317</v>
      </c>
      <c r="D96" s="12" t="s">
        <v>1235</v>
      </c>
      <c r="E96" s="12">
        <v>0</v>
      </c>
      <c r="F96" s="73">
        <v>1</v>
      </c>
      <c r="G96" s="73">
        <v>1</v>
      </c>
      <c r="H96" s="12">
        <v>0</v>
      </c>
      <c r="I96" s="12">
        <v>246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</row>
    <row r="97" spans="1:14">
      <c r="A97" s="11" t="s">
        <v>1260</v>
      </c>
      <c r="B97" s="12">
        <v>327</v>
      </c>
      <c r="C97" s="12">
        <v>313</v>
      </c>
      <c r="D97" s="12" t="s">
        <v>1235</v>
      </c>
      <c r="E97" s="12">
        <v>0</v>
      </c>
      <c r="F97" s="73">
        <v>1</v>
      </c>
      <c r="G97" s="73">
        <v>1</v>
      </c>
      <c r="H97" s="12">
        <v>0</v>
      </c>
      <c r="I97" s="12">
        <v>246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</row>
    <row r="98" spans="1:14">
      <c r="A98" s="11" t="s">
        <v>1261</v>
      </c>
    </row>
    <row r="99" spans="1:14">
      <c r="A99" s="11" t="s">
        <v>1260</v>
      </c>
      <c r="B99" s="12">
        <v>348</v>
      </c>
      <c r="C99" s="12">
        <v>332</v>
      </c>
      <c r="D99" s="12" t="s">
        <v>1235</v>
      </c>
      <c r="E99" s="12">
        <v>0</v>
      </c>
      <c r="F99" s="73">
        <v>1</v>
      </c>
      <c r="G99" s="73">
        <v>1</v>
      </c>
      <c r="H99" s="12">
        <v>0</v>
      </c>
      <c r="I99" s="12">
        <v>246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</row>
    <row r="100" spans="1:14">
      <c r="A100" s="11" t="s">
        <v>1262</v>
      </c>
    </row>
    <row r="101" spans="1:14">
      <c r="A101" s="11" t="s">
        <v>1260</v>
      </c>
      <c r="B101" s="12">
        <v>296</v>
      </c>
      <c r="C101" s="12">
        <v>334</v>
      </c>
      <c r="D101" s="12" t="s">
        <v>1235</v>
      </c>
      <c r="E101" s="12">
        <v>0</v>
      </c>
      <c r="F101" s="73">
        <v>1</v>
      </c>
      <c r="G101" s="73">
        <v>1</v>
      </c>
      <c r="H101" s="12">
        <v>0</v>
      </c>
      <c r="I101" s="12">
        <v>246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</row>
    <row r="102" spans="1:14">
      <c r="A102" s="11" t="s">
        <v>1260</v>
      </c>
      <c r="B102" s="12">
        <v>302</v>
      </c>
      <c r="C102" s="12">
        <v>340</v>
      </c>
      <c r="D102" s="12" t="s">
        <v>1235</v>
      </c>
      <c r="E102" s="12">
        <v>0</v>
      </c>
      <c r="F102" s="73">
        <v>1</v>
      </c>
      <c r="G102" s="73">
        <v>1</v>
      </c>
      <c r="H102" s="12">
        <v>0</v>
      </c>
      <c r="I102" s="12">
        <v>246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</row>
    <row r="103" spans="1:14">
      <c r="A103" s="11" t="s">
        <v>1263</v>
      </c>
    </row>
    <row r="104" spans="1:14">
      <c r="A104" s="11" t="s">
        <v>1260</v>
      </c>
      <c r="B104" s="12">
        <v>305</v>
      </c>
      <c r="C104" s="12">
        <v>290</v>
      </c>
      <c r="D104" s="12" t="s">
        <v>1235</v>
      </c>
      <c r="E104" s="12">
        <v>0</v>
      </c>
      <c r="F104" s="73">
        <v>1</v>
      </c>
      <c r="G104" s="73">
        <v>1</v>
      </c>
      <c r="H104" s="12">
        <v>0</v>
      </c>
      <c r="I104" s="12">
        <v>246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</row>
    <row r="105" spans="1:14">
      <c r="A105" s="11" t="s">
        <v>1260</v>
      </c>
      <c r="B105" s="12">
        <v>303</v>
      </c>
      <c r="C105" s="12">
        <v>302</v>
      </c>
      <c r="D105" s="12" t="s">
        <v>1235</v>
      </c>
      <c r="E105" s="12">
        <v>0</v>
      </c>
      <c r="F105" s="73">
        <v>1</v>
      </c>
      <c r="G105" s="73">
        <v>1</v>
      </c>
      <c r="H105" s="12">
        <v>0</v>
      </c>
      <c r="I105" s="12">
        <v>246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</row>
    <row r="106" spans="1:14">
      <c r="A106" s="11" t="s">
        <v>1260</v>
      </c>
      <c r="B106" s="12">
        <v>288</v>
      </c>
      <c r="C106" s="12">
        <v>305</v>
      </c>
      <c r="D106" s="12" t="s">
        <v>1235</v>
      </c>
      <c r="E106" s="12">
        <v>0</v>
      </c>
      <c r="F106" s="73">
        <v>1</v>
      </c>
      <c r="G106" s="73">
        <v>1</v>
      </c>
      <c r="H106" s="12">
        <v>0</v>
      </c>
      <c r="I106" s="12">
        <v>246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</row>
    <row r="107" spans="1:14">
      <c r="A107" s="11" t="s">
        <v>1264</v>
      </c>
    </row>
    <row r="108" spans="1:14">
      <c r="A108" s="11" t="s">
        <v>1260</v>
      </c>
      <c r="B108" s="12">
        <v>302</v>
      </c>
      <c r="C108" s="12">
        <v>370</v>
      </c>
      <c r="D108" s="12" t="s">
        <v>1235</v>
      </c>
      <c r="E108" s="12">
        <v>0</v>
      </c>
      <c r="F108" s="73">
        <v>1</v>
      </c>
      <c r="G108" s="73">
        <v>1</v>
      </c>
      <c r="H108" s="12">
        <v>0</v>
      </c>
      <c r="I108" s="12">
        <v>246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</row>
    <row r="109" spans="1:14">
      <c r="A109" s="11" t="s">
        <v>1244</v>
      </c>
    </row>
    <row r="110" spans="1:14">
      <c r="A110" s="11" t="s">
        <v>1260</v>
      </c>
      <c r="B110" s="12">
        <v>273</v>
      </c>
      <c r="C110" s="12">
        <v>743</v>
      </c>
      <c r="D110" s="12" t="s">
        <v>1235</v>
      </c>
      <c r="E110" s="12">
        <v>0</v>
      </c>
      <c r="F110" s="73">
        <v>1</v>
      </c>
      <c r="G110" s="73">
        <v>1</v>
      </c>
      <c r="H110" s="12">
        <v>0</v>
      </c>
      <c r="I110" s="12">
        <v>246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</row>
    <row r="111" spans="1:14">
      <c r="A111" s="11" t="s">
        <v>1260</v>
      </c>
      <c r="B111" s="12">
        <v>274</v>
      </c>
      <c r="C111" s="12">
        <v>744</v>
      </c>
      <c r="D111" s="12" t="s">
        <v>1235</v>
      </c>
      <c r="E111" s="12">
        <v>0</v>
      </c>
      <c r="F111" s="73">
        <v>1</v>
      </c>
      <c r="G111" s="73">
        <v>1</v>
      </c>
      <c r="H111" s="12">
        <v>0</v>
      </c>
      <c r="I111" s="12">
        <v>246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</row>
    <row r="112" spans="1:14">
      <c r="A112" s="11" t="s">
        <v>1260</v>
      </c>
      <c r="B112" s="12">
        <v>512</v>
      </c>
      <c r="C112" s="12">
        <v>770</v>
      </c>
      <c r="D112" s="12" t="s">
        <v>1235</v>
      </c>
      <c r="E112" s="12">
        <v>0</v>
      </c>
      <c r="F112" s="73">
        <v>1</v>
      </c>
      <c r="G112" s="73">
        <v>1</v>
      </c>
      <c r="H112" s="12">
        <v>0</v>
      </c>
      <c r="I112" s="12">
        <v>246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</row>
    <row r="113" spans="1:14">
      <c r="A113" s="11" t="s">
        <v>1260</v>
      </c>
      <c r="B113" s="12">
        <v>519</v>
      </c>
      <c r="C113" s="12">
        <v>777</v>
      </c>
      <c r="D113" s="12" t="s">
        <v>1235</v>
      </c>
      <c r="E113" s="12">
        <v>0</v>
      </c>
      <c r="F113" s="73">
        <v>1</v>
      </c>
      <c r="G113" s="73">
        <v>1</v>
      </c>
      <c r="H113" s="12">
        <v>0</v>
      </c>
      <c r="I113" s="12">
        <v>246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</row>
    <row r="115" spans="1:14">
      <c r="A115" s="11" t="s">
        <v>1265</v>
      </c>
    </row>
    <row r="116" spans="1:14">
      <c r="A116" s="11" t="s">
        <v>1266</v>
      </c>
    </row>
    <row r="117" spans="1:14">
      <c r="A117" s="11" t="s">
        <v>1267</v>
      </c>
      <c r="B117" s="12">
        <v>13</v>
      </c>
      <c r="C117" s="12">
        <v>196</v>
      </c>
      <c r="D117" s="12" t="s">
        <v>1235</v>
      </c>
      <c r="E117" s="12">
        <v>0</v>
      </c>
      <c r="F117" s="73">
        <v>1</v>
      </c>
      <c r="G117" s="73">
        <v>1</v>
      </c>
      <c r="H117" s="12">
        <v>0</v>
      </c>
      <c r="I117" s="12">
        <v>246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</row>
    <row r="118" spans="1:14">
      <c r="A118" s="11" t="s">
        <v>1267</v>
      </c>
      <c r="B118" s="12">
        <v>7</v>
      </c>
      <c r="C118" s="12">
        <v>201</v>
      </c>
      <c r="D118" s="12" t="s">
        <v>1235</v>
      </c>
      <c r="E118" s="12">
        <v>0</v>
      </c>
      <c r="F118" s="73">
        <v>1</v>
      </c>
      <c r="G118" s="73">
        <v>1</v>
      </c>
      <c r="H118" s="12">
        <v>0</v>
      </c>
      <c r="I118" s="12">
        <v>246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</row>
    <row r="120" spans="1:14">
      <c r="A120" s="11" t="s">
        <v>1268</v>
      </c>
    </row>
    <row r="121" spans="1:14">
      <c r="A121" s="11" t="s">
        <v>1269</v>
      </c>
      <c r="B121" s="12" t="s">
        <v>1270</v>
      </c>
    </row>
    <row r="122" spans="1:14">
      <c r="A122" s="11" t="s">
        <v>1271</v>
      </c>
      <c r="B122" s="12">
        <v>10</v>
      </c>
      <c r="C122" s="12">
        <v>61</v>
      </c>
      <c r="D122" s="12" t="s">
        <v>1235</v>
      </c>
      <c r="E122" s="12">
        <v>0</v>
      </c>
      <c r="F122" s="73">
        <v>1</v>
      </c>
      <c r="G122" s="73">
        <v>1</v>
      </c>
      <c r="H122" s="12">
        <v>0</v>
      </c>
      <c r="I122" s="12">
        <v>246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</row>
    <row r="123" spans="1:14">
      <c r="A123" s="11" t="s">
        <v>1271</v>
      </c>
      <c r="B123" s="12">
        <v>15</v>
      </c>
      <c r="C123" s="12">
        <v>68</v>
      </c>
      <c r="D123" s="12" t="s">
        <v>1235</v>
      </c>
      <c r="E123" s="12">
        <v>0</v>
      </c>
      <c r="F123" s="73">
        <v>1</v>
      </c>
      <c r="G123" s="73">
        <v>1</v>
      </c>
      <c r="H123" s="12">
        <v>0</v>
      </c>
      <c r="I123" s="12">
        <v>246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</row>
    <row r="125" spans="1:14">
      <c r="A125" s="11" t="s">
        <v>1268</v>
      </c>
    </row>
    <row r="126" spans="1:14">
      <c r="A126" s="11" t="s">
        <v>1272</v>
      </c>
    </row>
    <row r="127" spans="1:14">
      <c r="A127" s="11" t="s">
        <v>1273</v>
      </c>
      <c r="B127" s="12">
        <v>139</v>
      </c>
      <c r="C127" s="12">
        <v>13</v>
      </c>
      <c r="D127" s="12" t="s">
        <v>1235</v>
      </c>
      <c r="E127" s="12">
        <v>0</v>
      </c>
      <c r="F127" s="73">
        <v>1</v>
      </c>
      <c r="G127" s="73">
        <v>1</v>
      </c>
      <c r="H127" s="12">
        <v>0</v>
      </c>
      <c r="I127" s="12">
        <v>246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</row>
    <row r="128" spans="1:14">
      <c r="A128" s="11" t="s">
        <v>1273</v>
      </c>
      <c r="B128" s="12">
        <v>138</v>
      </c>
      <c r="C128" s="12">
        <v>12</v>
      </c>
      <c r="D128" s="12" t="s">
        <v>1235</v>
      </c>
      <c r="E128" s="12">
        <v>0</v>
      </c>
      <c r="F128" s="73">
        <v>1</v>
      </c>
      <c r="G128" s="73">
        <v>1</v>
      </c>
      <c r="H128" s="12">
        <v>0</v>
      </c>
      <c r="I128" s="12">
        <v>246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</row>
    <row r="130" spans="1:14">
      <c r="A130" s="11" t="s">
        <v>1274</v>
      </c>
    </row>
    <row r="131" spans="1:14">
      <c r="A131" s="11" t="s">
        <v>1266</v>
      </c>
    </row>
    <row r="132" spans="1:14">
      <c r="A132" s="11" t="s">
        <v>1275</v>
      </c>
      <c r="B132" s="12">
        <v>332</v>
      </c>
      <c r="C132" s="12">
        <v>380</v>
      </c>
      <c r="D132" s="12" t="s">
        <v>1235</v>
      </c>
      <c r="E132" s="12">
        <v>0</v>
      </c>
      <c r="F132" s="73">
        <v>1</v>
      </c>
      <c r="G132" s="73">
        <v>1</v>
      </c>
      <c r="H132" s="12">
        <v>0</v>
      </c>
      <c r="I132" s="12">
        <v>246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</row>
    <row r="133" spans="1:14">
      <c r="A133" s="11" t="s">
        <v>1275</v>
      </c>
      <c r="B133" s="12">
        <v>328</v>
      </c>
      <c r="C133" s="12">
        <v>384</v>
      </c>
      <c r="D133" s="12" t="s">
        <v>1235</v>
      </c>
      <c r="E133" s="12">
        <v>0</v>
      </c>
      <c r="F133" s="73">
        <v>1</v>
      </c>
      <c r="G133" s="73">
        <v>1</v>
      </c>
      <c r="H133" s="12">
        <v>0</v>
      </c>
      <c r="I133" s="12">
        <v>246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</row>
    <row r="135" spans="1:14">
      <c r="A135" s="11" t="s">
        <v>1276</v>
      </c>
    </row>
    <row r="136" spans="1:14">
      <c r="A136" s="11" t="s">
        <v>1277</v>
      </c>
      <c r="B136" s="12">
        <v>256</v>
      </c>
      <c r="C136" s="12">
        <v>231</v>
      </c>
      <c r="D136" s="12" t="s">
        <v>531</v>
      </c>
      <c r="E136" s="12">
        <v>0</v>
      </c>
      <c r="F136" s="73">
        <v>1</v>
      </c>
      <c r="G136" s="73">
        <v>1</v>
      </c>
      <c r="H136" s="12">
        <v>0</v>
      </c>
      <c r="I136" s="12">
        <v>246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</row>
    <row r="137" spans="1:14">
      <c r="A137" s="11" t="s">
        <v>1277</v>
      </c>
      <c r="B137" s="12">
        <v>251</v>
      </c>
      <c r="C137" s="12">
        <v>236</v>
      </c>
      <c r="D137" s="12" t="s">
        <v>531</v>
      </c>
      <c r="E137" s="12">
        <v>0</v>
      </c>
      <c r="F137" s="73">
        <v>1</v>
      </c>
      <c r="G137" s="73">
        <v>1</v>
      </c>
      <c r="H137" s="12">
        <v>0</v>
      </c>
      <c r="I137" s="12">
        <v>246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</row>
    <row r="138" spans="1:14">
      <c r="A138" s="11" t="s">
        <v>1277</v>
      </c>
      <c r="B138" s="12">
        <v>255</v>
      </c>
      <c r="C138" s="12">
        <v>230</v>
      </c>
      <c r="D138" s="12" t="s">
        <v>531</v>
      </c>
      <c r="E138" s="12">
        <v>0</v>
      </c>
      <c r="F138" s="73">
        <v>1</v>
      </c>
      <c r="G138" s="73">
        <v>1</v>
      </c>
      <c r="H138" s="12">
        <v>0</v>
      </c>
      <c r="I138" s="12">
        <v>246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</row>
    <row r="139" spans="1:14">
      <c r="A139" s="11" t="s">
        <v>1277</v>
      </c>
      <c r="B139" s="12">
        <v>250</v>
      </c>
      <c r="C139" s="12">
        <v>235</v>
      </c>
      <c r="D139" s="12" t="s">
        <v>531</v>
      </c>
      <c r="E139" s="12">
        <v>0</v>
      </c>
      <c r="F139" s="73">
        <v>1</v>
      </c>
      <c r="G139" s="73">
        <v>1</v>
      </c>
      <c r="H139" s="12">
        <v>0</v>
      </c>
      <c r="I139" s="12">
        <v>246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</row>
    <row r="140" spans="1:14">
      <c r="A140" s="11" t="s">
        <v>1277</v>
      </c>
      <c r="B140" s="12">
        <v>254</v>
      </c>
      <c r="C140" s="12">
        <v>229</v>
      </c>
      <c r="D140" s="12" t="s">
        <v>531</v>
      </c>
      <c r="E140" s="12">
        <v>0</v>
      </c>
      <c r="F140" s="73">
        <v>1</v>
      </c>
      <c r="G140" s="73">
        <v>1</v>
      </c>
      <c r="H140" s="12">
        <v>0</v>
      </c>
      <c r="I140" s="12">
        <v>246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</row>
    <row r="141" spans="1:14">
      <c r="A141" s="11" t="s">
        <v>1277</v>
      </c>
      <c r="B141" s="12">
        <v>249</v>
      </c>
      <c r="C141" s="12">
        <v>234</v>
      </c>
      <c r="D141" s="12" t="s">
        <v>531</v>
      </c>
      <c r="E141" s="12">
        <v>0</v>
      </c>
      <c r="F141" s="73">
        <v>1</v>
      </c>
      <c r="G141" s="73">
        <v>1</v>
      </c>
      <c r="H141" s="12">
        <v>0</v>
      </c>
      <c r="I141" s="12">
        <v>246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</row>
    <row r="142" spans="1:14">
      <c r="A142" s="11" t="s">
        <v>1277</v>
      </c>
      <c r="B142" s="12">
        <v>253</v>
      </c>
      <c r="C142" s="12">
        <v>228</v>
      </c>
      <c r="D142" s="12" t="s">
        <v>531</v>
      </c>
      <c r="E142" s="12">
        <v>0</v>
      </c>
      <c r="F142" s="73">
        <v>1</v>
      </c>
      <c r="G142" s="73">
        <v>1</v>
      </c>
      <c r="H142" s="12">
        <v>0</v>
      </c>
      <c r="I142" s="12">
        <v>246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</row>
    <row r="143" spans="1:14">
      <c r="A143" s="11" t="s">
        <v>1277</v>
      </c>
      <c r="B143" s="12">
        <v>248</v>
      </c>
      <c r="C143" s="12">
        <v>233</v>
      </c>
      <c r="D143" s="12" t="s">
        <v>531</v>
      </c>
      <c r="E143" s="12">
        <v>0</v>
      </c>
      <c r="F143" s="73">
        <v>1</v>
      </c>
      <c r="G143" s="73">
        <v>1</v>
      </c>
      <c r="H143" s="12">
        <v>0</v>
      </c>
      <c r="I143" s="12">
        <v>246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</row>
    <row r="144" spans="1:14">
      <c r="A144" s="11" t="s">
        <v>1277</v>
      </c>
      <c r="B144" s="12">
        <v>252</v>
      </c>
      <c r="C144" s="12">
        <v>227</v>
      </c>
      <c r="D144" s="12" t="s">
        <v>531</v>
      </c>
      <c r="E144" s="12">
        <v>0</v>
      </c>
      <c r="F144" s="73">
        <v>1</v>
      </c>
      <c r="G144" s="73">
        <v>1</v>
      </c>
      <c r="H144" s="12">
        <v>0</v>
      </c>
      <c r="I144" s="12">
        <v>246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</row>
    <row r="145" spans="1:14">
      <c r="A145" s="11" t="s">
        <v>1277</v>
      </c>
      <c r="B145" s="12">
        <v>247</v>
      </c>
      <c r="C145" s="12">
        <v>232</v>
      </c>
      <c r="D145" s="12" t="s">
        <v>531</v>
      </c>
      <c r="E145" s="12">
        <v>0</v>
      </c>
      <c r="F145" s="73">
        <v>1</v>
      </c>
      <c r="G145" s="73">
        <v>1</v>
      </c>
      <c r="H145" s="12">
        <v>0</v>
      </c>
      <c r="I145" s="12">
        <v>246</v>
      </c>
      <c r="J145" s="12">
        <v>0</v>
      </c>
      <c r="K145" s="12">
        <v>0</v>
      </c>
      <c r="L145" s="12">
        <v>0</v>
      </c>
      <c r="M145" s="12">
        <v>0</v>
      </c>
      <c r="N145" s="12">
        <v>0</v>
      </c>
    </row>
    <row r="146" spans="1:14">
      <c r="A146" s="11" t="s">
        <v>1277</v>
      </c>
      <c r="B146" s="12">
        <v>257</v>
      </c>
      <c r="C146" s="12">
        <v>186</v>
      </c>
      <c r="D146" s="12" t="s">
        <v>531</v>
      </c>
      <c r="E146" s="12">
        <v>0</v>
      </c>
      <c r="F146" s="73">
        <v>1</v>
      </c>
      <c r="G146" s="73">
        <v>1</v>
      </c>
      <c r="H146" s="12">
        <v>0</v>
      </c>
      <c r="I146" s="12">
        <v>246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</row>
    <row r="147" spans="1:14">
      <c r="A147" s="11" t="s">
        <v>1277</v>
      </c>
      <c r="B147" s="12">
        <v>253</v>
      </c>
      <c r="C147" s="12">
        <v>183</v>
      </c>
      <c r="D147" s="12" t="s">
        <v>531</v>
      </c>
      <c r="E147" s="12">
        <v>0</v>
      </c>
      <c r="F147" s="73">
        <v>1</v>
      </c>
      <c r="G147" s="73">
        <v>1</v>
      </c>
      <c r="H147" s="12">
        <v>0</v>
      </c>
      <c r="I147" s="12">
        <v>246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</row>
    <row r="148" spans="1:14">
      <c r="A148" s="11" t="s">
        <v>1277</v>
      </c>
      <c r="B148" s="12">
        <v>256</v>
      </c>
      <c r="C148" s="12">
        <v>187</v>
      </c>
      <c r="D148" s="12" t="s">
        <v>531</v>
      </c>
      <c r="E148" s="12">
        <v>0</v>
      </c>
      <c r="F148" s="73">
        <v>1</v>
      </c>
      <c r="G148" s="73">
        <v>1</v>
      </c>
      <c r="H148" s="12">
        <v>0</v>
      </c>
      <c r="I148" s="12">
        <v>246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</row>
    <row r="149" spans="1:14">
      <c r="A149" s="11" t="s">
        <v>1277</v>
      </c>
      <c r="B149" s="12">
        <v>252</v>
      </c>
      <c r="C149" s="12">
        <v>184</v>
      </c>
      <c r="D149" s="12" t="s">
        <v>531</v>
      </c>
      <c r="E149" s="12">
        <v>0</v>
      </c>
      <c r="F149" s="73">
        <v>1</v>
      </c>
      <c r="G149" s="73">
        <v>1</v>
      </c>
      <c r="H149" s="12">
        <v>0</v>
      </c>
      <c r="I149" s="12">
        <v>246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</row>
    <row r="150" spans="1:14">
      <c r="A150" s="11" t="s">
        <v>1277</v>
      </c>
      <c r="B150" s="12">
        <v>255</v>
      </c>
      <c r="C150" s="12">
        <v>188</v>
      </c>
      <c r="D150" s="12" t="s">
        <v>531</v>
      </c>
      <c r="E150" s="12">
        <v>0</v>
      </c>
      <c r="F150" s="73">
        <v>1</v>
      </c>
      <c r="G150" s="73">
        <v>1</v>
      </c>
      <c r="H150" s="12">
        <v>0</v>
      </c>
      <c r="I150" s="12">
        <v>246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</row>
    <row r="151" spans="1:14">
      <c r="A151" s="11" t="s">
        <v>1277</v>
      </c>
      <c r="B151" s="12">
        <v>251</v>
      </c>
      <c r="C151" s="12">
        <v>185</v>
      </c>
      <c r="D151" s="12" t="s">
        <v>531</v>
      </c>
      <c r="E151" s="12">
        <v>0</v>
      </c>
      <c r="F151" s="73">
        <v>1</v>
      </c>
      <c r="G151" s="73">
        <v>1</v>
      </c>
      <c r="H151" s="12">
        <v>0</v>
      </c>
      <c r="I151" s="12">
        <v>246</v>
      </c>
      <c r="J151" s="12">
        <v>0</v>
      </c>
      <c r="K151" s="12">
        <v>0</v>
      </c>
      <c r="L151" s="12">
        <v>0</v>
      </c>
      <c r="M151" s="12">
        <v>0</v>
      </c>
      <c r="N151" s="12">
        <v>0</v>
      </c>
    </row>
    <row r="152" spans="1:14">
      <c r="A152" s="11" t="s">
        <v>1277</v>
      </c>
      <c r="B152" s="12">
        <v>254</v>
      </c>
      <c r="C152" s="12">
        <v>189</v>
      </c>
      <c r="D152" s="12" t="s">
        <v>531</v>
      </c>
      <c r="E152" s="12">
        <v>0</v>
      </c>
      <c r="F152" s="73">
        <v>1</v>
      </c>
      <c r="G152" s="73">
        <v>1</v>
      </c>
      <c r="H152" s="12">
        <v>0</v>
      </c>
      <c r="I152" s="12">
        <v>246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</row>
    <row r="153" spans="1:14">
      <c r="A153" s="11" t="s">
        <v>1277</v>
      </c>
      <c r="B153" s="12">
        <v>250</v>
      </c>
      <c r="C153" s="12">
        <v>186</v>
      </c>
      <c r="D153" s="12" t="s">
        <v>531</v>
      </c>
      <c r="E153" s="12">
        <v>0</v>
      </c>
      <c r="F153" s="73">
        <v>1</v>
      </c>
      <c r="G153" s="73">
        <v>1</v>
      </c>
      <c r="H153" s="12">
        <v>0</v>
      </c>
      <c r="I153" s="12">
        <v>246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</row>
    <row r="154" spans="1:14">
      <c r="A154" s="11" t="s">
        <v>1277</v>
      </c>
      <c r="B154" s="12">
        <v>253</v>
      </c>
      <c r="C154" s="12">
        <v>190</v>
      </c>
      <c r="D154" s="12" t="s">
        <v>531</v>
      </c>
      <c r="E154" s="12">
        <v>0</v>
      </c>
      <c r="F154" s="73">
        <v>1</v>
      </c>
      <c r="G154" s="73">
        <v>1</v>
      </c>
      <c r="H154" s="12">
        <v>0</v>
      </c>
      <c r="I154" s="12">
        <v>246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</row>
    <row r="155" spans="1:14">
      <c r="A155" s="11" t="s">
        <v>1277</v>
      </c>
      <c r="B155" s="12">
        <v>249</v>
      </c>
      <c r="C155" s="12">
        <v>187</v>
      </c>
      <c r="D155" s="12" t="s">
        <v>531</v>
      </c>
      <c r="E155" s="12">
        <v>0</v>
      </c>
      <c r="F155" s="73">
        <v>1</v>
      </c>
      <c r="G155" s="73">
        <v>1</v>
      </c>
      <c r="H155" s="12">
        <v>0</v>
      </c>
      <c r="I155" s="12">
        <v>246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</row>
    <row r="156" spans="1:14">
      <c r="A156" s="11" t="s">
        <v>1277</v>
      </c>
      <c r="B156" s="12">
        <v>215</v>
      </c>
      <c r="C156" s="12">
        <v>193</v>
      </c>
      <c r="D156" s="12" t="s">
        <v>531</v>
      </c>
      <c r="E156" s="12">
        <v>0</v>
      </c>
      <c r="F156" s="73">
        <v>1</v>
      </c>
      <c r="G156" s="73">
        <v>1</v>
      </c>
      <c r="H156" s="12">
        <v>0</v>
      </c>
      <c r="I156" s="12">
        <v>246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</row>
    <row r="157" spans="1:14">
      <c r="A157" s="11" t="s">
        <v>1277</v>
      </c>
      <c r="B157" s="12">
        <v>219</v>
      </c>
      <c r="C157" s="12">
        <v>189</v>
      </c>
      <c r="D157" s="12" t="s">
        <v>531</v>
      </c>
      <c r="E157" s="12">
        <v>0</v>
      </c>
      <c r="F157" s="73">
        <v>1</v>
      </c>
      <c r="G157" s="73">
        <v>1</v>
      </c>
      <c r="H157" s="12">
        <v>0</v>
      </c>
      <c r="I157" s="12">
        <v>246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</row>
    <row r="158" spans="1:14">
      <c r="A158" s="11" t="s">
        <v>1245</v>
      </c>
    </row>
    <row r="159" spans="1:14">
      <c r="A159" s="11" t="s">
        <v>1277</v>
      </c>
      <c r="B159" s="12">
        <v>443</v>
      </c>
      <c r="C159" s="12">
        <v>184</v>
      </c>
      <c r="D159" s="12" t="s">
        <v>531</v>
      </c>
      <c r="E159" s="12">
        <v>0</v>
      </c>
      <c r="F159" s="73">
        <v>1</v>
      </c>
      <c r="G159" s="73">
        <v>1</v>
      </c>
      <c r="H159" s="12">
        <v>0</v>
      </c>
      <c r="I159" s="12">
        <v>246</v>
      </c>
      <c r="J159" s="12">
        <v>0</v>
      </c>
      <c r="K159" s="12">
        <v>0</v>
      </c>
      <c r="L159" s="12">
        <v>0</v>
      </c>
      <c r="M159" s="12">
        <v>0</v>
      </c>
      <c r="N159" s="12">
        <v>0</v>
      </c>
    </row>
    <row r="160" spans="1:14">
      <c r="A160" s="11" t="s">
        <v>1277</v>
      </c>
      <c r="B160" s="12">
        <v>443</v>
      </c>
      <c r="C160" s="12">
        <v>192</v>
      </c>
      <c r="D160" s="12" t="s">
        <v>531</v>
      </c>
      <c r="E160" s="12">
        <v>0</v>
      </c>
      <c r="F160" s="73">
        <v>1</v>
      </c>
      <c r="G160" s="73">
        <v>1</v>
      </c>
      <c r="H160" s="12">
        <v>0</v>
      </c>
      <c r="I160" s="12">
        <v>246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</row>
    <row r="162" spans="1:14">
      <c r="A162" s="11" t="s">
        <v>1278</v>
      </c>
    </row>
    <row r="163" spans="1:14">
      <c r="A163" s="11" t="s">
        <v>1279</v>
      </c>
      <c r="B163" s="12">
        <v>136</v>
      </c>
      <c r="C163" s="12">
        <v>336</v>
      </c>
      <c r="D163" s="12" t="s">
        <v>1235</v>
      </c>
      <c r="E163" s="12">
        <v>0</v>
      </c>
      <c r="F163" s="73">
        <v>1</v>
      </c>
      <c r="G163" s="73">
        <v>1</v>
      </c>
      <c r="H163" s="12">
        <v>0</v>
      </c>
      <c r="I163" s="12">
        <v>246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</row>
    <row r="164" spans="1:14">
      <c r="A164" s="11" t="s">
        <v>1279</v>
      </c>
      <c r="B164" s="12">
        <v>131</v>
      </c>
      <c r="C164" s="12">
        <v>301</v>
      </c>
      <c r="D164" s="12" t="s">
        <v>1235</v>
      </c>
      <c r="E164" s="12">
        <v>0</v>
      </c>
      <c r="F164" s="73">
        <v>1</v>
      </c>
      <c r="G164" s="73">
        <v>1</v>
      </c>
      <c r="H164" s="12">
        <v>0</v>
      </c>
      <c r="I164" s="12">
        <v>246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</row>
    <row r="165" spans="1:14">
      <c r="A165" s="11" t="s">
        <v>1279</v>
      </c>
      <c r="B165" s="12">
        <v>140</v>
      </c>
      <c r="C165" s="12">
        <v>362</v>
      </c>
      <c r="D165" s="12" t="s">
        <v>1235</v>
      </c>
      <c r="E165" s="12">
        <v>0</v>
      </c>
      <c r="F165" s="73">
        <v>1</v>
      </c>
      <c r="G165" s="73">
        <v>1</v>
      </c>
      <c r="H165" s="12">
        <v>0</v>
      </c>
      <c r="I165" s="12">
        <v>246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</row>
    <row r="166" spans="1:14">
      <c r="A166" s="11" t="s">
        <v>1279</v>
      </c>
      <c r="B166" s="12">
        <v>169</v>
      </c>
      <c r="C166" s="12">
        <v>352</v>
      </c>
      <c r="D166" s="12" t="s">
        <v>1235</v>
      </c>
      <c r="E166" s="12">
        <v>0</v>
      </c>
      <c r="F166" s="73">
        <v>1</v>
      </c>
      <c r="G166" s="73">
        <v>1</v>
      </c>
      <c r="H166" s="12">
        <v>0</v>
      </c>
      <c r="I166" s="12">
        <v>246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</row>
    <row r="167" spans="1:14">
      <c r="A167" s="11" t="s">
        <v>1279</v>
      </c>
      <c r="B167" s="12">
        <v>164</v>
      </c>
      <c r="C167" s="12">
        <v>357</v>
      </c>
      <c r="D167" s="12" t="s">
        <v>1235</v>
      </c>
      <c r="E167" s="12">
        <v>0</v>
      </c>
      <c r="F167" s="73">
        <v>1</v>
      </c>
      <c r="G167" s="73">
        <v>1</v>
      </c>
      <c r="H167" s="12">
        <v>0</v>
      </c>
      <c r="I167" s="12">
        <v>246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</row>
    <row r="168" spans="1:14">
      <c r="A168" s="11" t="s">
        <v>1279</v>
      </c>
      <c r="B168" s="12">
        <v>122</v>
      </c>
      <c r="C168" s="12">
        <v>334</v>
      </c>
      <c r="D168" s="12" t="s">
        <v>1235</v>
      </c>
      <c r="E168" s="12">
        <v>0</v>
      </c>
      <c r="F168" s="73">
        <v>1</v>
      </c>
      <c r="G168" s="73">
        <v>1</v>
      </c>
      <c r="H168" s="12">
        <v>0</v>
      </c>
      <c r="I168" s="12">
        <v>246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</row>
    <row r="169" spans="1:14">
      <c r="A169" s="11" t="s">
        <v>1279</v>
      </c>
      <c r="B169" s="12">
        <v>143</v>
      </c>
      <c r="C169" s="12">
        <v>324</v>
      </c>
      <c r="D169" s="12" t="s">
        <v>1235</v>
      </c>
      <c r="E169" s="12">
        <v>0</v>
      </c>
      <c r="F169" s="73">
        <v>1</v>
      </c>
      <c r="G169" s="73">
        <v>1</v>
      </c>
      <c r="H169" s="12">
        <v>0</v>
      </c>
      <c r="I169" s="12">
        <v>246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</row>
    <row r="171" spans="1:14">
      <c r="A171" s="11" t="s">
        <v>1280</v>
      </c>
    </row>
    <row r="172" spans="1:14">
      <c r="A172" s="11" t="s">
        <v>1281</v>
      </c>
      <c r="B172" s="12">
        <v>118</v>
      </c>
      <c r="C172" s="12">
        <v>147</v>
      </c>
      <c r="D172" s="12" t="s">
        <v>1235</v>
      </c>
      <c r="E172" s="12">
        <v>0</v>
      </c>
      <c r="F172" s="73">
        <v>1</v>
      </c>
      <c r="G172" s="73">
        <v>1</v>
      </c>
      <c r="H172" s="12">
        <v>0</v>
      </c>
      <c r="I172" s="12">
        <v>246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</row>
    <row r="174" spans="1:14">
      <c r="A174" s="11" t="s">
        <v>1222</v>
      </c>
    </row>
    <row r="175" spans="1:14">
      <c r="A175" s="11" t="s">
        <v>1282</v>
      </c>
    </row>
    <row r="177" spans="1:14">
      <c r="A177" s="11" t="s">
        <v>1232</v>
      </c>
    </row>
    <row r="178" spans="1:14" s="14" customFormat="1">
      <c r="A178" s="13">
        <v>0</v>
      </c>
      <c r="B178" s="14">
        <v>150</v>
      </c>
      <c r="C178" s="14">
        <v>150</v>
      </c>
      <c r="D178" s="14" t="s">
        <v>1056</v>
      </c>
      <c r="E178" s="14">
        <v>55</v>
      </c>
      <c r="F178" s="21">
        <v>1</v>
      </c>
      <c r="G178" s="21">
        <v>60</v>
      </c>
      <c r="H178" s="14">
        <v>0</v>
      </c>
      <c r="I178" s="14">
        <v>246</v>
      </c>
      <c r="J178" s="14">
        <v>0</v>
      </c>
      <c r="K178" s="14">
        <v>0</v>
      </c>
      <c r="L178" s="12">
        <v>0</v>
      </c>
      <c r="M178" s="12">
        <v>0</v>
      </c>
      <c r="N178" s="12">
        <v>0</v>
      </c>
    </row>
    <row r="179" spans="1:14" s="14" customFormat="1">
      <c r="A179" s="13">
        <v>0</v>
      </c>
      <c r="B179" s="14">
        <v>150</v>
      </c>
      <c r="C179" s="14">
        <v>150</v>
      </c>
      <c r="D179" s="14" t="s">
        <v>1283</v>
      </c>
      <c r="E179" s="14">
        <v>55</v>
      </c>
      <c r="F179" s="21">
        <v>1</v>
      </c>
      <c r="G179" s="21">
        <v>60</v>
      </c>
      <c r="H179" s="14">
        <v>0</v>
      </c>
      <c r="I179" s="14">
        <v>246</v>
      </c>
      <c r="J179" s="14">
        <v>0</v>
      </c>
      <c r="K179" s="14">
        <v>0</v>
      </c>
      <c r="L179" s="12">
        <v>0</v>
      </c>
      <c r="M179" s="12">
        <v>0</v>
      </c>
      <c r="N179" s="12">
        <v>0</v>
      </c>
    </row>
    <row r="180" spans="1:14" s="14" customFormat="1">
      <c r="A180" s="13">
        <v>0</v>
      </c>
      <c r="B180" s="14">
        <v>150</v>
      </c>
      <c r="C180" s="14">
        <v>150</v>
      </c>
      <c r="D180" s="14" t="s">
        <v>1284</v>
      </c>
      <c r="E180" s="14">
        <v>55</v>
      </c>
      <c r="F180" s="21">
        <v>1</v>
      </c>
      <c r="G180" s="21">
        <v>60</v>
      </c>
      <c r="H180" s="14">
        <v>0</v>
      </c>
      <c r="I180" s="14">
        <v>246</v>
      </c>
      <c r="J180" s="14">
        <v>0</v>
      </c>
      <c r="K180" s="14">
        <v>0</v>
      </c>
      <c r="L180" s="12">
        <v>0</v>
      </c>
      <c r="M180" s="12">
        <v>0</v>
      </c>
      <c r="N180" s="12">
        <v>0</v>
      </c>
    </row>
    <row r="181" spans="1:14" s="14" customFormat="1">
      <c r="A181" s="13">
        <v>0</v>
      </c>
      <c r="B181" s="14">
        <v>150</v>
      </c>
      <c r="C181" s="14">
        <v>150</v>
      </c>
      <c r="D181" s="14" t="s">
        <v>1285</v>
      </c>
      <c r="E181" s="14">
        <v>55</v>
      </c>
      <c r="F181" s="21">
        <v>1</v>
      </c>
      <c r="G181" s="21">
        <v>60</v>
      </c>
      <c r="H181" s="14">
        <v>0</v>
      </c>
      <c r="I181" s="14">
        <v>246</v>
      </c>
      <c r="J181" s="14">
        <v>0</v>
      </c>
      <c r="K181" s="14">
        <v>0</v>
      </c>
      <c r="L181" s="12">
        <v>0</v>
      </c>
      <c r="M181" s="12">
        <v>0</v>
      </c>
      <c r="N181" s="12">
        <v>0</v>
      </c>
    </row>
    <row r="182" spans="1:14" s="14" customFormat="1">
      <c r="A182" s="13">
        <v>0</v>
      </c>
      <c r="B182" s="14">
        <v>150</v>
      </c>
      <c r="C182" s="14">
        <v>150</v>
      </c>
      <c r="D182" s="14" t="s">
        <v>1286</v>
      </c>
      <c r="E182" s="14">
        <v>55</v>
      </c>
      <c r="F182" s="21">
        <v>1</v>
      </c>
      <c r="G182" s="21">
        <v>60</v>
      </c>
      <c r="H182" s="14">
        <v>0</v>
      </c>
      <c r="I182" s="14">
        <v>246</v>
      </c>
      <c r="J182" s="14">
        <v>0</v>
      </c>
      <c r="K182" s="14">
        <v>0</v>
      </c>
      <c r="L182" s="12">
        <v>0</v>
      </c>
      <c r="M182" s="12">
        <v>0</v>
      </c>
      <c r="N182" s="12">
        <v>0</v>
      </c>
    </row>
    <row r="183" spans="1:14" s="14" customFormat="1">
      <c r="A183" s="13">
        <v>0</v>
      </c>
      <c r="B183" s="14">
        <v>150</v>
      </c>
      <c r="C183" s="14">
        <v>150</v>
      </c>
      <c r="D183" s="14" t="s">
        <v>1287</v>
      </c>
      <c r="E183" s="14">
        <v>55</v>
      </c>
      <c r="F183" s="21">
        <v>1</v>
      </c>
      <c r="G183" s="21">
        <v>60</v>
      </c>
      <c r="H183" s="14">
        <v>0</v>
      </c>
      <c r="I183" s="14">
        <v>246</v>
      </c>
      <c r="J183" s="14">
        <v>0</v>
      </c>
      <c r="K183" s="14">
        <v>0</v>
      </c>
      <c r="L183" s="12">
        <v>0</v>
      </c>
      <c r="M183" s="12">
        <v>0</v>
      </c>
      <c r="N183" s="12">
        <v>0</v>
      </c>
    </row>
    <row r="184" spans="1:14" s="14" customFormat="1">
      <c r="A184" s="13"/>
      <c r="F184" s="21"/>
      <c r="G184" s="21"/>
    </row>
    <row r="185" spans="1:14" s="14" customFormat="1">
      <c r="A185" s="13">
        <v>0</v>
      </c>
      <c r="B185" s="14">
        <v>550</v>
      </c>
      <c r="C185" s="14">
        <v>150</v>
      </c>
      <c r="D185" s="14" t="s">
        <v>1056</v>
      </c>
      <c r="E185" s="14">
        <v>55</v>
      </c>
      <c r="F185" s="21">
        <v>1</v>
      </c>
      <c r="G185" s="21">
        <v>60</v>
      </c>
      <c r="H185" s="14">
        <v>0</v>
      </c>
      <c r="I185" s="14">
        <v>246</v>
      </c>
      <c r="J185" s="14">
        <v>0</v>
      </c>
      <c r="K185" s="14">
        <v>0</v>
      </c>
      <c r="L185" s="12">
        <v>0</v>
      </c>
      <c r="M185" s="12">
        <v>0</v>
      </c>
      <c r="N185" s="12">
        <v>0</v>
      </c>
    </row>
    <row r="186" spans="1:14" s="14" customFormat="1">
      <c r="A186" s="13">
        <v>0</v>
      </c>
      <c r="B186" s="14">
        <v>550</v>
      </c>
      <c r="C186" s="14">
        <v>150</v>
      </c>
      <c r="D186" s="14" t="s">
        <v>1283</v>
      </c>
      <c r="E186" s="14">
        <v>55</v>
      </c>
      <c r="F186" s="21">
        <v>1</v>
      </c>
      <c r="G186" s="21">
        <v>60</v>
      </c>
      <c r="H186" s="14">
        <v>0</v>
      </c>
      <c r="I186" s="14">
        <v>246</v>
      </c>
      <c r="J186" s="14">
        <v>0</v>
      </c>
      <c r="K186" s="14">
        <v>0</v>
      </c>
      <c r="L186" s="12">
        <v>0</v>
      </c>
      <c r="M186" s="12">
        <v>0</v>
      </c>
      <c r="N186" s="12">
        <v>0</v>
      </c>
    </row>
    <row r="187" spans="1:14" s="14" customFormat="1">
      <c r="A187" s="13">
        <v>0</v>
      </c>
      <c r="B187" s="14">
        <v>550</v>
      </c>
      <c r="C187" s="14">
        <v>150</v>
      </c>
      <c r="D187" s="14" t="s">
        <v>1284</v>
      </c>
      <c r="E187" s="14">
        <v>55</v>
      </c>
      <c r="F187" s="21">
        <v>1</v>
      </c>
      <c r="G187" s="21">
        <v>60</v>
      </c>
      <c r="H187" s="14">
        <v>0</v>
      </c>
      <c r="I187" s="14">
        <v>246</v>
      </c>
      <c r="J187" s="14">
        <v>0</v>
      </c>
      <c r="K187" s="14">
        <v>0</v>
      </c>
      <c r="L187" s="12">
        <v>0</v>
      </c>
      <c r="M187" s="12">
        <v>0</v>
      </c>
      <c r="N187" s="12">
        <v>0</v>
      </c>
    </row>
    <row r="188" spans="1:14" s="14" customFormat="1">
      <c r="A188" s="13">
        <v>0</v>
      </c>
      <c r="B188" s="14">
        <v>550</v>
      </c>
      <c r="C188" s="14">
        <v>150</v>
      </c>
      <c r="D188" s="14" t="s">
        <v>1285</v>
      </c>
      <c r="E188" s="14">
        <v>55</v>
      </c>
      <c r="F188" s="21">
        <v>1</v>
      </c>
      <c r="G188" s="21">
        <v>60</v>
      </c>
      <c r="H188" s="14">
        <v>0</v>
      </c>
      <c r="I188" s="14">
        <v>246</v>
      </c>
      <c r="J188" s="14">
        <v>0</v>
      </c>
      <c r="K188" s="14">
        <v>0</v>
      </c>
      <c r="L188" s="12">
        <v>0</v>
      </c>
      <c r="M188" s="12">
        <v>0</v>
      </c>
      <c r="N188" s="12">
        <v>0</v>
      </c>
    </row>
    <row r="189" spans="1:14" s="14" customFormat="1">
      <c r="A189" s="13">
        <v>0</v>
      </c>
      <c r="B189" s="14">
        <v>550</v>
      </c>
      <c r="C189" s="14">
        <v>150</v>
      </c>
      <c r="D189" s="14" t="s">
        <v>1286</v>
      </c>
      <c r="E189" s="14">
        <v>55</v>
      </c>
      <c r="F189" s="21">
        <v>1</v>
      </c>
      <c r="G189" s="21">
        <v>60</v>
      </c>
      <c r="H189" s="14">
        <v>0</v>
      </c>
      <c r="I189" s="14">
        <v>246</v>
      </c>
      <c r="J189" s="14">
        <v>0</v>
      </c>
      <c r="K189" s="14">
        <v>0</v>
      </c>
      <c r="L189" s="12">
        <v>0</v>
      </c>
      <c r="M189" s="12">
        <v>0</v>
      </c>
      <c r="N189" s="12">
        <v>0</v>
      </c>
    </row>
    <row r="190" spans="1:14" s="14" customFormat="1">
      <c r="A190" s="13">
        <v>0</v>
      </c>
      <c r="B190" s="14">
        <v>550</v>
      </c>
      <c r="C190" s="14">
        <v>150</v>
      </c>
      <c r="D190" s="14" t="s">
        <v>1287</v>
      </c>
      <c r="E190" s="14">
        <v>55</v>
      </c>
      <c r="F190" s="21">
        <v>1</v>
      </c>
      <c r="G190" s="21">
        <v>60</v>
      </c>
      <c r="H190" s="14">
        <v>0</v>
      </c>
      <c r="I190" s="14">
        <v>246</v>
      </c>
      <c r="J190" s="14">
        <v>0</v>
      </c>
      <c r="K190" s="14">
        <v>0</v>
      </c>
      <c r="L190" s="12">
        <v>0</v>
      </c>
      <c r="M190" s="12">
        <v>0</v>
      </c>
      <c r="N190" s="12">
        <v>0</v>
      </c>
    </row>
    <row r="191" spans="1:14" s="14" customFormat="1">
      <c r="A191" s="13"/>
      <c r="F191" s="21"/>
      <c r="G191" s="21"/>
    </row>
    <row r="192" spans="1:14" s="14" customFormat="1">
      <c r="A192" s="13">
        <v>0</v>
      </c>
      <c r="B192" s="14">
        <v>150</v>
      </c>
      <c r="C192" s="14">
        <v>350</v>
      </c>
      <c r="D192" s="14" t="s">
        <v>1056</v>
      </c>
      <c r="E192" s="14">
        <v>55</v>
      </c>
      <c r="F192" s="21">
        <v>1</v>
      </c>
      <c r="G192" s="21">
        <v>60</v>
      </c>
      <c r="H192" s="14">
        <v>0</v>
      </c>
      <c r="I192" s="14">
        <v>246</v>
      </c>
      <c r="J192" s="14">
        <v>0</v>
      </c>
      <c r="K192" s="14">
        <v>0</v>
      </c>
      <c r="L192" s="12">
        <v>0</v>
      </c>
      <c r="M192" s="12">
        <v>0</v>
      </c>
      <c r="N192" s="12">
        <v>0</v>
      </c>
    </row>
    <row r="193" spans="1:14" s="14" customFormat="1">
      <c r="A193" s="13">
        <v>0</v>
      </c>
      <c r="B193" s="14">
        <v>150</v>
      </c>
      <c r="C193" s="14">
        <v>350</v>
      </c>
      <c r="D193" s="14" t="s">
        <v>1283</v>
      </c>
      <c r="E193" s="14">
        <v>55</v>
      </c>
      <c r="F193" s="21">
        <v>1</v>
      </c>
      <c r="G193" s="21">
        <v>60</v>
      </c>
      <c r="H193" s="14">
        <v>0</v>
      </c>
      <c r="I193" s="14">
        <v>246</v>
      </c>
      <c r="J193" s="14">
        <v>0</v>
      </c>
      <c r="K193" s="14">
        <v>0</v>
      </c>
      <c r="L193" s="12">
        <v>0</v>
      </c>
      <c r="M193" s="12">
        <v>0</v>
      </c>
      <c r="N193" s="12">
        <v>0</v>
      </c>
    </row>
    <row r="194" spans="1:14" s="14" customFormat="1">
      <c r="A194" s="13">
        <v>0</v>
      </c>
      <c r="B194" s="14">
        <v>150</v>
      </c>
      <c r="C194" s="14">
        <v>350</v>
      </c>
      <c r="D194" s="14" t="s">
        <v>1284</v>
      </c>
      <c r="E194" s="14">
        <v>55</v>
      </c>
      <c r="F194" s="21">
        <v>1</v>
      </c>
      <c r="G194" s="21">
        <v>60</v>
      </c>
      <c r="H194" s="14">
        <v>0</v>
      </c>
      <c r="I194" s="14">
        <v>246</v>
      </c>
      <c r="J194" s="14">
        <v>0</v>
      </c>
      <c r="K194" s="14">
        <v>0</v>
      </c>
      <c r="L194" s="12">
        <v>0</v>
      </c>
      <c r="M194" s="12">
        <v>0</v>
      </c>
      <c r="N194" s="12">
        <v>0</v>
      </c>
    </row>
    <row r="195" spans="1:14" s="14" customFormat="1">
      <c r="A195" s="13">
        <v>0</v>
      </c>
      <c r="B195" s="14">
        <v>150</v>
      </c>
      <c r="C195" s="14">
        <v>350</v>
      </c>
      <c r="D195" s="14" t="s">
        <v>1285</v>
      </c>
      <c r="E195" s="14">
        <v>55</v>
      </c>
      <c r="F195" s="21">
        <v>1</v>
      </c>
      <c r="G195" s="21">
        <v>60</v>
      </c>
      <c r="H195" s="14">
        <v>0</v>
      </c>
      <c r="I195" s="14">
        <v>246</v>
      </c>
      <c r="J195" s="14">
        <v>0</v>
      </c>
      <c r="K195" s="14">
        <v>0</v>
      </c>
      <c r="L195" s="12">
        <v>0</v>
      </c>
      <c r="M195" s="12">
        <v>0</v>
      </c>
      <c r="N195" s="12">
        <v>0</v>
      </c>
    </row>
    <row r="196" spans="1:14" s="14" customFormat="1">
      <c r="A196" s="13">
        <v>0</v>
      </c>
      <c r="B196" s="14">
        <v>150</v>
      </c>
      <c r="C196" s="14">
        <v>350</v>
      </c>
      <c r="D196" s="14" t="s">
        <v>1286</v>
      </c>
      <c r="E196" s="14">
        <v>55</v>
      </c>
      <c r="F196" s="21">
        <v>1</v>
      </c>
      <c r="G196" s="21">
        <v>60</v>
      </c>
      <c r="H196" s="14">
        <v>0</v>
      </c>
      <c r="I196" s="14">
        <v>246</v>
      </c>
      <c r="J196" s="14">
        <v>0</v>
      </c>
      <c r="K196" s="14">
        <v>0</v>
      </c>
      <c r="L196" s="12">
        <v>0</v>
      </c>
      <c r="M196" s="12">
        <v>0</v>
      </c>
      <c r="N196" s="12">
        <v>0</v>
      </c>
    </row>
    <row r="197" spans="1:14" s="14" customFormat="1">
      <c r="A197" s="13">
        <v>0</v>
      </c>
      <c r="B197" s="14">
        <v>150</v>
      </c>
      <c r="C197" s="14">
        <v>350</v>
      </c>
      <c r="D197" s="14" t="s">
        <v>1287</v>
      </c>
      <c r="E197" s="14">
        <v>55</v>
      </c>
      <c r="F197" s="21">
        <v>1</v>
      </c>
      <c r="G197" s="21">
        <v>60</v>
      </c>
      <c r="H197" s="14">
        <v>0</v>
      </c>
      <c r="I197" s="14">
        <v>246</v>
      </c>
      <c r="J197" s="14">
        <v>0</v>
      </c>
      <c r="K197" s="14">
        <v>0</v>
      </c>
      <c r="L197" s="12">
        <v>0</v>
      </c>
      <c r="M197" s="12">
        <v>0</v>
      </c>
      <c r="N197" s="12">
        <v>0</v>
      </c>
    </row>
    <row r="198" spans="1:14" s="14" customFormat="1">
      <c r="A198" s="13"/>
      <c r="F198" s="21"/>
      <c r="G198" s="21"/>
    </row>
    <row r="199" spans="1:14" s="14" customFormat="1">
      <c r="A199" s="13">
        <v>0</v>
      </c>
      <c r="B199" s="14">
        <v>550</v>
      </c>
      <c r="C199" s="14">
        <v>350</v>
      </c>
      <c r="D199" s="14" t="s">
        <v>1056</v>
      </c>
      <c r="E199" s="14">
        <v>55</v>
      </c>
      <c r="F199" s="21">
        <v>1</v>
      </c>
      <c r="G199" s="21">
        <v>60</v>
      </c>
      <c r="H199" s="14">
        <v>0</v>
      </c>
      <c r="I199" s="14">
        <v>246</v>
      </c>
      <c r="J199" s="14">
        <v>0</v>
      </c>
      <c r="K199" s="14">
        <v>0</v>
      </c>
      <c r="L199" s="12">
        <v>0</v>
      </c>
      <c r="M199" s="12">
        <v>0</v>
      </c>
      <c r="N199" s="12">
        <v>0</v>
      </c>
    </row>
    <row r="200" spans="1:14" s="14" customFormat="1">
      <c r="A200" s="13">
        <v>0</v>
      </c>
      <c r="B200" s="14">
        <v>550</v>
      </c>
      <c r="C200" s="14">
        <v>350</v>
      </c>
      <c r="D200" s="14" t="s">
        <v>1283</v>
      </c>
      <c r="E200" s="14">
        <v>55</v>
      </c>
      <c r="F200" s="21">
        <v>1</v>
      </c>
      <c r="G200" s="21">
        <v>60</v>
      </c>
      <c r="H200" s="14">
        <v>0</v>
      </c>
      <c r="I200" s="14">
        <v>246</v>
      </c>
      <c r="J200" s="14">
        <v>0</v>
      </c>
      <c r="K200" s="14">
        <v>0</v>
      </c>
      <c r="L200" s="12">
        <v>0</v>
      </c>
      <c r="M200" s="12">
        <v>0</v>
      </c>
      <c r="N200" s="12">
        <v>0</v>
      </c>
    </row>
    <row r="201" spans="1:14" s="14" customFormat="1">
      <c r="A201" s="13">
        <v>0</v>
      </c>
      <c r="B201" s="14">
        <v>550</v>
      </c>
      <c r="C201" s="14">
        <v>350</v>
      </c>
      <c r="D201" s="14" t="s">
        <v>1284</v>
      </c>
      <c r="E201" s="14">
        <v>55</v>
      </c>
      <c r="F201" s="21">
        <v>1</v>
      </c>
      <c r="G201" s="21">
        <v>60</v>
      </c>
      <c r="H201" s="14">
        <v>0</v>
      </c>
      <c r="I201" s="14">
        <v>246</v>
      </c>
      <c r="J201" s="14">
        <v>0</v>
      </c>
      <c r="K201" s="14">
        <v>0</v>
      </c>
      <c r="L201" s="12">
        <v>0</v>
      </c>
      <c r="M201" s="12">
        <v>0</v>
      </c>
      <c r="N201" s="12">
        <v>0</v>
      </c>
    </row>
    <row r="202" spans="1:14" s="14" customFormat="1">
      <c r="A202" s="13">
        <v>0</v>
      </c>
      <c r="B202" s="14">
        <v>550</v>
      </c>
      <c r="C202" s="14">
        <v>350</v>
      </c>
      <c r="D202" s="14" t="s">
        <v>1285</v>
      </c>
      <c r="E202" s="14">
        <v>55</v>
      </c>
      <c r="F202" s="21">
        <v>1</v>
      </c>
      <c r="G202" s="21">
        <v>60</v>
      </c>
      <c r="H202" s="14">
        <v>0</v>
      </c>
      <c r="I202" s="14">
        <v>246</v>
      </c>
      <c r="J202" s="14">
        <v>0</v>
      </c>
      <c r="K202" s="14">
        <v>0</v>
      </c>
      <c r="L202" s="12">
        <v>0</v>
      </c>
      <c r="M202" s="12">
        <v>0</v>
      </c>
      <c r="N202" s="12">
        <v>0</v>
      </c>
    </row>
    <row r="203" spans="1:14" s="14" customFormat="1">
      <c r="A203" s="13">
        <v>0</v>
      </c>
      <c r="B203" s="14">
        <v>550</v>
      </c>
      <c r="C203" s="14">
        <v>350</v>
      </c>
      <c r="D203" s="14" t="s">
        <v>1286</v>
      </c>
      <c r="E203" s="14">
        <v>55</v>
      </c>
      <c r="F203" s="21">
        <v>1</v>
      </c>
      <c r="G203" s="21">
        <v>60</v>
      </c>
      <c r="H203" s="14">
        <v>0</v>
      </c>
      <c r="I203" s="14">
        <v>246</v>
      </c>
      <c r="J203" s="14">
        <v>0</v>
      </c>
      <c r="K203" s="14">
        <v>0</v>
      </c>
      <c r="L203" s="12">
        <v>0</v>
      </c>
      <c r="M203" s="12">
        <v>0</v>
      </c>
      <c r="N203" s="12">
        <v>0</v>
      </c>
    </row>
    <row r="204" spans="1:14" s="14" customFormat="1">
      <c r="A204" s="13">
        <v>0</v>
      </c>
      <c r="B204" s="14">
        <v>550</v>
      </c>
      <c r="C204" s="14">
        <v>350</v>
      </c>
      <c r="D204" s="14" t="s">
        <v>1287</v>
      </c>
      <c r="E204" s="14">
        <v>55</v>
      </c>
      <c r="F204" s="21">
        <v>1</v>
      </c>
      <c r="G204" s="21">
        <v>60</v>
      </c>
      <c r="H204" s="14">
        <v>0</v>
      </c>
      <c r="I204" s="14">
        <v>246</v>
      </c>
      <c r="J204" s="14">
        <v>0</v>
      </c>
      <c r="K204" s="14">
        <v>0</v>
      </c>
      <c r="L204" s="12">
        <v>0</v>
      </c>
      <c r="M204" s="12">
        <v>0</v>
      </c>
      <c r="N204" s="12">
        <v>0</v>
      </c>
    </row>
    <row r="205" spans="1:14" s="14" customFormat="1">
      <c r="A205" s="13"/>
      <c r="F205" s="21"/>
      <c r="G205" s="21"/>
    </row>
    <row r="206" spans="1:14" s="14" customFormat="1">
      <c r="A206" s="13">
        <v>0</v>
      </c>
      <c r="B206" s="14">
        <v>150</v>
      </c>
      <c r="C206" s="14">
        <v>460</v>
      </c>
      <c r="D206" s="14" t="s">
        <v>1056</v>
      </c>
      <c r="E206" s="14">
        <v>55</v>
      </c>
      <c r="F206" s="21">
        <v>1</v>
      </c>
      <c r="G206" s="21">
        <v>60</v>
      </c>
      <c r="H206" s="14">
        <v>0</v>
      </c>
      <c r="I206" s="14">
        <v>246</v>
      </c>
      <c r="J206" s="14">
        <v>0</v>
      </c>
      <c r="K206" s="14">
        <v>0</v>
      </c>
      <c r="L206" s="12">
        <v>0</v>
      </c>
      <c r="M206" s="12">
        <v>0</v>
      </c>
      <c r="N206" s="12">
        <v>0</v>
      </c>
    </row>
    <row r="207" spans="1:14" s="14" customFormat="1">
      <c r="A207" s="13">
        <v>0</v>
      </c>
      <c r="B207" s="14">
        <v>150</v>
      </c>
      <c r="C207" s="14">
        <v>460</v>
      </c>
      <c r="D207" s="14" t="s">
        <v>1283</v>
      </c>
      <c r="E207" s="14">
        <v>55</v>
      </c>
      <c r="F207" s="21">
        <v>1</v>
      </c>
      <c r="G207" s="21">
        <v>60</v>
      </c>
      <c r="H207" s="14">
        <v>0</v>
      </c>
      <c r="I207" s="14">
        <v>246</v>
      </c>
      <c r="J207" s="14">
        <v>0</v>
      </c>
      <c r="K207" s="14">
        <v>0</v>
      </c>
      <c r="L207" s="12">
        <v>0</v>
      </c>
      <c r="M207" s="12">
        <v>0</v>
      </c>
      <c r="N207" s="12">
        <v>0</v>
      </c>
    </row>
    <row r="208" spans="1:14" s="14" customFormat="1">
      <c r="A208" s="13">
        <v>0</v>
      </c>
      <c r="B208" s="14">
        <v>150</v>
      </c>
      <c r="C208" s="14">
        <v>460</v>
      </c>
      <c r="D208" s="14" t="s">
        <v>1284</v>
      </c>
      <c r="E208" s="14">
        <v>55</v>
      </c>
      <c r="F208" s="21">
        <v>1</v>
      </c>
      <c r="G208" s="21">
        <v>60</v>
      </c>
      <c r="H208" s="14">
        <v>0</v>
      </c>
      <c r="I208" s="14">
        <v>246</v>
      </c>
      <c r="J208" s="14">
        <v>0</v>
      </c>
      <c r="K208" s="14">
        <v>0</v>
      </c>
      <c r="L208" s="12">
        <v>0</v>
      </c>
      <c r="M208" s="12">
        <v>0</v>
      </c>
      <c r="N208" s="12">
        <v>0</v>
      </c>
    </row>
    <row r="209" spans="1:14" s="14" customFormat="1">
      <c r="A209" s="13">
        <v>0</v>
      </c>
      <c r="B209" s="14">
        <v>150</v>
      </c>
      <c r="C209" s="14">
        <v>460</v>
      </c>
      <c r="D209" s="14" t="s">
        <v>1285</v>
      </c>
      <c r="E209" s="14">
        <v>55</v>
      </c>
      <c r="F209" s="21">
        <v>1</v>
      </c>
      <c r="G209" s="21">
        <v>60</v>
      </c>
      <c r="H209" s="14">
        <v>0</v>
      </c>
      <c r="I209" s="14">
        <v>246</v>
      </c>
      <c r="J209" s="14">
        <v>0</v>
      </c>
      <c r="K209" s="14">
        <v>0</v>
      </c>
      <c r="L209" s="12">
        <v>0</v>
      </c>
      <c r="M209" s="12">
        <v>0</v>
      </c>
      <c r="N209" s="12">
        <v>0</v>
      </c>
    </row>
    <row r="210" spans="1:14" s="14" customFormat="1">
      <c r="A210" s="13">
        <v>0</v>
      </c>
      <c r="B210" s="14">
        <v>150</v>
      </c>
      <c r="C210" s="14">
        <v>460</v>
      </c>
      <c r="D210" s="14" t="s">
        <v>1286</v>
      </c>
      <c r="E210" s="14">
        <v>55</v>
      </c>
      <c r="F210" s="21">
        <v>1</v>
      </c>
      <c r="G210" s="21">
        <v>60</v>
      </c>
      <c r="H210" s="14">
        <v>0</v>
      </c>
      <c r="I210" s="14">
        <v>246</v>
      </c>
      <c r="J210" s="14">
        <v>0</v>
      </c>
      <c r="K210" s="14">
        <v>0</v>
      </c>
      <c r="L210" s="12">
        <v>0</v>
      </c>
      <c r="M210" s="12">
        <v>0</v>
      </c>
      <c r="N210" s="12">
        <v>0</v>
      </c>
    </row>
    <row r="211" spans="1:14" s="14" customFormat="1">
      <c r="A211" s="13">
        <v>0</v>
      </c>
      <c r="B211" s="14">
        <v>150</v>
      </c>
      <c r="C211" s="14">
        <v>460</v>
      </c>
      <c r="D211" s="14" t="s">
        <v>1287</v>
      </c>
      <c r="E211" s="14">
        <v>55</v>
      </c>
      <c r="F211" s="21">
        <v>1</v>
      </c>
      <c r="G211" s="21">
        <v>60</v>
      </c>
      <c r="H211" s="14">
        <v>0</v>
      </c>
      <c r="I211" s="14">
        <v>246</v>
      </c>
      <c r="J211" s="14">
        <v>0</v>
      </c>
      <c r="K211" s="14">
        <v>0</v>
      </c>
      <c r="L211" s="12">
        <v>0</v>
      </c>
      <c r="M211" s="12">
        <v>0</v>
      </c>
      <c r="N211" s="12">
        <v>0</v>
      </c>
    </row>
    <row r="212" spans="1:14" s="14" customFormat="1">
      <c r="A212" s="13"/>
      <c r="F212" s="21"/>
      <c r="G212" s="21"/>
    </row>
    <row r="213" spans="1:14" s="14" customFormat="1">
      <c r="A213" s="13">
        <v>0</v>
      </c>
      <c r="B213" s="14">
        <v>550</v>
      </c>
      <c r="C213" s="14">
        <v>460</v>
      </c>
      <c r="D213" s="14" t="s">
        <v>1056</v>
      </c>
      <c r="E213" s="14">
        <v>55</v>
      </c>
      <c r="F213" s="21">
        <v>1</v>
      </c>
      <c r="G213" s="21">
        <v>60</v>
      </c>
      <c r="H213" s="14">
        <v>0</v>
      </c>
      <c r="I213" s="14">
        <v>246</v>
      </c>
      <c r="J213" s="14">
        <v>0</v>
      </c>
      <c r="K213" s="14">
        <v>0</v>
      </c>
      <c r="L213" s="12">
        <v>0</v>
      </c>
      <c r="M213" s="12">
        <v>0</v>
      </c>
      <c r="N213" s="12">
        <v>0</v>
      </c>
    </row>
    <row r="214" spans="1:14" s="14" customFormat="1">
      <c r="A214" s="13">
        <v>0</v>
      </c>
      <c r="B214" s="14">
        <v>550</v>
      </c>
      <c r="C214" s="14">
        <v>460</v>
      </c>
      <c r="D214" s="14" t="s">
        <v>1283</v>
      </c>
      <c r="E214" s="14">
        <v>55</v>
      </c>
      <c r="F214" s="21">
        <v>1</v>
      </c>
      <c r="G214" s="21">
        <v>60</v>
      </c>
      <c r="H214" s="14">
        <v>0</v>
      </c>
      <c r="I214" s="14">
        <v>246</v>
      </c>
      <c r="J214" s="14">
        <v>0</v>
      </c>
      <c r="K214" s="14">
        <v>0</v>
      </c>
      <c r="L214" s="12">
        <v>0</v>
      </c>
      <c r="M214" s="12">
        <v>0</v>
      </c>
      <c r="N214" s="12">
        <v>0</v>
      </c>
    </row>
    <row r="215" spans="1:14" s="14" customFormat="1">
      <c r="A215" s="13">
        <v>0</v>
      </c>
      <c r="B215" s="14">
        <v>550</v>
      </c>
      <c r="C215" s="14">
        <v>460</v>
      </c>
      <c r="D215" s="14" t="s">
        <v>1284</v>
      </c>
      <c r="E215" s="14">
        <v>55</v>
      </c>
      <c r="F215" s="21">
        <v>1</v>
      </c>
      <c r="G215" s="21">
        <v>60</v>
      </c>
      <c r="H215" s="14">
        <v>0</v>
      </c>
      <c r="I215" s="14">
        <v>246</v>
      </c>
      <c r="J215" s="14">
        <v>0</v>
      </c>
      <c r="K215" s="14">
        <v>0</v>
      </c>
      <c r="L215" s="12">
        <v>0</v>
      </c>
      <c r="M215" s="12">
        <v>0</v>
      </c>
      <c r="N215" s="12">
        <v>0</v>
      </c>
    </row>
    <row r="216" spans="1:14" s="14" customFormat="1">
      <c r="A216" s="13">
        <v>0</v>
      </c>
      <c r="B216" s="14">
        <v>550</v>
      </c>
      <c r="C216" s="14">
        <v>460</v>
      </c>
      <c r="D216" s="14" t="s">
        <v>1285</v>
      </c>
      <c r="E216" s="14">
        <v>55</v>
      </c>
      <c r="F216" s="21">
        <v>1</v>
      </c>
      <c r="G216" s="21">
        <v>60</v>
      </c>
      <c r="H216" s="14">
        <v>0</v>
      </c>
      <c r="I216" s="14">
        <v>246</v>
      </c>
      <c r="J216" s="14">
        <v>0</v>
      </c>
      <c r="K216" s="14">
        <v>0</v>
      </c>
      <c r="L216" s="12">
        <v>0</v>
      </c>
      <c r="M216" s="12">
        <v>0</v>
      </c>
      <c r="N216" s="12">
        <v>0</v>
      </c>
    </row>
    <row r="217" spans="1:14" s="14" customFormat="1">
      <c r="A217" s="13">
        <v>0</v>
      </c>
      <c r="B217" s="14">
        <v>550</v>
      </c>
      <c r="C217" s="14">
        <v>460</v>
      </c>
      <c r="D217" s="14" t="s">
        <v>1286</v>
      </c>
      <c r="E217" s="14">
        <v>55</v>
      </c>
      <c r="F217" s="21">
        <v>1</v>
      </c>
      <c r="G217" s="21">
        <v>60</v>
      </c>
      <c r="H217" s="14">
        <v>0</v>
      </c>
      <c r="I217" s="14">
        <v>246</v>
      </c>
      <c r="J217" s="14">
        <v>0</v>
      </c>
      <c r="K217" s="14">
        <v>0</v>
      </c>
      <c r="L217" s="12">
        <v>0</v>
      </c>
      <c r="M217" s="12">
        <v>0</v>
      </c>
      <c r="N217" s="12">
        <v>0</v>
      </c>
    </row>
    <row r="218" spans="1:14" s="14" customFormat="1">
      <c r="A218" s="13">
        <v>0</v>
      </c>
      <c r="B218" s="14">
        <v>550</v>
      </c>
      <c r="C218" s="14">
        <v>460</v>
      </c>
      <c r="D218" s="14" t="s">
        <v>1287</v>
      </c>
      <c r="E218" s="14">
        <v>55</v>
      </c>
      <c r="F218" s="21">
        <v>1</v>
      </c>
      <c r="G218" s="21">
        <v>60</v>
      </c>
      <c r="H218" s="14">
        <v>0</v>
      </c>
      <c r="I218" s="14">
        <v>246</v>
      </c>
      <c r="J218" s="14">
        <v>0</v>
      </c>
      <c r="K218" s="14">
        <v>0</v>
      </c>
      <c r="L218" s="12">
        <v>0</v>
      </c>
      <c r="M218" s="12">
        <v>0</v>
      </c>
      <c r="N218" s="12">
        <v>0</v>
      </c>
    </row>
    <row r="219" spans="1:14" s="14" customFormat="1">
      <c r="A219" s="13"/>
      <c r="F219" s="21"/>
      <c r="G219" s="21"/>
    </row>
    <row r="220" spans="1:14" s="14" customFormat="1">
      <c r="A220" s="13">
        <v>0</v>
      </c>
      <c r="B220" s="14">
        <v>100</v>
      </c>
      <c r="C220" s="14">
        <v>100</v>
      </c>
      <c r="D220" s="14" t="s">
        <v>1288</v>
      </c>
      <c r="E220" s="14">
        <v>55</v>
      </c>
      <c r="F220" s="21">
        <v>3</v>
      </c>
      <c r="G220" s="21">
        <v>20</v>
      </c>
      <c r="H220" s="14">
        <v>0</v>
      </c>
      <c r="I220" s="14">
        <v>246</v>
      </c>
      <c r="J220" s="14">
        <v>0</v>
      </c>
      <c r="K220" s="14">
        <v>0</v>
      </c>
      <c r="L220" s="12">
        <v>0</v>
      </c>
      <c r="M220" s="12">
        <v>0</v>
      </c>
      <c r="N220" s="12">
        <v>0</v>
      </c>
    </row>
    <row r="221" spans="1:14" s="14" customFormat="1">
      <c r="A221" s="13">
        <v>0</v>
      </c>
      <c r="B221" s="14">
        <v>100</v>
      </c>
      <c r="C221" s="14">
        <v>100</v>
      </c>
      <c r="D221" s="14" t="s">
        <v>638</v>
      </c>
      <c r="E221" s="14">
        <v>55</v>
      </c>
      <c r="F221" s="21">
        <v>3</v>
      </c>
      <c r="G221" s="21">
        <v>20</v>
      </c>
      <c r="H221" s="14">
        <v>0</v>
      </c>
      <c r="I221" s="14">
        <v>246</v>
      </c>
      <c r="J221" s="14">
        <v>0</v>
      </c>
      <c r="K221" s="14">
        <v>0</v>
      </c>
      <c r="L221" s="12">
        <v>0</v>
      </c>
      <c r="M221" s="12">
        <v>0</v>
      </c>
      <c r="N221" s="12">
        <v>0</v>
      </c>
    </row>
    <row r="222" spans="1:14" s="14" customFormat="1">
      <c r="A222" s="13">
        <v>0</v>
      </c>
      <c r="B222" s="14">
        <v>100</v>
      </c>
      <c r="C222" s="14">
        <v>100</v>
      </c>
      <c r="D222" s="14" t="s">
        <v>640</v>
      </c>
      <c r="E222" s="14">
        <v>55</v>
      </c>
      <c r="F222" s="21">
        <v>3</v>
      </c>
      <c r="G222" s="21">
        <v>20</v>
      </c>
      <c r="H222" s="14">
        <v>0</v>
      </c>
      <c r="I222" s="14">
        <v>246</v>
      </c>
      <c r="J222" s="14">
        <v>0</v>
      </c>
      <c r="K222" s="14">
        <v>0</v>
      </c>
      <c r="L222" s="12">
        <v>0</v>
      </c>
      <c r="M222" s="12">
        <v>0</v>
      </c>
      <c r="N222" s="12">
        <v>0</v>
      </c>
    </row>
    <row r="223" spans="1:14" s="14" customFormat="1">
      <c r="A223" s="13">
        <v>0</v>
      </c>
      <c r="B223" s="14">
        <v>100</v>
      </c>
      <c r="C223" s="14">
        <v>100</v>
      </c>
      <c r="D223" s="14" t="s">
        <v>647</v>
      </c>
      <c r="E223" s="14">
        <v>55</v>
      </c>
      <c r="F223" s="21">
        <v>3</v>
      </c>
      <c r="G223" s="21">
        <v>20</v>
      </c>
      <c r="H223" s="14">
        <v>0</v>
      </c>
      <c r="I223" s="14">
        <v>246</v>
      </c>
      <c r="J223" s="14">
        <v>0</v>
      </c>
      <c r="K223" s="14">
        <v>0</v>
      </c>
      <c r="L223" s="12">
        <v>0</v>
      </c>
      <c r="M223" s="12">
        <v>0</v>
      </c>
      <c r="N223" s="12">
        <v>0</v>
      </c>
    </row>
    <row r="224" spans="1:14" s="14" customFormat="1">
      <c r="A224" s="13">
        <v>0</v>
      </c>
      <c r="B224" s="14">
        <v>100</v>
      </c>
      <c r="C224" s="14">
        <v>100</v>
      </c>
      <c r="D224" s="14" t="s">
        <v>1289</v>
      </c>
      <c r="E224" s="14">
        <v>55</v>
      </c>
      <c r="F224" s="21">
        <v>3</v>
      </c>
      <c r="G224" s="21">
        <v>20</v>
      </c>
      <c r="H224" s="14">
        <v>0</v>
      </c>
      <c r="I224" s="14">
        <v>246</v>
      </c>
      <c r="J224" s="14">
        <v>0</v>
      </c>
      <c r="K224" s="14">
        <v>0</v>
      </c>
      <c r="L224" s="12">
        <v>0</v>
      </c>
      <c r="M224" s="12">
        <v>0</v>
      </c>
      <c r="N224" s="12">
        <v>0</v>
      </c>
    </row>
    <row r="225" spans="1:14" s="14" customFormat="1">
      <c r="A225" s="13">
        <v>0</v>
      </c>
      <c r="B225" s="14">
        <v>100</v>
      </c>
      <c r="C225" s="14">
        <v>100</v>
      </c>
      <c r="D225" s="14" t="s">
        <v>1290</v>
      </c>
      <c r="E225" s="14">
        <v>55</v>
      </c>
      <c r="F225" s="21">
        <v>3</v>
      </c>
      <c r="G225" s="21">
        <v>20</v>
      </c>
      <c r="H225" s="14">
        <v>0</v>
      </c>
      <c r="I225" s="14">
        <v>246</v>
      </c>
      <c r="J225" s="14">
        <v>0</v>
      </c>
      <c r="K225" s="14">
        <v>0</v>
      </c>
      <c r="L225" s="12">
        <v>0</v>
      </c>
      <c r="M225" s="12">
        <v>0</v>
      </c>
      <c r="N225" s="12">
        <v>0</v>
      </c>
    </row>
    <row r="226" spans="1:14" s="14" customFormat="1">
      <c r="A226" s="13">
        <v>0</v>
      </c>
      <c r="B226" s="14">
        <v>100</v>
      </c>
      <c r="C226" s="14">
        <v>100</v>
      </c>
      <c r="D226" s="14" t="s">
        <v>645</v>
      </c>
      <c r="E226" s="14">
        <v>55</v>
      </c>
      <c r="F226" s="21">
        <v>3</v>
      </c>
      <c r="G226" s="21">
        <v>20</v>
      </c>
      <c r="H226" s="14">
        <v>0</v>
      </c>
      <c r="I226" s="14">
        <v>246</v>
      </c>
      <c r="J226" s="14">
        <v>0</v>
      </c>
      <c r="K226" s="14">
        <v>0</v>
      </c>
      <c r="L226" s="12">
        <v>0</v>
      </c>
      <c r="M226" s="12">
        <v>0</v>
      </c>
      <c r="N226" s="12">
        <v>0</v>
      </c>
    </row>
    <row r="227" spans="1:14" s="14" customFormat="1">
      <c r="A227" s="13">
        <v>0</v>
      </c>
      <c r="B227" s="14">
        <v>100</v>
      </c>
      <c r="C227" s="14">
        <v>100</v>
      </c>
      <c r="D227" s="14" t="s">
        <v>1291</v>
      </c>
      <c r="E227" s="14">
        <v>55</v>
      </c>
      <c r="F227" s="21">
        <v>3</v>
      </c>
      <c r="G227" s="21">
        <v>20</v>
      </c>
      <c r="H227" s="14">
        <v>0</v>
      </c>
      <c r="I227" s="14">
        <v>246</v>
      </c>
      <c r="J227" s="14">
        <v>0</v>
      </c>
      <c r="K227" s="14">
        <v>0</v>
      </c>
      <c r="L227" s="12">
        <v>0</v>
      </c>
      <c r="M227" s="12">
        <v>0</v>
      </c>
      <c r="N227" s="12">
        <v>0</v>
      </c>
    </row>
    <row r="228" spans="1:14" s="14" customFormat="1">
      <c r="A228" s="13">
        <v>0</v>
      </c>
      <c r="B228" s="14">
        <v>200</v>
      </c>
      <c r="C228" s="14">
        <v>100</v>
      </c>
      <c r="D228" s="14" t="s">
        <v>1288</v>
      </c>
      <c r="E228" s="14">
        <v>55</v>
      </c>
      <c r="F228" s="21">
        <v>3</v>
      </c>
      <c r="G228" s="21">
        <v>20</v>
      </c>
      <c r="H228" s="14">
        <v>0</v>
      </c>
      <c r="I228" s="14">
        <v>246</v>
      </c>
      <c r="J228" s="14">
        <v>0</v>
      </c>
      <c r="K228" s="14">
        <v>0</v>
      </c>
      <c r="L228" s="12">
        <v>0</v>
      </c>
      <c r="M228" s="12">
        <v>0</v>
      </c>
      <c r="N228" s="12">
        <v>0</v>
      </c>
    </row>
    <row r="229" spans="1:14" s="14" customFormat="1">
      <c r="A229" s="13">
        <v>0</v>
      </c>
      <c r="B229" s="14">
        <v>200</v>
      </c>
      <c r="C229" s="14">
        <v>100</v>
      </c>
      <c r="D229" s="14" t="s">
        <v>638</v>
      </c>
      <c r="E229" s="14">
        <v>55</v>
      </c>
      <c r="F229" s="21">
        <v>3</v>
      </c>
      <c r="G229" s="21">
        <v>20</v>
      </c>
      <c r="H229" s="14">
        <v>0</v>
      </c>
      <c r="I229" s="14">
        <v>246</v>
      </c>
      <c r="J229" s="14">
        <v>0</v>
      </c>
      <c r="K229" s="14">
        <v>0</v>
      </c>
      <c r="L229" s="12">
        <v>0</v>
      </c>
      <c r="M229" s="12">
        <v>0</v>
      </c>
      <c r="N229" s="12">
        <v>0</v>
      </c>
    </row>
    <row r="230" spans="1:14" s="14" customFormat="1">
      <c r="A230" s="13">
        <v>0</v>
      </c>
      <c r="B230" s="14">
        <v>200</v>
      </c>
      <c r="C230" s="14">
        <v>100</v>
      </c>
      <c r="D230" s="14" t="s">
        <v>640</v>
      </c>
      <c r="E230" s="14">
        <v>55</v>
      </c>
      <c r="F230" s="21">
        <v>3</v>
      </c>
      <c r="G230" s="21">
        <v>20</v>
      </c>
      <c r="H230" s="14">
        <v>0</v>
      </c>
      <c r="I230" s="14">
        <v>246</v>
      </c>
      <c r="J230" s="14">
        <v>0</v>
      </c>
      <c r="K230" s="14">
        <v>0</v>
      </c>
      <c r="L230" s="12">
        <v>0</v>
      </c>
      <c r="M230" s="12">
        <v>0</v>
      </c>
      <c r="N230" s="12">
        <v>0</v>
      </c>
    </row>
    <row r="231" spans="1:14" s="14" customFormat="1">
      <c r="A231" s="13">
        <v>0</v>
      </c>
      <c r="B231" s="14">
        <v>200</v>
      </c>
      <c r="C231" s="14">
        <v>100</v>
      </c>
      <c r="D231" s="14" t="s">
        <v>647</v>
      </c>
      <c r="E231" s="14">
        <v>55</v>
      </c>
      <c r="F231" s="21">
        <v>3</v>
      </c>
      <c r="G231" s="21">
        <v>20</v>
      </c>
      <c r="H231" s="14">
        <v>0</v>
      </c>
      <c r="I231" s="14">
        <v>246</v>
      </c>
      <c r="J231" s="14">
        <v>0</v>
      </c>
      <c r="K231" s="14">
        <v>0</v>
      </c>
      <c r="L231" s="12">
        <v>0</v>
      </c>
      <c r="M231" s="12">
        <v>0</v>
      </c>
      <c r="N231" s="12">
        <v>0</v>
      </c>
    </row>
    <row r="232" spans="1:14" s="14" customFormat="1">
      <c r="A232" s="13">
        <v>0</v>
      </c>
      <c r="B232" s="14">
        <v>200</v>
      </c>
      <c r="C232" s="14">
        <v>100</v>
      </c>
      <c r="D232" s="14" t="s">
        <v>1289</v>
      </c>
      <c r="E232" s="14">
        <v>55</v>
      </c>
      <c r="F232" s="21">
        <v>3</v>
      </c>
      <c r="G232" s="21">
        <v>20</v>
      </c>
      <c r="H232" s="14">
        <v>0</v>
      </c>
      <c r="I232" s="14">
        <v>246</v>
      </c>
      <c r="J232" s="14">
        <v>0</v>
      </c>
      <c r="K232" s="14">
        <v>0</v>
      </c>
      <c r="L232" s="12">
        <v>0</v>
      </c>
      <c r="M232" s="12">
        <v>0</v>
      </c>
      <c r="N232" s="12">
        <v>0</v>
      </c>
    </row>
    <row r="233" spans="1:14" s="14" customFormat="1">
      <c r="A233" s="13">
        <v>0</v>
      </c>
      <c r="B233" s="14">
        <v>200</v>
      </c>
      <c r="C233" s="14">
        <v>100</v>
      </c>
      <c r="D233" s="14" t="s">
        <v>1290</v>
      </c>
      <c r="E233" s="14">
        <v>55</v>
      </c>
      <c r="F233" s="21">
        <v>3</v>
      </c>
      <c r="G233" s="21">
        <v>20</v>
      </c>
      <c r="H233" s="14">
        <v>0</v>
      </c>
      <c r="I233" s="14">
        <v>246</v>
      </c>
      <c r="J233" s="14">
        <v>0</v>
      </c>
      <c r="K233" s="14">
        <v>0</v>
      </c>
      <c r="L233" s="12">
        <v>0</v>
      </c>
      <c r="M233" s="12">
        <v>0</v>
      </c>
      <c r="N233" s="12">
        <v>0</v>
      </c>
    </row>
    <row r="234" spans="1:14" s="14" customFormat="1">
      <c r="A234" s="13">
        <v>0</v>
      </c>
      <c r="B234" s="14">
        <v>200</v>
      </c>
      <c r="C234" s="14">
        <v>100</v>
      </c>
      <c r="D234" s="14" t="s">
        <v>645</v>
      </c>
      <c r="E234" s="14">
        <v>55</v>
      </c>
      <c r="F234" s="21">
        <v>3</v>
      </c>
      <c r="G234" s="21">
        <v>20</v>
      </c>
      <c r="H234" s="14">
        <v>0</v>
      </c>
      <c r="I234" s="14">
        <v>246</v>
      </c>
      <c r="J234" s="14">
        <v>0</v>
      </c>
      <c r="K234" s="14">
        <v>0</v>
      </c>
      <c r="L234" s="12">
        <v>0</v>
      </c>
      <c r="M234" s="12">
        <v>0</v>
      </c>
      <c r="N234" s="12">
        <v>0</v>
      </c>
    </row>
    <row r="235" spans="1:14" s="14" customFormat="1">
      <c r="A235" s="13">
        <v>0</v>
      </c>
      <c r="B235" s="14">
        <v>200</v>
      </c>
      <c r="C235" s="14">
        <v>100</v>
      </c>
      <c r="D235" s="14" t="s">
        <v>1291</v>
      </c>
      <c r="E235" s="14">
        <v>55</v>
      </c>
      <c r="F235" s="21">
        <v>3</v>
      </c>
      <c r="G235" s="21">
        <v>20</v>
      </c>
      <c r="H235" s="14">
        <v>0</v>
      </c>
      <c r="I235" s="14">
        <v>246</v>
      </c>
      <c r="J235" s="14">
        <v>0</v>
      </c>
      <c r="K235" s="14">
        <v>0</v>
      </c>
      <c r="L235" s="12">
        <v>0</v>
      </c>
      <c r="M235" s="12">
        <v>0</v>
      </c>
      <c r="N235" s="12">
        <v>0</v>
      </c>
    </row>
    <row r="236" spans="1:14" s="14" customFormat="1">
      <c r="A236" s="13">
        <v>0</v>
      </c>
      <c r="B236" s="14">
        <v>300</v>
      </c>
      <c r="C236" s="14">
        <v>100</v>
      </c>
      <c r="D236" s="14" t="s">
        <v>1288</v>
      </c>
      <c r="E236" s="14">
        <v>55</v>
      </c>
      <c r="F236" s="21">
        <v>3</v>
      </c>
      <c r="G236" s="21">
        <v>20</v>
      </c>
      <c r="H236" s="14">
        <v>0</v>
      </c>
      <c r="I236" s="14">
        <v>246</v>
      </c>
      <c r="J236" s="14">
        <v>0</v>
      </c>
      <c r="K236" s="14">
        <v>0</v>
      </c>
      <c r="L236" s="12">
        <v>0</v>
      </c>
      <c r="M236" s="12">
        <v>0</v>
      </c>
      <c r="N236" s="12">
        <v>0</v>
      </c>
    </row>
    <row r="237" spans="1:14" s="14" customFormat="1">
      <c r="A237" s="13">
        <v>0</v>
      </c>
      <c r="B237" s="14">
        <v>300</v>
      </c>
      <c r="C237" s="14">
        <v>100</v>
      </c>
      <c r="D237" s="14" t="s">
        <v>638</v>
      </c>
      <c r="E237" s="14">
        <v>55</v>
      </c>
      <c r="F237" s="21">
        <v>3</v>
      </c>
      <c r="G237" s="21">
        <v>20</v>
      </c>
      <c r="H237" s="14">
        <v>0</v>
      </c>
      <c r="I237" s="14">
        <v>246</v>
      </c>
      <c r="J237" s="14">
        <v>0</v>
      </c>
      <c r="K237" s="14">
        <v>0</v>
      </c>
      <c r="L237" s="12">
        <v>0</v>
      </c>
      <c r="M237" s="12">
        <v>0</v>
      </c>
      <c r="N237" s="12">
        <v>0</v>
      </c>
    </row>
    <row r="238" spans="1:14" s="14" customFormat="1">
      <c r="A238" s="13">
        <v>0</v>
      </c>
      <c r="B238" s="14">
        <v>300</v>
      </c>
      <c r="C238" s="14">
        <v>100</v>
      </c>
      <c r="D238" s="14" t="s">
        <v>640</v>
      </c>
      <c r="E238" s="14">
        <v>55</v>
      </c>
      <c r="F238" s="21">
        <v>3</v>
      </c>
      <c r="G238" s="21">
        <v>20</v>
      </c>
      <c r="H238" s="14">
        <v>0</v>
      </c>
      <c r="I238" s="14">
        <v>246</v>
      </c>
      <c r="J238" s="14">
        <v>0</v>
      </c>
      <c r="K238" s="14">
        <v>0</v>
      </c>
      <c r="L238" s="12">
        <v>0</v>
      </c>
      <c r="M238" s="12">
        <v>0</v>
      </c>
      <c r="N238" s="12">
        <v>0</v>
      </c>
    </row>
    <row r="239" spans="1:14" s="14" customFormat="1">
      <c r="A239" s="13">
        <v>0</v>
      </c>
      <c r="B239" s="14">
        <v>300</v>
      </c>
      <c r="C239" s="14">
        <v>100</v>
      </c>
      <c r="D239" s="14" t="s">
        <v>647</v>
      </c>
      <c r="E239" s="14">
        <v>55</v>
      </c>
      <c r="F239" s="21">
        <v>3</v>
      </c>
      <c r="G239" s="21">
        <v>20</v>
      </c>
      <c r="H239" s="14">
        <v>0</v>
      </c>
      <c r="I239" s="14">
        <v>246</v>
      </c>
      <c r="J239" s="14">
        <v>0</v>
      </c>
      <c r="K239" s="14">
        <v>0</v>
      </c>
      <c r="L239" s="12">
        <v>0</v>
      </c>
      <c r="M239" s="12">
        <v>0</v>
      </c>
      <c r="N239" s="12">
        <v>0</v>
      </c>
    </row>
    <row r="240" spans="1:14" s="14" customFormat="1">
      <c r="A240" s="13">
        <v>0</v>
      </c>
      <c r="B240" s="14">
        <v>300</v>
      </c>
      <c r="C240" s="14">
        <v>100</v>
      </c>
      <c r="D240" s="14" t="s">
        <v>1289</v>
      </c>
      <c r="E240" s="14">
        <v>55</v>
      </c>
      <c r="F240" s="21">
        <v>3</v>
      </c>
      <c r="G240" s="21">
        <v>20</v>
      </c>
      <c r="H240" s="14">
        <v>0</v>
      </c>
      <c r="I240" s="14">
        <v>246</v>
      </c>
      <c r="J240" s="14">
        <v>0</v>
      </c>
      <c r="K240" s="14">
        <v>0</v>
      </c>
      <c r="L240" s="12">
        <v>0</v>
      </c>
      <c r="M240" s="12">
        <v>0</v>
      </c>
      <c r="N240" s="12">
        <v>0</v>
      </c>
    </row>
    <row r="241" spans="1:14" s="14" customFormat="1">
      <c r="A241" s="13">
        <v>0</v>
      </c>
      <c r="B241" s="14">
        <v>300</v>
      </c>
      <c r="C241" s="14">
        <v>100</v>
      </c>
      <c r="D241" s="14" t="s">
        <v>1290</v>
      </c>
      <c r="E241" s="14">
        <v>55</v>
      </c>
      <c r="F241" s="21">
        <v>3</v>
      </c>
      <c r="G241" s="21">
        <v>20</v>
      </c>
      <c r="H241" s="14">
        <v>0</v>
      </c>
      <c r="I241" s="14">
        <v>246</v>
      </c>
      <c r="J241" s="14">
        <v>0</v>
      </c>
      <c r="K241" s="14">
        <v>0</v>
      </c>
      <c r="L241" s="12">
        <v>0</v>
      </c>
      <c r="M241" s="12">
        <v>0</v>
      </c>
      <c r="N241" s="12">
        <v>0</v>
      </c>
    </row>
    <row r="242" spans="1:14" s="14" customFormat="1">
      <c r="A242" s="13">
        <v>0</v>
      </c>
      <c r="B242" s="14">
        <v>300</v>
      </c>
      <c r="C242" s="14">
        <v>100</v>
      </c>
      <c r="D242" s="14" t="s">
        <v>645</v>
      </c>
      <c r="E242" s="14">
        <v>55</v>
      </c>
      <c r="F242" s="21">
        <v>3</v>
      </c>
      <c r="G242" s="21">
        <v>20</v>
      </c>
      <c r="H242" s="14">
        <v>0</v>
      </c>
      <c r="I242" s="14">
        <v>246</v>
      </c>
      <c r="J242" s="14">
        <v>0</v>
      </c>
      <c r="K242" s="14">
        <v>0</v>
      </c>
      <c r="L242" s="12">
        <v>0</v>
      </c>
      <c r="M242" s="12">
        <v>0</v>
      </c>
      <c r="N242" s="12">
        <v>0</v>
      </c>
    </row>
    <row r="243" spans="1:14" s="14" customFormat="1">
      <c r="A243" s="13">
        <v>0</v>
      </c>
      <c r="B243" s="14">
        <v>300</v>
      </c>
      <c r="C243" s="14">
        <v>100</v>
      </c>
      <c r="D243" s="14" t="s">
        <v>1291</v>
      </c>
      <c r="E243" s="14">
        <v>55</v>
      </c>
      <c r="F243" s="21">
        <v>3</v>
      </c>
      <c r="G243" s="21">
        <v>20</v>
      </c>
      <c r="H243" s="14">
        <v>0</v>
      </c>
      <c r="I243" s="14">
        <v>246</v>
      </c>
      <c r="J243" s="14">
        <v>0</v>
      </c>
      <c r="K243" s="14">
        <v>0</v>
      </c>
      <c r="L243" s="12">
        <v>0</v>
      </c>
      <c r="M243" s="12">
        <v>0</v>
      </c>
      <c r="N243" s="12">
        <v>0</v>
      </c>
    </row>
    <row r="244" spans="1:14" s="14" customFormat="1">
      <c r="A244" s="13">
        <v>0</v>
      </c>
      <c r="B244" s="14">
        <v>400</v>
      </c>
      <c r="C244" s="14">
        <v>100</v>
      </c>
      <c r="D244" s="14" t="s">
        <v>1288</v>
      </c>
      <c r="E244" s="14">
        <v>55</v>
      </c>
      <c r="F244" s="21">
        <v>3</v>
      </c>
      <c r="G244" s="21">
        <v>20</v>
      </c>
      <c r="H244" s="14">
        <v>0</v>
      </c>
      <c r="I244" s="14">
        <v>246</v>
      </c>
      <c r="J244" s="14">
        <v>0</v>
      </c>
      <c r="K244" s="14">
        <v>0</v>
      </c>
      <c r="L244" s="12">
        <v>0</v>
      </c>
      <c r="M244" s="12">
        <v>0</v>
      </c>
      <c r="N244" s="12">
        <v>0</v>
      </c>
    </row>
    <row r="245" spans="1:14" s="14" customFormat="1">
      <c r="A245" s="13">
        <v>0</v>
      </c>
      <c r="B245" s="14">
        <v>400</v>
      </c>
      <c r="C245" s="14">
        <v>100</v>
      </c>
      <c r="D245" s="14" t="s">
        <v>638</v>
      </c>
      <c r="E245" s="14">
        <v>55</v>
      </c>
      <c r="F245" s="21">
        <v>3</v>
      </c>
      <c r="G245" s="21">
        <v>20</v>
      </c>
      <c r="H245" s="14">
        <v>0</v>
      </c>
      <c r="I245" s="14">
        <v>246</v>
      </c>
      <c r="J245" s="14">
        <v>0</v>
      </c>
      <c r="K245" s="14">
        <v>0</v>
      </c>
      <c r="L245" s="12">
        <v>0</v>
      </c>
      <c r="M245" s="12">
        <v>0</v>
      </c>
      <c r="N245" s="12">
        <v>0</v>
      </c>
    </row>
    <row r="246" spans="1:14" s="14" customFormat="1">
      <c r="A246" s="13">
        <v>0</v>
      </c>
      <c r="B246" s="14">
        <v>400</v>
      </c>
      <c r="C246" s="14">
        <v>100</v>
      </c>
      <c r="D246" s="14" t="s">
        <v>640</v>
      </c>
      <c r="E246" s="14">
        <v>55</v>
      </c>
      <c r="F246" s="21">
        <v>3</v>
      </c>
      <c r="G246" s="21">
        <v>20</v>
      </c>
      <c r="H246" s="14">
        <v>0</v>
      </c>
      <c r="I246" s="14">
        <v>246</v>
      </c>
      <c r="J246" s="14">
        <v>0</v>
      </c>
      <c r="K246" s="14">
        <v>0</v>
      </c>
      <c r="L246" s="12">
        <v>0</v>
      </c>
      <c r="M246" s="12">
        <v>0</v>
      </c>
      <c r="N246" s="12">
        <v>0</v>
      </c>
    </row>
    <row r="247" spans="1:14" s="14" customFormat="1">
      <c r="A247" s="13">
        <v>0</v>
      </c>
      <c r="B247" s="14">
        <v>400</v>
      </c>
      <c r="C247" s="14">
        <v>100</v>
      </c>
      <c r="D247" s="14" t="s">
        <v>647</v>
      </c>
      <c r="E247" s="14">
        <v>55</v>
      </c>
      <c r="F247" s="21">
        <v>3</v>
      </c>
      <c r="G247" s="21">
        <v>20</v>
      </c>
      <c r="H247" s="14">
        <v>0</v>
      </c>
      <c r="I247" s="14">
        <v>246</v>
      </c>
      <c r="J247" s="14">
        <v>0</v>
      </c>
      <c r="K247" s="14">
        <v>0</v>
      </c>
      <c r="L247" s="12">
        <v>0</v>
      </c>
      <c r="M247" s="12">
        <v>0</v>
      </c>
      <c r="N247" s="12">
        <v>0</v>
      </c>
    </row>
    <row r="248" spans="1:14" s="14" customFormat="1">
      <c r="A248" s="13">
        <v>0</v>
      </c>
      <c r="B248" s="14">
        <v>400</v>
      </c>
      <c r="C248" s="14">
        <v>100</v>
      </c>
      <c r="D248" s="14" t="s">
        <v>1289</v>
      </c>
      <c r="E248" s="14">
        <v>55</v>
      </c>
      <c r="F248" s="21">
        <v>3</v>
      </c>
      <c r="G248" s="21">
        <v>20</v>
      </c>
      <c r="H248" s="14">
        <v>0</v>
      </c>
      <c r="I248" s="14">
        <v>246</v>
      </c>
      <c r="J248" s="14">
        <v>0</v>
      </c>
      <c r="K248" s="14">
        <v>0</v>
      </c>
      <c r="L248" s="12">
        <v>0</v>
      </c>
      <c r="M248" s="12">
        <v>0</v>
      </c>
      <c r="N248" s="12">
        <v>0</v>
      </c>
    </row>
    <row r="249" spans="1:14" s="14" customFormat="1">
      <c r="A249" s="13">
        <v>0</v>
      </c>
      <c r="B249" s="14">
        <v>400</v>
      </c>
      <c r="C249" s="14">
        <v>100</v>
      </c>
      <c r="D249" s="14" t="s">
        <v>1290</v>
      </c>
      <c r="E249" s="14">
        <v>55</v>
      </c>
      <c r="F249" s="21">
        <v>3</v>
      </c>
      <c r="G249" s="21">
        <v>20</v>
      </c>
      <c r="H249" s="14">
        <v>0</v>
      </c>
      <c r="I249" s="14">
        <v>246</v>
      </c>
      <c r="J249" s="14">
        <v>0</v>
      </c>
      <c r="K249" s="14">
        <v>0</v>
      </c>
      <c r="L249" s="12">
        <v>0</v>
      </c>
      <c r="M249" s="12">
        <v>0</v>
      </c>
      <c r="N249" s="12">
        <v>0</v>
      </c>
    </row>
    <row r="250" spans="1:14" s="14" customFormat="1">
      <c r="A250" s="13">
        <v>0</v>
      </c>
      <c r="B250" s="14">
        <v>400</v>
      </c>
      <c r="C250" s="14">
        <v>100</v>
      </c>
      <c r="D250" s="14" t="s">
        <v>645</v>
      </c>
      <c r="E250" s="14">
        <v>55</v>
      </c>
      <c r="F250" s="21">
        <v>3</v>
      </c>
      <c r="G250" s="21">
        <v>20</v>
      </c>
      <c r="H250" s="14">
        <v>0</v>
      </c>
      <c r="I250" s="14">
        <v>246</v>
      </c>
      <c r="J250" s="14">
        <v>0</v>
      </c>
      <c r="K250" s="14">
        <v>0</v>
      </c>
      <c r="L250" s="12">
        <v>0</v>
      </c>
      <c r="M250" s="12">
        <v>0</v>
      </c>
      <c r="N250" s="12">
        <v>0</v>
      </c>
    </row>
    <row r="251" spans="1:14" s="14" customFormat="1">
      <c r="A251" s="13">
        <v>0</v>
      </c>
      <c r="B251" s="14">
        <v>400</v>
      </c>
      <c r="C251" s="14">
        <v>100</v>
      </c>
      <c r="D251" s="14" t="s">
        <v>1291</v>
      </c>
      <c r="E251" s="14">
        <v>55</v>
      </c>
      <c r="F251" s="21">
        <v>3</v>
      </c>
      <c r="G251" s="21">
        <v>20</v>
      </c>
      <c r="H251" s="14">
        <v>0</v>
      </c>
      <c r="I251" s="14">
        <v>246</v>
      </c>
      <c r="J251" s="14">
        <v>0</v>
      </c>
      <c r="K251" s="14">
        <v>0</v>
      </c>
      <c r="L251" s="12">
        <v>0</v>
      </c>
      <c r="M251" s="12">
        <v>0</v>
      </c>
      <c r="N251" s="12">
        <v>0</v>
      </c>
    </row>
    <row r="252" spans="1:14" s="14" customFormat="1">
      <c r="A252" s="13"/>
      <c r="F252" s="21"/>
      <c r="G252" s="21"/>
    </row>
    <row r="253" spans="1:14" s="14" customFormat="1">
      <c r="A253" s="13">
        <v>0</v>
      </c>
      <c r="B253" s="14">
        <v>100</v>
      </c>
      <c r="C253" s="14">
        <v>200</v>
      </c>
      <c r="D253" s="14" t="s">
        <v>1288</v>
      </c>
      <c r="E253" s="14">
        <v>55</v>
      </c>
      <c r="F253" s="21">
        <v>3</v>
      </c>
      <c r="G253" s="21">
        <v>20</v>
      </c>
      <c r="H253" s="14">
        <v>0</v>
      </c>
      <c r="I253" s="14">
        <v>246</v>
      </c>
      <c r="J253" s="14">
        <v>0</v>
      </c>
      <c r="K253" s="14">
        <v>0</v>
      </c>
      <c r="L253" s="12">
        <v>0</v>
      </c>
      <c r="M253" s="12">
        <v>0</v>
      </c>
      <c r="N253" s="12">
        <v>0</v>
      </c>
    </row>
    <row r="254" spans="1:14" s="14" customFormat="1">
      <c r="A254" s="13">
        <v>0</v>
      </c>
      <c r="B254" s="14">
        <v>100</v>
      </c>
      <c r="C254" s="14">
        <v>200</v>
      </c>
      <c r="D254" s="14" t="s">
        <v>638</v>
      </c>
      <c r="E254" s="14">
        <v>55</v>
      </c>
      <c r="F254" s="21">
        <v>3</v>
      </c>
      <c r="G254" s="21">
        <v>20</v>
      </c>
      <c r="H254" s="14">
        <v>0</v>
      </c>
      <c r="I254" s="14">
        <v>246</v>
      </c>
      <c r="J254" s="14">
        <v>0</v>
      </c>
      <c r="K254" s="14">
        <v>0</v>
      </c>
      <c r="L254" s="12">
        <v>0</v>
      </c>
      <c r="M254" s="12">
        <v>0</v>
      </c>
      <c r="N254" s="12">
        <v>0</v>
      </c>
    </row>
    <row r="255" spans="1:14" s="14" customFormat="1">
      <c r="A255" s="13">
        <v>0</v>
      </c>
      <c r="B255" s="14">
        <v>100</v>
      </c>
      <c r="C255" s="14">
        <v>200</v>
      </c>
      <c r="D255" s="14" t="s">
        <v>640</v>
      </c>
      <c r="E255" s="14">
        <v>55</v>
      </c>
      <c r="F255" s="21">
        <v>3</v>
      </c>
      <c r="G255" s="21">
        <v>20</v>
      </c>
      <c r="H255" s="14">
        <v>0</v>
      </c>
      <c r="I255" s="14">
        <v>246</v>
      </c>
      <c r="J255" s="14">
        <v>0</v>
      </c>
      <c r="K255" s="14">
        <v>0</v>
      </c>
      <c r="L255" s="12">
        <v>0</v>
      </c>
      <c r="M255" s="12">
        <v>0</v>
      </c>
      <c r="N255" s="12">
        <v>0</v>
      </c>
    </row>
    <row r="256" spans="1:14" s="14" customFormat="1">
      <c r="A256" s="13">
        <v>0</v>
      </c>
      <c r="B256" s="14">
        <v>100</v>
      </c>
      <c r="C256" s="14">
        <v>200</v>
      </c>
      <c r="D256" s="14" t="s">
        <v>647</v>
      </c>
      <c r="E256" s="14">
        <v>55</v>
      </c>
      <c r="F256" s="21">
        <v>3</v>
      </c>
      <c r="G256" s="21">
        <v>20</v>
      </c>
      <c r="H256" s="14">
        <v>0</v>
      </c>
      <c r="I256" s="14">
        <v>246</v>
      </c>
      <c r="J256" s="14">
        <v>0</v>
      </c>
      <c r="K256" s="14">
        <v>0</v>
      </c>
      <c r="L256" s="12">
        <v>0</v>
      </c>
      <c r="M256" s="12">
        <v>0</v>
      </c>
      <c r="N256" s="12">
        <v>0</v>
      </c>
    </row>
    <row r="257" spans="1:14" s="14" customFormat="1">
      <c r="A257" s="13">
        <v>0</v>
      </c>
      <c r="B257" s="14">
        <v>100</v>
      </c>
      <c r="C257" s="14">
        <v>200</v>
      </c>
      <c r="D257" s="14" t="s">
        <v>1289</v>
      </c>
      <c r="E257" s="14">
        <v>55</v>
      </c>
      <c r="F257" s="21">
        <v>3</v>
      </c>
      <c r="G257" s="21">
        <v>20</v>
      </c>
      <c r="H257" s="14">
        <v>0</v>
      </c>
      <c r="I257" s="14">
        <v>246</v>
      </c>
      <c r="J257" s="14">
        <v>0</v>
      </c>
      <c r="K257" s="14">
        <v>0</v>
      </c>
      <c r="L257" s="12">
        <v>0</v>
      </c>
      <c r="M257" s="12">
        <v>0</v>
      </c>
      <c r="N257" s="12">
        <v>0</v>
      </c>
    </row>
    <row r="258" spans="1:14" s="14" customFormat="1">
      <c r="A258" s="13">
        <v>0</v>
      </c>
      <c r="B258" s="14">
        <v>100</v>
      </c>
      <c r="C258" s="14">
        <v>200</v>
      </c>
      <c r="D258" s="14" t="s">
        <v>1290</v>
      </c>
      <c r="E258" s="14">
        <v>55</v>
      </c>
      <c r="F258" s="21">
        <v>3</v>
      </c>
      <c r="G258" s="21">
        <v>20</v>
      </c>
      <c r="H258" s="14">
        <v>0</v>
      </c>
      <c r="I258" s="14">
        <v>246</v>
      </c>
      <c r="J258" s="14">
        <v>0</v>
      </c>
      <c r="K258" s="14">
        <v>0</v>
      </c>
      <c r="L258" s="12">
        <v>0</v>
      </c>
      <c r="M258" s="12">
        <v>0</v>
      </c>
      <c r="N258" s="12">
        <v>0</v>
      </c>
    </row>
    <row r="259" spans="1:14" s="14" customFormat="1">
      <c r="A259" s="13">
        <v>0</v>
      </c>
      <c r="B259" s="14">
        <v>100</v>
      </c>
      <c r="C259" s="14">
        <v>200</v>
      </c>
      <c r="D259" s="14" t="s">
        <v>645</v>
      </c>
      <c r="E259" s="14">
        <v>55</v>
      </c>
      <c r="F259" s="21">
        <v>3</v>
      </c>
      <c r="G259" s="21">
        <v>20</v>
      </c>
      <c r="H259" s="14">
        <v>0</v>
      </c>
      <c r="I259" s="14">
        <v>246</v>
      </c>
      <c r="J259" s="14">
        <v>0</v>
      </c>
      <c r="K259" s="14">
        <v>0</v>
      </c>
      <c r="L259" s="12">
        <v>0</v>
      </c>
      <c r="M259" s="12">
        <v>0</v>
      </c>
      <c r="N259" s="12">
        <v>0</v>
      </c>
    </row>
    <row r="260" spans="1:14" s="14" customFormat="1">
      <c r="A260" s="13">
        <v>0</v>
      </c>
      <c r="B260" s="14">
        <v>100</v>
      </c>
      <c r="C260" s="14">
        <v>200</v>
      </c>
      <c r="D260" s="14" t="s">
        <v>1291</v>
      </c>
      <c r="E260" s="14">
        <v>55</v>
      </c>
      <c r="F260" s="21">
        <v>3</v>
      </c>
      <c r="G260" s="21">
        <v>20</v>
      </c>
      <c r="H260" s="14">
        <v>0</v>
      </c>
      <c r="I260" s="14">
        <v>246</v>
      </c>
      <c r="J260" s="14">
        <v>0</v>
      </c>
      <c r="K260" s="14">
        <v>0</v>
      </c>
      <c r="L260" s="12">
        <v>0</v>
      </c>
      <c r="M260" s="12">
        <v>0</v>
      </c>
      <c r="N260" s="12">
        <v>0</v>
      </c>
    </row>
    <row r="261" spans="1:14" s="14" customFormat="1">
      <c r="A261" s="13">
        <v>0</v>
      </c>
      <c r="B261" s="14">
        <v>200</v>
      </c>
      <c r="C261" s="14">
        <v>200</v>
      </c>
      <c r="D261" s="14" t="s">
        <v>1288</v>
      </c>
      <c r="E261" s="14">
        <v>55</v>
      </c>
      <c r="F261" s="21">
        <v>3</v>
      </c>
      <c r="G261" s="21">
        <v>20</v>
      </c>
      <c r="H261" s="14">
        <v>0</v>
      </c>
      <c r="I261" s="14">
        <v>246</v>
      </c>
      <c r="J261" s="14">
        <v>0</v>
      </c>
      <c r="K261" s="14">
        <v>0</v>
      </c>
      <c r="L261" s="12">
        <v>0</v>
      </c>
      <c r="M261" s="12">
        <v>0</v>
      </c>
      <c r="N261" s="12">
        <v>0</v>
      </c>
    </row>
    <row r="262" spans="1:14" s="14" customFormat="1">
      <c r="A262" s="13">
        <v>0</v>
      </c>
      <c r="B262" s="14">
        <v>200</v>
      </c>
      <c r="C262" s="14">
        <v>200</v>
      </c>
      <c r="D262" s="14" t="s">
        <v>638</v>
      </c>
      <c r="E262" s="14">
        <v>55</v>
      </c>
      <c r="F262" s="21">
        <v>3</v>
      </c>
      <c r="G262" s="21">
        <v>20</v>
      </c>
      <c r="H262" s="14">
        <v>0</v>
      </c>
      <c r="I262" s="14">
        <v>246</v>
      </c>
      <c r="J262" s="14">
        <v>0</v>
      </c>
      <c r="K262" s="14">
        <v>0</v>
      </c>
      <c r="L262" s="12">
        <v>0</v>
      </c>
      <c r="M262" s="12">
        <v>0</v>
      </c>
      <c r="N262" s="12">
        <v>0</v>
      </c>
    </row>
    <row r="263" spans="1:14" s="14" customFormat="1">
      <c r="A263" s="13">
        <v>0</v>
      </c>
      <c r="B263" s="14">
        <v>200</v>
      </c>
      <c r="C263" s="14">
        <v>200</v>
      </c>
      <c r="D263" s="14" t="s">
        <v>640</v>
      </c>
      <c r="E263" s="14">
        <v>55</v>
      </c>
      <c r="F263" s="21">
        <v>3</v>
      </c>
      <c r="G263" s="21">
        <v>20</v>
      </c>
      <c r="H263" s="14">
        <v>0</v>
      </c>
      <c r="I263" s="14">
        <v>246</v>
      </c>
      <c r="J263" s="14">
        <v>0</v>
      </c>
      <c r="K263" s="14">
        <v>0</v>
      </c>
      <c r="L263" s="12">
        <v>0</v>
      </c>
      <c r="M263" s="12">
        <v>0</v>
      </c>
      <c r="N263" s="12">
        <v>0</v>
      </c>
    </row>
    <row r="264" spans="1:14" s="14" customFormat="1">
      <c r="A264" s="13">
        <v>0</v>
      </c>
      <c r="B264" s="14">
        <v>200</v>
      </c>
      <c r="C264" s="14">
        <v>200</v>
      </c>
      <c r="D264" s="14" t="s">
        <v>647</v>
      </c>
      <c r="E264" s="14">
        <v>55</v>
      </c>
      <c r="F264" s="21">
        <v>3</v>
      </c>
      <c r="G264" s="21">
        <v>20</v>
      </c>
      <c r="H264" s="14">
        <v>0</v>
      </c>
      <c r="I264" s="14">
        <v>246</v>
      </c>
      <c r="J264" s="14">
        <v>0</v>
      </c>
      <c r="K264" s="14">
        <v>0</v>
      </c>
      <c r="L264" s="12">
        <v>0</v>
      </c>
      <c r="M264" s="12">
        <v>0</v>
      </c>
      <c r="N264" s="12">
        <v>0</v>
      </c>
    </row>
    <row r="265" spans="1:14" s="14" customFormat="1">
      <c r="A265" s="13">
        <v>0</v>
      </c>
      <c r="B265" s="14">
        <v>200</v>
      </c>
      <c r="C265" s="14">
        <v>200</v>
      </c>
      <c r="D265" s="14" t="s">
        <v>1289</v>
      </c>
      <c r="E265" s="14">
        <v>55</v>
      </c>
      <c r="F265" s="21">
        <v>3</v>
      </c>
      <c r="G265" s="21">
        <v>20</v>
      </c>
      <c r="H265" s="14">
        <v>0</v>
      </c>
      <c r="I265" s="14">
        <v>246</v>
      </c>
      <c r="J265" s="14">
        <v>0</v>
      </c>
      <c r="K265" s="14">
        <v>0</v>
      </c>
      <c r="L265" s="12">
        <v>0</v>
      </c>
      <c r="M265" s="12">
        <v>0</v>
      </c>
      <c r="N265" s="12">
        <v>0</v>
      </c>
    </row>
    <row r="266" spans="1:14" s="14" customFormat="1">
      <c r="A266" s="13">
        <v>0</v>
      </c>
      <c r="B266" s="14">
        <v>200</v>
      </c>
      <c r="C266" s="14">
        <v>200</v>
      </c>
      <c r="D266" s="14" t="s">
        <v>1290</v>
      </c>
      <c r="E266" s="14">
        <v>55</v>
      </c>
      <c r="F266" s="21">
        <v>3</v>
      </c>
      <c r="G266" s="21">
        <v>20</v>
      </c>
      <c r="H266" s="14">
        <v>0</v>
      </c>
      <c r="I266" s="14">
        <v>246</v>
      </c>
      <c r="J266" s="14">
        <v>0</v>
      </c>
      <c r="K266" s="14">
        <v>0</v>
      </c>
      <c r="L266" s="12">
        <v>0</v>
      </c>
      <c r="M266" s="12">
        <v>0</v>
      </c>
      <c r="N266" s="12">
        <v>0</v>
      </c>
    </row>
    <row r="267" spans="1:14" s="14" customFormat="1">
      <c r="A267" s="13">
        <v>0</v>
      </c>
      <c r="B267" s="14">
        <v>200</v>
      </c>
      <c r="C267" s="14">
        <v>200</v>
      </c>
      <c r="D267" s="14" t="s">
        <v>645</v>
      </c>
      <c r="E267" s="14">
        <v>55</v>
      </c>
      <c r="F267" s="21">
        <v>3</v>
      </c>
      <c r="G267" s="21">
        <v>20</v>
      </c>
      <c r="H267" s="14">
        <v>0</v>
      </c>
      <c r="I267" s="14">
        <v>246</v>
      </c>
      <c r="J267" s="14">
        <v>0</v>
      </c>
      <c r="K267" s="14">
        <v>0</v>
      </c>
      <c r="L267" s="12">
        <v>0</v>
      </c>
      <c r="M267" s="12">
        <v>0</v>
      </c>
      <c r="N267" s="12">
        <v>0</v>
      </c>
    </row>
    <row r="268" spans="1:14" s="14" customFormat="1">
      <c r="A268" s="13">
        <v>0</v>
      </c>
      <c r="B268" s="14">
        <v>200</v>
      </c>
      <c r="C268" s="14">
        <v>200</v>
      </c>
      <c r="D268" s="14" t="s">
        <v>1291</v>
      </c>
      <c r="E268" s="14">
        <v>55</v>
      </c>
      <c r="F268" s="21">
        <v>3</v>
      </c>
      <c r="G268" s="21">
        <v>20</v>
      </c>
      <c r="H268" s="14">
        <v>0</v>
      </c>
      <c r="I268" s="14">
        <v>246</v>
      </c>
      <c r="J268" s="14">
        <v>0</v>
      </c>
      <c r="K268" s="14">
        <v>0</v>
      </c>
      <c r="L268" s="12">
        <v>0</v>
      </c>
      <c r="M268" s="12">
        <v>0</v>
      </c>
      <c r="N268" s="12">
        <v>0</v>
      </c>
    </row>
    <row r="269" spans="1:14" s="16" customFormat="1">
      <c r="A269" s="15">
        <v>0</v>
      </c>
      <c r="B269" s="16">
        <v>300</v>
      </c>
      <c r="C269" s="16">
        <v>200</v>
      </c>
      <c r="D269" s="16" t="s">
        <v>1052</v>
      </c>
      <c r="E269" s="16">
        <v>55</v>
      </c>
      <c r="F269" s="22">
        <v>20</v>
      </c>
      <c r="G269" s="22">
        <v>20</v>
      </c>
      <c r="H269" s="16">
        <v>0</v>
      </c>
      <c r="I269" s="16">
        <v>246</v>
      </c>
      <c r="J269" s="16">
        <v>0</v>
      </c>
      <c r="K269" s="16">
        <v>0</v>
      </c>
      <c r="L269" s="12">
        <v>0</v>
      </c>
      <c r="M269" s="12">
        <v>0</v>
      </c>
      <c r="N269" s="12">
        <v>0</v>
      </c>
    </row>
    <row r="270" spans="1:14" s="16" customFormat="1">
      <c r="A270" s="15">
        <v>0</v>
      </c>
      <c r="B270" s="16">
        <v>400</v>
      </c>
      <c r="C270" s="16">
        <v>200</v>
      </c>
      <c r="D270" s="16" t="s">
        <v>1052</v>
      </c>
      <c r="E270" s="16">
        <v>55</v>
      </c>
      <c r="F270" s="22">
        <v>20</v>
      </c>
      <c r="G270" s="22">
        <v>20</v>
      </c>
      <c r="H270" s="16">
        <v>0</v>
      </c>
      <c r="I270" s="16">
        <v>246</v>
      </c>
      <c r="J270" s="16">
        <v>0</v>
      </c>
      <c r="K270" s="16">
        <v>0</v>
      </c>
      <c r="L270" s="12">
        <v>0</v>
      </c>
      <c r="M270" s="12">
        <v>0</v>
      </c>
      <c r="N270" s="12">
        <v>0</v>
      </c>
    </row>
    <row r="271" spans="1:14" s="14" customFormat="1">
      <c r="A271" s="13">
        <v>0</v>
      </c>
      <c r="B271" s="14">
        <v>500</v>
      </c>
      <c r="C271" s="14">
        <v>200</v>
      </c>
      <c r="D271" s="14" t="s">
        <v>1288</v>
      </c>
      <c r="E271" s="14">
        <v>55</v>
      </c>
      <c r="F271" s="21">
        <v>3</v>
      </c>
      <c r="G271" s="21">
        <v>20</v>
      </c>
      <c r="H271" s="14">
        <v>0</v>
      </c>
      <c r="I271" s="14">
        <v>246</v>
      </c>
      <c r="J271" s="14">
        <v>0</v>
      </c>
      <c r="K271" s="14">
        <v>0</v>
      </c>
      <c r="L271" s="12">
        <v>0</v>
      </c>
      <c r="M271" s="12">
        <v>0</v>
      </c>
      <c r="N271" s="12">
        <v>0</v>
      </c>
    </row>
    <row r="272" spans="1:14" s="14" customFormat="1">
      <c r="A272" s="13">
        <v>0</v>
      </c>
      <c r="B272" s="14">
        <v>500</v>
      </c>
      <c r="C272" s="14">
        <v>200</v>
      </c>
      <c r="D272" s="14" t="s">
        <v>638</v>
      </c>
      <c r="E272" s="14">
        <v>55</v>
      </c>
      <c r="F272" s="21">
        <v>3</v>
      </c>
      <c r="G272" s="21">
        <v>20</v>
      </c>
      <c r="H272" s="14">
        <v>0</v>
      </c>
      <c r="I272" s="14">
        <v>246</v>
      </c>
      <c r="J272" s="14">
        <v>0</v>
      </c>
      <c r="K272" s="14">
        <v>0</v>
      </c>
      <c r="L272" s="12">
        <v>0</v>
      </c>
      <c r="M272" s="12">
        <v>0</v>
      </c>
      <c r="N272" s="12">
        <v>0</v>
      </c>
    </row>
    <row r="273" spans="1:14" s="14" customFormat="1">
      <c r="A273" s="13">
        <v>0</v>
      </c>
      <c r="B273" s="14">
        <v>500</v>
      </c>
      <c r="C273" s="14">
        <v>200</v>
      </c>
      <c r="D273" s="14" t="s">
        <v>640</v>
      </c>
      <c r="E273" s="14">
        <v>55</v>
      </c>
      <c r="F273" s="21">
        <v>3</v>
      </c>
      <c r="G273" s="21">
        <v>20</v>
      </c>
      <c r="H273" s="14">
        <v>0</v>
      </c>
      <c r="I273" s="14">
        <v>246</v>
      </c>
      <c r="J273" s="14">
        <v>0</v>
      </c>
      <c r="K273" s="14">
        <v>0</v>
      </c>
      <c r="L273" s="12">
        <v>0</v>
      </c>
      <c r="M273" s="12">
        <v>0</v>
      </c>
      <c r="N273" s="12">
        <v>0</v>
      </c>
    </row>
    <row r="274" spans="1:14" s="14" customFormat="1">
      <c r="A274" s="13">
        <v>0</v>
      </c>
      <c r="B274" s="14">
        <v>500</v>
      </c>
      <c r="C274" s="14">
        <v>200</v>
      </c>
      <c r="D274" s="14" t="s">
        <v>647</v>
      </c>
      <c r="E274" s="14">
        <v>55</v>
      </c>
      <c r="F274" s="21">
        <v>3</v>
      </c>
      <c r="G274" s="21">
        <v>20</v>
      </c>
      <c r="H274" s="14">
        <v>0</v>
      </c>
      <c r="I274" s="14">
        <v>246</v>
      </c>
      <c r="J274" s="14">
        <v>0</v>
      </c>
      <c r="K274" s="14">
        <v>0</v>
      </c>
      <c r="L274" s="12">
        <v>0</v>
      </c>
      <c r="M274" s="12">
        <v>0</v>
      </c>
      <c r="N274" s="12">
        <v>0</v>
      </c>
    </row>
    <row r="275" spans="1:14" s="14" customFormat="1">
      <c r="A275" s="13">
        <v>0</v>
      </c>
      <c r="B275" s="14">
        <v>500</v>
      </c>
      <c r="C275" s="14">
        <v>200</v>
      </c>
      <c r="D275" s="14" t="s">
        <v>1289</v>
      </c>
      <c r="E275" s="14">
        <v>55</v>
      </c>
      <c r="F275" s="21">
        <v>3</v>
      </c>
      <c r="G275" s="21">
        <v>20</v>
      </c>
      <c r="H275" s="14">
        <v>0</v>
      </c>
      <c r="I275" s="14">
        <v>246</v>
      </c>
      <c r="J275" s="14">
        <v>0</v>
      </c>
      <c r="K275" s="14">
        <v>0</v>
      </c>
      <c r="L275" s="12">
        <v>0</v>
      </c>
      <c r="M275" s="12">
        <v>0</v>
      </c>
      <c r="N275" s="12">
        <v>0</v>
      </c>
    </row>
    <row r="276" spans="1:14" s="14" customFormat="1">
      <c r="A276" s="13">
        <v>0</v>
      </c>
      <c r="B276" s="14">
        <v>500</v>
      </c>
      <c r="C276" s="14">
        <v>200</v>
      </c>
      <c r="D276" s="14" t="s">
        <v>1290</v>
      </c>
      <c r="E276" s="14">
        <v>55</v>
      </c>
      <c r="F276" s="21">
        <v>3</v>
      </c>
      <c r="G276" s="21">
        <v>20</v>
      </c>
      <c r="H276" s="14">
        <v>0</v>
      </c>
      <c r="I276" s="14">
        <v>246</v>
      </c>
      <c r="J276" s="14">
        <v>0</v>
      </c>
      <c r="K276" s="14">
        <v>0</v>
      </c>
      <c r="L276" s="12">
        <v>0</v>
      </c>
      <c r="M276" s="12">
        <v>0</v>
      </c>
      <c r="N276" s="12">
        <v>0</v>
      </c>
    </row>
    <row r="277" spans="1:14" s="14" customFormat="1">
      <c r="A277" s="13">
        <v>0</v>
      </c>
      <c r="B277" s="14">
        <v>500</v>
      </c>
      <c r="C277" s="14">
        <v>200</v>
      </c>
      <c r="D277" s="14" t="s">
        <v>645</v>
      </c>
      <c r="E277" s="14">
        <v>55</v>
      </c>
      <c r="F277" s="21">
        <v>3</v>
      </c>
      <c r="G277" s="21">
        <v>20</v>
      </c>
      <c r="H277" s="14">
        <v>0</v>
      </c>
      <c r="I277" s="14">
        <v>246</v>
      </c>
      <c r="J277" s="14">
        <v>0</v>
      </c>
      <c r="K277" s="14">
        <v>0</v>
      </c>
      <c r="L277" s="12">
        <v>0</v>
      </c>
      <c r="M277" s="12">
        <v>0</v>
      </c>
      <c r="N277" s="12">
        <v>0</v>
      </c>
    </row>
    <row r="278" spans="1:14" s="14" customFormat="1">
      <c r="A278" s="13">
        <v>0</v>
      </c>
      <c r="B278" s="14">
        <v>500</v>
      </c>
      <c r="C278" s="14">
        <v>200</v>
      </c>
      <c r="D278" s="14" t="s">
        <v>1291</v>
      </c>
      <c r="E278" s="14">
        <v>55</v>
      </c>
      <c r="F278" s="21">
        <v>3</v>
      </c>
      <c r="G278" s="21">
        <v>20</v>
      </c>
      <c r="H278" s="14">
        <v>0</v>
      </c>
      <c r="I278" s="14">
        <v>246</v>
      </c>
      <c r="J278" s="14">
        <v>0</v>
      </c>
      <c r="K278" s="14">
        <v>0</v>
      </c>
      <c r="L278" s="12">
        <v>0</v>
      </c>
      <c r="M278" s="12">
        <v>0</v>
      </c>
      <c r="N278" s="12">
        <v>0</v>
      </c>
    </row>
    <row r="279" spans="1:14" s="14" customFormat="1">
      <c r="A279" s="13">
        <v>0</v>
      </c>
      <c r="B279" s="14">
        <v>600</v>
      </c>
      <c r="C279" s="14">
        <v>200</v>
      </c>
      <c r="D279" s="14" t="s">
        <v>1288</v>
      </c>
      <c r="E279" s="14">
        <v>55</v>
      </c>
      <c r="F279" s="21">
        <v>3</v>
      </c>
      <c r="G279" s="21">
        <v>20</v>
      </c>
      <c r="H279" s="14">
        <v>0</v>
      </c>
      <c r="I279" s="14">
        <v>246</v>
      </c>
      <c r="J279" s="14">
        <v>0</v>
      </c>
      <c r="K279" s="14">
        <v>0</v>
      </c>
      <c r="L279" s="12">
        <v>0</v>
      </c>
      <c r="M279" s="12">
        <v>0</v>
      </c>
      <c r="N279" s="12">
        <v>0</v>
      </c>
    </row>
    <row r="280" spans="1:14" s="14" customFormat="1">
      <c r="A280" s="13">
        <v>0</v>
      </c>
      <c r="B280" s="14">
        <v>600</v>
      </c>
      <c r="C280" s="14">
        <v>200</v>
      </c>
      <c r="D280" s="14" t="s">
        <v>638</v>
      </c>
      <c r="E280" s="14">
        <v>55</v>
      </c>
      <c r="F280" s="21">
        <v>3</v>
      </c>
      <c r="G280" s="21">
        <v>20</v>
      </c>
      <c r="H280" s="14">
        <v>0</v>
      </c>
      <c r="I280" s="14">
        <v>246</v>
      </c>
      <c r="J280" s="14">
        <v>0</v>
      </c>
      <c r="K280" s="14">
        <v>0</v>
      </c>
      <c r="L280" s="12">
        <v>0</v>
      </c>
      <c r="M280" s="12">
        <v>0</v>
      </c>
      <c r="N280" s="12">
        <v>0</v>
      </c>
    </row>
    <row r="281" spans="1:14" s="14" customFormat="1">
      <c r="A281" s="13">
        <v>0</v>
      </c>
      <c r="B281" s="14">
        <v>600</v>
      </c>
      <c r="C281" s="14">
        <v>200</v>
      </c>
      <c r="D281" s="14" t="s">
        <v>640</v>
      </c>
      <c r="E281" s="14">
        <v>55</v>
      </c>
      <c r="F281" s="21">
        <v>3</v>
      </c>
      <c r="G281" s="21">
        <v>20</v>
      </c>
      <c r="H281" s="14">
        <v>0</v>
      </c>
      <c r="I281" s="14">
        <v>246</v>
      </c>
      <c r="J281" s="14">
        <v>0</v>
      </c>
      <c r="K281" s="14">
        <v>0</v>
      </c>
      <c r="L281" s="12">
        <v>0</v>
      </c>
      <c r="M281" s="12">
        <v>0</v>
      </c>
      <c r="N281" s="12">
        <v>0</v>
      </c>
    </row>
    <row r="282" spans="1:14" s="14" customFormat="1">
      <c r="A282" s="13">
        <v>0</v>
      </c>
      <c r="B282" s="14">
        <v>600</v>
      </c>
      <c r="C282" s="14">
        <v>200</v>
      </c>
      <c r="D282" s="14" t="s">
        <v>647</v>
      </c>
      <c r="E282" s="14">
        <v>55</v>
      </c>
      <c r="F282" s="21">
        <v>3</v>
      </c>
      <c r="G282" s="21">
        <v>20</v>
      </c>
      <c r="H282" s="14">
        <v>0</v>
      </c>
      <c r="I282" s="14">
        <v>246</v>
      </c>
      <c r="J282" s="14">
        <v>0</v>
      </c>
      <c r="K282" s="14">
        <v>0</v>
      </c>
      <c r="L282" s="12">
        <v>0</v>
      </c>
      <c r="M282" s="12">
        <v>0</v>
      </c>
      <c r="N282" s="12">
        <v>0</v>
      </c>
    </row>
    <row r="283" spans="1:14" s="14" customFormat="1">
      <c r="A283" s="13">
        <v>0</v>
      </c>
      <c r="B283" s="14">
        <v>600</v>
      </c>
      <c r="C283" s="14">
        <v>200</v>
      </c>
      <c r="D283" s="14" t="s">
        <v>1289</v>
      </c>
      <c r="E283" s="14">
        <v>55</v>
      </c>
      <c r="F283" s="21">
        <v>3</v>
      </c>
      <c r="G283" s="21">
        <v>20</v>
      </c>
      <c r="H283" s="14">
        <v>0</v>
      </c>
      <c r="I283" s="14">
        <v>246</v>
      </c>
      <c r="J283" s="14">
        <v>0</v>
      </c>
      <c r="K283" s="14">
        <v>0</v>
      </c>
      <c r="L283" s="12">
        <v>0</v>
      </c>
      <c r="M283" s="12">
        <v>0</v>
      </c>
      <c r="N283" s="12">
        <v>0</v>
      </c>
    </row>
    <row r="284" spans="1:14" s="14" customFormat="1">
      <c r="A284" s="13">
        <v>0</v>
      </c>
      <c r="B284" s="14">
        <v>600</v>
      </c>
      <c r="C284" s="14">
        <v>200</v>
      </c>
      <c r="D284" s="14" t="s">
        <v>1290</v>
      </c>
      <c r="E284" s="14">
        <v>55</v>
      </c>
      <c r="F284" s="21">
        <v>3</v>
      </c>
      <c r="G284" s="21">
        <v>20</v>
      </c>
      <c r="H284" s="14">
        <v>0</v>
      </c>
      <c r="I284" s="14">
        <v>246</v>
      </c>
      <c r="J284" s="14">
        <v>0</v>
      </c>
      <c r="K284" s="14">
        <v>0</v>
      </c>
      <c r="L284" s="12">
        <v>0</v>
      </c>
      <c r="M284" s="12">
        <v>0</v>
      </c>
      <c r="N284" s="12">
        <v>0</v>
      </c>
    </row>
    <row r="285" spans="1:14" s="14" customFormat="1">
      <c r="A285" s="13">
        <v>0</v>
      </c>
      <c r="B285" s="14">
        <v>600</v>
      </c>
      <c r="C285" s="14">
        <v>200</v>
      </c>
      <c r="D285" s="14" t="s">
        <v>645</v>
      </c>
      <c r="E285" s="14">
        <v>55</v>
      </c>
      <c r="F285" s="21">
        <v>3</v>
      </c>
      <c r="G285" s="21">
        <v>20</v>
      </c>
      <c r="H285" s="14">
        <v>0</v>
      </c>
      <c r="I285" s="14">
        <v>246</v>
      </c>
      <c r="J285" s="14">
        <v>0</v>
      </c>
      <c r="K285" s="14">
        <v>0</v>
      </c>
      <c r="L285" s="12">
        <v>0</v>
      </c>
      <c r="M285" s="12">
        <v>0</v>
      </c>
      <c r="N285" s="12">
        <v>0</v>
      </c>
    </row>
    <row r="286" spans="1:14" s="14" customFormat="1">
      <c r="A286" s="13">
        <v>0</v>
      </c>
      <c r="B286" s="14">
        <v>600</v>
      </c>
      <c r="C286" s="14">
        <v>200</v>
      </c>
      <c r="D286" s="14" t="s">
        <v>1291</v>
      </c>
      <c r="E286" s="14">
        <v>55</v>
      </c>
      <c r="F286" s="21">
        <v>3</v>
      </c>
      <c r="G286" s="21">
        <v>20</v>
      </c>
      <c r="H286" s="14">
        <v>0</v>
      </c>
      <c r="I286" s="14">
        <v>246</v>
      </c>
      <c r="J286" s="14">
        <v>0</v>
      </c>
      <c r="K286" s="14">
        <v>0</v>
      </c>
      <c r="L286" s="12">
        <v>0</v>
      </c>
      <c r="M286" s="12">
        <v>0</v>
      </c>
      <c r="N286" s="12">
        <v>0</v>
      </c>
    </row>
    <row r="287" spans="1:14" s="14" customFormat="1">
      <c r="A287" s="13"/>
      <c r="F287" s="21"/>
      <c r="G287" s="21"/>
    </row>
    <row r="288" spans="1:14" s="14" customFormat="1">
      <c r="A288" s="13">
        <v>0</v>
      </c>
      <c r="B288" s="14">
        <v>100</v>
      </c>
      <c r="C288" s="14">
        <v>300</v>
      </c>
      <c r="D288" s="14" t="s">
        <v>1288</v>
      </c>
      <c r="E288" s="14">
        <v>55</v>
      </c>
      <c r="F288" s="21">
        <v>3</v>
      </c>
      <c r="G288" s="21">
        <v>20</v>
      </c>
      <c r="H288" s="14">
        <v>0</v>
      </c>
      <c r="I288" s="14">
        <v>246</v>
      </c>
      <c r="J288" s="14">
        <v>0</v>
      </c>
      <c r="K288" s="14">
        <v>0</v>
      </c>
      <c r="L288" s="12">
        <v>0</v>
      </c>
      <c r="M288" s="12">
        <v>0</v>
      </c>
      <c r="N288" s="12">
        <v>0</v>
      </c>
    </row>
    <row r="289" spans="1:14" s="14" customFormat="1">
      <c r="A289" s="13">
        <v>0</v>
      </c>
      <c r="B289" s="14">
        <v>100</v>
      </c>
      <c r="C289" s="14">
        <v>300</v>
      </c>
      <c r="D289" s="14" t="s">
        <v>638</v>
      </c>
      <c r="E289" s="14">
        <v>55</v>
      </c>
      <c r="F289" s="21">
        <v>3</v>
      </c>
      <c r="G289" s="21">
        <v>20</v>
      </c>
      <c r="H289" s="14">
        <v>0</v>
      </c>
      <c r="I289" s="14">
        <v>246</v>
      </c>
      <c r="J289" s="14">
        <v>0</v>
      </c>
      <c r="K289" s="14">
        <v>0</v>
      </c>
      <c r="L289" s="12">
        <v>0</v>
      </c>
      <c r="M289" s="12">
        <v>0</v>
      </c>
      <c r="N289" s="12">
        <v>0</v>
      </c>
    </row>
    <row r="290" spans="1:14" s="14" customFormat="1">
      <c r="A290" s="13">
        <v>0</v>
      </c>
      <c r="B290" s="14">
        <v>100</v>
      </c>
      <c r="C290" s="14">
        <v>300</v>
      </c>
      <c r="D290" s="14" t="s">
        <v>640</v>
      </c>
      <c r="E290" s="14">
        <v>55</v>
      </c>
      <c r="F290" s="21">
        <v>3</v>
      </c>
      <c r="G290" s="21">
        <v>20</v>
      </c>
      <c r="H290" s="14">
        <v>0</v>
      </c>
      <c r="I290" s="14">
        <v>246</v>
      </c>
      <c r="J290" s="14">
        <v>0</v>
      </c>
      <c r="K290" s="14">
        <v>0</v>
      </c>
      <c r="L290" s="12">
        <v>0</v>
      </c>
      <c r="M290" s="12">
        <v>0</v>
      </c>
      <c r="N290" s="12">
        <v>0</v>
      </c>
    </row>
    <row r="291" spans="1:14" s="14" customFormat="1">
      <c r="A291" s="13">
        <v>0</v>
      </c>
      <c r="B291" s="14">
        <v>100</v>
      </c>
      <c r="C291" s="14">
        <v>300</v>
      </c>
      <c r="D291" s="14" t="s">
        <v>647</v>
      </c>
      <c r="E291" s="14">
        <v>55</v>
      </c>
      <c r="F291" s="21">
        <v>3</v>
      </c>
      <c r="G291" s="21">
        <v>20</v>
      </c>
      <c r="H291" s="14">
        <v>0</v>
      </c>
      <c r="I291" s="14">
        <v>246</v>
      </c>
      <c r="J291" s="14">
        <v>0</v>
      </c>
      <c r="K291" s="14">
        <v>0</v>
      </c>
      <c r="L291" s="12">
        <v>0</v>
      </c>
      <c r="M291" s="12">
        <v>0</v>
      </c>
      <c r="N291" s="12">
        <v>0</v>
      </c>
    </row>
    <row r="292" spans="1:14" s="14" customFormat="1">
      <c r="A292" s="13">
        <v>0</v>
      </c>
      <c r="B292" s="14">
        <v>100</v>
      </c>
      <c r="C292" s="14">
        <v>300</v>
      </c>
      <c r="D292" s="14" t="s">
        <v>1289</v>
      </c>
      <c r="E292" s="14">
        <v>55</v>
      </c>
      <c r="F292" s="21">
        <v>3</v>
      </c>
      <c r="G292" s="21">
        <v>20</v>
      </c>
      <c r="H292" s="14">
        <v>0</v>
      </c>
      <c r="I292" s="14">
        <v>246</v>
      </c>
      <c r="J292" s="14">
        <v>0</v>
      </c>
      <c r="K292" s="14">
        <v>0</v>
      </c>
      <c r="L292" s="12">
        <v>0</v>
      </c>
      <c r="M292" s="12">
        <v>0</v>
      </c>
      <c r="N292" s="12">
        <v>0</v>
      </c>
    </row>
    <row r="293" spans="1:14" s="14" customFormat="1">
      <c r="A293" s="13">
        <v>0</v>
      </c>
      <c r="B293" s="14">
        <v>100</v>
      </c>
      <c r="C293" s="14">
        <v>300</v>
      </c>
      <c r="D293" s="14" t="s">
        <v>1290</v>
      </c>
      <c r="E293" s="14">
        <v>55</v>
      </c>
      <c r="F293" s="21">
        <v>3</v>
      </c>
      <c r="G293" s="21">
        <v>20</v>
      </c>
      <c r="H293" s="14">
        <v>0</v>
      </c>
      <c r="I293" s="14">
        <v>246</v>
      </c>
      <c r="J293" s="14">
        <v>0</v>
      </c>
      <c r="K293" s="14">
        <v>0</v>
      </c>
      <c r="L293" s="12">
        <v>0</v>
      </c>
      <c r="M293" s="12">
        <v>0</v>
      </c>
      <c r="N293" s="12">
        <v>0</v>
      </c>
    </row>
    <row r="294" spans="1:14" s="14" customFormat="1">
      <c r="A294" s="13">
        <v>0</v>
      </c>
      <c r="B294" s="14">
        <v>100</v>
      </c>
      <c r="C294" s="14">
        <v>300</v>
      </c>
      <c r="D294" s="14" t="s">
        <v>645</v>
      </c>
      <c r="E294" s="14">
        <v>55</v>
      </c>
      <c r="F294" s="21">
        <v>3</v>
      </c>
      <c r="G294" s="21">
        <v>20</v>
      </c>
      <c r="H294" s="14">
        <v>0</v>
      </c>
      <c r="I294" s="14">
        <v>246</v>
      </c>
      <c r="J294" s="14">
        <v>0</v>
      </c>
      <c r="K294" s="14">
        <v>0</v>
      </c>
      <c r="L294" s="12">
        <v>0</v>
      </c>
      <c r="M294" s="12">
        <v>0</v>
      </c>
      <c r="N294" s="12">
        <v>0</v>
      </c>
    </row>
    <row r="295" spans="1:14" s="14" customFormat="1">
      <c r="A295" s="13">
        <v>0</v>
      </c>
      <c r="B295" s="14">
        <v>100</v>
      </c>
      <c r="C295" s="14">
        <v>300</v>
      </c>
      <c r="D295" s="14" t="s">
        <v>1291</v>
      </c>
      <c r="E295" s="14">
        <v>55</v>
      </c>
      <c r="F295" s="21">
        <v>3</v>
      </c>
      <c r="G295" s="21">
        <v>20</v>
      </c>
      <c r="H295" s="14">
        <v>0</v>
      </c>
      <c r="I295" s="14">
        <v>246</v>
      </c>
      <c r="J295" s="14">
        <v>0</v>
      </c>
      <c r="K295" s="14">
        <v>0</v>
      </c>
      <c r="L295" s="12">
        <v>0</v>
      </c>
      <c r="M295" s="12">
        <v>0</v>
      </c>
      <c r="N295" s="12">
        <v>0</v>
      </c>
    </row>
    <row r="296" spans="1:14" s="14" customFormat="1">
      <c r="A296" s="13">
        <v>0</v>
      </c>
      <c r="B296" s="14">
        <v>200</v>
      </c>
      <c r="C296" s="14">
        <v>300</v>
      </c>
      <c r="D296" s="14" t="s">
        <v>1288</v>
      </c>
      <c r="E296" s="14">
        <v>55</v>
      </c>
      <c r="F296" s="21">
        <v>3</v>
      </c>
      <c r="G296" s="21">
        <v>20</v>
      </c>
      <c r="H296" s="14">
        <v>0</v>
      </c>
      <c r="I296" s="14">
        <v>246</v>
      </c>
      <c r="J296" s="14">
        <v>0</v>
      </c>
      <c r="K296" s="14">
        <v>0</v>
      </c>
      <c r="L296" s="12">
        <v>0</v>
      </c>
      <c r="M296" s="12">
        <v>0</v>
      </c>
      <c r="N296" s="12">
        <v>0</v>
      </c>
    </row>
    <row r="297" spans="1:14" s="14" customFormat="1">
      <c r="A297" s="13">
        <v>0</v>
      </c>
      <c r="B297" s="14">
        <v>200</v>
      </c>
      <c r="C297" s="14">
        <v>300</v>
      </c>
      <c r="D297" s="14" t="s">
        <v>638</v>
      </c>
      <c r="E297" s="14">
        <v>55</v>
      </c>
      <c r="F297" s="21">
        <v>3</v>
      </c>
      <c r="G297" s="21">
        <v>20</v>
      </c>
      <c r="H297" s="14">
        <v>0</v>
      </c>
      <c r="I297" s="14">
        <v>246</v>
      </c>
      <c r="J297" s="14">
        <v>0</v>
      </c>
      <c r="K297" s="14">
        <v>0</v>
      </c>
      <c r="L297" s="12">
        <v>0</v>
      </c>
      <c r="M297" s="12">
        <v>0</v>
      </c>
      <c r="N297" s="12">
        <v>0</v>
      </c>
    </row>
    <row r="298" spans="1:14" s="14" customFormat="1">
      <c r="A298" s="13">
        <v>0</v>
      </c>
      <c r="B298" s="14">
        <v>200</v>
      </c>
      <c r="C298" s="14">
        <v>300</v>
      </c>
      <c r="D298" s="14" t="s">
        <v>640</v>
      </c>
      <c r="E298" s="14">
        <v>55</v>
      </c>
      <c r="F298" s="21">
        <v>3</v>
      </c>
      <c r="G298" s="21">
        <v>20</v>
      </c>
      <c r="H298" s="14">
        <v>0</v>
      </c>
      <c r="I298" s="14">
        <v>246</v>
      </c>
      <c r="J298" s="14">
        <v>0</v>
      </c>
      <c r="K298" s="14">
        <v>0</v>
      </c>
      <c r="L298" s="12">
        <v>0</v>
      </c>
      <c r="M298" s="12">
        <v>0</v>
      </c>
      <c r="N298" s="12">
        <v>0</v>
      </c>
    </row>
    <row r="299" spans="1:14" s="14" customFormat="1">
      <c r="A299" s="13">
        <v>0</v>
      </c>
      <c r="B299" s="14">
        <v>200</v>
      </c>
      <c r="C299" s="14">
        <v>300</v>
      </c>
      <c r="D299" s="14" t="s">
        <v>647</v>
      </c>
      <c r="E299" s="14">
        <v>55</v>
      </c>
      <c r="F299" s="21">
        <v>3</v>
      </c>
      <c r="G299" s="21">
        <v>20</v>
      </c>
      <c r="H299" s="14">
        <v>0</v>
      </c>
      <c r="I299" s="14">
        <v>246</v>
      </c>
      <c r="J299" s="14">
        <v>0</v>
      </c>
      <c r="K299" s="14">
        <v>0</v>
      </c>
      <c r="L299" s="12">
        <v>0</v>
      </c>
      <c r="M299" s="12">
        <v>0</v>
      </c>
      <c r="N299" s="12">
        <v>0</v>
      </c>
    </row>
    <row r="300" spans="1:14" s="14" customFormat="1">
      <c r="A300" s="13">
        <v>0</v>
      </c>
      <c r="B300" s="14">
        <v>200</v>
      </c>
      <c r="C300" s="14">
        <v>300</v>
      </c>
      <c r="D300" s="14" t="s">
        <v>1289</v>
      </c>
      <c r="E300" s="14">
        <v>55</v>
      </c>
      <c r="F300" s="21">
        <v>3</v>
      </c>
      <c r="G300" s="21">
        <v>20</v>
      </c>
      <c r="H300" s="14">
        <v>0</v>
      </c>
      <c r="I300" s="14">
        <v>246</v>
      </c>
      <c r="J300" s="14">
        <v>0</v>
      </c>
      <c r="K300" s="14">
        <v>0</v>
      </c>
      <c r="L300" s="12">
        <v>0</v>
      </c>
      <c r="M300" s="12">
        <v>0</v>
      </c>
      <c r="N300" s="12">
        <v>0</v>
      </c>
    </row>
    <row r="301" spans="1:14" s="14" customFormat="1">
      <c r="A301" s="13">
        <v>0</v>
      </c>
      <c r="B301" s="14">
        <v>200</v>
      </c>
      <c r="C301" s="14">
        <v>300</v>
      </c>
      <c r="D301" s="14" t="s">
        <v>1290</v>
      </c>
      <c r="E301" s="14">
        <v>55</v>
      </c>
      <c r="F301" s="21">
        <v>3</v>
      </c>
      <c r="G301" s="21">
        <v>20</v>
      </c>
      <c r="H301" s="14">
        <v>0</v>
      </c>
      <c r="I301" s="14">
        <v>246</v>
      </c>
      <c r="J301" s="14">
        <v>0</v>
      </c>
      <c r="K301" s="14">
        <v>0</v>
      </c>
      <c r="L301" s="12">
        <v>0</v>
      </c>
      <c r="M301" s="12">
        <v>0</v>
      </c>
      <c r="N301" s="12">
        <v>0</v>
      </c>
    </row>
    <row r="302" spans="1:14" s="14" customFormat="1">
      <c r="A302" s="13">
        <v>0</v>
      </c>
      <c r="B302" s="14">
        <v>200</v>
      </c>
      <c r="C302" s="14">
        <v>300</v>
      </c>
      <c r="D302" s="14" t="s">
        <v>645</v>
      </c>
      <c r="E302" s="14">
        <v>55</v>
      </c>
      <c r="F302" s="21">
        <v>3</v>
      </c>
      <c r="G302" s="21">
        <v>20</v>
      </c>
      <c r="H302" s="14">
        <v>0</v>
      </c>
      <c r="I302" s="14">
        <v>246</v>
      </c>
      <c r="J302" s="14">
        <v>0</v>
      </c>
      <c r="K302" s="14">
        <v>0</v>
      </c>
      <c r="L302" s="12">
        <v>0</v>
      </c>
      <c r="M302" s="12">
        <v>0</v>
      </c>
      <c r="N302" s="12">
        <v>0</v>
      </c>
    </row>
    <row r="303" spans="1:14" s="14" customFormat="1">
      <c r="A303" s="13">
        <v>0</v>
      </c>
      <c r="B303" s="14">
        <v>200</v>
      </c>
      <c r="C303" s="14">
        <v>300</v>
      </c>
      <c r="D303" s="14" t="s">
        <v>1291</v>
      </c>
      <c r="E303" s="14">
        <v>55</v>
      </c>
      <c r="F303" s="21">
        <v>3</v>
      </c>
      <c r="G303" s="21">
        <v>20</v>
      </c>
      <c r="H303" s="14">
        <v>0</v>
      </c>
      <c r="I303" s="14">
        <v>246</v>
      </c>
      <c r="J303" s="14">
        <v>0</v>
      </c>
      <c r="K303" s="14">
        <v>0</v>
      </c>
      <c r="L303" s="12">
        <v>0</v>
      </c>
      <c r="M303" s="12">
        <v>0</v>
      </c>
      <c r="N303" s="12">
        <v>0</v>
      </c>
    </row>
    <row r="304" spans="1:14" s="16" customFormat="1">
      <c r="A304" s="15">
        <v>0</v>
      </c>
      <c r="B304" s="16">
        <v>300</v>
      </c>
      <c r="C304" s="16">
        <v>300</v>
      </c>
      <c r="D304" s="16" t="s">
        <v>1052</v>
      </c>
      <c r="E304" s="16">
        <v>55</v>
      </c>
      <c r="F304" s="22">
        <v>20</v>
      </c>
      <c r="G304" s="22">
        <v>20</v>
      </c>
      <c r="H304" s="16">
        <v>0</v>
      </c>
      <c r="I304" s="16">
        <v>246</v>
      </c>
      <c r="J304" s="16">
        <v>0</v>
      </c>
      <c r="K304" s="16">
        <v>0</v>
      </c>
      <c r="L304" s="12">
        <v>0</v>
      </c>
      <c r="M304" s="12">
        <v>0</v>
      </c>
      <c r="N304" s="12">
        <v>0</v>
      </c>
    </row>
    <row r="305" spans="1:14" s="16" customFormat="1">
      <c r="A305" s="15">
        <v>0</v>
      </c>
      <c r="B305" s="16">
        <v>400</v>
      </c>
      <c r="C305" s="16">
        <v>300</v>
      </c>
      <c r="D305" s="16" t="s">
        <v>1052</v>
      </c>
      <c r="E305" s="16">
        <v>55</v>
      </c>
      <c r="F305" s="22">
        <v>20</v>
      </c>
      <c r="G305" s="22">
        <v>20</v>
      </c>
      <c r="H305" s="16">
        <v>0</v>
      </c>
      <c r="I305" s="16">
        <v>246</v>
      </c>
      <c r="J305" s="16">
        <v>0</v>
      </c>
      <c r="K305" s="16">
        <v>0</v>
      </c>
      <c r="L305" s="12">
        <v>0</v>
      </c>
      <c r="M305" s="12">
        <v>0</v>
      </c>
      <c r="N305" s="12">
        <v>0</v>
      </c>
    </row>
    <row r="306" spans="1:14" s="14" customFormat="1">
      <c r="A306" s="13">
        <v>0</v>
      </c>
      <c r="B306" s="14">
        <v>500</v>
      </c>
      <c r="C306" s="14">
        <v>300</v>
      </c>
      <c r="D306" s="14" t="s">
        <v>1288</v>
      </c>
      <c r="E306" s="14">
        <v>55</v>
      </c>
      <c r="F306" s="21">
        <v>3</v>
      </c>
      <c r="G306" s="21">
        <v>20</v>
      </c>
      <c r="H306" s="14">
        <v>0</v>
      </c>
      <c r="I306" s="14">
        <v>246</v>
      </c>
      <c r="J306" s="14">
        <v>0</v>
      </c>
      <c r="K306" s="14">
        <v>0</v>
      </c>
      <c r="L306" s="12">
        <v>0</v>
      </c>
      <c r="M306" s="12">
        <v>0</v>
      </c>
      <c r="N306" s="12">
        <v>0</v>
      </c>
    </row>
    <row r="307" spans="1:14" s="14" customFormat="1">
      <c r="A307" s="13">
        <v>0</v>
      </c>
      <c r="B307" s="14">
        <v>500</v>
      </c>
      <c r="C307" s="14">
        <v>300</v>
      </c>
      <c r="D307" s="14" t="s">
        <v>638</v>
      </c>
      <c r="E307" s="14">
        <v>55</v>
      </c>
      <c r="F307" s="21">
        <v>3</v>
      </c>
      <c r="G307" s="21">
        <v>20</v>
      </c>
      <c r="H307" s="14">
        <v>0</v>
      </c>
      <c r="I307" s="14">
        <v>246</v>
      </c>
      <c r="J307" s="14">
        <v>0</v>
      </c>
      <c r="K307" s="14">
        <v>0</v>
      </c>
      <c r="L307" s="12">
        <v>0</v>
      </c>
      <c r="M307" s="12">
        <v>0</v>
      </c>
      <c r="N307" s="12">
        <v>0</v>
      </c>
    </row>
    <row r="308" spans="1:14" s="14" customFormat="1">
      <c r="A308" s="13">
        <v>0</v>
      </c>
      <c r="B308" s="14">
        <v>500</v>
      </c>
      <c r="C308" s="14">
        <v>300</v>
      </c>
      <c r="D308" s="14" t="s">
        <v>640</v>
      </c>
      <c r="E308" s="14">
        <v>55</v>
      </c>
      <c r="F308" s="21">
        <v>3</v>
      </c>
      <c r="G308" s="21">
        <v>20</v>
      </c>
      <c r="H308" s="14">
        <v>0</v>
      </c>
      <c r="I308" s="14">
        <v>246</v>
      </c>
      <c r="J308" s="14">
        <v>0</v>
      </c>
      <c r="K308" s="14">
        <v>0</v>
      </c>
      <c r="L308" s="12">
        <v>0</v>
      </c>
      <c r="M308" s="12">
        <v>0</v>
      </c>
      <c r="N308" s="12">
        <v>0</v>
      </c>
    </row>
    <row r="309" spans="1:14" s="14" customFormat="1">
      <c r="A309" s="13">
        <v>0</v>
      </c>
      <c r="B309" s="14">
        <v>500</v>
      </c>
      <c r="C309" s="14">
        <v>300</v>
      </c>
      <c r="D309" s="14" t="s">
        <v>647</v>
      </c>
      <c r="E309" s="14">
        <v>55</v>
      </c>
      <c r="F309" s="21">
        <v>3</v>
      </c>
      <c r="G309" s="21">
        <v>20</v>
      </c>
      <c r="H309" s="14">
        <v>0</v>
      </c>
      <c r="I309" s="14">
        <v>246</v>
      </c>
      <c r="J309" s="14">
        <v>0</v>
      </c>
      <c r="K309" s="14">
        <v>0</v>
      </c>
      <c r="L309" s="12">
        <v>0</v>
      </c>
      <c r="M309" s="12">
        <v>0</v>
      </c>
      <c r="N309" s="12">
        <v>0</v>
      </c>
    </row>
    <row r="310" spans="1:14" s="14" customFormat="1">
      <c r="A310" s="13">
        <v>0</v>
      </c>
      <c r="B310" s="14">
        <v>500</v>
      </c>
      <c r="C310" s="14">
        <v>300</v>
      </c>
      <c r="D310" s="14" t="s">
        <v>1289</v>
      </c>
      <c r="E310" s="14">
        <v>55</v>
      </c>
      <c r="F310" s="21">
        <v>3</v>
      </c>
      <c r="G310" s="21">
        <v>20</v>
      </c>
      <c r="H310" s="14">
        <v>0</v>
      </c>
      <c r="I310" s="14">
        <v>246</v>
      </c>
      <c r="J310" s="14">
        <v>0</v>
      </c>
      <c r="K310" s="14">
        <v>0</v>
      </c>
      <c r="L310" s="12">
        <v>0</v>
      </c>
      <c r="M310" s="12">
        <v>0</v>
      </c>
      <c r="N310" s="12">
        <v>0</v>
      </c>
    </row>
    <row r="311" spans="1:14" s="14" customFormat="1">
      <c r="A311" s="13">
        <v>0</v>
      </c>
      <c r="B311" s="14">
        <v>500</v>
      </c>
      <c r="C311" s="14">
        <v>300</v>
      </c>
      <c r="D311" s="14" t="s">
        <v>1290</v>
      </c>
      <c r="E311" s="14">
        <v>55</v>
      </c>
      <c r="F311" s="21">
        <v>3</v>
      </c>
      <c r="G311" s="21">
        <v>20</v>
      </c>
      <c r="H311" s="14">
        <v>0</v>
      </c>
      <c r="I311" s="14">
        <v>246</v>
      </c>
      <c r="J311" s="14">
        <v>0</v>
      </c>
      <c r="K311" s="14">
        <v>0</v>
      </c>
      <c r="L311" s="12">
        <v>0</v>
      </c>
      <c r="M311" s="12">
        <v>0</v>
      </c>
      <c r="N311" s="12">
        <v>0</v>
      </c>
    </row>
    <row r="312" spans="1:14" s="14" customFormat="1">
      <c r="A312" s="13">
        <v>0</v>
      </c>
      <c r="B312" s="14">
        <v>500</v>
      </c>
      <c r="C312" s="14">
        <v>300</v>
      </c>
      <c r="D312" s="14" t="s">
        <v>645</v>
      </c>
      <c r="E312" s="14">
        <v>55</v>
      </c>
      <c r="F312" s="21">
        <v>3</v>
      </c>
      <c r="G312" s="21">
        <v>20</v>
      </c>
      <c r="H312" s="14">
        <v>0</v>
      </c>
      <c r="I312" s="14">
        <v>246</v>
      </c>
      <c r="J312" s="14">
        <v>0</v>
      </c>
      <c r="K312" s="14">
        <v>0</v>
      </c>
      <c r="L312" s="12">
        <v>0</v>
      </c>
      <c r="M312" s="12">
        <v>0</v>
      </c>
      <c r="N312" s="12">
        <v>0</v>
      </c>
    </row>
    <row r="313" spans="1:14" s="14" customFormat="1">
      <c r="A313" s="13">
        <v>0</v>
      </c>
      <c r="B313" s="14">
        <v>500</v>
      </c>
      <c r="C313" s="14">
        <v>300</v>
      </c>
      <c r="D313" s="14" t="s">
        <v>1291</v>
      </c>
      <c r="E313" s="14">
        <v>55</v>
      </c>
      <c r="F313" s="21">
        <v>3</v>
      </c>
      <c r="G313" s="21">
        <v>20</v>
      </c>
      <c r="H313" s="14">
        <v>0</v>
      </c>
      <c r="I313" s="14">
        <v>246</v>
      </c>
      <c r="J313" s="14">
        <v>0</v>
      </c>
      <c r="K313" s="14">
        <v>0</v>
      </c>
      <c r="L313" s="12">
        <v>0</v>
      </c>
      <c r="M313" s="12">
        <v>0</v>
      </c>
      <c r="N313" s="12">
        <v>0</v>
      </c>
    </row>
    <row r="314" spans="1:14" s="14" customFormat="1">
      <c r="A314" s="13">
        <v>0</v>
      </c>
      <c r="B314" s="14">
        <v>600</v>
      </c>
      <c r="C314" s="14">
        <v>300</v>
      </c>
      <c r="D314" s="14" t="s">
        <v>1288</v>
      </c>
      <c r="E314" s="14">
        <v>55</v>
      </c>
      <c r="F314" s="21">
        <v>3</v>
      </c>
      <c r="G314" s="21">
        <v>20</v>
      </c>
      <c r="H314" s="14">
        <v>0</v>
      </c>
      <c r="I314" s="14">
        <v>246</v>
      </c>
      <c r="J314" s="14">
        <v>0</v>
      </c>
      <c r="K314" s="14">
        <v>0</v>
      </c>
      <c r="L314" s="12">
        <v>0</v>
      </c>
      <c r="M314" s="12">
        <v>0</v>
      </c>
      <c r="N314" s="12">
        <v>0</v>
      </c>
    </row>
    <row r="315" spans="1:14" s="14" customFormat="1">
      <c r="A315" s="13">
        <v>0</v>
      </c>
      <c r="B315" s="14">
        <v>600</v>
      </c>
      <c r="C315" s="14">
        <v>300</v>
      </c>
      <c r="D315" s="14" t="s">
        <v>638</v>
      </c>
      <c r="E315" s="14">
        <v>55</v>
      </c>
      <c r="F315" s="21">
        <v>3</v>
      </c>
      <c r="G315" s="21">
        <v>20</v>
      </c>
      <c r="H315" s="14">
        <v>0</v>
      </c>
      <c r="I315" s="14">
        <v>246</v>
      </c>
      <c r="J315" s="14">
        <v>0</v>
      </c>
      <c r="K315" s="14">
        <v>0</v>
      </c>
      <c r="L315" s="12">
        <v>0</v>
      </c>
      <c r="M315" s="12">
        <v>0</v>
      </c>
      <c r="N315" s="12">
        <v>0</v>
      </c>
    </row>
    <row r="316" spans="1:14" s="14" customFormat="1">
      <c r="A316" s="13">
        <v>0</v>
      </c>
      <c r="B316" s="14">
        <v>600</v>
      </c>
      <c r="C316" s="14">
        <v>300</v>
      </c>
      <c r="D316" s="14" t="s">
        <v>640</v>
      </c>
      <c r="E316" s="14">
        <v>55</v>
      </c>
      <c r="F316" s="21">
        <v>3</v>
      </c>
      <c r="G316" s="21">
        <v>20</v>
      </c>
      <c r="H316" s="14">
        <v>0</v>
      </c>
      <c r="I316" s="14">
        <v>246</v>
      </c>
      <c r="J316" s="14">
        <v>0</v>
      </c>
      <c r="K316" s="14">
        <v>0</v>
      </c>
      <c r="L316" s="12">
        <v>0</v>
      </c>
      <c r="M316" s="12">
        <v>0</v>
      </c>
      <c r="N316" s="12">
        <v>0</v>
      </c>
    </row>
    <row r="317" spans="1:14" s="14" customFormat="1">
      <c r="A317" s="13">
        <v>0</v>
      </c>
      <c r="B317" s="14">
        <v>600</v>
      </c>
      <c r="C317" s="14">
        <v>300</v>
      </c>
      <c r="D317" s="14" t="s">
        <v>647</v>
      </c>
      <c r="E317" s="14">
        <v>55</v>
      </c>
      <c r="F317" s="21">
        <v>3</v>
      </c>
      <c r="G317" s="21">
        <v>20</v>
      </c>
      <c r="H317" s="14">
        <v>0</v>
      </c>
      <c r="I317" s="14">
        <v>246</v>
      </c>
      <c r="J317" s="14">
        <v>0</v>
      </c>
      <c r="K317" s="14">
        <v>0</v>
      </c>
      <c r="L317" s="12">
        <v>0</v>
      </c>
      <c r="M317" s="12">
        <v>0</v>
      </c>
      <c r="N317" s="12">
        <v>0</v>
      </c>
    </row>
    <row r="318" spans="1:14" s="14" customFormat="1">
      <c r="A318" s="13">
        <v>0</v>
      </c>
      <c r="B318" s="14">
        <v>600</v>
      </c>
      <c r="C318" s="14">
        <v>300</v>
      </c>
      <c r="D318" s="14" t="s">
        <v>1289</v>
      </c>
      <c r="E318" s="14">
        <v>55</v>
      </c>
      <c r="F318" s="21">
        <v>3</v>
      </c>
      <c r="G318" s="21">
        <v>20</v>
      </c>
      <c r="H318" s="14">
        <v>0</v>
      </c>
      <c r="I318" s="14">
        <v>246</v>
      </c>
      <c r="J318" s="14">
        <v>0</v>
      </c>
      <c r="K318" s="14">
        <v>0</v>
      </c>
      <c r="L318" s="12">
        <v>0</v>
      </c>
      <c r="M318" s="12">
        <v>0</v>
      </c>
      <c r="N318" s="12">
        <v>0</v>
      </c>
    </row>
    <row r="319" spans="1:14" s="14" customFormat="1">
      <c r="A319" s="13">
        <v>0</v>
      </c>
      <c r="B319" s="14">
        <v>600</v>
      </c>
      <c r="C319" s="14">
        <v>300</v>
      </c>
      <c r="D319" s="14" t="s">
        <v>1290</v>
      </c>
      <c r="E319" s="14">
        <v>55</v>
      </c>
      <c r="F319" s="21">
        <v>3</v>
      </c>
      <c r="G319" s="21">
        <v>20</v>
      </c>
      <c r="H319" s="14">
        <v>0</v>
      </c>
      <c r="I319" s="14">
        <v>246</v>
      </c>
      <c r="J319" s="14">
        <v>0</v>
      </c>
      <c r="K319" s="14">
        <v>0</v>
      </c>
      <c r="L319" s="12">
        <v>0</v>
      </c>
      <c r="M319" s="12">
        <v>0</v>
      </c>
      <c r="N319" s="12">
        <v>0</v>
      </c>
    </row>
    <row r="320" spans="1:14" s="14" customFormat="1">
      <c r="A320" s="13">
        <v>0</v>
      </c>
      <c r="B320" s="14">
        <v>600</v>
      </c>
      <c r="C320" s="14">
        <v>300</v>
      </c>
      <c r="D320" s="14" t="s">
        <v>645</v>
      </c>
      <c r="E320" s="14">
        <v>55</v>
      </c>
      <c r="F320" s="21">
        <v>3</v>
      </c>
      <c r="G320" s="21">
        <v>20</v>
      </c>
      <c r="H320" s="14">
        <v>0</v>
      </c>
      <c r="I320" s="14">
        <v>246</v>
      </c>
      <c r="J320" s="14">
        <v>0</v>
      </c>
      <c r="K320" s="14">
        <v>0</v>
      </c>
      <c r="L320" s="12">
        <v>0</v>
      </c>
      <c r="M320" s="12">
        <v>0</v>
      </c>
      <c r="N320" s="12">
        <v>0</v>
      </c>
    </row>
    <row r="321" spans="1:14" s="14" customFormat="1">
      <c r="A321" s="13">
        <v>0</v>
      </c>
      <c r="B321" s="14">
        <v>600</v>
      </c>
      <c r="C321" s="14">
        <v>300</v>
      </c>
      <c r="D321" s="14" t="s">
        <v>1291</v>
      </c>
      <c r="E321" s="14">
        <v>55</v>
      </c>
      <c r="F321" s="21">
        <v>3</v>
      </c>
      <c r="G321" s="21">
        <v>20</v>
      </c>
      <c r="H321" s="14">
        <v>0</v>
      </c>
      <c r="I321" s="14">
        <v>246</v>
      </c>
      <c r="J321" s="14">
        <v>0</v>
      </c>
      <c r="K321" s="14">
        <v>0</v>
      </c>
      <c r="L321" s="12">
        <v>0</v>
      </c>
      <c r="M321" s="12">
        <v>0</v>
      </c>
      <c r="N321" s="12">
        <v>0</v>
      </c>
    </row>
    <row r="322" spans="1:14" s="14" customFormat="1">
      <c r="A322" s="13"/>
      <c r="F322" s="21"/>
      <c r="G322" s="21"/>
    </row>
    <row r="323" spans="1:14" s="14" customFormat="1">
      <c r="A323" s="13">
        <v>0</v>
      </c>
      <c r="B323" s="14">
        <v>100</v>
      </c>
      <c r="C323" s="14">
        <v>400</v>
      </c>
      <c r="D323" s="14" t="s">
        <v>1288</v>
      </c>
      <c r="E323" s="14">
        <v>55</v>
      </c>
      <c r="F323" s="21">
        <v>3</v>
      </c>
      <c r="G323" s="21">
        <v>20</v>
      </c>
      <c r="H323" s="14">
        <v>0</v>
      </c>
      <c r="I323" s="14">
        <v>246</v>
      </c>
      <c r="J323" s="14">
        <v>0</v>
      </c>
      <c r="K323" s="14">
        <v>0</v>
      </c>
      <c r="L323" s="12">
        <v>0</v>
      </c>
      <c r="M323" s="12">
        <v>0</v>
      </c>
      <c r="N323" s="12">
        <v>0</v>
      </c>
    </row>
    <row r="324" spans="1:14" s="14" customFormat="1">
      <c r="A324" s="13">
        <v>0</v>
      </c>
      <c r="B324" s="14">
        <v>100</v>
      </c>
      <c r="C324" s="14">
        <v>400</v>
      </c>
      <c r="D324" s="14" t="s">
        <v>638</v>
      </c>
      <c r="E324" s="14">
        <v>55</v>
      </c>
      <c r="F324" s="21">
        <v>3</v>
      </c>
      <c r="G324" s="21">
        <v>20</v>
      </c>
      <c r="H324" s="14">
        <v>0</v>
      </c>
      <c r="I324" s="14">
        <v>246</v>
      </c>
      <c r="J324" s="14">
        <v>0</v>
      </c>
      <c r="K324" s="14">
        <v>0</v>
      </c>
      <c r="L324" s="12">
        <v>0</v>
      </c>
      <c r="M324" s="12">
        <v>0</v>
      </c>
      <c r="N324" s="12">
        <v>0</v>
      </c>
    </row>
    <row r="325" spans="1:14" s="14" customFormat="1">
      <c r="A325" s="13">
        <v>0</v>
      </c>
      <c r="B325" s="14">
        <v>100</v>
      </c>
      <c r="C325" s="14">
        <v>400</v>
      </c>
      <c r="D325" s="14" t="s">
        <v>640</v>
      </c>
      <c r="E325" s="14">
        <v>55</v>
      </c>
      <c r="F325" s="21">
        <v>3</v>
      </c>
      <c r="G325" s="21">
        <v>20</v>
      </c>
      <c r="H325" s="14">
        <v>0</v>
      </c>
      <c r="I325" s="14">
        <v>246</v>
      </c>
      <c r="J325" s="14">
        <v>0</v>
      </c>
      <c r="K325" s="14">
        <v>0</v>
      </c>
      <c r="L325" s="12">
        <v>0</v>
      </c>
      <c r="M325" s="12">
        <v>0</v>
      </c>
      <c r="N325" s="12">
        <v>0</v>
      </c>
    </row>
    <row r="326" spans="1:14" s="14" customFormat="1">
      <c r="A326" s="13">
        <v>0</v>
      </c>
      <c r="B326" s="14">
        <v>100</v>
      </c>
      <c r="C326" s="14">
        <v>400</v>
      </c>
      <c r="D326" s="14" t="s">
        <v>647</v>
      </c>
      <c r="E326" s="14">
        <v>55</v>
      </c>
      <c r="F326" s="21">
        <v>3</v>
      </c>
      <c r="G326" s="21">
        <v>20</v>
      </c>
      <c r="H326" s="14">
        <v>0</v>
      </c>
      <c r="I326" s="14">
        <v>246</v>
      </c>
      <c r="J326" s="14">
        <v>0</v>
      </c>
      <c r="K326" s="14">
        <v>0</v>
      </c>
      <c r="L326" s="12">
        <v>0</v>
      </c>
      <c r="M326" s="12">
        <v>0</v>
      </c>
      <c r="N326" s="12">
        <v>0</v>
      </c>
    </row>
    <row r="327" spans="1:14" s="14" customFormat="1">
      <c r="A327" s="13">
        <v>0</v>
      </c>
      <c r="B327" s="14">
        <v>100</v>
      </c>
      <c r="C327" s="14">
        <v>400</v>
      </c>
      <c r="D327" s="14" t="s">
        <v>1289</v>
      </c>
      <c r="E327" s="14">
        <v>55</v>
      </c>
      <c r="F327" s="21">
        <v>3</v>
      </c>
      <c r="G327" s="21">
        <v>20</v>
      </c>
      <c r="H327" s="14">
        <v>0</v>
      </c>
      <c r="I327" s="14">
        <v>246</v>
      </c>
      <c r="J327" s="14">
        <v>0</v>
      </c>
      <c r="K327" s="14">
        <v>0</v>
      </c>
      <c r="L327" s="12">
        <v>0</v>
      </c>
      <c r="M327" s="12">
        <v>0</v>
      </c>
      <c r="N327" s="12">
        <v>0</v>
      </c>
    </row>
    <row r="328" spans="1:14" s="14" customFormat="1">
      <c r="A328" s="13">
        <v>0</v>
      </c>
      <c r="B328" s="14">
        <v>100</v>
      </c>
      <c r="C328" s="14">
        <v>400</v>
      </c>
      <c r="D328" s="14" t="s">
        <v>1290</v>
      </c>
      <c r="E328" s="14">
        <v>55</v>
      </c>
      <c r="F328" s="21">
        <v>3</v>
      </c>
      <c r="G328" s="21">
        <v>20</v>
      </c>
      <c r="H328" s="14">
        <v>0</v>
      </c>
      <c r="I328" s="14">
        <v>246</v>
      </c>
      <c r="J328" s="14">
        <v>0</v>
      </c>
      <c r="K328" s="14">
        <v>0</v>
      </c>
      <c r="L328" s="12">
        <v>0</v>
      </c>
      <c r="M328" s="12">
        <v>0</v>
      </c>
      <c r="N328" s="12">
        <v>0</v>
      </c>
    </row>
    <row r="329" spans="1:14" s="14" customFormat="1">
      <c r="A329" s="13">
        <v>0</v>
      </c>
      <c r="B329" s="14">
        <v>100</v>
      </c>
      <c r="C329" s="14">
        <v>400</v>
      </c>
      <c r="D329" s="14" t="s">
        <v>645</v>
      </c>
      <c r="E329" s="14">
        <v>55</v>
      </c>
      <c r="F329" s="21">
        <v>3</v>
      </c>
      <c r="G329" s="21">
        <v>20</v>
      </c>
      <c r="H329" s="14">
        <v>0</v>
      </c>
      <c r="I329" s="14">
        <v>246</v>
      </c>
      <c r="J329" s="14">
        <v>0</v>
      </c>
      <c r="K329" s="14">
        <v>0</v>
      </c>
      <c r="L329" s="12">
        <v>0</v>
      </c>
      <c r="M329" s="12">
        <v>0</v>
      </c>
      <c r="N329" s="12">
        <v>0</v>
      </c>
    </row>
    <row r="330" spans="1:14" s="14" customFormat="1">
      <c r="A330" s="13">
        <v>0</v>
      </c>
      <c r="B330" s="14">
        <v>100</v>
      </c>
      <c r="C330" s="14">
        <v>400</v>
      </c>
      <c r="D330" s="14" t="s">
        <v>1291</v>
      </c>
      <c r="E330" s="14">
        <v>55</v>
      </c>
      <c r="F330" s="21">
        <v>3</v>
      </c>
      <c r="G330" s="21">
        <v>20</v>
      </c>
      <c r="H330" s="14">
        <v>0</v>
      </c>
      <c r="I330" s="14">
        <v>246</v>
      </c>
      <c r="J330" s="14">
        <v>0</v>
      </c>
      <c r="K330" s="14">
        <v>0</v>
      </c>
      <c r="L330" s="12">
        <v>0</v>
      </c>
      <c r="M330" s="12">
        <v>0</v>
      </c>
      <c r="N330" s="12">
        <v>0</v>
      </c>
    </row>
    <row r="331" spans="1:14" s="14" customFormat="1">
      <c r="A331" s="13">
        <v>0</v>
      </c>
      <c r="B331" s="14">
        <v>200</v>
      </c>
      <c r="C331" s="14">
        <v>400</v>
      </c>
      <c r="D331" s="14" t="s">
        <v>1288</v>
      </c>
      <c r="E331" s="14">
        <v>55</v>
      </c>
      <c r="F331" s="21">
        <v>3</v>
      </c>
      <c r="G331" s="21">
        <v>20</v>
      </c>
      <c r="H331" s="14">
        <v>0</v>
      </c>
      <c r="I331" s="14">
        <v>246</v>
      </c>
      <c r="J331" s="14">
        <v>0</v>
      </c>
      <c r="K331" s="14">
        <v>0</v>
      </c>
      <c r="L331" s="12">
        <v>0</v>
      </c>
      <c r="M331" s="12">
        <v>0</v>
      </c>
      <c r="N331" s="12">
        <v>0</v>
      </c>
    </row>
    <row r="332" spans="1:14" s="14" customFormat="1">
      <c r="A332" s="13">
        <v>0</v>
      </c>
      <c r="B332" s="14">
        <v>200</v>
      </c>
      <c r="C332" s="14">
        <v>400</v>
      </c>
      <c r="D332" s="14" t="s">
        <v>638</v>
      </c>
      <c r="E332" s="14">
        <v>55</v>
      </c>
      <c r="F332" s="21">
        <v>3</v>
      </c>
      <c r="G332" s="21">
        <v>20</v>
      </c>
      <c r="H332" s="14">
        <v>0</v>
      </c>
      <c r="I332" s="14">
        <v>246</v>
      </c>
      <c r="J332" s="14">
        <v>0</v>
      </c>
      <c r="K332" s="14">
        <v>0</v>
      </c>
      <c r="L332" s="12">
        <v>0</v>
      </c>
      <c r="M332" s="12">
        <v>0</v>
      </c>
      <c r="N332" s="12">
        <v>0</v>
      </c>
    </row>
    <row r="333" spans="1:14" s="14" customFormat="1">
      <c r="A333" s="13">
        <v>0</v>
      </c>
      <c r="B333" s="14">
        <v>200</v>
      </c>
      <c r="C333" s="14">
        <v>400</v>
      </c>
      <c r="D333" s="14" t="s">
        <v>640</v>
      </c>
      <c r="E333" s="14">
        <v>55</v>
      </c>
      <c r="F333" s="21">
        <v>3</v>
      </c>
      <c r="G333" s="21">
        <v>20</v>
      </c>
      <c r="H333" s="14">
        <v>0</v>
      </c>
      <c r="I333" s="14">
        <v>246</v>
      </c>
      <c r="J333" s="14">
        <v>0</v>
      </c>
      <c r="K333" s="14">
        <v>0</v>
      </c>
      <c r="L333" s="12">
        <v>0</v>
      </c>
      <c r="M333" s="12">
        <v>0</v>
      </c>
      <c r="N333" s="12">
        <v>0</v>
      </c>
    </row>
    <row r="334" spans="1:14" s="14" customFormat="1">
      <c r="A334" s="13">
        <v>0</v>
      </c>
      <c r="B334" s="14">
        <v>200</v>
      </c>
      <c r="C334" s="14">
        <v>400</v>
      </c>
      <c r="D334" s="14" t="s">
        <v>647</v>
      </c>
      <c r="E334" s="14">
        <v>55</v>
      </c>
      <c r="F334" s="21">
        <v>3</v>
      </c>
      <c r="G334" s="21">
        <v>20</v>
      </c>
      <c r="H334" s="14">
        <v>0</v>
      </c>
      <c r="I334" s="14">
        <v>246</v>
      </c>
      <c r="J334" s="14">
        <v>0</v>
      </c>
      <c r="K334" s="14">
        <v>0</v>
      </c>
      <c r="L334" s="12">
        <v>0</v>
      </c>
      <c r="M334" s="12">
        <v>0</v>
      </c>
      <c r="N334" s="12">
        <v>0</v>
      </c>
    </row>
    <row r="335" spans="1:14" s="14" customFormat="1">
      <c r="A335" s="13">
        <v>0</v>
      </c>
      <c r="B335" s="14">
        <v>200</v>
      </c>
      <c r="C335" s="14">
        <v>400</v>
      </c>
      <c r="D335" s="14" t="s">
        <v>1289</v>
      </c>
      <c r="E335" s="14">
        <v>55</v>
      </c>
      <c r="F335" s="21">
        <v>3</v>
      </c>
      <c r="G335" s="21">
        <v>20</v>
      </c>
      <c r="H335" s="14">
        <v>0</v>
      </c>
      <c r="I335" s="14">
        <v>246</v>
      </c>
      <c r="J335" s="14">
        <v>0</v>
      </c>
      <c r="K335" s="14">
        <v>0</v>
      </c>
      <c r="L335" s="12">
        <v>0</v>
      </c>
      <c r="M335" s="12">
        <v>0</v>
      </c>
      <c r="N335" s="12">
        <v>0</v>
      </c>
    </row>
    <row r="336" spans="1:14" s="14" customFormat="1">
      <c r="A336" s="13">
        <v>0</v>
      </c>
      <c r="B336" s="14">
        <v>200</v>
      </c>
      <c r="C336" s="14">
        <v>400</v>
      </c>
      <c r="D336" s="14" t="s">
        <v>1290</v>
      </c>
      <c r="E336" s="14">
        <v>55</v>
      </c>
      <c r="F336" s="21">
        <v>3</v>
      </c>
      <c r="G336" s="21">
        <v>20</v>
      </c>
      <c r="H336" s="14">
        <v>0</v>
      </c>
      <c r="I336" s="14">
        <v>246</v>
      </c>
      <c r="J336" s="14">
        <v>0</v>
      </c>
      <c r="K336" s="14">
        <v>0</v>
      </c>
      <c r="L336" s="12">
        <v>0</v>
      </c>
      <c r="M336" s="12">
        <v>0</v>
      </c>
      <c r="N336" s="12">
        <v>0</v>
      </c>
    </row>
    <row r="337" spans="1:14" s="14" customFormat="1">
      <c r="A337" s="13">
        <v>0</v>
      </c>
      <c r="B337" s="14">
        <v>200</v>
      </c>
      <c r="C337" s="14">
        <v>400</v>
      </c>
      <c r="D337" s="14" t="s">
        <v>645</v>
      </c>
      <c r="E337" s="14">
        <v>55</v>
      </c>
      <c r="F337" s="21">
        <v>3</v>
      </c>
      <c r="G337" s="21">
        <v>20</v>
      </c>
      <c r="H337" s="14">
        <v>0</v>
      </c>
      <c r="I337" s="14">
        <v>246</v>
      </c>
      <c r="J337" s="14">
        <v>0</v>
      </c>
      <c r="K337" s="14">
        <v>0</v>
      </c>
      <c r="L337" s="12">
        <v>0</v>
      </c>
      <c r="M337" s="12">
        <v>0</v>
      </c>
      <c r="N337" s="12">
        <v>0</v>
      </c>
    </row>
    <row r="338" spans="1:14" s="14" customFormat="1">
      <c r="A338" s="13">
        <v>0</v>
      </c>
      <c r="B338" s="14">
        <v>200</v>
      </c>
      <c r="C338" s="14">
        <v>400</v>
      </c>
      <c r="D338" s="14" t="s">
        <v>1291</v>
      </c>
      <c r="E338" s="14">
        <v>55</v>
      </c>
      <c r="F338" s="21">
        <v>3</v>
      </c>
      <c r="G338" s="21">
        <v>20</v>
      </c>
      <c r="H338" s="14">
        <v>0</v>
      </c>
      <c r="I338" s="14">
        <v>246</v>
      </c>
      <c r="J338" s="14">
        <v>0</v>
      </c>
      <c r="K338" s="14">
        <v>0</v>
      </c>
      <c r="L338" s="12">
        <v>0</v>
      </c>
      <c r="M338" s="12">
        <v>0</v>
      </c>
      <c r="N338" s="12">
        <v>0</v>
      </c>
    </row>
    <row r="339" spans="1:14" s="14" customFormat="1">
      <c r="A339" s="13">
        <v>0</v>
      </c>
      <c r="B339" s="14">
        <v>300</v>
      </c>
      <c r="C339" s="14">
        <v>400</v>
      </c>
      <c r="D339" s="14" t="s">
        <v>1288</v>
      </c>
      <c r="E339" s="14">
        <v>55</v>
      </c>
      <c r="F339" s="21">
        <v>3</v>
      </c>
      <c r="G339" s="21">
        <v>20</v>
      </c>
      <c r="H339" s="14">
        <v>0</v>
      </c>
      <c r="I339" s="14">
        <v>246</v>
      </c>
      <c r="J339" s="14">
        <v>0</v>
      </c>
      <c r="K339" s="14">
        <v>0</v>
      </c>
      <c r="L339" s="12">
        <v>0</v>
      </c>
      <c r="M339" s="12">
        <v>0</v>
      </c>
      <c r="N339" s="12">
        <v>0</v>
      </c>
    </row>
    <row r="340" spans="1:14" s="14" customFormat="1">
      <c r="A340" s="13">
        <v>0</v>
      </c>
      <c r="B340" s="14">
        <v>300</v>
      </c>
      <c r="C340" s="14">
        <v>400</v>
      </c>
      <c r="D340" s="14" t="s">
        <v>638</v>
      </c>
      <c r="E340" s="14">
        <v>55</v>
      </c>
      <c r="F340" s="21">
        <v>3</v>
      </c>
      <c r="G340" s="21">
        <v>20</v>
      </c>
      <c r="H340" s="14">
        <v>0</v>
      </c>
      <c r="I340" s="14">
        <v>246</v>
      </c>
      <c r="J340" s="14">
        <v>0</v>
      </c>
      <c r="K340" s="14">
        <v>0</v>
      </c>
      <c r="L340" s="12">
        <v>0</v>
      </c>
      <c r="M340" s="12">
        <v>0</v>
      </c>
      <c r="N340" s="12">
        <v>0</v>
      </c>
    </row>
    <row r="341" spans="1:14" s="14" customFormat="1">
      <c r="A341" s="13">
        <v>0</v>
      </c>
      <c r="B341" s="14">
        <v>300</v>
      </c>
      <c r="C341" s="14">
        <v>400</v>
      </c>
      <c r="D341" s="14" t="s">
        <v>640</v>
      </c>
      <c r="E341" s="14">
        <v>55</v>
      </c>
      <c r="F341" s="21">
        <v>3</v>
      </c>
      <c r="G341" s="21">
        <v>20</v>
      </c>
      <c r="H341" s="14">
        <v>0</v>
      </c>
      <c r="I341" s="14">
        <v>246</v>
      </c>
      <c r="J341" s="14">
        <v>0</v>
      </c>
      <c r="K341" s="14">
        <v>0</v>
      </c>
      <c r="L341" s="12">
        <v>0</v>
      </c>
      <c r="M341" s="12">
        <v>0</v>
      </c>
      <c r="N341" s="12">
        <v>0</v>
      </c>
    </row>
    <row r="342" spans="1:14" s="14" customFormat="1">
      <c r="A342" s="13">
        <v>0</v>
      </c>
      <c r="B342" s="14">
        <v>300</v>
      </c>
      <c r="C342" s="14">
        <v>400</v>
      </c>
      <c r="D342" s="14" t="s">
        <v>647</v>
      </c>
      <c r="E342" s="14">
        <v>55</v>
      </c>
      <c r="F342" s="21">
        <v>3</v>
      </c>
      <c r="G342" s="21">
        <v>20</v>
      </c>
      <c r="H342" s="14">
        <v>0</v>
      </c>
      <c r="I342" s="14">
        <v>246</v>
      </c>
      <c r="J342" s="14">
        <v>0</v>
      </c>
      <c r="K342" s="14">
        <v>0</v>
      </c>
      <c r="L342" s="12">
        <v>0</v>
      </c>
      <c r="M342" s="12">
        <v>0</v>
      </c>
      <c r="N342" s="12">
        <v>0</v>
      </c>
    </row>
    <row r="343" spans="1:14" s="14" customFormat="1">
      <c r="A343" s="13">
        <v>0</v>
      </c>
      <c r="B343" s="14">
        <v>300</v>
      </c>
      <c r="C343" s="14">
        <v>400</v>
      </c>
      <c r="D343" s="14" t="s">
        <v>1289</v>
      </c>
      <c r="E343" s="14">
        <v>55</v>
      </c>
      <c r="F343" s="21">
        <v>3</v>
      </c>
      <c r="G343" s="21">
        <v>20</v>
      </c>
      <c r="H343" s="14">
        <v>0</v>
      </c>
      <c r="I343" s="14">
        <v>246</v>
      </c>
      <c r="J343" s="14">
        <v>0</v>
      </c>
      <c r="K343" s="14">
        <v>0</v>
      </c>
      <c r="L343" s="12">
        <v>0</v>
      </c>
      <c r="M343" s="12">
        <v>0</v>
      </c>
      <c r="N343" s="12">
        <v>0</v>
      </c>
    </row>
    <row r="344" spans="1:14" s="14" customFormat="1">
      <c r="A344" s="13">
        <v>0</v>
      </c>
      <c r="B344" s="14">
        <v>300</v>
      </c>
      <c r="C344" s="14">
        <v>400</v>
      </c>
      <c r="D344" s="14" t="s">
        <v>1290</v>
      </c>
      <c r="E344" s="14">
        <v>55</v>
      </c>
      <c r="F344" s="21">
        <v>3</v>
      </c>
      <c r="G344" s="21">
        <v>20</v>
      </c>
      <c r="H344" s="14">
        <v>0</v>
      </c>
      <c r="I344" s="14">
        <v>246</v>
      </c>
      <c r="J344" s="14">
        <v>0</v>
      </c>
      <c r="K344" s="14">
        <v>0</v>
      </c>
      <c r="L344" s="12">
        <v>0</v>
      </c>
      <c r="M344" s="12">
        <v>0</v>
      </c>
      <c r="N344" s="12">
        <v>0</v>
      </c>
    </row>
    <row r="345" spans="1:14" s="14" customFormat="1">
      <c r="A345" s="13">
        <v>0</v>
      </c>
      <c r="B345" s="14">
        <v>300</v>
      </c>
      <c r="C345" s="14">
        <v>400</v>
      </c>
      <c r="D345" s="14" t="s">
        <v>645</v>
      </c>
      <c r="E345" s="14">
        <v>55</v>
      </c>
      <c r="F345" s="21">
        <v>3</v>
      </c>
      <c r="G345" s="21">
        <v>20</v>
      </c>
      <c r="H345" s="14">
        <v>0</v>
      </c>
      <c r="I345" s="14">
        <v>246</v>
      </c>
      <c r="J345" s="14">
        <v>0</v>
      </c>
      <c r="K345" s="14">
        <v>0</v>
      </c>
      <c r="L345" s="12">
        <v>0</v>
      </c>
      <c r="M345" s="12">
        <v>0</v>
      </c>
      <c r="N345" s="12">
        <v>0</v>
      </c>
    </row>
    <row r="346" spans="1:14" s="14" customFormat="1">
      <c r="A346" s="13">
        <v>0</v>
      </c>
      <c r="B346" s="14">
        <v>300</v>
      </c>
      <c r="C346" s="14">
        <v>400</v>
      </c>
      <c r="D346" s="14" t="s">
        <v>1291</v>
      </c>
      <c r="E346" s="14">
        <v>55</v>
      </c>
      <c r="F346" s="21">
        <v>3</v>
      </c>
      <c r="G346" s="21">
        <v>20</v>
      </c>
      <c r="H346" s="14">
        <v>0</v>
      </c>
      <c r="I346" s="14">
        <v>246</v>
      </c>
      <c r="J346" s="14">
        <v>0</v>
      </c>
      <c r="K346" s="14">
        <v>0</v>
      </c>
      <c r="L346" s="12">
        <v>0</v>
      </c>
      <c r="M346" s="12">
        <v>0</v>
      </c>
      <c r="N346" s="12">
        <v>0</v>
      </c>
    </row>
    <row r="347" spans="1:14" s="14" customFormat="1">
      <c r="A347" s="13">
        <v>0</v>
      </c>
      <c r="B347" s="14">
        <v>400</v>
      </c>
      <c r="C347" s="14">
        <v>400</v>
      </c>
      <c r="D347" s="14" t="s">
        <v>1288</v>
      </c>
      <c r="E347" s="14">
        <v>55</v>
      </c>
      <c r="F347" s="21">
        <v>3</v>
      </c>
      <c r="G347" s="21">
        <v>20</v>
      </c>
      <c r="H347" s="14">
        <v>0</v>
      </c>
      <c r="I347" s="14">
        <v>246</v>
      </c>
      <c r="J347" s="14">
        <v>0</v>
      </c>
      <c r="K347" s="14">
        <v>0</v>
      </c>
      <c r="L347" s="12">
        <v>0</v>
      </c>
      <c r="M347" s="12">
        <v>0</v>
      </c>
      <c r="N347" s="12">
        <v>0</v>
      </c>
    </row>
    <row r="348" spans="1:14" s="14" customFormat="1">
      <c r="A348" s="13">
        <v>0</v>
      </c>
      <c r="B348" s="14">
        <v>400</v>
      </c>
      <c r="C348" s="14">
        <v>400</v>
      </c>
      <c r="D348" s="14" t="s">
        <v>638</v>
      </c>
      <c r="E348" s="14">
        <v>55</v>
      </c>
      <c r="F348" s="21">
        <v>3</v>
      </c>
      <c r="G348" s="21">
        <v>20</v>
      </c>
      <c r="H348" s="14">
        <v>0</v>
      </c>
      <c r="I348" s="14">
        <v>246</v>
      </c>
      <c r="J348" s="14">
        <v>0</v>
      </c>
      <c r="K348" s="14">
        <v>0</v>
      </c>
      <c r="L348" s="12">
        <v>0</v>
      </c>
      <c r="M348" s="12">
        <v>0</v>
      </c>
      <c r="N348" s="12">
        <v>0</v>
      </c>
    </row>
    <row r="349" spans="1:14" s="14" customFormat="1">
      <c r="A349" s="13">
        <v>0</v>
      </c>
      <c r="B349" s="14">
        <v>400</v>
      </c>
      <c r="C349" s="14">
        <v>400</v>
      </c>
      <c r="D349" s="14" t="s">
        <v>640</v>
      </c>
      <c r="E349" s="14">
        <v>55</v>
      </c>
      <c r="F349" s="21">
        <v>3</v>
      </c>
      <c r="G349" s="21">
        <v>20</v>
      </c>
      <c r="H349" s="14">
        <v>0</v>
      </c>
      <c r="I349" s="14">
        <v>246</v>
      </c>
      <c r="J349" s="14">
        <v>0</v>
      </c>
      <c r="K349" s="14">
        <v>0</v>
      </c>
      <c r="L349" s="12">
        <v>0</v>
      </c>
      <c r="M349" s="12">
        <v>0</v>
      </c>
      <c r="N349" s="12">
        <v>0</v>
      </c>
    </row>
    <row r="350" spans="1:14" s="14" customFormat="1">
      <c r="A350" s="13">
        <v>0</v>
      </c>
      <c r="B350" s="14">
        <v>400</v>
      </c>
      <c r="C350" s="14">
        <v>400</v>
      </c>
      <c r="D350" s="14" t="s">
        <v>647</v>
      </c>
      <c r="E350" s="14">
        <v>55</v>
      </c>
      <c r="F350" s="21">
        <v>3</v>
      </c>
      <c r="G350" s="21">
        <v>20</v>
      </c>
      <c r="H350" s="14">
        <v>0</v>
      </c>
      <c r="I350" s="14">
        <v>246</v>
      </c>
      <c r="J350" s="14">
        <v>0</v>
      </c>
      <c r="K350" s="14">
        <v>0</v>
      </c>
      <c r="L350" s="12">
        <v>0</v>
      </c>
      <c r="M350" s="12">
        <v>0</v>
      </c>
      <c r="N350" s="12">
        <v>0</v>
      </c>
    </row>
    <row r="351" spans="1:14" s="14" customFormat="1">
      <c r="A351" s="13">
        <v>0</v>
      </c>
      <c r="B351" s="14">
        <v>400</v>
      </c>
      <c r="C351" s="14">
        <v>400</v>
      </c>
      <c r="D351" s="14" t="s">
        <v>1289</v>
      </c>
      <c r="E351" s="14">
        <v>55</v>
      </c>
      <c r="F351" s="21">
        <v>3</v>
      </c>
      <c r="G351" s="21">
        <v>20</v>
      </c>
      <c r="H351" s="14">
        <v>0</v>
      </c>
      <c r="I351" s="14">
        <v>246</v>
      </c>
      <c r="J351" s="14">
        <v>0</v>
      </c>
      <c r="K351" s="14">
        <v>0</v>
      </c>
      <c r="L351" s="12">
        <v>0</v>
      </c>
      <c r="M351" s="12">
        <v>0</v>
      </c>
      <c r="N351" s="12">
        <v>0</v>
      </c>
    </row>
    <row r="352" spans="1:14" s="14" customFormat="1">
      <c r="A352" s="13">
        <v>0</v>
      </c>
      <c r="B352" s="14">
        <v>400</v>
      </c>
      <c r="C352" s="14">
        <v>400</v>
      </c>
      <c r="D352" s="14" t="s">
        <v>1290</v>
      </c>
      <c r="E352" s="14">
        <v>55</v>
      </c>
      <c r="F352" s="21">
        <v>3</v>
      </c>
      <c r="G352" s="21">
        <v>20</v>
      </c>
      <c r="H352" s="14">
        <v>0</v>
      </c>
      <c r="I352" s="14">
        <v>246</v>
      </c>
      <c r="J352" s="14">
        <v>0</v>
      </c>
      <c r="K352" s="14">
        <v>0</v>
      </c>
      <c r="L352" s="12">
        <v>0</v>
      </c>
      <c r="M352" s="12">
        <v>0</v>
      </c>
      <c r="N352" s="12">
        <v>0</v>
      </c>
    </row>
    <row r="353" spans="1:14" s="14" customFormat="1">
      <c r="A353" s="13">
        <v>0</v>
      </c>
      <c r="B353" s="14">
        <v>400</v>
      </c>
      <c r="C353" s="14">
        <v>400</v>
      </c>
      <c r="D353" s="14" t="s">
        <v>645</v>
      </c>
      <c r="E353" s="14">
        <v>55</v>
      </c>
      <c r="F353" s="21">
        <v>3</v>
      </c>
      <c r="G353" s="21">
        <v>20</v>
      </c>
      <c r="H353" s="14">
        <v>0</v>
      </c>
      <c r="I353" s="14">
        <v>246</v>
      </c>
      <c r="J353" s="14">
        <v>0</v>
      </c>
      <c r="K353" s="14">
        <v>0</v>
      </c>
      <c r="L353" s="12">
        <v>0</v>
      </c>
      <c r="M353" s="12">
        <v>0</v>
      </c>
      <c r="N353" s="12">
        <v>0</v>
      </c>
    </row>
    <row r="354" spans="1:14" s="14" customFormat="1">
      <c r="A354" s="13">
        <v>0</v>
      </c>
      <c r="B354" s="14">
        <v>400</v>
      </c>
      <c r="C354" s="14">
        <v>400</v>
      </c>
      <c r="D354" s="14" t="s">
        <v>1291</v>
      </c>
      <c r="E354" s="14">
        <v>55</v>
      </c>
      <c r="F354" s="21">
        <v>3</v>
      </c>
      <c r="G354" s="21">
        <v>20</v>
      </c>
      <c r="H354" s="14">
        <v>0</v>
      </c>
      <c r="I354" s="14">
        <v>246</v>
      </c>
      <c r="J354" s="14">
        <v>0</v>
      </c>
      <c r="K354" s="14">
        <v>0</v>
      </c>
      <c r="L354" s="12">
        <v>0</v>
      </c>
      <c r="M354" s="12">
        <v>0</v>
      </c>
      <c r="N354" s="12">
        <v>0</v>
      </c>
    </row>
    <row r="355" spans="1:14" s="14" customFormat="1">
      <c r="A355" s="13">
        <v>0</v>
      </c>
      <c r="B355" s="14">
        <v>500</v>
      </c>
      <c r="C355" s="14">
        <v>400</v>
      </c>
      <c r="D355" s="14" t="s">
        <v>1288</v>
      </c>
      <c r="E355" s="14">
        <v>55</v>
      </c>
      <c r="F355" s="21">
        <v>3</v>
      </c>
      <c r="G355" s="21">
        <v>20</v>
      </c>
      <c r="H355" s="14">
        <v>0</v>
      </c>
      <c r="I355" s="14">
        <v>246</v>
      </c>
      <c r="J355" s="14">
        <v>0</v>
      </c>
      <c r="K355" s="14">
        <v>0</v>
      </c>
      <c r="L355" s="12">
        <v>0</v>
      </c>
      <c r="M355" s="12">
        <v>0</v>
      </c>
      <c r="N355" s="12">
        <v>0</v>
      </c>
    </row>
    <row r="356" spans="1:14" s="14" customFormat="1">
      <c r="A356" s="13">
        <v>0</v>
      </c>
      <c r="B356" s="14">
        <v>500</v>
      </c>
      <c r="C356" s="14">
        <v>400</v>
      </c>
      <c r="D356" s="14" t="s">
        <v>638</v>
      </c>
      <c r="E356" s="14">
        <v>55</v>
      </c>
      <c r="F356" s="21">
        <v>3</v>
      </c>
      <c r="G356" s="21">
        <v>20</v>
      </c>
      <c r="H356" s="14">
        <v>0</v>
      </c>
      <c r="I356" s="14">
        <v>246</v>
      </c>
      <c r="J356" s="14">
        <v>0</v>
      </c>
      <c r="K356" s="14">
        <v>0</v>
      </c>
      <c r="L356" s="12">
        <v>0</v>
      </c>
      <c r="M356" s="12">
        <v>0</v>
      </c>
      <c r="N356" s="12">
        <v>0</v>
      </c>
    </row>
    <row r="357" spans="1:14" s="14" customFormat="1">
      <c r="A357" s="13">
        <v>0</v>
      </c>
      <c r="B357" s="14">
        <v>500</v>
      </c>
      <c r="C357" s="14">
        <v>400</v>
      </c>
      <c r="D357" s="14" t="s">
        <v>640</v>
      </c>
      <c r="E357" s="14">
        <v>55</v>
      </c>
      <c r="F357" s="21">
        <v>3</v>
      </c>
      <c r="G357" s="21">
        <v>20</v>
      </c>
      <c r="H357" s="14">
        <v>0</v>
      </c>
      <c r="I357" s="14">
        <v>246</v>
      </c>
      <c r="J357" s="14">
        <v>0</v>
      </c>
      <c r="K357" s="14">
        <v>0</v>
      </c>
      <c r="L357" s="12">
        <v>0</v>
      </c>
      <c r="M357" s="12">
        <v>0</v>
      </c>
      <c r="N357" s="12">
        <v>0</v>
      </c>
    </row>
    <row r="358" spans="1:14" s="14" customFormat="1">
      <c r="A358" s="13">
        <v>0</v>
      </c>
      <c r="B358" s="14">
        <v>500</v>
      </c>
      <c r="C358" s="14">
        <v>400</v>
      </c>
      <c r="D358" s="14" t="s">
        <v>647</v>
      </c>
      <c r="E358" s="14">
        <v>55</v>
      </c>
      <c r="F358" s="21">
        <v>3</v>
      </c>
      <c r="G358" s="21">
        <v>20</v>
      </c>
      <c r="H358" s="14">
        <v>0</v>
      </c>
      <c r="I358" s="14">
        <v>246</v>
      </c>
      <c r="J358" s="14">
        <v>0</v>
      </c>
      <c r="K358" s="14">
        <v>0</v>
      </c>
      <c r="L358" s="12">
        <v>0</v>
      </c>
      <c r="M358" s="12">
        <v>0</v>
      </c>
      <c r="N358" s="12">
        <v>0</v>
      </c>
    </row>
    <row r="359" spans="1:14" s="14" customFormat="1">
      <c r="A359" s="13">
        <v>0</v>
      </c>
      <c r="B359" s="14">
        <v>500</v>
      </c>
      <c r="C359" s="14">
        <v>400</v>
      </c>
      <c r="D359" s="14" t="s">
        <v>1289</v>
      </c>
      <c r="E359" s="14">
        <v>55</v>
      </c>
      <c r="F359" s="21">
        <v>3</v>
      </c>
      <c r="G359" s="21">
        <v>20</v>
      </c>
      <c r="H359" s="14">
        <v>0</v>
      </c>
      <c r="I359" s="14">
        <v>246</v>
      </c>
      <c r="J359" s="14">
        <v>0</v>
      </c>
      <c r="K359" s="14">
        <v>0</v>
      </c>
      <c r="L359" s="12">
        <v>0</v>
      </c>
      <c r="M359" s="12">
        <v>0</v>
      </c>
      <c r="N359" s="12">
        <v>0</v>
      </c>
    </row>
    <row r="360" spans="1:14" s="14" customFormat="1">
      <c r="A360" s="13">
        <v>0</v>
      </c>
      <c r="B360" s="14">
        <v>500</v>
      </c>
      <c r="C360" s="14">
        <v>400</v>
      </c>
      <c r="D360" s="14" t="s">
        <v>1290</v>
      </c>
      <c r="E360" s="14">
        <v>55</v>
      </c>
      <c r="F360" s="21">
        <v>3</v>
      </c>
      <c r="G360" s="21">
        <v>20</v>
      </c>
      <c r="H360" s="14">
        <v>0</v>
      </c>
      <c r="I360" s="14">
        <v>246</v>
      </c>
      <c r="J360" s="14">
        <v>0</v>
      </c>
      <c r="K360" s="14">
        <v>0</v>
      </c>
      <c r="L360" s="12">
        <v>0</v>
      </c>
      <c r="M360" s="12">
        <v>0</v>
      </c>
      <c r="N360" s="12">
        <v>0</v>
      </c>
    </row>
    <row r="361" spans="1:14" s="14" customFormat="1">
      <c r="A361" s="13">
        <v>0</v>
      </c>
      <c r="B361" s="14">
        <v>500</v>
      </c>
      <c r="C361" s="14">
        <v>400</v>
      </c>
      <c r="D361" s="14" t="s">
        <v>645</v>
      </c>
      <c r="E361" s="14">
        <v>55</v>
      </c>
      <c r="F361" s="21">
        <v>3</v>
      </c>
      <c r="G361" s="21">
        <v>20</v>
      </c>
      <c r="H361" s="14">
        <v>0</v>
      </c>
      <c r="I361" s="14">
        <v>246</v>
      </c>
      <c r="J361" s="14">
        <v>0</v>
      </c>
      <c r="K361" s="14">
        <v>0</v>
      </c>
      <c r="L361" s="12">
        <v>0</v>
      </c>
      <c r="M361" s="12">
        <v>0</v>
      </c>
      <c r="N361" s="12">
        <v>0</v>
      </c>
    </row>
    <row r="362" spans="1:14" s="14" customFormat="1">
      <c r="A362" s="13">
        <v>0</v>
      </c>
      <c r="B362" s="14">
        <v>500</v>
      </c>
      <c r="C362" s="14">
        <v>400</v>
      </c>
      <c r="D362" s="14" t="s">
        <v>1291</v>
      </c>
      <c r="E362" s="14">
        <v>55</v>
      </c>
      <c r="F362" s="21">
        <v>3</v>
      </c>
      <c r="G362" s="21">
        <v>20</v>
      </c>
      <c r="H362" s="14">
        <v>0</v>
      </c>
      <c r="I362" s="14">
        <v>246</v>
      </c>
      <c r="J362" s="14">
        <v>0</v>
      </c>
      <c r="K362" s="14">
        <v>0</v>
      </c>
      <c r="L362" s="12">
        <v>0</v>
      </c>
      <c r="M362" s="12">
        <v>0</v>
      </c>
      <c r="N362" s="12">
        <v>0</v>
      </c>
    </row>
    <row r="363" spans="1:14" s="14" customFormat="1">
      <c r="A363" s="13">
        <v>0</v>
      </c>
      <c r="B363" s="14">
        <v>600</v>
      </c>
      <c r="C363" s="14">
        <v>400</v>
      </c>
      <c r="D363" s="14" t="s">
        <v>1288</v>
      </c>
      <c r="E363" s="14">
        <v>55</v>
      </c>
      <c r="F363" s="21">
        <v>3</v>
      </c>
      <c r="G363" s="21">
        <v>20</v>
      </c>
      <c r="H363" s="14">
        <v>0</v>
      </c>
      <c r="I363" s="14">
        <v>246</v>
      </c>
      <c r="J363" s="14">
        <v>0</v>
      </c>
      <c r="K363" s="14">
        <v>0</v>
      </c>
      <c r="L363" s="12">
        <v>0</v>
      </c>
      <c r="M363" s="12">
        <v>0</v>
      </c>
      <c r="N363" s="12">
        <v>0</v>
      </c>
    </row>
    <row r="364" spans="1:14" s="14" customFormat="1">
      <c r="A364" s="13">
        <v>0</v>
      </c>
      <c r="B364" s="14">
        <v>600</v>
      </c>
      <c r="C364" s="14">
        <v>400</v>
      </c>
      <c r="D364" s="14" t="s">
        <v>638</v>
      </c>
      <c r="E364" s="14">
        <v>55</v>
      </c>
      <c r="F364" s="21">
        <v>3</v>
      </c>
      <c r="G364" s="21">
        <v>20</v>
      </c>
      <c r="H364" s="14">
        <v>0</v>
      </c>
      <c r="I364" s="14">
        <v>246</v>
      </c>
      <c r="J364" s="14">
        <v>0</v>
      </c>
      <c r="K364" s="14">
        <v>0</v>
      </c>
      <c r="L364" s="12">
        <v>0</v>
      </c>
      <c r="M364" s="12">
        <v>0</v>
      </c>
      <c r="N364" s="12">
        <v>0</v>
      </c>
    </row>
    <row r="365" spans="1:14" s="14" customFormat="1">
      <c r="A365" s="13">
        <v>0</v>
      </c>
      <c r="B365" s="14">
        <v>600</v>
      </c>
      <c r="C365" s="14">
        <v>400</v>
      </c>
      <c r="D365" s="14" t="s">
        <v>640</v>
      </c>
      <c r="E365" s="14">
        <v>55</v>
      </c>
      <c r="F365" s="21">
        <v>3</v>
      </c>
      <c r="G365" s="21">
        <v>20</v>
      </c>
      <c r="H365" s="14">
        <v>0</v>
      </c>
      <c r="I365" s="14">
        <v>246</v>
      </c>
      <c r="J365" s="14">
        <v>0</v>
      </c>
      <c r="K365" s="14">
        <v>0</v>
      </c>
      <c r="L365" s="12">
        <v>0</v>
      </c>
      <c r="M365" s="12">
        <v>0</v>
      </c>
      <c r="N365" s="12">
        <v>0</v>
      </c>
    </row>
    <row r="366" spans="1:14" s="14" customFormat="1">
      <c r="A366" s="13">
        <v>0</v>
      </c>
      <c r="B366" s="14">
        <v>600</v>
      </c>
      <c r="C366" s="14">
        <v>400</v>
      </c>
      <c r="D366" s="14" t="s">
        <v>647</v>
      </c>
      <c r="E366" s="14">
        <v>55</v>
      </c>
      <c r="F366" s="21">
        <v>3</v>
      </c>
      <c r="G366" s="21">
        <v>20</v>
      </c>
      <c r="H366" s="14">
        <v>0</v>
      </c>
      <c r="I366" s="14">
        <v>246</v>
      </c>
      <c r="J366" s="14">
        <v>0</v>
      </c>
      <c r="K366" s="14">
        <v>0</v>
      </c>
      <c r="L366" s="12">
        <v>0</v>
      </c>
      <c r="M366" s="12">
        <v>0</v>
      </c>
      <c r="N366" s="12">
        <v>0</v>
      </c>
    </row>
    <row r="367" spans="1:14" s="14" customFormat="1">
      <c r="A367" s="13">
        <v>0</v>
      </c>
      <c r="B367" s="14">
        <v>600</v>
      </c>
      <c r="C367" s="14">
        <v>400</v>
      </c>
      <c r="D367" s="14" t="s">
        <v>1289</v>
      </c>
      <c r="E367" s="14">
        <v>55</v>
      </c>
      <c r="F367" s="21">
        <v>3</v>
      </c>
      <c r="G367" s="21">
        <v>20</v>
      </c>
      <c r="H367" s="14">
        <v>0</v>
      </c>
      <c r="I367" s="14">
        <v>246</v>
      </c>
      <c r="J367" s="14">
        <v>0</v>
      </c>
      <c r="K367" s="14">
        <v>0</v>
      </c>
      <c r="L367" s="12">
        <v>0</v>
      </c>
      <c r="M367" s="12">
        <v>0</v>
      </c>
      <c r="N367" s="12">
        <v>0</v>
      </c>
    </row>
    <row r="368" spans="1:14" s="14" customFormat="1">
      <c r="A368" s="13">
        <v>0</v>
      </c>
      <c r="B368" s="14">
        <v>600</v>
      </c>
      <c r="C368" s="14">
        <v>400</v>
      </c>
      <c r="D368" s="14" t="s">
        <v>1290</v>
      </c>
      <c r="E368" s="14">
        <v>55</v>
      </c>
      <c r="F368" s="21">
        <v>3</v>
      </c>
      <c r="G368" s="21">
        <v>20</v>
      </c>
      <c r="H368" s="14">
        <v>0</v>
      </c>
      <c r="I368" s="14">
        <v>246</v>
      </c>
      <c r="J368" s="14">
        <v>0</v>
      </c>
      <c r="K368" s="14">
        <v>0</v>
      </c>
      <c r="L368" s="12">
        <v>0</v>
      </c>
      <c r="M368" s="12">
        <v>0</v>
      </c>
      <c r="N368" s="12">
        <v>0</v>
      </c>
    </row>
    <row r="369" spans="1:14" s="14" customFormat="1">
      <c r="A369" s="13">
        <v>0</v>
      </c>
      <c r="B369" s="14">
        <v>600</v>
      </c>
      <c r="C369" s="14">
        <v>400</v>
      </c>
      <c r="D369" s="14" t="s">
        <v>645</v>
      </c>
      <c r="E369" s="14">
        <v>55</v>
      </c>
      <c r="F369" s="21">
        <v>3</v>
      </c>
      <c r="G369" s="21">
        <v>20</v>
      </c>
      <c r="H369" s="14">
        <v>0</v>
      </c>
      <c r="I369" s="14">
        <v>246</v>
      </c>
      <c r="J369" s="14">
        <v>0</v>
      </c>
      <c r="K369" s="14">
        <v>0</v>
      </c>
      <c r="L369" s="12">
        <v>0</v>
      </c>
      <c r="M369" s="12">
        <v>0</v>
      </c>
      <c r="N369" s="12">
        <v>0</v>
      </c>
    </row>
    <row r="370" spans="1:14" s="14" customFormat="1">
      <c r="A370" s="13">
        <v>0</v>
      </c>
      <c r="B370" s="14">
        <v>600</v>
      </c>
      <c r="C370" s="14">
        <v>400</v>
      </c>
      <c r="D370" s="14" t="s">
        <v>1291</v>
      </c>
      <c r="E370" s="14">
        <v>55</v>
      </c>
      <c r="F370" s="21">
        <v>3</v>
      </c>
      <c r="G370" s="21">
        <v>20</v>
      </c>
      <c r="H370" s="14">
        <v>0</v>
      </c>
      <c r="I370" s="14">
        <v>246</v>
      </c>
      <c r="J370" s="14">
        <v>0</v>
      </c>
      <c r="K370" s="14">
        <v>0</v>
      </c>
      <c r="L370" s="12">
        <v>0</v>
      </c>
      <c r="M370" s="12">
        <v>0</v>
      </c>
      <c r="N370" s="12">
        <v>0</v>
      </c>
    </row>
    <row r="371" spans="1:14" s="14" customFormat="1">
      <c r="A371" s="13"/>
      <c r="F371" s="21"/>
      <c r="G371" s="21"/>
    </row>
    <row r="372" spans="1:14" s="14" customFormat="1">
      <c r="A372" s="13">
        <v>0</v>
      </c>
      <c r="B372" s="14">
        <v>100</v>
      </c>
      <c r="C372" s="14">
        <v>500</v>
      </c>
      <c r="D372" s="14" t="s">
        <v>1288</v>
      </c>
      <c r="E372" s="14">
        <v>55</v>
      </c>
      <c r="F372" s="21">
        <v>3</v>
      </c>
      <c r="G372" s="21">
        <v>20</v>
      </c>
      <c r="H372" s="14">
        <v>0</v>
      </c>
      <c r="I372" s="14">
        <v>246</v>
      </c>
      <c r="J372" s="14">
        <v>0</v>
      </c>
      <c r="K372" s="14">
        <v>0</v>
      </c>
      <c r="L372" s="12">
        <v>0</v>
      </c>
      <c r="M372" s="12">
        <v>0</v>
      </c>
      <c r="N372" s="12">
        <v>0</v>
      </c>
    </row>
    <row r="373" spans="1:14" s="14" customFormat="1">
      <c r="A373" s="13">
        <v>0</v>
      </c>
      <c r="B373" s="14">
        <v>100</v>
      </c>
      <c r="C373" s="14">
        <v>500</v>
      </c>
      <c r="D373" s="14" t="s">
        <v>638</v>
      </c>
      <c r="E373" s="14">
        <v>55</v>
      </c>
      <c r="F373" s="21">
        <v>3</v>
      </c>
      <c r="G373" s="21">
        <v>20</v>
      </c>
      <c r="H373" s="14">
        <v>0</v>
      </c>
      <c r="I373" s="14">
        <v>246</v>
      </c>
      <c r="J373" s="14">
        <v>0</v>
      </c>
      <c r="K373" s="14">
        <v>0</v>
      </c>
      <c r="L373" s="12">
        <v>0</v>
      </c>
      <c r="M373" s="12">
        <v>0</v>
      </c>
      <c r="N373" s="12">
        <v>0</v>
      </c>
    </row>
    <row r="374" spans="1:14" s="14" customFormat="1">
      <c r="A374" s="13">
        <v>0</v>
      </c>
      <c r="B374" s="14">
        <v>100</v>
      </c>
      <c r="C374" s="14">
        <v>500</v>
      </c>
      <c r="D374" s="14" t="s">
        <v>640</v>
      </c>
      <c r="E374" s="14">
        <v>55</v>
      </c>
      <c r="F374" s="21">
        <v>3</v>
      </c>
      <c r="G374" s="21">
        <v>20</v>
      </c>
      <c r="H374" s="14">
        <v>0</v>
      </c>
      <c r="I374" s="14">
        <v>246</v>
      </c>
      <c r="J374" s="14">
        <v>0</v>
      </c>
      <c r="K374" s="14">
        <v>0</v>
      </c>
      <c r="L374" s="12">
        <v>0</v>
      </c>
      <c r="M374" s="12">
        <v>0</v>
      </c>
      <c r="N374" s="12">
        <v>0</v>
      </c>
    </row>
    <row r="375" spans="1:14" s="14" customFormat="1">
      <c r="A375" s="13">
        <v>0</v>
      </c>
      <c r="B375" s="14">
        <v>100</v>
      </c>
      <c r="C375" s="14">
        <v>500</v>
      </c>
      <c r="D375" s="14" t="s">
        <v>647</v>
      </c>
      <c r="E375" s="14">
        <v>55</v>
      </c>
      <c r="F375" s="21">
        <v>3</v>
      </c>
      <c r="G375" s="21">
        <v>20</v>
      </c>
      <c r="H375" s="14">
        <v>0</v>
      </c>
      <c r="I375" s="14">
        <v>246</v>
      </c>
      <c r="J375" s="14">
        <v>0</v>
      </c>
      <c r="K375" s="14">
        <v>0</v>
      </c>
      <c r="L375" s="12">
        <v>0</v>
      </c>
      <c r="M375" s="12">
        <v>0</v>
      </c>
      <c r="N375" s="12">
        <v>0</v>
      </c>
    </row>
    <row r="376" spans="1:14" s="14" customFormat="1">
      <c r="A376" s="13">
        <v>0</v>
      </c>
      <c r="B376" s="14">
        <v>100</v>
      </c>
      <c r="C376" s="14">
        <v>500</v>
      </c>
      <c r="D376" s="14" t="s">
        <v>1289</v>
      </c>
      <c r="E376" s="14">
        <v>55</v>
      </c>
      <c r="F376" s="21">
        <v>3</v>
      </c>
      <c r="G376" s="21">
        <v>20</v>
      </c>
      <c r="H376" s="14">
        <v>0</v>
      </c>
      <c r="I376" s="14">
        <v>246</v>
      </c>
      <c r="J376" s="14">
        <v>0</v>
      </c>
      <c r="K376" s="14">
        <v>0</v>
      </c>
      <c r="L376" s="12">
        <v>0</v>
      </c>
      <c r="M376" s="12">
        <v>0</v>
      </c>
      <c r="N376" s="12">
        <v>0</v>
      </c>
    </row>
    <row r="377" spans="1:14" s="14" customFormat="1">
      <c r="A377" s="13">
        <v>0</v>
      </c>
      <c r="B377" s="14">
        <v>100</v>
      </c>
      <c r="C377" s="14">
        <v>500</v>
      </c>
      <c r="D377" s="14" t="s">
        <v>1290</v>
      </c>
      <c r="E377" s="14">
        <v>55</v>
      </c>
      <c r="F377" s="21">
        <v>3</v>
      </c>
      <c r="G377" s="21">
        <v>20</v>
      </c>
      <c r="H377" s="14">
        <v>0</v>
      </c>
      <c r="I377" s="14">
        <v>246</v>
      </c>
      <c r="J377" s="14">
        <v>0</v>
      </c>
      <c r="K377" s="14">
        <v>0</v>
      </c>
      <c r="L377" s="12">
        <v>0</v>
      </c>
      <c r="M377" s="12">
        <v>0</v>
      </c>
      <c r="N377" s="12">
        <v>0</v>
      </c>
    </row>
    <row r="378" spans="1:14" s="14" customFormat="1">
      <c r="A378" s="13">
        <v>0</v>
      </c>
      <c r="B378" s="14">
        <v>100</v>
      </c>
      <c r="C378" s="14">
        <v>500</v>
      </c>
      <c r="D378" s="14" t="s">
        <v>645</v>
      </c>
      <c r="E378" s="14">
        <v>55</v>
      </c>
      <c r="F378" s="21">
        <v>3</v>
      </c>
      <c r="G378" s="21">
        <v>20</v>
      </c>
      <c r="H378" s="14">
        <v>0</v>
      </c>
      <c r="I378" s="14">
        <v>246</v>
      </c>
      <c r="J378" s="14">
        <v>0</v>
      </c>
      <c r="K378" s="14">
        <v>0</v>
      </c>
      <c r="L378" s="12">
        <v>0</v>
      </c>
      <c r="M378" s="12">
        <v>0</v>
      </c>
      <c r="N378" s="12">
        <v>0</v>
      </c>
    </row>
    <row r="379" spans="1:14" s="14" customFormat="1">
      <c r="A379" s="13">
        <v>0</v>
      </c>
      <c r="B379" s="14">
        <v>100</v>
      </c>
      <c r="C379" s="14">
        <v>500</v>
      </c>
      <c r="D379" s="14" t="s">
        <v>1291</v>
      </c>
      <c r="E379" s="14">
        <v>55</v>
      </c>
      <c r="F379" s="21">
        <v>3</v>
      </c>
      <c r="G379" s="21">
        <v>20</v>
      </c>
      <c r="H379" s="14">
        <v>0</v>
      </c>
      <c r="I379" s="14">
        <v>246</v>
      </c>
      <c r="J379" s="14">
        <v>0</v>
      </c>
      <c r="K379" s="14">
        <v>0</v>
      </c>
      <c r="L379" s="12">
        <v>0</v>
      </c>
      <c r="M379" s="12">
        <v>0</v>
      </c>
      <c r="N379" s="12">
        <v>0</v>
      </c>
    </row>
    <row r="380" spans="1:14" s="14" customFormat="1">
      <c r="A380" s="13">
        <v>0</v>
      </c>
      <c r="B380" s="14">
        <v>200</v>
      </c>
      <c r="C380" s="14">
        <v>500</v>
      </c>
      <c r="D380" s="14" t="s">
        <v>1288</v>
      </c>
      <c r="E380" s="14">
        <v>55</v>
      </c>
      <c r="F380" s="21">
        <v>3</v>
      </c>
      <c r="G380" s="21">
        <v>20</v>
      </c>
      <c r="H380" s="14">
        <v>0</v>
      </c>
      <c r="I380" s="14">
        <v>246</v>
      </c>
      <c r="J380" s="14">
        <v>0</v>
      </c>
      <c r="K380" s="14">
        <v>0</v>
      </c>
      <c r="L380" s="12">
        <v>0</v>
      </c>
      <c r="M380" s="12">
        <v>0</v>
      </c>
      <c r="N380" s="12">
        <v>0</v>
      </c>
    </row>
    <row r="381" spans="1:14" s="14" customFormat="1">
      <c r="A381" s="13">
        <v>0</v>
      </c>
      <c r="B381" s="14">
        <v>200</v>
      </c>
      <c r="C381" s="14">
        <v>500</v>
      </c>
      <c r="D381" s="14" t="s">
        <v>638</v>
      </c>
      <c r="E381" s="14">
        <v>55</v>
      </c>
      <c r="F381" s="21">
        <v>3</v>
      </c>
      <c r="G381" s="21">
        <v>20</v>
      </c>
      <c r="H381" s="14">
        <v>0</v>
      </c>
      <c r="I381" s="14">
        <v>246</v>
      </c>
      <c r="J381" s="14">
        <v>0</v>
      </c>
      <c r="K381" s="14">
        <v>0</v>
      </c>
      <c r="L381" s="12">
        <v>0</v>
      </c>
      <c r="M381" s="12">
        <v>0</v>
      </c>
      <c r="N381" s="12">
        <v>0</v>
      </c>
    </row>
    <row r="382" spans="1:14" s="14" customFormat="1">
      <c r="A382" s="13">
        <v>0</v>
      </c>
      <c r="B382" s="14">
        <v>200</v>
      </c>
      <c r="C382" s="14">
        <v>500</v>
      </c>
      <c r="D382" s="14" t="s">
        <v>640</v>
      </c>
      <c r="E382" s="14">
        <v>55</v>
      </c>
      <c r="F382" s="21">
        <v>3</v>
      </c>
      <c r="G382" s="21">
        <v>20</v>
      </c>
      <c r="H382" s="14">
        <v>0</v>
      </c>
      <c r="I382" s="14">
        <v>246</v>
      </c>
      <c r="J382" s="14">
        <v>0</v>
      </c>
      <c r="K382" s="14">
        <v>0</v>
      </c>
      <c r="L382" s="12">
        <v>0</v>
      </c>
      <c r="M382" s="12">
        <v>0</v>
      </c>
      <c r="N382" s="12">
        <v>0</v>
      </c>
    </row>
    <row r="383" spans="1:14" s="14" customFormat="1">
      <c r="A383" s="13">
        <v>0</v>
      </c>
      <c r="B383" s="14">
        <v>200</v>
      </c>
      <c r="C383" s="14">
        <v>500</v>
      </c>
      <c r="D383" s="14" t="s">
        <v>647</v>
      </c>
      <c r="E383" s="14">
        <v>55</v>
      </c>
      <c r="F383" s="21">
        <v>3</v>
      </c>
      <c r="G383" s="21">
        <v>20</v>
      </c>
      <c r="H383" s="14">
        <v>0</v>
      </c>
      <c r="I383" s="14">
        <v>246</v>
      </c>
      <c r="J383" s="14">
        <v>0</v>
      </c>
      <c r="K383" s="14">
        <v>0</v>
      </c>
      <c r="L383" s="12">
        <v>0</v>
      </c>
      <c r="M383" s="12">
        <v>0</v>
      </c>
      <c r="N383" s="12">
        <v>0</v>
      </c>
    </row>
    <row r="384" spans="1:14" s="14" customFormat="1">
      <c r="A384" s="13">
        <v>0</v>
      </c>
      <c r="B384" s="14">
        <v>200</v>
      </c>
      <c r="C384" s="14">
        <v>500</v>
      </c>
      <c r="D384" s="14" t="s">
        <v>1289</v>
      </c>
      <c r="E384" s="14">
        <v>55</v>
      </c>
      <c r="F384" s="21">
        <v>3</v>
      </c>
      <c r="G384" s="21">
        <v>20</v>
      </c>
      <c r="H384" s="14">
        <v>0</v>
      </c>
      <c r="I384" s="14">
        <v>246</v>
      </c>
      <c r="J384" s="14">
        <v>0</v>
      </c>
      <c r="K384" s="14">
        <v>0</v>
      </c>
      <c r="L384" s="12">
        <v>0</v>
      </c>
      <c r="M384" s="12">
        <v>0</v>
      </c>
      <c r="N384" s="12">
        <v>0</v>
      </c>
    </row>
    <row r="385" spans="1:14" s="14" customFormat="1">
      <c r="A385" s="13">
        <v>0</v>
      </c>
      <c r="B385" s="14">
        <v>200</v>
      </c>
      <c r="C385" s="14">
        <v>500</v>
      </c>
      <c r="D385" s="14" t="s">
        <v>1290</v>
      </c>
      <c r="E385" s="14">
        <v>55</v>
      </c>
      <c r="F385" s="21">
        <v>3</v>
      </c>
      <c r="G385" s="21">
        <v>20</v>
      </c>
      <c r="H385" s="14">
        <v>0</v>
      </c>
      <c r="I385" s="14">
        <v>246</v>
      </c>
      <c r="J385" s="14">
        <v>0</v>
      </c>
      <c r="K385" s="14">
        <v>0</v>
      </c>
      <c r="L385" s="12">
        <v>0</v>
      </c>
      <c r="M385" s="12">
        <v>0</v>
      </c>
      <c r="N385" s="12">
        <v>0</v>
      </c>
    </row>
    <row r="386" spans="1:14" s="14" customFormat="1">
      <c r="A386" s="13">
        <v>0</v>
      </c>
      <c r="B386" s="14">
        <v>200</v>
      </c>
      <c r="C386" s="14">
        <v>500</v>
      </c>
      <c r="D386" s="14" t="s">
        <v>645</v>
      </c>
      <c r="E386" s="14">
        <v>55</v>
      </c>
      <c r="F386" s="21">
        <v>3</v>
      </c>
      <c r="G386" s="21">
        <v>20</v>
      </c>
      <c r="H386" s="14">
        <v>0</v>
      </c>
      <c r="I386" s="14">
        <v>246</v>
      </c>
      <c r="J386" s="14">
        <v>0</v>
      </c>
      <c r="K386" s="14">
        <v>0</v>
      </c>
      <c r="L386" s="12">
        <v>0</v>
      </c>
      <c r="M386" s="12">
        <v>0</v>
      </c>
      <c r="N386" s="12">
        <v>0</v>
      </c>
    </row>
    <row r="387" spans="1:14" s="14" customFormat="1">
      <c r="A387" s="13">
        <v>0</v>
      </c>
      <c r="B387" s="14">
        <v>200</v>
      </c>
      <c r="C387" s="14">
        <v>500</v>
      </c>
      <c r="D387" s="14" t="s">
        <v>1291</v>
      </c>
      <c r="E387" s="14">
        <v>55</v>
      </c>
      <c r="F387" s="21">
        <v>3</v>
      </c>
      <c r="G387" s="21">
        <v>20</v>
      </c>
      <c r="H387" s="14">
        <v>0</v>
      </c>
      <c r="I387" s="14">
        <v>246</v>
      </c>
      <c r="J387" s="14">
        <v>0</v>
      </c>
      <c r="K387" s="14">
        <v>0</v>
      </c>
      <c r="L387" s="12">
        <v>0</v>
      </c>
      <c r="M387" s="12">
        <v>0</v>
      </c>
      <c r="N387" s="12">
        <v>0</v>
      </c>
    </row>
    <row r="388" spans="1:14" s="14" customFormat="1">
      <c r="A388" s="13">
        <v>0</v>
      </c>
      <c r="B388" s="14">
        <v>300</v>
      </c>
      <c r="C388" s="14">
        <v>500</v>
      </c>
      <c r="D388" s="14" t="s">
        <v>1288</v>
      </c>
      <c r="E388" s="14">
        <v>55</v>
      </c>
      <c r="F388" s="21">
        <v>3</v>
      </c>
      <c r="G388" s="21">
        <v>20</v>
      </c>
      <c r="H388" s="14">
        <v>0</v>
      </c>
      <c r="I388" s="14">
        <v>246</v>
      </c>
      <c r="J388" s="14">
        <v>0</v>
      </c>
      <c r="K388" s="14">
        <v>0</v>
      </c>
      <c r="L388" s="12">
        <v>0</v>
      </c>
      <c r="M388" s="12">
        <v>0</v>
      </c>
      <c r="N388" s="12">
        <v>0</v>
      </c>
    </row>
    <row r="389" spans="1:14" s="14" customFormat="1">
      <c r="A389" s="13">
        <v>0</v>
      </c>
      <c r="B389" s="14">
        <v>300</v>
      </c>
      <c r="C389" s="14">
        <v>500</v>
      </c>
      <c r="D389" s="14" t="s">
        <v>638</v>
      </c>
      <c r="E389" s="14">
        <v>55</v>
      </c>
      <c r="F389" s="21">
        <v>3</v>
      </c>
      <c r="G389" s="21">
        <v>20</v>
      </c>
      <c r="H389" s="14">
        <v>0</v>
      </c>
      <c r="I389" s="14">
        <v>246</v>
      </c>
      <c r="J389" s="14">
        <v>0</v>
      </c>
      <c r="K389" s="14">
        <v>0</v>
      </c>
      <c r="L389" s="12">
        <v>0</v>
      </c>
      <c r="M389" s="12">
        <v>0</v>
      </c>
      <c r="N389" s="12">
        <v>0</v>
      </c>
    </row>
    <row r="390" spans="1:14" s="14" customFormat="1">
      <c r="A390" s="13">
        <v>0</v>
      </c>
      <c r="B390" s="14">
        <v>300</v>
      </c>
      <c r="C390" s="14">
        <v>500</v>
      </c>
      <c r="D390" s="14" t="s">
        <v>640</v>
      </c>
      <c r="E390" s="14">
        <v>55</v>
      </c>
      <c r="F390" s="21">
        <v>3</v>
      </c>
      <c r="G390" s="21">
        <v>20</v>
      </c>
      <c r="H390" s="14">
        <v>0</v>
      </c>
      <c r="I390" s="14">
        <v>246</v>
      </c>
      <c r="J390" s="14">
        <v>0</v>
      </c>
      <c r="K390" s="14">
        <v>0</v>
      </c>
      <c r="L390" s="12">
        <v>0</v>
      </c>
      <c r="M390" s="12">
        <v>0</v>
      </c>
      <c r="N390" s="12">
        <v>0</v>
      </c>
    </row>
    <row r="391" spans="1:14" s="14" customFormat="1">
      <c r="A391" s="13">
        <v>0</v>
      </c>
      <c r="B391" s="14">
        <v>300</v>
      </c>
      <c r="C391" s="14">
        <v>500</v>
      </c>
      <c r="D391" s="14" t="s">
        <v>647</v>
      </c>
      <c r="E391" s="14">
        <v>55</v>
      </c>
      <c r="F391" s="21">
        <v>3</v>
      </c>
      <c r="G391" s="21">
        <v>20</v>
      </c>
      <c r="H391" s="14">
        <v>0</v>
      </c>
      <c r="I391" s="14">
        <v>246</v>
      </c>
      <c r="J391" s="14">
        <v>0</v>
      </c>
      <c r="K391" s="14">
        <v>0</v>
      </c>
      <c r="L391" s="12">
        <v>0</v>
      </c>
      <c r="M391" s="12">
        <v>0</v>
      </c>
      <c r="N391" s="12">
        <v>0</v>
      </c>
    </row>
    <row r="392" spans="1:14" s="14" customFormat="1">
      <c r="A392" s="13">
        <v>0</v>
      </c>
      <c r="B392" s="14">
        <v>300</v>
      </c>
      <c r="C392" s="14">
        <v>500</v>
      </c>
      <c r="D392" s="14" t="s">
        <v>1289</v>
      </c>
      <c r="E392" s="14">
        <v>55</v>
      </c>
      <c r="F392" s="21">
        <v>3</v>
      </c>
      <c r="G392" s="21">
        <v>20</v>
      </c>
      <c r="H392" s="14">
        <v>0</v>
      </c>
      <c r="I392" s="14">
        <v>246</v>
      </c>
      <c r="J392" s="14">
        <v>0</v>
      </c>
      <c r="K392" s="14">
        <v>0</v>
      </c>
      <c r="L392" s="12">
        <v>0</v>
      </c>
      <c r="M392" s="12">
        <v>0</v>
      </c>
      <c r="N392" s="12">
        <v>0</v>
      </c>
    </row>
    <row r="393" spans="1:14" s="14" customFormat="1">
      <c r="A393" s="13">
        <v>0</v>
      </c>
      <c r="B393" s="14">
        <v>300</v>
      </c>
      <c r="C393" s="14">
        <v>500</v>
      </c>
      <c r="D393" s="14" t="s">
        <v>1290</v>
      </c>
      <c r="E393" s="14">
        <v>55</v>
      </c>
      <c r="F393" s="21">
        <v>3</v>
      </c>
      <c r="G393" s="21">
        <v>20</v>
      </c>
      <c r="H393" s="14">
        <v>0</v>
      </c>
      <c r="I393" s="14">
        <v>246</v>
      </c>
      <c r="J393" s="14">
        <v>0</v>
      </c>
      <c r="K393" s="14">
        <v>0</v>
      </c>
      <c r="L393" s="12">
        <v>0</v>
      </c>
      <c r="M393" s="12">
        <v>0</v>
      </c>
      <c r="N393" s="12">
        <v>0</v>
      </c>
    </row>
    <row r="394" spans="1:14" s="14" customFormat="1">
      <c r="A394" s="13">
        <v>0</v>
      </c>
      <c r="B394" s="14">
        <v>300</v>
      </c>
      <c r="C394" s="14">
        <v>500</v>
      </c>
      <c r="D394" s="14" t="s">
        <v>645</v>
      </c>
      <c r="E394" s="14">
        <v>55</v>
      </c>
      <c r="F394" s="21">
        <v>3</v>
      </c>
      <c r="G394" s="21">
        <v>20</v>
      </c>
      <c r="H394" s="14">
        <v>0</v>
      </c>
      <c r="I394" s="14">
        <v>246</v>
      </c>
      <c r="J394" s="14">
        <v>0</v>
      </c>
      <c r="K394" s="14">
        <v>0</v>
      </c>
      <c r="L394" s="12">
        <v>0</v>
      </c>
      <c r="M394" s="12">
        <v>0</v>
      </c>
      <c r="N394" s="12">
        <v>0</v>
      </c>
    </row>
    <row r="395" spans="1:14" s="14" customFormat="1">
      <c r="A395" s="13">
        <v>0</v>
      </c>
      <c r="B395" s="14">
        <v>300</v>
      </c>
      <c r="C395" s="14">
        <v>500</v>
      </c>
      <c r="D395" s="14" t="s">
        <v>1291</v>
      </c>
      <c r="E395" s="14">
        <v>55</v>
      </c>
      <c r="F395" s="21">
        <v>3</v>
      </c>
      <c r="G395" s="21">
        <v>20</v>
      </c>
      <c r="H395" s="14">
        <v>0</v>
      </c>
      <c r="I395" s="14">
        <v>246</v>
      </c>
      <c r="J395" s="14">
        <v>0</v>
      </c>
      <c r="K395" s="14">
        <v>0</v>
      </c>
      <c r="L395" s="12">
        <v>0</v>
      </c>
      <c r="M395" s="12">
        <v>0</v>
      </c>
      <c r="N395" s="12">
        <v>0</v>
      </c>
    </row>
    <row r="396" spans="1:14" s="14" customFormat="1">
      <c r="A396" s="13">
        <v>0</v>
      </c>
      <c r="B396" s="14">
        <v>400</v>
      </c>
      <c r="C396" s="14">
        <v>500</v>
      </c>
      <c r="D396" s="14" t="s">
        <v>1288</v>
      </c>
      <c r="E396" s="14">
        <v>55</v>
      </c>
      <c r="F396" s="21">
        <v>3</v>
      </c>
      <c r="G396" s="21">
        <v>20</v>
      </c>
      <c r="H396" s="14">
        <v>0</v>
      </c>
      <c r="I396" s="14">
        <v>246</v>
      </c>
      <c r="J396" s="14">
        <v>0</v>
      </c>
      <c r="K396" s="14">
        <v>0</v>
      </c>
      <c r="L396" s="12">
        <v>0</v>
      </c>
      <c r="M396" s="12">
        <v>0</v>
      </c>
      <c r="N396" s="12">
        <v>0</v>
      </c>
    </row>
    <row r="397" spans="1:14" s="14" customFormat="1">
      <c r="A397" s="13">
        <v>0</v>
      </c>
      <c r="B397" s="14">
        <v>400</v>
      </c>
      <c r="C397" s="14">
        <v>500</v>
      </c>
      <c r="D397" s="14" t="s">
        <v>638</v>
      </c>
      <c r="E397" s="14">
        <v>55</v>
      </c>
      <c r="F397" s="21">
        <v>3</v>
      </c>
      <c r="G397" s="21">
        <v>20</v>
      </c>
      <c r="H397" s="14">
        <v>0</v>
      </c>
      <c r="I397" s="14">
        <v>246</v>
      </c>
      <c r="J397" s="14">
        <v>0</v>
      </c>
      <c r="K397" s="14">
        <v>0</v>
      </c>
      <c r="L397" s="12">
        <v>0</v>
      </c>
      <c r="M397" s="12">
        <v>0</v>
      </c>
      <c r="N397" s="12">
        <v>0</v>
      </c>
    </row>
    <row r="398" spans="1:14" s="14" customFormat="1">
      <c r="A398" s="13">
        <v>0</v>
      </c>
      <c r="B398" s="14">
        <v>400</v>
      </c>
      <c r="C398" s="14">
        <v>500</v>
      </c>
      <c r="D398" s="14" t="s">
        <v>640</v>
      </c>
      <c r="E398" s="14">
        <v>55</v>
      </c>
      <c r="F398" s="21">
        <v>3</v>
      </c>
      <c r="G398" s="21">
        <v>20</v>
      </c>
      <c r="H398" s="14">
        <v>0</v>
      </c>
      <c r="I398" s="14">
        <v>246</v>
      </c>
      <c r="J398" s="14">
        <v>0</v>
      </c>
      <c r="K398" s="14">
        <v>0</v>
      </c>
      <c r="L398" s="12">
        <v>0</v>
      </c>
      <c r="M398" s="12">
        <v>0</v>
      </c>
      <c r="N398" s="12">
        <v>0</v>
      </c>
    </row>
    <row r="399" spans="1:14" s="14" customFormat="1">
      <c r="A399" s="13">
        <v>0</v>
      </c>
      <c r="B399" s="14">
        <v>400</v>
      </c>
      <c r="C399" s="14">
        <v>500</v>
      </c>
      <c r="D399" s="14" t="s">
        <v>647</v>
      </c>
      <c r="E399" s="14">
        <v>55</v>
      </c>
      <c r="F399" s="21">
        <v>3</v>
      </c>
      <c r="G399" s="21">
        <v>20</v>
      </c>
      <c r="H399" s="14">
        <v>0</v>
      </c>
      <c r="I399" s="14">
        <v>246</v>
      </c>
      <c r="J399" s="14">
        <v>0</v>
      </c>
      <c r="K399" s="14">
        <v>0</v>
      </c>
      <c r="L399" s="12">
        <v>0</v>
      </c>
      <c r="M399" s="12">
        <v>0</v>
      </c>
      <c r="N399" s="12">
        <v>0</v>
      </c>
    </row>
    <row r="400" spans="1:14" s="14" customFormat="1">
      <c r="A400" s="13">
        <v>0</v>
      </c>
      <c r="B400" s="14">
        <v>400</v>
      </c>
      <c r="C400" s="14">
        <v>500</v>
      </c>
      <c r="D400" s="14" t="s">
        <v>1289</v>
      </c>
      <c r="E400" s="14">
        <v>55</v>
      </c>
      <c r="F400" s="21">
        <v>3</v>
      </c>
      <c r="G400" s="21">
        <v>20</v>
      </c>
      <c r="H400" s="14">
        <v>0</v>
      </c>
      <c r="I400" s="14">
        <v>246</v>
      </c>
      <c r="J400" s="14">
        <v>0</v>
      </c>
      <c r="K400" s="14">
        <v>0</v>
      </c>
      <c r="L400" s="12">
        <v>0</v>
      </c>
      <c r="M400" s="12">
        <v>0</v>
      </c>
      <c r="N400" s="12">
        <v>0</v>
      </c>
    </row>
    <row r="401" spans="1:14" s="14" customFormat="1">
      <c r="A401" s="13">
        <v>0</v>
      </c>
      <c r="B401" s="14">
        <v>400</v>
      </c>
      <c r="C401" s="14">
        <v>500</v>
      </c>
      <c r="D401" s="14" t="s">
        <v>1290</v>
      </c>
      <c r="E401" s="14">
        <v>55</v>
      </c>
      <c r="F401" s="21">
        <v>3</v>
      </c>
      <c r="G401" s="21">
        <v>20</v>
      </c>
      <c r="H401" s="14">
        <v>0</v>
      </c>
      <c r="I401" s="14">
        <v>246</v>
      </c>
      <c r="J401" s="14">
        <v>0</v>
      </c>
      <c r="K401" s="14">
        <v>0</v>
      </c>
      <c r="L401" s="12">
        <v>0</v>
      </c>
      <c r="M401" s="12">
        <v>0</v>
      </c>
      <c r="N401" s="12">
        <v>0</v>
      </c>
    </row>
    <row r="402" spans="1:14" s="14" customFormat="1">
      <c r="A402" s="13">
        <v>0</v>
      </c>
      <c r="B402" s="14">
        <v>400</v>
      </c>
      <c r="C402" s="14">
        <v>500</v>
      </c>
      <c r="D402" s="14" t="s">
        <v>645</v>
      </c>
      <c r="E402" s="14">
        <v>55</v>
      </c>
      <c r="F402" s="21">
        <v>3</v>
      </c>
      <c r="G402" s="21">
        <v>20</v>
      </c>
      <c r="H402" s="14">
        <v>0</v>
      </c>
      <c r="I402" s="14">
        <v>246</v>
      </c>
      <c r="J402" s="14">
        <v>0</v>
      </c>
      <c r="K402" s="14">
        <v>0</v>
      </c>
      <c r="L402" s="12">
        <v>0</v>
      </c>
      <c r="M402" s="12">
        <v>0</v>
      </c>
      <c r="N402" s="12">
        <v>0</v>
      </c>
    </row>
    <row r="403" spans="1:14" s="14" customFormat="1">
      <c r="A403" s="13">
        <v>0</v>
      </c>
      <c r="B403" s="14">
        <v>400</v>
      </c>
      <c r="C403" s="14">
        <v>500</v>
      </c>
      <c r="D403" s="14" t="s">
        <v>1291</v>
      </c>
      <c r="E403" s="14">
        <v>55</v>
      </c>
      <c r="F403" s="21">
        <v>3</v>
      </c>
      <c r="G403" s="21">
        <v>20</v>
      </c>
      <c r="H403" s="14">
        <v>0</v>
      </c>
      <c r="I403" s="14">
        <v>246</v>
      </c>
      <c r="J403" s="14">
        <v>0</v>
      </c>
      <c r="K403" s="14">
        <v>0</v>
      </c>
      <c r="L403" s="12">
        <v>0</v>
      </c>
      <c r="M403" s="12">
        <v>0</v>
      </c>
      <c r="N403" s="12">
        <v>0</v>
      </c>
    </row>
    <row r="404" spans="1:14" s="14" customFormat="1">
      <c r="A404" s="13">
        <v>0</v>
      </c>
      <c r="B404" s="14">
        <v>500</v>
      </c>
      <c r="C404" s="14">
        <v>500</v>
      </c>
      <c r="D404" s="14" t="s">
        <v>1288</v>
      </c>
      <c r="E404" s="14">
        <v>55</v>
      </c>
      <c r="F404" s="21">
        <v>3</v>
      </c>
      <c r="G404" s="21">
        <v>20</v>
      </c>
      <c r="H404" s="14">
        <v>0</v>
      </c>
      <c r="I404" s="14">
        <v>246</v>
      </c>
      <c r="J404" s="14">
        <v>0</v>
      </c>
      <c r="K404" s="14">
        <v>0</v>
      </c>
      <c r="L404" s="12">
        <v>0</v>
      </c>
      <c r="M404" s="12">
        <v>0</v>
      </c>
      <c r="N404" s="12">
        <v>0</v>
      </c>
    </row>
    <row r="405" spans="1:14" s="14" customFormat="1">
      <c r="A405" s="13">
        <v>0</v>
      </c>
      <c r="B405" s="14">
        <v>500</v>
      </c>
      <c r="C405" s="14">
        <v>500</v>
      </c>
      <c r="D405" s="14" t="s">
        <v>638</v>
      </c>
      <c r="E405" s="14">
        <v>55</v>
      </c>
      <c r="F405" s="21">
        <v>3</v>
      </c>
      <c r="G405" s="21">
        <v>20</v>
      </c>
      <c r="H405" s="14">
        <v>0</v>
      </c>
      <c r="I405" s="14">
        <v>246</v>
      </c>
      <c r="J405" s="14">
        <v>0</v>
      </c>
      <c r="K405" s="14">
        <v>0</v>
      </c>
      <c r="L405" s="12">
        <v>0</v>
      </c>
      <c r="M405" s="12">
        <v>0</v>
      </c>
      <c r="N405" s="12">
        <v>0</v>
      </c>
    </row>
    <row r="406" spans="1:14" s="14" customFormat="1">
      <c r="A406" s="13">
        <v>0</v>
      </c>
      <c r="B406" s="14">
        <v>500</v>
      </c>
      <c r="C406" s="14">
        <v>500</v>
      </c>
      <c r="D406" s="14" t="s">
        <v>640</v>
      </c>
      <c r="E406" s="14">
        <v>55</v>
      </c>
      <c r="F406" s="21">
        <v>3</v>
      </c>
      <c r="G406" s="21">
        <v>20</v>
      </c>
      <c r="H406" s="14">
        <v>0</v>
      </c>
      <c r="I406" s="14">
        <v>246</v>
      </c>
      <c r="J406" s="14">
        <v>0</v>
      </c>
      <c r="K406" s="14">
        <v>0</v>
      </c>
      <c r="L406" s="12">
        <v>0</v>
      </c>
      <c r="M406" s="12">
        <v>0</v>
      </c>
      <c r="N406" s="12">
        <v>0</v>
      </c>
    </row>
    <row r="407" spans="1:14" s="14" customFormat="1">
      <c r="A407" s="13">
        <v>0</v>
      </c>
      <c r="B407" s="14">
        <v>500</v>
      </c>
      <c r="C407" s="14">
        <v>500</v>
      </c>
      <c r="D407" s="14" t="s">
        <v>647</v>
      </c>
      <c r="E407" s="14">
        <v>55</v>
      </c>
      <c r="F407" s="21">
        <v>3</v>
      </c>
      <c r="G407" s="21">
        <v>20</v>
      </c>
      <c r="H407" s="14">
        <v>0</v>
      </c>
      <c r="I407" s="14">
        <v>246</v>
      </c>
      <c r="J407" s="14">
        <v>0</v>
      </c>
      <c r="K407" s="14">
        <v>0</v>
      </c>
      <c r="L407" s="12">
        <v>0</v>
      </c>
      <c r="M407" s="12">
        <v>0</v>
      </c>
      <c r="N407" s="12">
        <v>0</v>
      </c>
    </row>
    <row r="408" spans="1:14" s="14" customFormat="1">
      <c r="A408" s="13">
        <v>0</v>
      </c>
      <c r="B408" s="14">
        <v>500</v>
      </c>
      <c r="C408" s="14">
        <v>500</v>
      </c>
      <c r="D408" s="14" t="s">
        <v>1289</v>
      </c>
      <c r="E408" s="14">
        <v>55</v>
      </c>
      <c r="F408" s="21">
        <v>3</v>
      </c>
      <c r="G408" s="21">
        <v>20</v>
      </c>
      <c r="H408" s="14">
        <v>0</v>
      </c>
      <c r="I408" s="14">
        <v>246</v>
      </c>
      <c r="J408" s="14">
        <v>0</v>
      </c>
      <c r="K408" s="14">
        <v>0</v>
      </c>
      <c r="L408" s="12">
        <v>0</v>
      </c>
      <c r="M408" s="12">
        <v>0</v>
      </c>
      <c r="N408" s="12">
        <v>0</v>
      </c>
    </row>
    <row r="409" spans="1:14" s="14" customFormat="1">
      <c r="A409" s="13">
        <v>0</v>
      </c>
      <c r="B409" s="14">
        <v>500</v>
      </c>
      <c r="C409" s="14">
        <v>500</v>
      </c>
      <c r="D409" s="14" t="s">
        <v>1290</v>
      </c>
      <c r="E409" s="14">
        <v>55</v>
      </c>
      <c r="F409" s="21">
        <v>3</v>
      </c>
      <c r="G409" s="21">
        <v>20</v>
      </c>
      <c r="H409" s="14">
        <v>0</v>
      </c>
      <c r="I409" s="14">
        <v>246</v>
      </c>
      <c r="J409" s="14">
        <v>0</v>
      </c>
      <c r="K409" s="14">
        <v>0</v>
      </c>
      <c r="L409" s="12">
        <v>0</v>
      </c>
      <c r="M409" s="12">
        <v>0</v>
      </c>
      <c r="N409" s="12">
        <v>0</v>
      </c>
    </row>
    <row r="410" spans="1:14" s="14" customFormat="1">
      <c r="A410" s="13">
        <v>0</v>
      </c>
      <c r="B410" s="14">
        <v>500</v>
      </c>
      <c r="C410" s="14">
        <v>500</v>
      </c>
      <c r="D410" s="14" t="s">
        <v>645</v>
      </c>
      <c r="E410" s="14">
        <v>55</v>
      </c>
      <c r="F410" s="21">
        <v>3</v>
      </c>
      <c r="G410" s="21">
        <v>20</v>
      </c>
      <c r="H410" s="14">
        <v>0</v>
      </c>
      <c r="I410" s="14">
        <v>246</v>
      </c>
      <c r="J410" s="14">
        <v>0</v>
      </c>
      <c r="K410" s="14">
        <v>0</v>
      </c>
      <c r="L410" s="12">
        <v>0</v>
      </c>
      <c r="M410" s="12">
        <v>0</v>
      </c>
      <c r="N410" s="12">
        <v>0</v>
      </c>
    </row>
    <row r="411" spans="1:14" s="14" customFormat="1">
      <c r="A411" s="13">
        <v>0</v>
      </c>
      <c r="B411" s="14">
        <v>500</v>
      </c>
      <c r="C411" s="14">
        <v>500</v>
      </c>
      <c r="D411" s="14" t="s">
        <v>1291</v>
      </c>
      <c r="E411" s="14">
        <v>55</v>
      </c>
      <c r="F411" s="21">
        <v>3</v>
      </c>
      <c r="G411" s="21">
        <v>20</v>
      </c>
      <c r="H411" s="14">
        <v>0</v>
      </c>
      <c r="I411" s="14">
        <v>246</v>
      </c>
      <c r="J411" s="14">
        <v>0</v>
      </c>
      <c r="K411" s="14">
        <v>0</v>
      </c>
      <c r="L411" s="12">
        <v>0</v>
      </c>
      <c r="M411" s="12">
        <v>0</v>
      </c>
      <c r="N411" s="12">
        <v>0</v>
      </c>
    </row>
    <row r="412" spans="1:14" s="14" customFormat="1">
      <c r="A412" s="13">
        <v>0</v>
      </c>
      <c r="B412" s="14">
        <v>600</v>
      </c>
      <c r="C412" s="14">
        <v>500</v>
      </c>
      <c r="D412" s="14" t="s">
        <v>1288</v>
      </c>
      <c r="E412" s="14">
        <v>55</v>
      </c>
      <c r="F412" s="21">
        <v>3</v>
      </c>
      <c r="G412" s="21">
        <v>20</v>
      </c>
      <c r="H412" s="14">
        <v>0</v>
      </c>
      <c r="I412" s="14">
        <v>246</v>
      </c>
      <c r="J412" s="14">
        <v>0</v>
      </c>
      <c r="K412" s="14">
        <v>0</v>
      </c>
      <c r="L412" s="12">
        <v>0</v>
      </c>
      <c r="M412" s="12">
        <v>0</v>
      </c>
      <c r="N412" s="12">
        <v>0</v>
      </c>
    </row>
    <row r="413" spans="1:14" s="14" customFormat="1">
      <c r="A413" s="13">
        <v>0</v>
      </c>
      <c r="B413" s="14">
        <v>600</v>
      </c>
      <c r="C413" s="14">
        <v>500</v>
      </c>
      <c r="D413" s="14" t="s">
        <v>638</v>
      </c>
      <c r="E413" s="14">
        <v>55</v>
      </c>
      <c r="F413" s="21">
        <v>3</v>
      </c>
      <c r="G413" s="21">
        <v>20</v>
      </c>
      <c r="H413" s="14">
        <v>0</v>
      </c>
      <c r="I413" s="14">
        <v>246</v>
      </c>
      <c r="J413" s="14">
        <v>0</v>
      </c>
      <c r="K413" s="14">
        <v>0</v>
      </c>
      <c r="L413" s="12">
        <v>0</v>
      </c>
      <c r="M413" s="12">
        <v>0</v>
      </c>
      <c r="N413" s="12">
        <v>0</v>
      </c>
    </row>
    <row r="414" spans="1:14" s="14" customFormat="1">
      <c r="A414" s="13">
        <v>0</v>
      </c>
      <c r="B414" s="14">
        <v>600</v>
      </c>
      <c r="C414" s="14">
        <v>500</v>
      </c>
      <c r="D414" s="14" t="s">
        <v>640</v>
      </c>
      <c r="E414" s="14">
        <v>55</v>
      </c>
      <c r="F414" s="21">
        <v>3</v>
      </c>
      <c r="G414" s="21">
        <v>20</v>
      </c>
      <c r="H414" s="14">
        <v>0</v>
      </c>
      <c r="I414" s="14">
        <v>246</v>
      </c>
      <c r="J414" s="14">
        <v>0</v>
      </c>
      <c r="K414" s="14">
        <v>0</v>
      </c>
      <c r="L414" s="12">
        <v>0</v>
      </c>
      <c r="M414" s="12">
        <v>0</v>
      </c>
      <c r="N414" s="12">
        <v>0</v>
      </c>
    </row>
    <row r="415" spans="1:14" s="14" customFormat="1">
      <c r="A415" s="13">
        <v>0</v>
      </c>
      <c r="B415" s="14">
        <v>600</v>
      </c>
      <c r="C415" s="14">
        <v>500</v>
      </c>
      <c r="D415" s="14" t="s">
        <v>647</v>
      </c>
      <c r="E415" s="14">
        <v>55</v>
      </c>
      <c r="F415" s="21">
        <v>3</v>
      </c>
      <c r="G415" s="21">
        <v>20</v>
      </c>
      <c r="H415" s="14">
        <v>0</v>
      </c>
      <c r="I415" s="14">
        <v>246</v>
      </c>
      <c r="J415" s="14">
        <v>0</v>
      </c>
      <c r="K415" s="14">
        <v>0</v>
      </c>
      <c r="L415" s="12">
        <v>0</v>
      </c>
      <c r="M415" s="12">
        <v>0</v>
      </c>
      <c r="N415" s="12">
        <v>0</v>
      </c>
    </row>
    <row r="416" spans="1:14" s="14" customFormat="1">
      <c r="A416" s="13">
        <v>0</v>
      </c>
      <c r="B416" s="14">
        <v>600</v>
      </c>
      <c r="C416" s="14">
        <v>500</v>
      </c>
      <c r="D416" s="14" t="s">
        <v>1289</v>
      </c>
      <c r="E416" s="14">
        <v>55</v>
      </c>
      <c r="F416" s="21">
        <v>3</v>
      </c>
      <c r="G416" s="21">
        <v>20</v>
      </c>
      <c r="H416" s="14">
        <v>0</v>
      </c>
      <c r="I416" s="14">
        <v>246</v>
      </c>
      <c r="J416" s="14">
        <v>0</v>
      </c>
      <c r="K416" s="14">
        <v>0</v>
      </c>
      <c r="L416" s="12">
        <v>0</v>
      </c>
      <c r="M416" s="12">
        <v>0</v>
      </c>
      <c r="N416" s="12">
        <v>0</v>
      </c>
    </row>
    <row r="417" spans="1:14" s="14" customFormat="1">
      <c r="A417" s="13">
        <v>0</v>
      </c>
      <c r="B417" s="14">
        <v>600</v>
      </c>
      <c r="C417" s="14">
        <v>500</v>
      </c>
      <c r="D417" s="14" t="s">
        <v>1290</v>
      </c>
      <c r="E417" s="14">
        <v>55</v>
      </c>
      <c r="F417" s="21">
        <v>3</v>
      </c>
      <c r="G417" s="21">
        <v>20</v>
      </c>
      <c r="H417" s="14">
        <v>0</v>
      </c>
      <c r="I417" s="14">
        <v>246</v>
      </c>
      <c r="J417" s="14">
        <v>0</v>
      </c>
      <c r="K417" s="14">
        <v>0</v>
      </c>
      <c r="L417" s="12">
        <v>0</v>
      </c>
      <c r="M417" s="12">
        <v>0</v>
      </c>
      <c r="N417" s="12">
        <v>0</v>
      </c>
    </row>
    <row r="418" spans="1:14" s="14" customFormat="1">
      <c r="A418" s="13">
        <v>0</v>
      </c>
      <c r="B418" s="14">
        <v>600</v>
      </c>
      <c r="C418" s="14">
        <v>500</v>
      </c>
      <c r="D418" s="14" t="s">
        <v>645</v>
      </c>
      <c r="E418" s="14">
        <v>55</v>
      </c>
      <c r="F418" s="21">
        <v>3</v>
      </c>
      <c r="G418" s="21">
        <v>20</v>
      </c>
      <c r="H418" s="14">
        <v>0</v>
      </c>
      <c r="I418" s="14">
        <v>246</v>
      </c>
      <c r="J418" s="14">
        <v>0</v>
      </c>
      <c r="K418" s="14">
        <v>0</v>
      </c>
      <c r="L418" s="12">
        <v>0</v>
      </c>
      <c r="M418" s="12">
        <v>0</v>
      </c>
      <c r="N418" s="12">
        <v>0</v>
      </c>
    </row>
    <row r="419" spans="1:14" s="14" customFormat="1">
      <c r="A419" s="13">
        <v>0</v>
      </c>
      <c r="B419" s="14">
        <v>600</v>
      </c>
      <c r="C419" s="14">
        <v>500</v>
      </c>
      <c r="D419" s="14" t="s">
        <v>1291</v>
      </c>
      <c r="E419" s="14">
        <v>55</v>
      </c>
      <c r="F419" s="21">
        <v>3</v>
      </c>
      <c r="G419" s="21">
        <v>20</v>
      </c>
      <c r="H419" s="14">
        <v>0</v>
      </c>
      <c r="I419" s="14">
        <v>246</v>
      </c>
      <c r="J419" s="14">
        <v>0</v>
      </c>
      <c r="K419" s="14">
        <v>0</v>
      </c>
      <c r="L419" s="12">
        <v>0</v>
      </c>
      <c r="M419" s="12">
        <v>0</v>
      </c>
      <c r="N419" s="12">
        <v>0</v>
      </c>
    </row>
    <row r="420" spans="1:14" s="14" customFormat="1">
      <c r="A420" s="13"/>
      <c r="F420" s="21"/>
      <c r="G420" s="21"/>
    </row>
    <row r="421" spans="1:14" s="14" customFormat="1">
      <c r="A421" s="13">
        <v>0</v>
      </c>
      <c r="B421" s="14">
        <v>100</v>
      </c>
      <c r="C421" s="14">
        <v>600</v>
      </c>
      <c r="D421" s="14" t="s">
        <v>1288</v>
      </c>
      <c r="E421" s="14">
        <v>55</v>
      </c>
      <c r="F421" s="21">
        <v>3</v>
      </c>
      <c r="G421" s="21">
        <v>20</v>
      </c>
      <c r="H421" s="14">
        <v>0</v>
      </c>
      <c r="I421" s="14">
        <v>246</v>
      </c>
      <c r="J421" s="14">
        <v>0</v>
      </c>
      <c r="K421" s="14">
        <v>0</v>
      </c>
      <c r="L421" s="12">
        <v>0</v>
      </c>
      <c r="M421" s="12">
        <v>0</v>
      </c>
      <c r="N421" s="12">
        <v>0</v>
      </c>
    </row>
    <row r="422" spans="1:14" s="14" customFormat="1">
      <c r="A422" s="13">
        <v>0</v>
      </c>
      <c r="B422" s="14">
        <v>100</v>
      </c>
      <c r="C422" s="14">
        <v>600</v>
      </c>
      <c r="D422" s="14" t="s">
        <v>638</v>
      </c>
      <c r="E422" s="14">
        <v>55</v>
      </c>
      <c r="F422" s="21">
        <v>3</v>
      </c>
      <c r="G422" s="21">
        <v>20</v>
      </c>
      <c r="H422" s="14">
        <v>0</v>
      </c>
      <c r="I422" s="14">
        <v>246</v>
      </c>
      <c r="J422" s="14">
        <v>0</v>
      </c>
      <c r="K422" s="14">
        <v>0</v>
      </c>
      <c r="L422" s="12">
        <v>0</v>
      </c>
      <c r="M422" s="12">
        <v>0</v>
      </c>
      <c r="N422" s="12">
        <v>0</v>
      </c>
    </row>
    <row r="423" spans="1:14" s="14" customFormat="1">
      <c r="A423" s="13">
        <v>0</v>
      </c>
      <c r="B423" s="14">
        <v>100</v>
      </c>
      <c r="C423" s="14">
        <v>600</v>
      </c>
      <c r="D423" s="14" t="s">
        <v>640</v>
      </c>
      <c r="E423" s="14">
        <v>55</v>
      </c>
      <c r="F423" s="21">
        <v>3</v>
      </c>
      <c r="G423" s="21">
        <v>20</v>
      </c>
      <c r="H423" s="14">
        <v>0</v>
      </c>
      <c r="I423" s="14">
        <v>246</v>
      </c>
      <c r="J423" s="14">
        <v>0</v>
      </c>
      <c r="K423" s="14">
        <v>0</v>
      </c>
      <c r="L423" s="12">
        <v>0</v>
      </c>
      <c r="M423" s="12">
        <v>0</v>
      </c>
      <c r="N423" s="12">
        <v>0</v>
      </c>
    </row>
    <row r="424" spans="1:14" s="14" customFormat="1">
      <c r="A424" s="13">
        <v>0</v>
      </c>
      <c r="B424" s="14">
        <v>100</v>
      </c>
      <c r="C424" s="14">
        <v>600</v>
      </c>
      <c r="D424" s="14" t="s">
        <v>647</v>
      </c>
      <c r="E424" s="14">
        <v>55</v>
      </c>
      <c r="F424" s="21">
        <v>3</v>
      </c>
      <c r="G424" s="21">
        <v>20</v>
      </c>
      <c r="H424" s="14">
        <v>0</v>
      </c>
      <c r="I424" s="14">
        <v>246</v>
      </c>
      <c r="J424" s="14">
        <v>0</v>
      </c>
      <c r="K424" s="14">
        <v>0</v>
      </c>
      <c r="L424" s="12">
        <v>0</v>
      </c>
      <c r="M424" s="12">
        <v>0</v>
      </c>
      <c r="N424" s="12">
        <v>0</v>
      </c>
    </row>
    <row r="425" spans="1:14" s="14" customFormat="1">
      <c r="A425" s="13">
        <v>0</v>
      </c>
      <c r="B425" s="14">
        <v>100</v>
      </c>
      <c r="C425" s="14">
        <v>600</v>
      </c>
      <c r="D425" s="14" t="s">
        <v>1289</v>
      </c>
      <c r="E425" s="14">
        <v>55</v>
      </c>
      <c r="F425" s="21">
        <v>3</v>
      </c>
      <c r="G425" s="21">
        <v>20</v>
      </c>
      <c r="H425" s="14">
        <v>0</v>
      </c>
      <c r="I425" s="14">
        <v>246</v>
      </c>
      <c r="J425" s="14">
        <v>0</v>
      </c>
      <c r="K425" s="14">
        <v>0</v>
      </c>
      <c r="L425" s="12">
        <v>0</v>
      </c>
      <c r="M425" s="12">
        <v>0</v>
      </c>
      <c r="N425" s="12">
        <v>0</v>
      </c>
    </row>
    <row r="426" spans="1:14" s="14" customFormat="1">
      <c r="A426" s="13">
        <v>0</v>
      </c>
      <c r="B426" s="14">
        <v>100</v>
      </c>
      <c r="C426" s="14">
        <v>600</v>
      </c>
      <c r="D426" s="14" t="s">
        <v>1290</v>
      </c>
      <c r="E426" s="14">
        <v>55</v>
      </c>
      <c r="F426" s="21">
        <v>3</v>
      </c>
      <c r="G426" s="21">
        <v>20</v>
      </c>
      <c r="H426" s="14">
        <v>0</v>
      </c>
      <c r="I426" s="14">
        <v>246</v>
      </c>
      <c r="J426" s="14">
        <v>0</v>
      </c>
      <c r="K426" s="14">
        <v>0</v>
      </c>
      <c r="L426" s="12">
        <v>0</v>
      </c>
      <c r="M426" s="12">
        <v>0</v>
      </c>
      <c r="N426" s="12">
        <v>0</v>
      </c>
    </row>
    <row r="427" spans="1:14" s="14" customFormat="1">
      <c r="A427" s="13">
        <v>0</v>
      </c>
      <c r="B427" s="14">
        <v>100</v>
      </c>
      <c r="C427" s="14">
        <v>600</v>
      </c>
      <c r="D427" s="14" t="s">
        <v>645</v>
      </c>
      <c r="E427" s="14">
        <v>55</v>
      </c>
      <c r="F427" s="21">
        <v>3</v>
      </c>
      <c r="G427" s="21">
        <v>20</v>
      </c>
      <c r="H427" s="14">
        <v>0</v>
      </c>
      <c r="I427" s="14">
        <v>246</v>
      </c>
      <c r="J427" s="14">
        <v>0</v>
      </c>
      <c r="K427" s="14">
        <v>0</v>
      </c>
      <c r="L427" s="12">
        <v>0</v>
      </c>
      <c r="M427" s="12">
        <v>0</v>
      </c>
      <c r="N427" s="12">
        <v>0</v>
      </c>
    </row>
    <row r="428" spans="1:14" s="14" customFormat="1">
      <c r="A428" s="13">
        <v>0</v>
      </c>
      <c r="B428" s="14">
        <v>100</v>
      </c>
      <c r="C428" s="14">
        <v>600</v>
      </c>
      <c r="D428" s="14" t="s">
        <v>1291</v>
      </c>
      <c r="E428" s="14">
        <v>55</v>
      </c>
      <c r="F428" s="21">
        <v>3</v>
      </c>
      <c r="G428" s="21">
        <v>20</v>
      </c>
      <c r="H428" s="14">
        <v>0</v>
      </c>
      <c r="I428" s="14">
        <v>246</v>
      </c>
      <c r="J428" s="14">
        <v>0</v>
      </c>
      <c r="K428" s="14">
        <v>0</v>
      </c>
      <c r="L428" s="12">
        <v>0</v>
      </c>
      <c r="M428" s="12">
        <v>0</v>
      </c>
      <c r="N428" s="12">
        <v>0</v>
      </c>
    </row>
    <row r="429" spans="1:14" s="16" customFormat="1">
      <c r="A429" s="15">
        <v>0</v>
      </c>
      <c r="B429" s="16">
        <v>200</v>
      </c>
      <c r="C429" s="16">
        <v>600</v>
      </c>
      <c r="D429" s="16" t="s">
        <v>1052</v>
      </c>
      <c r="E429" s="16">
        <v>55</v>
      </c>
      <c r="F429" s="22">
        <v>15</v>
      </c>
      <c r="G429" s="22">
        <v>20</v>
      </c>
      <c r="H429" s="16">
        <v>0</v>
      </c>
      <c r="I429" s="16">
        <v>246</v>
      </c>
      <c r="J429" s="16">
        <v>0</v>
      </c>
      <c r="K429" s="16">
        <v>0</v>
      </c>
      <c r="L429" s="12">
        <v>0</v>
      </c>
      <c r="M429" s="12">
        <v>0</v>
      </c>
      <c r="N429" s="12">
        <v>0</v>
      </c>
    </row>
    <row r="430" spans="1:14" s="16" customFormat="1">
      <c r="A430" s="15">
        <v>0</v>
      </c>
      <c r="B430" s="16">
        <v>200</v>
      </c>
      <c r="C430" s="16">
        <v>600</v>
      </c>
      <c r="D430" s="16" t="s">
        <v>1053</v>
      </c>
      <c r="E430" s="16">
        <v>55</v>
      </c>
      <c r="F430" s="22">
        <v>15</v>
      </c>
      <c r="G430" s="22">
        <v>20</v>
      </c>
      <c r="H430" s="16">
        <v>0</v>
      </c>
      <c r="I430" s="16">
        <v>246</v>
      </c>
      <c r="J430" s="16">
        <v>0</v>
      </c>
      <c r="K430" s="16">
        <v>0</v>
      </c>
      <c r="L430" s="12">
        <v>0</v>
      </c>
      <c r="M430" s="12">
        <v>0</v>
      </c>
      <c r="N430" s="12">
        <v>0</v>
      </c>
    </row>
    <row r="431" spans="1:14" s="16" customFormat="1">
      <c r="A431" s="15">
        <v>0</v>
      </c>
      <c r="B431" s="16">
        <v>200</v>
      </c>
      <c r="C431" s="16">
        <v>600</v>
      </c>
      <c r="D431" s="16" t="s">
        <v>1289</v>
      </c>
      <c r="E431" s="16">
        <v>55</v>
      </c>
      <c r="F431" s="22">
        <v>15</v>
      </c>
      <c r="G431" s="22">
        <v>20</v>
      </c>
      <c r="H431" s="16">
        <v>0</v>
      </c>
      <c r="I431" s="16">
        <v>246</v>
      </c>
      <c r="J431" s="16">
        <v>0</v>
      </c>
      <c r="K431" s="16">
        <v>0</v>
      </c>
      <c r="L431" s="12">
        <v>0</v>
      </c>
      <c r="M431" s="12">
        <v>0</v>
      </c>
      <c r="N431" s="12">
        <v>0</v>
      </c>
    </row>
    <row r="432" spans="1:14" s="16" customFormat="1">
      <c r="A432" s="15">
        <v>0</v>
      </c>
      <c r="B432" s="16">
        <v>200</v>
      </c>
      <c r="C432" s="16">
        <v>600</v>
      </c>
      <c r="D432" s="16" t="s">
        <v>1290</v>
      </c>
      <c r="E432" s="16">
        <v>55</v>
      </c>
      <c r="F432" s="22">
        <v>15</v>
      </c>
      <c r="G432" s="22">
        <v>20</v>
      </c>
      <c r="H432" s="16">
        <v>0</v>
      </c>
      <c r="I432" s="16">
        <v>246</v>
      </c>
      <c r="J432" s="16">
        <v>0</v>
      </c>
      <c r="K432" s="16">
        <v>0</v>
      </c>
      <c r="L432" s="12">
        <v>0</v>
      </c>
      <c r="M432" s="12">
        <v>0</v>
      </c>
      <c r="N432" s="12">
        <v>0</v>
      </c>
    </row>
    <row r="433" spans="1:14" s="16" customFormat="1">
      <c r="A433" s="15">
        <v>0</v>
      </c>
      <c r="B433" s="16">
        <v>200</v>
      </c>
      <c r="C433" s="16">
        <v>600</v>
      </c>
      <c r="D433" s="16" t="s">
        <v>1291</v>
      </c>
      <c r="E433" s="16">
        <v>55</v>
      </c>
      <c r="F433" s="22">
        <v>15</v>
      </c>
      <c r="G433" s="22">
        <v>20</v>
      </c>
      <c r="H433" s="16">
        <v>0</v>
      </c>
      <c r="I433" s="16">
        <v>246</v>
      </c>
      <c r="J433" s="16">
        <v>0</v>
      </c>
      <c r="K433" s="16">
        <v>0</v>
      </c>
      <c r="L433" s="12">
        <v>0</v>
      </c>
      <c r="M433" s="12">
        <v>0</v>
      </c>
      <c r="N433" s="12">
        <v>0</v>
      </c>
    </row>
    <row r="434" spans="1:14" s="16" customFormat="1">
      <c r="A434" s="15">
        <v>0</v>
      </c>
      <c r="B434" s="16">
        <v>300</v>
      </c>
      <c r="C434" s="16">
        <v>600</v>
      </c>
      <c r="D434" s="16" t="s">
        <v>1052</v>
      </c>
      <c r="E434" s="16">
        <v>55</v>
      </c>
      <c r="F434" s="22">
        <v>50</v>
      </c>
      <c r="G434" s="22">
        <v>20</v>
      </c>
      <c r="H434" s="16">
        <v>0</v>
      </c>
      <c r="I434" s="16">
        <v>246</v>
      </c>
      <c r="J434" s="16">
        <v>0</v>
      </c>
      <c r="K434" s="16">
        <v>0</v>
      </c>
      <c r="L434" s="12">
        <v>0</v>
      </c>
      <c r="M434" s="12">
        <v>0</v>
      </c>
      <c r="N434" s="12">
        <v>0</v>
      </c>
    </row>
    <row r="435" spans="1:14" s="16" customFormat="1">
      <c r="A435" s="15">
        <v>0</v>
      </c>
      <c r="B435" s="16">
        <v>300</v>
      </c>
      <c r="C435" s="16">
        <v>600</v>
      </c>
      <c r="D435" s="16" t="s">
        <v>1053</v>
      </c>
      <c r="E435" s="16">
        <v>55</v>
      </c>
      <c r="F435" s="22">
        <v>50</v>
      </c>
      <c r="G435" s="22">
        <v>20</v>
      </c>
      <c r="H435" s="16">
        <v>0</v>
      </c>
      <c r="I435" s="16">
        <v>246</v>
      </c>
      <c r="J435" s="16">
        <v>0</v>
      </c>
      <c r="K435" s="16">
        <v>0</v>
      </c>
      <c r="L435" s="12">
        <v>0</v>
      </c>
      <c r="M435" s="12">
        <v>0</v>
      </c>
      <c r="N435" s="12">
        <v>0</v>
      </c>
    </row>
    <row r="436" spans="1:14" s="14" customFormat="1">
      <c r="A436" s="13">
        <v>0</v>
      </c>
      <c r="B436" s="14">
        <v>400</v>
      </c>
      <c r="C436" s="14">
        <v>600</v>
      </c>
      <c r="D436" s="14" t="s">
        <v>1288</v>
      </c>
      <c r="E436" s="14">
        <v>55</v>
      </c>
      <c r="F436" s="21">
        <v>3</v>
      </c>
      <c r="G436" s="21">
        <v>20</v>
      </c>
      <c r="H436" s="14">
        <v>0</v>
      </c>
      <c r="I436" s="14">
        <v>246</v>
      </c>
      <c r="J436" s="14">
        <v>0</v>
      </c>
      <c r="K436" s="14">
        <v>0</v>
      </c>
      <c r="L436" s="12">
        <v>0</v>
      </c>
      <c r="M436" s="12">
        <v>0</v>
      </c>
      <c r="N436" s="12">
        <v>0</v>
      </c>
    </row>
    <row r="437" spans="1:14" s="14" customFormat="1">
      <c r="A437" s="13">
        <v>0</v>
      </c>
      <c r="B437" s="14">
        <v>400</v>
      </c>
      <c r="C437" s="14">
        <v>600</v>
      </c>
      <c r="D437" s="14" t="s">
        <v>638</v>
      </c>
      <c r="E437" s="14">
        <v>55</v>
      </c>
      <c r="F437" s="21">
        <v>3</v>
      </c>
      <c r="G437" s="21">
        <v>20</v>
      </c>
      <c r="H437" s="14">
        <v>0</v>
      </c>
      <c r="I437" s="14">
        <v>246</v>
      </c>
      <c r="J437" s="14">
        <v>0</v>
      </c>
      <c r="K437" s="14">
        <v>0</v>
      </c>
      <c r="L437" s="12">
        <v>0</v>
      </c>
      <c r="M437" s="12">
        <v>0</v>
      </c>
      <c r="N437" s="12">
        <v>0</v>
      </c>
    </row>
    <row r="438" spans="1:14" s="14" customFormat="1">
      <c r="A438" s="13">
        <v>0</v>
      </c>
      <c r="B438" s="14">
        <v>400</v>
      </c>
      <c r="C438" s="14">
        <v>600</v>
      </c>
      <c r="D438" s="14" t="s">
        <v>640</v>
      </c>
      <c r="E438" s="14">
        <v>55</v>
      </c>
      <c r="F438" s="21">
        <v>3</v>
      </c>
      <c r="G438" s="21">
        <v>20</v>
      </c>
      <c r="H438" s="14">
        <v>0</v>
      </c>
      <c r="I438" s="14">
        <v>246</v>
      </c>
      <c r="J438" s="14">
        <v>0</v>
      </c>
      <c r="K438" s="14">
        <v>0</v>
      </c>
      <c r="L438" s="12">
        <v>0</v>
      </c>
      <c r="M438" s="12">
        <v>0</v>
      </c>
      <c r="N438" s="12">
        <v>0</v>
      </c>
    </row>
    <row r="439" spans="1:14" s="14" customFormat="1">
      <c r="A439" s="13">
        <v>0</v>
      </c>
      <c r="B439" s="14">
        <v>400</v>
      </c>
      <c r="C439" s="14">
        <v>600</v>
      </c>
      <c r="D439" s="14" t="s">
        <v>647</v>
      </c>
      <c r="E439" s="14">
        <v>55</v>
      </c>
      <c r="F439" s="21">
        <v>3</v>
      </c>
      <c r="G439" s="21">
        <v>20</v>
      </c>
      <c r="H439" s="14">
        <v>0</v>
      </c>
      <c r="I439" s="14">
        <v>246</v>
      </c>
      <c r="J439" s="14">
        <v>0</v>
      </c>
      <c r="K439" s="14">
        <v>0</v>
      </c>
      <c r="L439" s="12">
        <v>0</v>
      </c>
      <c r="M439" s="12">
        <v>0</v>
      </c>
      <c r="N439" s="12">
        <v>0</v>
      </c>
    </row>
    <row r="440" spans="1:14" s="14" customFormat="1">
      <c r="A440" s="13">
        <v>0</v>
      </c>
      <c r="B440" s="14">
        <v>400</v>
      </c>
      <c r="C440" s="14">
        <v>600</v>
      </c>
      <c r="D440" s="14" t="s">
        <v>1289</v>
      </c>
      <c r="E440" s="14">
        <v>55</v>
      </c>
      <c r="F440" s="21">
        <v>3</v>
      </c>
      <c r="G440" s="21">
        <v>20</v>
      </c>
      <c r="H440" s="14">
        <v>0</v>
      </c>
      <c r="I440" s="14">
        <v>246</v>
      </c>
      <c r="J440" s="14">
        <v>0</v>
      </c>
      <c r="K440" s="14">
        <v>0</v>
      </c>
      <c r="L440" s="12">
        <v>0</v>
      </c>
      <c r="M440" s="12">
        <v>0</v>
      </c>
      <c r="N440" s="12">
        <v>0</v>
      </c>
    </row>
    <row r="441" spans="1:14" s="14" customFormat="1">
      <c r="A441" s="13">
        <v>0</v>
      </c>
      <c r="B441" s="14">
        <v>400</v>
      </c>
      <c r="C441" s="14">
        <v>600</v>
      </c>
      <c r="D441" s="14" t="s">
        <v>1290</v>
      </c>
      <c r="E441" s="14">
        <v>55</v>
      </c>
      <c r="F441" s="21">
        <v>3</v>
      </c>
      <c r="G441" s="21">
        <v>20</v>
      </c>
      <c r="H441" s="14">
        <v>0</v>
      </c>
      <c r="I441" s="14">
        <v>246</v>
      </c>
      <c r="J441" s="14">
        <v>0</v>
      </c>
      <c r="K441" s="14">
        <v>0</v>
      </c>
      <c r="L441" s="12">
        <v>0</v>
      </c>
      <c r="M441" s="12">
        <v>0</v>
      </c>
      <c r="N441" s="12">
        <v>0</v>
      </c>
    </row>
    <row r="442" spans="1:14" s="14" customFormat="1">
      <c r="A442" s="13">
        <v>0</v>
      </c>
      <c r="B442" s="14">
        <v>400</v>
      </c>
      <c r="C442" s="14">
        <v>600</v>
      </c>
      <c r="D442" s="14" t="s">
        <v>645</v>
      </c>
      <c r="E442" s="14">
        <v>55</v>
      </c>
      <c r="F442" s="21">
        <v>3</v>
      </c>
      <c r="G442" s="21">
        <v>20</v>
      </c>
      <c r="H442" s="14">
        <v>0</v>
      </c>
      <c r="I442" s="14">
        <v>246</v>
      </c>
      <c r="J442" s="14">
        <v>0</v>
      </c>
      <c r="K442" s="14">
        <v>0</v>
      </c>
      <c r="L442" s="12">
        <v>0</v>
      </c>
      <c r="M442" s="12">
        <v>0</v>
      </c>
      <c r="N442" s="12">
        <v>0</v>
      </c>
    </row>
    <row r="443" spans="1:14" s="14" customFormat="1">
      <c r="A443" s="13">
        <v>0</v>
      </c>
      <c r="B443" s="14">
        <v>400</v>
      </c>
      <c r="C443" s="14">
        <v>600</v>
      </c>
      <c r="D443" s="14" t="s">
        <v>1291</v>
      </c>
      <c r="E443" s="14">
        <v>55</v>
      </c>
      <c r="F443" s="21">
        <v>3</v>
      </c>
      <c r="G443" s="21">
        <v>20</v>
      </c>
      <c r="H443" s="14">
        <v>0</v>
      </c>
      <c r="I443" s="14">
        <v>246</v>
      </c>
      <c r="J443" s="14">
        <v>0</v>
      </c>
      <c r="K443" s="14">
        <v>0</v>
      </c>
      <c r="L443" s="12">
        <v>0</v>
      </c>
      <c r="M443" s="12">
        <v>0</v>
      </c>
      <c r="N443" s="12">
        <v>0</v>
      </c>
    </row>
    <row r="444" spans="1:14" s="16" customFormat="1">
      <c r="A444" s="15">
        <v>0</v>
      </c>
      <c r="B444" s="16">
        <v>500</v>
      </c>
      <c r="C444" s="16">
        <v>600</v>
      </c>
      <c r="D444" s="16" t="s">
        <v>1052</v>
      </c>
      <c r="E444" s="16">
        <v>55</v>
      </c>
      <c r="F444" s="22">
        <v>10</v>
      </c>
      <c r="G444" s="22">
        <v>20</v>
      </c>
      <c r="H444" s="16">
        <v>0</v>
      </c>
      <c r="I444" s="16">
        <v>246</v>
      </c>
      <c r="J444" s="16">
        <v>0</v>
      </c>
      <c r="K444" s="16">
        <v>0</v>
      </c>
      <c r="L444" s="12">
        <v>0</v>
      </c>
      <c r="M444" s="12">
        <v>0</v>
      </c>
      <c r="N444" s="12">
        <v>0</v>
      </c>
    </row>
    <row r="445" spans="1:14" s="16" customFormat="1">
      <c r="A445" s="15">
        <v>0</v>
      </c>
      <c r="B445" s="16">
        <v>500</v>
      </c>
      <c r="C445" s="16">
        <v>600</v>
      </c>
      <c r="D445" s="16" t="s">
        <v>1053</v>
      </c>
      <c r="E445" s="16">
        <v>55</v>
      </c>
      <c r="F445" s="22">
        <v>10</v>
      </c>
      <c r="G445" s="22">
        <v>20</v>
      </c>
      <c r="H445" s="16">
        <v>0</v>
      </c>
      <c r="I445" s="16">
        <v>246</v>
      </c>
      <c r="J445" s="16">
        <v>0</v>
      </c>
      <c r="K445" s="16">
        <v>0</v>
      </c>
      <c r="L445" s="12">
        <v>0</v>
      </c>
      <c r="M445" s="12">
        <v>0</v>
      </c>
      <c r="N445" s="12">
        <v>0</v>
      </c>
    </row>
    <row r="446" spans="1:14" s="16" customFormat="1">
      <c r="A446" s="15">
        <v>0</v>
      </c>
      <c r="B446" s="16">
        <v>500</v>
      </c>
      <c r="C446" s="16">
        <v>600</v>
      </c>
      <c r="D446" s="16" t="s">
        <v>1289</v>
      </c>
      <c r="E446" s="16">
        <v>55</v>
      </c>
      <c r="F446" s="22">
        <v>10</v>
      </c>
      <c r="G446" s="22">
        <v>20</v>
      </c>
      <c r="H446" s="16">
        <v>0</v>
      </c>
      <c r="I446" s="16">
        <v>246</v>
      </c>
      <c r="J446" s="16">
        <v>0</v>
      </c>
      <c r="K446" s="16">
        <v>0</v>
      </c>
      <c r="L446" s="12">
        <v>0</v>
      </c>
      <c r="M446" s="12">
        <v>0</v>
      </c>
      <c r="N446" s="12">
        <v>0</v>
      </c>
    </row>
    <row r="447" spans="1:14" s="16" customFormat="1">
      <c r="A447" s="15">
        <v>0</v>
      </c>
      <c r="B447" s="16">
        <v>500</v>
      </c>
      <c r="C447" s="16">
        <v>600</v>
      </c>
      <c r="D447" s="16" t="s">
        <v>1290</v>
      </c>
      <c r="E447" s="16">
        <v>55</v>
      </c>
      <c r="F447" s="22">
        <v>10</v>
      </c>
      <c r="G447" s="22">
        <v>20</v>
      </c>
      <c r="H447" s="16">
        <v>0</v>
      </c>
      <c r="I447" s="16">
        <v>246</v>
      </c>
      <c r="J447" s="16">
        <v>0</v>
      </c>
      <c r="K447" s="16">
        <v>0</v>
      </c>
      <c r="L447" s="12">
        <v>0</v>
      </c>
      <c r="M447" s="12">
        <v>0</v>
      </c>
      <c r="N447" s="12">
        <v>0</v>
      </c>
    </row>
    <row r="448" spans="1:14" s="16" customFormat="1">
      <c r="A448" s="15">
        <v>0</v>
      </c>
      <c r="B448" s="16">
        <v>500</v>
      </c>
      <c r="C448" s="16">
        <v>600</v>
      </c>
      <c r="D448" s="16" t="s">
        <v>1291</v>
      </c>
      <c r="E448" s="16">
        <v>55</v>
      </c>
      <c r="F448" s="22">
        <v>10</v>
      </c>
      <c r="G448" s="22">
        <v>20</v>
      </c>
      <c r="H448" s="16">
        <v>0</v>
      </c>
      <c r="I448" s="16">
        <v>246</v>
      </c>
      <c r="J448" s="16">
        <v>0</v>
      </c>
      <c r="K448" s="16">
        <v>0</v>
      </c>
      <c r="L448" s="12">
        <v>0</v>
      </c>
      <c r="M448" s="12">
        <v>0</v>
      </c>
      <c r="N448" s="12">
        <v>0</v>
      </c>
    </row>
    <row r="449" spans="1:14" s="16" customFormat="1">
      <c r="A449" s="15">
        <v>0</v>
      </c>
      <c r="B449" s="16">
        <v>600</v>
      </c>
      <c r="C449" s="16">
        <v>600</v>
      </c>
      <c r="D449" s="16" t="s">
        <v>1052</v>
      </c>
      <c r="E449" s="16">
        <v>55</v>
      </c>
      <c r="F449" s="22">
        <v>10</v>
      </c>
      <c r="G449" s="22">
        <v>20</v>
      </c>
      <c r="H449" s="16">
        <v>0</v>
      </c>
      <c r="I449" s="16">
        <v>246</v>
      </c>
      <c r="J449" s="16">
        <v>0</v>
      </c>
      <c r="K449" s="16">
        <v>0</v>
      </c>
      <c r="L449" s="12">
        <v>0</v>
      </c>
      <c r="M449" s="12">
        <v>0</v>
      </c>
      <c r="N449" s="12">
        <v>0</v>
      </c>
    </row>
    <row r="450" spans="1:14" s="16" customFormat="1">
      <c r="A450" s="15">
        <v>0</v>
      </c>
      <c r="B450" s="16">
        <v>600</v>
      </c>
      <c r="C450" s="16">
        <v>600</v>
      </c>
      <c r="D450" s="16" t="s">
        <v>1053</v>
      </c>
      <c r="E450" s="16">
        <v>55</v>
      </c>
      <c r="F450" s="22">
        <v>10</v>
      </c>
      <c r="G450" s="22">
        <v>20</v>
      </c>
      <c r="H450" s="16">
        <v>0</v>
      </c>
      <c r="I450" s="16">
        <v>246</v>
      </c>
      <c r="J450" s="16">
        <v>0</v>
      </c>
      <c r="K450" s="16">
        <v>0</v>
      </c>
      <c r="L450" s="12">
        <v>0</v>
      </c>
      <c r="M450" s="12">
        <v>0</v>
      </c>
      <c r="N450" s="12">
        <v>0</v>
      </c>
    </row>
    <row r="451" spans="1:14" s="16" customFormat="1">
      <c r="A451" s="15">
        <v>0</v>
      </c>
      <c r="B451" s="16">
        <v>600</v>
      </c>
      <c r="C451" s="16">
        <v>600</v>
      </c>
      <c r="D451" s="16" t="s">
        <v>1289</v>
      </c>
      <c r="E451" s="16">
        <v>55</v>
      </c>
      <c r="F451" s="22">
        <v>10</v>
      </c>
      <c r="G451" s="22">
        <v>20</v>
      </c>
      <c r="H451" s="16">
        <v>0</v>
      </c>
      <c r="I451" s="16">
        <v>246</v>
      </c>
      <c r="J451" s="16">
        <v>0</v>
      </c>
      <c r="K451" s="16">
        <v>0</v>
      </c>
      <c r="L451" s="12">
        <v>0</v>
      </c>
      <c r="M451" s="12">
        <v>0</v>
      </c>
      <c r="N451" s="12">
        <v>0</v>
      </c>
    </row>
    <row r="452" spans="1:14" s="16" customFormat="1">
      <c r="A452" s="15">
        <v>0</v>
      </c>
      <c r="B452" s="16">
        <v>600</v>
      </c>
      <c r="C452" s="16">
        <v>600</v>
      </c>
      <c r="D452" s="16" t="s">
        <v>1290</v>
      </c>
      <c r="E452" s="16">
        <v>55</v>
      </c>
      <c r="F452" s="22">
        <v>10</v>
      </c>
      <c r="G452" s="22">
        <v>20</v>
      </c>
      <c r="H452" s="16">
        <v>0</v>
      </c>
      <c r="I452" s="16">
        <v>246</v>
      </c>
      <c r="J452" s="16">
        <v>0</v>
      </c>
      <c r="K452" s="16">
        <v>0</v>
      </c>
      <c r="L452" s="12">
        <v>0</v>
      </c>
      <c r="M452" s="12">
        <v>0</v>
      </c>
      <c r="N452" s="12">
        <v>0</v>
      </c>
    </row>
    <row r="453" spans="1:14" s="16" customFormat="1">
      <c r="A453" s="15">
        <v>0</v>
      </c>
      <c r="B453" s="16">
        <v>600</v>
      </c>
      <c r="C453" s="16">
        <v>600</v>
      </c>
      <c r="D453" s="16" t="s">
        <v>1291</v>
      </c>
      <c r="E453" s="16">
        <v>55</v>
      </c>
      <c r="F453" s="22">
        <v>10</v>
      </c>
      <c r="G453" s="22">
        <v>20</v>
      </c>
      <c r="H453" s="16">
        <v>0</v>
      </c>
      <c r="I453" s="16">
        <v>246</v>
      </c>
      <c r="J453" s="16">
        <v>0</v>
      </c>
      <c r="K453" s="16">
        <v>0</v>
      </c>
      <c r="L453" s="12">
        <v>0</v>
      </c>
      <c r="M453" s="12">
        <v>0</v>
      </c>
      <c r="N453" s="12">
        <v>0</v>
      </c>
    </row>
    <row r="454" spans="1:14" s="14" customFormat="1">
      <c r="A454" s="13"/>
      <c r="F454" s="21"/>
      <c r="G454" s="21"/>
    </row>
    <row r="455" spans="1:14" s="14" customFormat="1">
      <c r="A455" s="13" t="s">
        <v>1292</v>
      </c>
      <c r="F455" s="21"/>
      <c r="G455" s="21"/>
    </row>
    <row r="456" spans="1:14" s="14" customFormat="1">
      <c r="A456" s="13">
        <v>0</v>
      </c>
      <c r="B456" s="14">
        <v>300</v>
      </c>
      <c r="C456" s="14">
        <v>625</v>
      </c>
      <c r="D456" s="14" t="s">
        <v>1052</v>
      </c>
      <c r="E456" s="14">
        <v>20</v>
      </c>
      <c r="F456" s="21">
        <v>20</v>
      </c>
      <c r="G456" s="21">
        <v>10</v>
      </c>
      <c r="H456" s="14">
        <v>0</v>
      </c>
      <c r="I456" s="14">
        <v>246</v>
      </c>
      <c r="J456" s="14">
        <v>0</v>
      </c>
      <c r="K456" s="14">
        <v>0</v>
      </c>
      <c r="L456" s="12">
        <v>0</v>
      </c>
      <c r="M456" s="12">
        <v>0</v>
      </c>
      <c r="N456" s="12">
        <v>0</v>
      </c>
    </row>
    <row r="457" spans="1:14" s="14" customFormat="1">
      <c r="A457" s="13"/>
      <c r="F457" s="21"/>
      <c r="G457" s="21"/>
    </row>
    <row r="458" spans="1:14" s="14" customFormat="1">
      <c r="A458" s="13" t="s">
        <v>1293</v>
      </c>
      <c r="F458" s="21"/>
      <c r="G458" s="21"/>
    </row>
    <row r="459" spans="1:14" s="14" customFormat="1">
      <c r="A459" s="13">
        <v>0</v>
      </c>
      <c r="B459" s="14">
        <v>650</v>
      </c>
      <c r="C459" s="14">
        <v>625</v>
      </c>
      <c r="D459" s="14" t="s">
        <v>1052</v>
      </c>
      <c r="E459" s="14">
        <v>20</v>
      </c>
      <c r="F459" s="21">
        <v>20</v>
      </c>
      <c r="G459" s="21">
        <v>10</v>
      </c>
      <c r="H459" s="14">
        <v>0</v>
      </c>
      <c r="I459" s="14">
        <v>246</v>
      </c>
      <c r="J459" s="14">
        <v>0</v>
      </c>
      <c r="K459" s="14">
        <v>0</v>
      </c>
      <c r="L459" s="12">
        <v>0</v>
      </c>
      <c r="M459" s="12">
        <v>0</v>
      </c>
      <c r="N459" s="12">
        <v>0</v>
      </c>
    </row>
    <row r="460" spans="1:14" s="14" customFormat="1">
      <c r="A460" s="13"/>
      <c r="F460" s="21"/>
      <c r="G460" s="21"/>
    </row>
    <row r="461" spans="1:14">
      <c r="A461" s="11" t="s">
        <v>1222</v>
      </c>
    </row>
    <row r="462" spans="1:14">
      <c r="A462" s="11" t="s">
        <v>1294</v>
      </c>
    </row>
    <row r="463" spans="1:14" s="14" customFormat="1">
      <c r="A463" s="13" t="s">
        <v>1295</v>
      </c>
      <c r="B463" s="14">
        <v>200</v>
      </c>
      <c r="C463" s="14">
        <v>200</v>
      </c>
      <c r="D463" s="14" t="s">
        <v>642</v>
      </c>
      <c r="E463" s="14">
        <v>200</v>
      </c>
      <c r="F463" s="21">
        <v>15</v>
      </c>
      <c r="G463" s="21">
        <v>60</v>
      </c>
      <c r="H463" s="14">
        <v>0</v>
      </c>
      <c r="I463" s="14">
        <v>246</v>
      </c>
      <c r="J463" s="14">
        <v>0</v>
      </c>
      <c r="K463" s="14">
        <v>0</v>
      </c>
      <c r="L463" s="12">
        <v>0</v>
      </c>
      <c r="M463" s="12">
        <v>0</v>
      </c>
      <c r="N463" s="12">
        <v>0</v>
      </c>
    </row>
    <row r="464" spans="1:14" s="14" customFormat="1">
      <c r="A464" s="13" t="s">
        <v>1296</v>
      </c>
      <c r="B464" s="14">
        <v>200</v>
      </c>
      <c r="C464" s="14">
        <v>200</v>
      </c>
      <c r="D464" s="14" t="s">
        <v>643</v>
      </c>
      <c r="E464" s="14">
        <v>200</v>
      </c>
      <c r="F464" s="21">
        <v>15</v>
      </c>
      <c r="G464" s="21">
        <v>60</v>
      </c>
      <c r="H464" s="14">
        <v>0</v>
      </c>
      <c r="I464" s="14">
        <v>246</v>
      </c>
      <c r="J464" s="14">
        <v>0</v>
      </c>
      <c r="K464" s="14">
        <v>0</v>
      </c>
      <c r="L464" s="12">
        <v>0</v>
      </c>
      <c r="M464" s="12">
        <v>0</v>
      </c>
      <c r="N464" s="12">
        <v>0</v>
      </c>
    </row>
    <row r="465" spans="1:14" s="14" customFormat="1">
      <c r="A465" s="13" t="s">
        <v>1296</v>
      </c>
      <c r="B465" s="14">
        <v>200</v>
      </c>
      <c r="C465" s="14">
        <v>200</v>
      </c>
      <c r="D465" s="14" t="s">
        <v>632</v>
      </c>
      <c r="E465" s="14">
        <v>200</v>
      </c>
      <c r="F465" s="21">
        <v>15</v>
      </c>
      <c r="G465" s="21">
        <v>60</v>
      </c>
      <c r="H465" s="14">
        <v>0</v>
      </c>
      <c r="I465" s="14">
        <v>246</v>
      </c>
      <c r="J465" s="14">
        <v>0</v>
      </c>
      <c r="K465" s="14">
        <v>0</v>
      </c>
      <c r="L465" s="12">
        <v>0</v>
      </c>
      <c r="M465" s="12">
        <v>0</v>
      </c>
      <c r="N465" s="12">
        <v>0</v>
      </c>
    </row>
    <row r="466" spans="1:14" s="14" customFormat="1">
      <c r="A466" s="13" t="s">
        <v>1296</v>
      </c>
      <c r="B466" s="14">
        <v>200</v>
      </c>
      <c r="C466" s="14">
        <v>200</v>
      </c>
      <c r="D466" s="14" t="s">
        <v>637</v>
      </c>
      <c r="E466" s="14">
        <v>200</v>
      </c>
      <c r="F466" s="21">
        <v>15</v>
      </c>
      <c r="G466" s="21">
        <v>60</v>
      </c>
      <c r="H466" s="14">
        <v>0</v>
      </c>
      <c r="I466" s="14">
        <v>246</v>
      </c>
      <c r="J466" s="14">
        <v>0</v>
      </c>
      <c r="K466" s="14">
        <v>0</v>
      </c>
      <c r="L466" s="12">
        <v>0</v>
      </c>
      <c r="M466" s="12">
        <v>0</v>
      </c>
      <c r="N466" s="12">
        <v>0</v>
      </c>
    </row>
    <row r="467" spans="1:14" s="14" customFormat="1">
      <c r="A467" s="13" t="s">
        <v>1296</v>
      </c>
      <c r="B467" s="14">
        <v>200</v>
      </c>
      <c r="C467" s="14">
        <v>200</v>
      </c>
      <c r="D467" s="14" t="s">
        <v>636</v>
      </c>
      <c r="E467" s="14">
        <v>200</v>
      </c>
      <c r="F467" s="21">
        <v>15</v>
      </c>
      <c r="G467" s="21">
        <v>60</v>
      </c>
      <c r="H467" s="14">
        <v>0</v>
      </c>
      <c r="I467" s="14">
        <v>246</v>
      </c>
      <c r="J467" s="14">
        <v>0</v>
      </c>
      <c r="K467" s="14">
        <v>0</v>
      </c>
      <c r="L467" s="12">
        <v>0</v>
      </c>
      <c r="M467" s="12">
        <v>0</v>
      </c>
      <c r="N467" s="12">
        <v>0</v>
      </c>
    </row>
    <row r="468" spans="1:14" s="14" customFormat="1">
      <c r="A468" s="13" t="s">
        <v>1295</v>
      </c>
      <c r="B468" s="14">
        <v>200</v>
      </c>
      <c r="C468" s="14">
        <v>200</v>
      </c>
      <c r="D468" s="14" t="s">
        <v>1297</v>
      </c>
      <c r="E468" s="14">
        <v>200</v>
      </c>
      <c r="F468" s="21">
        <v>3</v>
      </c>
      <c r="G468" s="21">
        <v>60</v>
      </c>
      <c r="H468" s="14">
        <v>0</v>
      </c>
      <c r="I468" s="14">
        <v>246</v>
      </c>
      <c r="J468" s="14">
        <v>0</v>
      </c>
      <c r="K468" s="14">
        <v>0</v>
      </c>
      <c r="L468" s="12">
        <v>0</v>
      </c>
      <c r="M468" s="12">
        <v>0</v>
      </c>
      <c r="N468" s="12">
        <v>0</v>
      </c>
    </row>
    <row r="469" spans="1:14" s="14" customFormat="1">
      <c r="A469" s="13" t="s">
        <v>1296</v>
      </c>
      <c r="B469" s="14">
        <v>200</v>
      </c>
      <c r="C469" s="14">
        <v>200</v>
      </c>
      <c r="D469" s="14" t="s">
        <v>1298</v>
      </c>
      <c r="E469" s="14">
        <v>200</v>
      </c>
      <c r="F469" s="21">
        <v>3</v>
      </c>
      <c r="G469" s="21">
        <v>60</v>
      </c>
      <c r="H469" s="14">
        <v>0</v>
      </c>
      <c r="I469" s="14">
        <v>246</v>
      </c>
      <c r="J469" s="14">
        <v>0</v>
      </c>
      <c r="K469" s="14">
        <v>0</v>
      </c>
      <c r="L469" s="12">
        <v>0</v>
      </c>
      <c r="M469" s="12">
        <v>0</v>
      </c>
      <c r="N469" s="12">
        <v>0</v>
      </c>
    </row>
    <row r="470" spans="1:14" s="14" customFormat="1">
      <c r="A470" s="13" t="s">
        <v>1296</v>
      </c>
      <c r="B470" s="14">
        <v>200</v>
      </c>
      <c r="C470" s="14">
        <v>200</v>
      </c>
      <c r="D470" s="14" t="s">
        <v>635</v>
      </c>
      <c r="E470" s="14">
        <v>200</v>
      </c>
      <c r="F470" s="21">
        <v>3</v>
      </c>
      <c r="G470" s="21">
        <v>60</v>
      </c>
      <c r="H470" s="14">
        <v>0</v>
      </c>
      <c r="I470" s="14">
        <v>246</v>
      </c>
      <c r="J470" s="14">
        <v>0</v>
      </c>
      <c r="K470" s="14">
        <v>0</v>
      </c>
      <c r="L470" s="12">
        <v>0</v>
      </c>
      <c r="M470" s="12">
        <v>0</v>
      </c>
      <c r="N470" s="12">
        <v>0</v>
      </c>
    </row>
    <row r="471" spans="1:14" s="16" customFormat="1">
      <c r="A471" s="15" t="s">
        <v>1296</v>
      </c>
      <c r="B471" s="16">
        <v>195</v>
      </c>
      <c r="C471" s="16">
        <v>120</v>
      </c>
      <c r="D471" s="16" t="s">
        <v>1299</v>
      </c>
      <c r="E471" s="16">
        <v>5</v>
      </c>
      <c r="F471" s="22">
        <v>1</v>
      </c>
      <c r="G471" s="22">
        <v>60</v>
      </c>
      <c r="H471" s="16">
        <v>0</v>
      </c>
      <c r="I471" s="16">
        <v>249</v>
      </c>
      <c r="J471" s="16">
        <v>0</v>
      </c>
      <c r="K471" s="16">
        <v>0</v>
      </c>
      <c r="L471" s="12">
        <v>0</v>
      </c>
      <c r="M471" s="12">
        <v>0</v>
      </c>
      <c r="N471" s="12">
        <v>0</v>
      </c>
    </row>
    <row r="472" spans="1:14" s="16" customFormat="1">
      <c r="A472" s="15" t="s">
        <v>1296</v>
      </c>
      <c r="B472" s="16">
        <v>240</v>
      </c>
      <c r="C472" s="16">
        <v>250</v>
      </c>
      <c r="D472" s="16" t="s">
        <v>1299</v>
      </c>
      <c r="E472" s="16">
        <v>5</v>
      </c>
      <c r="F472" s="22">
        <v>1</v>
      </c>
      <c r="G472" s="22">
        <v>60</v>
      </c>
      <c r="H472" s="16">
        <v>0</v>
      </c>
      <c r="I472" s="16">
        <v>249</v>
      </c>
      <c r="J472" s="16">
        <v>0</v>
      </c>
      <c r="K472" s="16">
        <v>0</v>
      </c>
      <c r="L472" s="12">
        <v>0</v>
      </c>
      <c r="M472" s="12">
        <v>0</v>
      </c>
      <c r="N472" s="12">
        <v>0</v>
      </c>
    </row>
    <row r="473" spans="1:14" s="16" customFormat="1">
      <c r="A473" s="15" t="s">
        <v>1296</v>
      </c>
      <c r="B473" s="16">
        <v>94</v>
      </c>
      <c r="C473" s="16">
        <v>227</v>
      </c>
      <c r="D473" s="16" t="s">
        <v>1299</v>
      </c>
      <c r="E473" s="16">
        <v>5</v>
      </c>
      <c r="F473" s="22">
        <v>1</v>
      </c>
      <c r="G473" s="22">
        <v>60</v>
      </c>
      <c r="H473" s="16">
        <v>0</v>
      </c>
      <c r="I473" s="16">
        <v>249</v>
      </c>
      <c r="J473" s="16">
        <v>0</v>
      </c>
      <c r="K473" s="16">
        <v>0</v>
      </c>
      <c r="L473" s="12">
        <v>0</v>
      </c>
      <c r="M473" s="12">
        <v>0</v>
      </c>
      <c r="N473" s="12">
        <v>0</v>
      </c>
    </row>
    <row r="474" spans="1:14" s="16" customFormat="1">
      <c r="A474" s="15" t="s">
        <v>1296</v>
      </c>
      <c r="B474" s="16">
        <v>200</v>
      </c>
      <c r="C474" s="16">
        <v>200</v>
      </c>
      <c r="D474" s="16" t="s">
        <v>1299</v>
      </c>
      <c r="E474" s="16">
        <v>200</v>
      </c>
      <c r="F474" s="22">
        <v>1</v>
      </c>
      <c r="G474" s="22">
        <v>60</v>
      </c>
      <c r="H474" s="16">
        <v>0</v>
      </c>
      <c r="I474" s="16">
        <v>249</v>
      </c>
      <c r="J474" s="16">
        <v>0</v>
      </c>
      <c r="K474" s="16">
        <v>0</v>
      </c>
      <c r="L474" s="12">
        <v>0</v>
      </c>
      <c r="M474" s="12">
        <v>0</v>
      </c>
      <c r="N474" s="12">
        <v>0</v>
      </c>
    </row>
    <row r="475" spans="1:14" s="14" customFormat="1">
      <c r="A475" s="13" t="s">
        <v>1295</v>
      </c>
      <c r="B475" s="14">
        <v>40</v>
      </c>
      <c r="C475" s="14">
        <v>347</v>
      </c>
      <c r="D475" s="14" t="s">
        <v>642</v>
      </c>
      <c r="E475" s="14">
        <v>15</v>
      </c>
      <c r="F475" s="21">
        <v>1</v>
      </c>
      <c r="G475" s="21">
        <v>15</v>
      </c>
      <c r="H475" s="14">
        <v>0</v>
      </c>
      <c r="I475" s="14">
        <v>246</v>
      </c>
      <c r="J475" s="14">
        <v>0</v>
      </c>
      <c r="K475" s="14">
        <v>0</v>
      </c>
      <c r="L475" s="12">
        <v>0</v>
      </c>
      <c r="M475" s="12">
        <v>0</v>
      </c>
      <c r="N475" s="12">
        <v>0</v>
      </c>
    </row>
    <row r="476" spans="1:14" s="14" customFormat="1">
      <c r="A476" s="13" t="s">
        <v>1296</v>
      </c>
      <c r="B476" s="14">
        <v>40</v>
      </c>
      <c r="C476" s="14">
        <v>347</v>
      </c>
      <c r="D476" s="14" t="s">
        <v>643</v>
      </c>
      <c r="E476" s="14">
        <v>15</v>
      </c>
      <c r="F476" s="21">
        <v>1</v>
      </c>
      <c r="G476" s="21">
        <v>15</v>
      </c>
      <c r="H476" s="14">
        <v>0</v>
      </c>
      <c r="I476" s="14">
        <v>246</v>
      </c>
      <c r="J476" s="14">
        <v>0</v>
      </c>
      <c r="K476" s="14">
        <v>0</v>
      </c>
      <c r="L476" s="12">
        <v>0</v>
      </c>
      <c r="M476" s="12">
        <v>0</v>
      </c>
      <c r="N476" s="12">
        <v>0</v>
      </c>
    </row>
    <row r="477" spans="1:14" s="14" customFormat="1">
      <c r="A477" s="13" t="s">
        <v>1296</v>
      </c>
      <c r="B477" s="14">
        <v>40</v>
      </c>
      <c r="C477" s="14">
        <v>347</v>
      </c>
      <c r="D477" s="14" t="s">
        <v>632</v>
      </c>
      <c r="E477" s="14">
        <v>15</v>
      </c>
      <c r="F477" s="21">
        <v>1</v>
      </c>
      <c r="G477" s="21">
        <v>15</v>
      </c>
      <c r="H477" s="14">
        <v>0</v>
      </c>
      <c r="I477" s="14">
        <v>246</v>
      </c>
      <c r="J477" s="14">
        <v>0</v>
      </c>
      <c r="K477" s="14">
        <v>0</v>
      </c>
      <c r="L477" s="12">
        <v>0</v>
      </c>
      <c r="M477" s="12">
        <v>0</v>
      </c>
      <c r="N477" s="12">
        <v>0</v>
      </c>
    </row>
    <row r="478" spans="1:14" s="14" customFormat="1">
      <c r="A478" s="13" t="s">
        <v>1296</v>
      </c>
      <c r="B478" s="14">
        <v>40</v>
      </c>
      <c r="C478" s="14">
        <v>347</v>
      </c>
      <c r="D478" s="14" t="s">
        <v>637</v>
      </c>
      <c r="E478" s="14">
        <v>15</v>
      </c>
      <c r="F478" s="21">
        <v>1</v>
      </c>
      <c r="G478" s="21">
        <v>15</v>
      </c>
      <c r="H478" s="14">
        <v>0</v>
      </c>
      <c r="I478" s="14">
        <v>246</v>
      </c>
      <c r="J478" s="14">
        <v>0</v>
      </c>
      <c r="K478" s="14">
        <v>0</v>
      </c>
      <c r="L478" s="12">
        <v>0</v>
      </c>
      <c r="M478" s="12">
        <v>0</v>
      </c>
      <c r="N478" s="12">
        <v>0</v>
      </c>
    </row>
    <row r="479" spans="1:14" s="14" customFormat="1">
      <c r="A479" s="13" t="s">
        <v>1296</v>
      </c>
      <c r="B479" s="14">
        <v>40</v>
      </c>
      <c r="C479" s="14">
        <v>347</v>
      </c>
      <c r="D479" s="14" t="s">
        <v>636</v>
      </c>
      <c r="E479" s="14">
        <v>15</v>
      </c>
      <c r="F479" s="21">
        <v>1</v>
      </c>
      <c r="G479" s="21">
        <v>15</v>
      </c>
      <c r="H479" s="14">
        <v>0</v>
      </c>
      <c r="I479" s="14">
        <v>246</v>
      </c>
      <c r="J479" s="14">
        <v>0</v>
      </c>
      <c r="K479" s="14">
        <v>0</v>
      </c>
      <c r="L479" s="12">
        <v>0</v>
      </c>
      <c r="M479" s="12">
        <v>0</v>
      </c>
      <c r="N479" s="12">
        <v>0</v>
      </c>
    </row>
    <row r="480" spans="1:14" s="14" customFormat="1">
      <c r="A480" s="13" t="s">
        <v>1295</v>
      </c>
      <c r="B480" s="14">
        <v>86</v>
      </c>
      <c r="C480" s="14">
        <v>357</v>
      </c>
      <c r="D480" s="14" t="s">
        <v>642</v>
      </c>
      <c r="E480" s="14">
        <v>15</v>
      </c>
      <c r="F480" s="21">
        <v>1</v>
      </c>
      <c r="G480" s="21">
        <v>15</v>
      </c>
      <c r="H480" s="14">
        <v>0</v>
      </c>
      <c r="I480" s="14">
        <v>246</v>
      </c>
      <c r="J480" s="14">
        <v>0</v>
      </c>
      <c r="K480" s="14">
        <v>0</v>
      </c>
      <c r="L480" s="12">
        <v>0</v>
      </c>
      <c r="M480" s="12">
        <v>0</v>
      </c>
      <c r="N480" s="12">
        <v>0</v>
      </c>
    </row>
    <row r="481" spans="1:14" s="14" customFormat="1">
      <c r="A481" s="13" t="s">
        <v>1296</v>
      </c>
      <c r="B481" s="14">
        <v>86</v>
      </c>
      <c r="C481" s="14">
        <v>357</v>
      </c>
      <c r="D481" s="14" t="s">
        <v>643</v>
      </c>
      <c r="E481" s="14">
        <v>15</v>
      </c>
      <c r="F481" s="21">
        <v>1</v>
      </c>
      <c r="G481" s="21">
        <v>15</v>
      </c>
      <c r="H481" s="14">
        <v>0</v>
      </c>
      <c r="I481" s="14">
        <v>246</v>
      </c>
      <c r="J481" s="14">
        <v>0</v>
      </c>
      <c r="K481" s="14">
        <v>0</v>
      </c>
      <c r="L481" s="12">
        <v>0</v>
      </c>
      <c r="M481" s="12">
        <v>0</v>
      </c>
      <c r="N481" s="12">
        <v>0</v>
      </c>
    </row>
    <row r="482" spans="1:14" s="14" customFormat="1">
      <c r="A482" s="13" t="s">
        <v>1296</v>
      </c>
      <c r="B482" s="14">
        <v>86</v>
      </c>
      <c r="C482" s="14">
        <v>357</v>
      </c>
      <c r="D482" s="14" t="s">
        <v>632</v>
      </c>
      <c r="E482" s="14">
        <v>15</v>
      </c>
      <c r="F482" s="21">
        <v>1</v>
      </c>
      <c r="G482" s="21">
        <v>15</v>
      </c>
      <c r="H482" s="14">
        <v>0</v>
      </c>
      <c r="I482" s="14">
        <v>246</v>
      </c>
      <c r="J482" s="14">
        <v>0</v>
      </c>
      <c r="K482" s="14">
        <v>0</v>
      </c>
      <c r="L482" s="12">
        <v>0</v>
      </c>
      <c r="M482" s="12">
        <v>0</v>
      </c>
      <c r="N482" s="12">
        <v>0</v>
      </c>
    </row>
    <row r="483" spans="1:14" s="14" customFormat="1">
      <c r="A483" s="13" t="s">
        <v>1296</v>
      </c>
      <c r="B483" s="14">
        <v>86</v>
      </c>
      <c r="C483" s="14">
        <v>357</v>
      </c>
      <c r="D483" s="14" t="s">
        <v>637</v>
      </c>
      <c r="E483" s="14">
        <v>15</v>
      </c>
      <c r="F483" s="21">
        <v>1</v>
      </c>
      <c r="G483" s="21">
        <v>15</v>
      </c>
      <c r="H483" s="14">
        <v>0</v>
      </c>
      <c r="I483" s="14">
        <v>246</v>
      </c>
      <c r="J483" s="14">
        <v>0</v>
      </c>
      <c r="K483" s="14">
        <v>0</v>
      </c>
      <c r="L483" s="12">
        <v>0</v>
      </c>
      <c r="M483" s="12">
        <v>0</v>
      </c>
      <c r="N483" s="12">
        <v>0</v>
      </c>
    </row>
    <row r="484" spans="1:14" s="14" customFormat="1">
      <c r="A484" s="13" t="s">
        <v>1296</v>
      </c>
      <c r="B484" s="14">
        <v>86</v>
      </c>
      <c r="C484" s="14">
        <v>357</v>
      </c>
      <c r="D484" s="14" t="s">
        <v>636</v>
      </c>
      <c r="E484" s="14">
        <v>15</v>
      </c>
      <c r="F484" s="21">
        <v>1</v>
      </c>
      <c r="G484" s="21">
        <v>15</v>
      </c>
      <c r="H484" s="14">
        <v>0</v>
      </c>
      <c r="I484" s="14">
        <v>246</v>
      </c>
      <c r="J484" s="14">
        <v>0</v>
      </c>
      <c r="K484" s="14">
        <v>0</v>
      </c>
      <c r="L484" s="12">
        <v>0</v>
      </c>
      <c r="M484" s="12">
        <v>0</v>
      </c>
      <c r="N484" s="12">
        <v>0</v>
      </c>
    </row>
    <row r="485" spans="1:14" s="14" customFormat="1">
      <c r="A485" s="13" t="s">
        <v>1295</v>
      </c>
      <c r="B485" s="14">
        <v>166</v>
      </c>
      <c r="C485" s="14">
        <v>356</v>
      </c>
      <c r="D485" s="14" t="s">
        <v>642</v>
      </c>
      <c r="E485" s="14">
        <v>15</v>
      </c>
      <c r="F485" s="21">
        <v>1</v>
      </c>
      <c r="G485" s="21">
        <v>15</v>
      </c>
      <c r="H485" s="14">
        <v>0</v>
      </c>
      <c r="I485" s="14">
        <v>246</v>
      </c>
      <c r="J485" s="14">
        <v>0</v>
      </c>
      <c r="K485" s="14">
        <v>0</v>
      </c>
      <c r="L485" s="12">
        <v>0</v>
      </c>
      <c r="M485" s="12">
        <v>0</v>
      </c>
      <c r="N485" s="12">
        <v>0</v>
      </c>
    </row>
    <row r="486" spans="1:14" s="14" customFormat="1">
      <c r="A486" s="13" t="s">
        <v>1296</v>
      </c>
      <c r="B486" s="14">
        <v>166</v>
      </c>
      <c r="C486" s="14">
        <v>356</v>
      </c>
      <c r="D486" s="14" t="s">
        <v>643</v>
      </c>
      <c r="E486" s="14">
        <v>15</v>
      </c>
      <c r="F486" s="21">
        <v>1</v>
      </c>
      <c r="G486" s="21">
        <v>15</v>
      </c>
      <c r="H486" s="14">
        <v>0</v>
      </c>
      <c r="I486" s="14">
        <v>246</v>
      </c>
      <c r="J486" s="14">
        <v>0</v>
      </c>
      <c r="K486" s="14">
        <v>0</v>
      </c>
      <c r="L486" s="12">
        <v>0</v>
      </c>
      <c r="M486" s="12">
        <v>0</v>
      </c>
      <c r="N486" s="12">
        <v>0</v>
      </c>
    </row>
    <row r="487" spans="1:14" s="14" customFormat="1">
      <c r="A487" s="13" t="s">
        <v>1296</v>
      </c>
      <c r="B487" s="14">
        <v>166</v>
      </c>
      <c r="C487" s="14">
        <v>356</v>
      </c>
      <c r="D487" s="14" t="s">
        <v>632</v>
      </c>
      <c r="E487" s="14">
        <v>15</v>
      </c>
      <c r="F487" s="21">
        <v>1</v>
      </c>
      <c r="G487" s="21">
        <v>15</v>
      </c>
      <c r="H487" s="14">
        <v>0</v>
      </c>
      <c r="I487" s="14">
        <v>246</v>
      </c>
      <c r="J487" s="14">
        <v>0</v>
      </c>
      <c r="K487" s="14">
        <v>0</v>
      </c>
      <c r="L487" s="12">
        <v>0</v>
      </c>
      <c r="M487" s="12">
        <v>0</v>
      </c>
      <c r="N487" s="12">
        <v>0</v>
      </c>
    </row>
    <row r="488" spans="1:14" s="14" customFormat="1">
      <c r="A488" s="13" t="s">
        <v>1296</v>
      </c>
      <c r="B488" s="14">
        <v>166</v>
      </c>
      <c r="C488" s="14">
        <v>356</v>
      </c>
      <c r="D488" s="14" t="s">
        <v>637</v>
      </c>
      <c r="E488" s="14">
        <v>15</v>
      </c>
      <c r="F488" s="21">
        <v>1</v>
      </c>
      <c r="G488" s="21">
        <v>15</v>
      </c>
      <c r="H488" s="14">
        <v>0</v>
      </c>
      <c r="I488" s="14">
        <v>246</v>
      </c>
      <c r="J488" s="14">
        <v>0</v>
      </c>
      <c r="K488" s="14">
        <v>0</v>
      </c>
      <c r="L488" s="12">
        <v>0</v>
      </c>
      <c r="M488" s="12">
        <v>0</v>
      </c>
      <c r="N488" s="12">
        <v>0</v>
      </c>
    </row>
    <row r="489" spans="1:14" s="14" customFormat="1">
      <c r="A489" s="13" t="s">
        <v>1296</v>
      </c>
      <c r="B489" s="14">
        <v>166</v>
      </c>
      <c r="C489" s="14">
        <v>356</v>
      </c>
      <c r="D489" s="14" t="s">
        <v>636</v>
      </c>
      <c r="E489" s="14">
        <v>15</v>
      </c>
      <c r="F489" s="21">
        <v>1</v>
      </c>
      <c r="G489" s="21">
        <v>15</v>
      </c>
      <c r="H489" s="14">
        <v>0</v>
      </c>
      <c r="I489" s="14">
        <v>246</v>
      </c>
      <c r="J489" s="14">
        <v>0</v>
      </c>
      <c r="K489" s="14">
        <v>0</v>
      </c>
      <c r="L489" s="12">
        <v>0</v>
      </c>
      <c r="M489" s="12">
        <v>0</v>
      </c>
      <c r="N489" s="12">
        <v>0</v>
      </c>
    </row>
    <row r="490" spans="1:14" s="14" customFormat="1">
      <c r="A490" s="13" t="s">
        <v>1295</v>
      </c>
      <c r="B490" s="14">
        <v>256</v>
      </c>
      <c r="C490" s="14">
        <v>356</v>
      </c>
      <c r="D490" s="14" t="s">
        <v>642</v>
      </c>
      <c r="E490" s="14">
        <v>15</v>
      </c>
      <c r="F490" s="21">
        <v>1</v>
      </c>
      <c r="G490" s="21">
        <v>15</v>
      </c>
      <c r="H490" s="14">
        <v>0</v>
      </c>
      <c r="I490" s="14">
        <v>246</v>
      </c>
      <c r="J490" s="14">
        <v>0</v>
      </c>
      <c r="K490" s="14">
        <v>0</v>
      </c>
      <c r="L490" s="12">
        <v>0</v>
      </c>
      <c r="M490" s="12">
        <v>0</v>
      </c>
      <c r="N490" s="12">
        <v>0</v>
      </c>
    </row>
    <row r="491" spans="1:14" s="14" customFormat="1">
      <c r="A491" s="13" t="s">
        <v>1296</v>
      </c>
      <c r="B491" s="14">
        <v>256</v>
      </c>
      <c r="C491" s="14">
        <v>356</v>
      </c>
      <c r="D491" s="14" t="s">
        <v>643</v>
      </c>
      <c r="E491" s="14">
        <v>15</v>
      </c>
      <c r="F491" s="21">
        <v>1</v>
      </c>
      <c r="G491" s="21">
        <v>15</v>
      </c>
      <c r="H491" s="14">
        <v>0</v>
      </c>
      <c r="I491" s="14">
        <v>246</v>
      </c>
      <c r="J491" s="14">
        <v>0</v>
      </c>
      <c r="K491" s="14">
        <v>0</v>
      </c>
      <c r="L491" s="12">
        <v>0</v>
      </c>
      <c r="M491" s="12">
        <v>0</v>
      </c>
      <c r="N491" s="12">
        <v>0</v>
      </c>
    </row>
    <row r="492" spans="1:14" s="14" customFormat="1">
      <c r="A492" s="13" t="s">
        <v>1296</v>
      </c>
      <c r="B492" s="14">
        <v>256</v>
      </c>
      <c r="C492" s="14">
        <v>356</v>
      </c>
      <c r="D492" s="14" t="s">
        <v>632</v>
      </c>
      <c r="E492" s="14">
        <v>15</v>
      </c>
      <c r="F492" s="21">
        <v>1</v>
      </c>
      <c r="G492" s="21">
        <v>15</v>
      </c>
      <c r="H492" s="14">
        <v>0</v>
      </c>
      <c r="I492" s="14">
        <v>246</v>
      </c>
      <c r="J492" s="14">
        <v>0</v>
      </c>
      <c r="K492" s="14">
        <v>0</v>
      </c>
      <c r="L492" s="12">
        <v>0</v>
      </c>
      <c r="M492" s="12">
        <v>0</v>
      </c>
      <c r="N492" s="12">
        <v>0</v>
      </c>
    </row>
    <row r="493" spans="1:14" s="14" customFormat="1">
      <c r="A493" s="13" t="s">
        <v>1296</v>
      </c>
      <c r="B493" s="14">
        <v>256</v>
      </c>
      <c r="C493" s="14">
        <v>356</v>
      </c>
      <c r="D493" s="14" t="s">
        <v>637</v>
      </c>
      <c r="E493" s="14">
        <v>15</v>
      </c>
      <c r="F493" s="21">
        <v>1</v>
      </c>
      <c r="G493" s="21">
        <v>15</v>
      </c>
      <c r="H493" s="14">
        <v>0</v>
      </c>
      <c r="I493" s="14">
        <v>246</v>
      </c>
      <c r="J493" s="14">
        <v>0</v>
      </c>
      <c r="K493" s="14">
        <v>0</v>
      </c>
      <c r="L493" s="12">
        <v>0</v>
      </c>
      <c r="M493" s="12">
        <v>0</v>
      </c>
      <c r="N493" s="12">
        <v>0</v>
      </c>
    </row>
    <row r="494" spans="1:14" s="14" customFormat="1">
      <c r="A494" s="13" t="s">
        <v>1296</v>
      </c>
      <c r="B494" s="14">
        <v>256</v>
      </c>
      <c r="C494" s="14">
        <v>356</v>
      </c>
      <c r="D494" s="14" t="s">
        <v>636</v>
      </c>
      <c r="E494" s="14">
        <v>15</v>
      </c>
      <c r="F494" s="21">
        <v>1</v>
      </c>
      <c r="G494" s="21">
        <v>15</v>
      </c>
      <c r="H494" s="14">
        <v>0</v>
      </c>
      <c r="I494" s="14">
        <v>246</v>
      </c>
      <c r="J494" s="14">
        <v>0</v>
      </c>
      <c r="K494" s="14">
        <v>0</v>
      </c>
      <c r="L494" s="12">
        <v>0</v>
      </c>
      <c r="M494" s="12">
        <v>0</v>
      </c>
      <c r="N494" s="12">
        <v>0</v>
      </c>
    </row>
    <row r="495" spans="1:14" s="14" customFormat="1">
      <c r="A495" s="13" t="s">
        <v>1295</v>
      </c>
      <c r="B495" s="14">
        <v>336</v>
      </c>
      <c r="C495" s="14">
        <v>365</v>
      </c>
      <c r="D495" s="14" t="s">
        <v>642</v>
      </c>
      <c r="E495" s="14">
        <v>15</v>
      </c>
      <c r="F495" s="21">
        <v>1</v>
      </c>
      <c r="G495" s="21">
        <v>15</v>
      </c>
      <c r="H495" s="14">
        <v>0</v>
      </c>
      <c r="I495" s="14">
        <v>246</v>
      </c>
      <c r="J495" s="14">
        <v>0</v>
      </c>
      <c r="K495" s="14">
        <v>0</v>
      </c>
      <c r="L495" s="12">
        <v>0</v>
      </c>
      <c r="M495" s="12">
        <v>0</v>
      </c>
      <c r="N495" s="12">
        <v>0</v>
      </c>
    </row>
    <row r="496" spans="1:14" s="14" customFormat="1">
      <c r="A496" s="13" t="s">
        <v>1296</v>
      </c>
      <c r="B496" s="14">
        <v>336</v>
      </c>
      <c r="C496" s="14">
        <v>365</v>
      </c>
      <c r="D496" s="14" t="s">
        <v>643</v>
      </c>
      <c r="E496" s="14">
        <v>15</v>
      </c>
      <c r="F496" s="21">
        <v>1</v>
      </c>
      <c r="G496" s="21">
        <v>15</v>
      </c>
      <c r="H496" s="14">
        <v>0</v>
      </c>
      <c r="I496" s="14">
        <v>246</v>
      </c>
      <c r="J496" s="14">
        <v>0</v>
      </c>
      <c r="K496" s="14">
        <v>0</v>
      </c>
      <c r="L496" s="12">
        <v>0</v>
      </c>
      <c r="M496" s="12">
        <v>0</v>
      </c>
      <c r="N496" s="12">
        <v>0</v>
      </c>
    </row>
    <row r="497" spans="1:14" s="14" customFormat="1">
      <c r="A497" s="13" t="s">
        <v>1296</v>
      </c>
      <c r="B497" s="14">
        <v>336</v>
      </c>
      <c r="C497" s="14">
        <v>365</v>
      </c>
      <c r="D497" s="14" t="s">
        <v>632</v>
      </c>
      <c r="E497" s="14">
        <v>15</v>
      </c>
      <c r="F497" s="21">
        <v>1</v>
      </c>
      <c r="G497" s="21">
        <v>15</v>
      </c>
      <c r="H497" s="14">
        <v>0</v>
      </c>
      <c r="I497" s="14">
        <v>246</v>
      </c>
      <c r="J497" s="14">
        <v>0</v>
      </c>
      <c r="K497" s="14">
        <v>0</v>
      </c>
      <c r="L497" s="12">
        <v>0</v>
      </c>
      <c r="M497" s="12">
        <v>0</v>
      </c>
      <c r="N497" s="12">
        <v>0</v>
      </c>
    </row>
    <row r="498" spans="1:14" s="14" customFormat="1">
      <c r="A498" s="13" t="s">
        <v>1296</v>
      </c>
      <c r="B498" s="14">
        <v>336</v>
      </c>
      <c r="C498" s="14">
        <v>365</v>
      </c>
      <c r="D498" s="14" t="s">
        <v>637</v>
      </c>
      <c r="E498" s="14">
        <v>15</v>
      </c>
      <c r="F498" s="21">
        <v>1</v>
      </c>
      <c r="G498" s="21">
        <v>15</v>
      </c>
      <c r="H498" s="14">
        <v>0</v>
      </c>
      <c r="I498" s="14">
        <v>246</v>
      </c>
      <c r="J498" s="14">
        <v>0</v>
      </c>
      <c r="K498" s="14">
        <v>0</v>
      </c>
      <c r="L498" s="12">
        <v>0</v>
      </c>
      <c r="M498" s="12">
        <v>0</v>
      </c>
      <c r="N498" s="12">
        <v>0</v>
      </c>
    </row>
    <row r="499" spans="1:14" s="14" customFormat="1">
      <c r="A499" s="13" t="s">
        <v>1296</v>
      </c>
      <c r="B499" s="14">
        <v>336</v>
      </c>
      <c r="C499" s="14">
        <v>365</v>
      </c>
      <c r="D499" s="14" t="s">
        <v>636</v>
      </c>
      <c r="E499" s="14">
        <v>15</v>
      </c>
      <c r="F499" s="21">
        <v>1</v>
      </c>
      <c r="G499" s="21">
        <v>15</v>
      </c>
      <c r="H499" s="14">
        <v>0</v>
      </c>
      <c r="I499" s="14">
        <v>246</v>
      </c>
      <c r="J499" s="14">
        <v>0</v>
      </c>
      <c r="K499" s="14">
        <v>0</v>
      </c>
      <c r="L499" s="12">
        <v>0</v>
      </c>
      <c r="M499" s="12">
        <v>0</v>
      </c>
      <c r="N499" s="12">
        <v>0</v>
      </c>
    </row>
    <row r="500" spans="1:14" s="14" customFormat="1">
      <c r="A500" s="13" t="s">
        <v>1295</v>
      </c>
      <c r="B500" s="14">
        <v>50</v>
      </c>
      <c r="C500" s="14">
        <v>247</v>
      </c>
      <c r="D500" s="14" t="s">
        <v>642</v>
      </c>
      <c r="E500" s="14">
        <v>15</v>
      </c>
      <c r="F500" s="21">
        <v>1</v>
      </c>
      <c r="G500" s="21">
        <v>15</v>
      </c>
      <c r="H500" s="14">
        <v>0</v>
      </c>
      <c r="I500" s="14">
        <v>246</v>
      </c>
      <c r="J500" s="14">
        <v>0</v>
      </c>
      <c r="K500" s="14">
        <v>0</v>
      </c>
      <c r="L500" s="12">
        <v>0</v>
      </c>
      <c r="M500" s="12">
        <v>0</v>
      </c>
      <c r="N500" s="12">
        <v>0</v>
      </c>
    </row>
    <row r="501" spans="1:14" s="14" customFormat="1">
      <c r="A501" s="13" t="s">
        <v>1296</v>
      </c>
      <c r="B501" s="14">
        <v>50</v>
      </c>
      <c r="C501" s="14">
        <v>247</v>
      </c>
      <c r="D501" s="14" t="s">
        <v>643</v>
      </c>
      <c r="E501" s="14">
        <v>15</v>
      </c>
      <c r="F501" s="21">
        <v>1</v>
      </c>
      <c r="G501" s="21">
        <v>15</v>
      </c>
      <c r="H501" s="14">
        <v>0</v>
      </c>
      <c r="I501" s="14">
        <v>246</v>
      </c>
      <c r="J501" s="14">
        <v>0</v>
      </c>
      <c r="K501" s="14">
        <v>0</v>
      </c>
      <c r="L501" s="12">
        <v>0</v>
      </c>
      <c r="M501" s="12">
        <v>0</v>
      </c>
      <c r="N501" s="12">
        <v>0</v>
      </c>
    </row>
    <row r="502" spans="1:14" s="14" customFormat="1">
      <c r="A502" s="13" t="s">
        <v>1296</v>
      </c>
      <c r="B502" s="14">
        <v>50</v>
      </c>
      <c r="C502" s="14">
        <v>247</v>
      </c>
      <c r="D502" s="14" t="s">
        <v>632</v>
      </c>
      <c r="E502" s="14">
        <v>15</v>
      </c>
      <c r="F502" s="21">
        <v>1</v>
      </c>
      <c r="G502" s="21">
        <v>15</v>
      </c>
      <c r="H502" s="14">
        <v>0</v>
      </c>
      <c r="I502" s="14">
        <v>246</v>
      </c>
      <c r="J502" s="14">
        <v>0</v>
      </c>
      <c r="K502" s="14">
        <v>0</v>
      </c>
      <c r="L502" s="12">
        <v>0</v>
      </c>
      <c r="M502" s="12">
        <v>0</v>
      </c>
      <c r="N502" s="12">
        <v>0</v>
      </c>
    </row>
    <row r="503" spans="1:14" s="14" customFormat="1">
      <c r="A503" s="13" t="s">
        <v>1296</v>
      </c>
      <c r="B503" s="14">
        <v>50</v>
      </c>
      <c r="C503" s="14">
        <v>247</v>
      </c>
      <c r="D503" s="14" t="s">
        <v>637</v>
      </c>
      <c r="E503" s="14">
        <v>15</v>
      </c>
      <c r="F503" s="21">
        <v>1</v>
      </c>
      <c r="G503" s="21">
        <v>15</v>
      </c>
      <c r="H503" s="14">
        <v>0</v>
      </c>
      <c r="I503" s="14">
        <v>246</v>
      </c>
      <c r="J503" s="14">
        <v>0</v>
      </c>
      <c r="K503" s="14">
        <v>0</v>
      </c>
      <c r="L503" s="12">
        <v>0</v>
      </c>
      <c r="M503" s="12">
        <v>0</v>
      </c>
      <c r="N503" s="12">
        <v>0</v>
      </c>
    </row>
    <row r="504" spans="1:14" s="14" customFormat="1">
      <c r="A504" s="13" t="s">
        <v>1296</v>
      </c>
      <c r="B504" s="14">
        <v>50</v>
      </c>
      <c r="C504" s="14">
        <v>247</v>
      </c>
      <c r="D504" s="14" t="s">
        <v>636</v>
      </c>
      <c r="E504" s="14">
        <v>15</v>
      </c>
      <c r="F504" s="21">
        <v>1</v>
      </c>
      <c r="G504" s="21">
        <v>15</v>
      </c>
      <c r="H504" s="14">
        <v>0</v>
      </c>
      <c r="I504" s="14">
        <v>246</v>
      </c>
      <c r="J504" s="14">
        <v>0</v>
      </c>
      <c r="K504" s="14">
        <v>0</v>
      </c>
      <c r="L504" s="12">
        <v>0</v>
      </c>
      <c r="M504" s="12">
        <v>0</v>
      </c>
      <c r="N504" s="12">
        <v>0</v>
      </c>
    </row>
    <row r="505" spans="1:14" s="14" customFormat="1">
      <c r="A505" s="13" t="s">
        <v>1295</v>
      </c>
      <c r="B505" s="14">
        <v>38</v>
      </c>
      <c r="C505" s="14">
        <v>180</v>
      </c>
      <c r="D505" s="14" t="s">
        <v>642</v>
      </c>
      <c r="E505" s="14">
        <v>15</v>
      </c>
      <c r="F505" s="21">
        <v>1</v>
      </c>
      <c r="G505" s="21">
        <v>15</v>
      </c>
      <c r="H505" s="14">
        <v>0</v>
      </c>
      <c r="I505" s="14">
        <v>246</v>
      </c>
      <c r="J505" s="14">
        <v>0</v>
      </c>
      <c r="K505" s="14">
        <v>0</v>
      </c>
      <c r="L505" s="12">
        <v>0</v>
      </c>
      <c r="M505" s="12">
        <v>0</v>
      </c>
      <c r="N505" s="12">
        <v>0</v>
      </c>
    </row>
    <row r="506" spans="1:14" s="14" customFormat="1">
      <c r="A506" s="13" t="s">
        <v>1296</v>
      </c>
      <c r="B506" s="14">
        <v>38</v>
      </c>
      <c r="C506" s="14">
        <v>180</v>
      </c>
      <c r="D506" s="14" t="s">
        <v>643</v>
      </c>
      <c r="E506" s="14">
        <v>15</v>
      </c>
      <c r="F506" s="21">
        <v>1</v>
      </c>
      <c r="G506" s="21">
        <v>15</v>
      </c>
      <c r="H506" s="14">
        <v>0</v>
      </c>
      <c r="I506" s="14">
        <v>246</v>
      </c>
      <c r="J506" s="14">
        <v>0</v>
      </c>
      <c r="K506" s="14">
        <v>0</v>
      </c>
      <c r="L506" s="12">
        <v>0</v>
      </c>
      <c r="M506" s="12">
        <v>0</v>
      </c>
      <c r="N506" s="12">
        <v>0</v>
      </c>
    </row>
    <row r="507" spans="1:14" s="14" customFormat="1">
      <c r="A507" s="13" t="s">
        <v>1296</v>
      </c>
      <c r="B507" s="14">
        <v>38</v>
      </c>
      <c r="C507" s="14">
        <v>180</v>
      </c>
      <c r="D507" s="14" t="s">
        <v>632</v>
      </c>
      <c r="E507" s="14">
        <v>15</v>
      </c>
      <c r="F507" s="21">
        <v>1</v>
      </c>
      <c r="G507" s="21">
        <v>15</v>
      </c>
      <c r="H507" s="14">
        <v>0</v>
      </c>
      <c r="I507" s="14">
        <v>246</v>
      </c>
      <c r="J507" s="14">
        <v>0</v>
      </c>
      <c r="K507" s="14">
        <v>0</v>
      </c>
      <c r="L507" s="12">
        <v>0</v>
      </c>
      <c r="M507" s="12">
        <v>0</v>
      </c>
      <c r="N507" s="12">
        <v>0</v>
      </c>
    </row>
    <row r="508" spans="1:14" s="14" customFormat="1">
      <c r="A508" s="13" t="s">
        <v>1296</v>
      </c>
      <c r="B508" s="14">
        <v>38</v>
      </c>
      <c r="C508" s="14">
        <v>180</v>
      </c>
      <c r="D508" s="14" t="s">
        <v>637</v>
      </c>
      <c r="E508" s="14">
        <v>15</v>
      </c>
      <c r="F508" s="21">
        <v>1</v>
      </c>
      <c r="G508" s="21">
        <v>15</v>
      </c>
      <c r="H508" s="14">
        <v>0</v>
      </c>
      <c r="I508" s="14">
        <v>246</v>
      </c>
      <c r="J508" s="14">
        <v>0</v>
      </c>
      <c r="K508" s="14">
        <v>0</v>
      </c>
      <c r="L508" s="12">
        <v>0</v>
      </c>
      <c r="M508" s="12">
        <v>0</v>
      </c>
      <c r="N508" s="12">
        <v>0</v>
      </c>
    </row>
    <row r="509" spans="1:14" s="14" customFormat="1">
      <c r="A509" s="13" t="s">
        <v>1296</v>
      </c>
      <c r="B509" s="14">
        <v>38</v>
      </c>
      <c r="C509" s="14">
        <v>180</v>
      </c>
      <c r="D509" s="14" t="s">
        <v>636</v>
      </c>
      <c r="E509" s="14">
        <v>15</v>
      </c>
      <c r="F509" s="21">
        <v>1</v>
      </c>
      <c r="G509" s="21">
        <v>15</v>
      </c>
      <c r="H509" s="14">
        <v>0</v>
      </c>
      <c r="I509" s="14">
        <v>246</v>
      </c>
      <c r="J509" s="14">
        <v>0</v>
      </c>
      <c r="K509" s="14">
        <v>0</v>
      </c>
      <c r="L509" s="12">
        <v>0</v>
      </c>
      <c r="M509" s="12">
        <v>0</v>
      </c>
      <c r="N509" s="12">
        <v>0</v>
      </c>
    </row>
    <row r="510" spans="1:14" s="14" customFormat="1">
      <c r="A510" s="13" t="s">
        <v>1295</v>
      </c>
      <c r="B510" s="14">
        <v>34</v>
      </c>
      <c r="C510" s="14">
        <v>96</v>
      </c>
      <c r="D510" s="14" t="s">
        <v>642</v>
      </c>
      <c r="E510" s="14">
        <v>15</v>
      </c>
      <c r="F510" s="21">
        <v>1</v>
      </c>
      <c r="G510" s="21">
        <v>15</v>
      </c>
      <c r="H510" s="14">
        <v>0</v>
      </c>
      <c r="I510" s="14">
        <v>246</v>
      </c>
      <c r="J510" s="14">
        <v>0</v>
      </c>
      <c r="K510" s="14">
        <v>0</v>
      </c>
      <c r="L510" s="12">
        <v>0</v>
      </c>
      <c r="M510" s="12">
        <v>0</v>
      </c>
      <c r="N510" s="12">
        <v>0</v>
      </c>
    </row>
    <row r="511" spans="1:14" s="14" customFormat="1">
      <c r="A511" s="13" t="s">
        <v>1296</v>
      </c>
      <c r="B511" s="14">
        <v>34</v>
      </c>
      <c r="C511" s="14">
        <v>96</v>
      </c>
      <c r="D511" s="14" t="s">
        <v>643</v>
      </c>
      <c r="E511" s="14">
        <v>15</v>
      </c>
      <c r="F511" s="21">
        <v>1</v>
      </c>
      <c r="G511" s="21">
        <v>15</v>
      </c>
      <c r="H511" s="14">
        <v>0</v>
      </c>
      <c r="I511" s="14">
        <v>246</v>
      </c>
      <c r="J511" s="14">
        <v>0</v>
      </c>
      <c r="K511" s="14">
        <v>0</v>
      </c>
      <c r="L511" s="12">
        <v>0</v>
      </c>
      <c r="M511" s="12">
        <v>0</v>
      </c>
      <c r="N511" s="12">
        <v>0</v>
      </c>
    </row>
    <row r="512" spans="1:14" s="14" customFormat="1">
      <c r="A512" s="13" t="s">
        <v>1296</v>
      </c>
      <c r="B512" s="14">
        <v>34</v>
      </c>
      <c r="C512" s="14">
        <v>96</v>
      </c>
      <c r="D512" s="14" t="s">
        <v>632</v>
      </c>
      <c r="E512" s="14">
        <v>15</v>
      </c>
      <c r="F512" s="21">
        <v>1</v>
      </c>
      <c r="G512" s="21">
        <v>15</v>
      </c>
      <c r="H512" s="14">
        <v>0</v>
      </c>
      <c r="I512" s="14">
        <v>246</v>
      </c>
      <c r="J512" s="14">
        <v>0</v>
      </c>
      <c r="K512" s="14">
        <v>0</v>
      </c>
      <c r="L512" s="12">
        <v>0</v>
      </c>
      <c r="M512" s="12">
        <v>0</v>
      </c>
      <c r="N512" s="12">
        <v>0</v>
      </c>
    </row>
    <row r="513" spans="1:14" s="14" customFormat="1">
      <c r="A513" s="13" t="s">
        <v>1296</v>
      </c>
      <c r="B513" s="14">
        <v>34</v>
      </c>
      <c r="C513" s="14">
        <v>96</v>
      </c>
      <c r="D513" s="14" t="s">
        <v>637</v>
      </c>
      <c r="E513" s="14">
        <v>15</v>
      </c>
      <c r="F513" s="21">
        <v>1</v>
      </c>
      <c r="G513" s="21">
        <v>15</v>
      </c>
      <c r="H513" s="14">
        <v>0</v>
      </c>
      <c r="I513" s="14">
        <v>246</v>
      </c>
      <c r="J513" s="14">
        <v>0</v>
      </c>
      <c r="K513" s="14">
        <v>0</v>
      </c>
      <c r="L513" s="12">
        <v>0</v>
      </c>
      <c r="M513" s="12">
        <v>0</v>
      </c>
      <c r="N513" s="12">
        <v>0</v>
      </c>
    </row>
    <row r="514" spans="1:14" s="14" customFormat="1">
      <c r="A514" s="13" t="s">
        <v>1296</v>
      </c>
      <c r="B514" s="14">
        <v>34</v>
      </c>
      <c r="C514" s="14">
        <v>96</v>
      </c>
      <c r="D514" s="14" t="s">
        <v>636</v>
      </c>
      <c r="E514" s="14">
        <v>15</v>
      </c>
      <c r="F514" s="21">
        <v>1</v>
      </c>
      <c r="G514" s="21">
        <v>15</v>
      </c>
      <c r="H514" s="14">
        <v>0</v>
      </c>
      <c r="I514" s="14">
        <v>246</v>
      </c>
      <c r="J514" s="14">
        <v>0</v>
      </c>
      <c r="K514" s="14">
        <v>0</v>
      </c>
      <c r="L514" s="12">
        <v>0</v>
      </c>
      <c r="M514" s="12">
        <v>0</v>
      </c>
      <c r="N514" s="12">
        <v>0</v>
      </c>
    </row>
    <row r="515" spans="1:14" s="14" customFormat="1">
      <c r="A515" s="13" t="s">
        <v>1295</v>
      </c>
      <c r="B515" s="14">
        <v>114</v>
      </c>
      <c r="C515" s="14">
        <v>293</v>
      </c>
      <c r="D515" s="14" t="s">
        <v>642</v>
      </c>
      <c r="E515" s="14">
        <v>15</v>
      </c>
      <c r="F515" s="21">
        <v>1</v>
      </c>
      <c r="G515" s="21">
        <v>15</v>
      </c>
      <c r="H515" s="14">
        <v>0</v>
      </c>
      <c r="I515" s="14">
        <v>246</v>
      </c>
      <c r="J515" s="14">
        <v>0</v>
      </c>
      <c r="K515" s="14">
        <v>0</v>
      </c>
      <c r="L515" s="12">
        <v>0</v>
      </c>
      <c r="M515" s="12">
        <v>0</v>
      </c>
      <c r="N515" s="12">
        <v>0</v>
      </c>
    </row>
    <row r="516" spans="1:14" s="14" customFormat="1">
      <c r="A516" s="13" t="s">
        <v>1296</v>
      </c>
      <c r="B516" s="14">
        <v>114</v>
      </c>
      <c r="C516" s="14">
        <v>293</v>
      </c>
      <c r="D516" s="14" t="s">
        <v>643</v>
      </c>
      <c r="E516" s="14">
        <v>15</v>
      </c>
      <c r="F516" s="21">
        <v>1</v>
      </c>
      <c r="G516" s="21">
        <v>15</v>
      </c>
      <c r="H516" s="14">
        <v>0</v>
      </c>
      <c r="I516" s="14">
        <v>246</v>
      </c>
      <c r="J516" s="14">
        <v>0</v>
      </c>
      <c r="K516" s="14">
        <v>0</v>
      </c>
      <c r="L516" s="12">
        <v>0</v>
      </c>
      <c r="M516" s="12">
        <v>0</v>
      </c>
      <c r="N516" s="12">
        <v>0</v>
      </c>
    </row>
    <row r="517" spans="1:14" s="14" customFormat="1">
      <c r="A517" s="13" t="s">
        <v>1296</v>
      </c>
      <c r="B517" s="14">
        <v>114</v>
      </c>
      <c r="C517" s="14">
        <v>293</v>
      </c>
      <c r="D517" s="14" t="s">
        <v>632</v>
      </c>
      <c r="E517" s="14">
        <v>15</v>
      </c>
      <c r="F517" s="21">
        <v>1</v>
      </c>
      <c r="G517" s="21">
        <v>15</v>
      </c>
      <c r="H517" s="14">
        <v>0</v>
      </c>
      <c r="I517" s="14">
        <v>246</v>
      </c>
      <c r="J517" s="14">
        <v>0</v>
      </c>
      <c r="K517" s="14">
        <v>0</v>
      </c>
      <c r="L517" s="12">
        <v>0</v>
      </c>
      <c r="M517" s="12">
        <v>0</v>
      </c>
      <c r="N517" s="12">
        <v>0</v>
      </c>
    </row>
    <row r="518" spans="1:14" s="14" customFormat="1">
      <c r="A518" s="13" t="s">
        <v>1296</v>
      </c>
      <c r="B518" s="14">
        <v>114</v>
      </c>
      <c r="C518" s="14">
        <v>293</v>
      </c>
      <c r="D518" s="14" t="s">
        <v>637</v>
      </c>
      <c r="E518" s="14">
        <v>15</v>
      </c>
      <c r="F518" s="21">
        <v>1</v>
      </c>
      <c r="G518" s="21">
        <v>15</v>
      </c>
      <c r="H518" s="14">
        <v>0</v>
      </c>
      <c r="I518" s="14">
        <v>246</v>
      </c>
      <c r="J518" s="14">
        <v>0</v>
      </c>
      <c r="K518" s="14">
        <v>0</v>
      </c>
      <c r="L518" s="12">
        <v>0</v>
      </c>
      <c r="M518" s="12">
        <v>0</v>
      </c>
      <c r="N518" s="12">
        <v>0</v>
      </c>
    </row>
    <row r="519" spans="1:14" s="14" customFormat="1">
      <c r="A519" s="13" t="s">
        <v>1296</v>
      </c>
      <c r="B519" s="14">
        <v>114</v>
      </c>
      <c r="C519" s="14">
        <v>293</v>
      </c>
      <c r="D519" s="14" t="s">
        <v>636</v>
      </c>
      <c r="E519" s="14">
        <v>15</v>
      </c>
      <c r="F519" s="21">
        <v>1</v>
      </c>
      <c r="G519" s="21">
        <v>15</v>
      </c>
      <c r="H519" s="14">
        <v>0</v>
      </c>
      <c r="I519" s="14">
        <v>246</v>
      </c>
      <c r="J519" s="14">
        <v>0</v>
      </c>
      <c r="K519" s="14">
        <v>0</v>
      </c>
      <c r="L519" s="12">
        <v>0</v>
      </c>
      <c r="M519" s="12">
        <v>0</v>
      </c>
      <c r="N519" s="12">
        <v>0</v>
      </c>
    </row>
    <row r="520" spans="1:14" s="14" customFormat="1">
      <c r="A520" s="13" t="s">
        <v>1295</v>
      </c>
      <c r="B520" s="14">
        <v>94</v>
      </c>
      <c r="C520" s="14">
        <v>228</v>
      </c>
      <c r="D520" s="14" t="s">
        <v>642</v>
      </c>
      <c r="E520" s="14">
        <v>15</v>
      </c>
      <c r="F520" s="21">
        <v>1</v>
      </c>
      <c r="G520" s="21">
        <v>15</v>
      </c>
      <c r="H520" s="14">
        <v>0</v>
      </c>
      <c r="I520" s="14">
        <v>246</v>
      </c>
      <c r="J520" s="14">
        <v>0</v>
      </c>
      <c r="K520" s="14">
        <v>0</v>
      </c>
      <c r="L520" s="12">
        <v>0</v>
      </c>
      <c r="M520" s="12">
        <v>0</v>
      </c>
      <c r="N520" s="12">
        <v>0</v>
      </c>
    </row>
    <row r="521" spans="1:14" s="14" customFormat="1">
      <c r="A521" s="13" t="s">
        <v>1296</v>
      </c>
      <c r="B521" s="14">
        <v>94</v>
      </c>
      <c r="C521" s="14">
        <v>228</v>
      </c>
      <c r="D521" s="14" t="s">
        <v>643</v>
      </c>
      <c r="E521" s="14">
        <v>15</v>
      </c>
      <c r="F521" s="21">
        <v>1</v>
      </c>
      <c r="G521" s="21">
        <v>15</v>
      </c>
      <c r="H521" s="14">
        <v>0</v>
      </c>
      <c r="I521" s="14">
        <v>246</v>
      </c>
      <c r="J521" s="14">
        <v>0</v>
      </c>
      <c r="K521" s="14">
        <v>0</v>
      </c>
      <c r="L521" s="12">
        <v>0</v>
      </c>
      <c r="M521" s="12">
        <v>0</v>
      </c>
      <c r="N521" s="12">
        <v>0</v>
      </c>
    </row>
    <row r="522" spans="1:14" s="14" customFormat="1">
      <c r="A522" s="13" t="s">
        <v>1296</v>
      </c>
      <c r="B522" s="14">
        <v>94</v>
      </c>
      <c r="C522" s="14">
        <v>228</v>
      </c>
      <c r="D522" s="14" t="s">
        <v>632</v>
      </c>
      <c r="E522" s="14">
        <v>15</v>
      </c>
      <c r="F522" s="21">
        <v>1</v>
      </c>
      <c r="G522" s="21">
        <v>15</v>
      </c>
      <c r="H522" s="14">
        <v>0</v>
      </c>
      <c r="I522" s="14">
        <v>246</v>
      </c>
      <c r="J522" s="14">
        <v>0</v>
      </c>
      <c r="K522" s="14">
        <v>0</v>
      </c>
      <c r="L522" s="12">
        <v>0</v>
      </c>
      <c r="M522" s="12">
        <v>0</v>
      </c>
      <c r="N522" s="12">
        <v>0</v>
      </c>
    </row>
    <row r="523" spans="1:14" s="14" customFormat="1">
      <c r="A523" s="13" t="s">
        <v>1296</v>
      </c>
      <c r="B523" s="14">
        <v>94</v>
      </c>
      <c r="C523" s="14">
        <v>228</v>
      </c>
      <c r="D523" s="14" t="s">
        <v>637</v>
      </c>
      <c r="E523" s="14">
        <v>15</v>
      </c>
      <c r="F523" s="21">
        <v>1</v>
      </c>
      <c r="G523" s="21">
        <v>15</v>
      </c>
      <c r="H523" s="14">
        <v>0</v>
      </c>
      <c r="I523" s="14">
        <v>246</v>
      </c>
      <c r="J523" s="14">
        <v>0</v>
      </c>
      <c r="K523" s="14">
        <v>0</v>
      </c>
      <c r="L523" s="12">
        <v>0</v>
      </c>
      <c r="M523" s="12">
        <v>0</v>
      </c>
      <c r="N523" s="12">
        <v>0</v>
      </c>
    </row>
    <row r="524" spans="1:14" s="14" customFormat="1">
      <c r="A524" s="13" t="s">
        <v>1296</v>
      </c>
      <c r="B524" s="14">
        <v>94</v>
      </c>
      <c r="C524" s="14">
        <v>228</v>
      </c>
      <c r="D524" s="14" t="s">
        <v>636</v>
      </c>
      <c r="E524" s="14">
        <v>15</v>
      </c>
      <c r="F524" s="21">
        <v>1</v>
      </c>
      <c r="G524" s="21">
        <v>15</v>
      </c>
      <c r="H524" s="14">
        <v>0</v>
      </c>
      <c r="I524" s="14">
        <v>246</v>
      </c>
      <c r="J524" s="14">
        <v>0</v>
      </c>
      <c r="K524" s="14">
        <v>0</v>
      </c>
      <c r="L524" s="12">
        <v>0</v>
      </c>
      <c r="M524" s="12">
        <v>0</v>
      </c>
      <c r="N524" s="12">
        <v>0</v>
      </c>
    </row>
    <row r="525" spans="1:14" s="14" customFormat="1">
      <c r="A525" s="13" t="s">
        <v>1295</v>
      </c>
      <c r="B525" s="14">
        <v>101</v>
      </c>
      <c r="C525" s="14">
        <v>134</v>
      </c>
      <c r="D525" s="14" t="s">
        <v>642</v>
      </c>
      <c r="E525" s="14">
        <v>15</v>
      </c>
      <c r="F525" s="21">
        <v>1</v>
      </c>
      <c r="G525" s="21">
        <v>15</v>
      </c>
      <c r="H525" s="14">
        <v>0</v>
      </c>
      <c r="I525" s="14">
        <v>246</v>
      </c>
      <c r="J525" s="14">
        <v>0</v>
      </c>
      <c r="K525" s="14">
        <v>0</v>
      </c>
      <c r="L525" s="12">
        <v>0</v>
      </c>
      <c r="M525" s="12">
        <v>0</v>
      </c>
      <c r="N525" s="12">
        <v>0</v>
      </c>
    </row>
    <row r="526" spans="1:14" s="14" customFormat="1">
      <c r="A526" s="13" t="s">
        <v>1296</v>
      </c>
      <c r="B526" s="14">
        <v>101</v>
      </c>
      <c r="C526" s="14">
        <v>134</v>
      </c>
      <c r="D526" s="14" t="s">
        <v>643</v>
      </c>
      <c r="E526" s="14">
        <v>15</v>
      </c>
      <c r="F526" s="21">
        <v>1</v>
      </c>
      <c r="G526" s="21">
        <v>15</v>
      </c>
      <c r="H526" s="14">
        <v>0</v>
      </c>
      <c r="I526" s="14">
        <v>246</v>
      </c>
      <c r="J526" s="14">
        <v>0</v>
      </c>
      <c r="K526" s="14">
        <v>0</v>
      </c>
      <c r="L526" s="12">
        <v>0</v>
      </c>
      <c r="M526" s="12">
        <v>0</v>
      </c>
      <c r="N526" s="12">
        <v>0</v>
      </c>
    </row>
    <row r="527" spans="1:14" s="14" customFormat="1">
      <c r="A527" s="13" t="s">
        <v>1296</v>
      </c>
      <c r="B527" s="14">
        <v>101</v>
      </c>
      <c r="C527" s="14">
        <v>134</v>
      </c>
      <c r="D527" s="14" t="s">
        <v>632</v>
      </c>
      <c r="E527" s="14">
        <v>15</v>
      </c>
      <c r="F527" s="21">
        <v>1</v>
      </c>
      <c r="G527" s="21">
        <v>15</v>
      </c>
      <c r="H527" s="14">
        <v>0</v>
      </c>
      <c r="I527" s="14">
        <v>246</v>
      </c>
      <c r="J527" s="14">
        <v>0</v>
      </c>
      <c r="K527" s="14">
        <v>0</v>
      </c>
      <c r="L527" s="12">
        <v>0</v>
      </c>
      <c r="M527" s="12">
        <v>0</v>
      </c>
      <c r="N527" s="12">
        <v>0</v>
      </c>
    </row>
    <row r="528" spans="1:14" s="14" customFormat="1">
      <c r="A528" s="13" t="s">
        <v>1296</v>
      </c>
      <c r="B528" s="14">
        <v>101</v>
      </c>
      <c r="C528" s="14">
        <v>134</v>
      </c>
      <c r="D528" s="14" t="s">
        <v>637</v>
      </c>
      <c r="E528" s="14">
        <v>15</v>
      </c>
      <c r="F528" s="21">
        <v>1</v>
      </c>
      <c r="G528" s="21">
        <v>15</v>
      </c>
      <c r="H528" s="14">
        <v>0</v>
      </c>
      <c r="I528" s="14">
        <v>246</v>
      </c>
      <c r="J528" s="14">
        <v>0</v>
      </c>
      <c r="K528" s="14">
        <v>0</v>
      </c>
      <c r="L528" s="12">
        <v>0</v>
      </c>
      <c r="M528" s="12">
        <v>0</v>
      </c>
      <c r="N528" s="12">
        <v>0</v>
      </c>
    </row>
    <row r="529" spans="1:14" s="14" customFormat="1">
      <c r="A529" s="13" t="s">
        <v>1296</v>
      </c>
      <c r="B529" s="14">
        <v>101</v>
      </c>
      <c r="C529" s="14">
        <v>134</v>
      </c>
      <c r="D529" s="14" t="s">
        <v>636</v>
      </c>
      <c r="E529" s="14">
        <v>15</v>
      </c>
      <c r="F529" s="21">
        <v>1</v>
      </c>
      <c r="G529" s="21">
        <v>15</v>
      </c>
      <c r="H529" s="14">
        <v>0</v>
      </c>
      <c r="I529" s="14">
        <v>246</v>
      </c>
      <c r="J529" s="14">
        <v>0</v>
      </c>
      <c r="K529" s="14">
        <v>0</v>
      </c>
      <c r="L529" s="12">
        <v>0</v>
      </c>
      <c r="M529" s="12">
        <v>0</v>
      </c>
      <c r="N529" s="12">
        <v>0</v>
      </c>
    </row>
    <row r="530" spans="1:14" s="14" customFormat="1">
      <c r="A530" s="13" t="s">
        <v>1295</v>
      </c>
      <c r="B530" s="14">
        <v>94</v>
      </c>
      <c r="C530" s="14">
        <v>50</v>
      </c>
      <c r="D530" s="14" t="s">
        <v>642</v>
      </c>
      <c r="E530" s="14">
        <v>15</v>
      </c>
      <c r="F530" s="21">
        <v>1</v>
      </c>
      <c r="G530" s="21">
        <v>15</v>
      </c>
      <c r="H530" s="14">
        <v>0</v>
      </c>
      <c r="I530" s="14">
        <v>246</v>
      </c>
      <c r="J530" s="14">
        <v>0</v>
      </c>
      <c r="K530" s="14">
        <v>0</v>
      </c>
      <c r="L530" s="12">
        <v>0</v>
      </c>
      <c r="M530" s="12">
        <v>0</v>
      </c>
      <c r="N530" s="12">
        <v>0</v>
      </c>
    </row>
    <row r="531" spans="1:14" s="14" customFormat="1">
      <c r="A531" s="13" t="s">
        <v>1296</v>
      </c>
      <c r="B531" s="14">
        <v>94</v>
      </c>
      <c r="C531" s="14">
        <v>50</v>
      </c>
      <c r="D531" s="14" t="s">
        <v>643</v>
      </c>
      <c r="E531" s="14">
        <v>15</v>
      </c>
      <c r="F531" s="21">
        <v>1</v>
      </c>
      <c r="G531" s="21">
        <v>15</v>
      </c>
      <c r="H531" s="14">
        <v>0</v>
      </c>
      <c r="I531" s="14">
        <v>246</v>
      </c>
      <c r="J531" s="14">
        <v>0</v>
      </c>
      <c r="K531" s="14">
        <v>0</v>
      </c>
      <c r="L531" s="12">
        <v>0</v>
      </c>
      <c r="M531" s="12">
        <v>0</v>
      </c>
      <c r="N531" s="12">
        <v>0</v>
      </c>
    </row>
    <row r="532" spans="1:14" s="14" customFormat="1">
      <c r="A532" s="13" t="s">
        <v>1296</v>
      </c>
      <c r="B532" s="14">
        <v>94</v>
      </c>
      <c r="C532" s="14">
        <v>50</v>
      </c>
      <c r="D532" s="14" t="s">
        <v>632</v>
      </c>
      <c r="E532" s="14">
        <v>15</v>
      </c>
      <c r="F532" s="21">
        <v>1</v>
      </c>
      <c r="G532" s="21">
        <v>15</v>
      </c>
      <c r="H532" s="14">
        <v>0</v>
      </c>
      <c r="I532" s="14">
        <v>246</v>
      </c>
      <c r="J532" s="14">
        <v>0</v>
      </c>
      <c r="K532" s="14">
        <v>0</v>
      </c>
      <c r="L532" s="12">
        <v>0</v>
      </c>
      <c r="M532" s="12">
        <v>0</v>
      </c>
      <c r="N532" s="12">
        <v>0</v>
      </c>
    </row>
    <row r="533" spans="1:14" s="14" customFormat="1">
      <c r="A533" s="13" t="s">
        <v>1296</v>
      </c>
      <c r="B533" s="14">
        <v>94</v>
      </c>
      <c r="C533" s="14">
        <v>50</v>
      </c>
      <c r="D533" s="14" t="s">
        <v>637</v>
      </c>
      <c r="E533" s="14">
        <v>15</v>
      </c>
      <c r="F533" s="21">
        <v>1</v>
      </c>
      <c r="G533" s="21">
        <v>15</v>
      </c>
      <c r="H533" s="14">
        <v>0</v>
      </c>
      <c r="I533" s="14">
        <v>246</v>
      </c>
      <c r="J533" s="14">
        <v>0</v>
      </c>
      <c r="K533" s="14">
        <v>0</v>
      </c>
      <c r="L533" s="12">
        <v>0</v>
      </c>
      <c r="M533" s="12">
        <v>0</v>
      </c>
      <c r="N533" s="12">
        <v>0</v>
      </c>
    </row>
    <row r="534" spans="1:14" s="14" customFormat="1">
      <c r="A534" s="13" t="s">
        <v>1296</v>
      </c>
      <c r="B534" s="14">
        <v>94</v>
      </c>
      <c r="C534" s="14">
        <v>50</v>
      </c>
      <c r="D534" s="14" t="s">
        <v>636</v>
      </c>
      <c r="E534" s="14">
        <v>15</v>
      </c>
      <c r="F534" s="21">
        <v>1</v>
      </c>
      <c r="G534" s="21">
        <v>15</v>
      </c>
      <c r="H534" s="14">
        <v>0</v>
      </c>
      <c r="I534" s="14">
        <v>246</v>
      </c>
      <c r="J534" s="14">
        <v>0</v>
      </c>
      <c r="K534" s="14">
        <v>0</v>
      </c>
      <c r="L534" s="12">
        <v>0</v>
      </c>
      <c r="M534" s="12">
        <v>0</v>
      </c>
      <c r="N534" s="12">
        <v>0</v>
      </c>
    </row>
    <row r="535" spans="1:14" s="14" customFormat="1">
      <c r="A535" s="13" t="s">
        <v>1295</v>
      </c>
      <c r="B535" s="14">
        <v>134</v>
      </c>
      <c r="C535" s="14">
        <v>68</v>
      </c>
      <c r="D535" s="14" t="s">
        <v>642</v>
      </c>
      <c r="E535" s="14">
        <v>15</v>
      </c>
      <c r="F535" s="21">
        <v>1</v>
      </c>
      <c r="G535" s="21">
        <v>15</v>
      </c>
      <c r="H535" s="14">
        <v>0</v>
      </c>
      <c r="I535" s="14">
        <v>246</v>
      </c>
      <c r="J535" s="14">
        <v>0</v>
      </c>
      <c r="K535" s="14">
        <v>0</v>
      </c>
      <c r="L535" s="12">
        <v>0</v>
      </c>
      <c r="M535" s="12">
        <v>0</v>
      </c>
      <c r="N535" s="12">
        <v>0</v>
      </c>
    </row>
    <row r="536" spans="1:14" s="14" customFormat="1">
      <c r="A536" s="13" t="s">
        <v>1296</v>
      </c>
      <c r="B536" s="14">
        <v>134</v>
      </c>
      <c r="C536" s="14">
        <v>68</v>
      </c>
      <c r="D536" s="14" t="s">
        <v>643</v>
      </c>
      <c r="E536" s="14">
        <v>15</v>
      </c>
      <c r="F536" s="21">
        <v>1</v>
      </c>
      <c r="G536" s="21">
        <v>15</v>
      </c>
      <c r="H536" s="14">
        <v>0</v>
      </c>
      <c r="I536" s="14">
        <v>246</v>
      </c>
      <c r="J536" s="14">
        <v>0</v>
      </c>
      <c r="K536" s="14">
        <v>0</v>
      </c>
      <c r="L536" s="12">
        <v>0</v>
      </c>
      <c r="M536" s="12">
        <v>0</v>
      </c>
      <c r="N536" s="12">
        <v>0</v>
      </c>
    </row>
    <row r="537" spans="1:14" s="14" customFormat="1">
      <c r="A537" s="13" t="s">
        <v>1296</v>
      </c>
      <c r="B537" s="14">
        <v>134</v>
      </c>
      <c r="C537" s="14">
        <v>68</v>
      </c>
      <c r="D537" s="14" t="s">
        <v>632</v>
      </c>
      <c r="E537" s="14">
        <v>15</v>
      </c>
      <c r="F537" s="21">
        <v>1</v>
      </c>
      <c r="G537" s="21">
        <v>15</v>
      </c>
      <c r="H537" s="14">
        <v>0</v>
      </c>
      <c r="I537" s="14">
        <v>246</v>
      </c>
      <c r="J537" s="14">
        <v>0</v>
      </c>
      <c r="K537" s="14">
        <v>0</v>
      </c>
      <c r="L537" s="12">
        <v>0</v>
      </c>
      <c r="M537" s="12">
        <v>0</v>
      </c>
      <c r="N537" s="12">
        <v>0</v>
      </c>
    </row>
    <row r="538" spans="1:14" s="14" customFormat="1">
      <c r="A538" s="13" t="s">
        <v>1296</v>
      </c>
      <c r="B538" s="14">
        <v>134</v>
      </c>
      <c r="C538" s="14">
        <v>68</v>
      </c>
      <c r="D538" s="14" t="s">
        <v>637</v>
      </c>
      <c r="E538" s="14">
        <v>15</v>
      </c>
      <c r="F538" s="21">
        <v>1</v>
      </c>
      <c r="G538" s="21">
        <v>15</v>
      </c>
      <c r="H538" s="14">
        <v>0</v>
      </c>
      <c r="I538" s="14">
        <v>246</v>
      </c>
      <c r="J538" s="14">
        <v>0</v>
      </c>
      <c r="K538" s="14">
        <v>0</v>
      </c>
      <c r="L538" s="12">
        <v>0</v>
      </c>
      <c r="M538" s="12">
        <v>0</v>
      </c>
      <c r="N538" s="12">
        <v>0</v>
      </c>
    </row>
    <row r="539" spans="1:14" s="14" customFormat="1">
      <c r="A539" s="13" t="s">
        <v>1296</v>
      </c>
      <c r="B539" s="14">
        <v>134</v>
      </c>
      <c r="C539" s="14">
        <v>68</v>
      </c>
      <c r="D539" s="14" t="s">
        <v>636</v>
      </c>
      <c r="E539" s="14">
        <v>15</v>
      </c>
      <c r="F539" s="21">
        <v>1</v>
      </c>
      <c r="G539" s="21">
        <v>15</v>
      </c>
      <c r="H539" s="14">
        <v>0</v>
      </c>
      <c r="I539" s="14">
        <v>246</v>
      </c>
      <c r="J539" s="14">
        <v>0</v>
      </c>
      <c r="K539" s="14">
        <v>0</v>
      </c>
      <c r="L539" s="12">
        <v>0</v>
      </c>
      <c r="M539" s="12">
        <v>0</v>
      </c>
      <c r="N539" s="12">
        <v>0</v>
      </c>
    </row>
    <row r="540" spans="1:14" s="14" customFormat="1">
      <c r="A540" s="13" t="s">
        <v>1295</v>
      </c>
      <c r="B540" s="14">
        <v>183</v>
      </c>
      <c r="C540" s="14">
        <v>252</v>
      </c>
      <c r="D540" s="14" t="s">
        <v>642</v>
      </c>
      <c r="E540" s="14">
        <v>15</v>
      </c>
      <c r="F540" s="21">
        <v>1</v>
      </c>
      <c r="G540" s="21">
        <v>15</v>
      </c>
      <c r="H540" s="14">
        <v>0</v>
      </c>
      <c r="I540" s="14">
        <v>246</v>
      </c>
      <c r="J540" s="14">
        <v>0</v>
      </c>
      <c r="K540" s="14">
        <v>0</v>
      </c>
      <c r="L540" s="12">
        <v>0</v>
      </c>
      <c r="M540" s="12">
        <v>0</v>
      </c>
      <c r="N540" s="12">
        <v>0</v>
      </c>
    </row>
    <row r="541" spans="1:14" s="14" customFormat="1">
      <c r="A541" s="13" t="s">
        <v>1296</v>
      </c>
      <c r="B541" s="14">
        <v>183</v>
      </c>
      <c r="C541" s="14">
        <v>252</v>
      </c>
      <c r="D541" s="14" t="s">
        <v>643</v>
      </c>
      <c r="E541" s="14">
        <v>15</v>
      </c>
      <c r="F541" s="21">
        <v>1</v>
      </c>
      <c r="G541" s="21">
        <v>15</v>
      </c>
      <c r="H541" s="14">
        <v>0</v>
      </c>
      <c r="I541" s="14">
        <v>246</v>
      </c>
      <c r="J541" s="14">
        <v>0</v>
      </c>
      <c r="K541" s="14">
        <v>0</v>
      </c>
      <c r="L541" s="12">
        <v>0</v>
      </c>
      <c r="M541" s="12">
        <v>0</v>
      </c>
      <c r="N541" s="12">
        <v>0</v>
      </c>
    </row>
    <row r="542" spans="1:14" s="14" customFormat="1">
      <c r="A542" s="13" t="s">
        <v>1296</v>
      </c>
      <c r="B542" s="14">
        <v>183</v>
      </c>
      <c r="C542" s="14">
        <v>252</v>
      </c>
      <c r="D542" s="14" t="s">
        <v>632</v>
      </c>
      <c r="E542" s="14">
        <v>15</v>
      </c>
      <c r="F542" s="21">
        <v>1</v>
      </c>
      <c r="G542" s="21">
        <v>15</v>
      </c>
      <c r="H542" s="14">
        <v>0</v>
      </c>
      <c r="I542" s="14">
        <v>246</v>
      </c>
      <c r="J542" s="14">
        <v>0</v>
      </c>
      <c r="K542" s="14">
        <v>0</v>
      </c>
      <c r="L542" s="12">
        <v>0</v>
      </c>
      <c r="M542" s="12">
        <v>0</v>
      </c>
      <c r="N542" s="12">
        <v>0</v>
      </c>
    </row>
    <row r="543" spans="1:14" s="14" customFormat="1">
      <c r="A543" s="13" t="s">
        <v>1296</v>
      </c>
      <c r="B543" s="14">
        <v>183</v>
      </c>
      <c r="C543" s="14">
        <v>252</v>
      </c>
      <c r="D543" s="14" t="s">
        <v>637</v>
      </c>
      <c r="E543" s="14">
        <v>15</v>
      </c>
      <c r="F543" s="21">
        <v>1</v>
      </c>
      <c r="G543" s="21">
        <v>15</v>
      </c>
      <c r="H543" s="14">
        <v>0</v>
      </c>
      <c r="I543" s="14">
        <v>246</v>
      </c>
      <c r="J543" s="14">
        <v>0</v>
      </c>
      <c r="K543" s="14">
        <v>0</v>
      </c>
      <c r="L543" s="12">
        <v>0</v>
      </c>
      <c r="M543" s="12">
        <v>0</v>
      </c>
      <c r="N543" s="12">
        <v>0</v>
      </c>
    </row>
    <row r="544" spans="1:14" s="14" customFormat="1">
      <c r="A544" s="13" t="s">
        <v>1296</v>
      </c>
      <c r="B544" s="14">
        <v>183</v>
      </c>
      <c r="C544" s="14">
        <v>252</v>
      </c>
      <c r="D544" s="14" t="s">
        <v>636</v>
      </c>
      <c r="E544" s="14">
        <v>15</v>
      </c>
      <c r="F544" s="21">
        <v>1</v>
      </c>
      <c r="G544" s="21">
        <v>15</v>
      </c>
      <c r="H544" s="14">
        <v>0</v>
      </c>
      <c r="I544" s="14">
        <v>246</v>
      </c>
      <c r="J544" s="14">
        <v>0</v>
      </c>
      <c r="K544" s="14">
        <v>0</v>
      </c>
      <c r="L544" s="12">
        <v>0</v>
      </c>
      <c r="M544" s="12">
        <v>0</v>
      </c>
      <c r="N544" s="12">
        <v>0</v>
      </c>
    </row>
    <row r="545" spans="1:14" s="14" customFormat="1">
      <c r="A545" s="13" t="s">
        <v>1295</v>
      </c>
      <c r="B545" s="14">
        <v>157</v>
      </c>
      <c r="C545" s="14">
        <v>201</v>
      </c>
      <c r="D545" s="14" t="s">
        <v>642</v>
      </c>
      <c r="E545" s="14">
        <v>15</v>
      </c>
      <c r="F545" s="21">
        <v>1</v>
      </c>
      <c r="G545" s="21">
        <v>15</v>
      </c>
      <c r="H545" s="14">
        <v>0</v>
      </c>
      <c r="I545" s="14">
        <v>246</v>
      </c>
      <c r="J545" s="14">
        <v>0</v>
      </c>
      <c r="K545" s="14">
        <v>0</v>
      </c>
      <c r="L545" s="12">
        <v>0</v>
      </c>
      <c r="M545" s="12">
        <v>0</v>
      </c>
      <c r="N545" s="12">
        <v>0</v>
      </c>
    </row>
    <row r="546" spans="1:14" s="14" customFormat="1">
      <c r="A546" s="13" t="s">
        <v>1296</v>
      </c>
      <c r="B546" s="14">
        <v>157</v>
      </c>
      <c r="C546" s="14">
        <v>201</v>
      </c>
      <c r="D546" s="14" t="s">
        <v>643</v>
      </c>
      <c r="E546" s="14">
        <v>15</v>
      </c>
      <c r="F546" s="21">
        <v>1</v>
      </c>
      <c r="G546" s="21">
        <v>15</v>
      </c>
      <c r="H546" s="14">
        <v>0</v>
      </c>
      <c r="I546" s="14">
        <v>246</v>
      </c>
      <c r="J546" s="14">
        <v>0</v>
      </c>
      <c r="K546" s="14">
        <v>0</v>
      </c>
      <c r="L546" s="12">
        <v>0</v>
      </c>
      <c r="M546" s="12">
        <v>0</v>
      </c>
      <c r="N546" s="12">
        <v>0</v>
      </c>
    </row>
    <row r="547" spans="1:14" s="14" customFormat="1">
      <c r="A547" s="13" t="s">
        <v>1296</v>
      </c>
      <c r="B547" s="14">
        <v>157</v>
      </c>
      <c r="C547" s="14">
        <v>201</v>
      </c>
      <c r="D547" s="14" t="s">
        <v>632</v>
      </c>
      <c r="E547" s="14">
        <v>15</v>
      </c>
      <c r="F547" s="21">
        <v>1</v>
      </c>
      <c r="G547" s="21">
        <v>15</v>
      </c>
      <c r="H547" s="14">
        <v>0</v>
      </c>
      <c r="I547" s="14">
        <v>246</v>
      </c>
      <c r="J547" s="14">
        <v>0</v>
      </c>
      <c r="K547" s="14">
        <v>0</v>
      </c>
      <c r="L547" s="12">
        <v>0</v>
      </c>
      <c r="M547" s="12">
        <v>0</v>
      </c>
      <c r="N547" s="12">
        <v>0</v>
      </c>
    </row>
    <row r="548" spans="1:14" s="14" customFormat="1">
      <c r="A548" s="13" t="s">
        <v>1296</v>
      </c>
      <c r="B548" s="14">
        <v>157</v>
      </c>
      <c r="C548" s="14">
        <v>201</v>
      </c>
      <c r="D548" s="14" t="s">
        <v>637</v>
      </c>
      <c r="E548" s="14">
        <v>15</v>
      </c>
      <c r="F548" s="21">
        <v>1</v>
      </c>
      <c r="G548" s="21">
        <v>15</v>
      </c>
      <c r="H548" s="14">
        <v>0</v>
      </c>
      <c r="I548" s="14">
        <v>246</v>
      </c>
      <c r="J548" s="14">
        <v>0</v>
      </c>
      <c r="K548" s="14">
        <v>0</v>
      </c>
      <c r="L548" s="12">
        <v>0</v>
      </c>
      <c r="M548" s="12">
        <v>0</v>
      </c>
      <c r="N548" s="12">
        <v>0</v>
      </c>
    </row>
    <row r="549" spans="1:14" s="14" customFormat="1">
      <c r="A549" s="13" t="s">
        <v>1296</v>
      </c>
      <c r="B549" s="14">
        <v>157</v>
      </c>
      <c r="C549" s="14">
        <v>201</v>
      </c>
      <c r="D549" s="14" t="s">
        <v>636</v>
      </c>
      <c r="E549" s="14">
        <v>15</v>
      </c>
      <c r="F549" s="21">
        <v>1</v>
      </c>
      <c r="G549" s="21">
        <v>15</v>
      </c>
      <c r="H549" s="14">
        <v>0</v>
      </c>
      <c r="I549" s="14">
        <v>246</v>
      </c>
      <c r="J549" s="14">
        <v>0</v>
      </c>
      <c r="K549" s="14">
        <v>0</v>
      </c>
      <c r="L549" s="12">
        <v>0</v>
      </c>
      <c r="M549" s="12">
        <v>0</v>
      </c>
      <c r="N549" s="12">
        <v>0</v>
      </c>
    </row>
    <row r="550" spans="1:14" s="14" customFormat="1">
      <c r="A550" s="13" t="s">
        <v>1295</v>
      </c>
      <c r="B550" s="14">
        <v>192</v>
      </c>
      <c r="C550" s="14">
        <v>120</v>
      </c>
      <c r="D550" s="14" t="s">
        <v>642</v>
      </c>
      <c r="E550" s="14">
        <v>15</v>
      </c>
      <c r="F550" s="21">
        <v>1</v>
      </c>
      <c r="G550" s="21">
        <v>15</v>
      </c>
      <c r="H550" s="14">
        <v>0</v>
      </c>
      <c r="I550" s="14">
        <v>246</v>
      </c>
      <c r="J550" s="14">
        <v>0</v>
      </c>
      <c r="K550" s="14">
        <v>0</v>
      </c>
      <c r="L550" s="12">
        <v>0</v>
      </c>
      <c r="M550" s="12">
        <v>0</v>
      </c>
      <c r="N550" s="12">
        <v>0</v>
      </c>
    </row>
    <row r="551" spans="1:14" s="14" customFormat="1">
      <c r="A551" s="13" t="s">
        <v>1296</v>
      </c>
      <c r="B551" s="14">
        <v>192</v>
      </c>
      <c r="C551" s="14">
        <v>120</v>
      </c>
      <c r="D551" s="14" t="s">
        <v>643</v>
      </c>
      <c r="E551" s="14">
        <v>15</v>
      </c>
      <c r="F551" s="21">
        <v>1</v>
      </c>
      <c r="G551" s="21">
        <v>15</v>
      </c>
      <c r="H551" s="14">
        <v>0</v>
      </c>
      <c r="I551" s="14">
        <v>246</v>
      </c>
      <c r="J551" s="14">
        <v>0</v>
      </c>
      <c r="K551" s="14">
        <v>0</v>
      </c>
      <c r="L551" s="12">
        <v>0</v>
      </c>
      <c r="M551" s="12">
        <v>0</v>
      </c>
      <c r="N551" s="12">
        <v>0</v>
      </c>
    </row>
    <row r="552" spans="1:14" s="14" customFormat="1">
      <c r="A552" s="13" t="s">
        <v>1296</v>
      </c>
      <c r="B552" s="14">
        <v>192</v>
      </c>
      <c r="C552" s="14">
        <v>120</v>
      </c>
      <c r="D552" s="14" t="s">
        <v>632</v>
      </c>
      <c r="E552" s="14">
        <v>15</v>
      </c>
      <c r="F552" s="21">
        <v>1</v>
      </c>
      <c r="G552" s="21">
        <v>15</v>
      </c>
      <c r="H552" s="14">
        <v>0</v>
      </c>
      <c r="I552" s="14">
        <v>246</v>
      </c>
      <c r="J552" s="14">
        <v>0</v>
      </c>
      <c r="K552" s="14">
        <v>0</v>
      </c>
      <c r="L552" s="12">
        <v>0</v>
      </c>
      <c r="M552" s="12">
        <v>0</v>
      </c>
      <c r="N552" s="12">
        <v>0</v>
      </c>
    </row>
    <row r="553" spans="1:14" s="14" customFormat="1">
      <c r="A553" s="13" t="s">
        <v>1296</v>
      </c>
      <c r="B553" s="14">
        <v>192</v>
      </c>
      <c r="C553" s="14">
        <v>120</v>
      </c>
      <c r="D553" s="14" t="s">
        <v>637</v>
      </c>
      <c r="E553" s="14">
        <v>15</v>
      </c>
      <c r="F553" s="21">
        <v>1</v>
      </c>
      <c r="G553" s="21">
        <v>15</v>
      </c>
      <c r="H553" s="14">
        <v>0</v>
      </c>
      <c r="I553" s="14">
        <v>246</v>
      </c>
      <c r="J553" s="14">
        <v>0</v>
      </c>
      <c r="K553" s="14">
        <v>0</v>
      </c>
      <c r="L553" s="12">
        <v>0</v>
      </c>
      <c r="M553" s="12">
        <v>0</v>
      </c>
      <c r="N553" s="12">
        <v>0</v>
      </c>
    </row>
    <row r="554" spans="1:14" s="14" customFormat="1">
      <c r="A554" s="13" t="s">
        <v>1296</v>
      </c>
      <c r="B554" s="14">
        <v>192</v>
      </c>
      <c r="C554" s="14">
        <v>120</v>
      </c>
      <c r="D554" s="14" t="s">
        <v>636</v>
      </c>
      <c r="E554" s="14">
        <v>15</v>
      </c>
      <c r="F554" s="21">
        <v>1</v>
      </c>
      <c r="G554" s="21">
        <v>15</v>
      </c>
      <c r="H554" s="14">
        <v>0</v>
      </c>
      <c r="I554" s="14">
        <v>246</v>
      </c>
      <c r="J554" s="14">
        <v>0</v>
      </c>
      <c r="K554" s="14">
        <v>0</v>
      </c>
      <c r="L554" s="12">
        <v>0</v>
      </c>
      <c r="M554" s="12">
        <v>0</v>
      </c>
      <c r="N554" s="12">
        <v>0</v>
      </c>
    </row>
    <row r="555" spans="1:14" s="14" customFormat="1">
      <c r="A555" s="13" t="s">
        <v>1295</v>
      </c>
      <c r="B555" s="14">
        <v>197</v>
      </c>
      <c r="C555" s="14">
        <v>50</v>
      </c>
      <c r="D555" s="14" t="s">
        <v>642</v>
      </c>
      <c r="E555" s="14">
        <v>15</v>
      </c>
      <c r="F555" s="21">
        <v>1</v>
      </c>
      <c r="G555" s="21">
        <v>15</v>
      </c>
      <c r="H555" s="14">
        <v>0</v>
      </c>
      <c r="I555" s="14">
        <v>246</v>
      </c>
      <c r="J555" s="14">
        <v>0</v>
      </c>
      <c r="K555" s="14">
        <v>0</v>
      </c>
      <c r="L555" s="12">
        <v>0</v>
      </c>
      <c r="M555" s="12">
        <v>0</v>
      </c>
      <c r="N555" s="12">
        <v>0</v>
      </c>
    </row>
    <row r="556" spans="1:14" s="14" customFormat="1">
      <c r="A556" s="13" t="s">
        <v>1296</v>
      </c>
      <c r="B556" s="14">
        <v>197</v>
      </c>
      <c r="C556" s="14">
        <v>50</v>
      </c>
      <c r="D556" s="14" t="s">
        <v>643</v>
      </c>
      <c r="E556" s="14">
        <v>15</v>
      </c>
      <c r="F556" s="21">
        <v>1</v>
      </c>
      <c r="G556" s="21">
        <v>15</v>
      </c>
      <c r="H556" s="14">
        <v>0</v>
      </c>
      <c r="I556" s="14">
        <v>246</v>
      </c>
      <c r="J556" s="14">
        <v>0</v>
      </c>
      <c r="K556" s="14">
        <v>0</v>
      </c>
      <c r="L556" s="12">
        <v>0</v>
      </c>
      <c r="M556" s="12">
        <v>0</v>
      </c>
      <c r="N556" s="12">
        <v>0</v>
      </c>
    </row>
    <row r="557" spans="1:14" s="14" customFormat="1">
      <c r="A557" s="13" t="s">
        <v>1296</v>
      </c>
      <c r="B557" s="14">
        <v>197</v>
      </c>
      <c r="C557" s="14">
        <v>50</v>
      </c>
      <c r="D557" s="14" t="s">
        <v>632</v>
      </c>
      <c r="E557" s="14">
        <v>15</v>
      </c>
      <c r="F557" s="21">
        <v>1</v>
      </c>
      <c r="G557" s="21">
        <v>15</v>
      </c>
      <c r="H557" s="14">
        <v>0</v>
      </c>
      <c r="I557" s="14">
        <v>246</v>
      </c>
      <c r="J557" s="14">
        <v>0</v>
      </c>
      <c r="K557" s="14">
        <v>0</v>
      </c>
      <c r="L557" s="12">
        <v>0</v>
      </c>
      <c r="M557" s="12">
        <v>0</v>
      </c>
      <c r="N557" s="12">
        <v>0</v>
      </c>
    </row>
    <row r="558" spans="1:14" s="14" customFormat="1">
      <c r="A558" s="13" t="s">
        <v>1296</v>
      </c>
      <c r="B558" s="14">
        <v>197</v>
      </c>
      <c r="C558" s="14">
        <v>50</v>
      </c>
      <c r="D558" s="14" t="s">
        <v>637</v>
      </c>
      <c r="E558" s="14">
        <v>15</v>
      </c>
      <c r="F558" s="21">
        <v>1</v>
      </c>
      <c r="G558" s="21">
        <v>15</v>
      </c>
      <c r="H558" s="14">
        <v>0</v>
      </c>
      <c r="I558" s="14">
        <v>246</v>
      </c>
      <c r="J558" s="14">
        <v>0</v>
      </c>
      <c r="K558" s="14">
        <v>0</v>
      </c>
      <c r="L558" s="12">
        <v>0</v>
      </c>
      <c r="M558" s="12">
        <v>0</v>
      </c>
      <c r="N558" s="12">
        <v>0</v>
      </c>
    </row>
    <row r="559" spans="1:14" s="14" customFormat="1">
      <c r="A559" s="13" t="s">
        <v>1296</v>
      </c>
      <c r="B559" s="14">
        <v>197</v>
      </c>
      <c r="C559" s="14">
        <v>50</v>
      </c>
      <c r="D559" s="14" t="s">
        <v>636</v>
      </c>
      <c r="E559" s="14">
        <v>15</v>
      </c>
      <c r="F559" s="21">
        <v>1</v>
      </c>
      <c r="G559" s="21">
        <v>15</v>
      </c>
      <c r="H559" s="14">
        <v>0</v>
      </c>
      <c r="I559" s="14">
        <v>246</v>
      </c>
      <c r="J559" s="14">
        <v>0</v>
      </c>
      <c r="K559" s="14">
        <v>0</v>
      </c>
      <c r="L559" s="12">
        <v>0</v>
      </c>
      <c r="M559" s="12">
        <v>0</v>
      </c>
      <c r="N559" s="12">
        <v>0</v>
      </c>
    </row>
    <row r="560" spans="1:14" s="14" customFormat="1">
      <c r="A560" s="13" t="s">
        <v>1295</v>
      </c>
      <c r="B560" s="14">
        <v>245</v>
      </c>
      <c r="C560" s="14">
        <v>87</v>
      </c>
      <c r="D560" s="14" t="s">
        <v>642</v>
      </c>
      <c r="E560" s="14">
        <v>15</v>
      </c>
      <c r="F560" s="21">
        <v>1</v>
      </c>
      <c r="G560" s="21">
        <v>15</v>
      </c>
      <c r="H560" s="14">
        <v>0</v>
      </c>
      <c r="I560" s="14">
        <v>246</v>
      </c>
      <c r="J560" s="14">
        <v>0</v>
      </c>
      <c r="K560" s="14">
        <v>0</v>
      </c>
      <c r="L560" s="12">
        <v>0</v>
      </c>
      <c r="M560" s="12">
        <v>0</v>
      </c>
      <c r="N560" s="12">
        <v>0</v>
      </c>
    </row>
    <row r="561" spans="1:14" s="14" customFormat="1">
      <c r="A561" s="13" t="s">
        <v>1296</v>
      </c>
      <c r="B561" s="14">
        <v>245</v>
      </c>
      <c r="C561" s="14">
        <v>87</v>
      </c>
      <c r="D561" s="14" t="s">
        <v>643</v>
      </c>
      <c r="E561" s="14">
        <v>15</v>
      </c>
      <c r="F561" s="21">
        <v>1</v>
      </c>
      <c r="G561" s="21">
        <v>15</v>
      </c>
      <c r="H561" s="14">
        <v>0</v>
      </c>
      <c r="I561" s="14">
        <v>246</v>
      </c>
      <c r="J561" s="14">
        <v>0</v>
      </c>
      <c r="K561" s="14">
        <v>0</v>
      </c>
      <c r="L561" s="12">
        <v>0</v>
      </c>
      <c r="M561" s="12">
        <v>0</v>
      </c>
      <c r="N561" s="12">
        <v>0</v>
      </c>
    </row>
    <row r="562" spans="1:14" s="14" customFormat="1">
      <c r="A562" s="13" t="s">
        <v>1296</v>
      </c>
      <c r="B562" s="14">
        <v>245</v>
      </c>
      <c r="C562" s="14">
        <v>87</v>
      </c>
      <c r="D562" s="14" t="s">
        <v>632</v>
      </c>
      <c r="E562" s="14">
        <v>15</v>
      </c>
      <c r="F562" s="21">
        <v>1</v>
      </c>
      <c r="G562" s="21">
        <v>15</v>
      </c>
      <c r="H562" s="14">
        <v>0</v>
      </c>
      <c r="I562" s="14">
        <v>246</v>
      </c>
      <c r="J562" s="14">
        <v>0</v>
      </c>
      <c r="K562" s="14">
        <v>0</v>
      </c>
      <c r="L562" s="12">
        <v>0</v>
      </c>
      <c r="M562" s="12">
        <v>0</v>
      </c>
      <c r="N562" s="12">
        <v>0</v>
      </c>
    </row>
    <row r="563" spans="1:14" s="14" customFormat="1">
      <c r="A563" s="13" t="s">
        <v>1296</v>
      </c>
      <c r="B563" s="14">
        <v>245</v>
      </c>
      <c r="C563" s="14">
        <v>87</v>
      </c>
      <c r="D563" s="14" t="s">
        <v>637</v>
      </c>
      <c r="E563" s="14">
        <v>15</v>
      </c>
      <c r="F563" s="21">
        <v>1</v>
      </c>
      <c r="G563" s="21">
        <v>15</v>
      </c>
      <c r="H563" s="14">
        <v>0</v>
      </c>
      <c r="I563" s="14">
        <v>246</v>
      </c>
      <c r="J563" s="14">
        <v>0</v>
      </c>
      <c r="K563" s="14">
        <v>0</v>
      </c>
      <c r="L563" s="12">
        <v>0</v>
      </c>
      <c r="M563" s="12">
        <v>0</v>
      </c>
      <c r="N563" s="12">
        <v>0</v>
      </c>
    </row>
    <row r="564" spans="1:14" s="14" customFormat="1">
      <c r="A564" s="13" t="s">
        <v>1296</v>
      </c>
      <c r="B564" s="14">
        <v>245</v>
      </c>
      <c r="C564" s="14">
        <v>87</v>
      </c>
      <c r="D564" s="14" t="s">
        <v>636</v>
      </c>
      <c r="E564" s="14">
        <v>15</v>
      </c>
      <c r="F564" s="21">
        <v>1</v>
      </c>
      <c r="G564" s="21">
        <v>15</v>
      </c>
      <c r="H564" s="14">
        <v>0</v>
      </c>
      <c r="I564" s="14">
        <v>246</v>
      </c>
      <c r="J564" s="14">
        <v>0</v>
      </c>
      <c r="K564" s="14">
        <v>0</v>
      </c>
      <c r="L564" s="12">
        <v>0</v>
      </c>
      <c r="M564" s="12">
        <v>0</v>
      </c>
      <c r="N564" s="12">
        <v>0</v>
      </c>
    </row>
    <row r="565" spans="1:14" s="14" customFormat="1">
      <c r="A565" s="13" t="s">
        <v>1295</v>
      </c>
      <c r="B565" s="14">
        <v>245</v>
      </c>
      <c r="C565" s="14">
        <v>154</v>
      </c>
      <c r="D565" s="14" t="s">
        <v>642</v>
      </c>
      <c r="E565" s="14">
        <v>15</v>
      </c>
      <c r="F565" s="21">
        <v>1</v>
      </c>
      <c r="G565" s="21">
        <v>15</v>
      </c>
      <c r="H565" s="14">
        <v>0</v>
      </c>
      <c r="I565" s="14">
        <v>246</v>
      </c>
      <c r="J565" s="14">
        <v>0</v>
      </c>
      <c r="K565" s="14">
        <v>0</v>
      </c>
      <c r="L565" s="12">
        <v>0</v>
      </c>
      <c r="M565" s="12">
        <v>0</v>
      </c>
      <c r="N565" s="12">
        <v>0</v>
      </c>
    </row>
    <row r="566" spans="1:14" s="14" customFormat="1">
      <c r="A566" s="13" t="s">
        <v>1296</v>
      </c>
      <c r="B566" s="14">
        <v>245</v>
      </c>
      <c r="C566" s="14">
        <v>154</v>
      </c>
      <c r="D566" s="14" t="s">
        <v>643</v>
      </c>
      <c r="E566" s="14">
        <v>15</v>
      </c>
      <c r="F566" s="21">
        <v>1</v>
      </c>
      <c r="G566" s="21">
        <v>15</v>
      </c>
      <c r="H566" s="14">
        <v>0</v>
      </c>
      <c r="I566" s="14">
        <v>246</v>
      </c>
      <c r="J566" s="14">
        <v>0</v>
      </c>
      <c r="K566" s="14">
        <v>0</v>
      </c>
      <c r="L566" s="12">
        <v>0</v>
      </c>
      <c r="M566" s="12">
        <v>0</v>
      </c>
      <c r="N566" s="12">
        <v>0</v>
      </c>
    </row>
    <row r="567" spans="1:14" s="14" customFormat="1">
      <c r="A567" s="13" t="s">
        <v>1296</v>
      </c>
      <c r="B567" s="14">
        <v>245</v>
      </c>
      <c r="C567" s="14">
        <v>154</v>
      </c>
      <c r="D567" s="14" t="s">
        <v>632</v>
      </c>
      <c r="E567" s="14">
        <v>15</v>
      </c>
      <c r="F567" s="21">
        <v>1</v>
      </c>
      <c r="G567" s="21">
        <v>15</v>
      </c>
      <c r="H567" s="14">
        <v>0</v>
      </c>
      <c r="I567" s="14">
        <v>246</v>
      </c>
      <c r="J567" s="14">
        <v>0</v>
      </c>
      <c r="K567" s="14">
        <v>0</v>
      </c>
      <c r="L567" s="12">
        <v>0</v>
      </c>
      <c r="M567" s="12">
        <v>0</v>
      </c>
      <c r="N567" s="12">
        <v>0</v>
      </c>
    </row>
    <row r="568" spans="1:14" s="14" customFormat="1">
      <c r="A568" s="13" t="s">
        <v>1296</v>
      </c>
      <c r="B568" s="14">
        <v>245</v>
      </c>
      <c r="C568" s="14">
        <v>154</v>
      </c>
      <c r="D568" s="14" t="s">
        <v>637</v>
      </c>
      <c r="E568" s="14">
        <v>15</v>
      </c>
      <c r="F568" s="21">
        <v>1</v>
      </c>
      <c r="G568" s="21">
        <v>15</v>
      </c>
      <c r="H568" s="14">
        <v>0</v>
      </c>
      <c r="I568" s="14">
        <v>246</v>
      </c>
      <c r="J568" s="14">
        <v>0</v>
      </c>
      <c r="K568" s="14">
        <v>0</v>
      </c>
      <c r="L568" s="12">
        <v>0</v>
      </c>
      <c r="M568" s="12">
        <v>0</v>
      </c>
      <c r="N568" s="12">
        <v>0</v>
      </c>
    </row>
    <row r="569" spans="1:14" s="14" customFormat="1">
      <c r="A569" s="13" t="s">
        <v>1296</v>
      </c>
      <c r="B569" s="14">
        <v>245</v>
      </c>
      <c r="C569" s="14">
        <v>154</v>
      </c>
      <c r="D569" s="14" t="s">
        <v>636</v>
      </c>
      <c r="E569" s="14">
        <v>15</v>
      </c>
      <c r="F569" s="21">
        <v>1</v>
      </c>
      <c r="G569" s="21">
        <v>15</v>
      </c>
      <c r="H569" s="14">
        <v>0</v>
      </c>
      <c r="I569" s="14">
        <v>246</v>
      </c>
      <c r="J569" s="14">
        <v>0</v>
      </c>
      <c r="K569" s="14">
        <v>0</v>
      </c>
      <c r="L569" s="12">
        <v>0</v>
      </c>
      <c r="M569" s="12">
        <v>0</v>
      </c>
      <c r="N569" s="12">
        <v>0</v>
      </c>
    </row>
    <row r="570" spans="1:14" s="14" customFormat="1">
      <c r="A570" s="13" t="s">
        <v>1295</v>
      </c>
      <c r="B570" s="14">
        <v>245</v>
      </c>
      <c r="C570" s="14">
        <v>256</v>
      </c>
      <c r="D570" s="14" t="s">
        <v>642</v>
      </c>
      <c r="E570" s="14">
        <v>15</v>
      </c>
      <c r="F570" s="21">
        <v>1</v>
      </c>
      <c r="G570" s="21">
        <v>15</v>
      </c>
      <c r="H570" s="14">
        <v>0</v>
      </c>
      <c r="I570" s="14">
        <v>246</v>
      </c>
      <c r="J570" s="14">
        <v>0</v>
      </c>
      <c r="K570" s="14">
        <v>0</v>
      </c>
      <c r="L570" s="12">
        <v>0</v>
      </c>
      <c r="M570" s="12">
        <v>0</v>
      </c>
      <c r="N570" s="12">
        <v>0</v>
      </c>
    </row>
    <row r="571" spans="1:14" s="14" customFormat="1">
      <c r="A571" s="13" t="s">
        <v>1296</v>
      </c>
      <c r="B571" s="14">
        <v>245</v>
      </c>
      <c r="C571" s="14">
        <v>256</v>
      </c>
      <c r="D571" s="14" t="s">
        <v>643</v>
      </c>
      <c r="E571" s="14">
        <v>15</v>
      </c>
      <c r="F571" s="21">
        <v>1</v>
      </c>
      <c r="G571" s="21">
        <v>15</v>
      </c>
      <c r="H571" s="14">
        <v>0</v>
      </c>
      <c r="I571" s="14">
        <v>246</v>
      </c>
      <c r="J571" s="14">
        <v>0</v>
      </c>
      <c r="K571" s="14">
        <v>0</v>
      </c>
      <c r="L571" s="12">
        <v>0</v>
      </c>
      <c r="M571" s="12">
        <v>0</v>
      </c>
      <c r="N571" s="12">
        <v>0</v>
      </c>
    </row>
    <row r="572" spans="1:14" s="14" customFormat="1">
      <c r="A572" s="13" t="s">
        <v>1296</v>
      </c>
      <c r="B572" s="14">
        <v>245</v>
      </c>
      <c r="C572" s="14">
        <v>256</v>
      </c>
      <c r="D572" s="14" t="s">
        <v>632</v>
      </c>
      <c r="E572" s="14">
        <v>15</v>
      </c>
      <c r="F572" s="21">
        <v>1</v>
      </c>
      <c r="G572" s="21">
        <v>15</v>
      </c>
      <c r="H572" s="14">
        <v>0</v>
      </c>
      <c r="I572" s="14">
        <v>246</v>
      </c>
      <c r="J572" s="14">
        <v>0</v>
      </c>
      <c r="K572" s="14">
        <v>0</v>
      </c>
      <c r="L572" s="12">
        <v>0</v>
      </c>
      <c r="M572" s="12">
        <v>0</v>
      </c>
      <c r="N572" s="12">
        <v>0</v>
      </c>
    </row>
    <row r="573" spans="1:14" s="14" customFormat="1">
      <c r="A573" s="13" t="s">
        <v>1296</v>
      </c>
      <c r="B573" s="14">
        <v>245</v>
      </c>
      <c r="C573" s="14">
        <v>256</v>
      </c>
      <c r="D573" s="14" t="s">
        <v>637</v>
      </c>
      <c r="E573" s="14">
        <v>15</v>
      </c>
      <c r="F573" s="21">
        <v>1</v>
      </c>
      <c r="G573" s="21">
        <v>15</v>
      </c>
      <c r="H573" s="14">
        <v>0</v>
      </c>
      <c r="I573" s="14">
        <v>246</v>
      </c>
      <c r="J573" s="14">
        <v>0</v>
      </c>
      <c r="K573" s="14">
        <v>0</v>
      </c>
      <c r="L573" s="12">
        <v>0</v>
      </c>
      <c r="M573" s="12">
        <v>0</v>
      </c>
      <c r="N573" s="12">
        <v>0</v>
      </c>
    </row>
    <row r="574" spans="1:14" s="14" customFormat="1">
      <c r="A574" s="13" t="s">
        <v>1296</v>
      </c>
      <c r="B574" s="14">
        <v>245</v>
      </c>
      <c r="C574" s="14">
        <v>256</v>
      </c>
      <c r="D574" s="14" t="s">
        <v>636</v>
      </c>
      <c r="E574" s="14">
        <v>15</v>
      </c>
      <c r="F574" s="21">
        <v>1</v>
      </c>
      <c r="G574" s="21">
        <v>15</v>
      </c>
      <c r="H574" s="14">
        <v>0</v>
      </c>
      <c r="I574" s="14">
        <v>246</v>
      </c>
      <c r="J574" s="14">
        <v>0</v>
      </c>
      <c r="K574" s="14">
        <v>0</v>
      </c>
      <c r="L574" s="12">
        <v>0</v>
      </c>
      <c r="M574" s="12">
        <v>0</v>
      </c>
      <c r="N574" s="12">
        <v>0</v>
      </c>
    </row>
    <row r="575" spans="1:14" s="14" customFormat="1">
      <c r="A575" s="13" t="s">
        <v>1295</v>
      </c>
      <c r="B575" s="14">
        <v>298</v>
      </c>
      <c r="C575" s="14">
        <v>136</v>
      </c>
      <c r="D575" s="14" t="s">
        <v>642</v>
      </c>
      <c r="E575" s="14">
        <v>15</v>
      </c>
      <c r="F575" s="21">
        <v>1</v>
      </c>
      <c r="G575" s="21">
        <v>15</v>
      </c>
      <c r="H575" s="14">
        <v>0</v>
      </c>
      <c r="I575" s="14">
        <v>246</v>
      </c>
      <c r="J575" s="14">
        <v>0</v>
      </c>
      <c r="K575" s="14">
        <v>0</v>
      </c>
      <c r="L575" s="12">
        <v>0</v>
      </c>
      <c r="M575" s="12">
        <v>0</v>
      </c>
      <c r="N575" s="12">
        <v>0</v>
      </c>
    </row>
    <row r="576" spans="1:14" s="14" customFormat="1">
      <c r="A576" s="13" t="s">
        <v>1296</v>
      </c>
      <c r="B576" s="14">
        <v>298</v>
      </c>
      <c r="C576" s="14">
        <v>136</v>
      </c>
      <c r="D576" s="14" t="s">
        <v>643</v>
      </c>
      <c r="E576" s="14">
        <v>15</v>
      </c>
      <c r="F576" s="21">
        <v>1</v>
      </c>
      <c r="G576" s="21">
        <v>15</v>
      </c>
      <c r="H576" s="14">
        <v>0</v>
      </c>
      <c r="I576" s="14">
        <v>246</v>
      </c>
      <c r="J576" s="14">
        <v>0</v>
      </c>
      <c r="K576" s="14">
        <v>0</v>
      </c>
      <c r="L576" s="12">
        <v>0</v>
      </c>
      <c r="M576" s="12">
        <v>0</v>
      </c>
      <c r="N576" s="12">
        <v>0</v>
      </c>
    </row>
    <row r="577" spans="1:14" s="14" customFormat="1">
      <c r="A577" s="13" t="s">
        <v>1296</v>
      </c>
      <c r="B577" s="14">
        <v>298</v>
      </c>
      <c r="C577" s="14">
        <v>136</v>
      </c>
      <c r="D577" s="14" t="s">
        <v>632</v>
      </c>
      <c r="E577" s="14">
        <v>15</v>
      </c>
      <c r="F577" s="21">
        <v>1</v>
      </c>
      <c r="G577" s="21">
        <v>15</v>
      </c>
      <c r="H577" s="14">
        <v>0</v>
      </c>
      <c r="I577" s="14">
        <v>246</v>
      </c>
      <c r="J577" s="14">
        <v>0</v>
      </c>
      <c r="K577" s="14">
        <v>0</v>
      </c>
      <c r="L577" s="12">
        <v>0</v>
      </c>
      <c r="M577" s="12">
        <v>0</v>
      </c>
      <c r="N577" s="12">
        <v>0</v>
      </c>
    </row>
    <row r="578" spans="1:14" s="14" customFormat="1">
      <c r="A578" s="13" t="s">
        <v>1296</v>
      </c>
      <c r="B578" s="14">
        <v>298</v>
      </c>
      <c r="C578" s="14">
        <v>136</v>
      </c>
      <c r="D578" s="14" t="s">
        <v>637</v>
      </c>
      <c r="E578" s="14">
        <v>15</v>
      </c>
      <c r="F578" s="21">
        <v>1</v>
      </c>
      <c r="G578" s="21">
        <v>15</v>
      </c>
      <c r="H578" s="14">
        <v>0</v>
      </c>
      <c r="I578" s="14">
        <v>246</v>
      </c>
      <c r="J578" s="14">
        <v>0</v>
      </c>
      <c r="K578" s="14">
        <v>0</v>
      </c>
      <c r="L578" s="12">
        <v>0</v>
      </c>
      <c r="M578" s="12">
        <v>0</v>
      </c>
      <c r="N578" s="12">
        <v>0</v>
      </c>
    </row>
    <row r="579" spans="1:14" s="14" customFormat="1">
      <c r="A579" s="13" t="s">
        <v>1296</v>
      </c>
      <c r="B579" s="14">
        <v>298</v>
      </c>
      <c r="C579" s="14">
        <v>136</v>
      </c>
      <c r="D579" s="14" t="s">
        <v>636</v>
      </c>
      <c r="E579" s="14">
        <v>15</v>
      </c>
      <c r="F579" s="21">
        <v>1</v>
      </c>
      <c r="G579" s="21">
        <v>15</v>
      </c>
      <c r="H579" s="14">
        <v>0</v>
      </c>
      <c r="I579" s="14">
        <v>246</v>
      </c>
      <c r="J579" s="14">
        <v>0</v>
      </c>
      <c r="K579" s="14">
        <v>0</v>
      </c>
      <c r="L579" s="12">
        <v>0</v>
      </c>
      <c r="M579" s="12">
        <v>0</v>
      </c>
      <c r="N579" s="12">
        <v>0</v>
      </c>
    </row>
    <row r="580" spans="1:14" s="14" customFormat="1">
      <c r="A580" s="13" t="s">
        <v>1295</v>
      </c>
      <c r="B580" s="14">
        <v>362</v>
      </c>
      <c r="C580" s="14">
        <v>45</v>
      </c>
      <c r="D580" s="14" t="s">
        <v>642</v>
      </c>
      <c r="E580" s="14">
        <v>15</v>
      </c>
      <c r="F580" s="21">
        <v>1</v>
      </c>
      <c r="G580" s="21">
        <v>15</v>
      </c>
      <c r="H580" s="14">
        <v>0</v>
      </c>
      <c r="I580" s="14">
        <v>246</v>
      </c>
      <c r="J580" s="14">
        <v>0</v>
      </c>
      <c r="K580" s="14">
        <v>0</v>
      </c>
      <c r="L580" s="12">
        <v>0</v>
      </c>
      <c r="M580" s="12">
        <v>0</v>
      </c>
      <c r="N580" s="12">
        <v>0</v>
      </c>
    </row>
    <row r="581" spans="1:14" s="14" customFormat="1">
      <c r="A581" s="13" t="s">
        <v>1296</v>
      </c>
      <c r="B581" s="14">
        <v>362</v>
      </c>
      <c r="C581" s="14">
        <v>45</v>
      </c>
      <c r="D581" s="14" t="s">
        <v>643</v>
      </c>
      <c r="E581" s="14">
        <v>15</v>
      </c>
      <c r="F581" s="21">
        <v>1</v>
      </c>
      <c r="G581" s="21">
        <v>15</v>
      </c>
      <c r="H581" s="14">
        <v>0</v>
      </c>
      <c r="I581" s="14">
        <v>246</v>
      </c>
      <c r="J581" s="14">
        <v>0</v>
      </c>
      <c r="K581" s="14">
        <v>0</v>
      </c>
      <c r="L581" s="12">
        <v>0</v>
      </c>
      <c r="M581" s="12">
        <v>0</v>
      </c>
      <c r="N581" s="12">
        <v>0</v>
      </c>
    </row>
    <row r="582" spans="1:14" s="14" customFormat="1">
      <c r="A582" s="13" t="s">
        <v>1296</v>
      </c>
      <c r="B582" s="14">
        <v>362</v>
      </c>
      <c r="C582" s="14">
        <v>45</v>
      </c>
      <c r="D582" s="14" t="s">
        <v>632</v>
      </c>
      <c r="E582" s="14">
        <v>15</v>
      </c>
      <c r="F582" s="21">
        <v>1</v>
      </c>
      <c r="G582" s="21">
        <v>15</v>
      </c>
      <c r="H582" s="14">
        <v>0</v>
      </c>
      <c r="I582" s="14">
        <v>246</v>
      </c>
      <c r="J582" s="14">
        <v>0</v>
      </c>
      <c r="K582" s="14">
        <v>0</v>
      </c>
      <c r="L582" s="12">
        <v>0</v>
      </c>
      <c r="M582" s="12">
        <v>0</v>
      </c>
      <c r="N582" s="12">
        <v>0</v>
      </c>
    </row>
    <row r="583" spans="1:14" s="14" customFormat="1">
      <c r="A583" s="13" t="s">
        <v>1296</v>
      </c>
      <c r="B583" s="14">
        <v>362</v>
      </c>
      <c r="C583" s="14">
        <v>45</v>
      </c>
      <c r="D583" s="14" t="s">
        <v>637</v>
      </c>
      <c r="E583" s="14">
        <v>15</v>
      </c>
      <c r="F583" s="21">
        <v>1</v>
      </c>
      <c r="G583" s="21">
        <v>15</v>
      </c>
      <c r="H583" s="14">
        <v>0</v>
      </c>
      <c r="I583" s="14">
        <v>246</v>
      </c>
      <c r="J583" s="14">
        <v>0</v>
      </c>
      <c r="K583" s="14">
        <v>0</v>
      </c>
      <c r="L583" s="12">
        <v>0</v>
      </c>
      <c r="M583" s="12">
        <v>0</v>
      </c>
      <c r="N583" s="12">
        <v>0</v>
      </c>
    </row>
    <row r="584" spans="1:14" s="14" customFormat="1">
      <c r="A584" s="13" t="s">
        <v>1296</v>
      </c>
      <c r="B584" s="14">
        <v>362</v>
      </c>
      <c r="C584" s="14">
        <v>45</v>
      </c>
      <c r="D584" s="14" t="s">
        <v>636</v>
      </c>
      <c r="E584" s="14">
        <v>15</v>
      </c>
      <c r="F584" s="21">
        <v>1</v>
      </c>
      <c r="G584" s="21">
        <v>15</v>
      </c>
      <c r="H584" s="14">
        <v>0</v>
      </c>
      <c r="I584" s="14">
        <v>246</v>
      </c>
      <c r="J584" s="14">
        <v>0</v>
      </c>
      <c r="K584" s="14">
        <v>0</v>
      </c>
      <c r="L584" s="12">
        <v>0</v>
      </c>
      <c r="M584" s="12">
        <v>0</v>
      </c>
      <c r="N584" s="12">
        <v>0</v>
      </c>
    </row>
    <row r="585" spans="1:14" s="14" customFormat="1">
      <c r="A585" s="13" t="s">
        <v>1295</v>
      </c>
      <c r="B585" s="14">
        <v>372</v>
      </c>
      <c r="C585" s="14">
        <v>88</v>
      </c>
      <c r="D585" s="14" t="s">
        <v>642</v>
      </c>
      <c r="E585" s="14">
        <v>15</v>
      </c>
      <c r="F585" s="21">
        <v>1</v>
      </c>
      <c r="G585" s="21">
        <v>15</v>
      </c>
      <c r="H585" s="14">
        <v>0</v>
      </c>
      <c r="I585" s="14">
        <v>246</v>
      </c>
      <c r="J585" s="14">
        <v>0</v>
      </c>
      <c r="K585" s="14">
        <v>0</v>
      </c>
      <c r="L585" s="12">
        <v>0</v>
      </c>
      <c r="M585" s="12">
        <v>0</v>
      </c>
      <c r="N585" s="12">
        <v>0</v>
      </c>
    </row>
    <row r="586" spans="1:14" s="14" customFormat="1">
      <c r="A586" s="13" t="s">
        <v>1296</v>
      </c>
      <c r="B586" s="14">
        <v>372</v>
      </c>
      <c r="C586" s="14">
        <v>88</v>
      </c>
      <c r="D586" s="14" t="s">
        <v>643</v>
      </c>
      <c r="E586" s="14">
        <v>15</v>
      </c>
      <c r="F586" s="21">
        <v>1</v>
      </c>
      <c r="G586" s="21">
        <v>15</v>
      </c>
      <c r="H586" s="14">
        <v>0</v>
      </c>
      <c r="I586" s="14">
        <v>246</v>
      </c>
      <c r="J586" s="14">
        <v>0</v>
      </c>
      <c r="K586" s="14">
        <v>0</v>
      </c>
      <c r="L586" s="12">
        <v>0</v>
      </c>
      <c r="M586" s="12">
        <v>0</v>
      </c>
      <c r="N586" s="12">
        <v>0</v>
      </c>
    </row>
    <row r="587" spans="1:14" s="14" customFormat="1">
      <c r="A587" s="13" t="s">
        <v>1296</v>
      </c>
      <c r="B587" s="14">
        <v>372</v>
      </c>
      <c r="C587" s="14">
        <v>88</v>
      </c>
      <c r="D587" s="14" t="s">
        <v>632</v>
      </c>
      <c r="E587" s="14">
        <v>15</v>
      </c>
      <c r="F587" s="21">
        <v>1</v>
      </c>
      <c r="G587" s="21">
        <v>15</v>
      </c>
      <c r="H587" s="14">
        <v>0</v>
      </c>
      <c r="I587" s="14">
        <v>246</v>
      </c>
      <c r="J587" s="14">
        <v>0</v>
      </c>
      <c r="K587" s="14">
        <v>0</v>
      </c>
      <c r="L587" s="12">
        <v>0</v>
      </c>
      <c r="M587" s="12">
        <v>0</v>
      </c>
      <c r="N587" s="12">
        <v>0</v>
      </c>
    </row>
    <row r="588" spans="1:14" s="14" customFormat="1">
      <c r="A588" s="13" t="s">
        <v>1296</v>
      </c>
      <c r="B588" s="14">
        <v>372</v>
      </c>
      <c r="C588" s="14">
        <v>88</v>
      </c>
      <c r="D588" s="14" t="s">
        <v>637</v>
      </c>
      <c r="E588" s="14">
        <v>15</v>
      </c>
      <c r="F588" s="21">
        <v>1</v>
      </c>
      <c r="G588" s="21">
        <v>15</v>
      </c>
      <c r="H588" s="14">
        <v>0</v>
      </c>
      <c r="I588" s="14">
        <v>246</v>
      </c>
      <c r="J588" s="14">
        <v>0</v>
      </c>
      <c r="K588" s="14">
        <v>0</v>
      </c>
      <c r="L588" s="12">
        <v>0</v>
      </c>
      <c r="M588" s="12">
        <v>0</v>
      </c>
      <c r="N588" s="12">
        <v>0</v>
      </c>
    </row>
    <row r="589" spans="1:14" s="14" customFormat="1">
      <c r="A589" s="13" t="s">
        <v>1296</v>
      </c>
      <c r="B589" s="14">
        <v>372</v>
      </c>
      <c r="C589" s="14">
        <v>88</v>
      </c>
      <c r="D589" s="14" t="s">
        <v>636</v>
      </c>
      <c r="E589" s="14">
        <v>15</v>
      </c>
      <c r="F589" s="21">
        <v>1</v>
      </c>
      <c r="G589" s="21">
        <v>15</v>
      </c>
      <c r="H589" s="14">
        <v>0</v>
      </c>
      <c r="I589" s="14">
        <v>246</v>
      </c>
      <c r="J589" s="14">
        <v>0</v>
      </c>
      <c r="K589" s="14">
        <v>0</v>
      </c>
      <c r="L589" s="12">
        <v>0</v>
      </c>
      <c r="M589" s="12">
        <v>0</v>
      </c>
      <c r="N589" s="12">
        <v>0</v>
      </c>
    </row>
    <row r="590" spans="1:14" s="14" customFormat="1">
      <c r="A590" s="13" t="s">
        <v>1295</v>
      </c>
      <c r="B590" s="14">
        <v>360</v>
      </c>
      <c r="C590" s="14">
        <v>154</v>
      </c>
      <c r="D590" s="14" t="s">
        <v>642</v>
      </c>
      <c r="E590" s="14">
        <v>15</v>
      </c>
      <c r="F590" s="21">
        <v>1</v>
      </c>
      <c r="G590" s="21">
        <v>15</v>
      </c>
      <c r="H590" s="14">
        <v>0</v>
      </c>
      <c r="I590" s="14">
        <v>246</v>
      </c>
      <c r="J590" s="14">
        <v>0</v>
      </c>
      <c r="K590" s="14">
        <v>0</v>
      </c>
      <c r="L590" s="12">
        <v>0</v>
      </c>
      <c r="M590" s="12">
        <v>0</v>
      </c>
      <c r="N590" s="12">
        <v>0</v>
      </c>
    </row>
    <row r="591" spans="1:14" s="14" customFormat="1">
      <c r="A591" s="13" t="s">
        <v>1296</v>
      </c>
      <c r="B591" s="14">
        <v>360</v>
      </c>
      <c r="C591" s="14">
        <v>154</v>
      </c>
      <c r="D591" s="14" t="s">
        <v>643</v>
      </c>
      <c r="E591" s="14">
        <v>15</v>
      </c>
      <c r="F591" s="21">
        <v>1</v>
      </c>
      <c r="G591" s="21">
        <v>15</v>
      </c>
      <c r="H591" s="14">
        <v>0</v>
      </c>
      <c r="I591" s="14">
        <v>246</v>
      </c>
      <c r="J591" s="14">
        <v>0</v>
      </c>
      <c r="K591" s="14">
        <v>0</v>
      </c>
      <c r="L591" s="12">
        <v>0</v>
      </c>
      <c r="M591" s="12">
        <v>0</v>
      </c>
      <c r="N591" s="12">
        <v>0</v>
      </c>
    </row>
    <row r="592" spans="1:14" s="14" customFormat="1">
      <c r="A592" s="13" t="s">
        <v>1296</v>
      </c>
      <c r="B592" s="14">
        <v>360</v>
      </c>
      <c r="C592" s="14">
        <v>154</v>
      </c>
      <c r="D592" s="14" t="s">
        <v>632</v>
      </c>
      <c r="E592" s="14">
        <v>15</v>
      </c>
      <c r="F592" s="21">
        <v>1</v>
      </c>
      <c r="G592" s="21">
        <v>15</v>
      </c>
      <c r="H592" s="14">
        <v>0</v>
      </c>
      <c r="I592" s="14">
        <v>246</v>
      </c>
      <c r="J592" s="14">
        <v>0</v>
      </c>
      <c r="K592" s="14">
        <v>0</v>
      </c>
      <c r="L592" s="12">
        <v>0</v>
      </c>
      <c r="M592" s="12">
        <v>0</v>
      </c>
      <c r="N592" s="12">
        <v>0</v>
      </c>
    </row>
    <row r="593" spans="1:14" s="14" customFormat="1">
      <c r="A593" s="13" t="s">
        <v>1296</v>
      </c>
      <c r="B593" s="14">
        <v>360</v>
      </c>
      <c r="C593" s="14">
        <v>154</v>
      </c>
      <c r="D593" s="14" t="s">
        <v>637</v>
      </c>
      <c r="E593" s="14">
        <v>15</v>
      </c>
      <c r="F593" s="21">
        <v>1</v>
      </c>
      <c r="G593" s="21">
        <v>15</v>
      </c>
      <c r="H593" s="14">
        <v>0</v>
      </c>
      <c r="I593" s="14">
        <v>246</v>
      </c>
      <c r="J593" s="14">
        <v>0</v>
      </c>
      <c r="K593" s="14">
        <v>0</v>
      </c>
      <c r="L593" s="12">
        <v>0</v>
      </c>
      <c r="M593" s="12">
        <v>0</v>
      </c>
      <c r="N593" s="12">
        <v>0</v>
      </c>
    </row>
    <row r="594" spans="1:14" s="14" customFormat="1">
      <c r="A594" s="13" t="s">
        <v>1296</v>
      </c>
      <c r="B594" s="14">
        <v>360</v>
      </c>
      <c r="C594" s="14">
        <v>154</v>
      </c>
      <c r="D594" s="14" t="s">
        <v>636</v>
      </c>
      <c r="E594" s="14">
        <v>15</v>
      </c>
      <c r="F594" s="21">
        <v>1</v>
      </c>
      <c r="G594" s="21">
        <v>15</v>
      </c>
      <c r="H594" s="14">
        <v>0</v>
      </c>
      <c r="I594" s="14">
        <v>246</v>
      </c>
      <c r="J594" s="14">
        <v>0</v>
      </c>
      <c r="K594" s="14">
        <v>0</v>
      </c>
      <c r="L594" s="12">
        <v>0</v>
      </c>
      <c r="M594" s="12">
        <v>0</v>
      </c>
      <c r="N594" s="12">
        <v>0</v>
      </c>
    </row>
    <row r="595" spans="1:14" s="14" customFormat="1">
      <c r="A595" s="13" t="s">
        <v>1295</v>
      </c>
      <c r="B595" s="14">
        <v>363</v>
      </c>
      <c r="C595" s="14">
        <v>224</v>
      </c>
      <c r="D595" s="14" t="s">
        <v>642</v>
      </c>
      <c r="E595" s="14">
        <v>15</v>
      </c>
      <c r="F595" s="21">
        <v>1</v>
      </c>
      <c r="G595" s="21">
        <v>15</v>
      </c>
      <c r="H595" s="14">
        <v>0</v>
      </c>
      <c r="I595" s="14">
        <v>246</v>
      </c>
      <c r="J595" s="14">
        <v>0</v>
      </c>
      <c r="K595" s="14">
        <v>0</v>
      </c>
      <c r="L595" s="12">
        <v>0</v>
      </c>
      <c r="M595" s="12">
        <v>0</v>
      </c>
      <c r="N595" s="12">
        <v>0</v>
      </c>
    </row>
    <row r="596" spans="1:14" s="14" customFormat="1">
      <c r="A596" s="13" t="s">
        <v>1296</v>
      </c>
      <c r="B596" s="14">
        <v>363</v>
      </c>
      <c r="C596" s="14">
        <v>224</v>
      </c>
      <c r="D596" s="14" t="s">
        <v>643</v>
      </c>
      <c r="E596" s="14">
        <v>15</v>
      </c>
      <c r="F596" s="21">
        <v>1</v>
      </c>
      <c r="G596" s="21">
        <v>15</v>
      </c>
      <c r="H596" s="14">
        <v>0</v>
      </c>
      <c r="I596" s="14">
        <v>246</v>
      </c>
      <c r="J596" s="14">
        <v>0</v>
      </c>
      <c r="K596" s="14">
        <v>0</v>
      </c>
      <c r="L596" s="12">
        <v>0</v>
      </c>
      <c r="M596" s="12">
        <v>0</v>
      </c>
      <c r="N596" s="12">
        <v>0</v>
      </c>
    </row>
    <row r="597" spans="1:14" s="14" customFormat="1">
      <c r="A597" s="13" t="s">
        <v>1296</v>
      </c>
      <c r="B597" s="14">
        <v>363</v>
      </c>
      <c r="C597" s="14">
        <v>224</v>
      </c>
      <c r="D597" s="14" t="s">
        <v>632</v>
      </c>
      <c r="E597" s="14">
        <v>15</v>
      </c>
      <c r="F597" s="21">
        <v>1</v>
      </c>
      <c r="G597" s="21">
        <v>15</v>
      </c>
      <c r="H597" s="14">
        <v>0</v>
      </c>
      <c r="I597" s="14">
        <v>246</v>
      </c>
      <c r="J597" s="14">
        <v>0</v>
      </c>
      <c r="K597" s="14">
        <v>0</v>
      </c>
      <c r="L597" s="12">
        <v>0</v>
      </c>
      <c r="M597" s="12">
        <v>0</v>
      </c>
      <c r="N597" s="12">
        <v>0</v>
      </c>
    </row>
    <row r="598" spans="1:14" s="14" customFormat="1">
      <c r="A598" s="13" t="s">
        <v>1296</v>
      </c>
      <c r="B598" s="14">
        <v>363</v>
      </c>
      <c r="C598" s="14">
        <v>224</v>
      </c>
      <c r="D598" s="14" t="s">
        <v>637</v>
      </c>
      <c r="E598" s="14">
        <v>15</v>
      </c>
      <c r="F598" s="21">
        <v>1</v>
      </c>
      <c r="G598" s="21">
        <v>15</v>
      </c>
      <c r="H598" s="14">
        <v>0</v>
      </c>
      <c r="I598" s="14">
        <v>246</v>
      </c>
      <c r="J598" s="14">
        <v>0</v>
      </c>
      <c r="K598" s="14">
        <v>0</v>
      </c>
      <c r="L598" s="12">
        <v>0</v>
      </c>
      <c r="M598" s="12">
        <v>0</v>
      </c>
      <c r="N598" s="12">
        <v>0</v>
      </c>
    </row>
    <row r="599" spans="1:14" s="14" customFormat="1">
      <c r="A599" s="13" t="s">
        <v>1296</v>
      </c>
      <c r="B599" s="14">
        <v>363</v>
      </c>
      <c r="C599" s="14">
        <v>224</v>
      </c>
      <c r="D599" s="14" t="s">
        <v>636</v>
      </c>
      <c r="E599" s="14">
        <v>15</v>
      </c>
      <c r="F599" s="21">
        <v>1</v>
      </c>
      <c r="G599" s="21">
        <v>15</v>
      </c>
      <c r="H599" s="14">
        <v>0</v>
      </c>
      <c r="I599" s="14">
        <v>246</v>
      </c>
      <c r="J599" s="14">
        <v>0</v>
      </c>
      <c r="K599" s="14">
        <v>0</v>
      </c>
      <c r="L599" s="12">
        <v>0</v>
      </c>
      <c r="M599" s="12">
        <v>0</v>
      </c>
      <c r="N599" s="12">
        <v>0</v>
      </c>
    </row>
    <row r="600" spans="1:14" s="14" customFormat="1">
      <c r="A600" s="13" t="s">
        <v>1295</v>
      </c>
      <c r="B600" s="14">
        <v>296</v>
      </c>
      <c r="C600" s="14">
        <v>292</v>
      </c>
      <c r="D600" s="14" t="s">
        <v>642</v>
      </c>
      <c r="E600" s="14">
        <v>15</v>
      </c>
      <c r="F600" s="21">
        <v>1</v>
      </c>
      <c r="G600" s="21">
        <v>15</v>
      </c>
      <c r="H600" s="14">
        <v>0</v>
      </c>
      <c r="I600" s="14">
        <v>246</v>
      </c>
      <c r="J600" s="14">
        <v>0</v>
      </c>
      <c r="K600" s="14">
        <v>0</v>
      </c>
      <c r="L600" s="12">
        <v>0</v>
      </c>
      <c r="M600" s="12">
        <v>0</v>
      </c>
      <c r="N600" s="12">
        <v>0</v>
      </c>
    </row>
    <row r="601" spans="1:14" s="14" customFormat="1">
      <c r="A601" s="13" t="s">
        <v>1296</v>
      </c>
      <c r="B601" s="14">
        <v>296</v>
      </c>
      <c r="C601" s="14">
        <v>292</v>
      </c>
      <c r="D601" s="14" t="s">
        <v>643</v>
      </c>
      <c r="E601" s="14">
        <v>15</v>
      </c>
      <c r="F601" s="21">
        <v>1</v>
      </c>
      <c r="G601" s="21">
        <v>15</v>
      </c>
      <c r="H601" s="14">
        <v>0</v>
      </c>
      <c r="I601" s="14">
        <v>246</v>
      </c>
      <c r="J601" s="14">
        <v>0</v>
      </c>
      <c r="K601" s="14">
        <v>0</v>
      </c>
      <c r="L601" s="12">
        <v>0</v>
      </c>
      <c r="M601" s="12">
        <v>0</v>
      </c>
      <c r="N601" s="12">
        <v>0</v>
      </c>
    </row>
    <row r="602" spans="1:14" s="14" customFormat="1">
      <c r="A602" s="13" t="s">
        <v>1296</v>
      </c>
      <c r="B602" s="14">
        <v>296</v>
      </c>
      <c r="C602" s="14">
        <v>292</v>
      </c>
      <c r="D602" s="14" t="s">
        <v>632</v>
      </c>
      <c r="E602" s="14">
        <v>15</v>
      </c>
      <c r="F602" s="21">
        <v>1</v>
      </c>
      <c r="G602" s="21">
        <v>15</v>
      </c>
      <c r="H602" s="14">
        <v>0</v>
      </c>
      <c r="I602" s="14">
        <v>246</v>
      </c>
      <c r="J602" s="14">
        <v>0</v>
      </c>
      <c r="K602" s="14">
        <v>0</v>
      </c>
      <c r="L602" s="12">
        <v>0</v>
      </c>
      <c r="M602" s="12">
        <v>0</v>
      </c>
      <c r="N602" s="12">
        <v>0</v>
      </c>
    </row>
    <row r="603" spans="1:14" s="14" customFormat="1">
      <c r="A603" s="13" t="s">
        <v>1296</v>
      </c>
      <c r="B603" s="14">
        <v>296</v>
      </c>
      <c r="C603" s="14">
        <v>292</v>
      </c>
      <c r="D603" s="14" t="s">
        <v>637</v>
      </c>
      <c r="E603" s="14">
        <v>15</v>
      </c>
      <c r="F603" s="21">
        <v>1</v>
      </c>
      <c r="G603" s="21">
        <v>15</v>
      </c>
      <c r="H603" s="14">
        <v>0</v>
      </c>
      <c r="I603" s="14">
        <v>246</v>
      </c>
      <c r="J603" s="14">
        <v>0</v>
      </c>
      <c r="K603" s="14">
        <v>0</v>
      </c>
      <c r="L603" s="12">
        <v>0</v>
      </c>
      <c r="M603" s="12">
        <v>0</v>
      </c>
      <c r="N603" s="12">
        <v>0</v>
      </c>
    </row>
    <row r="604" spans="1:14" s="14" customFormat="1">
      <c r="A604" s="13" t="s">
        <v>1296</v>
      </c>
      <c r="B604" s="14">
        <v>296</v>
      </c>
      <c r="C604" s="14">
        <v>292</v>
      </c>
      <c r="D604" s="14" t="s">
        <v>636</v>
      </c>
      <c r="E604" s="14">
        <v>15</v>
      </c>
      <c r="F604" s="21">
        <v>1</v>
      </c>
      <c r="G604" s="21">
        <v>15</v>
      </c>
      <c r="H604" s="14">
        <v>0</v>
      </c>
      <c r="I604" s="14">
        <v>246</v>
      </c>
      <c r="J604" s="14">
        <v>0</v>
      </c>
      <c r="K604" s="14">
        <v>0</v>
      </c>
      <c r="L604" s="12">
        <v>0</v>
      </c>
      <c r="M604" s="12">
        <v>0</v>
      </c>
      <c r="N604" s="12">
        <v>0</v>
      </c>
    </row>
    <row r="606" spans="1:14">
      <c r="A606" s="11" t="s">
        <v>1300</v>
      </c>
    </row>
    <row r="607" spans="1:14" s="14" customFormat="1">
      <c r="A607" s="13" t="s">
        <v>1301</v>
      </c>
      <c r="B607" s="14">
        <v>200</v>
      </c>
      <c r="C607" s="14">
        <v>200</v>
      </c>
      <c r="D607" s="14" t="s">
        <v>642</v>
      </c>
      <c r="E607" s="14">
        <v>200</v>
      </c>
      <c r="F607" s="21">
        <v>10</v>
      </c>
      <c r="G607" s="21">
        <v>60</v>
      </c>
      <c r="H607" s="12">
        <v>0</v>
      </c>
      <c r="I607" s="12">
        <v>246</v>
      </c>
      <c r="J607" s="12">
        <v>0</v>
      </c>
      <c r="K607" s="12">
        <v>0</v>
      </c>
      <c r="L607" s="12">
        <v>0</v>
      </c>
      <c r="M607" s="12">
        <v>0</v>
      </c>
      <c r="N607" s="12">
        <v>0</v>
      </c>
    </row>
    <row r="608" spans="1:14" s="14" customFormat="1">
      <c r="A608" s="13" t="s">
        <v>1301</v>
      </c>
      <c r="B608" s="14">
        <v>200</v>
      </c>
      <c r="C608" s="14">
        <v>200</v>
      </c>
      <c r="D608" s="14" t="s">
        <v>632</v>
      </c>
      <c r="E608" s="14">
        <v>200</v>
      </c>
      <c r="F608" s="21">
        <v>10</v>
      </c>
      <c r="G608" s="21">
        <v>60</v>
      </c>
      <c r="H608" s="12">
        <v>0</v>
      </c>
      <c r="I608" s="12">
        <v>246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</row>
    <row r="609" spans="1:14" s="14" customFormat="1">
      <c r="A609" s="13" t="s">
        <v>1301</v>
      </c>
      <c r="B609" s="14">
        <v>200</v>
      </c>
      <c r="C609" s="14">
        <v>200</v>
      </c>
      <c r="D609" s="14" t="s">
        <v>637</v>
      </c>
      <c r="E609" s="14">
        <v>200</v>
      </c>
      <c r="F609" s="21">
        <v>10</v>
      </c>
      <c r="G609" s="21">
        <v>60</v>
      </c>
      <c r="H609" s="12">
        <v>0</v>
      </c>
      <c r="I609" s="12">
        <v>246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</row>
    <row r="610" spans="1:14" s="14" customFormat="1">
      <c r="A610" s="13" t="s">
        <v>1301</v>
      </c>
      <c r="B610" s="14">
        <v>200</v>
      </c>
      <c r="C610" s="14">
        <v>200</v>
      </c>
      <c r="D610" s="14" t="s">
        <v>1302</v>
      </c>
      <c r="E610" s="14">
        <v>200</v>
      </c>
      <c r="F610" s="21">
        <v>10</v>
      </c>
      <c r="G610" s="21">
        <v>60</v>
      </c>
      <c r="H610" s="12">
        <v>0</v>
      </c>
      <c r="I610" s="12">
        <v>246</v>
      </c>
      <c r="J610" s="12">
        <v>0</v>
      </c>
      <c r="K610" s="12">
        <v>0</v>
      </c>
      <c r="L610" s="12">
        <v>0</v>
      </c>
      <c r="M610" s="12">
        <v>0</v>
      </c>
      <c r="N610" s="12">
        <v>0</v>
      </c>
    </row>
    <row r="611" spans="1:14" s="14" customFormat="1">
      <c r="A611" s="13" t="s">
        <v>1301</v>
      </c>
      <c r="B611" s="14">
        <v>200</v>
      </c>
      <c r="C611" s="14">
        <v>200</v>
      </c>
      <c r="D611" s="14" t="s">
        <v>636</v>
      </c>
      <c r="E611" s="14">
        <v>200</v>
      </c>
      <c r="F611" s="21">
        <v>10</v>
      </c>
      <c r="G611" s="21">
        <v>60</v>
      </c>
      <c r="H611" s="12">
        <v>0</v>
      </c>
      <c r="I611" s="12">
        <v>246</v>
      </c>
      <c r="J611" s="12">
        <v>0</v>
      </c>
      <c r="K611" s="12">
        <v>0</v>
      </c>
      <c r="L611" s="12">
        <v>0</v>
      </c>
      <c r="M611" s="12">
        <v>0</v>
      </c>
      <c r="N611" s="12">
        <v>0</v>
      </c>
    </row>
    <row r="612" spans="1:14" s="14" customFormat="1">
      <c r="A612" s="13" t="s">
        <v>1301</v>
      </c>
      <c r="B612" s="14">
        <v>200</v>
      </c>
      <c r="C612" s="14">
        <v>200</v>
      </c>
      <c r="D612" s="14" t="s">
        <v>634</v>
      </c>
      <c r="E612" s="14">
        <v>200</v>
      </c>
      <c r="F612" s="21">
        <v>10</v>
      </c>
      <c r="G612" s="21">
        <v>60</v>
      </c>
      <c r="H612" s="12">
        <v>0</v>
      </c>
      <c r="I612" s="12">
        <v>246</v>
      </c>
      <c r="J612" s="12">
        <v>0</v>
      </c>
      <c r="K612" s="12">
        <v>0</v>
      </c>
      <c r="L612" s="12">
        <v>0</v>
      </c>
      <c r="M612" s="12">
        <v>0</v>
      </c>
      <c r="N612" s="12">
        <v>0</v>
      </c>
    </row>
    <row r="613" spans="1:14" s="14" customFormat="1">
      <c r="A613" s="13" t="s">
        <v>1301</v>
      </c>
      <c r="B613" s="14">
        <v>200</v>
      </c>
      <c r="C613" s="14">
        <v>200</v>
      </c>
      <c r="D613" s="14" t="s">
        <v>1297</v>
      </c>
      <c r="E613" s="14">
        <v>200</v>
      </c>
      <c r="F613" s="21">
        <v>3</v>
      </c>
      <c r="G613" s="21">
        <v>60</v>
      </c>
      <c r="H613" s="12">
        <v>0</v>
      </c>
      <c r="I613" s="12">
        <v>246</v>
      </c>
      <c r="J613" s="12">
        <v>0</v>
      </c>
      <c r="K613" s="12">
        <v>0</v>
      </c>
      <c r="L613" s="12">
        <v>0</v>
      </c>
      <c r="M613" s="12">
        <v>0</v>
      </c>
      <c r="N613" s="12">
        <v>0</v>
      </c>
    </row>
    <row r="614" spans="1:14" s="14" customFormat="1">
      <c r="A614" s="13" t="s">
        <v>1301</v>
      </c>
      <c r="B614" s="14">
        <v>200</v>
      </c>
      <c r="C614" s="14">
        <v>200</v>
      </c>
      <c r="D614" s="14" t="s">
        <v>1298</v>
      </c>
      <c r="E614" s="14">
        <v>200</v>
      </c>
      <c r="F614" s="21">
        <v>3</v>
      </c>
      <c r="G614" s="21">
        <v>60</v>
      </c>
      <c r="H614" s="12">
        <v>0</v>
      </c>
      <c r="I614" s="12">
        <v>246</v>
      </c>
      <c r="J614" s="12">
        <v>0</v>
      </c>
      <c r="K614" s="12">
        <v>0</v>
      </c>
      <c r="L614" s="12">
        <v>0</v>
      </c>
      <c r="M614" s="12">
        <v>0</v>
      </c>
      <c r="N614" s="12">
        <v>0</v>
      </c>
    </row>
    <row r="615" spans="1:14" s="14" customFormat="1">
      <c r="A615" s="13" t="s">
        <v>1301</v>
      </c>
      <c r="B615" s="14">
        <v>200</v>
      </c>
      <c r="C615" s="14">
        <v>200</v>
      </c>
      <c r="D615" s="14" t="s">
        <v>1303</v>
      </c>
      <c r="E615" s="14">
        <v>200</v>
      </c>
      <c r="F615" s="21">
        <v>3</v>
      </c>
      <c r="G615" s="21">
        <v>60</v>
      </c>
      <c r="H615" s="12">
        <v>0</v>
      </c>
      <c r="I615" s="12">
        <v>246</v>
      </c>
      <c r="J615" s="12">
        <v>0</v>
      </c>
      <c r="K615" s="12">
        <v>0</v>
      </c>
      <c r="L615" s="12">
        <v>0</v>
      </c>
      <c r="M615" s="12">
        <v>0</v>
      </c>
      <c r="N615" s="12">
        <v>0</v>
      </c>
    </row>
    <row r="616" spans="1:14" s="14" customFormat="1">
      <c r="A616" s="13" t="s">
        <v>1301</v>
      </c>
      <c r="B616" s="14">
        <v>200</v>
      </c>
      <c r="C616" s="14">
        <v>200</v>
      </c>
      <c r="D616" s="14" t="s">
        <v>635</v>
      </c>
      <c r="E616" s="14">
        <v>200</v>
      </c>
      <c r="F616" s="21">
        <v>3</v>
      </c>
      <c r="G616" s="21">
        <v>60</v>
      </c>
      <c r="H616" s="12">
        <v>0</v>
      </c>
      <c r="I616" s="12">
        <v>246</v>
      </c>
      <c r="J616" s="12">
        <v>0</v>
      </c>
      <c r="K616" s="12">
        <v>0</v>
      </c>
      <c r="L616" s="12">
        <v>0</v>
      </c>
      <c r="M616" s="12">
        <v>0</v>
      </c>
      <c r="N616" s="12">
        <v>0</v>
      </c>
    </row>
    <row r="617" spans="1:14" s="18" customFormat="1">
      <c r="A617" s="17" t="s">
        <v>1301</v>
      </c>
      <c r="B617" s="18">
        <v>300</v>
      </c>
      <c r="C617" s="18">
        <v>150</v>
      </c>
      <c r="D617" s="18" t="s">
        <v>1299</v>
      </c>
      <c r="E617" s="18">
        <v>5</v>
      </c>
      <c r="F617" s="29">
        <v>1</v>
      </c>
      <c r="G617" s="22">
        <v>60</v>
      </c>
      <c r="H617" s="18">
        <v>0</v>
      </c>
      <c r="I617" s="18">
        <v>249</v>
      </c>
      <c r="J617" s="18">
        <v>0</v>
      </c>
      <c r="K617" s="18">
        <v>0</v>
      </c>
      <c r="L617" s="12">
        <v>0</v>
      </c>
      <c r="M617" s="12">
        <v>0</v>
      </c>
      <c r="N617" s="12">
        <v>0</v>
      </c>
    </row>
    <row r="618" spans="1:14" s="18" customFormat="1">
      <c r="A618" s="17" t="s">
        <v>1301</v>
      </c>
      <c r="B618" s="18">
        <v>290</v>
      </c>
      <c r="C618" s="18">
        <v>280</v>
      </c>
      <c r="D618" s="18" t="s">
        <v>1299</v>
      </c>
      <c r="E618" s="18">
        <v>5</v>
      </c>
      <c r="F618" s="29">
        <v>1</v>
      </c>
      <c r="G618" s="22">
        <v>60</v>
      </c>
      <c r="H618" s="18">
        <v>0</v>
      </c>
      <c r="I618" s="18">
        <v>249</v>
      </c>
      <c r="J618" s="18">
        <v>0</v>
      </c>
      <c r="K618" s="18">
        <v>0</v>
      </c>
      <c r="L618" s="12">
        <v>0</v>
      </c>
      <c r="M618" s="12">
        <v>0</v>
      </c>
      <c r="N618" s="12">
        <v>0</v>
      </c>
    </row>
    <row r="619" spans="1:14" s="18" customFormat="1">
      <c r="A619" s="17" t="s">
        <v>1301</v>
      </c>
      <c r="B619" s="18">
        <v>80</v>
      </c>
      <c r="C619" s="18">
        <v>240</v>
      </c>
      <c r="D619" s="18" t="s">
        <v>1299</v>
      </c>
      <c r="E619" s="18">
        <v>5</v>
      </c>
      <c r="F619" s="29">
        <v>1</v>
      </c>
      <c r="G619" s="22">
        <v>60</v>
      </c>
      <c r="H619" s="18">
        <v>0</v>
      </c>
      <c r="I619" s="18">
        <v>249</v>
      </c>
      <c r="J619" s="18">
        <v>0</v>
      </c>
      <c r="K619" s="18">
        <v>0</v>
      </c>
      <c r="L619" s="12">
        <v>0</v>
      </c>
      <c r="M619" s="12">
        <v>0</v>
      </c>
      <c r="N619" s="12">
        <v>0</v>
      </c>
    </row>
    <row r="620" spans="1:14" s="18" customFormat="1">
      <c r="A620" s="17" t="s">
        <v>1301</v>
      </c>
      <c r="B620" s="18">
        <v>200</v>
      </c>
      <c r="C620" s="18">
        <v>85</v>
      </c>
      <c r="D620" s="18" t="s">
        <v>1299</v>
      </c>
      <c r="E620" s="18">
        <v>5</v>
      </c>
      <c r="F620" s="29">
        <v>1</v>
      </c>
      <c r="G620" s="22">
        <v>60</v>
      </c>
      <c r="H620" s="18">
        <v>0</v>
      </c>
      <c r="I620" s="18">
        <v>249</v>
      </c>
      <c r="J620" s="18">
        <v>0</v>
      </c>
      <c r="K620" s="18">
        <v>0</v>
      </c>
      <c r="L620" s="12">
        <v>0</v>
      </c>
      <c r="M620" s="12">
        <v>0</v>
      </c>
      <c r="N620" s="12">
        <v>0</v>
      </c>
    </row>
    <row r="621" spans="1:14" s="18" customFormat="1">
      <c r="A621" s="17" t="s">
        <v>1301</v>
      </c>
      <c r="B621" s="18">
        <v>200</v>
      </c>
      <c r="C621" s="18">
        <v>200</v>
      </c>
      <c r="D621" s="18" t="s">
        <v>1299</v>
      </c>
      <c r="E621" s="18">
        <v>5</v>
      </c>
      <c r="F621" s="29">
        <v>1</v>
      </c>
      <c r="G621" s="22">
        <v>60</v>
      </c>
      <c r="H621" s="18">
        <v>0</v>
      </c>
      <c r="I621" s="18">
        <v>249</v>
      </c>
      <c r="J621" s="18">
        <v>0</v>
      </c>
      <c r="K621" s="18">
        <v>0</v>
      </c>
      <c r="L621" s="12">
        <v>0</v>
      </c>
      <c r="M621" s="12">
        <v>0</v>
      </c>
      <c r="N621" s="12">
        <v>0</v>
      </c>
    </row>
    <row r="622" spans="1:14" s="18" customFormat="1">
      <c r="A622" s="17" t="s">
        <v>1301</v>
      </c>
      <c r="B622" s="18">
        <v>200</v>
      </c>
      <c r="C622" s="18">
        <v>200</v>
      </c>
      <c r="D622" s="18" t="s">
        <v>1299</v>
      </c>
      <c r="E622" s="18">
        <v>200</v>
      </c>
      <c r="F622" s="29">
        <v>1</v>
      </c>
      <c r="G622" s="22">
        <v>60</v>
      </c>
      <c r="H622" s="18">
        <v>0</v>
      </c>
      <c r="I622" s="18">
        <v>249</v>
      </c>
      <c r="J622" s="18">
        <v>0</v>
      </c>
      <c r="K622" s="18">
        <v>0</v>
      </c>
      <c r="L622" s="12">
        <v>0</v>
      </c>
      <c r="M622" s="12">
        <v>0</v>
      </c>
      <c r="N622" s="12">
        <v>0</v>
      </c>
    </row>
    <row r="623" spans="1:14" s="14" customFormat="1">
      <c r="A623" s="13" t="s">
        <v>1301</v>
      </c>
      <c r="B623" s="14">
        <v>42</v>
      </c>
      <c r="C623" s="14">
        <v>338</v>
      </c>
      <c r="D623" s="14" t="s">
        <v>642</v>
      </c>
      <c r="E623" s="14">
        <v>15</v>
      </c>
      <c r="F623" s="21">
        <v>1</v>
      </c>
      <c r="G623" s="21">
        <v>15</v>
      </c>
      <c r="H623" s="12">
        <v>0</v>
      </c>
      <c r="I623" s="12">
        <v>246</v>
      </c>
      <c r="J623" s="12">
        <v>0</v>
      </c>
      <c r="K623" s="12">
        <v>0</v>
      </c>
      <c r="L623" s="12">
        <v>0</v>
      </c>
      <c r="M623" s="12">
        <v>0</v>
      </c>
      <c r="N623" s="12">
        <v>0</v>
      </c>
    </row>
    <row r="624" spans="1:14" s="14" customFormat="1">
      <c r="A624" s="13" t="s">
        <v>1301</v>
      </c>
      <c r="B624" s="14">
        <v>42</v>
      </c>
      <c r="C624" s="14">
        <v>338</v>
      </c>
      <c r="D624" s="14" t="s">
        <v>632</v>
      </c>
      <c r="E624" s="14">
        <v>15</v>
      </c>
      <c r="F624" s="21">
        <v>1</v>
      </c>
      <c r="G624" s="21">
        <v>15</v>
      </c>
      <c r="H624" s="12">
        <v>0</v>
      </c>
      <c r="I624" s="12">
        <v>246</v>
      </c>
      <c r="J624" s="12">
        <v>0</v>
      </c>
      <c r="K624" s="12">
        <v>0</v>
      </c>
      <c r="L624" s="12">
        <v>0</v>
      </c>
      <c r="M624" s="12">
        <v>0</v>
      </c>
      <c r="N624" s="12">
        <v>0</v>
      </c>
    </row>
    <row r="625" spans="1:14" s="14" customFormat="1">
      <c r="A625" s="13" t="s">
        <v>1301</v>
      </c>
      <c r="B625" s="14">
        <v>42</v>
      </c>
      <c r="C625" s="14">
        <v>338</v>
      </c>
      <c r="D625" s="14" t="s">
        <v>637</v>
      </c>
      <c r="E625" s="14">
        <v>15</v>
      </c>
      <c r="F625" s="21">
        <v>1</v>
      </c>
      <c r="G625" s="21">
        <v>15</v>
      </c>
      <c r="H625" s="12">
        <v>0</v>
      </c>
      <c r="I625" s="12">
        <v>246</v>
      </c>
      <c r="J625" s="12">
        <v>0</v>
      </c>
      <c r="K625" s="12">
        <v>0</v>
      </c>
      <c r="L625" s="12">
        <v>0</v>
      </c>
      <c r="M625" s="12">
        <v>0</v>
      </c>
      <c r="N625" s="12">
        <v>0</v>
      </c>
    </row>
    <row r="626" spans="1:14" s="14" customFormat="1">
      <c r="A626" s="13" t="s">
        <v>1301</v>
      </c>
      <c r="B626" s="14">
        <v>42</v>
      </c>
      <c r="C626" s="14">
        <v>338</v>
      </c>
      <c r="D626" s="14" t="s">
        <v>1302</v>
      </c>
      <c r="E626" s="14">
        <v>15</v>
      </c>
      <c r="F626" s="21">
        <v>1</v>
      </c>
      <c r="G626" s="21">
        <v>15</v>
      </c>
      <c r="H626" s="12">
        <v>0</v>
      </c>
      <c r="I626" s="12">
        <v>246</v>
      </c>
      <c r="J626" s="12">
        <v>0</v>
      </c>
      <c r="K626" s="12">
        <v>0</v>
      </c>
      <c r="L626" s="12">
        <v>0</v>
      </c>
      <c r="M626" s="12">
        <v>0</v>
      </c>
      <c r="N626" s="12">
        <v>0</v>
      </c>
    </row>
    <row r="627" spans="1:14" s="14" customFormat="1">
      <c r="A627" s="13" t="s">
        <v>1301</v>
      </c>
      <c r="B627" s="14">
        <v>42</v>
      </c>
      <c r="C627" s="14">
        <v>338</v>
      </c>
      <c r="D627" s="14" t="s">
        <v>636</v>
      </c>
      <c r="E627" s="14">
        <v>15</v>
      </c>
      <c r="F627" s="21">
        <v>1</v>
      </c>
      <c r="G627" s="21">
        <v>15</v>
      </c>
      <c r="H627" s="12">
        <v>0</v>
      </c>
      <c r="I627" s="12">
        <v>246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</row>
    <row r="628" spans="1:14" s="14" customFormat="1">
      <c r="A628" s="13" t="s">
        <v>1301</v>
      </c>
      <c r="B628" s="14">
        <v>42</v>
      </c>
      <c r="C628" s="14">
        <v>338</v>
      </c>
      <c r="D628" s="14" t="s">
        <v>634</v>
      </c>
      <c r="E628" s="14">
        <v>15</v>
      </c>
      <c r="F628" s="21">
        <v>1</v>
      </c>
      <c r="G628" s="21">
        <v>15</v>
      </c>
      <c r="H628" s="12">
        <v>0</v>
      </c>
      <c r="I628" s="12">
        <v>246</v>
      </c>
      <c r="J628" s="12">
        <v>0</v>
      </c>
      <c r="K628" s="12">
        <v>0</v>
      </c>
      <c r="L628" s="12">
        <v>0</v>
      </c>
      <c r="M628" s="12">
        <v>0</v>
      </c>
      <c r="N628" s="12">
        <v>0</v>
      </c>
    </row>
    <row r="629" spans="1:14" s="14" customFormat="1">
      <c r="A629" s="13" t="s">
        <v>1301</v>
      </c>
      <c r="B629" s="14">
        <v>74</v>
      </c>
      <c r="C629" s="14">
        <v>290</v>
      </c>
      <c r="D629" s="14" t="s">
        <v>642</v>
      </c>
      <c r="E629" s="14">
        <v>15</v>
      </c>
      <c r="F629" s="21">
        <v>1</v>
      </c>
      <c r="G629" s="21">
        <v>15</v>
      </c>
      <c r="H629" s="12">
        <v>0</v>
      </c>
      <c r="I629" s="12">
        <v>246</v>
      </c>
      <c r="J629" s="12">
        <v>0</v>
      </c>
      <c r="K629" s="12">
        <v>0</v>
      </c>
      <c r="L629" s="12">
        <v>0</v>
      </c>
      <c r="M629" s="12">
        <v>0</v>
      </c>
      <c r="N629" s="12">
        <v>0</v>
      </c>
    </row>
    <row r="630" spans="1:14" s="14" customFormat="1">
      <c r="A630" s="13" t="s">
        <v>1301</v>
      </c>
      <c r="B630" s="14">
        <v>74</v>
      </c>
      <c r="C630" s="14">
        <v>290</v>
      </c>
      <c r="D630" s="14" t="s">
        <v>632</v>
      </c>
      <c r="E630" s="14">
        <v>15</v>
      </c>
      <c r="F630" s="21">
        <v>1</v>
      </c>
      <c r="G630" s="21">
        <v>15</v>
      </c>
      <c r="H630" s="12">
        <v>0</v>
      </c>
      <c r="I630" s="12">
        <v>246</v>
      </c>
      <c r="J630" s="12">
        <v>0</v>
      </c>
      <c r="K630" s="12">
        <v>0</v>
      </c>
      <c r="L630" s="12">
        <v>0</v>
      </c>
      <c r="M630" s="12">
        <v>0</v>
      </c>
      <c r="N630" s="12">
        <v>0</v>
      </c>
    </row>
    <row r="631" spans="1:14" s="14" customFormat="1">
      <c r="A631" s="13" t="s">
        <v>1301</v>
      </c>
      <c r="B631" s="14">
        <v>74</v>
      </c>
      <c r="C631" s="14">
        <v>290</v>
      </c>
      <c r="D631" s="14" t="s">
        <v>637</v>
      </c>
      <c r="E631" s="14">
        <v>15</v>
      </c>
      <c r="F631" s="21">
        <v>1</v>
      </c>
      <c r="G631" s="21">
        <v>15</v>
      </c>
      <c r="H631" s="12">
        <v>0</v>
      </c>
      <c r="I631" s="12">
        <v>246</v>
      </c>
      <c r="J631" s="12">
        <v>0</v>
      </c>
      <c r="K631" s="12">
        <v>0</v>
      </c>
      <c r="L631" s="12">
        <v>0</v>
      </c>
      <c r="M631" s="12">
        <v>0</v>
      </c>
      <c r="N631" s="12">
        <v>0</v>
      </c>
    </row>
    <row r="632" spans="1:14" s="14" customFormat="1">
      <c r="A632" s="13" t="s">
        <v>1301</v>
      </c>
      <c r="B632" s="14">
        <v>74</v>
      </c>
      <c r="C632" s="14">
        <v>290</v>
      </c>
      <c r="D632" s="14" t="s">
        <v>1302</v>
      </c>
      <c r="E632" s="14">
        <v>15</v>
      </c>
      <c r="F632" s="21">
        <v>1</v>
      </c>
      <c r="G632" s="21">
        <v>15</v>
      </c>
      <c r="H632" s="12">
        <v>0</v>
      </c>
      <c r="I632" s="12">
        <v>246</v>
      </c>
      <c r="J632" s="12">
        <v>0</v>
      </c>
      <c r="K632" s="12">
        <v>0</v>
      </c>
      <c r="L632" s="12">
        <v>0</v>
      </c>
      <c r="M632" s="12">
        <v>0</v>
      </c>
      <c r="N632" s="12">
        <v>0</v>
      </c>
    </row>
    <row r="633" spans="1:14" s="14" customFormat="1">
      <c r="A633" s="13" t="s">
        <v>1301</v>
      </c>
      <c r="B633" s="14">
        <v>74</v>
      </c>
      <c r="C633" s="14">
        <v>290</v>
      </c>
      <c r="D633" s="14" t="s">
        <v>636</v>
      </c>
      <c r="E633" s="14">
        <v>15</v>
      </c>
      <c r="F633" s="21">
        <v>1</v>
      </c>
      <c r="G633" s="21">
        <v>15</v>
      </c>
      <c r="H633" s="12">
        <v>0</v>
      </c>
      <c r="I633" s="12">
        <v>246</v>
      </c>
      <c r="J633" s="12">
        <v>0</v>
      </c>
      <c r="K633" s="12">
        <v>0</v>
      </c>
      <c r="L633" s="12">
        <v>0</v>
      </c>
      <c r="M633" s="12">
        <v>0</v>
      </c>
      <c r="N633" s="12">
        <v>0</v>
      </c>
    </row>
    <row r="634" spans="1:14" s="14" customFormat="1">
      <c r="A634" s="13" t="s">
        <v>1301</v>
      </c>
      <c r="B634" s="14">
        <v>74</v>
      </c>
      <c r="C634" s="14">
        <v>290</v>
      </c>
      <c r="D634" s="14" t="s">
        <v>634</v>
      </c>
      <c r="E634" s="14">
        <v>15</v>
      </c>
      <c r="F634" s="21">
        <v>1</v>
      </c>
      <c r="G634" s="21">
        <v>15</v>
      </c>
      <c r="H634" s="12">
        <v>0</v>
      </c>
      <c r="I634" s="12">
        <v>246</v>
      </c>
      <c r="J634" s="12">
        <v>0</v>
      </c>
      <c r="K634" s="12">
        <v>0</v>
      </c>
      <c r="L634" s="12">
        <v>0</v>
      </c>
      <c r="M634" s="12">
        <v>0</v>
      </c>
      <c r="N634" s="12">
        <v>0</v>
      </c>
    </row>
    <row r="635" spans="1:14" s="14" customFormat="1">
      <c r="A635" s="13" t="s">
        <v>1301</v>
      </c>
      <c r="B635" s="14">
        <v>76</v>
      </c>
      <c r="C635" s="14">
        <v>247</v>
      </c>
      <c r="D635" s="14" t="s">
        <v>642</v>
      </c>
      <c r="E635" s="14">
        <v>15</v>
      </c>
      <c r="F635" s="21">
        <v>1</v>
      </c>
      <c r="G635" s="21">
        <v>15</v>
      </c>
      <c r="H635" s="12">
        <v>0</v>
      </c>
      <c r="I635" s="12">
        <v>246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</row>
    <row r="636" spans="1:14" s="14" customFormat="1">
      <c r="A636" s="13" t="s">
        <v>1301</v>
      </c>
      <c r="B636" s="14">
        <v>76</v>
      </c>
      <c r="C636" s="14">
        <v>247</v>
      </c>
      <c r="D636" s="14" t="s">
        <v>632</v>
      </c>
      <c r="E636" s="14">
        <v>15</v>
      </c>
      <c r="F636" s="21">
        <v>1</v>
      </c>
      <c r="G636" s="21">
        <v>15</v>
      </c>
      <c r="H636" s="12">
        <v>0</v>
      </c>
      <c r="I636" s="12">
        <v>246</v>
      </c>
      <c r="J636" s="12">
        <v>0</v>
      </c>
      <c r="K636" s="12">
        <v>0</v>
      </c>
      <c r="L636" s="12">
        <v>0</v>
      </c>
      <c r="M636" s="12">
        <v>0</v>
      </c>
      <c r="N636" s="12">
        <v>0</v>
      </c>
    </row>
    <row r="637" spans="1:14" s="14" customFormat="1">
      <c r="A637" s="13" t="s">
        <v>1301</v>
      </c>
      <c r="B637" s="14">
        <v>76</v>
      </c>
      <c r="C637" s="14">
        <v>247</v>
      </c>
      <c r="D637" s="14" t="s">
        <v>637</v>
      </c>
      <c r="E637" s="14">
        <v>15</v>
      </c>
      <c r="F637" s="21">
        <v>1</v>
      </c>
      <c r="G637" s="21">
        <v>15</v>
      </c>
      <c r="H637" s="12">
        <v>0</v>
      </c>
      <c r="I637" s="12">
        <v>246</v>
      </c>
      <c r="J637" s="12">
        <v>0</v>
      </c>
      <c r="K637" s="12">
        <v>0</v>
      </c>
      <c r="L637" s="12">
        <v>0</v>
      </c>
      <c r="M637" s="12">
        <v>0</v>
      </c>
      <c r="N637" s="12">
        <v>0</v>
      </c>
    </row>
    <row r="638" spans="1:14" s="14" customFormat="1">
      <c r="A638" s="13" t="s">
        <v>1301</v>
      </c>
      <c r="B638" s="14">
        <v>76</v>
      </c>
      <c r="C638" s="14">
        <v>247</v>
      </c>
      <c r="D638" s="14" t="s">
        <v>1302</v>
      </c>
      <c r="E638" s="14">
        <v>15</v>
      </c>
      <c r="F638" s="21">
        <v>1</v>
      </c>
      <c r="G638" s="21">
        <v>15</v>
      </c>
      <c r="H638" s="12">
        <v>0</v>
      </c>
      <c r="I638" s="12">
        <v>246</v>
      </c>
      <c r="J638" s="12">
        <v>0</v>
      </c>
      <c r="K638" s="12">
        <v>0</v>
      </c>
      <c r="L638" s="12">
        <v>0</v>
      </c>
      <c r="M638" s="12">
        <v>0</v>
      </c>
      <c r="N638" s="12">
        <v>0</v>
      </c>
    </row>
    <row r="639" spans="1:14" s="14" customFormat="1">
      <c r="A639" s="13" t="s">
        <v>1301</v>
      </c>
      <c r="B639" s="14">
        <v>76</v>
      </c>
      <c r="C639" s="14">
        <v>247</v>
      </c>
      <c r="D639" s="14" t="s">
        <v>636</v>
      </c>
      <c r="E639" s="14">
        <v>15</v>
      </c>
      <c r="F639" s="21">
        <v>1</v>
      </c>
      <c r="G639" s="21">
        <v>15</v>
      </c>
      <c r="H639" s="12">
        <v>0</v>
      </c>
      <c r="I639" s="12">
        <v>246</v>
      </c>
      <c r="J639" s="12">
        <v>0</v>
      </c>
      <c r="K639" s="12">
        <v>0</v>
      </c>
      <c r="L639" s="12">
        <v>0</v>
      </c>
      <c r="M639" s="12">
        <v>0</v>
      </c>
      <c r="N639" s="12">
        <v>0</v>
      </c>
    </row>
    <row r="640" spans="1:14" s="14" customFormat="1">
      <c r="A640" s="13" t="s">
        <v>1301</v>
      </c>
      <c r="B640" s="14">
        <v>76</v>
      </c>
      <c r="C640" s="14">
        <v>247</v>
      </c>
      <c r="D640" s="14" t="s">
        <v>634</v>
      </c>
      <c r="E640" s="14">
        <v>15</v>
      </c>
      <c r="F640" s="21">
        <v>1</v>
      </c>
      <c r="G640" s="21">
        <v>15</v>
      </c>
      <c r="H640" s="12">
        <v>0</v>
      </c>
      <c r="I640" s="12">
        <v>246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</row>
    <row r="641" spans="1:14" s="14" customFormat="1">
      <c r="A641" s="13" t="s">
        <v>1301</v>
      </c>
      <c r="B641" s="14">
        <v>91</v>
      </c>
      <c r="C641" s="14">
        <v>142</v>
      </c>
      <c r="D641" s="14" t="s">
        <v>642</v>
      </c>
      <c r="E641" s="14">
        <v>15</v>
      </c>
      <c r="F641" s="21">
        <v>1</v>
      </c>
      <c r="G641" s="21">
        <v>15</v>
      </c>
      <c r="H641" s="12">
        <v>0</v>
      </c>
      <c r="I641" s="12">
        <v>246</v>
      </c>
      <c r="J641" s="12">
        <v>0</v>
      </c>
      <c r="K641" s="12">
        <v>0</v>
      </c>
      <c r="L641" s="12">
        <v>0</v>
      </c>
      <c r="M641" s="12">
        <v>0</v>
      </c>
      <c r="N641" s="12">
        <v>0</v>
      </c>
    </row>
    <row r="642" spans="1:14" s="14" customFormat="1">
      <c r="A642" s="13" t="s">
        <v>1301</v>
      </c>
      <c r="B642" s="14">
        <v>91</v>
      </c>
      <c r="C642" s="14">
        <v>142</v>
      </c>
      <c r="D642" s="14" t="s">
        <v>632</v>
      </c>
      <c r="E642" s="14">
        <v>15</v>
      </c>
      <c r="F642" s="21">
        <v>1</v>
      </c>
      <c r="G642" s="21">
        <v>15</v>
      </c>
      <c r="H642" s="12">
        <v>0</v>
      </c>
      <c r="I642" s="12">
        <v>246</v>
      </c>
      <c r="J642" s="12">
        <v>0</v>
      </c>
      <c r="K642" s="12">
        <v>0</v>
      </c>
      <c r="L642" s="12">
        <v>0</v>
      </c>
      <c r="M642" s="12">
        <v>0</v>
      </c>
      <c r="N642" s="12">
        <v>0</v>
      </c>
    </row>
    <row r="643" spans="1:14" s="14" customFormat="1">
      <c r="A643" s="13" t="s">
        <v>1301</v>
      </c>
      <c r="B643" s="14">
        <v>91</v>
      </c>
      <c r="C643" s="14">
        <v>142</v>
      </c>
      <c r="D643" s="14" t="s">
        <v>637</v>
      </c>
      <c r="E643" s="14">
        <v>15</v>
      </c>
      <c r="F643" s="21">
        <v>1</v>
      </c>
      <c r="G643" s="21">
        <v>15</v>
      </c>
      <c r="H643" s="12">
        <v>0</v>
      </c>
      <c r="I643" s="12">
        <v>246</v>
      </c>
      <c r="J643" s="12">
        <v>0</v>
      </c>
      <c r="K643" s="12">
        <v>0</v>
      </c>
      <c r="L643" s="12">
        <v>0</v>
      </c>
      <c r="M643" s="12">
        <v>0</v>
      </c>
      <c r="N643" s="12">
        <v>0</v>
      </c>
    </row>
    <row r="644" spans="1:14" s="14" customFormat="1">
      <c r="A644" s="13" t="s">
        <v>1301</v>
      </c>
      <c r="B644" s="14">
        <v>91</v>
      </c>
      <c r="C644" s="14">
        <v>142</v>
      </c>
      <c r="D644" s="14" t="s">
        <v>1302</v>
      </c>
      <c r="E644" s="14">
        <v>15</v>
      </c>
      <c r="F644" s="21">
        <v>1</v>
      </c>
      <c r="G644" s="21">
        <v>15</v>
      </c>
      <c r="H644" s="12">
        <v>0</v>
      </c>
      <c r="I644" s="12">
        <v>246</v>
      </c>
      <c r="J644" s="12">
        <v>0</v>
      </c>
      <c r="K644" s="12">
        <v>0</v>
      </c>
      <c r="L644" s="12">
        <v>0</v>
      </c>
      <c r="M644" s="12">
        <v>0</v>
      </c>
      <c r="N644" s="12">
        <v>0</v>
      </c>
    </row>
    <row r="645" spans="1:14" s="14" customFormat="1">
      <c r="A645" s="13" t="s">
        <v>1301</v>
      </c>
      <c r="B645" s="14">
        <v>91</v>
      </c>
      <c r="C645" s="14">
        <v>142</v>
      </c>
      <c r="D645" s="14" t="s">
        <v>636</v>
      </c>
      <c r="E645" s="14">
        <v>15</v>
      </c>
      <c r="F645" s="21">
        <v>1</v>
      </c>
      <c r="G645" s="21">
        <v>15</v>
      </c>
      <c r="H645" s="12">
        <v>0</v>
      </c>
      <c r="I645" s="12">
        <v>246</v>
      </c>
      <c r="J645" s="12">
        <v>0</v>
      </c>
      <c r="K645" s="12">
        <v>0</v>
      </c>
      <c r="L645" s="12">
        <v>0</v>
      </c>
      <c r="M645" s="12">
        <v>0</v>
      </c>
      <c r="N645" s="12">
        <v>0</v>
      </c>
    </row>
    <row r="646" spans="1:14" s="14" customFormat="1">
      <c r="A646" s="13" t="s">
        <v>1301</v>
      </c>
      <c r="B646" s="14">
        <v>91</v>
      </c>
      <c r="C646" s="14">
        <v>142</v>
      </c>
      <c r="D646" s="14" t="s">
        <v>634</v>
      </c>
      <c r="E646" s="14">
        <v>15</v>
      </c>
      <c r="F646" s="21">
        <v>1</v>
      </c>
      <c r="G646" s="21">
        <v>15</v>
      </c>
      <c r="H646" s="12">
        <v>0</v>
      </c>
      <c r="I646" s="12">
        <v>246</v>
      </c>
      <c r="J646" s="12">
        <v>0</v>
      </c>
      <c r="K646" s="12">
        <v>0</v>
      </c>
      <c r="L646" s="12">
        <v>0</v>
      </c>
      <c r="M646" s="12">
        <v>0</v>
      </c>
      <c r="N646" s="12">
        <v>0</v>
      </c>
    </row>
    <row r="647" spans="1:14" s="14" customFormat="1">
      <c r="A647" s="13" t="s">
        <v>1301</v>
      </c>
      <c r="B647" s="14">
        <v>129</v>
      </c>
      <c r="C647" s="14">
        <v>103</v>
      </c>
      <c r="D647" s="14" t="s">
        <v>642</v>
      </c>
      <c r="E647" s="14">
        <v>15</v>
      </c>
      <c r="F647" s="21">
        <v>1</v>
      </c>
      <c r="G647" s="21">
        <v>15</v>
      </c>
      <c r="H647" s="12">
        <v>0</v>
      </c>
      <c r="I647" s="12">
        <v>246</v>
      </c>
      <c r="J647" s="12">
        <v>0</v>
      </c>
      <c r="K647" s="12">
        <v>0</v>
      </c>
      <c r="L647" s="12">
        <v>0</v>
      </c>
      <c r="M647" s="12">
        <v>0</v>
      </c>
      <c r="N647" s="12">
        <v>0</v>
      </c>
    </row>
    <row r="648" spans="1:14" s="14" customFormat="1">
      <c r="A648" s="13" t="s">
        <v>1301</v>
      </c>
      <c r="B648" s="14">
        <v>129</v>
      </c>
      <c r="C648" s="14">
        <v>103</v>
      </c>
      <c r="D648" s="14" t="s">
        <v>632</v>
      </c>
      <c r="E648" s="14">
        <v>15</v>
      </c>
      <c r="F648" s="21">
        <v>1</v>
      </c>
      <c r="G648" s="21">
        <v>15</v>
      </c>
      <c r="H648" s="12">
        <v>0</v>
      </c>
      <c r="I648" s="12">
        <v>246</v>
      </c>
      <c r="J648" s="12">
        <v>0</v>
      </c>
      <c r="K648" s="12">
        <v>0</v>
      </c>
      <c r="L648" s="12">
        <v>0</v>
      </c>
      <c r="M648" s="12">
        <v>0</v>
      </c>
      <c r="N648" s="12">
        <v>0</v>
      </c>
    </row>
    <row r="649" spans="1:14" s="14" customFormat="1">
      <c r="A649" s="13" t="s">
        <v>1301</v>
      </c>
      <c r="B649" s="14">
        <v>129</v>
      </c>
      <c r="C649" s="14">
        <v>103</v>
      </c>
      <c r="D649" s="14" t="s">
        <v>637</v>
      </c>
      <c r="E649" s="14">
        <v>15</v>
      </c>
      <c r="F649" s="21">
        <v>1</v>
      </c>
      <c r="G649" s="21">
        <v>15</v>
      </c>
      <c r="H649" s="12">
        <v>0</v>
      </c>
      <c r="I649" s="12">
        <v>246</v>
      </c>
      <c r="J649" s="12">
        <v>0</v>
      </c>
      <c r="K649" s="12">
        <v>0</v>
      </c>
      <c r="L649" s="12">
        <v>0</v>
      </c>
      <c r="M649" s="12">
        <v>0</v>
      </c>
      <c r="N649" s="12">
        <v>0</v>
      </c>
    </row>
    <row r="650" spans="1:14" s="14" customFormat="1">
      <c r="A650" s="13" t="s">
        <v>1301</v>
      </c>
      <c r="B650" s="14">
        <v>129</v>
      </c>
      <c r="C650" s="14">
        <v>103</v>
      </c>
      <c r="D650" s="14" t="s">
        <v>1302</v>
      </c>
      <c r="E650" s="14">
        <v>15</v>
      </c>
      <c r="F650" s="21">
        <v>1</v>
      </c>
      <c r="G650" s="21">
        <v>15</v>
      </c>
      <c r="H650" s="12">
        <v>0</v>
      </c>
      <c r="I650" s="12">
        <v>246</v>
      </c>
      <c r="J650" s="12">
        <v>0</v>
      </c>
      <c r="K650" s="12">
        <v>0</v>
      </c>
      <c r="L650" s="12">
        <v>0</v>
      </c>
      <c r="M650" s="12">
        <v>0</v>
      </c>
      <c r="N650" s="12">
        <v>0</v>
      </c>
    </row>
    <row r="651" spans="1:14" s="14" customFormat="1">
      <c r="A651" s="13" t="s">
        <v>1301</v>
      </c>
      <c r="B651" s="14">
        <v>129</v>
      </c>
      <c r="C651" s="14">
        <v>103</v>
      </c>
      <c r="D651" s="14" t="s">
        <v>636</v>
      </c>
      <c r="E651" s="14">
        <v>15</v>
      </c>
      <c r="F651" s="21">
        <v>1</v>
      </c>
      <c r="G651" s="21">
        <v>15</v>
      </c>
      <c r="H651" s="12">
        <v>0</v>
      </c>
      <c r="I651" s="12">
        <v>246</v>
      </c>
      <c r="J651" s="12">
        <v>0</v>
      </c>
      <c r="K651" s="12">
        <v>0</v>
      </c>
      <c r="L651" s="12">
        <v>0</v>
      </c>
      <c r="M651" s="12">
        <v>0</v>
      </c>
      <c r="N651" s="12">
        <v>0</v>
      </c>
    </row>
    <row r="652" spans="1:14" s="14" customFormat="1">
      <c r="A652" s="13" t="s">
        <v>1301</v>
      </c>
      <c r="B652" s="14">
        <v>129</v>
      </c>
      <c r="C652" s="14">
        <v>103</v>
      </c>
      <c r="D652" s="14" t="s">
        <v>634</v>
      </c>
      <c r="E652" s="14">
        <v>15</v>
      </c>
      <c r="F652" s="21">
        <v>1</v>
      </c>
      <c r="G652" s="21">
        <v>15</v>
      </c>
      <c r="H652" s="12">
        <v>0</v>
      </c>
      <c r="I652" s="12">
        <v>246</v>
      </c>
      <c r="J652" s="12">
        <v>0</v>
      </c>
      <c r="K652" s="12">
        <v>0</v>
      </c>
      <c r="L652" s="12">
        <v>0</v>
      </c>
      <c r="M652" s="12">
        <v>0</v>
      </c>
      <c r="N652" s="12">
        <v>0</v>
      </c>
    </row>
    <row r="653" spans="1:14" s="14" customFormat="1">
      <c r="A653" s="13" t="s">
        <v>1301</v>
      </c>
      <c r="B653" s="14">
        <v>138</v>
      </c>
      <c r="C653" s="14">
        <v>218</v>
      </c>
      <c r="D653" s="14" t="s">
        <v>642</v>
      </c>
      <c r="E653" s="14">
        <v>15</v>
      </c>
      <c r="F653" s="21">
        <v>1</v>
      </c>
      <c r="G653" s="21">
        <v>15</v>
      </c>
      <c r="H653" s="12">
        <v>0</v>
      </c>
      <c r="I653" s="12">
        <v>246</v>
      </c>
      <c r="J653" s="12">
        <v>0</v>
      </c>
      <c r="K653" s="12">
        <v>0</v>
      </c>
      <c r="L653" s="12">
        <v>0</v>
      </c>
      <c r="M653" s="12">
        <v>0</v>
      </c>
      <c r="N653" s="12">
        <v>0</v>
      </c>
    </row>
    <row r="654" spans="1:14" s="14" customFormat="1">
      <c r="A654" s="13" t="s">
        <v>1301</v>
      </c>
      <c r="B654" s="14">
        <v>138</v>
      </c>
      <c r="C654" s="14">
        <v>218</v>
      </c>
      <c r="D654" s="14" t="s">
        <v>632</v>
      </c>
      <c r="E654" s="14">
        <v>15</v>
      </c>
      <c r="F654" s="21">
        <v>1</v>
      </c>
      <c r="G654" s="21">
        <v>15</v>
      </c>
      <c r="H654" s="12">
        <v>0</v>
      </c>
      <c r="I654" s="12">
        <v>246</v>
      </c>
      <c r="J654" s="12">
        <v>0</v>
      </c>
      <c r="K654" s="12">
        <v>0</v>
      </c>
      <c r="L654" s="12">
        <v>0</v>
      </c>
      <c r="M654" s="12">
        <v>0</v>
      </c>
      <c r="N654" s="12">
        <v>0</v>
      </c>
    </row>
    <row r="655" spans="1:14" s="14" customFormat="1">
      <c r="A655" s="13" t="s">
        <v>1301</v>
      </c>
      <c r="B655" s="14">
        <v>138</v>
      </c>
      <c r="C655" s="14">
        <v>218</v>
      </c>
      <c r="D655" s="14" t="s">
        <v>637</v>
      </c>
      <c r="E655" s="14">
        <v>15</v>
      </c>
      <c r="F655" s="21">
        <v>1</v>
      </c>
      <c r="G655" s="21">
        <v>15</v>
      </c>
      <c r="H655" s="12">
        <v>0</v>
      </c>
      <c r="I655" s="12">
        <v>246</v>
      </c>
      <c r="J655" s="12">
        <v>0</v>
      </c>
      <c r="K655" s="12">
        <v>0</v>
      </c>
      <c r="L655" s="12">
        <v>0</v>
      </c>
      <c r="M655" s="12">
        <v>0</v>
      </c>
      <c r="N655" s="12">
        <v>0</v>
      </c>
    </row>
    <row r="656" spans="1:14" s="14" customFormat="1">
      <c r="A656" s="13" t="s">
        <v>1301</v>
      </c>
      <c r="B656" s="14">
        <v>138</v>
      </c>
      <c r="C656" s="14">
        <v>218</v>
      </c>
      <c r="D656" s="14" t="s">
        <v>1302</v>
      </c>
      <c r="E656" s="14">
        <v>15</v>
      </c>
      <c r="F656" s="21">
        <v>1</v>
      </c>
      <c r="G656" s="21">
        <v>15</v>
      </c>
      <c r="H656" s="12">
        <v>0</v>
      </c>
      <c r="I656" s="12">
        <v>246</v>
      </c>
      <c r="J656" s="12">
        <v>0</v>
      </c>
      <c r="K656" s="12">
        <v>0</v>
      </c>
      <c r="L656" s="12">
        <v>0</v>
      </c>
      <c r="M656" s="12">
        <v>0</v>
      </c>
      <c r="N656" s="12">
        <v>0</v>
      </c>
    </row>
    <row r="657" spans="1:14" s="14" customFormat="1">
      <c r="A657" s="13" t="s">
        <v>1301</v>
      </c>
      <c r="B657" s="14">
        <v>138</v>
      </c>
      <c r="C657" s="14">
        <v>218</v>
      </c>
      <c r="D657" s="14" t="s">
        <v>636</v>
      </c>
      <c r="E657" s="14">
        <v>15</v>
      </c>
      <c r="F657" s="21">
        <v>1</v>
      </c>
      <c r="G657" s="21">
        <v>15</v>
      </c>
      <c r="H657" s="12">
        <v>0</v>
      </c>
      <c r="I657" s="12">
        <v>246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</row>
    <row r="658" spans="1:14" s="14" customFormat="1">
      <c r="A658" s="13" t="s">
        <v>1301</v>
      </c>
      <c r="B658" s="14">
        <v>138</v>
      </c>
      <c r="C658" s="14">
        <v>218</v>
      </c>
      <c r="D658" s="14" t="s">
        <v>634</v>
      </c>
      <c r="E658" s="14">
        <v>15</v>
      </c>
      <c r="F658" s="21">
        <v>1</v>
      </c>
      <c r="G658" s="21">
        <v>15</v>
      </c>
      <c r="H658" s="12">
        <v>0</v>
      </c>
      <c r="I658" s="12">
        <v>246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</row>
    <row r="659" spans="1:14" s="14" customFormat="1">
      <c r="A659" s="13" t="s">
        <v>1301</v>
      </c>
      <c r="B659" s="14">
        <v>120</v>
      </c>
      <c r="C659" s="14">
        <v>175</v>
      </c>
      <c r="D659" s="14" t="s">
        <v>642</v>
      </c>
      <c r="E659" s="14">
        <v>15</v>
      </c>
      <c r="F659" s="21">
        <v>1</v>
      </c>
      <c r="G659" s="21">
        <v>15</v>
      </c>
      <c r="H659" s="12">
        <v>0</v>
      </c>
      <c r="I659" s="12">
        <v>246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</row>
    <row r="660" spans="1:14" s="14" customFormat="1">
      <c r="A660" s="13" t="s">
        <v>1301</v>
      </c>
      <c r="B660" s="14">
        <v>120</v>
      </c>
      <c r="C660" s="14">
        <v>175</v>
      </c>
      <c r="D660" s="14" t="s">
        <v>632</v>
      </c>
      <c r="E660" s="14">
        <v>15</v>
      </c>
      <c r="F660" s="21">
        <v>1</v>
      </c>
      <c r="G660" s="21">
        <v>15</v>
      </c>
      <c r="H660" s="12">
        <v>0</v>
      </c>
      <c r="I660" s="12">
        <v>246</v>
      </c>
      <c r="J660" s="12">
        <v>0</v>
      </c>
      <c r="K660" s="12">
        <v>0</v>
      </c>
      <c r="L660" s="12">
        <v>0</v>
      </c>
      <c r="M660" s="12">
        <v>0</v>
      </c>
      <c r="N660" s="12">
        <v>0</v>
      </c>
    </row>
    <row r="661" spans="1:14" s="14" customFormat="1">
      <c r="A661" s="13" t="s">
        <v>1301</v>
      </c>
      <c r="B661" s="14">
        <v>120</v>
      </c>
      <c r="C661" s="14">
        <v>175</v>
      </c>
      <c r="D661" s="14" t="s">
        <v>637</v>
      </c>
      <c r="E661" s="14">
        <v>15</v>
      </c>
      <c r="F661" s="21">
        <v>1</v>
      </c>
      <c r="G661" s="21">
        <v>15</v>
      </c>
      <c r="H661" s="12">
        <v>0</v>
      </c>
      <c r="I661" s="12">
        <v>246</v>
      </c>
      <c r="J661" s="12">
        <v>0</v>
      </c>
      <c r="K661" s="12">
        <v>0</v>
      </c>
      <c r="L661" s="12">
        <v>0</v>
      </c>
      <c r="M661" s="12">
        <v>0</v>
      </c>
      <c r="N661" s="12">
        <v>0</v>
      </c>
    </row>
    <row r="662" spans="1:14" s="14" customFormat="1">
      <c r="A662" s="13" t="s">
        <v>1301</v>
      </c>
      <c r="B662" s="14">
        <v>120</v>
      </c>
      <c r="C662" s="14">
        <v>175</v>
      </c>
      <c r="D662" s="14" t="s">
        <v>1302</v>
      </c>
      <c r="E662" s="14">
        <v>15</v>
      </c>
      <c r="F662" s="21">
        <v>1</v>
      </c>
      <c r="G662" s="21">
        <v>15</v>
      </c>
      <c r="H662" s="12">
        <v>0</v>
      </c>
      <c r="I662" s="12">
        <v>246</v>
      </c>
      <c r="J662" s="12">
        <v>0</v>
      </c>
      <c r="K662" s="12">
        <v>0</v>
      </c>
      <c r="L662" s="12">
        <v>0</v>
      </c>
      <c r="M662" s="12">
        <v>0</v>
      </c>
      <c r="N662" s="12">
        <v>0</v>
      </c>
    </row>
    <row r="663" spans="1:14" s="14" customFormat="1">
      <c r="A663" s="13" t="s">
        <v>1301</v>
      </c>
      <c r="B663" s="14">
        <v>120</v>
      </c>
      <c r="C663" s="14">
        <v>175</v>
      </c>
      <c r="D663" s="14" t="s">
        <v>636</v>
      </c>
      <c r="E663" s="14">
        <v>15</v>
      </c>
      <c r="F663" s="21">
        <v>1</v>
      </c>
      <c r="G663" s="21">
        <v>15</v>
      </c>
      <c r="H663" s="12">
        <v>0</v>
      </c>
      <c r="I663" s="12">
        <v>246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</row>
    <row r="664" spans="1:14" s="14" customFormat="1">
      <c r="A664" s="13" t="s">
        <v>1301</v>
      </c>
      <c r="B664" s="14">
        <v>120</v>
      </c>
      <c r="C664" s="14">
        <v>175</v>
      </c>
      <c r="D664" s="14" t="s">
        <v>634</v>
      </c>
      <c r="E664" s="14">
        <v>15</v>
      </c>
      <c r="F664" s="21">
        <v>1</v>
      </c>
      <c r="G664" s="21">
        <v>15</v>
      </c>
      <c r="H664" s="12">
        <v>0</v>
      </c>
      <c r="I664" s="12">
        <v>246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</row>
    <row r="665" spans="1:14" s="14" customFormat="1">
      <c r="A665" s="13" t="s">
        <v>1301</v>
      </c>
      <c r="B665" s="14">
        <v>175</v>
      </c>
      <c r="C665" s="14">
        <v>265</v>
      </c>
      <c r="D665" s="14" t="s">
        <v>642</v>
      </c>
      <c r="E665" s="14">
        <v>15</v>
      </c>
      <c r="F665" s="21">
        <v>1</v>
      </c>
      <c r="G665" s="21">
        <v>15</v>
      </c>
      <c r="H665" s="12">
        <v>0</v>
      </c>
      <c r="I665" s="12">
        <v>246</v>
      </c>
      <c r="J665" s="12">
        <v>0</v>
      </c>
      <c r="K665" s="12">
        <v>0</v>
      </c>
      <c r="L665" s="12">
        <v>0</v>
      </c>
      <c r="M665" s="12">
        <v>0</v>
      </c>
      <c r="N665" s="12">
        <v>0</v>
      </c>
    </row>
    <row r="666" spans="1:14" s="14" customFormat="1">
      <c r="A666" s="13" t="s">
        <v>1301</v>
      </c>
      <c r="B666" s="14">
        <v>175</v>
      </c>
      <c r="C666" s="14">
        <v>265</v>
      </c>
      <c r="D666" s="14" t="s">
        <v>632</v>
      </c>
      <c r="E666" s="14">
        <v>15</v>
      </c>
      <c r="F666" s="21">
        <v>1</v>
      </c>
      <c r="G666" s="21">
        <v>15</v>
      </c>
      <c r="H666" s="12">
        <v>0</v>
      </c>
      <c r="I666" s="12">
        <v>246</v>
      </c>
      <c r="J666" s="12">
        <v>0</v>
      </c>
      <c r="K666" s="12">
        <v>0</v>
      </c>
      <c r="L666" s="12">
        <v>0</v>
      </c>
      <c r="M666" s="12">
        <v>0</v>
      </c>
      <c r="N666" s="12">
        <v>0</v>
      </c>
    </row>
    <row r="667" spans="1:14" s="14" customFormat="1">
      <c r="A667" s="13" t="s">
        <v>1301</v>
      </c>
      <c r="B667" s="14">
        <v>175</v>
      </c>
      <c r="C667" s="14">
        <v>265</v>
      </c>
      <c r="D667" s="14" t="s">
        <v>637</v>
      </c>
      <c r="E667" s="14">
        <v>15</v>
      </c>
      <c r="F667" s="21">
        <v>1</v>
      </c>
      <c r="G667" s="21">
        <v>15</v>
      </c>
      <c r="H667" s="12">
        <v>0</v>
      </c>
      <c r="I667" s="12">
        <v>246</v>
      </c>
      <c r="J667" s="12">
        <v>0</v>
      </c>
      <c r="K667" s="12">
        <v>0</v>
      </c>
      <c r="L667" s="12">
        <v>0</v>
      </c>
      <c r="M667" s="12">
        <v>0</v>
      </c>
      <c r="N667" s="12">
        <v>0</v>
      </c>
    </row>
    <row r="668" spans="1:14" s="14" customFormat="1">
      <c r="A668" s="13" t="s">
        <v>1301</v>
      </c>
      <c r="B668" s="14">
        <v>175</v>
      </c>
      <c r="C668" s="14">
        <v>265</v>
      </c>
      <c r="D668" s="14" t="s">
        <v>1302</v>
      </c>
      <c r="E668" s="14">
        <v>15</v>
      </c>
      <c r="F668" s="21">
        <v>1</v>
      </c>
      <c r="G668" s="21">
        <v>15</v>
      </c>
      <c r="H668" s="12">
        <v>0</v>
      </c>
      <c r="I668" s="12">
        <v>246</v>
      </c>
      <c r="J668" s="12">
        <v>0</v>
      </c>
      <c r="K668" s="12">
        <v>0</v>
      </c>
      <c r="L668" s="12">
        <v>0</v>
      </c>
      <c r="M668" s="12">
        <v>0</v>
      </c>
      <c r="N668" s="12">
        <v>0</v>
      </c>
    </row>
    <row r="669" spans="1:14" s="14" customFormat="1">
      <c r="A669" s="13" t="s">
        <v>1301</v>
      </c>
      <c r="B669" s="14">
        <v>175</v>
      </c>
      <c r="C669" s="14">
        <v>265</v>
      </c>
      <c r="D669" s="14" t="s">
        <v>636</v>
      </c>
      <c r="E669" s="14">
        <v>15</v>
      </c>
      <c r="F669" s="21">
        <v>1</v>
      </c>
      <c r="G669" s="21">
        <v>15</v>
      </c>
      <c r="H669" s="12">
        <v>0</v>
      </c>
      <c r="I669" s="12">
        <v>246</v>
      </c>
      <c r="J669" s="12">
        <v>0</v>
      </c>
      <c r="K669" s="12">
        <v>0</v>
      </c>
      <c r="L669" s="12">
        <v>0</v>
      </c>
      <c r="M669" s="12">
        <v>0</v>
      </c>
      <c r="N669" s="12">
        <v>0</v>
      </c>
    </row>
    <row r="670" spans="1:14" s="14" customFormat="1">
      <c r="A670" s="13" t="s">
        <v>1301</v>
      </c>
      <c r="B670" s="14">
        <v>175</v>
      </c>
      <c r="C670" s="14">
        <v>265</v>
      </c>
      <c r="D670" s="14" t="s">
        <v>634</v>
      </c>
      <c r="E670" s="14">
        <v>15</v>
      </c>
      <c r="F670" s="21">
        <v>1</v>
      </c>
      <c r="G670" s="21">
        <v>15</v>
      </c>
      <c r="H670" s="12">
        <v>0</v>
      </c>
      <c r="I670" s="12">
        <v>246</v>
      </c>
      <c r="J670" s="12">
        <v>0</v>
      </c>
      <c r="K670" s="12">
        <v>0</v>
      </c>
      <c r="L670" s="12">
        <v>0</v>
      </c>
      <c r="M670" s="12">
        <v>0</v>
      </c>
      <c r="N670" s="12">
        <v>0</v>
      </c>
    </row>
    <row r="671" spans="1:14" s="14" customFormat="1">
      <c r="A671" s="13" t="s">
        <v>1301</v>
      </c>
      <c r="B671" s="14">
        <v>179</v>
      </c>
      <c r="C671" s="14">
        <v>196</v>
      </c>
      <c r="D671" s="14" t="s">
        <v>642</v>
      </c>
      <c r="E671" s="14">
        <v>15</v>
      </c>
      <c r="F671" s="21">
        <v>1</v>
      </c>
      <c r="G671" s="21">
        <v>15</v>
      </c>
      <c r="H671" s="12">
        <v>0</v>
      </c>
      <c r="I671" s="12">
        <v>246</v>
      </c>
      <c r="J671" s="12">
        <v>0</v>
      </c>
      <c r="K671" s="12">
        <v>0</v>
      </c>
      <c r="L671" s="12">
        <v>0</v>
      </c>
      <c r="M671" s="12">
        <v>0</v>
      </c>
      <c r="N671" s="12">
        <v>0</v>
      </c>
    </row>
    <row r="672" spans="1:14" s="14" customFormat="1">
      <c r="A672" s="13" t="s">
        <v>1301</v>
      </c>
      <c r="B672" s="14">
        <v>179</v>
      </c>
      <c r="C672" s="14">
        <v>196</v>
      </c>
      <c r="D672" s="14" t="s">
        <v>632</v>
      </c>
      <c r="E672" s="14">
        <v>15</v>
      </c>
      <c r="F672" s="21">
        <v>1</v>
      </c>
      <c r="G672" s="21">
        <v>15</v>
      </c>
      <c r="H672" s="12">
        <v>0</v>
      </c>
      <c r="I672" s="12">
        <v>246</v>
      </c>
      <c r="J672" s="12">
        <v>0</v>
      </c>
      <c r="K672" s="12">
        <v>0</v>
      </c>
      <c r="L672" s="12">
        <v>0</v>
      </c>
      <c r="M672" s="12">
        <v>0</v>
      </c>
      <c r="N672" s="12">
        <v>0</v>
      </c>
    </row>
    <row r="673" spans="1:14" s="14" customFormat="1">
      <c r="A673" s="13" t="s">
        <v>1301</v>
      </c>
      <c r="B673" s="14">
        <v>179</v>
      </c>
      <c r="C673" s="14">
        <v>196</v>
      </c>
      <c r="D673" s="14" t="s">
        <v>637</v>
      </c>
      <c r="E673" s="14">
        <v>15</v>
      </c>
      <c r="F673" s="21">
        <v>1</v>
      </c>
      <c r="G673" s="21">
        <v>15</v>
      </c>
      <c r="H673" s="12">
        <v>0</v>
      </c>
      <c r="I673" s="12">
        <v>246</v>
      </c>
      <c r="J673" s="12">
        <v>0</v>
      </c>
      <c r="K673" s="12">
        <v>0</v>
      </c>
      <c r="L673" s="12">
        <v>0</v>
      </c>
      <c r="M673" s="12">
        <v>0</v>
      </c>
      <c r="N673" s="12">
        <v>0</v>
      </c>
    </row>
    <row r="674" spans="1:14" s="14" customFormat="1">
      <c r="A674" s="13" t="s">
        <v>1301</v>
      </c>
      <c r="B674" s="14">
        <v>179</v>
      </c>
      <c r="C674" s="14">
        <v>196</v>
      </c>
      <c r="D674" s="14" t="s">
        <v>1302</v>
      </c>
      <c r="E674" s="14">
        <v>15</v>
      </c>
      <c r="F674" s="21">
        <v>1</v>
      </c>
      <c r="G674" s="21">
        <v>15</v>
      </c>
      <c r="H674" s="12">
        <v>0</v>
      </c>
      <c r="I674" s="12">
        <v>246</v>
      </c>
      <c r="J674" s="12">
        <v>0</v>
      </c>
      <c r="K674" s="12">
        <v>0</v>
      </c>
      <c r="L674" s="12">
        <v>0</v>
      </c>
      <c r="M674" s="12">
        <v>0</v>
      </c>
      <c r="N674" s="12">
        <v>0</v>
      </c>
    </row>
    <row r="675" spans="1:14" s="14" customFormat="1">
      <c r="A675" s="13" t="s">
        <v>1301</v>
      </c>
      <c r="B675" s="14">
        <v>179</v>
      </c>
      <c r="C675" s="14">
        <v>196</v>
      </c>
      <c r="D675" s="14" t="s">
        <v>636</v>
      </c>
      <c r="E675" s="14">
        <v>15</v>
      </c>
      <c r="F675" s="21">
        <v>1</v>
      </c>
      <c r="G675" s="21">
        <v>15</v>
      </c>
      <c r="H675" s="12">
        <v>0</v>
      </c>
      <c r="I675" s="12">
        <v>246</v>
      </c>
      <c r="J675" s="12">
        <v>0</v>
      </c>
      <c r="K675" s="12">
        <v>0</v>
      </c>
      <c r="L675" s="12">
        <v>0</v>
      </c>
      <c r="M675" s="12">
        <v>0</v>
      </c>
      <c r="N675" s="12">
        <v>0</v>
      </c>
    </row>
    <row r="676" spans="1:14" s="14" customFormat="1">
      <c r="A676" s="13" t="s">
        <v>1301</v>
      </c>
      <c r="B676" s="14">
        <v>179</v>
      </c>
      <c r="C676" s="14">
        <v>196</v>
      </c>
      <c r="D676" s="14" t="s">
        <v>634</v>
      </c>
      <c r="E676" s="14">
        <v>15</v>
      </c>
      <c r="F676" s="21">
        <v>1</v>
      </c>
      <c r="G676" s="21">
        <v>15</v>
      </c>
      <c r="H676" s="12">
        <v>0</v>
      </c>
      <c r="I676" s="12">
        <v>246</v>
      </c>
      <c r="J676" s="12">
        <v>0</v>
      </c>
      <c r="K676" s="12">
        <v>0</v>
      </c>
      <c r="L676" s="12">
        <v>0</v>
      </c>
      <c r="M676" s="12">
        <v>0</v>
      </c>
      <c r="N676" s="12">
        <v>0</v>
      </c>
    </row>
    <row r="677" spans="1:14" s="14" customFormat="1">
      <c r="A677" s="13" t="s">
        <v>1301</v>
      </c>
      <c r="B677" s="14">
        <v>209</v>
      </c>
      <c r="C677" s="14">
        <v>215</v>
      </c>
      <c r="D677" s="14" t="s">
        <v>642</v>
      </c>
      <c r="E677" s="14">
        <v>15</v>
      </c>
      <c r="F677" s="21">
        <v>1</v>
      </c>
      <c r="G677" s="21">
        <v>15</v>
      </c>
      <c r="H677" s="12">
        <v>0</v>
      </c>
      <c r="I677" s="12">
        <v>246</v>
      </c>
      <c r="J677" s="12">
        <v>0</v>
      </c>
      <c r="K677" s="12">
        <v>0</v>
      </c>
      <c r="L677" s="12">
        <v>0</v>
      </c>
      <c r="M677" s="12">
        <v>0</v>
      </c>
      <c r="N677" s="12">
        <v>0</v>
      </c>
    </row>
    <row r="678" spans="1:14" s="14" customFormat="1">
      <c r="A678" s="13" t="s">
        <v>1301</v>
      </c>
      <c r="B678" s="14">
        <v>209</v>
      </c>
      <c r="C678" s="14">
        <v>215</v>
      </c>
      <c r="D678" s="14" t="s">
        <v>632</v>
      </c>
      <c r="E678" s="14">
        <v>15</v>
      </c>
      <c r="F678" s="21">
        <v>1</v>
      </c>
      <c r="G678" s="21">
        <v>15</v>
      </c>
      <c r="H678" s="12">
        <v>0</v>
      </c>
      <c r="I678" s="12">
        <v>246</v>
      </c>
      <c r="J678" s="12">
        <v>0</v>
      </c>
      <c r="K678" s="12">
        <v>0</v>
      </c>
      <c r="L678" s="12">
        <v>0</v>
      </c>
      <c r="M678" s="12">
        <v>0</v>
      </c>
      <c r="N678" s="12">
        <v>0</v>
      </c>
    </row>
    <row r="679" spans="1:14" s="14" customFormat="1">
      <c r="A679" s="13" t="s">
        <v>1301</v>
      </c>
      <c r="B679" s="14">
        <v>209</v>
      </c>
      <c r="C679" s="14">
        <v>215</v>
      </c>
      <c r="D679" s="14" t="s">
        <v>637</v>
      </c>
      <c r="E679" s="14">
        <v>15</v>
      </c>
      <c r="F679" s="21">
        <v>1</v>
      </c>
      <c r="G679" s="21">
        <v>15</v>
      </c>
      <c r="H679" s="12">
        <v>0</v>
      </c>
      <c r="I679" s="12">
        <v>246</v>
      </c>
      <c r="J679" s="12">
        <v>0</v>
      </c>
      <c r="K679" s="12">
        <v>0</v>
      </c>
      <c r="L679" s="12">
        <v>0</v>
      </c>
      <c r="M679" s="12">
        <v>0</v>
      </c>
      <c r="N679" s="12">
        <v>0</v>
      </c>
    </row>
    <row r="680" spans="1:14" s="14" customFormat="1">
      <c r="A680" s="13" t="s">
        <v>1301</v>
      </c>
      <c r="B680" s="14">
        <v>209</v>
      </c>
      <c r="C680" s="14">
        <v>215</v>
      </c>
      <c r="D680" s="14" t="s">
        <v>1302</v>
      </c>
      <c r="E680" s="14">
        <v>15</v>
      </c>
      <c r="F680" s="21">
        <v>1</v>
      </c>
      <c r="G680" s="21">
        <v>15</v>
      </c>
      <c r="H680" s="12">
        <v>0</v>
      </c>
      <c r="I680" s="12">
        <v>246</v>
      </c>
      <c r="J680" s="12">
        <v>0</v>
      </c>
      <c r="K680" s="12">
        <v>0</v>
      </c>
      <c r="L680" s="12">
        <v>0</v>
      </c>
      <c r="M680" s="12">
        <v>0</v>
      </c>
      <c r="N680" s="12">
        <v>0</v>
      </c>
    </row>
    <row r="681" spans="1:14" s="14" customFormat="1">
      <c r="A681" s="13" t="s">
        <v>1301</v>
      </c>
      <c r="B681" s="14">
        <v>209</v>
      </c>
      <c r="C681" s="14">
        <v>215</v>
      </c>
      <c r="D681" s="14" t="s">
        <v>636</v>
      </c>
      <c r="E681" s="14">
        <v>15</v>
      </c>
      <c r="F681" s="21">
        <v>1</v>
      </c>
      <c r="G681" s="21">
        <v>15</v>
      </c>
      <c r="H681" s="12">
        <v>0</v>
      </c>
      <c r="I681" s="12">
        <v>246</v>
      </c>
      <c r="J681" s="12">
        <v>0</v>
      </c>
      <c r="K681" s="12">
        <v>0</v>
      </c>
      <c r="L681" s="12">
        <v>0</v>
      </c>
      <c r="M681" s="12">
        <v>0</v>
      </c>
      <c r="N681" s="12">
        <v>0</v>
      </c>
    </row>
    <row r="682" spans="1:14" s="14" customFormat="1">
      <c r="A682" s="13" t="s">
        <v>1301</v>
      </c>
      <c r="B682" s="14">
        <v>209</v>
      </c>
      <c r="C682" s="14">
        <v>215</v>
      </c>
      <c r="D682" s="14" t="s">
        <v>634</v>
      </c>
      <c r="E682" s="14">
        <v>15</v>
      </c>
      <c r="F682" s="21">
        <v>1</v>
      </c>
      <c r="G682" s="21">
        <v>15</v>
      </c>
      <c r="H682" s="12">
        <v>0</v>
      </c>
      <c r="I682" s="12">
        <v>246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</row>
    <row r="683" spans="1:14" s="14" customFormat="1">
      <c r="A683" s="13" t="s">
        <v>1301</v>
      </c>
      <c r="B683" s="14">
        <v>244</v>
      </c>
      <c r="C683" s="14">
        <v>256</v>
      </c>
      <c r="D683" s="14" t="s">
        <v>642</v>
      </c>
      <c r="E683" s="14">
        <v>15</v>
      </c>
      <c r="F683" s="21">
        <v>1</v>
      </c>
      <c r="G683" s="21">
        <v>15</v>
      </c>
      <c r="H683" s="12">
        <v>0</v>
      </c>
      <c r="I683" s="12">
        <v>246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</row>
    <row r="684" spans="1:14" s="14" customFormat="1">
      <c r="A684" s="13" t="s">
        <v>1301</v>
      </c>
      <c r="B684" s="14">
        <v>244</v>
      </c>
      <c r="C684" s="14">
        <v>256</v>
      </c>
      <c r="D684" s="14" t="s">
        <v>632</v>
      </c>
      <c r="E684" s="14">
        <v>15</v>
      </c>
      <c r="F684" s="21">
        <v>1</v>
      </c>
      <c r="G684" s="21">
        <v>15</v>
      </c>
      <c r="H684" s="12">
        <v>0</v>
      </c>
      <c r="I684" s="12">
        <v>246</v>
      </c>
      <c r="J684" s="12">
        <v>0</v>
      </c>
      <c r="K684" s="12">
        <v>0</v>
      </c>
      <c r="L684" s="12">
        <v>0</v>
      </c>
      <c r="M684" s="12">
        <v>0</v>
      </c>
      <c r="N684" s="12">
        <v>0</v>
      </c>
    </row>
    <row r="685" spans="1:14" s="14" customFormat="1">
      <c r="A685" s="13" t="s">
        <v>1301</v>
      </c>
      <c r="B685" s="14">
        <v>244</v>
      </c>
      <c r="C685" s="14">
        <v>256</v>
      </c>
      <c r="D685" s="14" t="s">
        <v>637</v>
      </c>
      <c r="E685" s="14">
        <v>15</v>
      </c>
      <c r="F685" s="21">
        <v>1</v>
      </c>
      <c r="G685" s="21">
        <v>15</v>
      </c>
      <c r="H685" s="12">
        <v>0</v>
      </c>
      <c r="I685" s="12">
        <v>246</v>
      </c>
      <c r="J685" s="12">
        <v>0</v>
      </c>
      <c r="K685" s="12">
        <v>0</v>
      </c>
      <c r="L685" s="12">
        <v>0</v>
      </c>
      <c r="M685" s="12">
        <v>0</v>
      </c>
      <c r="N685" s="12">
        <v>0</v>
      </c>
    </row>
    <row r="686" spans="1:14" s="14" customFormat="1">
      <c r="A686" s="13" t="s">
        <v>1301</v>
      </c>
      <c r="B686" s="14">
        <v>244</v>
      </c>
      <c r="C686" s="14">
        <v>256</v>
      </c>
      <c r="D686" s="14" t="s">
        <v>1302</v>
      </c>
      <c r="E686" s="14">
        <v>15</v>
      </c>
      <c r="F686" s="21">
        <v>1</v>
      </c>
      <c r="G686" s="21">
        <v>15</v>
      </c>
      <c r="H686" s="12">
        <v>0</v>
      </c>
      <c r="I686" s="12">
        <v>246</v>
      </c>
      <c r="J686" s="12">
        <v>0</v>
      </c>
      <c r="K686" s="12">
        <v>0</v>
      </c>
      <c r="L686" s="12">
        <v>0</v>
      </c>
      <c r="M686" s="12">
        <v>0</v>
      </c>
      <c r="N686" s="12">
        <v>0</v>
      </c>
    </row>
    <row r="687" spans="1:14" s="14" customFormat="1">
      <c r="A687" s="13" t="s">
        <v>1301</v>
      </c>
      <c r="B687" s="14">
        <v>244</v>
      </c>
      <c r="C687" s="14">
        <v>256</v>
      </c>
      <c r="D687" s="14" t="s">
        <v>636</v>
      </c>
      <c r="E687" s="14">
        <v>15</v>
      </c>
      <c r="F687" s="21">
        <v>1</v>
      </c>
      <c r="G687" s="21">
        <v>15</v>
      </c>
      <c r="H687" s="12">
        <v>0</v>
      </c>
      <c r="I687" s="12">
        <v>246</v>
      </c>
      <c r="J687" s="12">
        <v>0</v>
      </c>
      <c r="K687" s="12">
        <v>0</v>
      </c>
      <c r="L687" s="12">
        <v>0</v>
      </c>
      <c r="M687" s="12">
        <v>0</v>
      </c>
      <c r="N687" s="12">
        <v>0</v>
      </c>
    </row>
    <row r="688" spans="1:14" s="14" customFormat="1">
      <c r="A688" s="13" t="s">
        <v>1301</v>
      </c>
      <c r="B688" s="14">
        <v>244</v>
      </c>
      <c r="C688" s="14">
        <v>256</v>
      </c>
      <c r="D688" s="14" t="s">
        <v>634</v>
      </c>
      <c r="E688" s="14">
        <v>15</v>
      </c>
      <c r="F688" s="21">
        <v>1</v>
      </c>
      <c r="G688" s="21">
        <v>15</v>
      </c>
      <c r="H688" s="12">
        <v>0</v>
      </c>
      <c r="I688" s="12">
        <v>246</v>
      </c>
      <c r="J688" s="12">
        <v>0</v>
      </c>
      <c r="K688" s="12">
        <v>0</v>
      </c>
      <c r="L688" s="12">
        <v>0</v>
      </c>
      <c r="M688" s="12">
        <v>0</v>
      </c>
      <c r="N688" s="12">
        <v>0</v>
      </c>
    </row>
    <row r="689" spans="1:14" s="14" customFormat="1">
      <c r="A689" s="13" t="s">
        <v>1301</v>
      </c>
      <c r="B689" s="14">
        <v>290</v>
      </c>
      <c r="C689" s="14">
        <v>283</v>
      </c>
      <c r="D689" s="14" t="s">
        <v>642</v>
      </c>
      <c r="E689" s="14">
        <v>15</v>
      </c>
      <c r="F689" s="21">
        <v>1</v>
      </c>
      <c r="G689" s="21">
        <v>15</v>
      </c>
      <c r="H689" s="12">
        <v>0</v>
      </c>
      <c r="I689" s="12">
        <v>246</v>
      </c>
      <c r="J689" s="12">
        <v>0</v>
      </c>
      <c r="K689" s="12">
        <v>0</v>
      </c>
      <c r="L689" s="12">
        <v>0</v>
      </c>
      <c r="M689" s="12">
        <v>0</v>
      </c>
      <c r="N689" s="12">
        <v>0</v>
      </c>
    </row>
    <row r="690" spans="1:14" s="14" customFormat="1">
      <c r="A690" s="13" t="s">
        <v>1301</v>
      </c>
      <c r="B690" s="14">
        <v>290</v>
      </c>
      <c r="C690" s="14">
        <v>283</v>
      </c>
      <c r="D690" s="14" t="s">
        <v>632</v>
      </c>
      <c r="E690" s="14">
        <v>15</v>
      </c>
      <c r="F690" s="21">
        <v>1</v>
      </c>
      <c r="G690" s="21">
        <v>15</v>
      </c>
      <c r="H690" s="12">
        <v>0</v>
      </c>
      <c r="I690" s="12">
        <v>246</v>
      </c>
      <c r="J690" s="12">
        <v>0</v>
      </c>
      <c r="K690" s="12">
        <v>0</v>
      </c>
      <c r="L690" s="12">
        <v>0</v>
      </c>
      <c r="M690" s="12">
        <v>0</v>
      </c>
      <c r="N690" s="12">
        <v>0</v>
      </c>
    </row>
    <row r="691" spans="1:14" s="14" customFormat="1">
      <c r="A691" s="13" t="s">
        <v>1301</v>
      </c>
      <c r="B691" s="14">
        <v>290</v>
      </c>
      <c r="C691" s="14">
        <v>283</v>
      </c>
      <c r="D691" s="14" t="s">
        <v>637</v>
      </c>
      <c r="E691" s="14">
        <v>15</v>
      </c>
      <c r="F691" s="21">
        <v>1</v>
      </c>
      <c r="G691" s="21">
        <v>15</v>
      </c>
      <c r="H691" s="12">
        <v>0</v>
      </c>
      <c r="I691" s="12">
        <v>246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</row>
    <row r="692" spans="1:14" s="14" customFormat="1">
      <c r="A692" s="13" t="s">
        <v>1301</v>
      </c>
      <c r="B692" s="14">
        <v>290</v>
      </c>
      <c r="C692" s="14">
        <v>283</v>
      </c>
      <c r="D692" s="14" t="s">
        <v>1302</v>
      </c>
      <c r="E692" s="14">
        <v>15</v>
      </c>
      <c r="F692" s="21">
        <v>1</v>
      </c>
      <c r="G692" s="21">
        <v>15</v>
      </c>
      <c r="H692" s="12">
        <v>0</v>
      </c>
      <c r="I692" s="12">
        <v>246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</row>
    <row r="693" spans="1:14" s="14" customFormat="1">
      <c r="A693" s="13" t="s">
        <v>1301</v>
      </c>
      <c r="B693" s="14">
        <v>290</v>
      </c>
      <c r="C693" s="14">
        <v>283</v>
      </c>
      <c r="D693" s="14" t="s">
        <v>636</v>
      </c>
      <c r="E693" s="14">
        <v>15</v>
      </c>
      <c r="F693" s="21">
        <v>1</v>
      </c>
      <c r="G693" s="21">
        <v>15</v>
      </c>
      <c r="H693" s="12">
        <v>0</v>
      </c>
      <c r="I693" s="12">
        <v>246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</row>
    <row r="694" spans="1:14" s="14" customFormat="1">
      <c r="A694" s="13" t="s">
        <v>1301</v>
      </c>
      <c r="B694" s="14">
        <v>290</v>
      </c>
      <c r="C694" s="14">
        <v>283</v>
      </c>
      <c r="D694" s="14" t="s">
        <v>634</v>
      </c>
      <c r="E694" s="14">
        <v>15</v>
      </c>
      <c r="F694" s="21">
        <v>1</v>
      </c>
      <c r="G694" s="21">
        <v>15</v>
      </c>
      <c r="H694" s="12">
        <v>0</v>
      </c>
      <c r="I694" s="12">
        <v>246</v>
      </c>
      <c r="J694" s="12">
        <v>0</v>
      </c>
      <c r="K694" s="12">
        <v>0</v>
      </c>
      <c r="L694" s="12">
        <v>0</v>
      </c>
      <c r="M694" s="12">
        <v>0</v>
      </c>
      <c r="N694" s="12">
        <v>0</v>
      </c>
    </row>
    <row r="695" spans="1:14" s="14" customFormat="1">
      <c r="A695" s="13" t="s">
        <v>1301</v>
      </c>
      <c r="B695" s="14">
        <v>331</v>
      </c>
      <c r="C695" s="14">
        <v>328</v>
      </c>
      <c r="D695" s="14" t="s">
        <v>642</v>
      </c>
      <c r="E695" s="14">
        <v>15</v>
      </c>
      <c r="F695" s="21">
        <v>1</v>
      </c>
      <c r="G695" s="21">
        <v>15</v>
      </c>
      <c r="H695" s="12">
        <v>0</v>
      </c>
      <c r="I695" s="12">
        <v>246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</row>
    <row r="696" spans="1:14" s="14" customFormat="1">
      <c r="A696" s="13" t="s">
        <v>1301</v>
      </c>
      <c r="B696" s="14">
        <v>331</v>
      </c>
      <c r="C696" s="14">
        <v>328</v>
      </c>
      <c r="D696" s="14" t="s">
        <v>632</v>
      </c>
      <c r="E696" s="14">
        <v>15</v>
      </c>
      <c r="F696" s="21">
        <v>1</v>
      </c>
      <c r="G696" s="21">
        <v>15</v>
      </c>
      <c r="H696" s="12">
        <v>0</v>
      </c>
      <c r="I696" s="12">
        <v>246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</row>
    <row r="697" spans="1:14" s="14" customFormat="1">
      <c r="A697" s="13" t="s">
        <v>1301</v>
      </c>
      <c r="B697" s="14">
        <v>331</v>
      </c>
      <c r="C697" s="14">
        <v>328</v>
      </c>
      <c r="D697" s="14" t="s">
        <v>637</v>
      </c>
      <c r="E697" s="14">
        <v>15</v>
      </c>
      <c r="F697" s="21">
        <v>1</v>
      </c>
      <c r="G697" s="21">
        <v>15</v>
      </c>
      <c r="H697" s="12">
        <v>0</v>
      </c>
      <c r="I697" s="12">
        <v>246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</row>
    <row r="698" spans="1:14" s="14" customFormat="1">
      <c r="A698" s="13" t="s">
        <v>1301</v>
      </c>
      <c r="B698" s="14">
        <v>331</v>
      </c>
      <c r="C698" s="14">
        <v>328</v>
      </c>
      <c r="D698" s="14" t="s">
        <v>1302</v>
      </c>
      <c r="E698" s="14">
        <v>15</v>
      </c>
      <c r="F698" s="21">
        <v>1</v>
      </c>
      <c r="G698" s="21">
        <v>15</v>
      </c>
      <c r="H698" s="12">
        <v>0</v>
      </c>
      <c r="I698" s="12">
        <v>246</v>
      </c>
      <c r="J698" s="12">
        <v>0</v>
      </c>
      <c r="K698" s="12">
        <v>0</v>
      </c>
      <c r="L698" s="12">
        <v>0</v>
      </c>
      <c r="M698" s="12">
        <v>0</v>
      </c>
      <c r="N698" s="12">
        <v>0</v>
      </c>
    </row>
    <row r="699" spans="1:14" s="14" customFormat="1">
      <c r="A699" s="13" t="s">
        <v>1301</v>
      </c>
      <c r="B699" s="14">
        <v>331</v>
      </c>
      <c r="C699" s="14">
        <v>328</v>
      </c>
      <c r="D699" s="14" t="s">
        <v>636</v>
      </c>
      <c r="E699" s="14">
        <v>15</v>
      </c>
      <c r="F699" s="21">
        <v>1</v>
      </c>
      <c r="G699" s="21">
        <v>15</v>
      </c>
      <c r="H699" s="12">
        <v>0</v>
      </c>
      <c r="I699" s="12">
        <v>246</v>
      </c>
      <c r="J699" s="12">
        <v>0</v>
      </c>
      <c r="K699" s="12">
        <v>0</v>
      </c>
      <c r="L699" s="12">
        <v>0</v>
      </c>
      <c r="M699" s="12">
        <v>0</v>
      </c>
      <c r="N699" s="12">
        <v>0</v>
      </c>
    </row>
    <row r="700" spans="1:14" s="14" customFormat="1">
      <c r="A700" s="13" t="s">
        <v>1301</v>
      </c>
      <c r="B700" s="14">
        <v>331</v>
      </c>
      <c r="C700" s="14">
        <v>328</v>
      </c>
      <c r="D700" s="14" t="s">
        <v>634</v>
      </c>
      <c r="E700" s="14">
        <v>15</v>
      </c>
      <c r="F700" s="21">
        <v>1</v>
      </c>
      <c r="G700" s="21">
        <v>15</v>
      </c>
      <c r="H700" s="12">
        <v>0</v>
      </c>
      <c r="I700" s="12">
        <v>246</v>
      </c>
      <c r="J700" s="12">
        <v>0</v>
      </c>
      <c r="K700" s="12">
        <v>0</v>
      </c>
      <c r="L700" s="12">
        <v>0</v>
      </c>
      <c r="M700" s="12">
        <v>0</v>
      </c>
      <c r="N700" s="12">
        <v>0</v>
      </c>
    </row>
    <row r="701" spans="1:14" s="14" customFormat="1">
      <c r="A701" s="13" t="s">
        <v>1301</v>
      </c>
      <c r="B701" s="14">
        <v>362</v>
      </c>
      <c r="C701" s="14">
        <v>358</v>
      </c>
      <c r="D701" s="14" t="s">
        <v>642</v>
      </c>
      <c r="E701" s="14">
        <v>15</v>
      </c>
      <c r="F701" s="21">
        <v>1</v>
      </c>
      <c r="G701" s="21">
        <v>15</v>
      </c>
      <c r="H701" s="12">
        <v>0</v>
      </c>
      <c r="I701" s="12">
        <v>246</v>
      </c>
      <c r="J701" s="12">
        <v>0</v>
      </c>
      <c r="K701" s="12">
        <v>0</v>
      </c>
      <c r="L701" s="12">
        <v>0</v>
      </c>
      <c r="M701" s="12">
        <v>0</v>
      </c>
      <c r="N701" s="12">
        <v>0</v>
      </c>
    </row>
    <row r="702" spans="1:14" s="14" customFormat="1">
      <c r="A702" s="13" t="s">
        <v>1301</v>
      </c>
      <c r="B702" s="14">
        <v>362</v>
      </c>
      <c r="C702" s="14">
        <v>358</v>
      </c>
      <c r="D702" s="14" t="s">
        <v>632</v>
      </c>
      <c r="E702" s="14">
        <v>15</v>
      </c>
      <c r="F702" s="21">
        <v>1</v>
      </c>
      <c r="G702" s="21">
        <v>15</v>
      </c>
      <c r="H702" s="12">
        <v>0</v>
      </c>
      <c r="I702" s="12">
        <v>246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</row>
    <row r="703" spans="1:14" s="14" customFormat="1">
      <c r="A703" s="13" t="s">
        <v>1301</v>
      </c>
      <c r="B703" s="14">
        <v>362</v>
      </c>
      <c r="C703" s="14">
        <v>358</v>
      </c>
      <c r="D703" s="14" t="s">
        <v>637</v>
      </c>
      <c r="E703" s="14">
        <v>15</v>
      </c>
      <c r="F703" s="21">
        <v>1</v>
      </c>
      <c r="G703" s="21">
        <v>15</v>
      </c>
      <c r="H703" s="12">
        <v>0</v>
      </c>
      <c r="I703" s="12">
        <v>246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</row>
    <row r="704" spans="1:14" s="14" customFormat="1">
      <c r="A704" s="13" t="s">
        <v>1301</v>
      </c>
      <c r="B704" s="14">
        <v>362</v>
      </c>
      <c r="C704" s="14">
        <v>358</v>
      </c>
      <c r="D704" s="14" t="s">
        <v>1302</v>
      </c>
      <c r="E704" s="14">
        <v>15</v>
      </c>
      <c r="F704" s="21">
        <v>1</v>
      </c>
      <c r="G704" s="21">
        <v>15</v>
      </c>
      <c r="H704" s="12">
        <v>0</v>
      </c>
      <c r="I704" s="12">
        <v>246</v>
      </c>
      <c r="J704" s="12">
        <v>0</v>
      </c>
      <c r="K704" s="12">
        <v>0</v>
      </c>
      <c r="L704" s="12">
        <v>0</v>
      </c>
      <c r="M704" s="12">
        <v>0</v>
      </c>
      <c r="N704" s="12">
        <v>0</v>
      </c>
    </row>
    <row r="705" spans="1:14" s="14" customFormat="1">
      <c r="A705" s="13" t="s">
        <v>1301</v>
      </c>
      <c r="B705" s="14">
        <v>362</v>
      </c>
      <c r="C705" s="14">
        <v>358</v>
      </c>
      <c r="D705" s="14" t="s">
        <v>636</v>
      </c>
      <c r="E705" s="14">
        <v>15</v>
      </c>
      <c r="F705" s="21">
        <v>1</v>
      </c>
      <c r="G705" s="21">
        <v>15</v>
      </c>
      <c r="H705" s="12">
        <v>0</v>
      </c>
      <c r="I705" s="12">
        <v>246</v>
      </c>
      <c r="J705" s="12">
        <v>0</v>
      </c>
      <c r="K705" s="12">
        <v>0</v>
      </c>
      <c r="L705" s="12">
        <v>0</v>
      </c>
      <c r="M705" s="12">
        <v>0</v>
      </c>
      <c r="N705" s="12">
        <v>0</v>
      </c>
    </row>
    <row r="706" spans="1:14" s="14" customFormat="1">
      <c r="A706" s="13" t="s">
        <v>1301</v>
      </c>
      <c r="B706" s="14">
        <v>362</v>
      </c>
      <c r="C706" s="14">
        <v>358</v>
      </c>
      <c r="D706" s="14" t="s">
        <v>634</v>
      </c>
      <c r="E706" s="14">
        <v>15</v>
      </c>
      <c r="F706" s="21">
        <v>1</v>
      </c>
      <c r="G706" s="21">
        <v>15</v>
      </c>
      <c r="H706" s="12">
        <v>0</v>
      </c>
      <c r="I706" s="12">
        <v>246</v>
      </c>
      <c r="J706" s="12">
        <v>0</v>
      </c>
      <c r="K706" s="12">
        <v>0</v>
      </c>
      <c r="L706" s="12">
        <v>0</v>
      </c>
      <c r="M706" s="12">
        <v>0</v>
      </c>
      <c r="N706" s="12">
        <v>0</v>
      </c>
    </row>
    <row r="707" spans="1:14" s="14" customFormat="1">
      <c r="A707" s="13" t="s">
        <v>1301</v>
      </c>
      <c r="B707" s="14">
        <v>222</v>
      </c>
      <c r="C707" s="14">
        <v>85</v>
      </c>
      <c r="D707" s="14" t="s">
        <v>642</v>
      </c>
      <c r="E707" s="14">
        <v>15</v>
      </c>
      <c r="F707" s="21">
        <v>1</v>
      </c>
      <c r="G707" s="21">
        <v>15</v>
      </c>
      <c r="H707" s="12">
        <v>0</v>
      </c>
      <c r="I707" s="12">
        <v>246</v>
      </c>
      <c r="J707" s="12">
        <v>0</v>
      </c>
      <c r="K707" s="12">
        <v>0</v>
      </c>
      <c r="L707" s="12">
        <v>0</v>
      </c>
      <c r="M707" s="12">
        <v>0</v>
      </c>
      <c r="N707" s="12">
        <v>0</v>
      </c>
    </row>
    <row r="708" spans="1:14" s="14" customFormat="1">
      <c r="A708" s="13" t="s">
        <v>1301</v>
      </c>
      <c r="B708" s="14">
        <v>222</v>
      </c>
      <c r="C708" s="14">
        <v>85</v>
      </c>
      <c r="D708" s="14" t="s">
        <v>632</v>
      </c>
      <c r="E708" s="14">
        <v>15</v>
      </c>
      <c r="F708" s="21">
        <v>1</v>
      </c>
      <c r="G708" s="21">
        <v>15</v>
      </c>
      <c r="H708" s="12">
        <v>0</v>
      </c>
      <c r="I708" s="12">
        <v>246</v>
      </c>
      <c r="J708" s="12">
        <v>0</v>
      </c>
      <c r="K708" s="12">
        <v>0</v>
      </c>
      <c r="L708" s="12">
        <v>0</v>
      </c>
      <c r="M708" s="12">
        <v>0</v>
      </c>
      <c r="N708" s="12">
        <v>0</v>
      </c>
    </row>
    <row r="709" spans="1:14" s="14" customFormat="1">
      <c r="A709" s="13" t="s">
        <v>1301</v>
      </c>
      <c r="B709" s="14">
        <v>222</v>
      </c>
      <c r="C709" s="14">
        <v>85</v>
      </c>
      <c r="D709" s="14" t="s">
        <v>637</v>
      </c>
      <c r="E709" s="14">
        <v>15</v>
      </c>
      <c r="F709" s="21">
        <v>1</v>
      </c>
      <c r="G709" s="21">
        <v>15</v>
      </c>
      <c r="H709" s="12">
        <v>0</v>
      </c>
      <c r="I709" s="12">
        <v>246</v>
      </c>
      <c r="J709" s="12">
        <v>0</v>
      </c>
      <c r="K709" s="12">
        <v>0</v>
      </c>
      <c r="L709" s="12">
        <v>0</v>
      </c>
      <c r="M709" s="12">
        <v>0</v>
      </c>
      <c r="N709" s="12">
        <v>0</v>
      </c>
    </row>
    <row r="710" spans="1:14" s="14" customFormat="1">
      <c r="A710" s="13" t="s">
        <v>1301</v>
      </c>
      <c r="B710" s="14">
        <v>222</v>
      </c>
      <c r="C710" s="14">
        <v>85</v>
      </c>
      <c r="D710" s="14" t="s">
        <v>1302</v>
      </c>
      <c r="E710" s="14">
        <v>15</v>
      </c>
      <c r="F710" s="21">
        <v>1</v>
      </c>
      <c r="G710" s="21">
        <v>15</v>
      </c>
      <c r="H710" s="12">
        <v>0</v>
      </c>
      <c r="I710" s="12">
        <v>246</v>
      </c>
      <c r="J710" s="12">
        <v>0</v>
      </c>
      <c r="K710" s="12">
        <v>0</v>
      </c>
      <c r="L710" s="12">
        <v>0</v>
      </c>
      <c r="M710" s="12">
        <v>0</v>
      </c>
      <c r="N710" s="12">
        <v>0</v>
      </c>
    </row>
    <row r="711" spans="1:14" s="14" customFormat="1">
      <c r="A711" s="13" t="s">
        <v>1301</v>
      </c>
      <c r="B711" s="14">
        <v>222</v>
      </c>
      <c r="C711" s="14">
        <v>85</v>
      </c>
      <c r="D711" s="14" t="s">
        <v>636</v>
      </c>
      <c r="E711" s="14">
        <v>15</v>
      </c>
      <c r="F711" s="21">
        <v>1</v>
      </c>
      <c r="G711" s="21">
        <v>15</v>
      </c>
      <c r="H711" s="12">
        <v>0</v>
      </c>
      <c r="I711" s="12">
        <v>246</v>
      </c>
      <c r="J711" s="12">
        <v>0</v>
      </c>
      <c r="K711" s="12">
        <v>0</v>
      </c>
      <c r="L711" s="12">
        <v>0</v>
      </c>
      <c r="M711" s="12">
        <v>0</v>
      </c>
      <c r="N711" s="12">
        <v>0</v>
      </c>
    </row>
    <row r="712" spans="1:14" s="14" customFormat="1">
      <c r="A712" s="13" t="s">
        <v>1301</v>
      </c>
      <c r="B712" s="14">
        <v>222</v>
      </c>
      <c r="C712" s="14">
        <v>85</v>
      </c>
      <c r="D712" s="14" t="s">
        <v>634</v>
      </c>
      <c r="E712" s="14">
        <v>15</v>
      </c>
      <c r="F712" s="21">
        <v>1</v>
      </c>
      <c r="G712" s="21">
        <v>15</v>
      </c>
      <c r="H712" s="12">
        <v>0</v>
      </c>
      <c r="I712" s="12">
        <v>246</v>
      </c>
      <c r="J712" s="12">
        <v>0</v>
      </c>
      <c r="K712" s="12">
        <v>0</v>
      </c>
      <c r="L712" s="12">
        <v>0</v>
      </c>
      <c r="M712" s="12">
        <v>0</v>
      </c>
      <c r="N712" s="12">
        <v>0</v>
      </c>
    </row>
    <row r="713" spans="1:14" s="14" customFormat="1">
      <c r="A713" s="13" t="s">
        <v>1301</v>
      </c>
      <c r="B713" s="14">
        <v>288</v>
      </c>
      <c r="C713" s="14">
        <v>95</v>
      </c>
      <c r="D713" s="14" t="s">
        <v>642</v>
      </c>
      <c r="E713" s="14">
        <v>15</v>
      </c>
      <c r="F713" s="21">
        <v>1</v>
      </c>
      <c r="G713" s="21">
        <v>15</v>
      </c>
      <c r="H713" s="12">
        <v>0</v>
      </c>
      <c r="I713" s="12">
        <v>246</v>
      </c>
      <c r="J713" s="12">
        <v>0</v>
      </c>
      <c r="K713" s="12">
        <v>0</v>
      </c>
      <c r="L713" s="12">
        <v>0</v>
      </c>
      <c r="M713" s="12">
        <v>0</v>
      </c>
      <c r="N713" s="12">
        <v>0</v>
      </c>
    </row>
    <row r="714" spans="1:14" s="14" customFormat="1">
      <c r="A714" s="13" t="s">
        <v>1301</v>
      </c>
      <c r="B714" s="14">
        <v>288</v>
      </c>
      <c r="C714" s="14">
        <v>95</v>
      </c>
      <c r="D714" s="14" t="s">
        <v>632</v>
      </c>
      <c r="E714" s="14">
        <v>15</v>
      </c>
      <c r="F714" s="21">
        <v>1</v>
      </c>
      <c r="G714" s="21">
        <v>15</v>
      </c>
      <c r="H714" s="12">
        <v>0</v>
      </c>
      <c r="I714" s="12">
        <v>246</v>
      </c>
      <c r="J714" s="12">
        <v>0</v>
      </c>
      <c r="K714" s="12">
        <v>0</v>
      </c>
      <c r="L714" s="12">
        <v>0</v>
      </c>
      <c r="M714" s="12">
        <v>0</v>
      </c>
      <c r="N714" s="12">
        <v>0</v>
      </c>
    </row>
    <row r="715" spans="1:14" s="14" customFormat="1">
      <c r="A715" s="13" t="s">
        <v>1301</v>
      </c>
      <c r="B715" s="14">
        <v>288</v>
      </c>
      <c r="C715" s="14">
        <v>95</v>
      </c>
      <c r="D715" s="14" t="s">
        <v>637</v>
      </c>
      <c r="E715" s="14">
        <v>15</v>
      </c>
      <c r="F715" s="21">
        <v>1</v>
      </c>
      <c r="G715" s="21">
        <v>15</v>
      </c>
      <c r="H715" s="12">
        <v>0</v>
      </c>
      <c r="I715" s="12">
        <v>246</v>
      </c>
      <c r="J715" s="12">
        <v>0</v>
      </c>
      <c r="K715" s="12">
        <v>0</v>
      </c>
      <c r="L715" s="12">
        <v>0</v>
      </c>
      <c r="M715" s="12">
        <v>0</v>
      </c>
      <c r="N715" s="12">
        <v>0</v>
      </c>
    </row>
    <row r="716" spans="1:14" s="14" customFormat="1">
      <c r="A716" s="13" t="s">
        <v>1301</v>
      </c>
      <c r="B716" s="14">
        <v>288</v>
      </c>
      <c r="C716" s="14">
        <v>95</v>
      </c>
      <c r="D716" s="14" t="s">
        <v>1302</v>
      </c>
      <c r="E716" s="14">
        <v>15</v>
      </c>
      <c r="F716" s="21">
        <v>1</v>
      </c>
      <c r="G716" s="21">
        <v>15</v>
      </c>
      <c r="H716" s="12">
        <v>0</v>
      </c>
      <c r="I716" s="12">
        <v>246</v>
      </c>
      <c r="J716" s="12">
        <v>0</v>
      </c>
      <c r="K716" s="12">
        <v>0</v>
      </c>
      <c r="L716" s="12">
        <v>0</v>
      </c>
      <c r="M716" s="12">
        <v>0</v>
      </c>
      <c r="N716" s="12">
        <v>0</v>
      </c>
    </row>
    <row r="717" spans="1:14" s="14" customFormat="1">
      <c r="A717" s="13" t="s">
        <v>1301</v>
      </c>
      <c r="B717" s="14">
        <v>288</v>
      </c>
      <c r="C717" s="14">
        <v>95</v>
      </c>
      <c r="D717" s="14" t="s">
        <v>636</v>
      </c>
      <c r="E717" s="14">
        <v>15</v>
      </c>
      <c r="F717" s="21">
        <v>1</v>
      </c>
      <c r="G717" s="21">
        <v>15</v>
      </c>
      <c r="H717" s="12">
        <v>0</v>
      </c>
      <c r="I717" s="12">
        <v>246</v>
      </c>
      <c r="J717" s="12">
        <v>0</v>
      </c>
      <c r="K717" s="12">
        <v>0</v>
      </c>
      <c r="L717" s="12">
        <v>0</v>
      </c>
      <c r="M717" s="12">
        <v>0</v>
      </c>
      <c r="N717" s="12">
        <v>0</v>
      </c>
    </row>
    <row r="718" spans="1:14" s="14" customFormat="1">
      <c r="A718" s="13" t="s">
        <v>1301</v>
      </c>
      <c r="B718" s="14">
        <v>288</v>
      </c>
      <c r="C718" s="14">
        <v>95</v>
      </c>
      <c r="D718" s="14" t="s">
        <v>634</v>
      </c>
      <c r="E718" s="14">
        <v>15</v>
      </c>
      <c r="F718" s="21">
        <v>1</v>
      </c>
      <c r="G718" s="21">
        <v>15</v>
      </c>
      <c r="H718" s="12">
        <v>0</v>
      </c>
      <c r="I718" s="12">
        <v>246</v>
      </c>
      <c r="J718" s="12">
        <v>0</v>
      </c>
      <c r="K718" s="12">
        <v>0</v>
      </c>
      <c r="L718" s="12">
        <v>0</v>
      </c>
      <c r="M718" s="12">
        <v>0</v>
      </c>
      <c r="N718" s="12">
        <v>0</v>
      </c>
    </row>
    <row r="719" spans="1:14" s="14" customFormat="1">
      <c r="A719" s="13" t="s">
        <v>1301</v>
      </c>
      <c r="B719" s="14">
        <v>300</v>
      </c>
      <c r="C719" s="14">
        <v>58</v>
      </c>
      <c r="D719" s="14" t="s">
        <v>642</v>
      </c>
      <c r="E719" s="14">
        <v>15</v>
      </c>
      <c r="F719" s="21">
        <v>1</v>
      </c>
      <c r="G719" s="21">
        <v>15</v>
      </c>
      <c r="H719" s="12">
        <v>0</v>
      </c>
      <c r="I719" s="12">
        <v>246</v>
      </c>
      <c r="J719" s="12">
        <v>0</v>
      </c>
      <c r="K719" s="12">
        <v>0</v>
      </c>
      <c r="L719" s="12">
        <v>0</v>
      </c>
      <c r="M719" s="12">
        <v>0</v>
      </c>
      <c r="N719" s="12">
        <v>0</v>
      </c>
    </row>
    <row r="720" spans="1:14" s="14" customFormat="1">
      <c r="A720" s="13" t="s">
        <v>1301</v>
      </c>
      <c r="B720" s="14">
        <v>300</v>
      </c>
      <c r="C720" s="14">
        <v>58</v>
      </c>
      <c r="D720" s="14" t="s">
        <v>632</v>
      </c>
      <c r="E720" s="14">
        <v>15</v>
      </c>
      <c r="F720" s="21">
        <v>1</v>
      </c>
      <c r="G720" s="21">
        <v>15</v>
      </c>
      <c r="H720" s="12">
        <v>0</v>
      </c>
      <c r="I720" s="12">
        <v>246</v>
      </c>
      <c r="J720" s="12">
        <v>0</v>
      </c>
      <c r="K720" s="12">
        <v>0</v>
      </c>
      <c r="L720" s="12">
        <v>0</v>
      </c>
      <c r="M720" s="12">
        <v>0</v>
      </c>
      <c r="N720" s="12">
        <v>0</v>
      </c>
    </row>
    <row r="721" spans="1:14" s="14" customFormat="1">
      <c r="A721" s="13" t="s">
        <v>1301</v>
      </c>
      <c r="B721" s="14">
        <v>300</v>
      </c>
      <c r="C721" s="14">
        <v>58</v>
      </c>
      <c r="D721" s="14" t="s">
        <v>637</v>
      </c>
      <c r="E721" s="14">
        <v>15</v>
      </c>
      <c r="F721" s="21">
        <v>1</v>
      </c>
      <c r="G721" s="21">
        <v>15</v>
      </c>
      <c r="H721" s="12">
        <v>0</v>
      </c>
      <c r="I721" s="12">
        <v>246</v>
      </c>
      <c r="J721" s="12">
        <v>0</v>
      </c>
      <c r="K721" s="12">
        <v>0</v>
      </c>
      <c r="L721" s="12">
        <v>0</v>
      </c>
      <c r="M721" s="12">
        <v>0</v>
      </c>
      <c r="N721" s="12">
        <v>0</v>
      </c>
    </row>
    <row r="722" spans="1:14" s="14" customFormat="1">
      <c r="A722" s="13" t="s">
        <v>1301</v>
      </c>
      <c r="B722" s="14">
        <v>300</v>
      </c>
      <c r="C722" s="14">
        <v>58</v>
      </c>
      <c r="D722" s="14" t="s">
        <v>1302</v>
      </c>
      <c r="E722" s="14">
        <v>15</v>
      </c>
      <c r="F722" s="21">
        <v>1</v>
      </c>
      <c r="G722" s="21">
        <v>15</v>
      </c>
      <c r="H722" s="12">
        <v>0</v>
      </c>
      <c r="I722" s="12">
        <v>246</v>
      </c>
      <c r="J722" s="12">
        <v>0</v>
      </c>
      <c r="K722" s="12">
        <v>0</v>
      </c>
      <c r="L722" s="12">
        <v>0</v>
      </c>
      <c r="M722" s="12">
        <v>0</v>
      </c>
      <c r="N722" s="12">
        <v>0</v>
      </c>
    </row>
    <row r="723" spans="1:14" s="14" customFormat="1">
      <c r="A723" s="13" t="s">
        <v>1301</v>
      </c>
      <c r="B723" s="14">
        <v>300</v>
      </c>
      <c r="C723" s="14">
        <v>58</v>
      </c>
      <c r="D723" s="14" t="s">
        <v>636</v>
      </c>
      <c r="E723" s="14">
        <v>15</v>
      </c>
      <c r="F723" s="21">
        <v>1</v>
      </c>
      <c r="G723" s="21">
        <v>15</v>
      </c>
      <c r="H723" s="12">
        <v>0</v>
      </c>
      <c r="I723" s="12">
        <v>246</v>
      </c>
      <c r="J723" s="12">
        <v>0</v>
      </c>
      <c r="K723" s="12">
        <v>0</v>
      </c>
      <c r="L723" s="12">
        <v>0</v>
      </c>
      <c r="M723" s="12">
        <v>0</v>
      </c>
      <c r="N723" s="12">
        <v>0</v>
      </c>
    </row>
    <row r="724" spans="1:14" s="14" customFormat="1">
      <c r="A724" s="13" t="s">
        <v>1301</v>
      </c>
      <c r="B724" s="14">
        <v>300</v>
      </c>
      <c r="C724" s="14">
        <v>58</v>
      </c>
      <c r="D724" s="14" t="s">
        <v>634</v>
      </c>
      <c r="E724" s="14">
        <v>15</v>
      </c>
      <c r="F724" s="21">
        <v>1</v>
      </c>
      <c r="G724" s="21">
        <v>15</v>
      </c>
      <c r="H724" s="12">
        <v>0</v>
      </c>
      <c r="I724" s="12">
        <v>246</v>
      </c>
      <c r="J724" s="12">
        <v>0</v>
      </c>
      <c r="K724" s="12">
        <v>0</v>
      </c>
      <c r="L724" s="12">
        <v>0</v>
      </c>
      <c r="M724" s="12">
        <v>0</v>
      </c>
      <c r="N724" s="12">
        <v>0</v>
      </c>
    </row>
    <row r="725" spans="1:14" s="14" customFormat="1">
      <c r="A725" s="13" t="s">
        <v>1301</v>
      </c>
      <c r="B725" s="14">
        <v>317</v>
      </c>
      <c r="C725" s="14">
        <v>36</v>
      </c>
      <c r="D725" s="14" t="s">
        <v>642</v>
      </c>
      <c r="E725" s="14">
        <v>15</v>
      </c>
      <c r="F725" s="21">
        <v>1</v>
      </c>
      <c r="G725" s="21">
        <v>15</v>
      </c>
      <c r="H725" s="12">
        <v>0</v>
      </c>
      <c r="I725" s="12">
        <v>246</v>
      </c>
      <c r="J725" s="12">
        <v>0</v>
      </c>
      <c r="K725" s="12">
        <v>0</v>
      </c>
      <c r="L725" s="12">
        <v>0</v>
      </c>
      <c r="M725" s="12">
        <v>0</v>
      </c>
      <c r="N725" s="12">
        <v>0</v>
      </c>
    </row>
    <row r="726" spans="1:14" s="14" customFormat="1">
      <c r="A726" s="13" t="s">
        <v>1301</v>
      </c>
      <c r="B726" s="14">
        <v>317</v>
      </c>
      <c r="C726" s="14">
        <v>36</v>
      </c>
      <c r="D726" s="14" t="s">
        <v>632</v>
      </c>
      <c r="E726" s="14">
        <v>15</v>
      </c>
      <c r="F726" s="21">
        <v>1</v>
      </c>
      <c r="G726" s="21">
        <v>15</v>
      </c>
      <c r="H726" s="12">
        <v>0</v>
      </c>
      <c r="I726" s="12">
        <v>246</v>
      </c>
      <c r="J726" s="12">
        <v>0</v>
      </c>
      <c r="K726" s="12">
        <v>0</v>
      </c>
      <c r="L726" s="12">
        <v>0</v>
      </c>
      <c r="M726" s="12">
        <v>0</v>
      </c>
      <c r="N726" s="12">
        <v>0</v>
      </c>
    </row>
    <row r="727" spans="1:14" s="14" customFormat="1">
      <c r="A727" s="13" t="s">
        <v>1301</v>
      </c>
      <c r="B727" s="14">
        <v>317</v>
      </c>
      <c r="C727" s="14">
        <v>36</v>
      </c>
      <c r="D727" s="14" t="s">
        <v>637</v>
      </c>
      <c r="E727" s="14">
        <v>15</v>
      </c>
      <c r="F727" s="21">
        <v>1</v>
      </c>
      <c r="G727" s="21">
        <v>15</v>
      </c>
      <c r="H727" s="12">
        <v>0</v>
      </c>
      <c r="I727" s="12">
        <v>246</v>
      </c>
      <c r="J727" s="12">
        <v>0</v>
      </c>
      <c r="K727" s="12">
        <v>0</v>
      </c>
      <c r="L727" s="12">
        <v>0</v>
      </c>
      <c r="M727" s="12">
        <v>0</v>
      </c>
      <c r="N727" s="12">
        <v>0</v>
      </c>
    </row>
    <row r="728" spans="1:14" s="14" customFormat="1">
      <c r="A728" s="13" t="s">
        <v>1301</v>
      </c>
      <c r="B728" s="14">
        <v>317</v>
      </c>
      <c r="C728" s="14">
        <v>36</v>
      </c>
      <c r="D728" s="14" t="s">
        <v>1302</v>
      </c>
      <c r="E728" s="14">
        <v>15</v>
      </c>
      <c r="F728" s="21">
        <v>1</v>
      </c>
      <c r="G728" s="21">
        <v>15</v>
      </c>
      <c r="H728" s="12">
        <v>0</v>
      </c>
      <c r="I728" s="12">
        <v>246</v>
      </c>
      <c r="J728" s="12">
        <v>0</v>
      </c>
      <c r="K728" s="12">
        <v>0</v>
      </c>
      <c r="L728" s="12">
        <v>0</v>
      </c>
      <c r="M728" s="12">
        <v>0</v>
      </c>
      <c r="N728" s="12">
        <v>0</v>
      </c>
    </row>
    <row r="729" spans="1:14" s="14" customFormat="1">
      <c r="A729" s="13" t="s">
        <v>1301</v>
      </c>
      <c r="B729" s="14">
        <v>317</v>
      </c>
      <c r="C729" s="14">
        <v>36</v>
      </c>
      <c r="D729" s="14" t="s">
        <v>636</v>
      </c>
      <c r="E729" s="14">
        <v>15</v>
      </c>
      <c r="F729" s="21">
        <v>1</v>
      </c>
      <c r="G729" s="21">
        <v>15</v>
      </c>
      <c r="H729" s="12">
        <v>0</v>
      </c>
      <c r="I729" s="12">
        <v>246</v>
      </c>
      <c r="J729" s="12">
        <v>0</v>
      </c>
      <c r="K729" s="12">
        <v>0</v>
      </c>
      <c r="L729" s="12">
        <v>0</v>
      </c>
      <c r="M729" s="12">
        <v>0</v>
      </c>
      <c r="N729" s="12">
        <v>0</v>
      </c>
    </row>
    <row r="730" spans="1:14" s="14" customFormat="1">
      <c r="A730" s="13" t="s">
        <v>1301</v>
      </c>
      <c r="B730" s="14">
        <v>317</v>
      </c>
      <c r="C730" s="14">
        <v>36</v>
      </c>
      <c r="D730" s="14" t="s">
        <v>634</v>
      </c>
      <c r="E730" s="14">
        <v>15</v>
      </c>
      <c r="F730" s="21">
        <v>1</v>
      </c>
      <c r="G730" s="21">
        <v>15</v>
      </c>
      <c r="H730" s="12">
        <v>0</v>
      </c>
      <c r="I730" s="12">
        <v>246</v>
      </c>
      <c r="J730" s="12">
        <v>0</v>
      </c>
      <c r="K730" s="12">
        <v>0</v>
      </c>
      <c r="L730" s="12">
        <v>0</v>
      </c>
      <c r="M730" s="12">
        <v>0</v>
      </c>
      <c r="N730" s="12">
        <v>0</v>
      </c>
    </row>
    <row r="731" spans="1:14" s="14" customFormat="1">
      <c r="A731" s="13" t="s">
        <v>1301</v>
      </c>
      <c r="B731" s="14">
        <v>344</v>
      </c>
      <c r="C731" s="14">
        <v>68</v>
      </c>
      <c r="D731" s="14" t="s">
        <v>642</v>
      </c>
      <c r="E731" s="14">
        <v>15</v>
      </c>
      <c r="F731" s="21">
        <v>1</v>
      </c>
      <c r="G731" s="21">
        <v>15</v>
      </c>
      <c r="H731" s="12">
        <v>0</v>
      </c>
      <c r="I731" s="12">
        <v>246</v>
      </c>
      <c r="J731" s="12">
        <v>0</v>
      </c>
      <c r="K731" s="12">
        <v>0</v>
      </c>
      <c r="L731" s="12">
        <v>0</v>
      </c>
      <c r="M731" s="12">
        <v>0</v>
      </c>
      <c r="N731" s="12">
        <v>0</v>
      </c>
    </row>
    <row r="732" spans="1:14" s="14" customFormat="1">
      <c r="A732" s="13" t="s">
        <v>1301</v>
      </c>
      <c r="B732" s="14">
        <v>344</v>
      </c>
      <c r="C732" s="14">
        <v>68</v>
      </c>
      <c r="D732" s="14" t="s">
        <v>632</v>
      </c>
      <c r="E732" s="14">
        <v>15</v>
      </c>
      <c r="F732" s="21">
        <v>1</v>
      </c>
      <c r="G732" s="21">
        <v>15</v>
      </c>
      <c r="H732" s="12">
        <v>0</v>
      </c>
      <c r="I732" s="12">
        <v>246</v>
      </c>
      <c r="J732" s="12">
        <v>0</v>
      </c>
      <c r="K732" s="12">
        <v>0</v>
      </c>
      <c r="L732" s="12">
        <v>0</v>
      </c>
      <c r="M732" s="12">
        <v>0</v>
      </c>
      <c r="N732" s="12">
        <v>0</v>
      </c>
    </row>
    <row r="733" spans="1:14" s="14" customFormat="1">
      <c r="A733" s="13" t="s">
        <v>1301</v>
      </c>
      <c r="B733" s="14">
        <v>344</v>
      </c>
      <c r="C733" s="14">
        <v>68</v>
      </c>
      <c r="D733" s="14" t="s">
        <v>637</v>
      </c>
      <c r="E733" s="14">
        <v>15</v>
      </c>
      <c r="F733" s="21">
        <v>1</v>
      </c>
      <c r="G733" s="21">
        <v>15</v>
      </c>
      <c r="H733" s="12">
        <v>0</v>
      </c>
      <c r="I733" s="12">
        <v>246</v>
      </c>
      <c r="J733" s="12">
        <v>0</v>
      </c>
      <c r="K733" s="12">
        <v>0</v>
      </c>
      <c r="L733" s="12">
        <v>0</v>
      </c>
      <c r="M733" s="12">
        <v>0</v>
      </c>
      <c r="N733" s="12">
        <v>0</v>
      </c>
    </row>
    <row r="734" spans="1:14" s="14" customFormat="1">
      <c r="A734" s="13" t="s">
        <v>1301</v>
      </c>
      <c r="B734" s="14">
        <v>344</v>
      </c>
      <c r="C734" s="14">
        <v>68</v>
      </c>
      <c r="D734" s="14" t="s">
        <v>1302</v>
      </c>
      <c r="E734" s="14">
        <v>15</v>
      </c>
      <c r="F734" s="21">
        <v>1</v>
      </c>
      <c r="G734" s="21">
        <v>15</v>
      </c>
      <c r="H734" s="12">
        <v>0</v>
      </c>
      <c r="I734" s="12">
        <v>246</v>
      </c>
      <c r="J734" s="12">
        <v>0</v>
      </c>
      <c r="K734" s="12">
        <v>0</v>
      </c>
      <c r="L734" s="12">
        <v>0</v>
      </c>
      <c r="M734" s="12">
        <v>0</v>
      </c>
      <c r="N734" s="12">
        <v>0</v>
      </c>
    </row>
    <row r="735" spans="1:14" s="14" customFormat="1">
      <c r="A735" s="13" t="s">
        <v>1301</v>
      </c>
      <c r="B735" s="14">
        <v>344</v>
      </c>
      <c r="C735" s="14">
        <v>68</v>
      </c>
      <c r="D735" s="14" t="s">
        <v>636</v>
      </c>
      <c r="E735" s="14">
        <v>15</v>
      </c>
      <c r="F735" s="21">
        <v>1</v>
      </c>
      <c r="G735" s="21">
        <v>15</v>
      </c>
      <c r="H735" s="12">
        <v>0</v>
      </c>
      <c r="I735" s="12">
        <v>246</v>
      </c>
      <c r="J735" s="12">
        <v>0</v>
      </c>
      <c r="K735" s="12">
        <v>0</v>
      </c>
      <c r="L735" s="12">
        <v>0</v>
      </c>
      <c r="M735" s="12">
        <v>0</v>
      </c>
      <c r="N735" s="12">
        <v>0</v>
      </c>
    </row>
    <row r="736" spans="1:14" s="14" customFormat="1">
      <c r="A736" s="13" t="s">
        <v>1301</v>
      </c>
      <c r="B736" s="14">
        <v>344</v>
      </c>
      <c r="C736" s="14">
        <v>68</v>
      </c>
      <c r="D736" s="14" t="s">
        <v>634</v>
      </c>
      <c r="E736" s="14">
        <v>15</v>
      </c>
      <c r="F736" s="21">
        <v>1</v>
      </c>
      <c r="G736" s="21">
        <v>15</v>
      </c>
      <c r="H736" s="12">
        <v>0</v>
      </c>
      <c r="I736" s="12">
        <v>246</v>
      </c>
      <c r="J736" s="12">
        <v>0</v>
      </c>
      <c r="K736" s="12">
        <v>0</v>
      </c>
      <c r="L736" s="12">
        <v>0</v>
      </c>
      <c r="M736" s="12">
        <v>0</v>
      </c>
      <c r="N736" s="12">
        <v>0</v>
      </c>
    </row>
    <row r="737" spans="1:14" s="14" customFormat="1">
      <c r="A737" s="13" t="s">
        <v>1301</v>
      </c>
      <c r="B737" s="14">
        <v>299</v>
      </c>
      <c r="C737" s="14">
        <v>149</v>
      </c>
      <c r="D737" s="14" t="s">
        <v>642</v>
      </c>
      <c r="E737" s="14">
        <v>15</v>
      </c>
      <c r="F737" s="21">
        <v>1</v>
      </c>
      <c r="G737" s="21">
        <v>15</v>
      </c>
      <c r="H737" s="12">
        <v>0</v>
      </c>
      <c r="I737" s="12">
        <v>246</v>
      </c>
      <c r="J737" s="12">
        <v>0</v>
      </c>
      <c r="K737" s="12">
        <v>0</v>
      </c>
      <c r="L737" s="12">
        <v>0</v>
      </c>
      <c r="M737" s="12">
        <v>0</v>
      </c>
      <c r="N737" s="12">
        <v>0</v>
      </c>
    </row>
    <row r="738" spans="1:14" s="14" customFormat="1">
      <c r="A738" s="13" t="s">
        <v>1301</v>
      </c>
      <c r="B738" s="14">
        <v>299</v>
      </c>
      <c r="C738" s="14">
        <v>149</v>
      </c>
      <c r="D738" s="14" t="s">
        <v>632</v>
      </c>
      <c r="E738" s="14">
        <v>15</v>
      </c>
      <c r="F738" s="21">
        <v>1</v>
      </c>
      <c r="G738" s="21">
        <v>15</v>
      </c>
      <c r="H738" s="12">
        <v>0</v>
      </c>
      <c r="I738" s="12">
        <v>246</v>
      </c>
      <c r="J738" s="12">
        <v>0</v>
      </c>
      <c r="K738" s="12">
        <v>0</v>
      </c>
      <c r="L738" s="12">
        <v>0</v>
      </c>
      <c r="M738" s="12">
        <v>0</v>
      </c>
      <c r="N738" s="12">
        <v>0</v>
      </c>
    </row>
    <row r="739" spans="1:14" s="14" customFormat="1">
      <c r="A739" s="13" t="s">
        <v>1301</v>
      </c>
      <c r="B739" s="14">
        <v>299</v>
      </c>
      <c r="C739" s="14">
        <v>149</v>
      </c>
      <c r="D739" s="14" t="s">
        <v>637</v>
      </c>
      <c r="E739" s="14">
        <v>15</v>
      </c>
      <c r="F739" s="21">
        <v>1</v>
      </c>
      <c r="G739" s="21">
        <v>15</v>
      </c>
      <c r="H739" s="12">
        <v>0</v>
      </c>
      <c r="I739" s="12">
        <v>246</v>
      </c>
      <c r="J739" s="12">
        <v>0</v>
      </c>
      <c r="K739" s="12">
        <v>0</v>
      </c>
      <c r="L739" s="12">
        <v>0</v>
      </c>
      <c r="M739" s="12">
        <v>0</v>
      </c>
      <c r="N739" s="12">
        <v>0</v>
      </c>
    </row>
    <row r="740" spans="1:14" s="14" customFormat="1">
      <c r="A740" s="13" t="s">
        <v>1301</v>
      </c>
      <c r="B740" s="14">
        <v>299</v>
      </c>
      <c r="C740" s="14">
        <v>149</v>
      </c>
      <c r="D740" s="14" t="s">
        <v>1302</v>
      </c>
      <c r="E740" s="14">
        <v>15</v>
      </c>
      <c r="F740" s="21">
        <v>1</v>
      </c>
      <c r="G740" s="21">
        <v>15</v>
      </c>
      <c r="H740" s="12">
        <v>0</v>
      </c>
      <c r="I740" s="12">
        <v>246</v>
      </c>
      <c r="J740" s="12">
        <v>0</v>
      </c>
      <c r="K740" s="12">
        <v>0</v>
      </c>
      <c r="L740" s="12">
        <v>0</v>
      </c>
      <c r="M740" s="12">
        <v>0</v>
      </c>
      <c r="N740" s="12">
        <v>0</v>
      </c>
    </row>
    <row r="741" spans="1:14" s="14" customFormat="1">
      <c r="A741" s="13" t="s">
        <v>1301</v>
      </c>
      <c r="B741" s="14">
        <v>299</v>
      </c>
      <c r="C741" s="14">
        <v>149</v>
      </c>
      <c r="D741" s="14" t="s">
        <v>636</v>
      </c>
      <c r="E741" s="14">
        <v>15</v>
      </c>
      <c r="F741" s="21">
        <v>1</v>
      </c>
      <c r="G741" s="21">
        <v>15</v>
      </c>
      <c r="H741" s="12">
        <v>0</v>
      </c>
      <c r="I741" s="12">
        <v>246</v>
      </c>
      <c r="J741" s="12">
        <v>0</v>
      </c>
      <c r="K741" s="12">
        <v>0</v>
      </c>
      <c r="L741" s="12">
        <v>0</v>
      </c>
      <c r="M741" s="12">
        <v>0</v>
      </c>
      <c r="N741" s="12">
        <v>0</v>
      </c>
    </row>
    <row r="742" spans="1:14" s="14" customFormat="1">
      <c r="A742" s="13" t="s">
        <v>1301</v>
      </c>
      <c r="B742" s="14">
        <v>299</v>
      </c>
      <c r="C742" s="14">
        <v>149</v>
      </c>
      <c r="D742" s="14" t="s">
        <v>634</v>
      </c>
      <c r="E742" s="14">
        <v>15</v>
      </c>
      <c r="F742" s="21">
        <v>1</v>
      </c>
      <c r="G742" s="21">
        <v>15</v>
      </c>
      <c r="H742" s="12">
        <v>0</v>
      </c>
      <c r="I742" s="12">
        <v>246</v>
      </c>
      <c r="J742" s="12">
        <v>0</v>
      </c>
      <c r="K742" s="12">
        <v>0</v>
      </c>
      <c r="L742" s="12">
        <v>0</v>
      </c>
      <c r="M742" s="12">
        <v>0</v>
      </c>
      <c r="N742" s="12">
        <v>0</v>
      </c>
    </row>
    <row r="743" spans="1:14" s="14" customFormat="1">
      <c r="A743" s="13" t="s">
        <v>1301</v>
      </c>
      <c r="B743" s="14">
        <v>290</v>
      </c>
      <c r="C743" s="14">
        <v>205</v>
      </c>
      <c r="D743" s="14" t="s">
        <v>642</v>
      </c>
      <c r="E743" s="14">
        <v>15</v>
      </c>
      <c r="F743" s="21">
        <v>1</v>
      </c>
      <c r="G743" s="21">
        <v>15</v>
      </c>
      <c r="H743" s="12">
        <v>0</v>
      </c>
      <c r="I743" s="12">
        <v>246</v>
      </c>
      <c r="J743" s="12">
        <v>0</v>
      </c>
      <c r="K743" s="12">
        <v>0</v>
      </c>
      <c r="L743" s="12">
        <v>0</v>
      </c>
      <c r="M743" s="12">
        <v>0</v>
      </c>
      <c r="N743" s="12">
        <v>0</v>
      </c>
    </row>
    <row r="744" spans="1:14" s="14" customFormat="1">
      <c r="A744" s="13" t="s">
        <v>1301</v>
      </c>
      <c r="B744" s="14">
        <v>290</v>
      </c>
      <c r="C744" s="14">
        <v>205</v>
      </c>
      <c r="D744" s="14" t="s">
        <v>632</v>
      </c>
      <c r="E744" s="14">
        <v>15</v>
      </c>
      <c r="F744" s="21">
        <v>1</v>
      </c>
      <c r="G744" s="21">
        <v>15</v>
      </c>
      <c r="H744" s="12">
        <v>0</v>
      </c>
      <c r="I744" s="12">
        <v>246</v>
      </c>
      <c r="J744" s="12">
        <v>0</v>
      </c>
      <c r="K744" s="12">
        <v>0</v>
      </c>
      <c r="L744" s="12">
        <v>0</v>
      </c>
      <c r="M744" s="12">
        <v>0</v>
      </c>
      <c r="N744" s="12">
        <v>0</v>
      </c>
    </row>
    <row r="745" spans="1:14" s="14" customFormat="1">
      <c r="A745" s="13" t="s">
        <v>1301</v>
      </c>
      <c r="B745" s="14">
        <v>290</v>
      </c>
      <c r="C745" s="14">
        <v>205</v>
      </c>
      <c r="D745" s="14" t="s">
        <v>637</v>
      </c>
      <c r="E745" s="14">
        <v>15</v>
      </c>
      <c r="F745" s="21">
        <v>1</v>
      </c>
      <c r="G745" s="21">
        <v>15</v>
      </c>
      <c r="H745" s="12">
        <v>0</v>
      </c>
      <c r="I745" s="12">
        <v>246</v>
      </c>
      <c r="J745" s="12">
        <v>0</v>
      </c>
      <c r="K745" s="12">
        <v>0</v>
      </c>
      <c r="L745" s="12">
        <v>0</v>
      </c>
      <c r="M745" s="12">
        <v>0</v>
      </c>
      <c r="N745" s="12">
        <v>0</v>
      </c>
    </row>
    <row r="746" spans="1:14" s="14" customFormat="1">
      <c r="A746" s="13" t="s">
        <v>1301</v>
      </c>
      <c r="B746" s="14">
        <v>290</v>
      </c>
      <c r="C746" s="14">
        <v>205</v>
      </c>
      <c r="D746" s="14" t="s">
        <v>1302</v>
      </c>
      <c r="E746" s="14">
        <v>15</v>
      </c>
      <c r="F746" s="21">
        <v>1</v>
      </c>
      <c r="G746" s="21">
        <v>15</v>
      </c>
      <c r="H746" s="12">
        <v>0</v>
      </c>
      <c r="I746" s="12">
        <v>246</v>
      </c>
      <c r="J746" s="12">
        <v>0</v>
      </c>
      <c r="K746" s="12">
        <v>0</v>
      </c>
      <c r="L746" s="12">
        <v>0</v>
      </c>
      <c r="M746" s="12">
        <v>0</v>
      </c>
      <c r="N746" s="12">
        <v>0</v>
      </c>
    </row>
    <row r="747" spans="1:14" s="14" customFormat="1">
      <c r="A747" s="13" t="s">
        <v>1301</v>
      </c>
      <c r="B747" s="14">
        <v>290</v>
      </c>
      <c r="C747" s="14">
        <v>205</v>
      </c>
      <c r="D747" s="14" t="s">
        <v>636</v>
      </c>
      <c r="E747" s="14">
        <v>15</v>
      </c>
      <c r="F747" s="21">
        <v>1</v>
      </c>
      <c r="G747" s="21">
        <v>15</v>
      </c>
      <c r="H747" s="12">
        <v>0</v>
      </c>
      <c r="I747" s="12">
        <v>246</v>
      </c>
      <c r="J747" s="12">
        <v>0</v>
      </c>
      <c r="K747" s="12">
        <v>0</v>
      </c>
      <c r="L747" s="12">
        <v>0</v>
      </c>
      <c r="M747" s="12">
        <v>0</v>
      </c>
      <c r="N747" s="12">
        <v>0</v>
      </c>
    </row>
    <row r="748" spans="1:14" s="14" customFormat="1">
      <c r="A748" s="13" t="s">
        <v>1301</v>
      </c>
      <c r="B748" s="14">
        <v>290</v>
      </c>
      <c r="C748" s="14">
        <v>205</v>
      </c>
      <c r="D748" s="14" t="s">
        <v>634</v>
      </c>
      <c r="E748" s="14">
        <v>15</v>
      </c>
      <c r="F748" s="21">
        <v>1</v>
      </c>
      <c r="G748" s="21">
        <v>15</v>
      </c>
      <c r="H748" s="12">
        <v>0</v>
      </c>
      <c r="I748" s="12">
        <v>246</v>
      </c>
      <c r="J748" s="12">
        <v>0</v>
      </c>
      <c r="K748" s="12">
        <v>0</v>
      </c>
      <c r="L748" s="12">
        <v>0</v>
      </c>
      <c r="M748" s="12">
        <v>0</v>
      </c>
      <c r="N748" s="12">
        <v>0</v>
      </c>
    </row>
    <row r="749" spans="1:14" s="14" customFormat="1">
      <c r="A749" s="13" t="s">
        <v>1301</v>
      </c>
      <c r="B749" s="14">
        <v>328</v>
      </c>
      <c r="C749" s="14">
        <v>229</v>
      </c>
      <c r="D749" s="14" t="s">
        <v>642</v>
      </c>
      <c r="E749" s="14">
        <v>15</v>
      </c>
      <c r="F749" s="21">
        <v>1</v>
      </c>
      <c r="G749" s="21">
        <v>15</v>
      </c>
      <c r="H749" s="12">
        <v>0</v>
      </c>
      <c r="I749" s="12">
        <v>246</v>
      </c>
      <c r="J749" s="12">
        <v>0</v>
      </c>
      <c r="K749" s="12">
        <v>0</v>
      </c>
      <c r="L749" s="12">
        <v>0</v>
      </c>
      <c r="M749" s="12">
        <v>0</v>
      </c>
      <c r="N749" s="12">
        <v>0</v>
      </c>
    </row>
    <row r="750" spans="1:14" s="14" customFormat="1">
      <c r="A750" s="13" t="s">
        <v>1301</v>
      </c>
      <c r="B750" s="14">
        <v>328</v>
      </c>
      <c r="C750" s="14">
        <v>229</v>
      </c>
      <c r="D750" s="14" t="s">
        <v>632</v>
      </c>
      <c r="E750" s="14">
        <v>15</v>
      </c>
      <c r="F750" s="21">
        <v>1</v>
      </c>
      <c r="G750" s="21">
        <v>15</v>
      </c>
      <c r="H750" s="12">
        <v>0</v>
      </c>
      <c r="I750" s="12">
        <v>246</v>
      </c>
      <c r="J750" s="12">
        <v>0</v>
      </c>
      <c r="K750" s="12">
        <v>0</v>
      </c>
      <c r="L750" s="12">
        <v>0</v>
      </c>
      <c r="M750" s="12">
        <v>0</v>
      </c>
      <c r="N750" s="12">
        <v>0</v>
      </c>
    </row>
    <row r="751" spans="1:14" s="14" customFormat="1">
      <c r="A751" s="13" t="s">
        <v>1301</v>
      </c>
      <c r="B751" s="14">
        <v>328</v>
      </c>
      <c r="C751" s="14">
        <v>229</v>
      </c>
      <c r="D751" s="14" t="s">
        <v>637</v>
      </c>
      <c r="E751" s="14">
        <v>15</v>
      </c>
      <c r="F751" s="21">
        <v>1</v>
      </c>
      <c r="G751" s="21">
        <v>15</v>
      </c>
      <c r="H751" s="12">
        <v>0</v>
      </c>
      <c r="I751" s="12">
        <v>246</v>
      </c>
      <c r="J751" s="12">
        <v>0</v>
      </c>
      <c r="K751" s="12">
        <v>0</v>
      </c>
      <c r="L751" s="12">
        <v>0</v>
      </c>
      <c r="M751" s="12">
        <v>0</v>
      </c>
      <c r="N751" s="12">
        <v>0</v>
      </c>
    </row>
    <row r="752" spans="1:14" s="14" customFormat="1">
      <c r="A752" s="13" t="s">
        <v>1301</v>
      </c>
      <c r="B752" s="14">
        <v>328</v>
      </c>
      <c r="C752" s="14">
        <v>229</v>
      </c>
      <c r="D752" s="14" t="s">
        <v>1302</v>
      </c>
      <c r="E752" s="14">
        <v>15</v>
      </c>
      <c r="F752" s="21">
        <v>1</v>
      </c>
      <c r="G752" s="21">
        <v>15</v>
      </c>
      <c r="H752" s="12">
        <v>0</v>
      </c>
      <c r="I752" s="12">
        <v>246</v>
      </c>
      <c r="J752" s="12">
        <v>0</v>
      </c>
      <c r="K752" s="12">
        <v>0</v>
      </c>
      <c r="L752" s="12">
        <v>0</v>
      </c>
      <c r="M752" s="12">
        <v>0</v>
      </c>
      <c r="N752" s="12">
        <v>0</v>
      </c>
    </row>
    <row r="753" spans="1:14" s="14" customFormat="1">
      <c r="A753" s="13" t="s">
        <v>1301</v>
      </c>
      <c r="B753" s="14">
        <v>328</v>
      </c>
      <c r="C753" s="14">
        <v>229</v>
      </c>
      <c r="D753" s="14" t="s">
        <v>636</v>
      </c>
      <c r="E753" s="14">
        <v>15</v>
      </c>
      <c r="F753" s="21">
        <v>1</v>
      </c>
      <c r="G753" s="21">
        <v>15</v>
      </c>
      <c r="H753" s="12">
        <v>0</v>
      </c>
      <c r="I753" s="12">
        <v>246</v>
      </c>
      <c r="J753" s="12">
        <v>0</v>
      </c>
      <c r="K753" s="12">
        <v>0</v>
      </c>
      <c r="L753" s="12">
        <v>0</v>
      </c>
      <c r="M753" s="12">
        <v>0</v>
      </c>
      <c r="N753" s="12">
        <v>0</v>
      </c>
    </row>
    <row r="754" spans="1:14" s="14" customFormat="1">
      <c r="A754" s="13" t="s">
        <v>1301</v>
      </c>
      <c r="B754" s="14">
        <v>328</v>
      </c>
      <c r="C754" s="14">
        <v>229</v>
      </c>
      <c r="D754" s="14" t="s">
        <v>634</v>
      </c>
      <c r="E754" s="14">
        <v>15</v>
      </c>
      <c r="F754" s="21">
        <v>1</v>
      </c>
      <c r="G754" s="21">
        <v>15</v>
      </c>
      <c r="H754" s="12">
        <v>0</v>
      </c>
      <c r="I754" s="12">
        <v>246</v>
      </c>
      <c r="J754" s="12">
        <v>0</v>
      </c>
      <c r="K754" s="12">
        <v>0</v>
      </c>
      <c r="L754" s="12">
        <v>0</v>
      </c>
      <c r="M754" s="12">
        <v>0</v>
      </c>
      <c r="N754" s="12">
        <v>0</v>
      </c>
    </row>
    <row r="756" spans="1:14">
      <c r="A756" s="11" t="s">
        <v>1304</v>
      </c>
    </row>
    <row r="757" spans="1:14" s="14" customFormat="1">
      <c r="A757" s="13" t="s">
        <v>1305</v>
      </c>
      <c r="B757" s="14">
        <v>200</v>
      </c>
      <c r="C757" s="14">
        <v>200</v>
      </c>
      <c r="D757" s="14" t="s">
        <v>642</v>
      </c>
      <c r="E757" s="14">
        <v>200</v>
      </c>
      <c r="F757" s="21">
        <v>15</v>
      </c>
      <c r="G757" s="21">
        <v>60</v>
      </c>
      <c r="H757" s="12">
        <v>0</v>
      </c>
      <c r="I757" s="12">
        <v>246</v>
      </c>
      <c r="J757" s="12">
        <v>0</v>
      </c>
      <c r="K757" s="12">
        <v>0</v>
      </c>
      <c r="L757" s="12">
        <v>0</v>
      </c>
      <c r="M757" s="12">
        <v>0</v>
      </c>
      <c r="N757" s="12">
        <v>0</v>
      </c>
    </row>
    <row r="758" spans="1:14" s="14" customFormat="1">
      <c r="A758" s="13" t="s">
        <v>1305</v>
      </c>
      <c r="B758" s="14">
        <v>200</v>
      </c>
      <c r="C758" s="14">
        <v>200</v>
      </c>
      <c r="D758" s="14" t="s">
        <v>632</v>
      </c>
      <c r="E758" s="14">
        <v>200</v>
      </c>
      <c r="F758" s="21">
        <v>15</v>
      </c>
      <c r="G758" s="21">
        <v>60</v>
      </c>
      <c r="H758" s="12">
        <v>0</v>
      </c>
      <c r="I758" s="12">
        <v>246</v>
      </c>
      <c r="J758" s="12">
        <v>0</v>
      </c>
      <c r="K758" s="12">
        <v>0</v>
      </c>
      <c r="L758" s="12">
        <v>0</v>
      </c>
      <c r="M758" s="12">
        <v>0</v>
      </c>
      <c r="N758" s="12">
        <v>0</v>
      </c>
    </row>
    <row r="759" spans="1:14" s="14" customFormat="1">
      <c r="A759" s="13" t="s">
        <v>1305</v>
      </c>
      <c r="B759" s="14">
        <v>200</v>
      </c>
      <c r="C759" s="14">
        <v>200</v>
      </c>
      <c r="D759" s="14" t="s">
        <v>637</v>
      </c>
      <c r="E759" s="14">
        <v>200</v>
      </c>
      <c r="F759" s="21">
        <v>15</v>
      </c>
      <c r="G759" s="21">
        <v>60</v>
      </c>
      <c r="H759" s="12">
        <v>0</v>
      </c>
      <c r="I759" s="12">
        <v>246</v>
      </c>
      <c r="J759" s="12">
        <v>0</v>
      </c>
      <c r="K759" s="12">
        <v>0</v>
      </c>
      <c r="L759" s="12">
        <v>0</v>
      </c>
      <c r="M759" s="12">
        <v>0</v>
      </c>
      <c r="N759" s="12">
        <v>0</v>
      </c>
    </row>
    <row r="760" spans="1:14" s="14" customFormat="1">
      <c r="A760" s="13" t="s">
        <v>1305</v>
      </c>
      <c r="B760" s="14">
        <v>200</v>
      </c>
      <c r="C760" s="14">
        <v>200</v>
      </c>
      <c r="D760" s="14" t="s">
        <v>1302</v>
      </c>
      <c r="E760" s="14">
        <v>200</v>
      </c>
      <c r="F760" s="21">
        <v>15</v>
      </c>
      <c r="G760" s="21">
        <v>60</v>
      </c>
      <c r="H760" s="12">
        <v>0</v>
      </c>
      <c r="I760" s="12">
        <v>246</v>
      </c>
      <c r="J760" s="12">
        <v>0</v>
      </c>
      <c r="K760" s="12">
        <v>0</v>
      </c>
      <c r="L760" s="12">
        <v>0</v>
      </c>
      <c r="M760" s="12">
        <v>0</v>
      </c>
      <c r="N760" s="12">
        <v>0</v>
      </c>
    </row>
    <row r="761" spans="1:14" s="14" customFormat="1">
      <c r="A761" s="13" t="s">
        <v>1305</v>
      </c>
      <c r="B761" s="14">
        <v>200</v>
      </c>
      <c r="C761" s="14">
        <v>200</v>
      </c>
      <c r="D761" s="14" t="s">
        <v>636</v>
      </c>
      <c r="E761" s="14">
        <v>200</v>
      </c>
      <c r="F761" s="21">
        <v>15</v>
      </c>
      <c r="G761" s="21">
        <v>60</v>
      </c>
      <c r="H761" s="12">
        <v>0</v>
      </c>
      <c r="I761" s="12">
        <v>246</v>
      </c>
      <c r="J761" s="12">
        <v>0</v>
      </c>
      <c r="K761" s="12">
        <v>0</v>
      </c>
      <c r="L761" s="12">
        <v>0</v>
      </c>
      <c r="M761" s="12">
        <v>0</v>
      </c>
      <c r="N761" s="12">
        <v>0</v>
      </c>
    </row>
    <row r="762" spans="1:14" s="14" customFormat="1">
      <c r="A762" s="13" t="s">
        <v>1305</v>
      </c>
      <c r="B762" s="14">
        <v>200</v>
      </c>
      <c r="C762" s="14">
        <v>200</v>
      </c>
      <c r="D762" s="14" t="s">
        <v>634</v>
      </c>
      <c r="E762" s="14">
        <v>200</v>
      </c>
      <c r="F762" s="21">
        <v>15</v>
      </c>
      <c r="G762" s="21">
        <v>60</v>
      </c>
      <c r="H762" s="12">
        <v>0</v>
      </c>
      <c r="I762" s="12">
        <v>246</v>
      </c>
      <c r="J762" s="12">
        <v>0</v>
      </c>
      <c r="K762" s="12">
        <v>0</v>
      </c>
      <c r="L762" s="12">
        <v>0</v>
      </c>
      <c r="M762" s="12">
        <v>0</v>
      </c>
      <c r="N762" s="12">
        <v>0</v>
      </c>
    </row>
    <row r="763" spans="1:14" s="14" customFormat="1">
      <c r="A763" s="13" t="s">
        <v>1305</v>
      </c>
      <c r="B763" s="14">
        <v>200</v>
      </c>
      <c r="C763" s="14">
        <v>200</v>
      </c>
      <c r="D763" s="14" t="s">
        <v>641</v>
      </c>
      <c r="E763" s="14">
        <v>200</v>
      </c>
      <c r="F763" s="21">
        <v>3</v>
      </c>
      <c r="G763" s="21">
        <v>60</v>
      </c>
      <c r="H763" s="12">
        <v>0</v>
      </c>
      <c r="I763" s="12">
        <v>246</v>
      </c>
      <c r="J763" s="12">
        <v>0</v>
      </c>
      <c r="K763" s="12">
        <v>0</v>
      </c>
      <c r="L763" s="12">
        <v>0</v>
      </c>
      <c r="M763" s="12">
        <v>0</v>
      </c>
      <c r="N763" s="12">
        <v>0</v>
      </c>
    </row>
    <row r="764" spans="1:14" s="14" customFormat="1">
      <c r="A764" s="13" t="s">
        <v>1305</v>
      </c>
      <c r="B764" s="14">
        <v>200</v>
      </c>
      <c r="C764" s="14">
        <v>200</v>
      </c>
      <c r="D764" s="14" t="s">
        <v>1298</v>
      </c>
      <c r="E764" s="14">
        <v>200</v>
      </c>
      <c r="F764" s="21">
        <v>3</v>
      </c>
      <c r="G764" s="21">
        <v>60</v>
      </c>
      <c r="H764" s="12">
        <v>0</v>
      </c>
      <c r="I764" s="12">
        <v>246</v>
      </c>
      <c r="J764" s="12">
        <v>0</v>
      </c>
      <c r="K764" s="12">
        <v>0</v>
      </c>
      <c r="L764" s="12">
        <v>0</v>
      </c>
      <c r="M764" s="12">
        <v>0</v>
      </c>
      <c r="N764" s="12">
        <v>0</v>
      </c>
    </row>
    <row r="765" spans="1:14" s="14" customFormat="1">
      <c r="A765" s="13" t="s">
        <v>1305</v>
      </c>
      <c r="B765" s="14">
        <v>200</v>
      </c>
      <c r="C765" s="14">
        <v>200</v>
      </c>
      <c r="D765" s="14" t="s">
        <v>1303</v>
      </c>
      <c r="E765" s="14">
        <v>200</v>
      </c>
      <c r="F765" s="21">
        <v>3</v>
      </c>
      <c r="G765" s="21">
        <v>60</v>
      </c>
      <c r="H765" s="12">
        <v>0</v>
      </c>
      <c r="I765" s="12">
        <v>246</v>
      </c>
      <c r="J765" s="12">
        <v>0</v>
      </c>
      <c r="K765" s="12">
        <v>0</v>
      </c>
      <c r="L765" s="12">
        <v>0</v>
      </c>
      <c r="M765" s="12">
        <v>0</v>
      </c>
      <c r="N765" s="12">
        <v>0</v>
      </c>
    </row>
    <row r="766" spans="1:14" s="14" customFormat="1">
      <c r="A766" s="13" t="s">
        <v>1305</v>
      </c>
      <c r="B766" s="14">
        <v>200</v>
      </c>
      <c r="C766" s="14">
        <v>200</v>
      </c>
      <c r="D766" s="14" t="s">
        <v>635</v>
      </c>
      <c r="E766" s="14">
        <v>200</v>
      </c>
      <c r="F766" s="21">
        <v>3</v>
      </c>
      <c r="G766" s="21">
        <v>60</v>
      </c>
      <c r="H766" s="12">
        <v>0</v>
      </c>
      <c r="I766" s="12">
        <v>246</v>
      </c>
      <c r="J766" s="12">
        <v>0</v>
      </c>
      <c r="K766" s="12">
        <v>0</v>
      </c>
      <c r="L766" s="12">
        <v>0</v>
      </c>
      <c r="M766" s="12">
        <v>0</v>
      </c>
      <c r="N766" s="12">
        <v>0</v>
      </c>
    </row>
    <row r="767" spans="1:14" s="14" customFormat="1">
      <c r="A767" s="13" t="s">
        <v>1305</v>
      </c>
      <c r="B767" s="14">
        <v>200</v>
      </c>
      <c r="C767" s="14">
        <v>200</v>
      </c>
      <c r="D767" s="14" t="s">
        <v>633</v>
      </c>
      <c r="E767" s="14">
        <v>200</v>
      </c>
      <c r="F767" s="21">
        <v>3</v>
      </c>
      <c r="G767" s="21">
        <v>60</v>
      </c>
      <c r="H767" s="12">
        <v>0</v>
      </c>
      <c r="I767" s="12">
        <v>246</v>
      </c>
      <c r="J767" s="12">
        <v>0</v>
      </c>
      <c r="K767" s="12">
        <v>0</v>
      </c>
      <c r="L767" s="12">
        <v>0</v>
      </c>
      <c r="M767" s="12">
        <v>0</v>
      </c>
      <c r="N767" s="12">
        <v>0</v>
      </c>
    </row>
    <row r="768" spans="1:14" s="18" customFormat="1">
      <c r="A768" s="15" t="s">
        <v>1305</v>
      </c>
      <c r="B768" s="18">
        <v>70</v>
      </c>
      <c r="C768" s="18">
        <v>160</v>
      </c>
      <c r="D768" s="18" t="s">
        <v>1299</v>
      </c>
      <c r="E768" s="18">
        <v>5</v>
      </c>
      <c r="F768" s="29">
        <v>1</v>
      </c>
      <c r="G768" s="22">
        <v>60</v>
      </c>
      <c r="H768" s="18">
        <v>0</v>
      </c>
      <c r="I768" s="18">
        <v>249</v>
      </c>
      <c r="J768" s="18">
        <v>0</v>
      </c>
      <c r="K768" s="18">
        <v>0</v>
      </c>
      <c r="L768" s="12">
        <v>0</v>
      </c>
      <c r="M768" s="12">
        <v>0</v>
      </c>
      <c r="N768" s="12">
        <v>0</v>
      </c>
    </row>
    <row r="769" spans="1:14" s="18" customFormat="1">
      <c r="A769" s="15" t="s">
        <v>1305</v>
      </c>
      <c r="B769" s="18">
        <v>90</v>
      </c>
      <c r="C769" s="18">
        <v>50</v>
      </c>
      <c r="D769" s="18" t="s">
        <v>1299</v>
      </c>
      <c r="E769" s="18">
        <v>5</v>
      </c>
      <c r="F769" s="29">
        <v>1</v>
      </c>
      <c r="G769" s="22">
        <v>60</v>
      </c>
      <c r="H769" s="18">
        <v>0</v>
      </c>
      <c r="I769" s="18">
        <v>249</v>
      </c>
      <c r="J769" s="18">
        <v>0</v>
      </c>
      <c r="K769" s="18">
        <v>0</v>
      </c>
      <c r="L769" s="12">
        <v>0</v>
      </c>
      <c r="M769" s="12">
        <v>0</v>
      </c>
      <c r="N769" s="12">
        <v>0</v>
      </c>
    </row>
    <row r="770" spans="1:14" s="18" customFormat="1">
      <c r="A770" s="15" t="s">
        <v>1305</v>
      </c>
      <c r="B770" s="18">
        <v>230</v>
      </c>
      <c r="C770" s="18">
        <v>80</v>
      </c>
      <c r="D770" s="18" t="s">
        <v>1299</v>
      </c>
      <c r="E770" s="18">
        <v>5</v>
      </c>
      <c r="F770" s="29">
        <v>1</v>
      </c>
      <c r="G770" s="22">
        <v>60</v>
      </c>
      <c r="H770" s="18">
        <v>0</v>
      </c>
      <c r="I770" s="18">
        <v>249</v>
      </c>
      <c r="J770" s="18">
        <v>0</v>
      </c>
      <c r="K770" s="18">
        <v>0</v>
      </c>
      <c r="L770" s="12">
        <v>0</v>
      </c>
      <c r="M770" s="12">
        <v>0</v>
      </c>
      <c r="N770" s="12">
        <v>0</v>
      </c>
    </row>
    <row r="771" spans="1:14" s="18" customFormat="1">
      <c r="A771" s="15" t="s">
        <v>1305</v>
      </c>
      <c r="B771" s="18">
        <v>180</v>
      </c>
      <c r="C771" s="18">
        <v>220</v>
      </c>
      <c r="D771" s="18" t="s">
        <v>1299</v>
      </c>
      <c r="E771" s="18">
        <v>5</v>
      </c>
      <c r="F771" s="29">
        <v>1</v>
      </c>
      <c r="G771" s="22">
        <v>60</v>
      </c>
      <c r="H771" s="18">
        <v>0</v>
      </c>
      <c r="I771" s="18">
        <v>249</v>
      </c>
      <c r="J771" s="18">
        <v>0</v>
      </c>
      <c r="K771" s="18">
        <v>0</v>
      </c>
      <c r="L771" s="12">
        <v>0</v>
      </c>
      <c r="M771" s="12">
        <v>0</v>
      </c>
      <c r="N771" s="12">
        <v>0</v>
      </c>
    </row>
    <row r="772" spans="1:14" s="18" customFormat="1">
      <c r="A772" s="15" t="s">
        <v>1305</v>
      </c>
      <c r="B772" s="18">
        <v>330</v>
      </c>
      <c r="C772" s="18">
        <v>240</v>
      </c>
      <c r="D772" s="18" t="s">
        <v>1299</v>
      </c>
      <c r="E772" s="18">
        <v>5</v>
      </c>
      <c r="F772" s="29">
        <v>1</v>
      </c>
      <c r="G772" s="22">
        <v>60</v>
      </c>
      <c r="H772" s="18">
        <v>0</v>
      </c>
      <c r="I772" s="18">
        <v>249</v>
      </c>
      <c r="J772" s="18">
        <v>0</v>
      </c>
      <c r="K772" s="18">
        <v>0</v>
      </c>
      <c r="L772" s="12">
        <v>0</v>
      </c>
      <c r="M772" s="12">
        <v>0</v>
      </c>
      <c r="N772" s="12">
        <v>0</v>
      </c>
    </row>
    <row r="773" spans="1:14" s="18" customFormat="1">
      <c r="A773" s="15" t="s">
        <v>1305</v>
      </c>
      <c r="B773" s="18">
        <v>200</v>
      </c>
      <c r="C773" s="18">
        <v>200</v>
      </c>
      <c r="D773" s="18" t="s">
        <v>1299</v>
      </c>
      <c r="E773" s="18">
        <v>200</v>
      </c>
      <c r="F773" s="29">
        <v>1</v>
      </c>
      <c r="G773" s="22">
        <v>60</v>
      </c>
      <c r="H773" s="18">
        <v>0</v>
      </c>
      <c r="I773" s="18">
        <v>249</v>
      </c>
      <c r="J773" s="18">
        <v>0</v>
      </c>
      <c r="K773" s="18">
        <v>0</v>
      </c>
      <c r="L773" s="12">
        <v>0</v>
      </c>
      <c r="M773" s="12">
        <v>0</v>
      </c>
      <c r="N773" s="12">
        <v>0</v>
      </c>
    </row>
    <row r="774" spans="1:14" s="14" customFormat="1">
      <c r="A774" s="13" t="s">
        <v>1305</v>
      </c>
      <c r="B774" s="14">
        <v>70</v>
      </c>
      <c r="C774" s="14">
        <v>75</v>
      </c>
      <c r="D774" s="14" t="s">
        <v>642</v>
      </c>
      <c r="E774" s="14">
        <v>20</v>
      </c>
      <c r="F774" s="21">
        <v>1</v>
      </c>
      <c r="G774" s="21">
        <v>15</v>
      </c>
      <c r="H774" s="12">
        <v>0</v>
      </c>
      <c r="I774" s="12">
        <v>246</v>
      </c>
      <c r="J774" s="12">
        <v>0</v>
      </c>
      <c r="K774" s="12">
        <v>0</v>
      </c>
      <c r="L774" s="12">
        <v>0</v>
      </c>
      <c r="M774" s="12">
        <v>0</v>
      </c>
      <c r="N774" s="12">
        <v>0</v>
      </c>
    </row>
    <row r="775" spans="1:14" s="14" customFormat="1">
      <c r="A775" s="13" t="s">
        <v>1305</v>
      </c>
      <c r="B775" s="14">
        <v>70</v>
      </c>
      <c r="C775" s="14">
        <v>75</v>
      </c>
      <c r="D775" s="14" t="s">
        <v>632</v>
      </c>
      <c r="E775" s="14">
        <v>20</v>
      </c>
      <c r="F775" s="21">
        <v>1</v>
      </c>
      <c r="G775" s="21">
        <v>15</v>
      </c>
      <c r="H775" s="12">
        <v>0</v>
      </c>
      <c r="I775" s="12">
        <v>246</v>
      </c>
      <c r="J775" s="12">
        <v>0</v>
      </c>
      <c r="K775" s="12">
        <v>0</v>
      </c>
      <c r="L775" s="12">
        <v>0</v>
      </c>
      <c r="M775" s="12">
        <v>0</v>
      </c>
      <c r="N775" s="12">
        <v>0</v>
      </c>
    </row>
    <row r="776" spans="1:14" s="14" customFormat="1">
      <c r="A776" s="13" t="s">
        <v>1305</v>
      </c>
      <c r="B776" s="14">
        <v>70</v>
      </c>
      <c r="C776" s="14">
        <v>75</v>
      </c>
      <c r="D776" s="14" t="s">
        <v>637</v>
      </c>
      <c r="E776" s="14">
        <v>20</v>
      </c>
      <c r="F776" s="21">
        <v>1</v>
      </c>
      <c r="G776" s="21">
        <v>15</v>
      </c>
      <c r="H776" s="12">
        <v>0</v>
      </c>
      <c r="I776" s="12">
        <v>246</v>
      </c>
      <c r="J776" s="12">
        <v>0</v>
      </c>
      <c r="K776" s="12">
        <v>0</v>
      </c>
      <c r="L776" s="12">
        <v>0</v>
      </c>
      <c r="M776" s="12">
        <v>0</v>
      </c>
      <c r="N776" s="12">
        <v>0</v>
      </c>
    </row>
    <row r="777" spans="1:14" s="14" customFormat="1">
      <c r="A777" s="13" t="s">
        <v>1305</v>
      </c>
      <c r="B777" s="14">
        <v>70</v>
      </c>
      <c r="C777" s="14">
        <v>75</v>
      </c>
      <c r="D777" s="14" t="s">
        <v>1302</v>
      </c>
      <c r="E777" s="14">
        <v>20</v>
      </c>
      <c r="F777" s="21">
        <v>1</v>
      </c>
      <c r="G777" s="21">
        <v>15</v>
      </c>
      <c r="H777" s="12">
        <v>0</v>
      </c>
      <c r="I777" s="12">
        <v>246</v>
      </c>
      <c r="J777" s="12">
        <v>0</v>
      </c>
      <c r="K777" s="12">
        <v>0</v>
      </c>
      <c r="L777" s="12">
        <v>0</v>
      </c>
      <c r="M777" s="12">
        <v>0</v>
      </c>
      <c r="N777" s="12">
        <v>0</v>
      </c>
    </row>
    <row r="778" spans="1:14" s="14" customFormat="1">
      <c r="A778" s="13" t="s">
        <v>1305</v>
      </c>
      <c r="B778" s="14">
        <v>70</v>
      </c>
      <c r="C778" s="14">
        <v>75</v>
      </c>
      <c r="D778" s="14" t="s">
        <v>636</v>
      </c>
      <c r="E778" s="14">
        <v>20</v>
      </c>
      <c r="F778" s="21">
        <v>1</v>
      </c>
      <c r="G778" s="21">
        <v>15</v>
      </c>
      <c r="H778" s="12">
        <v>0</v>
      </c>
      <c r="I778" s="12">
        <v>246</v>
      </c>
      <c r="J778" s="12">
        <v>0</v>
      </c>
      <c r="K778" s="12">
        <v>0</v>
      </c>
      <c r="L778" s="12">
        <v>0</v>
      </c>
      <c r="M778" s="12">
        <v>0</v>
      </c>
      <c r="N778" s="12">
        <v>0</v>
      </c>
    </row>
    <row r="779" spans="1:14" s="14" customFormat="1">
      <c r="A779" s="13" t="s">
        <v>1305</v>
      </c>
      <c r="B779" s="14">
        <v>70</v>
      </c>
      <c r="C779" s="14">
        <v>75</v>
      </c>
      <c r="D779" s="14" t="s">
        <v>634</v>
      </c>
      <c r="E779" s="14">
        <v>20</v>
      </c>
      <c r="F779" s="21">
        <v>1</v>
      </c>
      <c r="G779" s="21">
        <v>15</v>
      </c>
      <c r="H779" s="12">
        <v>0</v>
      </c>
      <c r="I779" s="12">
        <v>246</v>
      </c>
      <c r="J779" s="12">
        <v>0</v>
      </c>
      <c r="K779" s="12">
        <v>0</v>
      </c>
      <c r="L779" s="12">
        <v>0</v>
      </c>
      <c r="M779" s="12">
        <v>0</v>
      </c>
      <c r="N779" s="12">
        <v>0</v>
      </c>
    </row>
    <row r="780" spans="1:14" s="14" customFormat="1">
      <c r="A780" s="13" t="s">
        <v>1305</v>
      </c>
      <c r="B780" s="14">
        <v>100</v>
      </c>
      <c r="C780" s="14">
        <v>50</v>
      </c>
      <c r="D780" s="14" t="s">
        <v>642</v>
      </c>
      <c r="E780" s="14">
        <v>20</v>
      </c>
      <c r="F780" s="21">
        <v>1</v>
      </c>
      <c r="G780" s="21">
        <v>15</v>
      </c>
      <c r="H780" s="12">
        <v>0</v>
      </c>
      <c r="I780" s="12">
        <v>246</v>
      </c>
      <c r="J780" s="12">
        <v>0</v>
      </c>
      <c r="K780" s="12">
        <v>0</v>
      </c>
      <c r="L780" s="12">
        <v>0</v>
      </c>
      <c r="M780" s="12">
        <v>0</v>
      </c>
      <c r="N780" s="12">
        <v>0</v>
      </c>
    </row>
    <row r="781" spans="1:14" s="14" customFormat="1">
      <c r="A781" s="13" t="s">
        <v>1305</v>
      </c>
      <c r="B781" s="14">
        <v>100</v>
      </c>
      <c r="C781" s="14">
        <v>50</v>
      </c>
      <c r="D781" s="14" t="s">
        <v>632</v>
      </c>
      <c r="E781" s="14">
        <v>20</v>
      </c>
      <c r="F781" s="21">
        <v>1</v>
      </c>
      <c r="G781" s="21">
        <v>15</v>
      </c>
      <c r="H781" s="12">
        <v>0</v>
      </c>
      <c r="I781" s="12">
        <v>246</v>
      </c>
      <c r="J781" s="12">
        <v>0</v>
      </c>
      <c r="K781" s="12">
        <v>0</v>
      </c>
      <c r="L781" s="12">
        <v>0</v>
      </c>
      <c r="M781" s="12">
        <v>0</v>
      </c>
      <c r="N781" s="12">
        <v>0</v>
      </c>
    </row>
    <row r="782" spans="1:14" s="14" customFormat="1">
      <c r="A782" s="13" t="s">
        <v>1305</v>
      </c>
      <c r="B782" s="14">
        <v>100</v>
      </c>
      <c r="C782" s="14">
        <v>50</v>
      </c>
      <c r="D782" s="14" t="s">
        <v>637</v>
      </c>
      <c r="E782" s="14">
        <v>20</v>
      </c>
      <c r="F782" s="21">
        <v>1</v>
      </c>
      <c r="G782" s="21">
        <v>15</v>
      </c>
      <c r="H782" s="12">
        <v>0</v>
      </c>
      <c r="I782" s="12">
        <v>246</v>
      </c>
      <c r="J782" s="12">
        <v>0</v>
      </c>
      <c r="K782" s="12">
        <v>0</v>
      </c>
      <c r="L782" s="12">
        <v>0</v>
      </c>
      <c r="M782" s="12">
        <v>0</v>
      </c>
      <c r="N782" s="12">
        <v>0</v>
      </c>
    </row>
    <row r="783" spans="1:14" s="14" customFormat="1">
      <c r="A783" s="13" t="s">
        <v>1305</v>
      </c>
      <c r="B783" s="14">
        <v>100</v>
      </c>
      <c r="C783" s="14">
        <v>50</v>
      </c>
      <c r="D783" s="14" t="s">
        <v>1302</v>
      </c>
      <c r="E783" s="14">
        <v>20</v>
      </c>
      <c r="F783" s="21">
        <v>1</v>
      </c>
      <c r="G783" s="21">
        <v>15</v>
      </c>
      <c r="H783" s="12">
        <v>0</v>
      </c>
      <c r="I783" s="12">
        <v>246</v>
      </c>
      <c r="J783" s="12">
        <v>0</v>
      </c>
      <c r="K783" s="12">
        <v>0</v>
      </c>
      <c r="L783" s="12">
        <v>0</v>
      </c>
      <c r="M783" s="12">
        <v>0</v>
      </c>
      <c r="N783" s="12">
        <v>0</v>
      </c>
    </row>
    <row r="784" spans="1:14" s="14" customFormat="1">
      <c r="A784" s="13" t="s">
        <v>1305</v>
      </c>
      <c r="B784" s="14">
        <v>100</v>
      </c>
      <c r="C784" s="14">
        <v>50</v>
      </c>
      <c r="D784" s="14" t="s">
        <v>636</v>
      </c>
      <c r="E784" s="14">
        <v>20</v>
      </c>
      <c r="F784" s="21">
        <v>1</v>
      </c>
      <c r="G784" s="21">
        <v>15</v>
      </c>
      <c r="H784" s="12">
        <v>0</v>
      </c>
      <c r="I784" s="12">
        <v>246</v>
      </c>
      <c r="J784" s="12">
        <v>0</v>
      </c>
      <c r="K784" s="12">
        <v>0</v>
      </c>
      <c r="L784" s="12">
        <v>0</v>
      </c>
      <c r="M784" s="12">
        <v>0</v>
      </c>
      <c r="N784" s="12">
        <v>0</v>
      </c>
    </row>
    <row r="785" spans="1:14" s="14" customFormat="1">
      <c r="A785" s="13" t="s">
        <v>1305</v>
      </c>
      <c r="B785" s="14">
        <v>100</v>
      </c>
      <c r="C785" s="14">
        <v>50</v>
      </c>
      <c r="D785" s="14" t="s">
        <v>634</v>
      </c>
      <c r="E785" s="14">
        <v>20</v>
      </c>
      <c r="F785" s="21">
        <v>1</v>
      </c>
      <c r="G785" s="21">
        <v>15</v>
      </c>
      <c r="H785" s="12">
        <v>0</v>
      </c>
      <c r="I785" s="12">
        <v>246</v>
      </c>
      <c r="J785" s="12">
        <v>0</v>
      </c>
      <c r="K785" s="12">
        <v>0</v>
      </c>
      <c r="L785" s="12">
        <v>0</v>
      </c>
      <c r="M785" s="12">
        <v>0</v>
      </c>
      <c r="N785" s="12">
        <v>0</v>
      </c>
    </row>
    <row r="786" spans="1:14" s="14" customFormat="1">
      <c r="A786" s="13" t="s">
        <v>1305</v>
      </c>
      <c r="B786" s="14">
        <v>125</v>
      </c>
      <c r="C786" s="14">
        <v>60</v>
      </c>
      <c r="D786" s="14" t="s">
        <v>642</v>
      </c>
      <c r="E786" s="14">
        <v>20</v>
      </c>
      <c r="F786" s="21">
        <v>1</v>
      </c>
      <c r="G786" s="21">
        <v>15</v>
      </c>
      <c r="H786" s="12">
        <v>0</v>
      </c>
      <c r="I786" s="12">
        <v>246</v>
      </c>
      <c r="J786" s="12">
        <v>0</v>
      </c>
      <c r="K786" s="12">
        <v>0</v>
      </c>
      <c r="L786" s="12">
        <v>0</v>
      </c>
      <c r="M786" s="12">
        <v>0</v>
      </c>
      <c r="N786" s="12">
        <v>0</v>
      </c>
    </row>
    <row r="787" spans="1:14" s="14" customFormat="1">
      <c r="A787" s="13" t="s">
        <v>1305</v>
      </c>
      <c r="B787" s="14">
        <v>125</v>
      </c>
      <c r="C787" s="14">
        <v>60</v>
      </c>
      <c r="D787" s="14" t="s">
        <v>632</v>
      </c>
      <c r="E787" s="14">
        <v>20</v>
      </c>
      <c r="F787" s="21">
        <v>1</v>
      </c>
      <c r="G787" s="21">
        <v>15</v>
      </c>
      <c r="H787" s="12">
        <v>0</v>
      </c>
      <c r="I787" s="12">
        <v>246</v>
      </c>
      <c r="J787" s="12">
        <v>0</v>
      </c>
      <c r="K787" s="12">
        <v>0</v>
      </c>
      <c r="L787" s="12">
        <v>0</v>
      </c>
      <c r="M787" s="12">
        <v>0</v>
      </c>
      <c r="N787" s="12">
        <v>0</v>
      </c>
    </row>
    <row r="788" spans="1:14" s="14" customFormat="1">
      <c r="A788" s="13" t="s">
        <v>1305</v>
      </c>
      <c r="B788" s="14">
        <v>125</v>
      </c>
      <c r="C788" s="14">
        <v>60</v>
      </c>
      <c r="D788" s="14" t="s">
        <v>637</v>
      </c>
      <c r="E788" s="14">
        <v>20</v>
      </c>
      <c r="F788" s="21">
        <v>1</v>
      </c>
      <c r="G788" s="21">
        <v>15</v>
      </c>
      <c r="H788" s="12">
        <v>0</v>
      </c>
      <c r="I788" s="12">
        <v>246</v>
      </c>
      <c r="J788" s="12">
        <v>0</v>
      </c>
      <c r="K788" s="12">
        <v>0</v>
      </c>
      <c r="L788" s="12">
        <v>0</v>
      </c>
      <c r="M788" s="12">
        <v>0</v>
      </c>
      <c r="N788" s="12">
        <v>0</v>
      </c>
    </row>
    <row r="789" spans="1:14" s="14" customFormat="1">
      <c r="A789" s="13" t="s">
        <v>1305</v>
      </c>
      <c r="B789" s="14">
        <v>125</v>
      </c>
      <c r="C789" s="14">
        <v>60</v>
      </c>
      <c r="D789" s="14" t="s">
        <v>1302</v>
      </c>
      <c r="E789" s="14">
        <v>20</v>
      </c>
      <c r="F789" s="21">
        <v>1</v>
      </c>
      <c r="G789" s="21">
        <v>15</v>
      </c>
      <c r="H789" s="12">
        <v>0</v>
      </c>
      <c r="I789" s="12">
        <v>246</v>
      </c>
      <c r="J789" s="12">
        <v>0</v>
      </c>
      <c r="K789" s="12">
        <v>0</v>
      </c>
      <c r="L789" s="12">
        <v>0</v>
      </c>
      <c r="M789" s="12">
        <v>0</v>
      </c>
      <c r="N789" s="12">
        <v>0</v>
      </c>
    </row>
    <row r="790" spans="1:14" s="14" customFormat="1">
      <c r="A790" s="13" t="s">
        <v>1305</v>
      </c>
      <c r="B790" s="14">
        <v>125</v>
      </c>
      <c r="C790" s="14">
        <v>60</v>
      </c>
      <c r="D790" s="14" t="s">
        <v>636</v>
      </c>
      <c r="E790" s="14">
        <v>20</v>
      </c>
      <c r="F790" s="21">
        <v>1</v>
      </c>
      <c r="G790" s="21">
        <v>15</v>
      </c>
      <c r="H790" s="12">
        <v>0</v>
      </c>
      <c r="I790" s="12">
        <v>246</v>
      </c>
      <c r="J790" s="12">
        <v>0</v>
      </c>
      <c r="K790" s="12">
        <v>0</v>
      </c>
      <c r="L790" s="12">
        <v>0</v>
      </c>
      <c r="M790" s="12">
        <v>0</v>
      </c>
      <c r="N790" s="12">
        <v>0</v>
      </c>
    </row>
    <row r="791" spans="1:14" s="14" customFormat="1">
      <c r="A791" s="13" t="s">
        <v>1305</v>
      </c>
      <c r="B791" s="14">
        <v>125</v>
      </c>
      <c r="C791" s="14">
        <v>60</v>
      </c>
      <c r="D791" s="14" t="s">
        <v>634</v>
      </c>
      <c r="E791" s="14">
        <v>20</v>
      </c>
      <c r="F791" s="21">
        <v>1</v>
      </c>
      <c r="G791" s="21">
        <v>15</v>
      </c>
      <c r="H791" s="12">
        <v>0</v>
      </c>
      <c r="I791" s="12">
        <v>246</v>
      </c>
      <c r="J791" s="12">
        <v>0</v>
      </c>
      <c r="K791" s="12">
        <v>0</v>
      </c>
      <c r="L791" s="12">
        <v>0</v>
      </c>
      <c r="M791" s="12">
        <v>0</v>
      </c>
      <c r="N791" s="12">
        <v>0</v>
      </c>
    </row>
    <row r="792" spans="1:14" s="14" customFormat="1">
      <c r="A792" s="13" t="s">
        <v>1305</v>
      </c>
      <c r="B792" s="14">
        <v>110</v>
      </c>
      <c r="C792" s="14">
        <v>105</v>
      </c>
      <c r="D792" s="14" t="s">
        <v>642</v>
      </c>
      <c r="E792" s="14">
        <v>20</v>
      </c>
      <c r="F792" s="21">
        <v>1</v>
      </c>
      <c r="G792" s="21">
        <v>15</v>
      </c>
      <c r="H792" s="12">
        <v>0</v>
      </c>
      <c r="I792" s="12">
        <v>246</v>
      </c>
      <c r="J792" s="12">
        <v>0</v>
      </c>
      <c r="K792" s="12">
        <v>0</v>
      </c>
      <c r="L792" s="12">
        <v>0</v>
      </c>
      <c r="M792" s="12">
        <v>0</v>
      </c>
      <c r="N792" s="12">
        <v>0</v>
      </c>
    </row>
    <row r="793" spans="1:14" s="14" customFormat="1">
      <c r="A793" s="13" t="s">
        <v>1305</v>
      </c>
      <c r="B793" s="14">
        <v>110</v>
      </c>
      <c r="C793" s="14">
        <v>105</v>
      </c>
      <c r="D793" s="14" t="s">
        <v>632</v>
      </c>
      <c r="E793" s="14">
        <v>20</v>
      </c>
      <c r="F793" s="21">
        <v>1</v>
      </c>
      <c r="G793" s="21">
        <v>15</v>
      </c>
      <c r="H793" s="12">
        <v>0</v>
      </c>
      <c r="I793" s="12">
        <v>246</v>
      </c>
      <c r="J793" s="12">
        <v>0</v>
      </c>
      <c r="K793" s="12">
        <v>0</v>
      </c>
      <c r="L793" s="12">
        <v>0</v>
      </c>
      <c r="M793" s="12">
        <v>0</v>
      </c>
      <c r="N793" s="12">
        <v>0</v>
      </c>
    </row>
    <row r="794" spans="1:14" s="14" customFormat="1">
      <c r="A794" s="13" t="s">
        <v>1305</v>
      </c>
      <c r="B794" s="14">
        <v>110</v>
      </c>
      <c r="C794" s="14">
        <v>105</v>
      </c>
      <c r="D794" s="14" t="s">
        <v>637</v>
      </c>
      <c r="E794" s="14">
        <v>20</v>
      </c>
      <c r="F794" s="21">
        <v>1</v>
      </c>
      <c r="G794" s="21">
        <v>15</v>
      </c>
      <c r="H794" s="12">
        <v>0</v>
      </c>
      <c r="I794" s="12">
        <v>246</v>
      </c>
      <c r="J794" s="12">
        <v>0</v>
      </c>
      <c r="K794" s="12">
        <v>0</v>
      </c>
      <c r="L794" s="12">
        <v>0</v>
      </c>
      <c r="M794" s="12">
        <v>0</v>
      </c>
      <c r="N794" s="12">
        <v>0</v>
      </c>
    </row>
    <row r="795" spans="1:14" s="14" customFormat="1">
      <c r="A795" s="13" t="s">
        <v>1305</v>
      </c>
      <c r="B795" s="14">
        <v>110</v>
      </c>
      <c r="C795" s="14">
        <v>105</v>
      </c>
      <c r="D795" s="14" t="s">
        <v>1302</v>
      </c>
      <c r="E795" s="14">
        <v>20</v>
      </c>
      <c r="F795" s="21">
        <v>1</v>
      </c>
      <c r="G795" s="21">
        <v>15</v>
      </c>
      <c r="H795" s="12">
        <v>0</v>
      </c>
      <c r="I795" s="12">
        <v>246</v>
      </c>
      <c r="J795" s="12">
        <v>0</v>
      </c>
      <c r="K795" s="12">
        <v>0</v>
      </c>
      <c r="L795" s="12">
        <v>0</v>
      </c>
      <c r="M795" s="12">
        <v>0</v>
      </c>
      <c r="N795" s="12">
        <v>0</v>
      </c>
    </row>
    <row r="796" spans="1:14" s="14" customFormat="1">
      <c r="A796" s="13" t="s">
        <v>1305</v>
      </c>
      <c r="B796" s="14">
        <v>110</v>
      </c>
      <c r="C796" s="14">
        <v>105</v>
      </c>
      <c r="D796" s="14" t="s">
        <v>636</v>
      </c>
      <c r="E796" s="14">
        <v>20</v>
      </c>
      <c r="F796" s="21">
        <v>1</v>
      </c>
      <c r="G796" s="21">
        <v>15</v>
      </c>
      <c r="H796" s="12">
        <v>0</v>
      </c>
      <c r="I796" s="12">
        <v>246</v>
      </c>
      <c r="J796" s="12">
        <v>0</v>
      </c>
      <c r="K796" s="12">
        <v>0</v>
      </c>
      <c r="L796" s="12">
        <v>0</v>
      </c>
      <c r="M796" s="12">
        <v>0</v>
      </c>
      <c r="N796" s="12">
        <v>0</v>
      </c>
    </row>
    <row r="797" spans="1:14" s="14" customFormat="1">
      <c r="A797" s="13" t="s">
        <v>1305</v>
      </c>
      <c r="B797" s="14">
        <v>110</v>
      </c>
      <c r="C797" s="14">
        <v>105</v>
      </c>
      <c r="D797" s="14" t="s">
        <v>634</v>
      </c>
      <c r="E797" s="14">
        <v>20</v>
      </c>
      <c r="F797" s="21">
        <v>1</v>
      </c>
      <c r="G797" s="21">
        <v>15</v>
      </c>
      <c r="H797" s="12">
        <v>0</v>
      </c>
      <c r="I797" s="12">
        <v>246</v>
      </c>
      <c r="J797" s="12">
        <v>0</v>
      </c>
      <c r="K797" s="12">
        <v>0</v>
      </c>
      <c r="L797" s="12">
        <v>0</v>
      </c>
      <c r="M797" s="12">
        <v>0</v>
      </c>
      <c r="N797" s="12">
        <v>0</v>
      </c>
    </row>
    <row r="798" spans="1:14" s="14" customFormat="1">
      <c r="A798" s="13" t="s">
        <v>1305</v>
      </c>
      <c r="B798" s="14">
        <v>158</v>
      </c>
      <c r="C798" s="14">
        <v>125</v>
      </c>
      <c r="D798" s="14" t="s">
        <v>642</v>
      </c>
      <c r="E798" s="14">
        <v>20</v>
      </c>
      <c r="F798" s="21">
        <v>1</v>
      </c>
      <c r="G798" s="21">
        <v>15</v>
      </c>
      <c r="H798" s="12">
        <v>0</v>
      </c>
      <c r="I798" s="12">
        <v>246</v>
      </c>
      <c r="J798" s="12">
        <v>0</v>
      </c>
      <c r="K798" s="12">
        <v>0</v>
      </c>
      <c r="L798" s="12">
        <v>0</v>
      </c>
      <c r="M798" s="12">
        <v>0</v>
      </c>
      <c r="N798" s="12">
        <v>0</v>
      </c>
    </row>
    <row r="799" spans="1:14" s="14" customFormat="1">
      <c r="A799" s="13" t="s">
        <v>1305</v>
      </c>
      <c r="B799" s="14">
        <v>158</v>
      </c>
      <c r="C799" s="14">
        <v>125</v>
      </c>
      <c r="D799" s="14" t="s">
        <v>632</v>
      </c>
      <c r="E799" s="14">
        <v>20</v>
      </c>
      <c r="F799" s="21">
        <v>1</v>
      </c>
      <c r="G799" s="21">
        <v>15</v>
      </c>
      <c r="H799" s="12">
        <v>0</v>
      </c>
      <c r="I799" s="12">
        <v>246</v>
      </c>
      <c r="J799" s="12">
        <v>0</v>
      </c>
      <c r="K799" s="12">
        <v>0</v>
      </c>
      <c r="L799" s="12">
        <v>0</v>
      </c>
      <c r="M799" s="12">
        <v>0</v>
      </c>
      <c r="N799" s="12">
        <v>0</v>
      </c>
    </row>
    <row r="800" spans="1:14" s="14" customFormat="1">
      <c r="A800" s="13" t="s">
        <v>1305</v>
      </c>
      <c r="B800" s="14">
        <v>158</v>
      </c>
      <c r="C800" s="14">
        <v>125</v>
      </c>
      <c r="D800" s="14" t="s">
        <v>637</v>
      </c>
      <c r="E800" s="14">
        <v>20</v>
      </c>
      <c r="F800" s="21">
        <v>1</v>
      </c>
      <c r="G800" s="21">
        <v>15</v>
      </c>
      <c r="H800" s="12">
        <v>0</v>
      </c>
      <c r="I800" s="12">
        <v>246</v>
      </c>
      <c r="J800" s="12">
        <v>0</v>
      </c>
      <c r="K800" s="12">
        <v>0</v>
      </c>
      <c r="L800" s="12">
        <v>0</v>
      </c>
      <c r="M800" s="12">
        <v>0</v>
      </c>
      <c r="N800" s="12">
        <v>0</v>
      </c>
    </row>
    <row r="801" spans="1:14" s="14" customFormat="1">
      <c r="A801" s="13" t="s">
        <v>1305</v>
      </c>
      <c r="B801" s="14">
        <v>158</v>
      </c>
      <c r="C801" s="14">
        <v>125</v>
      </c>
      <c r="D801" s="14" t="s">
        <v>1302</v>
      </c>
      <c r="E801" s="14">
        <v>20</v>
      </c>
      <c r="F801" s="21">
        <v>1</v>
      </c>
      <c r="G801" s="21">
        <v>15</v>
      </c>
      <c r="H801" s="12">
        <v>0</v>
      </c>
      <c r="I801" s="12">
        <v>246</v>
      </c>
      <c r="J801" s="12">
        <v>0</v>
      </c>
      <c r="K801" s="12">
        <v>0</v>
      </c>
      <c r="L801" s="12">
        <v>0</v>
      </c>
      <c r="M801" s="12">
        <v>0</v>
      </c>
      <c r="N801" s="12">
        <v>0</v>
      </c>
    </row>
    <row r="802" spans="1:14" s="14" customFormat="1">
      <c r="A802" s="13" t="s">
        <v>1305</v>
      </c>
      <c r="B802" s="14">
        <v>158</v>
      </c>
      <c r="C802" s="14">
        <v>125</v>
      </c>
      <c r="D802" s="14" t="s">
        <v>636</v>
      </c>
      <c r="E802" s="14">
        <v>20</v>
      </c>
      <c r="F802" s="21">
        <v>1</v>
      </c>
      <c r="G802" s="21">
        <v>15</v>
      </c>
      <c r="H802" s="12">
        <v>0</v>
      </c>
      <c r="I802" s="12">
        <v>246</v>
      </c>
      <c r="J802" s="12">
        <v>0</v>
      </c>
      <c r="K802" s="12">
        <v>0</v>
      </c>
      <c r="L802" s="12">
        <v>0</v>
      </c>
      <c r="M802" s="12">
        <v>0</v>
      </c>
      <c r="N802" s="12">
        <v>0</v>
      </c>
    </row>
    <row r="803" spans="1:14" s="14" customFormat="1">
      <c r="A803" s="13" t="s">
        <v>1305</v>
      </c>
      <c r="B803" s="14">
        <v>158</v>
      </c>
      <c r="C803" s="14">
        <v>125</v>
      </c>
      <c r="D803" s="14" t="s">
        <v>634</v>
      </c>
      <c r="E803" s="14">
        <v>20</v>
      </c>
      <c r="F803" s="21">
        <v>1</v>
      </c>
      <c r="G803" s="21">
        <v>15</v>
      </c>
      <c r="H803" s="12">
        <v>0</v>
      </c>
      <c r="I803" s="12">
        <v>246</v>
      </c>
      <c r="J803" s="12">
        <v>0</v>
      </c>
      <c r="K803" s="12">
        <v>0</v>
      </c>
      <c r="L803" s="12">
        <v>0</v>
      </c>
      <c r="M803" s="12">
        <v>0</v>
      </c>
      <c r="N803" s="12">
        <v>0</v>
      </c>
    </row>
    <row r="804" spans="1:14" s="14" customFormat="1">
      <c r="A804" s="13" t="s">
        <v>1305</v>
      </c>
      <c r="B804" s="14">
        <v>170</v>
      </c>
      <c r="C804" s="14">
        <v>57</v>
      </c>
      <c r="D804" s="14" t="s">
        <v>642</v>
      </c>
      <c r="E804" s="14">
        <v>20</v>
      </c>
      <c r="F804" s="21">
        <v>1</v>
      </c>
      <c r="G804" s="21">
        <v>15</v>
      </c>
      <c r="H804" s="12">
        <v>0</v>
      </c>
      <c r="I804" s="12">
        <v>246</v>
      </c>
      <c r="J804" s="12">
        <v>0</v>
      </c>
      <c r="K804" s="12">
        <v>0</v>
      </c>
      <c r="L804" s="12">
        <v>0</v>
      </c>
      <c r="M804" s="12">
        <v>0</v>
      </c>
      <c r="N804" s="12">
        <v>0</v>
      </c>
    </row>
    <row r="805" spans="1:14" s="14" customFormat="1">
      <c r="A805" s="13" t="s">
        <v>1305</v>
      </c>
      <c r="B805" s="14">
        <v>170</v>
      </c>
      <c r="C805" s="14">
        <v>57</v>
      </c>
      <c r="D805" s="14" t="s">
        <v>632</v>
      </c>
      <c r="E805" s="14">
        <v>20</v>
      </c>
      <c r="F805" s="21">
        <v>1</v>
      </c>
      <c r="G805" s="21">
        <v>15</v>
      </c>
      <c r="H805" s="12">
        <v>0</v>
      </c>
      <c r="I805" s="12">
        <v>246</v>
      </c>
      <c r="J805" s="12">
        <v>0</v>
      </c>
      <c r="K805" s="12">
        <v>0</v>
      </c>
      <c r="L805" s="12">
        <v>0</v>
      </c>
      <c r="M805" s="12">
        <v>0</v>
      </c>
      <c r="N805" s="12">
        <v>0</v>
      </c>
    </row>
    <row r="806" spans="1:14" s="14" customFormat="1">
      <c r="A806" s="13" t="s">
        <v>1305</v>
      </c>
      <c r="B806" s="14">
        <v>170</v>
      </c>
      <c r="C806" s="14">
        <v>57</v>
      </c>
      <c r="D806" s="14" t="s">
        <v>637</v>
      </c>
      <c r="E806" s="14">
        <v>20</v>
      </c>
      <c r="F806" s="21">
        <v>1</v>
      </c>
      <c r="G806" s="21">
        <v>15</v>
      </c>
      <c r="H806" s="12">
        <v>0</v>
      </c>
      <c r="I806" s="12">
        <v>246</v>
      </c>
      <c r="J806" s="12">
        <v>0</v>
      </c>
      <c r="K806" s="12">
        <v>0</v>
      </c>
      <c r="L806" s="12">
        <v>0</v>
      </c>
      <c r="M806" s="12">
        <v>0</v>
      </c>
      <c r="N806" s="12">
        <v>0</v>
      </c>
    </row>
    <row r="807" spans="1:14" s="14" customFormat="1">
      <c r="A807" s="13" t="s">
        <v>1305</v>
      </c>
      <c r="B807" s="14">
        <v>170</v>
      </c>
      <c r="C807" s="14">
        <v>57</v>
      </c>
      <c r="D807" s="14" t="s">
        <v>1302</v>
      </c>
      <c r="E807" s="14">
        <v>20</v>
      </c>
      <c r="F807" s="21">
        <v>1</v>
      </c>
      <c r="G807" s="21">
        <v>15</v>
      </c>
      <c r="H807" s="12">
        <v>0</v>
      </c>
      <c r="I807" s="12">
        <v>246</v>
      </c>
      <c r="J807" s="12">
        <v>0</v>
      </c>
      <c r="K807" s="12">
        <v>0</v>
      </c>
      <c r="L807" s="12">
        <v>0</v>
      </c>
      <c r="M807" s="12">
        <v>0</v>
      </c>
      <c r="N807" s="12">
        <v>0</v>
      </c>
    </row>
    <row r="808" spans="1:14" s="14" customFormat="1">
      <c r="A808" s="13" t="s">
        <v>1305</v>
      </c>
      <c r="B808" s="14">
        <v>170</v>
      </c>
      <c r="C808" s="14">
        <v>57</v>
      </c>
      <c r="D808" s="14" t="s">
        <v>636</v>
      </c>
      <c r="E808" s="14">
        <v>20</v>
      </c>
      <c r="F808" s="21">
        <v>1</v>
      </c>
      <c r="G808" s="21">
        <v>15</v>
      </c>
      <c r="H808" s="12">
        <v>0</v>
      </c>
      <c r="I808" s="12">
        <v>246</v>
      </c>
      <c r="J808" s="12">
        <v>0</v>
      </c>
      <c r="K808" s="12">
        <v>0</v>
      </c>
      <c r="L808" s="12">
        <v>0</v>
      </c>
      <c r="M808" s="12">
        <v>0</v>
      </c>
      <c r="N808" s="12">
        <v>0</v>
      </c>
    </row>
    <row r="809" spans="1:14" s="14" customFormat="1">
      <c r="A809" s="13" t="s">
        <v>1305</v>
      </c>
      <c r="B809" s="14">
        <v>170</v>
      </c>
      <c r="C809" s="14">
        <v>57</v>
      </c>
      <c r="D809" s="14" t="s">
        <v>634</v>
      </c>
      <c r="E809" s="14">
        <v>20</v>
      </c>
      <c r="F809" s="21">
        <v>1</v>
      </c>
      <c r="G809" s="21">
        <v>15</v>
      </c>
      <c r="H809" s="12">
        <v>0</v>
      </c>
      <c r="I809" s="12">
        <v>246</v>
      </c>
      <c r="J809" s="12">
        <v>0</v>
      </c>
      <c r="K809" s="12">
        <v>0</v>
      </c>
      <c r="L809" s="12">
        <v>0</v>
      </c>
      <c r="M809" s="12">
        <v>0</v>
      </c>
      <c r="N809" s="12">
        <v>0</v>
      </c>
    </row>
    <row r="810" spans="1:14" s="14" customFormat="1">
      <c r="A810" s="13" t="s">
        <v>1305</v>
      </c>
      <c r="B810" s="14">
        <v>205</v>
      </c>
      <c r="C810" s="14">
        <v>38</v>
      </c>
      <c r="D810" s="14" t="s">
        <v>642</v>
      </c>
      <c r="E810" s="14">
        <v>20</v>
      </c>
      <c r="F810" s="21">
        <v>1</v>
      </c>
      <c r="G810" s="21">
        <v>15</v>
      </c>
      <c r="H810" s="12">
        <v>0</v>
      </c>
      <c r="I810" s="12">
        <v>246</v>
      </c>
      <c r="J810" s="12">
        <v>0</v>
      </c>
      <c r="K810" s="12">
        <v>0</v>
      </c>
      <c r="L810" s="12">
        <v>0</v>
      </c>
      <c r="M810" s="12">
        <v>0</v>
      </c>
      <c r="N810" s="12">
        <v>0</v>
      </c>
    </row>
    <row r="811" spans="1:14" s="14" customFormat="1">
      <c r="A811" s="13" t="s">
        <v>1305</v>
      </c>
      <c r="B811" s="14">
        <v>205</v>
      </c>
      <c r="C811" s="14">
        <v>38</v>
      </c>
      <c r="D811" s="14" t="s">
        <v>632</v>
      </c>
      <c r="E811" s="14">
        <v>20</v>
      </c>
      <c r="F811" s="21">
        <v>1</v>
      </c>
      <c r="G811" s="21">
        <v>15</v>
      </c>
      <c r="H811" s="12">
        <v>0</v>
      </c>
      <c r="I811" s="12">
        <v>246</v>
      </c>
      <c r="J811" s="12">
        <v>0</v>
      </c>
      <c r="K811" s="12">
        <v>0</v>
      </c>
      <c r="L811" s="12">
        <v>0</v>
      </c>
      <c r="M811" s="12">
        <v>0</v>
      </c>
      <c r="N811" s="12">
        <v>0</v>
      </c>
    </row>
    <row r="812" spans="1:14" s="14" customFormat="1">
      <c r="A812" s="13" t="s">
        <v>1305</v>
      </c>
      <c r="B812" s="14">
        <v>205</v>
      </c>
      <c r="C812" s="14">
        <v>38</v>
      </c>
      <c r="D812" s="14" t="s">
        <v>637</v>
      </c>
      <c r="E812" s="14">
        <v>20</v>
      </c>
      <c r="F812" s="21">
        <v>1</v>
      </c>
      <c r="G812" s="21">
        <v>15</v>
      </c>
      <c r="H812" s="12">
        <v>0</v>
      </c>
      <c r="I812" s="12">
        <v>246</v>
      </c>
      <c r="J812" s="12">
        <v>0</v>
      </c>
      <c r="K812" s="12">
        <v>0</v>
      </c>
      <c r="L812" s="12">
        <v>0</v>
      </c>
      <c r="M812" s="12">
        <v>0</v>
      </c>
      <c r="N812" s="12">
        <v>0</v>
      </c>
    </row>
    <row r="813" spans="1:14" s="14" customFormat="1">
      <c r="A813" s="13" t="s">
        <v>1305</v>
      </c>
      <c r="B813" s="14">
        <v>205</v>
      </c>
      <c r="C813" s="14">
        <v>38</v>
      </c>
      <c r="D813" s="14" t="s">
        <v>1302</v>
      </c>
      <c r="E813" s="14">
        <v>20</v>
      </c>
      <c r="F813" s="21">
        <v>1</v>
      </c>
      <c r="G813" s="21">
        <v>15</v>
      </c>
      <c r="H813" s="12">
        <v>0</v>
      </c>
      <c r="I813" s="12">
        <v>246</v>
      </c>
      <c r="J813" s="12">
        <v>0</v>
      </c>
      <c r="K813" s="12">
        <v>0</v>
      </c>
      <c r="L813" s="12">
        <v>0</v>
      </c>
      <c r="M813" s="12">
        <v>0</v>
      </c>
      <c r="N813" s="12">
        <v>0</v>
      </c>
    </row>
    <row r="814" spans="1:14" s="14" customFormat="1">
      <c r="A814" s="13" t="s">
        <v>1305</v>
      </c>
      <c r="B814" s="14">
        <v>205</v>
      </c>
      <c r="C814" s="14">
        <v>38</v>
      </c>
      <c r="D814" s="14" t="s">
        <v>636</v>
      </c>
      <c r="E814" s="14">
        <v>20</v>
      </c>
      <c r="F814" s="21">
        <v>1</v>
      </c>
      <c r="G814" s="21">
        <v>15</v>
      </c>
      <c r="H814" s="12">
        <v>0</v>
      </c>
      <c r="I814" s="12">
        <v>246</v>
      </c>
      <c r="J814" s="12">
        <v>0</v>
      </c>
      <c r="K814" s="12">
        <v>0</v>
      </c>
      <c r="L814" s="12">
        <v>0</v>
      </c>
      <c r="M814" s="12">
        <v>0</v>
      </c>
      <c r="N814" s="12">
        <v>0</v>
      </c>
    </row>
    <row r="815" spans="1:14" s="14" customFormat="1">
      <c r="A815" s="13" t="s">
        <v>1305</v>
      </c>
      <c r="B815" s="14">
        <v>205</v>
      </c>
      <c r="C815" s="14">
        <v>38</v>
      </c>
      <c r="D815" s="14" t="s">
        <v>634</v>
      </c>
      <c r="E815" s="14">
        <v>20</v>
      </c>
      <c r="F815" s="21">
        <v>1</v>
      </c>
      <c r="G815" s="21">
        <v>15</v>
      </c>
      <c r="H815" s="12">
        <v>0</v>
      </c>
      <c r="I815" s="12">
        <v>246</v>
      </c>
      <c r="J815" s="12">
        <v>0</v>
      </c>
      <c r="K815" s="12">
        <v>0</v>
      </c>
      <c r="L815" s="12">
        <v>0</v>
      </c>
      <c r="M815" s="12">
        <v>0</v>
      </c>
      <c r="N815" s="12">
        <v>0</v>
      </c>
    </row>
    <row r="816" spans="1:14" s="14" customFormat="1">
      <c r="A816" s="13" t="s">
        <v>1305</v>
      </c>
      <c r="B816" s="14">
        <v>230</v>
      </c>
      <c r="C816" s="14">
        <v>87</v>
      </c>
      <c r="D816" s="14" t="s">
        <v>642</v>
      </c>
      <c r="E816" s="14">
        <v>20</v>
      </c>
      <c r="F816" s="21">
        <v>1</v>
      </c>
      <c r="G816" s="21">
        <v>15</v>
      </c>
      <c r="H816" s="12">
        <v>0</v>
      </c>
      <c r="I816" s="12">
        <v>246</v>
      </c>
      <c r="J816" s="12">
        <v>0</v>
      </c>
      <c r="K816" s="12">
        <v>0</v>
      </c>
      <c r="L816" s="12">
        <v>0</v>
      </c>
      <c r="M816" s="12">
        <v>0</v>
      </c>
      <c r="N816" s="12">
        <v>0</v>
      </c>
    </row>
    <row r="817" spans="1:14" s="14" customFormat="1">
      <c r="A817" s="13" t="s">
        <v>1305</v>
      </c>
      <c r="B817" s="14">
        <v>230</v>
      </c>
      <c r="C817" s="14">
        <v>87</v>
      </c>
      <c r="D817" s="14" t="s">
        <v>632</v>
      </c>
      <c r="E817" s="14">
        <v>20</v>
      </c>
      <c r="F817" s="21">
        <v>1</v>
      </c>
      <c r="G817" s="21">
        <v>15</v>
      </c>
      <c r="H817" s="12">
        <v>0</v>
      </c>
      <c r="I817" s="12">
        <v>246</v>
      </c>
      <c r="J817" s="12">
        <v>0</v>
      </c>
      <c r="K817" s="12">
        <v>0</v>
      </c>
      <c r="L817" s="12">
        <v>0</v>
      </c>
      <c r="M817" s="12">
        <v>0</v>
      </c>
      <c r="N817" s="12">
        <v>0</v>
      </c>
    </row>
    <row r="818" spans="1:14" s="14" customFormat="1">
      <c r="A818" s="13" t="s">
        <v>1305</v>
      </c>
      <c r="B818" s="14">
        <v>230</v>
      </c>
      <c r="C818" s="14">
        <v>87</v>
      </c>
      <c r="D818" s="14" t="s">
        <v>637</v>
      </c>
      <c r="E818" s="14">
        <v>20</v>
      </c>
      <c r="F818" s="21">
        <v>1</v>
      </c>
      <c r="G818" s="21">
        <v>15</v>
      </c>
      <c r="H818" s="12">
        <v>0</v>
      </c>
      <c r="I818" s="12">
        <v>246</v>
      </c>
      <c r="J818" s="12">
        <v>0</v>
      </c>
      <c r="K818" s="12">
        <v>0</v>
      </c>
      <c r="L818" s="12">
        <v>0</v>
      </c>
      <c r="M818" s="12">
        <v>0</v>
      </c>
      <c r="N818" s="12">
        <v>0</v>
      </c>
    </row>
    <row r="819" spans="1:14" s="14" customFormat="1">
      <c r="A819" s="13" t="s">
        <v>1305</v>
      </c>
      <c r="B819" s="14">
        <v>230</v>
      </c>
      <c r="C819" s="14">
        <v>87</v>
      </c>
      <c r="D819" s="14" t="s">
        <v>1302</v>
      </c>
      <c r="E819" s="14">
        <v>20</v>
      </c>
      <c r="F819" s="21">
        <v>1</v>
      </c>
      <c r="G819" s="21">
        <v>15</v>
      </c>
      <c r="H819" s="12">
        <v>0</v>
      </c>
      <c r="I819" s="12">
        <v>246</v>
      </c>
      <c r="J819" s="12">
        <v>0</v>
      </c>
      <c r="K819" s="12">
        <v>0</v>
      </c>
      <c r="L819" s="12">
        <v>0</v>
      </c>
      <c r="M819" s="12">
        <v>0</v>
      </c>
      <c r="N819" s="12">
        <v>0</v>
      </c>
    </row>
    <row r="820" spans="1:14" s="14" customFormat="1">
      <c r="A820" s="13" t="s">
        <v>1305</v>
      </c>
      <c r="B820" s="14">
        <v>230</v>
      </c>
      <c r="C820" s="14">
        <v>87</v>
      </c>
      <c r="D820" s="14" t="s">
        <v>636</v>
      </c>
      <c r="E820" s="14">
        <v>20</v>
      </c>
      <c r="F820" s="21">
        <v>1</v>
      </c>
      <c r="G820" s="21">
        <v>15</v>
      </c>
      <c r="H820" s="12">
        <v>0</v>
      </c>
      <c r="I820" s="12">
        <v>246</v>
      </c>
      <c r="J820" s="12">
        <v>0</v>
      </c>
      <c r="K820" s="12">
        <v>0</v>
      </c>
      <c r="L820" s="12">
        <v>0</v>
      </c>
      <c r="M820" s="12">
        <v>0</v>
      </c>
      <c r="N820" s="12">
        <v>0</v>
      </c>
    </row>
    <row r="821" spans="1:14" s="14" customFormat="1">
      <c r="A821" s="13" t="s">
        <v>1305</v>
      </c>
      <c r="B821" s="14">
        <v>230</v>
      </c>
      <c r="C821" s="14">
        <v>87</v>
      </c>
      <c r="D821" s="14" t="s">
        <v>634</v>
      </c>
      <c r="E821" s="14">
        <v>20</v>
      </c>
      <c r="F821" s="21">
        <v>1</v>
      </c>
      <c r="G821" s="21">
        <v>15</v>
      </c>
      <c r="H821" s="12">
        <v>0</v>
      </c>
      <c r="I821" s="12">
        <v>246</v>
      </c>
      <c r="J821" s="12">
        <v>0</v>
      </c>
      <c r="K821" s="12">
        <v>0</v>
      </c>
      <c r="L821" s="12">
        <v>0</v>
      </c>
      <c r="M821" s="12">
        <v>0</v>
      </c>
      <c r="N821" s="12">
        <v>0</v>
      </c>
    </row>
    <row r="822" spans="1:14" s="14" customFormat="1">
      <c r="A822" s="13" t="s">
        <v>1305</v>
      </c>
      <c r="B822" s="14">
        <v>257</v>
      </c>
      <c r="C822" s="14">
        <v>48</v>
      </c>
      <c r="D822" s="14" t="s">
        <v>642</v>
      </c>
      <c r="E822" s="14">
        <v>20</v>
      </c>
      <c r="F822" s="21">
        <v>1</v>
      </c>
      <c r="G822" s="21">
        <v>15</v>
      </c>
      <c r="H822" s="12">
        <v>0</v>
      </c>
      <c r="I822" s="12">
        <v>246</v>
      </c>
      <c r="J822" s="12">
        <v>0</v>
      </c>
      <c r="K822" s="12">
        <v>0</v>
      </c>
      <c r="L822" s="12">
        <v>0</v>
      </c>
      <c r="M822" s="12">
        <v>0</v>
      </c>
      <c r="N822" s="12">
        <v>0</v>
      </c>
    </row>
    <row r="823" spans="1:14" s="14" customFormat="1">
      <c r="A823" s="13" t="s">
        <v>1305</v>
      </c>
      <c r="B823" s="14">
        <v>257</v>
      </c>
      <c r="C823" s="14">
        <v>48</v>
      </c>
      <c r="D823" s="14" t="s">
        <v>632</v>
      </c>
      <c r="E823" s="14">
        <v>20</v>
      </c>
      <c r="F823" s="21">
        <v>1</v>
      </c>
      <c r="G823" s="21">
        <v>15</v>
      </c>
      <c r="H823" s="12">
        <v>0</v>
      </c>
      <c r="I823" s="12">
        <v>246</v>
      </c>
      <c r="J823" s="12">
        <v>0</v>
      </c>
      <c r="K823" s="12">
        <v>0</v>
      </c>
      <c r="L823" s="12">
        <v>0</v>
      </c>
      <c r="M823" s="12">
        <v>0</v>
      </c>
      <c r="N823" s="12">
        <v>0</v>
      </c>
    </row>
    <row r="824" spans="1:14" s="14" customFormat="1">
      <c r="A824" s="13" t="s">
        <v>1305</v>
      </c>
      <c r="B824" s="14">
        <v>257</v>
      </c>
      <c r="C824" s="14">
        <v>48</v>
      </c>
      <c r="D824" s="14" t="s">
        <v>637</v>
      </c>
      <c r="E824" s="14">
        <v>20</v>
      </c>
      <c r="F824" s="21">
        <v>1</v>
      </c>
      <c r="G824" s="21">
        <v>15</v>
      </c>
      <c r="H824" s="12">
        <v>0</v>
      </c>
      <c r="I824" s="12">
        <v>246</v>
      </c>
      <c r="J824" s="12">
        <v>0</v>
      </c>
      <c r="K824" s="12">
        <v>0</v>
      </c>
      <c r="L824" s="12">
        <v>0</v>
      </c>
      <c r="M824" s="12">
        <v>0</v>
      </c>
      <c r="N824" s="12">
        <v>0</v>
      </c>
    </row>
    <row r="825" spans="1:14" s="14" customFormat="1">
      <c r="A825" s="13" t="s">
        <v>1305</v>
      </c>
      <c r="B825" s="14">
        <v>257</v>
      </c>
      <c r="C825" s="14">
        <v>48</v>
      </c>
      <c r="D825" s="14" t="s">
        <v>1302</v>
      </c>
      <c r="E825" s="14">
        <v>20</v>
      </c>
      <c r="F825" s="21">
        <v>1</v>
      </c>
      <c r="G825" s="21">
        <v>15</v>
      </c>
      <c r="H825" s="12">
        <v>0</v>
      </c>
      <c r="I825" s="12">
        <v>246</v>
      </c>
      <c r="J825" s="12">
        <v>0</v>
      </c>
      <c r="K825" s="12">
        <v>0</v>
      </c>
      <c r="L825" s="12">
        <v>0</v>
      </c>
      <c r="M825" s="12">
        <v>0</v>
      </c>
      <c r="N825" s="12">
        <v>0</v>
      </c>
    </row>
    <row r="826" spans="1:14" s="14" customFormat="1">
      <c r="A826" s="13" t="s">
        <v>1305</v>
      </c>
      <c r="B826" s="14">
        <v>257</v>
      </c>
      <c r="C826" s="14">
        <v>48</v>
      </c>
      <c r="D826" s="14" t="s">
        <v>636</v>
      </c>
      <c r="E826" s="14">
        <v>20</v>
      </c>
      <c r="F826" s="21">
        <v>1</v>
      </c>
      <c r="G826" s="21">
        <v>15</v>
      </c>
      <c r="H826" s="12">
        <v>0</v>
      </c>
      <c r="I826" s="12">
        <v>246</v>
      </c>
      <c r="J826" s="12">
        <v>0</v>
      </c>
      <c r="K826" s="12">
        <v>0</v>
      </c>
      <c r="L826" s="12">
        <v>0</v>
      </c>
      <c r="M826" s="12">
        <v>0</v>
      </c>
      <c r="N826" s="12">
        <v>0</v>
      </c>
    </row>
    <row r="827" spans="1:14" s="14" customFormat="1">
      <c r="A827" s="13" t="s">
        <v>1305</v>
      </c>
      <c r="B827" s="14">
        <v>257</v>
      </c>
      <c r="C827" s="14">
        <v>48</v>
      </c>
      <c r="D827" s="14" t="s">
        <v>634</v>
      </c>
      <c r="E827" s="14">
        <v>20</v>
      </c>
      <c r="F827" s="21">
        <v>1</v>
      </c>
      <c r="G827" s="21">
        <v>15</v>
      </c>
      <c r="H827" s="12">
        <v>0</v>
      </c>
      <c r="I827" s="12">
        <v>246</v>
      </c>
      <c r="J827" s="12">
        <v>0</v>
      </c>
      <c r="K827" s="12">
        <v>0</v>
      </c>
      <c r="L827" s="12">
        <v>0</v>
      </c>
      <c r="M827" s="12">
        <v>0</v>
      </c>
      <c r="N827" s="12">
        <v>0</v>
      </c>
    </row>
    <row r="828" spans="1:14" s="14" customFormat="1">
      <c r="A828" s="13" t="s">
        <v>1305</v>
      </c>
      <c r="B828" s="14">
        <v>245</v>
      </c>
      <c r="C828" s="14">
        <v>132</v>
      </c>
      <c r="D828" s="14" t="s">
        <v>642</v>
      </c>
      <c r="E828" s="14">
        <v>20</v>
      </c>
      <c r="F828" s="21">
        <v>1</v>
      </c>
      <c r="G828" s="21">
        <v>15</v>
      </c>
      <c r="H828" s="12">
        <v>0</v>
      </c>
      <c r="I828" s="12">
        <v>246</v>
      </c>
      <c r="J828" s="12">
        <v>0</v>
      </c>
      <c r="K828" s="12">
        <v>0</v>
      </c>
      <c r="L828" s="12">
        <v>0</v>
      </c>
      <c r="M828" s="12">
        <v>0</v>
      </c>
      <c r="N828" s="12">
        <v>0</v>
      </c>
    </row>
    <row r="829" spans="1:14" s="14" customFormat="1">
      <c r="A829" s="13" t="s">
        <v>1305</v>
      </c>
      <c r="B829" s="14">
        <v>245</v>
      </c>
      <c r="C829" s="14">
        <v>132</v>
      </c>
      <c r="D829" s="14" t="s">
        <v>632</v>
      </c>
      <c r="E829" s="14">
        <v>20</v>
      </c>
      <c r="F829" s="21">
        <v>1</v>
      </c>
      <c r="G829" s="21">
        <v>15</v>
      </c>
      <c r="H829" s="12">
        <v>0</v>
      </c>
      <c r="I829" s="12">
        <v>246</v>
      </c>
      <c r="J829" s="12">
        <v>0</v>
      </c>
      <c r="K829" s="12">
        <v>0</v>
      </c>
      <c r="L829" s="12">
        <v>0</v>
      </c>
      <c r="M829" s="12">
        <v>0</v>
      </c>
      <c r="N829" s="12">
        <v>0</v>
      </c>
    </row>
    <row r="830" spans="1:14" s="14" customFormat="1">
      <c r="A830" s="13" t="s">
        <v>1305</v>
      </c>
      <c r="B830" s="14">
        <v>245</v>
      </c>
      <c r="C830" s="14">
        <v>132</v>
      </c>
      <c r="D830" s="14" t="s">
        <v>637</v>
      </c>
      <c r="E830" s="14">
        <v>20</v>
      </c>
      <c r="F830" s="21">
        <v>1</v>
      </c>
      <c r="G830" s="21">
        <v>15</v>
      </c>
      <c r="H830" s="12">
        <v>0</v>
      </c>
      <c r="I830" s="12">
        <v>246</v>
      </c>
      <c r="J830" s="12">
        <v>0</v>
      </c>
      <c r="K830" s="12">
        <v>0</v>
      </c>
      <c r="L830" s="12">
        <v>0</v>
      </c>
      <c r="M830" s="12">
        <v>0</v>
      </c>
      <c r="N830" s="12">
        <v>0</v>
      </c>
    </row>
    <row r="831" spans="1:14" s="14" customFormat="1">
      <c r="A831" s="13" t="s">
        <v>1305</v>
      </c>
      <c r="B831" s="14">
        <v>245</v>
      </c>
      <c r="C831" s="14">
        <v>132</v>
      </c>
      <c r="D831" s="14" t="s">
        <v>1302</v>
      </c>
      <c r="E831" s="14">
        <v>20</v>
      </c>
      <c r="F831" s="21">
        <v>1</v>
      </c>
      <c r="G831" s="21">
        <v>15</v>
      </c>
      <c r="H831" s="12">
        <v>0</v>
      </c>
      <c r="I831" s="12">
        <v>246</v>
      </c>
      <c r="J831" s="12">
        <v>0</v>
      </c>
      <c r="K831" s="12">
        <v>0</v>
      </c>
      <c r="L831" s="12">
        <v>0</v>
      </c>
      <c r="M831" s="12">
        <v>0</v>
      </c>
      <c r="N831" s="12">
        <v>0</v>
      </c>
    </row>
    <row r="832" spans="1:14" s="14" customFormat="1">
      <c r="A832" s="13" t="s">
        <v>1305</v>
      </c>
      <c r="B832" s="14">
        <v>245</v>
      </c>
      <c r="C832" s="14">
        <v>132</v>
      </c>
      <c r="D832" s="14" t="s">
        <v>636</v>
      </c>
      <c r="E832" s="14">
        <v>20</v>
      </c>
      <c r="F832" s="21">
        <v>1</v>
      </c>
      <c r="G832" s="21">
        <v>15</v>
      </c>
      <c r="H832" s="12">
        <v>0</v>
      </c>
      <c r="I832" s="12">
        <v>246</v>
      </c>
      <c r="J832" s="12">
        <v>0</v>
      </c>
      <c r="K832" s="12">
        <v>0</v>
      </c>
      <c r="L832" s="12">
        <v>0</v>
      </c>
      <c r="M832" s="12">
        <v>0</v>
      </c>
      <c r="N832" s="12">
        <v>0</v>
      </c>
    </row>
    <row r="833" spans="1:14" s="14" customFormat="1">
      <c r="A833" s="13" t="s">
        <v>1305</v>
      </c>
      <c r="B833" s="14">
        <v>245</v>
      </c>
      <c r="C833" s="14">
        <v>132</v>
      </c>
      <c r="D833" s="14" t="s">
        <v>634</v>
      </c>
      <c r="E833" s="14">
        <v>20</v>
      </c>
      <c r="F833" s="21">
        <v>1</v>
      </c>
      <c r="G833" s="21">
        <v>15</v>
      </c>
      <c r="H833" s="12">
        <v>0</v>
      </c>
      <c r="I833" s="12">
        <v>246</v>
      </c>
      <c r="J833" s="12">
        <v>0</v>
      </c>
      <c r="K833" s="12">
        <v>0</v>
      </c>
      <c r="L833" s="12">
        <v>0</v>
      </c>
      <c r="M833" s="12">
        <v>0</v>
      </c>
      <c r="N833" s="12">
        <v>0</v>
      </c>
    </row>
    <row r="834" spans="1:14" s="14" customFormat="1">
      <c r="A834" s="13" t="s">
        <v>1305</v>
      </c>
      <c r="B834" s="14">
        <v>205</v>
      </c>
      <c r="C834" s="14">
        <v>154</v>
      </c>
      <c r="D834" s="14" t="s">
        <v>642</v>
      </c>
      <c r="E834" s="14">
        <v>20</v>
      </c>
      <c r="F834" s="21">
        <v>1</v>
      </c>
      <c r="G834" s="21">
        <v>15</v>
      </c>
      <c r="H834" s="12">
        <v>0</v>
      </c>
      <c r="I834" s="12">
        <v>246</v>
      </c>
      <c r="J834" s="12">
        <v>0</v>
      </c>
      <c r="K834" s="12">
        <v>0</v>
      </c>
      <c r="L834" s="12">
        <v>0</v>
      </c>
      <c r="M834" s="12">
        <v>0</v>
      </c>
      <c r="N834" s="12">
        <v>0</v>
      </c>
    </row>
    <row r="835" spans="1:14" s="14" customFormat="1">
      <c r="A835" s="13" t="s">
        <v>1305</v>
      </c>
      <c r="B835" s="14">
        <v>205</v>
      </c>
      <c r="C835" s="14">
        <v>154</v>
      </c>
      <c r="D835" s="14" t="s">
        <v>632</v>
      </c>
      <c r="E835" s="14">
        <v>20</v>
      </c>
      <c r="F835" s="21">
        <v>1</v>
      </c>
      <c r="G835" s="21">
        <v>15</v>
      </c>
      <c r="H835" s="12">
        <v>0</v>
      </c>
      <c r="I835" s="12">
        <v>246</v>
      </c>
      <c r="J835" s="12">
        <v>0</v>
      </c>
      <c r="K835" s="12">
        <v>0</v>
      </c>
      <c r="L835" s="12">
        <v>0</v>
      </c>
      <c r="M835" s="12">
        <v>0</v>
      </c>
      <c r="N835" s="12">
        <v>0</v>
      </c>
    </row>
    <row r="836" spans="1:14" s="14" customFormat="1">
      <c r="A836" s="13" t="s">
        <v>1305</v>
      </c>
      <c r="B836" s="14">
        <v>205</v>
      </c>
      <c r="C836" s="14">
        <v>154</v>
      </c>
      <c r="D836" s="14" t="s">
        <v>637</v>
      </c>
      <c r="E836" s="14">
        <v>20</v>
      </c>
      <c r="F836" s="21">
        <v>1</v>
      </c>
      <c r="G836" s="21">
        <v>15</v>
      </c>
      <c r="H836" s="12">
        <v>0</v>
      </c>
      <c r="I836" s="12">
        <v>246</v>
      </c>
      <c r="J836" s="12">
        <v>0</v>
      </c>
      <c r="K836" s="12">
        <v>0</v>
      </c>
      <c r="L836" s="12">
        <v>0</v>
      </c>
      <c r="M836" s="12">
        <v>0</v>
      </c>
      <c r="N836" s="12">
        <v>0</v>
      </c>
    </row>
    <row r="837" spans="1:14" s="14" customFormat="1">
      <c r="A837" s="13" t="s">
        <v>1305</v>
      </c>
      <c r="B837" s="14">
        <v>205</v>
      </c>
      <c r="C837" s="14">
        <v>154</v>
      </c>
      <c r="D837" s="14" t="s">
        <v>1302</v>
      </c>
      <c r="E837" s="14">
        <v>20</v>
      </c>
      <c r="F837" s="21">
        <v>1</v>
      </c>
      <c r="G837" s="21">
        <v>15</v>
      </c>
      <c r="H837" s="12">
        <v>0</v>
      </c>
      <c r="I837" s="12">
        <v>246</v>
      </c>
      <c r="J837" s="12">
        <v>0</v>
      </c>
      <c r="K837" s="12">
        <v>0</v>
      </c>
      <c r="L837" s="12">
        <v>0</v>
      </c>
      <c r="M837" s="12">
        <v>0</v>
      </c>
      <c r="N837" s="12">
        <v>0</v>
      </c>
    </row>
    <row r="838" spans="1:14" s="14" customFormat="1">
      <c r="A838" s="13" t="s">
        <v>1305</v>
      </c>
      <c r="B838" s="14">
        <v>205</v>
      </c>
      <c r="C838" s="14">
        <v>154</v>
      </c>
      <c r="D838" s="14" t="s">
        <v>636</v>
      </c>
      <c r="E838" s="14">
        <v>20</v>
      </c>
      <c r="F838" s="21">
        <v>1</v>
      </c>
      <c r="G838" s="21">
        <v>15</v>
      </c>
      <c r="H838" s="12">
        <v>0</v>
      </c>
      <c r="I838" s="12">
        <v>246</v>
      </c>
      <c r="J838" s="12">
        <v>0</v>
      </c>
      <c r="K838" s="12">
        <v>0</v>
      </c>
      <c r="L838" s="12">
        <v>0</v>
      </c>
      <c r="M838" s="12">
        <v>0</v>
      </c>
      <c r="N838" s="12">
        <v>0</v>
      </c>
    </row>
    <row r="839" spans="1:14" s="14" customFormat="1">
      <c r="A839" s="13" t="s">
        <v>1305</v>
      </c>
      <c r="B839" s="14">
        <v>205</v>
      </c>
      <c r="C839" s="14">
        <v>154</v>
      </c>
      <c r="D839" s="14" t="s">
        <v>634</v>
      </c>
      <c r="E839" s="14">
        <v>20</v>
      </c>
      <c r="F839" s="21">
        <v>1</v>
      </c>
      <c r="G839" s="21">
        <v>15</v>
      </c>
      <c r="H839" s="12">
        <v>0</v>
      </c>
      <c r="I839" s="12">
        <v>246</v>
      </c>
      <c r="J839" s="12">
        <v>0</v>
      </c>
      <c r="K839" s="12">
        <v>0</v>
      </c>
      <c r="L839" s="12">
        <v>0</v>
      </c>
      <c r="M839" s="12">
        <v>0</v>
      </c>
      <c r="N839" s="12">
        <v>0</v>
      </c>
    </row>
    <row r="840" spans="1:14" s="14" customFormat="1">
      <c r="A840" s="13" t="s">
        <v>1305</v>
      </c>
      <c r="B840" s="14">
        <v>248</v>
      </c>
      <c r="C840" s="14">
        <v>202</v>
      </c>
      <c r="D840" s="14" t="s">
        <v>642</v>
      </c>
      <c r="E840" s="14">
        <v>20</v>
      </c>
      <c r="F840" s="21">
        <v>1</v>
      </c>
      <c r="G840" s="21">
        <v>15</v>
      </c>
      <c r="H840" s="12">
        <v>0</v>
      </c>
      <c r="I840" s="12">
        <v>246</v>
      </c>
      <c r="J840" s="12">
        <v>0</v>
      </c>
      <c r="K840" s="12">
        <v>0</v>
      </c>
      <c r="L840" s="12">
        <v>0</v>
      </c>
      <c r="M840" s="12">
        <v>0</v>
      </c>
      <c r="N840" s="12">
        <v>0</v>
      </c>
    </row>
    <row r="841" spans="1:14" s="14" customFormat="1">
      <c r="A841" s="13" t="s">
        <v>1305</v>
      </c>
      <c r="B841" s="14">
        <v>248</v>
      </c>
      <c r="C841" s="14">
        <v>202</v>
      </c>
      <c r="D841" s="14" t="s">
        <v>632</v>
      </c>
      <c r="E841" s="14">
        <v>20</v>
      </c>
      <c r="F841" s="21">
        <v>1</v>
      </c>
      <c r="G841" s="21">
        <v>15</v>
      </c>
      <c r="H841" s="12">
        <v>0</v>
      </c>
      <c r="I841" s="12">
        <v>246</v>
      </c>
      <c r="J841" s="12">
        <v>0</v>
      </c>
      <c r="K841" s="12">
        <v>0</v>
      </c>
      <c r="L841" s="12">
        <v>0</v>
      </c>
      <c r="M841" s="12">
        <v>0</v>
      </c>
      <c r="N841" s="12">
        <v>0</v>
      </c>
    </row>
    <row r="842" spans="1:14" s="14" customFormat="1">
      <c r="A842" s="13" t="s">
        <v>1305</v>
      </c>
      <c r="B842" s="14">
        <v>248</v>
      </c>
      <c r="C842" s="14">
        <v>202</v>
      </c>
      <c r="D842" s="14" t="s">
        <v>637</v>
      </c>
      <c r="E842" s="14">
        <v>20</v>
      </c>
      <c r="F842" s="21">
        <v>1</v>
      </c>
      <c r="G842" s="21">
        <v>15</v>
      </c>
      <c r="H842" s="12">
        <v>0</v>
      </c>
      <c r="I842" s="12">
        <v>246</v>
      </c>
      <c r="J842" s="12">
        <v>0</v>
      </c>
      <c r="K842" s="12">
        <v>0</v>
      </c>
      <c r="L842" s="12">
        <v>0</v>
      </c>
      <c r="M842" s="12">
        <v>0</v>
      </c>
      <c r="N842" s="12">
        <v>0</v>
      </c>
    </row>
    <row r="843" spans="1:14" s="14" customFormat="1">
      <c r="A843" s="13" t="s">
        <v>1305</v>
      </c>
      <c r="B843" s="14">
        <v>248</v>
      </c>
      <c r="C843" s="14">
        <v>202</v>
      </c>
      <c r="D843" s="14" t="s">
        <v>1302</v>
      </c>
      <c r="E843" s="14">
        <v>20</v>
      </c>
      <c r="F843" s="21">
        <v>1</v>
      </c>
      <c r="G843" s="21">
        <v>15</v>
      </c>
      <c r="H843" s="12">
        <v>0</v>
      </c>
      <c r="I843" s="12">
        <v>246</v>
      </c>
      <c r="J843" s="12">
        <v>0</v>
      </c>
      <c r="K843" s="12">
        <v>0</v>
      </c>
      <c r="L843" s="12">
        <v>0</v>
      </c>
      <c r="M843" s="12">
        <v>0</v>
      </c>
      <c r="N843" s="12">
        <v>0</v>
      </c>
    </row>
    <row r="844" spans="1:14" s="14" customFormat="1">
      <c r="A844" s="13" t="s">
        <v>1305</v>
      </c>
      <c r="B844" s="14">
        <v>248</v>
      </c>
      <c r="C844" s="14">
        <v>202</v>
      </c>
      <c r="D844" s="14" t="s">
        <v>636</v>
      </c>
      <c r="E844" s="14">
        <v>20</v>
      </c>
      <c r="F844" s="21">
        <v>1</v>
      </c>
      <c r="G844" s="21">
        <v>15</v>
      </c>
      <c r="H844" s="12">
        <v>0</v>
      </c>
      <c r="I844" s="12">
        <v>246</v>
      </c>
      <c r="J844" s="12">
        <v>0</v>
      </c>
      <c r="K844" s="12">
        <v>0</v>
      </c>
      <c r="L844" s="12">
        <v>0</v>
      </c>
      <c r="M844" s="12">
        <v>0</v>
      </c>
      <c r="N844" s="12">
        <v>0</v>
      </c>
    </row>
    <row r="845" spans="1:14" s="14" customFormat="1">
      <c r="A845" s="13" t="s">
        <v>1305</v>
      </c>
      <c r="B845" s="14">
        <v>248</v>
      </c>
      <c r="C845" s="14">
        <v>202</v>
      </c>
      <c r="D845" s="14" t="s">
        <v>634</v>
      </c>
      <c r="E845" s="14">
        <v>20</v>
      </c>
      <c r="F845" s="21">
        <v>1</v>
      </c>
      <c r="G845" s="21">
        <v>15</v>
      </c>
      <c r="H845" s="12">
        <v>0</v>
      </c>
      <c r="I845" s="12">
        <v>246</v>
      </c>
      <c r="J845" s="12">
        <v>0</v>
      </c>
      <c r="K845" s="12">
        <v>0</v>
      </c>
      <c r="L845" s="12">
        <v>0</v>
      </c>
      <c r="M845" s="12">
        <v>0</v>
      </c>
      <c r="N845" s="12">
        <v>0</v>
      </c>
    </row>
    <row r="846" spans="1:14" s="14" customFormat="1">
      <c r="A846" s="13" t="s">
        <v>1305</v>
      </c>
      <c r="B846" s="14">
        <v>325</v>
      </c>
      <c r="C846" s="14">
        <v>82</v>
      </c>
      <c r="D846" s="14" t="s">
        <v>642</v>
      </c>
      <c r="E846" s="14">
        <v>20</v>
      </c>
      <c r="F846" s="21">
        <v>1</v>
      </c>
      <c r="G846" s="21">
        <v>15</v>
      </c>
      <c r="H846" s="12">
        <v>0</v>
      </c>
      <c r="I846" s="12">
        <v>246</v>
      </c>
      <c r="J846" s="12">
        <v>0</v>
      </c>
      <c r="K846" s="12">
        <v>0</v>
      </c>
      <c r="L846" s="12">
        <v>0</v>
      </c>
      <c r="M846" s="12">
        <v>0</v>
      </c>
      <c r="N846" s="12">
        <v>0</v>
      </c>
    </row>
    <row r="847" spans="1:14" s="14" customFormat="1">
      <c r="A847" s="13" t="s">
        <v>1305</v>
      </c>
      <c r="B847" s="14">
        <v>325</v>
      </c>
      <c r="C847" s="14">
        <v>82</v>
      </c>
      <c r="D847" s="14" t="s">
        <v>632</v>
      </c>
      <c r="E847" s="14">
        <v>20</v>
      </c>
      <c r="F847" s="21">
        <v>1</v>
      </c>
      <c r="G847" s="21">
        <v>15</v>
      </c>
      <c r="H847" s="12">
        <v>0</v>
      </c>
      <c r="I847" s="12">
        <v>246</v>
      </c>
      <c r="J847" s="12">
        <v>0</v>
      </c>
      <c r="K847" s="12">
        <v>0</v>
      </c>
      <c r="L847" s="12">
        <v>0</v>
      </c>
      <c r="M847" s="12">
        <v>0</v>
      </c>
      <c r="N847" s="12">
        <v>0</v>
      </c>
    </row>
    <row r="848" spans="1:14" s="14" customFormat="1">
      <c r="A848" s="13" t="s">
        <v>1305</v>
      </c>
      <c r="B848" s="14">
        <v>325</v>
      </c>
      <c r="C848" s="14">
        <v>82</v>
      </c>
      <c r="D848" s="14" t="s">
        <v>637</v>
      </c>
      <c r="E848" s="14">
        <v>20</v>
      </c>
      <c r="F848" s="21">
        <v>1</v>
      </c>
      <c r="G848" s="21">
        <v>15</v>
      </c>
      <c r="H848" s="12">
        <v>0</v>
      </c>
      <c r="I848" s="12">
        <v>246</v>
      </c>
      <c r="J848" s="12">
        <v>0</v>
      </c>
      <c r="K848" s="12">
        <v>0</v>
      </c>
      <c r="L848" s="12">
        <v>0</v>
      </c>
      <c r="M848" s="12">
        <v>0</v>
      </c>
      <c r="N848" s="12">
        <v>0</v>
      </c>
    </row>
    <row r="849" spans="1:14" s="14" customFormat="1">
      <c r="A849" s="13" t="s">
        <v>1305</v>
      </c>
      <c r="B849" s="14">
        <v>325</v>
      </c>
      <c r="C849" s="14">
        <v>82</v>
      </c>
      <c r="D849" s="14" t="s">
        <v>1302</v>
      </c>
      <c r="E849" s="14">
        <v>20</v>
      </c>
      <c r="F849" s="21">
        <v>1</v>
      </c>
      <c r="G849" s="21">
        <v>15</v>
      </c>
      <c r="H849" s="12">
        <v>0</v>
      </c>
      <c r="I849" s="12">
        <v>246</v>
      </c>
      <c r="J849" s="12">
        <v>0</v>
      </c>
      <c r="K849" s="12">
        <v>0</v>
      </c>
      <c r="L849" s="12">
        <v>0</v>
      </c>
      <c r="M849" s="12">
        <v>0</v>
      </c>
      <c r="N849" s="12">
        <v>0</v>
      </c>
    </row>
    <row r="850" spans="1:14" s="14" customFormat="1">
      <c r="A850" s="13" t="s">
        <v>1305</v>
      </c>
      <c r="B850" s="14">
        <v>325</v>
      </c>
      <c r="C850" s="14">
        <v>82</v>
      </c>
      <c r="D850" s="14" t="s">
        <v>636</v>
      </c>
      <c r="E850" s="14">
        <v>20</v>
      </c>
      <c r="F850" s="21">
        <v>1</v>
      </c>
      <c r="G850" s="21">
        <v>15</v>
      </c>
      <c r="H850" s="12">
        <v>0</v>
      </c>
      <c r="I850" s="12">
        <v>246</v>
      </c>
      <c r="J850" s="12">
        <v>0</v>
      </c>
      <c r="K850" s="12">
        <v>0</v>
      </c>
      <c r="L850" s="12">
        <v>0</v>
      </c>
      <c r="M850" s="12">
        <v>0</v>
      </c>
      <c r="N850" s="12">
        <v>0</v>
      </c>
    </row>
    <row r="851" spans="1:14" s="14" customFormat="1">
      <c r="A851" s="13" t="s">
        <v>1305</v>
      </c>
      <c r="B851" s="14">
        <v>325</v>
      </c>
      <c r="C851" s="14">
        <v>82</v>
      </c>
      <c r="D851" s="14" t="s">
        <v>634</v>
      </c>
      <c r="E851" s="14">
        <v>20</v>
      </c>
      <c r="F851" s="21">
        <v>1</v>
      </c>
      <c r="G851" s="21">
        <v>15</v>
      </c>
      <c r="H851" s="12">
        <v>0</v>
      </c>
      <c r="I851" s="12">
        <v>246</v>
      </c>
      <c r="J851" s="12">
        <v>0</v>
      </c>
      <c r="K851" s="12">
        <v>0</v>
      </c>
      <c r="L851" s="12">
        <v>0</v>
      </c>
      <c r="M851" s="12">
        <v>0</v>
      </c>
      <c r="N851" s="12">
        <v>0</v>
      </c>
    </row>
    <row r="852" spans="1:14" s="14" customFormat="1">
      <c r="A852" s="13" t="s">
        <v>1305</v>
      </c>
      <c r="B852" s="14">
        <v>309</v>
      </c>
      <c r="C852" s="14">
        <v>155</v>
      </c>
      <c r="D852" s="14" t="s">
        <v>642</v>
      </c>
      <c r="E852" s="14">
        <v>20</v>
      </c>
      <c r="F852" s="21">
        <v>1</v>
      </c>
      <c r="G852" s="21">
        <v>15</v>
      </c>
      <c r="H852" s="12">
        <v>0</v>
      </c>
      <c r="I852" s="12">
        <v>246</v>
      </c>
      <c r="J852" s="12">
        <v>0</v>
      </c>
      <c r="K852" s="12">
        <v>0</v>
      </c>
      <c r="L852" s="12">
        <v>0</v>
      </c>
      <c r="M852" s="12">
        <v>0</v>
      </c>
      <c r="N852" s="12">
        <v>0</v>
      </c>
    </row>
    <row r="853" spans="1:14" s="14" customFormat="1">
      <c r="A853" s="13" t="s">
        <v>1305</v>
      </c>
      <c r="B853" s="14">
        <v>309</v>
      </c>
      <c r="C853" s="14">
        <v>155</v>
      </c>
      <c r="D853" s="14" t="s">
        <v>632</v>
      </c>
      <c r="E853" s="14">
        <v>20</v>
      </c>
      <c r="F853" s="21">
        <v>1</v>
      </c>
      <c r="G853" s="21">
        <v>15</v>
      </c>
      <c r="H853" s="12">
        <v>0</v>
      </c>
      <c r="I853" s="12">
        <v>246</v>
      </c>
      <c r="J853" s="12">
        <v>0</v>
      </c>
      <c r="K853" s="12">
        <v>0</v>
      </c>
      <c r="L853" s="12">
        <v>0</v>
      </c>
      <c r="M853" s="12">
        <v>0</v>
      </c>
      <c r="N853" s="12">
        <v>0</v>
      </c>
    </row>
    <row r="854" spans="1:14" s="14" customFormat="1">
      <c r="A854" s="13" t="s">
        <v>1305</v>
      </c>
      <c r="B854" s="14">
        <v>309</v>
      </c>
      <c r="C854" s="14">
        <v>155</v>
      </c>
      <c r="D854" s="14" t="s">
        <v>637</v>
      </c>
      <c r="E854" s="14">
        <v>20</v>
      </c>
      <c r="F854" s="21">
        <v>1</v>
      </c>
      <c r="G854" s="21">
        <v>15</v>
      </c>
      <c r="H854" s="12">
        <v>0</v>
      </c>
      <c r="I854" s="12">
        <v>246</v>
      </c>
      <c r="J854" s="12">
        <v>0</v>
      </c>
      <c r="K854" s="12">
        <v>0</v>
      </c>
      <c r="L854" s="12">
        <v>0</v>
      </c>
      <c r="M854" s="12">
        <v>0</v>
      </c>
      <c r="N854" s="12">
        <v>0</v>
      </c>
    </row>
    <row r="855" spans="1:14" s="14" customFormat="1">
      <c r="A855" s="13" t="s">
        <v>1305</v>
      </c>
      <c r="B855" s="14">
        <v>309</v>
      </c>
      <c r="C855" s="14">
        <v>155</v>
      </c>
      <c r="D855" s="14" t="s">
        <v>1302</v>
      </c>
      <c r="E855" s="14">
        <v>20</v>
      </c>
      <c r="F855" s="21">
        <v>1</v>
      </c>
      <c r="G855" s="21">
        <v>15</v>
      </c>
      <c r="H855" s="12">
        <v>0</v>
      </c>
      <c r="I855" s="12">
        <v>246</v>
      </c>
      <c r="J855" s="12">
        <v>0</v>
      </c>
      <c r="K855" s="12">
        <v>0</v>
      </c>
      <c r="L855" s="12">
        <v>0</v>
      </c>
      <c r="M855" s="12">
        <v>0</v>
      </c>
      <c r="N855" s="12">
        <v>0</v>
      </c>
    </row>
    <row r="856" spans="1:14" s="14" customFormat="1">
      <c r="A856" s="13" t="s">
        <v>1305</v>
      </c>
      <c r="B856" s="14">
        <v>309</v>
      </c>
      <c r="C856" s="14">
        <v>155</v>
      </c>
      <c r="D856" s="14" t="s">
        <v>636</v>
      </c>
      <c r="E856" s="14">
        <v>20</v>
      </c>
      <c r="F856" s="21">
        <v>1</v>
      </c>
      <c r="G856" s="21">
        <v>15</v>
      </c>
      <c r="H856" s="12">
        <v>0</v>
      </c>
      <c r="I856" s="12">
        <v>246</v>
      </c>
      <c r="J856" s="12">
        <v>0</v>
      </c>
      <c r="K856" s="12">
        <v>0</v>
      </c>
      <c r="L856" s="12">
        <v>0</v>
      </c>
      <c r="M856" s="12">
        <v>0</v>
      </c>
      <c r="N856" s="12">
        <v>0</v>
      </c>
    </row>
    <row r="857" spans="1:14" s="14" customFormat="1">
      <c r="A857" s="13" t="s">
        <v>1305</v>
      </c>
      <c r="B857" s="14">
        <v>309</v>
      </c>
      <c r="C857" s="14">
        <v>155</v>
      </c>
      <c r="D857" s="14" t="s">
        <v>634</v>
      </c>
      <c r="E857" s="14">
        <v>20</v>
      </c>
      <c r="F857" s="21">
        <v>1</v>
      </c>
      <c r="G857" s="21">
        <v>15</v>
      </c>
      <c r="H857" s="12">
        <v>0</v>
      </c>
      <c r="I857" s="12">
        <v>246</v>
      </c>
      <c r="J857" s="12">
        <v>0</v>
      </c>
      <c r="K857" s="12">
        <v>0</v>
      </c>
      <c r="L857" s="12">
        <v>0</v>
      </c>
      <c r="M857" s="12">
        <v>0</v>
      </c>
      <c r="N857" s="12">
        <v>0</v>
      </c>
    </row>
    <row r="858" spans="1:14" s="14" customFormat="1">
      <c r="A858" s="13" t="s">
        <v>1305</v>
      </c>
      <c r="B858" s="14">
        <v>330</v>
      </c>
      <c r="C858" s="14">
        <v>245</v>
      </c>
      <c r="D858" s="14" t="s">
        <v>642</v>
      </c>
      <c r="E858" s="14">
        <v>20</v>
      </c>
      <c r="F858" s="21">
        <v>1</v>
      </c>
      <c r="G858" s="21">
        <v>15</v>
      </c>
      <c r="H858" s="12">
        <v>0</v>
      </c>
      <c r="I858" s="12">
        <v>246</v>
      </c>
      <c r="J858" s="12">
        <v>0</v>
      </c>
      <c r="K858" s="12">
        <v>0</v>
      </c>
      <c r="L858" s="12">
        <v>0</v>
      </c>
      <c r="M858" s="12">
        <v>0</v>
      </c>
      <c r="N858" s="12">
        <v>0</v>
      </c>
    </row>
    <row r="859" spans="1:14" s="14" customFormat="1">
      <c r="A859" s="13" t="s">
        <v>1305</v>
      </c>
      <c r="B859" s="14">
        <v>330</v>
      </c>
      <c r="C859" s="14">
        <v>245</v>
      </c>
      <c r="D859" s="14" t="s">
        <v>632</v>
      </c>
      <c r="E859" s="14">
        <v>20</v>
      </c>
      <c r="F859" s="21">
        <v>1</v>
      </c>
      <c r="G859" s="21">
        <v>15</v>
      </c>
      <c r="H859" s="12">
        <v>0</v>
      </c>
      <c r="I859" s="12">
        <v>246</v>
      </c>
      <c r="J859" s="12">
        <v>0</v>
      </c>
      <c r="K859" s="12">
        <v>0</v>
      </c>
      <c r="L859" s="12">
        <v>0</v>
      </c>
      <c r="M859" s="12">
        <v>0</v>
      </c>
      <c r="N859" s="12">
        <v>0</v>
      </c>
    </row>
    <row r="860" spans="1:14" s="14" customFormat="1">
      <c r="A860" s="13" t="s">
        <v>1305</v>
      </c>
      <c r="B860" s="14">
        <v>330</v>
      </c>
      <c r="C860" s="14">
        <v>245</v>
      </c>
      <c r="D860" s="14" t="s">
        <v>637</v>
      </c>
      <c r="E860" s="14">
        <v>20</v>
      </c>
      <c r="F860" s="21">
        <v>1</v>
      </c>
      <c r="G860" s="21">
        <v>15</v>
      </c>
      <c r="H860" s="12">
        <v>0</v>
      </c>
      <c r="I860" s="12">
        <v>246</v>
      </c>
      <c r="J860" s="12">
        <v>0</v>
      </c>
      <c r="K860" s="12">
        <v>0</v>
      </c>
      <c r="L860" s="12">
        <v>0</v>
      </c>
      <c r="M860" s="12">
        <v>0</v>
      </c>
      <c r="N860" s="12">
        <v>0</v>
      </c>
    </row>
    <row r="861" spans="1:14" s="14" customFormat="1">
      <c r="A861" s="13" t="s">
        <v>1305</v>
      </c>
      <c r="B861" s="14">
        <v>330</v>
      </c>
      <c r="C861" s="14">
        <v>245</v>
      </c>
      <c r="D861" s="14" t="s">
        <v>1302</v>
      </c>
      <c r="E861" s="14">
        <v>20</v>
      </c>
      <c r="F861" s="21">
        <v>1</v>
      </c>
      <c r="G861" s="21">
        <v>15</v>
      </c>
      <c r="H861" s="12">
        <v>0</v>
      </c>
      <c r="I861" s="12">
        <v>246</v>
      </c>
      <c r="J861" s="12">
        <v>0</v>
      </c>
      <c r="K861" s="12">
        <v>0</v>
      </c>
      <c r="L861" s="12">
        <v>0</v>
      </c>
      <c r="M861" s="12">
        <v>0</v>
      </c>
      <c r="N861" s="12">
        <v>0</v>
      </c>
    </row>
    <row r="862" spans="1:14" s="14" customFormat="1">
      <c r="A862" s="13" t="s">
        <v>1305</v>
      </c>
      <c r="B862" s="14">
        <v>330</v>
      </c>
      <c r="C862" s="14">
        <v>245</v>
      </c>
      <c r="D862" s="14" t="s">
        <v>636</v>
      </c>
      <c r="E862" s="14">
        <v>20</v>
      </c>
      <c r="F862" s="21">
        <v>1</v>
      </c>
      <c r="G862" s="21">
        <v>15</v>
      </c>
      <c r="H862" s="12">
        <v>0</v>
      </c>
      <c r="I862" s="12">
        <v>246</v>
      </c>
      <c r="J862" s="12">
        <v>0</v>
      </c>
      <c r="K862" s="12">
        <v>0</v>
      </c>
      <c r="L862" s="12">
        <v>0</v>
      </c>
      <c r="M862" s="12">
        <v>0</v>
      </c>
      <c r="N862" s="12">
        <v>0</v>
      </c>
    </row>
    <row r="863" spans="1:14" s="14" customFormat="1">
      <c r="A863" s="13" t="s">
        <v>1305</v>
      </c>
      <c r="B863" s="14">
        <v>330</v>
      </c>
      <c r="C863" s="14">
        <v>245</v>
      </c>
      <c r="D863" s="14" t="s">
        <v>634</v>
      </c>
      <c r="E863" s="14">
        <v>20</v>
      </c>
      <c r="F863" s="21">
        <v>1</v>
      </c>
      <c r="G863" s="21">
        <v>15</v>
      </c>
      <c r="H863" s="12">
        <v>0</v>
      </c>
      <c r="I863" s="12">
        <v>246</v>
      </c>
      <c r="J863" s="12">
        <v>0</v>
      </c>
      <c r="K863" s="12">
        <v>0</v>
      </c>
      <c r="L863" s="12">
        <v>0</v>
      </c>
      <c r="M863" s="12">
        <v>0</v>
      </c>
      <c r="N863" s="12">
        <v>0</v>
      </c>
    </row>
    <row r="864" spans="1:14" s="14" customFormat="1">
      <c r="A864" s="13" t="s">
        <v>1305</v>
      </c>
      <c r="B864" s="14">
        <v>303</v>
      </c>
      <c r="C864" s="14">
        <v>215</v>
      </c>
      <c r="D864" s="14" t="s">
        <v>642</v>
      </c>
      <c r="E864" s="14">
        <v>20</v>
      </c>
      <c r="F864" s="21">
        <v>1</v>
      </c>
      <c r="G864" s="21">
        <v>15</v>
      </c>
      <c r="H864" s="12">
        <v>0</v>
      </c>
      <c r="I864" s="12">
        <v>246</v>
      </c>
      <c r="J864" s="12">
        <v>0</v>
      </c>
      <c r="K864" s="12">
        <v>0</v>
      </c>
      <c r="L864" s="12">
        <v>0</v>
      </c>
      <c r="M864" s="12">
        <v>0</v>
      </c>
      <c r="N864" s="12">
        <v>0</v>
      </c>
    </row>
    <row r="865" spans="1:14" s="14" customFormat="1">
      <c r="A865" s="13" t="s">
        <v>1305</v>
      </c>
      <c r="B865" s="14">
        <v>303</v>
      </c>
      <c r="C865" s="14">
        <v>215</v>
      </c>
      <c r="D865" s="14" t="s">
        <v>632</v>
      </c>
      <c r="E865" s="14">
        <v>20</v>
      </c>
      <c r="F865" s="21">
        <v>1</v>
      </c>
      <c r="G865" s="21">
        <v>15</v>
      </c>
      <c r="H865" s="12">
        <v>0</v>
      </c>
      <c r="I865" s="12">
        <v>246</v>
      </c>
      <c r="J865" s="12">
        <v>0</v>
      </c>
      <c r="K865" s="12">
        <v>0</v>
      </c>
      <c r="L865" s="12">
        <v>0</v>
      </c>
      <c r="M865" s="12">
        <v>0</v>
      </c>
      <c r="N865" s="12">
        <v>0</v>
      </c>
    </row>
    <row r="866" spans="1:14" s="14" customFormat="1">
      <c r="A866" s="13" t="s">
        <v>1305</v>
      </c>
      <c r="B866" s="14">
        <v>303</v>
      </c>
      <c r="C866" s="14">
        <v>215</v>
      </c>
      <c r="D866" s="14" t="s">
        <v>637</v>
      </c>
      <c r="E866" s="14">
        <v>20</v>
      </c>
      <c r="F866" s="21">
        <v>1</v>
      </c>
      <c r="G866" s="21">
        <v>15</v>
      </c>
      <c r="H866" s="12">
        <v>0</v>
      </c>
      <c r="I866" s="12">
        <v>246</v>
      </c>
      <c r="J866" s="12">
        <v>0</v>
      </c>
      <c r="K866" s="12">
        <v>0</v>
      </c>
      <c r="L866" s="12">
        <v>0</v>
      </c>
      <c r="M866" s="12">
        <v>0</v>
      </c>
      <c r="N866" s="12">
        <v>0</v>
      </c>
    </row>
    <row r="867" spans="1:14" s="14" customFormat="1">
      <c r="A867" s="13" t="s">
        <v>1305</v>
      </c>
      <c r="B867" s="14">
        <v>303</v>
      </c>
      <c r="C867" s="14">
        <v>215</v>
      </c>
      <c r="D867" s="14" t="s">
        <v>1302</v>
      </c>
      <c r="E867" s="14">
        <v>20</v>
      </c>
      <c r="F867" s="21">
        <v>1</v>
      </c>
      <c r="G867" s="21">
        <v>15</v>
      </c>
      <c r="H867" s="12">
        <v>0</v>
      </c>
      <c r="I867" s="12">
        <v>246</v>
      </c>
      <c r="J867" s="12">
        <v>0</v>
      </c>
      <c r="K867" s="12">
        <v>0</v>
      </c>
      <c r="L867" s="12">
        <v>0</v>
      </c>
      <c r="M867" s="12">
        <v>0</v>
      </c>
      <c r="N867" s="12">
        <v>0</v>
      </c>
    </row>
    <row r="868" spans="1:14" s="14" customFormat="1">
      <c r="A868" s="13" t="s">
        <v>1305</v>
      </c>
      <c r="B868" s="14">
        <v>303</v>
      </c>
      <c r="C868" s="14">
        <v>215</v>
      </c>
      <c r="D868" s="14" t="s">
        <v>636</v>
      </c>
      <c r="E868" s="14">
        <v>20</v>
      </c>
      <c r="F868" s="21">
        <v>1</v>
      </c>
      <c r="G868" s="21">
        <v>15</v>
      </c>
      <c r="H868" s="12">
        <v>0</v>
      </c>
      <c r="I868" s="12">
        <v>246</v>
      </c>
      <c r="J868" s="12">
        <v>0</v>
      </c>
      <c r="K868" s="12">
        <v>0</v>
      </c>
      <c r="L868" s="12">
        <v>0</v>
      </c>
      <c r="M868" s="12">
        <v>0</v>
      </c>
      <c r="N868" s="12">
        <v>0</v>
      </c>
    </row>
    <row r="869" spans="1:14" s="14" customFormat="1">
      <c r="A869" s="13" t="s">
        <v>1305</v>
      </c>
      <c r="B869" s="14">
        <v>303</v>
      </c>
      <c r="C869" s="14">
        <v>215</v>
      </c>
      <c r="D869" s="14" t="s">
        <v>634</v>
      </c>
      <c r="E869" s="14">
        <v>20</v>
      </c>
      <c r="F869" s="21">
        <v>1</v>
      </c>
      <c r="G869" s="21">
        <v>15</v>
      </c>
      <c r="H869" s="12">
        <v>0</v>
      </c>
      <c r="I869" s="12">
        <v>246</v>
      </c>
      <c r="J869" s="12">
        <v>0</v>
      </c>
      <c r="K869" s="12">
        <v>0</v>
      </c>
      <c r="L869" s="12">
        <v>0</v>
      </c>
      <c r="M869" s="12">
        <v>0</v>
      </c>
      <c r="N869" s="12">
        <v>0</v>
      </c>
    </row>
    <row r="870" spans="1:14" s="14" customFormat="1">
      <c r="A870" s="13" t="s">
        <v>1305</v>
      </c>
      <c r="B870" s="14">
        <v>306</v>
      </c>
      <c r="C870" s="14">
        <v>309</v>
      </c>
      <c r="D870" s="14" t="s">
        <v>642</v>
      </c>
      <c r="E870" s="14">
        <v>20</v>
      </c>
      <c r="F870" s="21">
        <v>1</v>
      </c>
      <c r="G870" s="21">
        <v>15</v>
      </c>
      <c r="H870" s="12">
        <v>0</v>
      </c>
      <c r="I870" s="12">
        <v>246</v>
      </c>
      <c r="J870" s="12">
        <v>0</v>
      </c>
      <c r="K870" s="12">
        <v>0</v>
      </c>
      <c r="L870" s="12">
        <v>0</v>
      </c>
      <c r="M870" s="12">
        <v>0</v>
      </c>
      <c r="N870" s="12">
        <v>0</v>
      </c>
    </row>
    <row r="871" spans="1:14" s="14" customFormat="1">
      <c r="A871" s="13" t="s">
        <v>1305</v>
      </c>
      <c r="B871" s="14">
        <v>306</v>
      </c>
      <c r="C871" s="14">
        <v>309</v>
      </c>
      <c r="D871" s="14" t="s">
        <v>632</v>
      </c>
      <c r="E871" s="14">
        <v>20</v>
      </c>
      <c r="F871" s="21">
        <v>1</v>
      </c>
      <c r="G871" s="21">
        <v>15</v>
      </c>
      <c r="H871" s="12">
        <v>0</v>
      </c>
      <c r="I871" s="12">
        <v>246</v>
      </c>
      <c r="J871" s="12">
        <v>0</v>
      </c>
      <c r="K871" s="12">
        <v>0</v>
      </c>
      <c r="L871" s="12">
        <v>0</v>
      </c>
      <c r="M871" s="12">
        <v>0</v>
      </c>
      <c r="N871" s="12">
        <v>0</v>
      </c>
    </row>
    <row r="872" spans="1:14" s="14" customFormat="1">
      <c r="A872" s="13" t="s">
        <v>1305</v>
      </c>
      <c r="B872" s="14">
        <v>306</v>
      </c>
      <c r="C872" s="14">
        <v>309</v>
      </c>
      <c r="D872" s="14" t="s">
        <v>637</v>
      </c>
      <c r="E872" s="14">
        <v>20</v>
      </c>
      <c r="F872" s="21">
        <v>1</v>
      </c>
      <c r="G872" s="21">
        <v>15</v>
      </c>
      <c r="H872" s="12">
        <v>0</v>
      </c>
      <c r="I872" s="12">
        <v>246</v>
      </c>
      <c r="J872" s="12">
        <v>0</v>
      </c>
      <c r="K872" s="12">
        <v>0</v>
      </c>
      <c r="L872" s="12">
        <v>0</v>
      </c>
      <c r="M872" s="12">
        <v>0</v>
      </c>
      <c r="N872" s="12">
        <v>0</v>
      </c>
    </row>
    <row r="873" spans="1:14" s="14" customFormat="1">
      <c r="A873" s="13" t="s">
        <v>1305</v>
      </c>
      <c r="B873" s="14">
        <v>306</v>
      </c>
      <c r="C873" s="14">
        <v>309</v>
      </c>
      <c r="D873" s="14" t="s">
        <v>1302</v>
      </c>
      <c r="E873" s="14">
        <v>20</v>
      </c>
      <c r="F873" s="21">
        <v>1</v>
      </c>
      <c r="G873" s="21">
        <v>15</v>
      </c>
      <c r="H873" s="12">
        <v>0</v>
      </c>
      <c r="I873" s="12">
        <v>246</v>
      </c>
      <c r="J873" s="12">
        <v>0</v>
      </c>
      <c r="K873" s="12">
        <v>0</v>
      </c>
      <c r="L873" s="12">
        <v>0</v>
      </c>
      <c r="M873" s="12">
        <v>0</v>
      </c>
      <c r="N873" s="12">
        <v>0</v>
      </c>
    </row>
    <row r="874" spans="1:14" s="14" customFormat="1">
      <c r="A874" s="13" t="s">
        <v>1305</v>
      </c>
      <c r="B874" s="14">
        <v>306</v>
      </c>
      <c r="C874" s="14">
        <v>309</v>
      </c>
      <c r="D874" s="14" t="s">
        <v>636</v>
      </c>
      <c r="E874" s="14">
        <v>20</v>
      </c>
      <c r="F874" s="21">
        <v>1</v>
      </c>
      <c r="G874" s="21">
        <v>15</v>
      </c>
      <c r="H874" s="12">
        <v>0</v>
      </c>
      <c r="I874" s="12">
        <v>246</v>
      </c>
      <c r="J874" s="12">
        <v>0</v>
      </c>
      <c r="K874" s="12">
        <v>0</v>
      </c>
      <c r="L874" s="12">
        <v>0</v>
      </c>
      <c r="M874" s="12">
        <v>0</v>
      </c>
      <c r="N874" s="12">
        <v>0</v>
      </c>
    </row>
    <row r="875" spans="1:14" s="14" customFormat="1">
      <c r="A875" s="13" t="s">
        <v>1305</v>
      </c>
      <c r="B875" s="14">
        <v>306</v>
      </c>
      <c r="C875" s="14">
        <v>309</v>
      </c>
      <c r="D875" s="14" t="s">
        <v>634</v>
      </c>
      <c r="E875" s="14">
        <v>20</v>
      </c>
      <c r="F875" s="21">
        <v>1</v>
      </c>
      <c r="G875" s="21">
        <v>15</v>
      </c>
      <c r="H875" s="12">
        <v>0</v>
      </c>
      <c r="I875" s="12">
        <v>246</v>
      </c>
      <c r="J875" s="12">
        <v>0</v>
      </c>
      <c r="K875" s="12">
        <v>0</v>
      </c>
      <c r="L875" s="12">
        <v>0</v>
      </c>
      <c r="M875" s="12">
        <v>0</v>
      </c>
      <c r="N875" s="12">
        <v>0</v>
      </c>
    </row>
    <row r="876" spans="1:14" s="14" customFormat="1">
      <c r="A876" s="13" t="s">
        <v>1305</v>
      </c>
      <c r="B876" s="14">
        <v>243</v>
      </c>
      <c r="C876" s="14">
        <v>276</v>
      </c>
      <c r="D876" s="14" t="s">
        <v>642</v>
      </c>
      <c r="E876" s="14">
        <v>20</v>
      </c>
      <c r="F876" s="21">
        <v>1</v>
      </c>
      <c r="G876" s="21">
        <v>15</v>
      </c>
      <c r="H876" s="12">
        <v>0</v>
      </c>
      <c r="I876" s="12">
        <v>246</v>
      </c>
      <c r="J876" s="12">
        <v>0</v>
      </c>
      <c r="K876" s="12">
        <v>0</v>
      </c>
      <c r="L876" s="12">
        <v>0</v>
      </c>
      <c r="M876" s="12">
        <v>0</v>
      </c>
      <c r="N876" s="12">
        <v>0</v>
      </c>
    </row>
    <row r="877" spans="1:14" s="14" customFormat="1">
      <c r="A877" s="13" t="s">
        <v>1305</v>
      </c>
      <c r="B877" s="14">
        <v>243</v>
      </c>
      <c r="C877" s="14">
        <v>276</v>
      </c>
      <c r="D877" s="14" t="s">
        <v>632</v>
      </c>
      <c r="E877" s="14">
        <v>20</v>
      </c>
      <c r="F877" s="21">
        <v>1</v>
      </c>
      <c r="G877" s="21">
        <v>15</v>
      </c>
      <c r="H877" s="12">
        <v>0</v>
      </c>
      <c r="I877" s="12">
        <v>246</v>
      </c>
      <c r="J877" s="12">
        <v>0</v>
      </c>
      <c r="K877" s="12">
        <v>0</v>
      </c>
      <c r="L877" s="12">
        <v>0</v>
      </c>
      <c r="M877" s="12">
        <v>0</v>
      </c>
      <c r="N877" s="12">
        <v>0</v>
      </c>
    </row>
    <row r="878" spans="1:14" s="14" customFormat="1">
      <c r="A878" s="13" t="s">
        <v>1305</v>
      </c>
      <c r="B878" s="14">
        <v>243</v>
      </c>
      <c r="C878" s="14">
        <v>276</v>
      </c>
      <c r="D878" s="14" t="s">
        <v>637</v>
      </c>
      <c r="E878" s="14">
        <v>20</v>
      </c>
      <c r="F878" s="21">
        <v>1</v>
      </c>
      <c r="G878" s="21">
        <v>15</v>
      </c>
      <c r="H878" s="12">
        <v>0</v>
      </c>
      <c r="I878" s="12">
        <v>246</v>
      </c>
      <c r="J878" s="12">
        <v>0</v>
      </c>
      <c r="K878" s="12">
        <v>0</v>
      </c>
      <c r="L878" s="12">
        <v>0</v>
      </c>
      <c r="M878" s="12">
        <v>0</v>
      </c>
      <c r="N878" s="12">
        <v>0</v>
      </c>
    </row>
    <row r="879" spans="1:14" s="14" customFormat="1">
      <c r="A879" s="13" t="s">
        <v>1305</v>
      </c>
      <c r="B879" s="14">
        <v>243</v>
      </c>
      <c r="C879" s="14">
        <v>276</v>
      </c>
      <c r="D879" s="14" t="s">
        <v>1302</v>
      </c>
      <c r="E879" s="14">
        <v>20</v>
      </c>
      <c r="F879" s="21">
        <v>1</v>
      </c>
      <c r="G879" s="21">
        <v>15</v>
      </c>
      <c r="H879" s="12">
        <v>0</v>
      </c>
      <c r="I879" s="12">
        <v>246</v>
      </c>
      <c r="J879" s="12">
        <v>0</v>
      </c>
      <c r="K879" s="12">
        <v>0</v>
      </c>
      <c r="L879" s="12">
        <v>0</v>
      </c>
      <c r="M879" s="12">
        <v>0</v>
      </c>
      <c r="N879" s="12">
        <v>0</v>
      </c>
    </row>
    <row r="880" spans="1:14" s="14" customFormat="1">
      <c r="A880" s="13" t="s">
        <v>1305</v>
      </c>
      <c r="B880" s="14">
        <v>243</v>
      </c>
      <c r="C880" s="14">
        <v>276</v>
      </c>
      <c r="D880" s="14" t="s">
        <v>636</v>
      </c>
      <c r="E880" s="14">
        <v>20</v>
      </c>
      <c r="F880" s="21">
        <v>1</v>
      </c>
      <c r="G880" s="21">
        <v>15</v>
      </c>
      <c r="H880" s="12">
        <v>0</v>
      </c>
      <c r="I880" s="12">
        <v>246</v>
      </c>
      <c r="J880" s="12">
        <v>0</v>
      </c>
      <c r="K880" s="12">
        <v>0</v>
      </c>
      <c r="L880" s="12">
        <v>0</v>
      </c>
      <c r="M880" s="12">
        <v>0</v>
      </c>
      <c r="N880" s="12">
        <v>0</v>
      </c>
    </row>
    <row r="881" spans="1:14" s="14" customFormat="1">
      <c r="A881" s="13" t="s">
        <v>1305</v>
      </c>
      <c r="B881" s="14">
        <v>243</v>
      </c>
      <c r="C881" s="14">
        <v>276</v>
      </c>
      <c r="D881" s="14" t="s">
        <v>634</v>
      </c>
      <c r="E881" s="14">
        <v>20</v>
      </c>
      <c r="F881" s="21">
        <v>1</v>
      </c>
      <c r="G881" s="21">
        <v>15</v>
      </c>
      <c r="H881" s="12">
        <v>0</v>
      </c>
      <c r="I881" s="12">
        <v>246</v>
      </c>
      <c r="J881" s="12">
        <v>0</v>
      </c>
      <c r="K881" s="12">
        <v>0</v>
      </c>
      <c r="L881" s="12">
        <v>0</v>
      </c>
      <c r="M881" s="12">
        <v>0</v>
      </c>
      <c r="N881" s="12">
        <v>0</v>
      </c>
    </row>
    <row r="882" spans="1:14" s="14" customFormat="1">
      <c r="A882" s="13" t="s">
        <v>1305</v>
      </c>
      <c r="B882" s="14">
        <v>225</v>
      </c>
      <c r="C882" s="14">
        <v>316</v>
      </c>
      <c r="D882" s="14" t="s">
        <v>642</v>
      </c>
      <c r="E882" s="14">
        <v>20</v>
      </c>
      <c r="F882" s="21">
        <v>1</v>
      </c>
      <c r="G882" s="21">
        <v>15</v>
      </c>
      <c r="H882" s="12">
        <v>0</v>
      </c>
      <c r="I882" s="12">
        <v>246</v>
      </c>
      <c r="J882" s="12">
        <v>0</v>
      </c>
      <c r="K882" s="12">
        <v>0</v>
      </c>
      <c r="L882" s="12">
        <v>0</v>
      </c>
      <c r="M882" s="12">
        <v>0</v>
      </c>
      <c r="N882" s="12">
        <v>0</v>
      </c>
    </row>
    <row r="883" spans="1:14" s="14" customFormat="1">
      <c r="A883" s="13" t="s">
        <v>1305</v>
      </c>
      <c r="B883" s="14">
        <v>225</v>
      </c>
      <c r="C883" s="14">
        <v>316</v>
      </c>
      <c r="D883" s="14" t="s">
        <v>632</v>
      </c>
      <c r="E883" s="14">
        <v>20</v>
      </c>
      <c r="F883" s="21">
        <v>1</v>
      </c>
      <c r="G883" s="21">
        <v>15</v>
      </c>
      <c r="H883" s="12">
        <v>0</v>
      </c>
      <c r="I883" s="12">
        <v>246</v>
      </c>
      <c r="J883" s="12">
        <v>0</v>
      </c>
      <c r="K883" s="12">
        <v>0</v>
      </c>
      <c r="L883" s="12">
        <v>0</v>
      </c>
      <c r="M883" s="12">
        <v>0</v>
      </c>
      <c r="N883" s="12">
        <v>0</v>
      </c>
    </row>
    <row r="884" spans="1:14" s="14" customFormat="1">
      <c r="A884" s="13" t="s">
        <v>1305</v>
      </c>
      <c r="B884" s="14">
        <v>225</v>
      </c>
      <c r="C884" s="14">
        <v>316</v>
      </c>
      <c r="D884" s="14" t="s">
        <v>637</v>
      </c>
      <c r="E884" s="14">
        <v>20</v>
      </c>
      <c r="F884" s="21">
        <v>1</v>
      </c>
      <c r="G884" s="21">
        <v>15</v>
      </c>
      <c r="H884" s="12">
        <v>0</v>
      </c>
      <c r="I884" s="12">
        <v>246</v>
      </c>
      <c r="J884" s="12">
        <v>0</v>
      </c>
      <c r="K884" s="12">
        <v>0</v>
      </c>
      <c r="L884" s="12">
        <v>0</v>
      </c>
      <c r="M884" s="12">
        <v>0</v>
      </c>
      <c r="N884" s="12">
        <v>0</v>
      </c>
    </row>
    <row r="885" spans="1:14" s="14" customFormat="1">
      <c r="A885" s="13" t="s">
        <v>1305</v>
      </c>
      <c r="B885" s="14">
        <v>225</v>
      </c>
      <c r="C885" s="14">
        <v>316</v>
      </c>
      <c r="D885" s="14" t="s">
        <v>1302</v>
      </c>
      <c r="E885" s="14">
        <v>20</v>
      </c>
      <c r="F885" s="21">
        <v>1</v>
      </c>
      <c r="G885" s="21">
        <v>15</v>
      </c>
      <c r="H885" s="12">
        <v>0</v>
      </c>
      <c r="I885" s="12">
        <v>246</v>
      </c>
      <c r="J885" s="12">
        <v>0</v>
      </c>
      <c r="K885" s="12">
        <v>0</v>
      </c>
      <c r="L885" s="12">
        <v>0</v>
      </c>
      <c r="M885" s="12">
        <v>0</v>
      </c>
      <c r="N885" s="12">
        <v>0</v>
      </c>
    </row>
    <row r="886" spans="1:14" s="14" customFormat="1">
      <c r="A886" s="13" t="s">
        <v>1305</v>
      </c>
      <c r="B886" s="14">
        <v>225</v>
      </c>
      <c r="C886" s="14">
        <v>316</v>
      </c>
      <c r="D886" s="14" t="s">
        <v>636</v>
      </c>
      <c r="E886" s="14">
        <v>20</v>
      </c>
      <c r="F886" s="21">
        <v>1</v>
      </c>
      <c r="G886" s="21">
        <v>15</v>
      </c>
      <c r="H886" s="12">
        <v>0</v>
      </c>
      <c r="I886" s="12">
        <v>246</v>
      </c>
      <c r="J886" s="12">
        <v>0</v>
      </c>
      <c r="K886" s="12">
        <v>0</v>
      </c>
      <c r="L886" s="12">
        <v>0</v>
      </c>
      <c r="M886" s="12">
        <v>0</v>
      </c>
      <c r="N886" s="12">
        <v>0</v>
      </c>
    </row>
    <row r="887" spans="1:14" s="14" customFormat="1">
      <c r="A887" s="13" t="s">
        <v>1305</v>
      </c>
      <c r="B887" s="14">
        <v>225</v>
      </c>
      <c r="C887" s="14">
        <v>316</v>
      </c>
      <c r="D887" s="14" t="s">
        <v>634</v>
      </c>
      <c r="E887" s="14">
        <v>20</v>
      </c>
      <c r="F887" s="21">
        <v>1</v>
      </c>
      <c r="G887" s="21">
        <v>15</v>
      </c>
      <c r="H887" s="12">
        <v>0</v>
      </c>
      <c r="I887" s="12">
        <v>246</v>
      </c>
      <c r="J887" s="12">
        <v>0</v>
      </c>
      <c r="K887" s="12">
        <v>0</v>
      </c>
      <c r="L887" s="12">
        <v>0</v>
      </c>
      <c r="M887" s="12">
        <v>0</v>
      </c>
      <c r="N887" s="12">
        <v>0</v>
      </c>
    </row>
    <row r="888" spans="1:14" s="14" customFormat="1">
      <c r="A888" s="13" t="s">
        <v>1305</v>
      </c>
      <c r="B888" s="14">
        <v>172</v>
      </c>
      <c r="C888" s="14">
        <v>321</v>
      </c>
      <c r="D888" s="14" t="s">
        <v>642</v>
      </c>
      <c r="E888" s="14">
        <v>20</v>
      </c>
      <c r="F888" s="21">
        <v>1</v>
      </c>
      <c r="G888" s="21">
        <v>15</v>
      </c>
      <c r="H888" s="12">
        <v>0</v>
      </c>
      <c r="I888" s="12">
        <v>246</v>
      </c>
      <c r="J888" s="12">
        <v>0</v>
      </c>
      <c r="K888" s="12">
        <v>0</v>
      </c>
      <c r="L888" s="12">
        <v>0</v>
      </c>
      <c r="M888" s="12">
        <v>0</v>
      </c>
      <c r="N888" s="12">
        <v>0</v>
      </c>
    </row>
    <row r="889" spans="1:14" s="14" customFormat="1">
      <c r="A889" s="13" t="s">
        <v>1305</v>
      </c>
      <c r="B889" s="14">
        <v>172</v>
      </c>
      <c r="C889" s="14">
        <v>321</v>
      </c>
      <c r="D889" s="14" t="s">
        <v>632</v>
      </c>
      <c r="E889" s="14">
        <v>20</v>
      </c>
      <c r="F889" s="21">
        <v>1</v>
      </c>
      <c r="G889" s="21">
        <v>15</v>
      </c>
      <c r="H889" s="12">
        <v>0</v>
      </c>
      <c r="I889" s="12">
        <v>246</v>
      </c>
      <c r="J889" s="12">
        <v>0</v>
      </c>
      <c r="K889" s="12">
        <v>0</v>
      </c>
      <c r="L889" s="12">
        <v>0</v>
      </c>
      <c r="M889" s="12">
        <v>0</v>
      </c>
      <c r="N889" s="12">
        <v>0</v>
      </c>
    </row>
    <row r="890" spans="1:14" s="14" customFormat="1">
      <c r="A890" s="13" t="s">
        <v>1305</v>
      </c>
      <c r="B890" s="14">
        <v>172</v>
      </c>
      <c r="C890" s="14">
        <v>321</v>
      </c>
      <c r="D890" s="14" t="s">
        <v>637</v>
      </c>
      <c r="E890" s="14">
        <v>20</v>
      </c>
      <c r="F890" s="21">
        <v>1</v>
      </c>
      <c r="G890" s="21">
        <v>15</v>
      </c>
      <c r="H890" s="12">
        <v>0</v>
      </c>
      <c r="I890" s="12">
        <v>246</v>
      </c>
      <c r="J890" s="12">
        <v>0</v>
      </c>
      <c r="K890" s="12">
        <v>0</v>
      </c>
      <c r="L890" s="12">
        <v>0</v>
      </c>
      <c r="M890" s="12">
        <v>0</v>
      </c>
      <c r="N890" s="12">
        <v>0</v>
      </c>
    </row>
    <row r="891" spans="1:14" s="14" customFormat="1">
      <c r="A891" s="13" t="s">
        <v>1305</v>
      </c>
      <c r="B891" s="14">
        <v>172</v>
      </c>
      <c r="C891" s="14">
        <v>321</v>
      </c>
      <c r="D891" s="14" t="s">
        <v>1302</v>
      </c>
      <c r="E891" s="14">
        <v>20</v>
      </c>
      <c r="F891" s="21">
        <v>1</v>
      </c>
      <c r="G891" s="21">
        <v>15</v>
      </c>
      <c r="H891" s="12">
        <v>0</v>
      </c>
      <c r="I891" s="12">
        <v>246</v>
      </c>
      <c r="J891" s="12">
        <v>0</v>
      </c>
      <c r="K891" s="12">
        <v>0</v>
      </c>
      <c r="L891" s="12">
        <v>0</v>
      </c>
      <c r="M891" s="12">
        <v>0</v>
      </c>
      <c r="N891" s="12">
        <v>0</v>
      </c>
    </row>
    <row r="892" spans="1:14" s="14" customFormat="1">
      <c r="A892" s="13" t="s">
        <v>1305</v>
      </c>
      <c r="B892" s="14">
        <v>172</v>
      </c>
      <c r="C892" s="14">
        <v>321</v>
      </c>
      <c r="D892" s="14" t="s">
        <v>636</v>
      </c>
      <c r="E892" s="14">
        <v>20</v>
      </c>
      <c r="F892" s="21">
        <v>1</v>
      </c>
      <c r="G892" s="21">
        <v>15</v>
      </c>
      <c r="H892" s="12">
        <v>0</v>
      </c>
      <c r="I892" s="12">
        <v>246</v>
      </c>
      <c r="J892" s="12">
        <v>0</v>
      </c>
      <c r="K892" s="12">
        <v>0</v>
      </c>
      <c r="L892" s="12">
        <v>0</v>
      </c>
      <c r="M892" s="12">
        <v>0</v>
      </c>
      <c r="N892" s="12">
        <v>0</v>
      </c>
    </row>
    <row r="893" spans="1:14" s="14" customFormat="1">
      <c r="A893" s="13" t="s">
        <v>1305</v>
      </c>
      <c r="B893" s="14">
        <v>172</v>
      </c>
      <c r="C893" s="14">
        <v>321</v>
      </c>
      <c r="D893" s="14" t="s">
        <v>634</v>
      </c>
      <c r="E893" s="14">
        <v>20</v>
      </c>
      <c r="F893" s="21">
        <v>1</v>
      </c>
      <c r="G893" s="21">
        <v>15</v>
      </c>
      <c r="H893" s="12">
        <v>0</v>
      </c>
      <c r="I893" s="12">
        <v>246</v>
      </c>
      <c r="J893" s="12">
        <v>0</v>
      </c>
      <c r="K893" s="12">
        <v>0</v>
      </c>
      <c r="L893" s="12">
        <v>0</v>
      </c>
      <c r="M893" s="12">
        <v>0</v>
      </c>
      <c r="N893" s="12">
        <v>0</v>
      </c>
    </row>
    <row r="894" spans="1:14" s="14" customFormat="1">
      <c r="A894" s="13" t="s">
        <v>1305</v>
      </c>
      <c r="B894" s="14">
        <v>185</v>
      </c>
      <c r="C894" s="14">
        <v>223</v>
      </c>
      <c r="D894" s="14" t="s">
        <v>642</v>
      </c>
      <c r="E894" s="14">
        <v>20</v>
      </c>
      <c r="F894" s="21">
        <v>1</v>
      </c>
      <c r="G894" s="21">
        <v>15</v>
      </c>
      <c r="H894" s="12">
        <v>0</v>
      </c>
      <c r="I894" s="12">
        <v>246</v>
      </c>
      <c r="J894" s="12">
        <v>0</v>
      </c>
      <c r="K894" s="12">
        <v>0</v>
      </c>
      <c r="L894" s="12">
        <v>0</v>
      </c>
      <c r="M894" s="12">
        <v>0</v>
      </c>
      <c r="N894" s="12">
        <v>0</v>
      </c>
    </row>
    <row r="895" spans="1:14" s="14" customFormat="1">
      <c r="A895" s="13" t="s">
        <v>1305</v>
      </c>
      <c r="B895" s="14">
        <v>185</v>
      </c>
      <c r="C895" s="14">
        <v>223</v>
      </c>
      <c r="D895" s="14" t="s">
        <v>632</v>
      </c>
      <c r="E895" s="14">
        <v>20</v>
      </c>
      <c r="F895" s="21">
        <v>1</v>
      </c>
      <c r="G895" s="21">
        <v>15</v>
      </c>
      <c r="H895" s="12">
        <v>0</v>
      </c>
      <c r="I895" s="12">
        <v>246</v>
      </c>
      <c r="J895" s="12">
        <v>0</v>
      </c>
      <c r="K895" s="12">
        <v>0</v>
      </c>
      <c r="L895" s="12">
        <v>0</v>
      </c>
      <c r="M895" s="12">
        <v>0</v>
      </c>
      <c r="N895" s="12">
        <v>0</v>
      </c>
    </row>
    <row r="896" spans="1:14" s="14" customFormat="1">
      <c r="A896" s="13" t="s">
        <v>1305</v>
      </c>
      <c r="B896" s="14">
        <v>185</v>
      </c>
      <c r="C896" s="14">
        <v>223</v>
      </c>
      <c r="D896" s="14" t="s">
        <v>637</v>
      </c>
      <c r="E896" s="14">
        <v>20</v>
      </c>
      <c r="F896" s="21">
        <v>1</v>
      </c>
      <c r="G896" s="21">
        <v>15</v>
      </c>
      <c r="H896" s="12">
        <v>0</v>
      </c>
      <c r="I896" s="12">
        <v>246</v>
      </c>
      <c r="J896" s="12">
        <v>0</v>
      </c>
      <c r="K896" s="12">
        <v>0</v>
      </c>
      <c r="L896" s="12">
        <v>0</v>
      </c>
      <c r="M896" s="12">
        <v>0</v>
      </c>
      <c r="N896" s="12">
        <v>0</v>
      </c>
    </row>
    <row r="897" spans="1:14" s="14" customFormat="1">
      <c r="A897" s="13" t="s">
        <v>1305</v>
      </c>
      <c r="B897" s="14">
        <v>185</v>
      </c>
      <c r="C897" s="14">
        <v>223</v>
      </c>
      <c r="D897" s="14" t="s">
        <v>1302</v>
      </c>
      <c r="E897" s="14">
        <v>20</v>
      </c>
      <c r="F897" s="21">
        <v>1</v>
      </c>
      <c r="G897" s="21">
        <v>15</v>
      </c>
      <c r="H897" s="12">
        <v>0</v>
      </c>
      <c r="I897" s="12">
        <v>246</v>
      </c>
      <c r="J897" s="12">
        <v>0</v>
      </c>
      <c r="K897" s="12">
        <v>0</v>
      </c>
      <c r="L897" s="12">
        <v>0</v>
      </c>
      <c r="M897" s="12">
        <v>0</v>
      </c>
      <c r="N897" s="12">
        <v>0</v>
      </c>
    </row>
    <row r="898" spans="1:14" s="14" customFormat="1">
      <c r="A898" s="13" t="s">
        <v>1305</v>
      </c>
      <c r="B898" s="14">
        <v>185</v>
      </c>
      <c r="C898" s="14">
        <v>223</v>
      </c>
      <c r="D898" s="14" t="s">
        <v>636</v>
      </c>
      <c r="E898" s="14">
        <v>20</v>
      </c>
      <c r="F898" s="21">
        <v>1</v>
      </c>
      <c r="G898" s="21">
        <v>15</v>
      </c>
      <c r="H898" s="12">
        <v>0</v>
      </c>
      <c r="I898" s="12">
        <v>246</v>
      </c>
      <c r="J898" s="12">
        <v>0</v>
      </c>
      <c r="K898" s="12">
        <v>0</v>
      </c>
      <c r="L898" s="12">
        <v>0</v>
      </c>
      <c r="M898" s="12">
        <v>0</v>
      </c>
      <c r="N898" s="12">
        <v>0</v>
      </c>
    </row>
    <row r="899" spans="1:14" s="14" customFormat="1">
      <c r="A899" s="13" t="s">
        <v>1305</v>
      </c>
      <c r="B899" s="14">
        <v>185</v>
      </c>
      <c r="C899" s="14">
        <v>223</v>
      </c>
      <c r="D899" s="14" t="s">
        <v>634</v>
      </c>
      <c r="E899" s="14">
        <v>20</v>
      </c>
      <c r="F899" s="21">
        <v>1</v>
      </c>
      <c r="G899" s="21">
        <v>15</v>
      </c>
      <c r="H899" s="12">
        <v>0</v>
      </c>
      <c r="I899" s="12">
        <v>246</v>
      </c>
      <c r="J899" s="12">
        <v>0</v>
      </c>
      <c r="K899" s="12">
        <v>0</v>
      </c>
      <c r="L899" s="12">
        <v>0</v>
      </c>
      <c r="M899" s="12">
        <v>0</v>
      </c>
      <c r="N899" s="12">
        <v>0</v>
      </c>
    </row>
    <row r="900" spans="1:14" s="14" customFormat="1">
      <c r="A900" s="13" t="s">
        <v>1305</v>
      </c>
      <c r="B900" s="14">
        <v>140</v>
      </c>
      <c r="C900" s="14">
        <v>190</v>
      </c>
      <c r="D900" s="14" t="s">
        <v>642</v>
      </c>
      <c r="E900" s="14">
        <v>20</v>
      </c>
      <c r="F900" s="21">
        <v>1</v>
      </c>
      <c r="G900" s="21">
        <v>15</v>
      </c>
      <c r="H900" s="12">
        <v>0</v>
      </c>
      <c r="I900" s="12">
        <v>246</v>
      </c>
      <c r="J900" s="12">
        <v>0</v>
      </c>
      <c r="K900" s="12">
        <v>0</v>
      </c>
      <c r="L900" s="12">
        <v>0</v>
      </c>
      <c r="M900" s="12">
        <v>0</v>
      </c>
      <c r="N900" s="12">
        <v>0</v>
      </c>
    </row>
    <row r="901" spans="1:14" s="14" customFormat="1">
      <c r="A901" s="13" t="s">
        <v>1305</v>
      </c>
      <c r="B901" s="14">
        <v>140</v>
      </c>
      <c r="C901" s="14">
        <v>190</v>
      </c>
      <c r="D901" s="14" t="s">
        <v>632</v>
      </c>
      <c r="E901" s="14">
        <v>20</v>
      </c>
      <c r="F901" s="21">
        <v>1</v>
      </c>
      <c r="G901" s="21">
        <v>15</v>
      </c>
      <c r="H901" s="12">
        <v>0</v>
      </c>
      <c r="I901" s="12">
        <v>246</v>
      </c>
      <c r="J901" s="12">
        <v>0</v>
      </c>
      <c r="K901" s="12">
        <v>0</v>
      </c>
      <c r="L901" s="12">
        <v>0</v>
      </c>
      <c r="M901" s="12">
        <v>0</v>
      </c>
      <c r="N901" s="12">
        <v>0</v>
      </c>
    </row>
    <row r="902" spans="1:14" s="14" customFormat="1">
      <c r="A902" s="13" t="s">
        <v>1305</v>
      </c>
      <c r="B902" s="14">
        <v>140</v>
      </c>
      <c r="C902" s="14">
        <v>190</v>
      </c>
      <c r="D902" s="14" t="s">
        <v>637</v>
      </c>
      <c r="E902" s="14">
        <v>20</v>
      </c>
      <c r="F902" s="21">
        <v>1</v>
      </c>
      <c r="G902" s="21">
        <v>15</v>
      </c>
      <c r="H902" s="12">
        <v>0</v>
      </c>
      <c r="I902" s="12">
        <v>246</v>
      </c>
      <c r="J902" s="12">
        <v>0</v>
      </c>
      <c r="K902" s="12">
        <v>0</v>
      </c>
      <c r="L902" s="12">
        <v>0</v>
      </c>
      <c r="M902" s="12">
        <v>0</v>
      </c>
      <c r="N902" s="12">
        <v>0</v>
      </c>
    </row>
    <row r="903" spans="1:14" s="14" customFormat="1">
      <c r="A903" s="13" t="s">
        <v>1305</v>
      </c>
      <c r="B903" s="14">
        <v>140</v>
      </c>
      <c r="C903" s="14">
        <v>190</v>
      </c>
      <c r="D903" s="14" t="s">
        <v>1302</v>
      </c>
      <c r="E903" s="14">
        <v>20</v>
      </c>
      <c r="F903" s="21">
        <v>1</v>
      </c>
      <c r="G903" s="21">
        <v>15</v>
      </c>
      <c r="H903" s="12">
        <v>0</v>
      </c>
      <c r="I903" s="12">
        <v>246</v>
      </c>
      <c r="J903" s="12">
        <v>0</v>
      </c>
      <c r="K903" s="12">
        <v>0</v>
      </c>
      <c r="L903" s="12">
        <v>0</v>
      </c>
      <c r="M903" s="12">
        <v>0</v>
      </c>
      <c r="N903" s="12">
        <v>0</v>
      </c>
    </row>
    <row r="904" spans="1:14" s="14" customFormat="1">
      <c r="A904" s="13" t="s">
        <v>1305</v>
      </c>
      <c r="B904" s="14">
        <v>140</v>
      </c>
      <c r="C904" s="14">
        <v>190</v>
      </c>
      <c r="D904" s="14" t="s">
        <v>636</v>
      </c>
      <c r="E904" s="14">
        <v>20</v>
      </c>
      <c r="F904" s="21">
        <v>1</v>
      </c>
      <c r="G904" s="21">
        <v>15</v>
      </c>
      <c r="H904" s="12">
        <v>0</v>
      </c>
      <c r="I904" s="12">
        <v>246</v>
      </c>
      <c r="J904" s="12">
        <v>0</v>
      </c>
      <c r="K904" s="12">
        <v>0</v>
      </c>
      <c r="L904" s="12">
        <v>0</v>
      </c>
      <c r="M904" s="12">
        <v>0</v>
      </c>
      <c r="N904" s="12">
        <v>0</v>
      </c>
    </row>
    <row r="905" spans="1:14" s="14" customFormat="1">
      <c r="A905" s="13" t="s">
        <v>1305</v>
      </c>
      <c r="B905" s="14">
        <v>140</v>
      </c>
      <c r="C905" s="14">
        <v>190</v>
      </c>
      <c r="D905" s="14" t="s">
        <v>634</v>
      </c>
      <c r="E905" s="14">
        <v>20</v>
      </c>
      <c r="F905" s="21">
        <v>1</v>
      </c>
      <c r="G905" s="21">
        <v>15</v>
      </c>
      <c r="H905" s="12">
        <v>0</v>
      </c>
      <c r="I905" s="12">
        <v>246</v>
      </c>
      <c r="J905" s="12">
        <v>0</v>
      </c>
      <c r="K905" s="12">
        <v>0</v>
      </c>
      <c r="L905" s="12">
        <v>0</v>
      </c>
      <c r="M905" s="12">
        <v>0</v>
      </c>
      <c r="N905" s="12">
        <v>0</v>
      </c>
    </row>
    <row r="906" spans="1:14" s="14" customFormat="1">
      <c r="A906" s="13" t="s">
        <v>1305</v>
      </c>
      <c r="B906" s="14">
        <v>116</v>
      </c>
      <c r="C906" s="14">
        <v>304</v>
      </c>
      <c r="D906" s="14" t="s">
        <v>642</v>
      </c>
      <c r="E906" s="14">
        <v>20</v>
      </c>
      <c r="F906" s="21">
        <v>1</v>
      </c>
      <c r="G906" s="21">
        <v>15</v>
      </c>
      <c r="H906" s="12">
        <v>0</v>
      </c>
      <c r="I906" s="12">
        <v>246</v>
      </c>
      <c r="J906" s="12">
        <v>0</v>
      </c>
      <c r="K906" s="12">
        <v>0</v>
      </c>
      <c r="L906" s="12">
        <v>0</v>
      </c>
      <c r="M906" s="12">
        <v>0</v>
      </c>
      <c r="N906" s="12">
        <v>0</v>
      </c>
    </row>
    <row r="907" spans="1:14" s="14" customFormat="1">
      <c r="A907" s="13" t="s">
        <v>1305</v>
      </c>
      <c r="B907" s="14">
        <v>116</v>
      </c>
      <c r="C907" s="14">
        <v>304</v>
      </c>
      <c r="D907" s="14" t="s">
        <v>632</v>
      </c>
      <c r="E907" s="14">
        <v>20</v>
      </c>
      <c r="F907" s="21">
        <v>1</v>
      </c>
      <c r="G907" s="21">
        <v>15</v>
      </c>
      <c r="H907" s="12">
        <v>0</v>
      </c>
      <c r="I907" s="12">
        <v>246</v>
      </c>
      <c r="J907" s="12">
        <v>0</v>
      </c>
      <c r="K907" s="12">
        <v>0</v>
      </c>
      <c r="L907" s="12">
        <v>0</v>
      </c>
      <c r="M907" s="12">
        <v>0</v>
      </c>
      <c r="N907" s="12">
        <v>0</v>
      </c>
    </row>
    <row r="908" spans="1:14" s="14" customFormat="1">
      <c r="A908" s="13" t="s">
        <v>1305</v>
      </c>
      <c r="B908" s="14">
        <v>116</v>
      </c>
      <c r="C908" s="14">
        <v>304</v>
      </c>
      <c r="D908" s="14" t="s">
        <v>637</v>
      </c>
      <c r="E908" s="14">
        <v>20</v>
      </c>
      <c r="F908" s="21">
        <v>1</v>
      </c>
      <c r="G908" s="21">
        <v>15</v>
      </c>
      <c r="H908" s="12">
        <v>0</v>
      </c>
      <c r="I908" s="12">
        <v>246</v>
      </c>
      <c r="J908" s="12">
        <v>0</v>
      </c>
      <c r="K908" s="12">
        <v>0</v>
      </c>
      <c r="L908" s="12">
        <v>0</v>
      </c>
      <c r="M908" s="12">
        <v>0</v>
      </c>
      <c r="N908" s="12">
        <v>0</v>
      </c>
    </row>
    <row r="909" spans="1:14" s="14" customFormat="1">
      <c r="A909" s="13" t="s">
        <v>1305</v>
      </c>
      <c r="B909" s="14">
        <v>116</v>
      </c>
      <c r="C909" s="14">
        <v>304</v>
      </c>
      <c r="D909" s="14" t="s">
        <v>1302</v>
      </c>
      <c r="E909" s="14">
        <v>20</v>
      </c>
      <c r="F909" s="21">
        <v>1</v>
      </c>
      <c r="G909" s="21">
        <v>15</v>
      </c>
      <c r="H909" s="12">
        <v>0</v>
      </c>
      <c r="I909" s="12">
        <v>246</v>
      </c>
      <c r="J909" s="12">
        <v>0</v>
      </c>
      <c r="K909" s="12">
        <v>0</v>
      </c>
      <c r="L909" s="12">
        <v>0</v>
      </c>
      <c r="M909" s="12">
        <v>0</v>
      </c>
      <c r="N909" s="12">
        <v>0</v>
      </c>
    </row>
    <row r="910" spans="1:14" s="14" customFormat="1">
      <c r="A910" s="13" t="s">
        <v>1305</v>
      </c>
      <c r="B910" s="14">
        <v>116</v>
      </c>
      <c r="C910" s="14">
        <v>304</v>
      </c>
      <c r="D910" s="14" t="s">
        <v>636</v>
      </c>
      <c r="E910" s="14">
        <v>20</v>
      </c>
      <c r="F910" s="21">
        <v>1</v>
      </c>
      <c r="G910" s="21">
        <v>15</v>
      </c>
      <c r="H910" s="12">
        <v>0</v>
      </c>
      <c r="I910" s="12">
        <v>246</v>
      </c>
      <c r="J910" s="12">
        <v>0</v>
      </c>
      <c r="K910" s="12">
        <v>0</v>
      </c>
      <c r="L910" s="12">
        <v>0</v>
      </c>
      <c r="M910" s="12">
        <v>0</v>
      </c>
      <c r="N910" s="12">
        <v>0</v>
      </c>
    </row>
    <row r="911" spans="1:14" s="14" customFormat="1">
      <c r="A911" s="13" t="s">
        <v>1305</v>
      </c>
      <c r="B911" s="14">
        <v>116</v>
      </c>
      <c r="C911" s="14">
        <v>304</v>
      </c>
      <c r="D911" s="14" t="s">
        <v>634</v>
      </c>
      <c r="E911" s="14">
        <v>20</v>
      </c>
      <c r="F911" s="21">
        <v>1</v>
      </c>
      <c r="G911" s="21">
        <v>15</v>
      </c>
      <c r="H911" s="12">
        <v>0</v>
      </c>
      <c r="I911" s="12">
        <v>246</v>
      </c>
      <c r="J911" s="12">
        <v>0</v>
      </c>
      <c r="K911" s="12">
        <v>0</v>
      </c>
      <c r="L911" s="12">
        <v>0</v>
      </c>
      <c r="M911" s="12">
        <v>0</v>
      </c>
      <c r="N911" s="12">
        <v>0</v>
      </c>
    </row>
    <row r="912" spans="1:14" s="14" customFormat="1">
      <c r="A912" s="13" t="s">
        <v>1305</v>
      </c>
      <c r="B912" s="14">
        <v>73</v>
      </c>
      <c r="C912" s="14">
        <v>286</v>
      </c>
      <c r="D912" s="14" t="s">
        <v>642</v>
      </c>
      <c r="E912" s="14">
        <v>20</v>
      </c>
      <c r="F912" s="21">
        <v>1</v>
      </c>
      <c r="G912" s="21">
        <v>15</v>
      </c>
      <c r="H912" s="12">
        <v>0</v>
      </c>
      <c r="I912" s="12">
        <v>246</v>
      </c>
      <c r="J912" s="12">
        <v>0</v>
      </c>
      <c r="K912" s="12">
        <v>0</v>
      </c>
      <c r="L912" s="12">
        <v>0</v>
      </c>
      <c r="M912" s="12">
        <v>0</v>
      </c>
      <c r="N912" s="12">
        <v>0</v>
      </c>
    </row>
    <row r="913" spans="1:14" s="14" customFormat="1">
      <c r="A913" s="13" t="s">
        <v>1305</v>
      </c>
      <c r="B913" s="14">
        <v>73</v>
      </c>
      <c r="C913" s="14">
        <v>286</v>
      </c>
      <c r="D913" s="14" t="s">
        <v>632</v>
      </c>
      <c r="E913" s="14">
        <v>20</v>
      </c>
      <c r="F913" s="21">
        <v>1</v>
      </c>
      <c r="G913" s="21">
        <v>15</v>
      </c>
      <c r="H913" s="12">
        <v>0</v>
      </c>
      <c r="I913" s="12">
        <v>246</v>
      </c>
      <c r="J913" s="12">
        <v>0</v>
      </c>
      <c r="K913" s="12">
        <v>0</v>
      </c>
      <c r="L913" s="12">
        <v>0</v>
      </c>
      <c r="M913" s="12">
        <v>0</v>
      </c>
      <c r="N913" s="12">
        <v>0</v>
      </c>
    </row>
    <row r="914" spans="1:14" s="14" customFormat="1">
      <c r="A914" s="13" t="s">
        <v>1305</v>
      </c>
      <c r="B914" s="14">
        <v>73</v>
      </c>
      <c r="C914" s="14">
        <v>286</v>
      </c>
      <c r="D914" s="14" t="s">
        <v>637</v>
      </c>
      <c r="E914" s="14">
        <v>20</v>
      </c>
      <c r="F914" s="21">
        <v>1</v>
      </c>
      <c r="G914" s="21">
        <v>15</v>
      </c>
      <c r="H914" s="12">
        <v>0</v>
      </c>
      <c r="I914" s="12">
        <v>246</v>
      </c>
      <c r="J914" s="12">
        <v>0</v>
      </c>
      <c r="K914" s="12">
        <v>0</v>
      </c>
      <c r="L914" s="12">
        <v>0</v>
      </c>
      <c r="M914" s="12">
        <v>0</v>
      </c>
      <c r="N914" s="12">
        <v>0</v>
      </c>
    </row>
    <row r="915" spans="1:14" s="14" customFormat="1">
      <c r="A915" s="13" t="s">
        <v>1305</v>
      </c>
      <c r="B915" s="14">
        <v>73</v>
      </c>
      <c r="C915" s="14">
        <v>286</v>
      </c>
      <c r="D915" s="14" t="s">
        <v>1302</v>
      </c>
      <c r="E915" s="14">
        <v>20</v>
      </c>
      <c r="F915" s="21">
        <v>1</v>
      </c>
      <c r="G915" s="21">
        <v>15</v>
      </c>
      <c r="H915" s="12">
        <v>0</v>
      </c>
      <c r="I915" s="12">
        <v>246</v>
      </c>
      <c r="J915" s="12">
        <v>0</v>
      </c>
      <c r="K915" s="12">
        <v>0</v>
      </c>
      <c r="L915" s="12">
        <v>0</v>
      </c>
      <c r="M915" s="12">
        <v>0</v>
      </c>
      <c r="N915" s="12">
        <v>0</v>
      </c>
    </row>
    <row r="916" spans="1:14" s="14" customFormat="1">
      <c r="A916" s="13" t="s">
        <v>1305</v>
      </c>
      <c r="B916" s="14">
        <v>73</v>
      </c>
      <c r="C916" s="14">
        <v>286</v>
      </c>
      <c r="D916" s="14" t="s">
        <v>636</v>
      </c>
      <c r="E916" s="14">
        <v>20</v>
      </c>
      <c r="F916" s="21">
        <v>1</v>
      </c>
      <c r="G916" s="21">
        <v>15</v>
      </c>
      <c r="H916" s="12">
        <v>0</v>
      </c>
      <c r="I916" s="12">
        <v>246</v>
      </c>
      <c r="J916" s="12">
        <v>0</v>
      </c>
      <c r="K916" s="12">
        <v>0</v>
      </c>
      <c r="L916" s="12">
        <v>0</v>
      </c>
      <c r="M916" s="12">
        <v>0</v>
      </c>
      <c r="N916" s="12">
        <v>0</v>
      </c>
    </row>
    <row r="917" spans="1:14" s="14" customFormat="1">
      <c r="A917" s="13" t="s">
        <v>1305</v>
      </c>
      <c r="B917" s="14">
        <v>73</v>
      </c>
      <c r="C917" s="14">
        <v>286</v>
      </c>
      <c r="D917" s="14" t="s">
        <v>634</v>
      </c>
      <c r="E917" s="14">
        <v>20</v>
      </c>
      <c r="F917" s="21">
        <v>1</v>
      </c>
      <c r="G917" s="21">
        <v>15</v>
      </c>
      <c r="H917" s="12">
        <v>0</v>
      </c>
      <c r="I917" s="12">
        <v>246</v>
      </c>
      <c r="J917" s="12">
        <v>0</v>
      </c>
      <c r="K917" s="12">
        <v>0</v>
      </c>
      <c r="L917" s="12">
        <v>0</v>
      </c>
      <c r="M917" s="12">
        <v>0</v>
      </c>
      <c r="N917" s="12">
        <v>0</v>
      </c>
    </row>
    <row r="918" spans="1:14" s="14" customFormat="1">
      <c r="A918" s="13" t="s">
        <v>1305</v>
      </c>
      <c r="B918" s="14">
        <v>77</v>
      </c>
      <c r="C918" s="14">
        <v>188</v>
      </c>
      <c r="D918" s="14" t="s">
        <v>642</v>
      </c>
      <c r="E918" s="14">
        <v>20</v>
      </c>
      <c r="F918" s="21">
        <v>1</v>
      </c>
      <c r="G918" s="21">
        <v>15</v>
      </c>
      <c r="H918" s="12">
        <v>0</v>
      </c>
      <c r="I918" s="12">
        <v>246</v>
      </c>
      <c r="J918" s="12">
        <v>0</v>
      </c>
      <c r="K918" s="12">
        <v>0</v>
      </c>
      <c r="L918" s="12">
        <v>0</v>
      </c>
      <c r="M918" s="12">
        <v>0</v>
      </c>
      <c r="N918" s="12">
        <v>0</v>
      </c>
    </row>
    <row r="919" spans="1:14" s="14" customFormat="1">
      <c r="A919" s="13" t="s">
        <v>1305</v>
      </c>
      <c r="B919" s="14">
        <v>77</v>
      </c>
      <c r="C919" s="14">
        <v>188</v>
      </c>
      <c r="D919" s="14" t="s">
        <v>632</v>
      </c>
      <c r="E919" s="14">
        <v>20</v>
      </c>
      <c r="F919" s="21">
        <v>1</v>
      </c>
      <c r="G919" s="21">
        <v>15</v>
      </c>
      <c r="H919" s="12">
        <v>0</v>
      </c>
      <c r="I919" s="12">
        <v>246</v>
      </c>
      <c r="J919" s="12">
        <v>0</v>
      </c>
      <c r="K919" s="12">
        <v>0</v>
      </c>
      <c r="L919" s="12">
        <v>0</v>
      </c>
      <c r="M919" s="12">
        <v>0</v>
      </c>
      <c r="N919" s="12">
        <v>0</v>
      </c>
    </row>
    <row r="920" spans="1:14" s="14" customFormat="1">
      <c r="A920" s="13" t="s">
        <v>1305</v>
      </c>
      <c r="B920" s="14">
        <v>77</v>
      </c>
      <c r="C920" s="14">
        <v>188</v>
      </c>
      <c r="D920" s="14" t="s">
        <v>637</v>
      </c>
      <c r="E920" s="14">
        <v>20</v>
      </c>
      <c r="F920" s="21">
        <v>1</v>
      </c>
      <c r="G920" s="21">
        <v>15</v>
      </c>
      <c r="H920" s="12">
        <v>0</v>
      </c>
      <c r="I920" s="12">
        <v>246</v>
      </c>
      <c r="J920" s="12">
        <v>0</v>
      </c>
      <c r="K920" s="12">
        <v>0</v>
      </c>
      <c r="L920" s="12">
        <v>0</v>
      </c>
      <c r="M920" s="12">
        <v>0</v>
      </c>
      <c r="N920" s="12">
        <v>0</v>
      </c>
    </row>
    <row r="921" spans="1:14" s="14" customFormat="1">
      <c r="A921" s="13" t="s">
        <v>1305</v>
      </c>
      <c r="B921" s="14">
        <v>77</v>
      </c>
      <c r="C921" s="14">
        <v>188</v>
      </c>
      <c r="D921" s="14" t="s">
        <v>1302</v>
      </c>
      <c r="E921" s="14">
        <v>20</v>
      </c>
      <c r="F921" s="21">
        <v>1</v>
      </c>
      <c r="G921" s="21">
        <v>15</v>
      </c>
      <c r="H921" s="12">
        <v>0</v>
      </c>
      <c r="I921" s="12">
        <v>246</v>
      </c>
      <c r="J921" s="12">
        <v>0</v>
      </c>
      <c r="K921" s="12">
        <v>0</v>
      </c>
      <c r="L921" s="12">
        <v>0</v>
      </c>
      <c r="M921" s="12">
        <v>0</v>
      </c>
      <c r="N921" s="12">
        <v>0</v>
      </c>
    </row>
    <row r="922" spans="1:14" s="14" customFormat="1">
      <c r="A922" s="13" t="s">
        <v>1305</v>
      </c>
      <c r="B922" s="14">
        <v>77</v>
      </c>
      <c r="C922" s="14">
        <v>188</v>
      </c>
      <c r="D922" s="14" t="s">
        <v>636</v>
      </c>
      <c r="E922" s="14">
        <v>20</v>
      </c>
      <c r="F922" s="21">
        <v>1</v>
      </c>
      <c r="G922" s="21">
        <v>15</v>
      </c>
      <c r="H922" s="12">
        <v>0</v>
      </c>
      <c r="I922" s="12">
        <v>246</v>
      </c>
      <c r="J922" s="12">
        <v>0</v>
      </c>
      <c r="K922" s="12">
        <v>0</v>
      </c>
      <c r="L922" s="12">
        <v>0</v>
      </c>
      <c r="M922" s="12">
        <v>0</v>
      </c>
      <c r="N922" s="12">
        <v>0</v>
      </c>
    </row>
    <row r="923" spans="1:14" s="14" customFormat="1">
      <c r="A923" s="13" t="s">
        <v>1305</v>
      </c>
      <c r="B923" s="14">
        <v>77</v>
      </c>
      <c r="C923" s="14">
        <v>188</v>
      </c>
      <c r="D923" s="14" t="s">
        <v>634</v>
      </c>
      <c r="E923" s="14">
        <v>20</v>
      </c>
      <c r="F923" s="21">
        <v>1</v>
      </c>
      <c r="G923" s="21">
        <v>15</v>
      </c>
      <c r="H923" s="12">
        <v>0</v>
      </c>
      <c r="I923" s="12">
        <v>246</v>
      </c>
      <c r="J923" s="12">
        <v>0</v>
      </c>
      <c r="K923" s="12">
        <v>0</v>
      </c>
      <c r="L923" s="12">
        <v>0</v>
      </c>
      <c r="M923" s="12">
        <v>0</v>
      </c>
      <c r="N923" s="12">
        <v>0</v>
      </c>
    </row>
    <row r="924" spans="1:14" s="14" customFormat="1">
      <c r="A924" s="13" t="s">
        <v>1305</v>
      </c>
      <c r="B924" s="14">
        <v>64</v>
      </c>
      <c r="C924" s="14">
        <v>141</v>
      </c>
      <c r="D924" s="14" t="s">
        <v>642</v>
      </c>
      <c r="E924" s="14">
        <v>20</v>
      </c>
      <c r="F924" s="21">
        <v>1</v>
      </c>
      <c r="G924" s="21">
        <v>15</v>
      </c>
      <c r="H924" s="12">
        <v>0</v>
      </c>
      <c r="I924" s="12">
        <v>246</v>
      </c>
      <c r="J924" s="12">
        <v>0</v>
      </c>
      <c r="K924" s="12">
        <v>0</v>
      </c>
      <c r="L924" s="12">
        <v>0</v>
      </c>
      <c r="M924" s="12">
        <v>0</v>
      </c>
      <c r="N924" s="12">
        <v>0</v>
      </c>
    </row>
    <row r="925" spans="1:14" s="14" customFormat="1">
      <c r="A925" s="13" t="s">
        <v>1305</v>
      </c>
      <c r="B925" s="14">
        <v>64</v>
      </c>
      <c r="C925" s="14">
        <v>141</v>
      </c>
      <c r="D925" s="14" t="s">
        <v>632</v>
      </c>
      <c r="E925" s="14">
        <v>20</v>
      </c>
      <c r="F925" s="21">
        <v>1</v>
      </c>
      <c r="G925" s="21">
        <v>15</v>
      </c>
      <c r="H925" s="12">
        <v>0</v>
      </c>
      <c r="I925" s="12">
        <v>246</v>
      </c>
      <c r="J925" s="12">
        <v>0</v>
      </c>
      <c r="K925" s="12">
        <v>0</v>
      </c>
      <c r="L925" s="12">
        <v>0</v>
      </c>
      <c r="M925" s="12">
        <v>0</v>
      </c>
      <c r="N925" s="12">
        <v>0</v>
      </c>
    </row>
    <row r="926" spans="1:14" s="14" customFormat="1">
      <c r="A926" s="13" t="s">
        <v>1305</v>
      </c>
      <c r="B926" s="14">
        <v>64</v>
      </c>
      <c r="C926" s="14">
        <v>141</v>
      </c>
      <c r="D926" s="14" t="s">
        <v>637</v>
      </c>
      <c r="E926" s="14">
        <v>20</v>
      </c>
      <c r="F926" s="21">
        <v>1</v>
      </c>
      <c r="G926" s="21">
        <v>15</v>
      </c>
      <c r="H926" s="12">
        <v>0</v>
      </c>
      <c r="I926" s="12">
        <v>246</v>
      </c>
      <c r="J926" s="12">
        <v>0</v>
      </c>
      <c r="K926" s="12">
        <v>0</v>
      </c>
      <c r="L926" s="12">
        <v>0</v>
      </c>
      <c r="M926" s="12">
        <v>0</v>
      </c>
      <c r="N926" s="12">
        <v>0</v>
      </c>
    </row>
    <row r="927" spans="1:14" s="14" customFormat="1">
      <c r="A927" s="13" t="s">
        <v>1305</v>
      </c>
      <c r="B927" s="14">
        <v>64</v>
      </c>
      <c r="C927" s="14">
        <v>141</v>
      </c>
      <c r="D927" s="14" t="s">
        <v>1302</v>
      </c>
      <c r="E927" s="14">
        <v>20</v>
      </c>
      <c r="F927" s="21">
        <v>1</v>
      </c>
      <c r="G927" s="21">
        <v>15</v>
      </c>
      <c r="H927" s="12">
        <v>0</v>
      </c>
      <c r="I927" s="12">
        <v>246</v>
      </c>
      <c r="J927" s="12">
        <v>0</v>
      </c>
      <c r="K927" s="12">
        <v>0</v>
      </c>
      <c r="L927" s="12">
        <v>0</v>
      </c>
      <c r="M927" s="12">
        <v>0</v>
      </c>
      <c r="N927" s="12">
        <v>0</v>
      </c>
    </row>
    <row r="928" spans="1:14" s="14" customFormat="1">
      <c r="A928" s="13" t="s">
        <v>1305</v>
      </c>
      <c r="B928" s="14">
        <v>64</v>
      </c>
      <c r="C928" s="14">
        <v>141</v>
      </c>
      <c r="D928" s="14" t="s">
        <v>636</v>
      </c>
      <c r="E928" s="14">
        <v>20</v>
      </c>
      <c r="F928" s="21">
        <v>1</v>
      </c>
      <c r="G928" s="21">
        <v>15</v>
      </c>
      <c r="H928" s="12">
        <v>0</v>
      </c>
      <c r="I928" s="12">
        <v>246</v>
      </c>
      <c r="J928" s="12">
        <v>0</v>
      </c>
      <c r="K928" s="12">
        <v>0</v>
      </c>
      <c r="L928" s="12">
        <v>0</v>
      </c>
      <c r="M928" s="12">
        <v>0</v>
      </c>
      <c r="N928" s="12">
        <v>0</v>
      </c>
    </row>
    <row r="929" spans="1:14" s="14" customFormat="1">
      <c r="A929" s="13" t="s">
        <v>1305</v>
      </c>
      <c r="B929" s="14">
        <v>64</v>
      </c>
      <c r="C929" s="14">
        <v>141</v>
      </c>
      <c r="D929" s="14" t="s">
        <v>634</v>
      </c>
      <c r="E929" s="14">
        <v>20</v>
      </c>
      <c r="F929" s="21">
        <v>1</v>
      </c>
      <c r="G929" s="21">
        <v>15</v>
      </c>
      <c r="H929" s="12">
        <v>0</v>
      </c>
      <c r="I929" s="12">
        <v>246</v>
      </c>
      <c r="J929" s="12">
        <v>0</v>
      </c>
      <c r="K929" s="12">
        <v>0</v>
      </c>
      <c r="L929" s="12">
        <v>0</v>
      </c>
      <c r="M929" s="12">
        <v>0</v>
      </c>
      <c r="N929" s="12">
        <v>0</v>
      </c>
    </row>
    <row r="931" spans="1:14">
      <c r="A931" s="11" t="s">
        <v>1222</v>
      </c>
    </row>
    <row r="932" spans="1:14">
      <c r="A932" s="11" t="s">
        <v>1306</v>
      </c>
    </row>
    <row r="933" spans="1:14" s="14" customFormat="1">
      <c r="A933" s="13" t="s">
        <v>1307</v>
      </c>
      <c r="B933" s="14">
        <v>200</v>
      </c>
      <c r="C933" s="14">
        <v>200</v>
      </c>
      <c r="D933" s="14" t="s">
        <v>642</v>
      </c>
      <c r="E933" s="14">
        <v>200</v>
      </c>
      <c r="F933" s="21">
        <v>15</v>
      </c>
      <c r="G933" s="21">
        <v>60</v>
      </c>
      <c r="H933" s="14">
        <v>0</v>
      </c>
      <c r="I933" s="14">
        <v>246</v>
      </c>
      <c r="J933" s="14">
        <v>0</v>
      </c>
      <c r="K933" s="14">
        <v>0</v>
      </c>
      <c r="L933" s="12">
        <v>0</v>
      </c>
      <c r="M933" s="12">
        <v>0</v>
      </c>
      <c r="N933" s="12">
        <v>0</v>
      </c>
    </row>
    <row r="934" spans="1:14" s="14" customFormat="1">
      <c r="A934" s="13" t="s">
        <v>1307</v>
      </c>
      <c r="B934" s="14">
        <v>200</v>
      </c>
      <c r="C934" s="14">
        <v>200</v>
      </c>
      <c r="D934" s="14" t="s">
        <v>643</v>
      </c>
      <c r="E934" s="14">
        <v>200</v>
      </c>
      <c r="F934" s="21">
        <v>15</v>
      </c>
      <c r="G934" s="21">
        <v>60</v>
      </c>
      <c r="H934" s="14">
        <v>0</v>
      </c>
      <c r="I934" s="14">
        <v>246</v>
      </c>
      <c r="J934" s="14">
        <v>0</v>
      </c>
      <c r="K934" s="14">
        <v>0</v>
      </c>
      <c r="L934" s="12">
        <v>0</v>
      </c>
      <c r="M934" s="12">
        <v>0</v>
      </c>
      <c r="N934" s="12">
        <v>0</v>
      </c>
    </row>
    <row r="935" spans="1:14" s="14" customFormat="1">
      <c r="A935" s="13" t="s">
        <v>1307</v>
      </c>
      <c r="B935" s="14">
        <v>200</v>
      </c>
      <c r="C935" s="14">
        <v>200</v>
      </c>
      <c r="D935" s="14" t="s">
        <v>632</v>
      </c>
      <c r="E935" s="14">
        <v>200</v>
      </c>
      <c r="F935" s="21">
        <v>15</v>
      </c>
      <c r="G935" s="21">
        <v>60</v>
      </c>
      <c r="H935" s="14">
        <v>0</v>
      </c>
      <c r="I935" s="14">
        <v>246</v>
      </c>
      <c r="J935" s="14">
        <v>0</v>
      </c>
      <c r="K935" s="14">
        <v>0</v>
      </c>
      <c r="L935" s="12">
        <v>0</v>
      </c>
      <c r="M935" s="12">
        <v>0</v>
      </c>
      <c r="N935" s="12">
        <v>0</v>
      </c>
    </row>
    <row r="936" spans="1:14" s="14" customFormat="1">
      <c r="A936" s="13" t="s">
        <v>1307</v>
      </c>
      <c r="B936" s="14">
        <v>200</v>
      </c>
      <c r="C936" s="14">
        <v>200</v>
      </c>
      <c r="D936" s="14" t="s">
        <v>637</v>
      </c>
      <c r="E936" s="14">
        <v>200</v>
      </c>
      <c r="F936" s="21">
        <v>15</v>
      </c>
      <c r="G936" s="21">
        <v>60</v>
      </c>
      <c r="H936" s="14">
        <v>0</v>
      </c>
      <c r="I936" s="14">
        <v>246</v>
      </c>
      <c r="J936" s="14">
        <v>0</v>
      </c>
      <c r="K936" s="14">
        <v>0</v>
      </c>
      <c r="L936" s="12">
        <v>0</v>
      </c>
      <c r="M936" s="12">
        <v>0</v>
      </c>
      <c r="N936" s="12">
        <v>0</v>
      </c>
    </row>
    <row r="937" spans="1:14" s="14" customFormat="1">
      <c r="A937" s="13" t="s">
        <v>1307</v>
      </c>
      <c r="B937" s="14">
        <v>200</v>
      </c>
      <c r="C937" s="14">
        <v>200</v>
      </c>
      <c r="D937" s="14" t="s">
        <v>636</v>
      </c>
      <c r="E937" s="14">
        <v>200</v>
      </c>
      <c r="F937" s="21">
        <v>15</v>
      </c>
      <c r="G937" s="21">
        <v>60</v>
      </c>
      <c r="H937" s="14">
        <v>0</v>
      </c>
      <c r="I937" s="14">
        <v>246</v>
      </c>
      <c r="J937" s="14">
        <v>0</v>
      </c>
      <c r="K937" s="14">
        <v>0</v>
      </c>
      <c r="L937" s="12">
        <v>0</v>
      </c>
      <c r="M937" s="12">
        <v>0</v>
      </c>
      <c r="N937" s="12">
        <v>0</v>
      </c>
    </row>
    <row r="938" spans="1:14" s="14" customFormat="1">
      <c r="A938" s="13" t="s">
        <v>1307</v>
      </c>
      <c r="B938" s="14">
        <v>200</v>
      </c>
      <c r="C938" s="14">
        <v>200</v>
      </c>
      <c r="D938" s="14" t="s">
        <v>641</v>
      </c>
      <c r="E938" s="14">
        <v>200</v>
      </c>
      <c r="F938" s="21">
        <v>3</v>
      </c>
      <c r="G938" s="21">
        <v>60</v>
      </c>
      <c r="H938" s="14">
        <v>0</v>
      </c>
      <c r="I938" s="14">
        <v>246</v>
      </c>
      <c r="J938" s="14">
        <v>0</v>
      </c>
      <c r="K938" s="14">
        <v>0</v>
      </c>
      <c r="L938" s="12">
        <v>0</v>
      </c>
      <c r="M938" s="12">
        <v>0</v>
      </c>
      <c r="N938" s="12">
        <v>0</v>
      </c>
    </row>
    <row r="939" spans="1:14" s="14" customFormat="1">
      <c r="A939" s="13" t="s">
        <v>1307</v>
      </c>
      <c r="B939" s="14">
        <v>200</v>
      </c>
      <c r="C939" s="14">
        <v>200</v>
      </c>
      <c r="D939" s="14" t="s">
        <v>1298</v>
      </c>
      <c r="E939" s="14">
        <v>200</v>
      </c>
      <c r="F939" s="21">
        <v>3</v>
      </c>
      <c r="G939" s="21">
        <v>60</v>
      </c>
      <c r="H939" s="14">
        <v>0</v>
      </c>
      <c r="I939" s="14">
        <v>246</v>
      </c>
      <c r="J939" s="14">
        <v>0</v>
      </c>
      <c r="K939" s="14">
        <v>0</v>
      </c>
      <c r="L939" s="12">
        <v>0</v>
      </c>
      <c r="M939" s="12">
        <v>0</v>
      </c>
      <c r="N939" s="12">
        <v>0</v>
      </c>
    </row>
    <row r="940" spans="1:14" s="14" customFormat="1">
      <c r="A940" s="13" t="s">
        <v>1307</v>
      </c>
      <c r="B940" s="14">
        <v>200</v>
      </c>
      <c r="C940" s="14">
        <v>200</v>
      </c>
      <c r="D940" s="14" t="s">
        <v>635</v>
      </c>
      <c r="E940" s="14">
        <v>200</v>
      </c>
      <c r="F940" s="21">
        <v>3</v>
      </c>
      <c r="G940" s="21">
        <v>60</v>
      </c>
      <c r="H940" s="14">
        <v>0</v>
      </c>
      <c r="I940" s="14">
        <v>246</v>
      </c>
      <c r="J940" s="14">
        <v>0</v>
      </c>
      <c r="K940" s="14">
        <v>0</v>
      </c>
      <c r="L940" s="12">
        <v>0</v>
      </c>
      <c r="M940" s="12">
        <v>0</v>
      </c>
      <c r="N940" s="12">
        <v>0</v>
      </c>
    </row>
    <row r="941" spans="1:14" s="18" customFormat="1">
      <c r="A941" s="17" t="s">
        <v>1307</v>
      </c>
      <c r="B941" s="18">
        <v>290</v>
      </c>
      <c r="C941" s="18">
        <v>50</v>
      </c>
      <c r="D941" s="18" t="s">
        <v>1299</v>
      </c>
      <c r="E941" s="18">
        <v>5</v>
      </c>
      <c r="F941" s="29">
        <v>1</v>
      </c>
      <c r="G941" s="22">
        <v>60</v>
      </c>
      <c r="H941" s="18">
        <v>0</v>
      </c>
      <c r="I941" s="18">
        <v>249</v>
      </c>
      <c r="J941" s="18">
        <v>0</v>
      </c>
      <c r="K941" s="18">
        <v>0</v>
      </c>
      <c r="L941" s="12">
        <v>0</v>
      </c>
      <c r="M941" s="12">
        <v>0</v>
      </c>
      <c r="N941" s="12">
        <v>0</v>
      </c>
    </row>
    <row r="942" spans="1:14" s="18" customFormat="1">
      <c r="A942" s="17" t="s">
        <v>1307</v>
      </c>
      <c r="B942" s="18">
        <v>60</v>
      </c>
      <c r="C942" s="18">
        <v>130</v>
      </c>
      <c r="D942" s="18" t="s">
        <v>1299</v>
      </c>
      <c r="E942" s="18">
        <v>5</v>
      </c>
      <c r="F942" s="29">
        <v>1</v>
      </c>
      <c r="G942" s="22">
        <v>60</v>
      </c>
      <c r="H942" s="18">
        <v>0</v>
      </c>
      <c r="I942" s="18">
        <v>249</v>
      </c>
      <c r="J942" s="18">
        <v>0</v>
      </c>
      <c r="K942" s="18">
        <v>0</v>
      </c>
      <c r="L942" s="12">
        <v>0</v>
      </c>
      <c r="M942" s="12">
        <v>0</v>
      </c>
      <c r="N942" s="12">
        <v>0</v>
      </c>
    </row>
    <row r="943" spans="1:14" s="18" customFormat="1">
      <c r="A943" s="17" t="s">
        <v>1307</v>
      </c>
      <c r="B943" s="18">
        <v>200</v>
      </c>
      <c r="C943" s="18">
        <v>190</v>
      </c>
      <c r="D943" s="18" t="s">
        <v>1299</v>
      </c>
      <c r="E943" s="18">
        <v>5</v>
      </c>
      <c r="F943" s="29">
        <v>1</v>
      </c>
      <c r="G943" s="22">
        <v>60</v>
      </c>
      <c r="H943" s="18">
        <v>0</v>
      </c>
      <c r="I943" s="18">
        <v>249</v>
      </c>
      <c r="J943" s="18">
        <v>0</v>
      </c>
      <c r="K943" s="18">
        <v>0</v>
      </c>
      <c r="L943" s="12">
        <v>0</v>
      </c>
      <c r="M943" s="12">
        <v>0</v>
      </c>
      <c r="N943" s="12">
        <v>0</v>
      </c>
    </row>
    <row r="944" spans="1:14" s="18" customFormat="1">
      <c r="A944" s="17" t="s">
        <v>1307</v>
      </c>
      <c r="B944" s="18">
        <v>200</v>
      </c>
      <c r="C944" s="18">
        <v>200</v>
      </c>
      <c r="D944" s="18" t="s">
        <v>1299</v>
      </c>
      <c r="E944" s="18">
        <v>200</v>
      </c>
      <c r="F944" s="29">
        <v>1</v>
      </c>
      <c r="G944" s="22">
        <v>60</v>
      </c>
      <c r="H944" s="18">
        <v>0</v>
      </c>
      <c r="I944" s="18">
        <v>249</v>
      </c>
      <c r="J944" s="18">
        <v>0</v>
      </c>
      <c r="K944" s="18">
        <v>0</v>
      </c>
      <c r="L944" s="12">
        <v>0</v>
      </c>
      <c r="M944" s="12">
        <v>0</v>
      </c>
      <c r="N944" s="12">
        <v>0</v>
      </c>
    </row>
    <row r="945" spans="1:14" s="14" customFormat="1">
      <c r="A945" s="13" t="s">
        <v>1307</v>
      </c>
      <c r="B945" s="14">
        <v>138</v>
      </c>
      <c r="C945" s="14">
        <v>347</v>
      </c>
      <c r="D945" s="14" t="s">
        <v>642</v>
      </c>
      <c r="E945" s="14">
        <v>15</v>
      </c>
      <c r="F945" s="21">
        <v>1</v>
      </c>
      <c r="G945" s="21">
        <v>15</v>
      </c>
      <c r="H945" s="14">
        <v>0</v>
      </c>
      <c r="I945" s="14">
        <v>246</v>
      </c>
      <c r="J945" s="14">
        <v>0</v>
      </c>
      <c r="K945" s="14">
        <v>0</v>
      </c>
      <c r="L945" s="12">
        <v>0</v>
      </c>
      <c r="M945" s="12">
        <v>0</v>
      </c>
      <c r="N945" s="12">
        <v>0</v>
      </c>
    </row>
    <row r="946" spans="1:14" s="14" customFormat="1">
      <c r="A946" s="13" t="s">
        <v>1307</v>
      </c>
      <c r="B946" s="14">
        <v>138</v>
      </c>
      <c r="C946" s="14">
        <v>347</v>
      </c>
      <c r="D946" s="14" t="s">
        <v>643</v>
      </c>
      <c r="E946" s="14">
        <v>15</v>
      </c>
      <c r="F946" s="21">
        <v>1</v>
      </c>
      <c r="G946" s="21">
        <v>15</v>
      </c>
      <c r="H946" s="14">
        <v>0</v>
      </c>
      <c r="I946" s="14">
        <v>246</v>
      </c>
      <c r="J946" s="14">
        <v>0</v>
      </c>
      <c r="K946" s="14">
        <v>0</v>
      </c>
      <c r="L946" s="12">
        <v>0</v>
      </c>
      <c r="M946" s="12">
        <v>0</v>
      </c>
      <c r="N946" s="12">
        <v>0</v>
      </c>
    </row>
    <row r="947" spans="1:14" s="14" customFormat="1">
      <c r="A947" s="13" t="s">
        <v>1307</v>
      </c>
      <c r="B947" s="14">
        <v>138</v>
      </c>
      <c r="C947" s="14">
        <v>347</v>
      </c>
      <c r="D947" s="14" t="s">
        <v>632</v>
      </c>
      <c r="E947" s="14">
        <v>15</v>
      </c>
      <c r="F947" s="21">
        <v>1</v>
      </c>
      <c r="G947" s="21">
        <v>15</v>
      </c>
      <c r="H947" s="14">
        <v>0</v>
      </c>
      <c r="I947" s="14">
        <v>246</v>
      </c>
      <c r="J947" s="14">
        <v>0</v>
      </c>
      <c r="K947" s="14">
        <v>0</v>
      </c>
      <c r="L947" s="12">
        <v>0</v>
      </c>
      <c r="M947" s="12">
        <v>0</v>
      </c>
      <c r="N947" s="12">
        <v>0</v>
      </c>
    </row>
    <row r="948" spans="1:14" s="14" customFormat="1">
      <c r="A948" s="13" t="s">
        <v>1307</v>
      </c>
      <c r="B948" s="14">
        <v>138</v>
      </c>
      <c r="C948" s="14">
        <v>347</v>
      </c>
      <c r="D948" s="14" t="s">
        <v>637</v>
      </c>
      <c r="E948" s="14">
        <v>15</v>
      </c>
      <c r="F948" s="21">
        <v>1</v>
      </c>
      <c r="G948" s="21">
        <v>15</v>
      </c>
      <c r="H948" s="14">
        <v>0</v>
      </c>
      <c r="I948" s="14">
        <v>246</v>
      </c>
      <c r="J948" s="14">
        <v>0</v>
      </c>
      <c r="K948" s="14">
        <v>0</v>
      </c>
      <c r="L948" s="12">
        <v>0</v>
      </c>
      <c r="M948" s="12">
        <v>0</v>
      </c>
      <c r="N948" s="12">
        <v>0</v>
      </c>
    </row>
    <row r="949" spans="1:14" s="14" customFormat="1">
      <c r="A949" s="13" t="s">
        <v>1307</v>
      </c>
      <c r="B949" s="14">
        <v>138</v>
      </c>
      <c r="C949" s="14">
        <v>347</v>
      </c>
      <c r="D949" s="14" t="s">
        <v>636</v>
      </c>
      <c r="E949" s="14">
        <v>15</v>
      </c>
      <c r="F949" s="21">
        <v>1</v>
      </c>
      <c r="G949" s="21">
        <v>15</v>
      </c>
      <c r="H949" s="14">
        <v>0</v>
      </c>
      <c r="I949" s="14">
        <v>246</v>
      </c>
      <c r="J949" s="14">
        <v>0</v>
      </c>
      <c r="K949" s="14">
        <v>0</v>
      </c>
      <c r="L949" s="12">
        <v>0</v>
      </c>
      <c r="M949" s="12">
        <v>0</v>
      </c>
      <c r="N949" s="12">
        <v>0</v>
      </c>
    </row>
    <row r="950" spans="1:14" s="14" customFormat="1">
      <c r="A950" s="13" t="s">
        <v>1307</v>
      </c>
      <c r="B950" s="14">
        <v>102</v>
      </c>
      <c r="C950" s="14">
        <v>320</v>
      </c>
      <c r="D950" s="14" t="s">
        <v>642</v>
      </c>
      <c r="E950" s="14">
        <v>15</v>
      </c>
      <c r="F950" s="21">
        <v>1</v>
      </c>
      <c r="G950" s="21">
        <v>15</v>
      </c>
      <c r="H950" s="14">
        <v>0</v>
      </c>
      <c r="I950" s="14">
        <v>246</v>
      </c>
      <c r="J950" s="14">
        <v>0</v>
      </c>
      <c r="K950" s="14">
        <v>0</v>
      </c>
      <c r="L950" s="12">
        <v>0</v>
      </c>
      <c r="M950" s="12">
        <v>0</v>
      </c>
      <c r="N950" s="12">
        <v>0</v>
      </c>
    </row>
    <row r="951" spans="1:14" s="14" customFormat="1">
      <c r="A951" s="13" t="s">
        <v>1307</v>
      </c>
      <c r="B951" s="14">
        <v>102</v>
      </c>
      <c r="C951" s="14">
        <v>320</v>
      </c>
      <c r="D951" s="14" t="s">
        <v>643</v>
      </c>
      <c r="E951" s="14">
        <v>15</v>
      </c>
      <c r="F951" s="21">
        <v>1</v>
      </c>
      <c r="G951" s="21">
        <v>15</v>
      </c>
      <c r="H951" s="14">
        <v>0</v>
      </c>
      <c r="I951" s="14">
        <v>246</v>
      </c>
      <c r="J951" s="14">
        <v>0</v>
      </c>
      <c r="K951" s="14">
        <v>0</v>
      </c>
      <c r="L951" s="12">
        <v>0</v>
      </c>
      <c r="M951" s="12">
        <v>0</v>
      </c>
      <c r="N951" s="12">
        <v>0</v>
      </c>
    </row>
    <row r="952" spans="1:14" s="14" customFormat="1">
      <c r="A952" s="13" t="s">
        <v>1307</v>
      </c>
      <c r="B952" s="14">
        <v>102</v>
      </c>
      <c r="C952" s="14">
        <v>320</v>
      </c>
      <c r="D952" s="14" t="s">
        <v>632</v>
      </c>
      <c r="E952" s="14">
        <v>15</v>
      </c>
      <c r="F952" s="21">
        <v>1</v>
      </c>
      <c r="G952" s="21">
        <v>15</v>
      </c>
      <c r="H952" s="14">
        <v>0</v>
      </c>
      <c r="I952" s="14">
        <v>246</v>
      </c>
      <c r="J952" s="14">
        <v>0</v>
      </c>
      <c r="K952" s="14">
        <v>0</v>
      </c>
      <c r="L952" s="12">
        <v>0</v>
      </c>
      <c r="M952" s="12">
        <v>0</v>
      </c>
      <c r="N952" s="12">
        <v>0</v>
      </c>
    </row>
    <row r="953" spans="1:14" s="14" customFormat="1">
      <c r="A953" s="13" t="s">
        <v>1307</v>
      </c>
      <c r="B953" s="14">
        <v>102</v>
      </c>
      <c r="C953" s="14">
        <v>320</v>
      </c>
      <c r="D953" s="14" t="s">
        <v>637</v>
      </c>
      <c r="E953" s="14">
        <v>15</v>
      </c>
      <c r="F953" s="21">
        <v>1</v>
      </c>
      <c r="G953" s="21">
        <v>15</v>
      </c>
      <c r="H953" s="14">
        <v>0</v>
      </c>
      <c r="I953" s="14">
        <v>246</v>
      </c>
      <c r="J953" s="14">
        <v>0</v>
      </c>
      <c r="K953" s="14">
        <v>0</v>
      </c>
      <c r="L953" s="12">
        <v>0</v>
      </c>
      <c r="M953" s="12">
        <v>0</v>
      </c>
      <c r="N953" s="12">
        <v>0</v>
      </c>
    </row>
    <row r="954" spans="1:14" s="14" customFormat="1">
      <c r="A954" s="13" t="s">
        <v>1307</v>
      </c>
      <c r="B954" s="14">
        <v>102</v>
      </c>
      <c r="C954" s="14">
        <v>320</v>
      </c>
      <c r="D954" s="14" t="s">
        <v>636</v>
      </c>
      <c r="E954" s="14">
        <v>15</v>
      </c>
      <c r="F954" s="21">
        <v>1</v>
      </c>
      <c r="G954" s="21">
        <v>15</v>
      </c>
      <c r="H954" s="14">
        <v>0</v>
      </c>
      <c r="I954" s="14">
        <v>246</v>
      </c>
      <c r="J954" s="14">
        <v>0</v>
      </c>
      <c r="K954" s="14">
        <v>0</v>
      </c>
      <c r="L954" s="12">
        <v>0</v>
      </c>
      <c r="M954" s="12">
        <v>0</v>
      </c>
      <c r="N954" s="12">
        <v>0</v>
      </c>
    </row>
    <row r="955" spans="1:14" s="14" customFormat="1">
      <c r="A955" s="13" t="s">
        <v>1307</v>
      </c>
      <c r="B955" s="14">
        <v>48</v>
      </c>
      <c r="C955" s="14">
        <v>343</v>
      </c>
      <c r="D955" s="14" t="s">
        <v>642</v>
      </c>
      <c r="E955" s="14">
        <v>15</v>
      </c>
      <c r="F955" s="21">
        <v>1</v>
      </c>
      <c r="G955" s="21">
        <v>15</v>
      </c>
      <c r="H955" s="14">
        <v>0</v>
      </c>
      <c r="I955" s="14">
        <v>246</v>
      </c>
      <c r="J955" s="14">
        <v>0</v>
      </c>
      <c r="K955" s="14">
        <v>0</v>
      </c>
      <c r="L955" s="12">
        <v>0</v>
      </c>
      <c r="M955" s="12">
        <v>0</v>
      </c>
      <c r="N955" s="12">
        <v>0</v>
      </c>
    </row>
    <row r="956" spans="1:14" s="14" customFormat="1">
      <c r="A956" s="13" t="s">
        <v>1307</v>
      </c>
      <c r="B956" s="14">
        <v>48</v>
      </c>
      <c r="C956" s="14">
        <v>343</v>
      </c>
      <c r="D956" s="14" t="s">
        <v>643</v>
      </c>
      <c r="E956" s="14">
        <v>15</v>
      </c>
      <c r="F956" s="21">
        <v>1</v>
      </c>
      <c r="G956" s="21">
        <v>15</v>
      </c>
      <c r="H956" s="14">
        <v>0</v>
      </c>
      <c r="I956" s="14">
        <v>246</v>
      </c>
      <c r="J956" s="14">
        <v>0</v>
      </c>
      <c r="K956" s="14">
        <v>0</v>
      </c>
      <c r="L956" s="12">
        <v>0</v>
      </c>
      <c r="M956" s="12">
        <v>0</v>
      </c>
      <c r="N956" s="12">
        <v>0</v>
      </c>
    </row>
    <row r="957" spans="1:14" s="14" customFormat="1">
      <c r="A957" s="13" t="s">
        <v>1307</v>
      </c>
      <c r="B957" s="14">
        <v>48</v>
      </c>
      <c r="C957" s="14">
        <v>343</v>
      </c>
      <c r="D957" s="14" t="s">
        <v>632</v>
      </c>
      <c r="E957" s="14">
        <v>15</v>
      </c>
      <c r="F957" s="21">
        <v>1</v>
      </c>
      <c r="G957" s="21">
        <v>15</v>
      </c>
      <c r="H957" s="14">
        <v>0</v>
      </c>
      <c r="I957" s="14">
        <v>246</v>
      </c>
      <c r="J957" s="14">
        <v>0</v>
      </c>
      <c r="K957" s="14">
        <v>0</v>
      </c>
      <c r="L957" s="12">
        <v>0</v>
      </c>
      <c r="M957" s="12">
        <v>0</v>
      </c>
      <c r="N957" s="12">
        <v>0</v>
      </c>
    </row>
    <row r="958" spans="1:14" s="14" customFormat="1">
      <c r="A958" s="13" t="s">
        <v>1307</v>
      </c>
      <c r="B958" s="14">
        <v>48</v>
      </c>
      <c r="C958" s="14">
        <v>343</v>
      </c>
      <c r="D958" s="14" t="s">
        <v>637</v>
      </c>
      <c r="E958" s="14">
        <v>15</v>
      </c>
      <c r="F958" s="21">
        <v>1</v>
      </c>
      <c r="G958" s="21">
        <v>15</v>
      </c>
      <c r="H958" s="14">
        <v>0</v>
      </c>
      <c r="I958" s="14">
        <v>246</v>
      </c>
      <c r="J958" s="14">
        <v>0</v>
      </c>
      <c r="K958" s="14">
        <v>0</v>
      </c>
      <c r="L958" s="12">
        <v>0</v>
      </c>
      <c r="M958" s="12">
        <v>0</v>
      </c>
      <c r="N958" s="12">
        <v>0</v>
      </c>
    </row>
    <row r="959" spans="1:14" s="14" customFormat="1">
      <c r="A959" s="13" t="s">
        <v>1307</v>
      </c>
      <c r="B959" s="14">
        <v>48</v>
      </c>
      <c r="C959" s="14">
        <v>343</v>
      </c>
      <c r="D959" s="14" t="s">
        <v>636</v>
      </c>
      <c r="E959" s="14">
        <v>15</v>
      </c>
      <c r="F959" s="21">
        <v>1</v>
      </c>
      <c r="G959" s="21">
        <v>15</v>
      </c>
      <c r="H959" s="14">
        <v>0</v>
      </c>
      <c r="I959" s="14">
        <v>246</v>
      </c>
      <c r="J959" s="14">
        <v>0</v>
      </c>
      <c r="K959" s="14">
        <v>0</v>
      </c>
      <c r="L959" s="12">
        <v>0</v>
      </c>
      <c r="M959" s="12">
        <v>0</v>
      </c>
      <c r="N959" s="12">
        <v>0</v>
      </c>
    </row>
    <row r="960" spans="1:14" s="14" customFormat="1">
      <c r="A960" s="13" t="s">
        <v>1307</v>
      </c>
      <c r="B960" s="14">
        <v>76</v>
      </c>
      <c r="C960" s="14">
        <v>305</v>
      </c>
      <c r="D960" s="14" t="s">
        <v>642</v>
      </c>
      <c r="E960" s="14">
        <v>15</v>
      </c>
      <c r="F960" s="21">
        <v>1</v>
      </c>
      <c r="G960" s="21">
        <v>15</v>
      </c>
      <c r="H960" s="14">
        <v>0</v>
      </c>
      <c r="I960" s="14">
        <v>246</v>
      </c>
      <c r="J960" s="14">
        <v>0</v>
      </c>
      <c r="K960" s="14">
        <v>0</v>
      </c>
      <c r="L960" s="12">
        <v>0</v>
      </c>
      <c r="M960" s="12">
        <v>0</v>
      </c>
      <c r="N960" s="12">
        <v>0</v>
      </c>
    </row>
    <row r="961" spans="1:14" s="14" customFormat="1">
      <c r="A961" s="13" t="s">
        <v>1307</v>
      </c>
      <c r="B961" s="14">
        <v>76</v>
      </c>
      <c r="C961" s="14">
        <v>305</v>
      </c>
      <c r="D961" s="14" t="s">
        <v>643</v>
      </c>
      <c r="E961" s="14">
        <v>15</v>
      </c>
      <c r="F961" s="21">
        <v>1</v>
      </c>
      <c r="G961" s="21">
        <v>15</v>
      </c>
      <c r="H961" s="14">
        <v>0</v>
      </c>
      <c r="I961" s="14">
        <v>246</v>
      </c>
      <c r="J961" s="14">
        <v>0</v>
      </c>
      <c r="K961" s="14">
        <v>0</v>
      </c>
      <c r="L961" s="12">
        <v>0</v>
      </c>
      <c r="M961" s="12">
        <v>0</v>
      </c>
      <c r="N961" s="12">
        <v>0</v>
      </c>
    </row>
    <row r="962" spans="1:14" s="14" customFormat="1">
      <c r="A962" s="13" t="s">
        <v>1307</v>
      </c>
      <c r="B962" s="14">
        <v>76</v>
      </c>
      <c r="C962" s="14">
        <v>305</v>
      </c>
      <c r="D962" s="14" t="s">
        <v>632</v>
      </c>
      <c r="E962" s="14">
        <v>15</v>
      </c>
      <c r="F962" s="21">
        <v>1</v>
      </c>
      <c r="G962" s="21">
        <v>15</v>
      </c>
      <c r="H962" s="14">
        <v>0</v>
      </c>
      <c r="I962" s="14">
        <v>246</v>
      </c>
      <c r="J962" s="14">
        <v>0</v>
      </c>
      <c r="K962" s="14">
        <v>0</v>
      </c>
      <c r="L962" s="12">
        <v>0</v>
      </c>
      <c r="M962" s="12">
        <v>0</v>
      </c>
      <c r="N962" s="12">
        <v>0</v>
      </c>
    </row>
    <row r="963" spans="1:14" s="14" customFormat="1">
      <c r="A963" s="13" t="s">
        <v>1307</v>
      </c>
      <c r="B963" s="14">
        <v>76</v>
      </c>
      <c r="C963" s="14">
        <v>305</v>
      </c>
      <c r="D963" s="14" t="s">
        <v>637</v>
      </c>
      <c r="E963" s="14">
        <v>15</v>
      </c>
      <c r="F963" s="21">
        <v>1</v>
      </c>
      <c r="G963" s="21">
        <v>15</v>
      </c>
      <c r="H963" s="14">
        <v>0</v>
      </c>
      <c r="I963" s="14">
        <v>246</v>
      </c>
      <c r="J963" s="14">
        <v>0</v>
      </c>
      <c r="K963" s="14">
        <v>0</v>
      </c>
      <c r="L963" s="12">
        <v>0</v>
      </c>
      <c r="M963" s="12">
        <v>0</v>
      </c>
      <c r="N963" s="12">
        <v>0</v>
      </c>
    </row>
    <row r="964" spans="1:14" s="14" customFormat="1">
      <c r="A964" s="13" t="s">
        <v>1307</v>
      </c>
      <c r="B964" s="14">
        <v>76</v>
      </c>
      <c r="C964" s="14">
        <v>305</v>
      </c>
      <c r="D964" s="14" t="s">
        <v>636</v>
      </c>
      <c r="E964" s="14">
        <v>15</v>
      </c>
      <c r="F964" s="21">
        <v>1</v>
      </c>
      <c r="G964" s="21">
        <v>15</v>
      </c>
      <c r="H964" s="14">
        <v>0</v>
      </c>
      <c r="I964" s="14">
        <v>246</v>
      </c>
      <c r="J964" s="14">
        <v>0</v>
      </c>
      <c r="K964" s="14">
        <v>0</v>
      </c>
      <c r="L964" s="12">
        <v>0</v>
      </c>
      <c r="M964" s="12">
        <v>0</v>
      </c>
      <c r="N964" s="12">
        <v>0</v>
      </c>
    </row>
    <row r="965" spans="1:14" s="14" customFormat="1">
      <c r="A965" s="13" t="s">
        <v>1307</v>
      </c>
      <c r="B965" s="14">
        <v>26</v>
      </c>
      <c r="C965" s="14">
        <v>257</v>
      </c>
      <c r="D965" s="14" t="s">
        <v>642</v>
      </c>
      <c r="E965" s="14">
        <v>15</v>
      </c>
      <c r="F965" s="21">
        <v>1</v>
      </c>
      <c r="G965" s="21">
        <v>15</v>
      </c>
      <c r="H965" s="14">
        <v>0</v>
      </c>
      <c r="I965" s="14">
        <v>246</v>
      </c>
      <c r="J965" s="14">
        <v>0</v>
      </c>
      <c r="K965" s="14">
        <v>0</v>
      </c>
      <c r="L965" s="12">
        <v>0</v>
      </c>
      <c r="M965" s="12">
        <v>0</v>
      </c>
      <c r="N965" s="12">
        <v>0</v>
      </c>
    </row>
    <row r="966" spans="1:14" s="14" customFormat="1">
      <c r="A966" s="13" t="s">
        <v>1307</v>
      </c>
      <c r="B966" s="14">
        <v>26</v>
      </c>
      <c r="C966" s="14">
        <v>257</v>
      </c>
      <c r="D966" s="14" t="s">
        <v>643</v>
      </c>
      <c r="E966" s="14">
        <v>15</v>
      </c>
      <c r="F966" s="21">
        <v>1</v>
      </c>
      <c r="G966" s="21">
        <v>15</v>
      </c>
      <c r="H966" s="14">
        <v>0</v>
      </c>
      <c r="I966" s="14">
        <v>246</v>
      </c>
      <c r="J966" s="14">
        <v>0</v>
      </c>
      <c r="K966" s="14">
        <v>0</v>
      </c>
      <c r="L966" s="12">
        <v>0</v>
      </c>
      <c r="M966" s="12">
        <v>0</v>
      </c>
      <c r="N966" s="12">
        <v>0</v>
      </c>
    </row>
    <row r="967" spans="1:14" s="14" customFormat="1">
      <c r="A967" s="13" t="s">
        <v>1307</v>
      </c>
      <c r="B967" s="14">
        <v>26</v>
      </c>
      <c r="C967" s="14">
        <v>257</v>
      </c>
      <c r="D967" s="14" t="s">
        <v>632</v>
      </c>
      <c r="E967" s="14">
        <v>15</v>
      </c>
      <c r="F967" s="21">
        <v>1</v>
      </c>
      <c r="G967" s="21">
        <v>15</v>
      </c>
      <c r="H967" s="14">
        <v>0</v>
      </c>
      <c r="I967" s="14">
        <v>246</v>
      </c>
      <c r="J967" s="14">
        <v>0</v>
      </c>
      <c r="K967" s="14">
        <v>0</v>
      </c>
      <c r="L967" s="12">
        <v>0</v>
      </c>
      <c r="M967" s="12">
        <v>0</v>
      </c>
      <c r="N967" s="12">
        <v>0</v>
      </c>
    </row>
    <row r="968" spans="1:14" s="14" customFormat="1">
      <c r="A968" s="13" t="s">
        <v>1307</v>
      </c>
      <c r="B968" s="14">
        <v>26</v>
      </c>
      <c r="C968" s="14">
        <v>257</v>
      </c>
      <c r="D968" s="14" t="s">
        <v>637</v>
      </c>
      <c r="E968" s="14">
        <v>15</v>
      </c>
      <c r="F968" s="21">
        <v>1</v>
      </c>
      <c r="G968" s="21">
        <v>15</v>
      </c>
      <c r="H968" s="14">
        <v>0</v>
      </c>
      <c r="I968" s="14">
        <v>246</v>
      </c>
      <c r="J968" s="14">
        <v>0</v>
      </c>
      <c r="K968" s="14">
        <v>0</v>
      </c>
      <c r="L968" s="12">
        <v>0</v>
      </c>
      <c r="M968" s="12">
        <v>0</v>
      </c>
      <c r="N968" s="12">
        <v>0</v>
      </c>
    </row>
    <row r="969" spans="1:14" s="14" customFormat="1">
      <c r="A969" s="13" t="s">
        <v>1307</v>
      </c>
      <c r="B969" s="14">
        <v>26</v>
      </c>
      <c r="C969" s="14">
        <v>257</v>
      </c>
      <c r="D969" s="14" t="s">
        <v>636</v>
      </c>
      <c r="E969" s="14">
        <v>15</v>
      </c>
      <c r="F969" s="21">
        <v>1</v>
      </c>
      <c r="G969" s="21">
        <v>15</v>
      </c>
      <c r="H969" s="14">
        <v>0</v>
      </c>
      <c r="I969" s="14">
        <v>246</v>
      </c>
      <c r="J969" s="14">
        <v>0</v>
      </c>
      <c r="K969" s="14">
        <v>0</v>
      </c>
      <c r="L969" s="12">
        <v>0</v>
      </c>
      <c r="M969" s="12">
        <v>0</v>
      </c>
      <c r="N969" s="12">
        <v>0</v>
      </c>
    </row>
    <row r="970" spans="1:14" s="14" customFormat="1">
      <c r="A970" s="13" t="s">
        <v>1307</v>
      </c>
      <c r="B970" s="14">
        <v>115</v>
      </c>
      <c r="C970" s="14">
        <v>264</v>
      </c>
      <c r="D970" s="14" t="s">
        <v>642</v>
      </c>
      <c r="E970" s="14">
        <v>15</v>
      </c>
      <c r="F970" s="21">
        <v>1</v>
      </c>
      <c r="G970" s="21">
        <v>15</v>
      </c>
      <c r="H970" s="14">
        <v>0</v>
      </c>
      <c r="I970" s="14">
        <v>246</v>
      </c>
      <c r="J970" s="14">
        <v>0</v>
      </c>
      <c r="K970" s="14">
        <v>0</v>
      </c>
      <c r="L970" s="12">
        <v>0</v>
      </c>
      <c r="M970" s="12">
        <v>0</v>
      </c>
      <c r="N970" s="12">
        <v>0</v>
      </c>
    </row>
    <row r="971" spans="1:14" s="14" customFormat="1">
      <c r="A971" s="13" t="s">
        <v>1307</v>
      </c>
      <c r="B971" s="14">
        <v>115</v>
      </c>
      <c r="C971" s="14">
        <v>264</v>
      </c>
      <c r="D971" s="14" t="s">
        <v>643</v>
      </c>
      <c r="E971" s="14">
        <v>15</v>
      </c>
      <c r="F971" s="21">
        <v>1</v>
      </c>
      <c r="G971" s="21">
        <v>15</v>
      </c>
      <c r="H971" s="14">
        <v>0</v>
      </c>
      <c r="I971" s="14">
        <v>246</v>
      </c>
      <c r="J971" s="14">
        <v>0</v>
      </c>
      <c r="K971" s="14">
        <v>0</v>
      </c>
      <c r="L971" s="12">
        <v>0</v>
      </c>
      <c r="M971" s="12">
        <v>0</v>
      </c>
      <c r="N971" s="12">
        <v>0</v>
      </c>
    </row>
    <row r="972" spans="1:14" s="14" customFormat="1">
      <c r="A972" s="13" t="s">
        <v>1307</v>
      </c>
      <c r="B972" s="14">
        <v>115</v>
      </c>
      <c r="C972" s="14">
        <v>264</v>
      </c>
      <c r="D972" s="14" t="s">
        <v>632</v>
      </c>
      <c r="E972" s="14">
        <v>15</v>
      </c>
      <c r="F972" s="21">
        <v>1</v>
      </c>
      <c r="G972" s="21">
        <v>15</v>
      </c>
      <c r="H972" s="14">
        <v>0</v>
      </c>
      <c r="I972" s="14">
        <v>246</v>
      </c>
      <c r="J972" s="14">
        <v>0</v>
      </c>
      <c r="K972" s="14">
        <v>0</v>
      </c>
      <c r="L972" s="12">
        <v>0</v>
      </c>
      <c r="M972" s="12">
        <v>0</v>
      </c>
      <c r="N972" s="12">
        <v>0</v>
      </c>
    </row>
    <row r="973" spans="1:14" s="14" customFormat="1">
      <c r="A973" s="13" t="s">
        <v>1307</v>
      </c>
      <c r="B973" s="14">
        <v>115</v>
      </c>
      <c r="C973" s="14">
        <v>264</v>
      </c>
      <c r="D973" s="14" t="s">
        <v>637</v>
      </c>
      <c r="E973" s="14">
        <v>15</v>
      </c>
      <c r="F973" s="21">
        <v>1</v>
      </c>
      <c r="G973" s="21">
        <v>15</v>
      </c>
      <c r="H973" s="14">
        <v>0</v>
      </c>
      <c r="I973" s="14">
        <v>246</v>
      </c>
      <c r="J973" s="14">
        <v>0</v>
      </c>
      <c r="K973" s="14">
        <v>0</v>
      </c>
      <c r="L973" s="12">
        <v>0</v>
      </c>
      <c r="M973" s="12">
        <v>0</v>
      </c>
      <c r="N973" s="12">
        <v>0</v>
      </c>
    </row>
    <row r="974" spans="1:14" s="14" customFormat="1">
      <c r="A974" s="13" t="s">
        <v>1307</v>
      </c>
      <c r="B974" s="14">
        <v>115</v>
      </c>
      <c r="C974" s="14">
        <v>264</v>
      </c>
      <c r="D974" s="14" t="s">
        <v>636</v>
      </c>
      <c r="E974" s="14">
        <v>15</v>
      </c>
      <c r="F974" s="21">
        <v>1</v>
      </c>
      <c r="G974" s="21">
        <v>15</v>
      </c>
      <c r="H974" s="14">
        <v>0</v>
      </c>
      <c r="I974" s="14">
        <v>246</v>
      </c>
      <c r="J974" s="14">
        <v>0</v>
      </c>
      <c r="K974" s="14">
        <v>0</v>
      </c>
      <c r="L974" s="12">
        <v>0</v>
      </c>
      <c r="M974" s="12">
        <v>0</v>
      </c>
      <c r="N974" s="12">
        <v>0</v>
      </c>
    </row>
    <row r="975" spans="1:14" s="14" customFormat="1">
      <c r="A975" s="13" t="s">
        <v>1307</v>
      </c>
      <c r="B975" s="14">
        <v>168</v>
      </c>
      <c r="C975" s="14">
        <v>259</v>
      </c>
      <c r="D975" s="14" t="s">
        <v>642</v>
      </c>
      <c r="E975" s="14">
        <v>15</v>
      </c>
      <c r="F975" s="21">
        <v>1</v>
      </c>
      <c r="G975" s="21">
        <v>15</v>
      </c>
      <c r="H975" s="14">
        <v>0</v>
      </c>
      <c r="I975" s="14">
        <v>246</v>
      </c>
      <c r="J975" s="14">
        <v>0</v>
      </c>
      <c r="K975" s="14">
        <v>0</v>
      </c>
      <c r="L975" s="12">
        <v>0</v>
      </c>
      <c r="M975" s="12">
        <v>0</v>
      </c>
      <c r="N975" s="12">
        <v>0</v>
      </c>
    </row>
    <row r="976" spans="1:14" s="14" customFormat="1">
      <c r="A976" s="13" t="s">
        <v>1307</v>
      </c>
      <c r="B976" s="14">
        <v>168</v>
      </c>
      <c r="C976" s="14">
        <v>259</v>
      </c>
      <c r="D976" s="14" t="s">
        <v>643</v>
      </c>
      <c r="E976" s="14">
        <v>15</v>
      </c>
      <c r="F976" s="21">
        <v>1</v>
      </c>
      <c r="G976" s="21">
        <v>15</v>
      </c>
      <c r="H976" s="14">
        <v>0</v>
      </c>
      <c r="I976" s="14">
        <v>246</v>
      </c>
      <c r="J976" s="14">
        <v>0</v>
      </c>
      <c r="K976" s="14">
        <v>0</v>
      </c>
      <c r="L976" s="12">
        <v>0</v>
      </c>
      <c r="M976" s="12">
        <v>0</v>
      </c>
      <c r="N976" s="12">
        <v>0</v>
      </c>
    </row>
    <row r="977" spans="1:14" s="14" customFormat="1">
      <c r="A977" s="13" t="s">
        <v>1307</v>
      </c>
      <c r="B977" s="14">
        <v>168</v>
      </c>
      <c r="C977" s="14">
        <v>259</v>
      </c>
      <c r="D977" s="14" t="s">
        <v>632</v>
      </c>
      <c r="E977" s="14">
        <v>15</v>
      </c>
      <c r="F977" s="21">
        <v>1</v>
      </c>
      <c r="G977" s="21">
        <v>15</v>
      </c>
      <c r="H977" s="14">
        <v>0</v>
      </c>
      <c r="I977" s="14">
        <v>246</v>
      </c>
      <c r="J977" s="14">
        <v>0</v>
      </c>
      <c r="K977" s="14">
        <v>0</v>
      </c>
      <c r="L977" s="12">
        <v>0</v>
      </c>
      <c r="M977" s="12">
        <v>0</v>
      </c>
      <c r="N977" s="12">
        <v>0</v>
      </c>
    </row>
    <row r="978" spans="1:14" s="14" customFormat="1">
      <c r="A978" s="13" t="s">
        <v>1307</v>
      </c>
      <c r="B978" s="14">
        <v>168</v>
      </c>
      <c r="C978" s="14">
        <v>259</v>
      </c>
      <c r="D978" s="14" t="s">
        <v>637</v>
      </c>
      <c r="E978" s="14">
        <v>15</v>
      </c>
      <c r="F978" s="21">
        <v>1</v>
      </c>
      <c r="G978" s="21">
        <v>15</v>
      </c>
      <c r="H978" s="14">
        <v>0</v>
      </c>
      <c r="I978" s="14">
        <v>246</v>
      </c>
      <c r="J978" s="14">
        <v>0</v>
      </c>
      <c r="K978" s="14">
        <v>0</v>
      </c>
      <c r="L978" s="12">
        <v>0</v>
      </c>
      <c r="M978" s="12">
        <v>0</v>
      </c>
      <c r="N978" s="12">
        <v>0</v>
      </c>
    </row>
    <row r="979" spans="1:14" s="14" customFormat="1">
      <c r="A979" s="13" t="s">
        <v>1307</v>
      </c>
      <c r="B979" s="14">
        <v>168</v>
      </c>
      <c r="C979" s="14">
        <v>259</v>
      </c>
      <c r="D979" s="14" t="s">
        <v>636</v>
      </c>
      <c r="E979" s="14">
        <v>15</v>
      </c>
      <c r="F979" s="21">
        <v>1</v>
      </c>
      <c r="G979" s="21">
        <v>15</v>
      </c>
      <c r="H979" s="14">
        <v>0</v>
      </c>
      <c r="I979" s="14">
        <v>246</v>
      </c>
      <c r="J979" s="14">
        <v>0</v>
      </c>
      <c r="K979" s="14">
        <v>0</v>
      </c>
      <c r="L979" s="12">
        <v>0</v>
      </c>
      <c r="M979" s="12">
        <v>0</v>
      </c>
      <c r="N979" s="12">
        <v>0</v>
      </c>
    </row>
    <row r="980" spans="1:14" s="14" customFormat="1">
      <c r="A980" s="13" t="s">
        <v>1307</v>
      </c>
      <c r="B980" s="14">
        <v>241</v>
      </c>
      <c r="C980" s="14">
        <v>266</v>
      </c>
      <c r="D980" s="14" t="s">
        <v>642</v>
      </c>
      <c r="E980" s="14">
        <v>15</v>
      </c>
      <c r="F980" s="21">
        <v>1</v>
      </c>
      <c r="G980" s="21">
        <v>15</v>
      </c>
      <c r="H980" s="14">
        <v>0</v>
      </c>
      <c r="I980" s="14">
        <v>246</v>
      </c>
      <c r="J980" s="14">
        <v>0</v>
      </c>
      <c r="K980" s="14">
        <v>0</v>
      </c>
      <c r="L980" s="12">
        <v>0</v>
      </c>
      <c r="M980" s="12">
        <v>0</v>
      </c>
      <c r="N980" s="12">
        <v>0</v>
      </c>
    </row>
    <row r="981" spans="1:14" s="14" customFormat="1">
      <c r="A981" s="13" t="s">
        <v>1307</v>
      </c>
      <c r="B981" s="14">
        <v>241</v>
      </c>
      <c r="C981" s="14">
        <v>266</v>
      </c>
      <c r="D981" s="14" t="s">
        <v>643</v>
      </c>
      <c r="E981" s="14">
        <v>15</v>
      </c>
      <c r="F981" s="21">
        <v>1</v>
      </c>
      <c r="G981" s="21">
        <v>15</v>
      </c>
      <c r="H981" s="14">
        <v>0</v>
      </c>
      <c r="I981" s="14">
        <v>246</v>
      </c>
      <c r="J981" s="14">
        <v>0</v>
      </c>
      <c r="K981" s="14">
        <v>0</v>
      </c>
      <c r="L981" s="12">
        <v>0</v>
      </c>
      <c r="M981" s="12">
        <v>0</v>
      </c>
      <c r="N981" s="12">
        <v>0</v>
      </c>
    </row>
    <row r="982" spans="1:14" s="14" customFormat="1">
      <c r="A982" s="13" t="s">
        <v>1307</v>
      </c>
      <c r="B982" s="14">
        <v>241</v>
      </c>
      <c r="C982" s="14">
        <v>266</v>
      </c>
      <c r="D982" s="14" t="s">
        <v>632</v>
      </c>
      <c r="E982" s="14">
        <v>15</v>
      </c>
      <c r="F982" s="21">
        <v>1</v>
      </c>
      <c r="G982" s="21">
        <v>15</v>
      </c>
      <c r="H982" s="14">
        <v>0</v>
      </c>
      <c r="I982" s="14">
        <v>246</v>
      </c>
      <c r="J982" s="14">
        <v>0</v>
      </c>
      <c r="K982" s="14">
        <v>0</v>
      </c>
      <c r="L982" s="12">
        <v>0</v>
      </c>
      <c r="M982" s="12">
        <v>0</v>
      </c>
      <c r="N982" s="12">
        <v>0</v>
      </c>
    </row>
    <row r="983" spans="1:14" s="14" customFormat="1">
      <c r="A983" s="13" t="s">
        <v>1307</v>
      </c>
      <c r="B983" s="14">
        <v>241</v>
      </c>
      <c r="C983" s="14">
        <v>266</v>
      </c>
      <c r="D983" s="14" t="s">
        <v>637</v>
      </c>
      <c r="E983" s="14">
        <v>15</v>
      </c>
      <c r="F983" s="21">
        <v>1</v>
      </c>
      <c r="G983" s="21">
        <v>15</v>
      </c>
      <c r="H983" s="14">
        <v>0</v>
      </c>
      <c r="I983" s="14">
        <v>246</v>
      </c>
      <c r="J983" s="14">
        <v>0</v>
      </c>
      <c r="K983" s="14">
        <v>0</v>
      </c>
      <c r="L983" s="12">
        <v>0</v>
      </c>
      <c r="M983" s="12">
        <v>0</v>
      </c>
      <c r="N983" s="12">
        <v>0</v>
      </c>
    </row>
    <row r="984" spans="1:14" s="14" customFormat="1">
      <c r="A984" s="13" t="s">
        <v>1307</v>
      </c>
      <c r="B984" s="14">
        <v>241</v>
      </c>
      <c r="C984" s="14">
        <v>266</v>
      </c>
      <c r="D984" s="14" t="s">
        <v>636</v>
      </c>
      <c r="E984" s="14">
        <v>15</v>
      </c>
      <c r="F984" s="21">
        <v>1</v>
      </c>
      <c r="G984" s="21">
        <v>15</v>
      </c>
      <c r="H984" s="14">
        <v>0</v>
      </c>
      <c r="I984" s="14">
        <v>246</v>
      </c>
      <c r="J984" s="14">
        <v>0</v>
      </c>
      <c r="K984" s="14">
        <v>0</v>
      </c>
      <c r="L984" s="12">
        <v>0</v>
      </c>
      <c r="M984" s="12">
        <v>0</v>
      </c>
      <c r="N984" s="12">
        <v>0</v>
      </c>
    </row>
    <row r="985" spans="1:14" s="14" customFormat="1">
      <c r="A985" s="13" t="s">
        <v>1307</v>
      </c>
      <c r="B985" s="14">
        <v>327</v>
      </c>
      <c r="C985" s="14">
        <v>299</v>
      </c>
      <c r="D985" s="14" t="s">
        <v>642</v>
      </c>
      <c r="E985" s="14">
        <v>15</v>
      </c>
      <c r="F985" s="21">
        <v>1</v>
      </c>
      <c r="G985" s="21">
        <v>15</v>
      </c>
      <c r="H985" s="14">
        <v>0</v>
      </c>
      <c r="I985" s="14">
        <v>246</v>
      </c>
      <c r="J985" s="14">
        <v>0</v>
      </c>
      <c r="K985" s="14">
        <v>0</v>
      </c>
      <c r="L985" s="12">
        <v>0</v>
      </c>
      <c r="M985" s="12">
        <v>0</v>
      </c>
      <c r="N985" s="12">
        <v>0</v>
      </c>
    </row>
    <row r="986" spans="1:14" s="14" customFormat="1">
      <c r="A986" s="13" t="s">
        <v>1307</v>
      </c>
      <c r="B986" s="14">
        <v>327</v>
      </c>
      <c r="C986" s="14">
        <v>299</v>
      </c>
      <c r="D986" s="14" t="s">
        <v>643</v>
      </c>
      <c r="E986" s="14">
        <v>15</v>
      </c>
      <c r="F986" s="21">
        <v>1</v>
      </c>
      <c r="G986" s="21">
        <v>15</v>
      </c>
      <c r="H986" s="14">
        <v>0</v>
      </c>
      <c r="I986" s="14">
        <v>246</v>
      </c>
      <c r="J986" s="14">
        <v>0</v>
      </c>
      <c r="K986" s="14">
        <v>0</v>
      </c>
      <c r="L986" s="12">
        <v>0</v>
      </c>
      <c r="M986" s="12">
        <v>0</v>
      </c>
      <c r="N986" s="12">
        <v>0</v>
      </c>
    </row>
    <row r="987" spans="1:14" s="14" customFormat="1">
      <c r="A987" s="13" t="s">
        <v>1307</v>
      </c>
      <c r="B987" s="14">
        <v>327</v>
      </c>
      <c r="C987" s="14">
        <v>299</v>
      </c>
      <c r="D987" s="14" t="s">
        <v>632</v>
      </c>
      <c r="E987" s="14">
        <v>15</v>
      </c>
      <c r="F987" s="21">
        <v>1</v>
      </c>
      <c r="G987" s="21">
        <v>15</v>
      </c>
      <c r="H987" s="14">
        <v>0</v>
      </c>
      <c r="I987" s="14">
        <v>246</v>
      </c>
      <c r="J987" s="14">
        <v>0</v>
      </c>
      <c r="K987" s="14">
        <v>0</v>
      </c>
      <c r="L987" s="12">
        <v>0</v>
      </c>
      <c r="M987" s="12">
        <v>0</v>
      </c>
      <c r="N987" s="12">
        <v>0</v>
      </c>
    </row>
    <row r="988" spans="1:14" s="14" customFormat="1">
      <c r="A988" s="13" t="s">
        <v>1307</v>
      </c>
      <c r="B988" s="14">
        <v>327</v>
      </c>
      <c r="C988" s="14">
        <v>299</v>
      </c>
      <c r="D988" s="14" t="s">
        <v>637</v>
      </c>
      <c r="E988" s="14">
        <v>15</v>
      </c>
      <c r="F988" s="21">
        <v>1</v>
      </c>
      <c r="G988" s="21">
        <v>15</v>
      </c>
      <c r="H988" s="14">
        <v>0</v>
      </c>
      <c r="I988" s="14">
        <v>246</v>
      </c>
      <c r="J988" s="14">
        <v>0</v>
      </c>
      <c r="K988" s="14">
        <v>0</v>
      </c>
      <c r="L988" s="12">
        <v>0</v>
      </c>
      <c r="M988" s="12">
        <v>0</v>
      </c>
      <c r="N988" s="12">
        <v>0</v>
      </c>
    </row>
    <row r="989" spans="1:14" s="14" customFormat="1">
      <c r="A989" s="13" t="s">
        <v>1307</v>
      </c>
      <c r="B989" s="14">
        <v>327</v>
      </c>
      <c r="C989" s="14">
        <v>299</v>
      </c>
      <c r="D989" s="14" t="s">
        <v>636</v>
      </c>
      <c r="E989" s="14">
        <v>15</v>
      </c>
      <c r="F989" s="21">
        <v>1</v>
      </c>
      <c r="G989" s="21">
        <v>15</v>
      </c>
      <c r="H989" s="14">
        <v>0</v>
      </c>
      <c r="I989" s="14">
        <v>246</v>
      </c>
      <c r="J989" s="14">
        <v>0</v>
      </c>
      <c r="K989" s="14">
        <v>0</v>
      </c>
      <c r="L989" s="12">
        <v>0</v>
      </c>
      <c r="M989" s="12">
        <v>0</v>
      </c>
      <c r="N989" s="12">
        <v>0</v>
      </c>
    </row>
    <row r="990" spans="1:14" s="14" customFormat="1">
      <c r="A990" s="13" t="s">
        <v>1307</v>
      </c>
      <c r="B990" s="14">
        <v>280</v>
      </c>
      <c r="C990" s="14">
        <v>360</v>
      </c>
      <c r="D990" s="14" t="s">
        <v>642</v>
      </c>
      <c r="E990" s="14">
        <v>15</v>
      </c>
      <c r="F990" s="21">
        <v>1</v>
      </c>
      <c r="G990" s="21">
        <v>15</v>
      </c>
      <c r="H990" s="14">
        <v>0</v>
      </c>
      <c r="I990" s="14">
        <v>246</v>
      </c>
      <c r="J990" s="14">
        <v>0</v>
      </c>
      <c r="K990" s="14">
        <v>0</v>
      </c>
      <c r="L990" s="12">
        <v>0</v>
      </c>
      <c r="M990" s="12">
        <v>0</v>
      </c>
      <c r="N990" s="12">
        <v>0</v>
      </c>
    </row>
    <row r="991" spans="1:14" s="14" customFormat="1">
      <c r="A991" s="13" t="s">
        <v>1307</v>
      </c>
      <c r="B991" s="14">
        <v>365</v>
      </c>
      <c r="C991" s="14">
        <v>219</v>
      </c>
      <c r="D991" s="14" t="s">
        <v>642</v>
      </c>
      <c r="E991" s="14">
        <v>15</v>
      </c>
      <c r="F991" s="21">
        <v>1</v>
      </c>
      <c r="G991" s="21">
        <v>15</v>
      </c>
      <c r="H991" s="14">
        <v>0</v>
      </c>
      <c r="I991" s="14">
        <v>246</v>
      </c>
      <c r="J991" s="14">
        <v>0</v>
      </c>
      <c r="K991" s="14">
        <v>0</v>
      </c>
      <c r="L991" s="12">
        <v>0</v>
      </c>
      <c r="M991" s="12">
        <v>0</v>
      </c>
      <c r="N991" s="12">
        <v>0</v>
      </c>
    </row>
    <row r="992" spans="1:14" s="14" customFormat="1">
      <c r="A992" s="13" t="s">
        <v>1307</v>
      </c>
      <c r="B992" s="14">
        <v>365</v>
      </c>
      <c r="C992" s="14">
        <v>219</v>
      </c>
      <c r="D992" s="14" t="s">
        <v>643</v>
      </c>
      <c r="E992" s="14">
        <v>15</v>
      </c>
      <c r="F992" s="21">
        <v>1</v>
      </c>
      <c r="G992" s="21">
        <v>15</v>
      </c>
      <c r="H992" s="14">
        <v>0</v>
      </c>
      <c r="I992" s="14">
        <v>246</v>
      </c>
      <c r="J992" s="14">
        <v>0</v>
      </c>
      <c r="K992" s="14">
        <v>0</v>
      </c>
      <c r="L992" s="12">
        <v>0</v>
      </c>
      <c r="M992" s="12">
        <v>0</v>
      </c>
      <c r="N992" s="12">
        <v>0</v>
      </c>
    </row>
    <row r="993" spans="1:14" s="14" customFormat="1">
      <c r="A993" s="13" t="s">
        <v>1307</v>
      </c>
      <c r="B993" s="14">
        <v>365</v>
      </c>
      <c r="C993" s="14">
        <v>219</v>
      </c>
      <c r="D993" s="14" t="s">
        <v>632</v>
      </c>
      <c r="E993" s="14">
        <v>15</v>
      </c>
      <c r="F993" s="21">
        <v>1</v>
      </c>
      <c r="G993" s="21">
        <v>15</v>
      </c>
      <c r="H993" s="14">
        <v>0</v>
      </c>
      <c r="I993" s="14">
        <v>246</v>
      </c>
      <c r="J993" s="14">
        <v>0</v>
      </c>
      <c r="K993" s="14">
        <v>0</v>
      </c>
      <c r="L993" s="12">
        <v>0</v>
      </c>
      <c r="M993" s="12">
        <v>0</v>
      </c>
      <c r="N993" s="12">
        <v>0</v>
      </c>
    </row>
    <row r="994" spans="1:14" s="14" customFormat="1">
      <c r="A994" s="13" t="s">
        <v>1307</v>
      </c>
      <c r="B994" s="14">
        <v>365</v>
      </c>
      <c r="C994" s="14">
        <v>219</v>
      </c>
      <c r="D994" s="14" t="s">
        <v>637</v>
      </c>
      <c r="E994" s="14">
        <v>15</v>
      </c>
      <c r="F994" s="21">
        <v>1</v>
      </c>
      <c r="G994" s="21">
        <v>15</v>
      </c>
      <c r="H994" s="14">
        <v>0</v>
      </c>
      <c r="I994" s="14">
        <v>246</v>
      </c>
      <c r="J994" s="14">
        <v>0</v>
      </c>
      <c r="K994" s="14">
        <v>0</v>
      </c>
      <c r="L994" s="12">
        <v>0</v>
      </c>
      <c r="M994" s="12">
        <v>0</v>
      </c>
      <c r="N994" s="12">
        <v>0</v>
      </c>
    </row>
    <row r="995" spans="1:14" s="14" customFormat="1">
      <c r="A995" s="13" t="s">
        <v>1307</v>
      </c>
      <c r="B995" s="14">
        <v>365</v>
      </c>
      <c r="C995" s="14">
        <v>219</v>
      </c>
      <c r="D995" s="14" t="s">
        <v>636</v>
      </c>
      <c r="E995" s="14">
        <v>15</v>
      </c>
      <c r="F995" s="21">
        <v>1</v>
      </c>
      <c r="G995" s="21">
        <v>15</v>
      </c>
      <c r="H995" s="14">
        <v>0</v>
      </c>
      <c r="I995" s="14">
        <v>246</v>
      </c>
      <c r="J995" s="14">
        <v>0</v>
      </c>
      <c r="K995" s="14">
        <v>0</v>
      </c>
      <c r="L995" s="12">
        <v>0</v>
      </c>
      <c r="M995" s="12">
        <v>0</v>
      </c>
      <c r="N995" s="12">
        <v>0</v>
      </c>
    </row>
    <row r="996" spans="1:14" s="14" customFormat="1">
      <c r="A996" s="13" t="s">
        <v>1307</v>
      </c>
      <c r="B996" s="14">
        <v>298</v>
      </c>
      <c r="C996" s="14">
        <v>197</v>
      </c>
      <c r="D996" s="14" t="s">
        <v>642</v>
      </c>
      <c r="E996" s="14">
        <v>15</v>
      </c>
      <c r="F996" s="21">
        <v>1</v>
      </c>
      <c r="G996" s="21">
        <v>15</v>
      </c>
      <c r="H996" s="14">
        <v>0</v>
      </c>
      <c r="I996" s="14">
        <v>246</v>
      </c>
      <c r="J996" s="14">
        <v>0</v>
      </c>
      <c r="K996" s="14">
        <v>0</v>
      </c>
      <c r="L996" s="12">
        <v>0</v>
      </c>
      <c r="M996" s="12">
        <v>0</v>
      </c>
      <c r="N996" s="12">
        <v>0</v>
      </c>
    </row>
    <row r="997" spans="1:14" s="14" customFormat="1">
      <c r="A997" s="13" t="s">
        <v>1307</v>
      </c>
      <c r="B997" s="14">
        <v>298</v>
      </c>
      <c r="C997" s="14">
        <v>197</v>
      </c>
      <c r="D997" s="14" t="s">
        <v>643</v>
      </c>
      <c r="E997" s="14">
        <v>15</v>
      </c>
      <c r="F997" s="21">
        <v>1</v>
      </c>
      <c r="G997" s="21">
        <v>15</v>
      </c>
      <c r="H997" s="14">
        <v>0</v>
      </c>
      <c r="I997" s="14">
        <v>246</v>
      </c>
      <c r="J997" s="14">
        <v>0</v>
      </c>
      <c r="K997" s="14">
        <v>0</v>
      </c>
      <c r="L997" s="12">
        <v>0</v>
      </c>
      <c r="M997" s="12">
        <v>0</v>
      </c>
      <c r="N997" s="12">
        <v>0</v>
      </c>
    </row>
    <row r="998" spans="1:14" s="14" customFormat="1">
      <c r="A998" s="13" t="s">
        <v>1307</v>
      </c>
      <c r="B998" s="14">
        <v>298</v>
      </c>
      <c r="C998" s="14">
        <v>197</v>
      </c>
      <c r="D998" s="14" t="s">
        <v>632</v>
      </c>
      <c r="E998" s="14">
        <v>15</v>
      </c>
      <c r="F998" s="21">
        <v>1</v>
      </c>
      <c r="G998" s="21">
        <v>15</v>
      </c>
      <c r="H998" s="14">
        <v>0</v>
      </c>
      <c r="I998" s="14">
        <v>246</v>
      </c>
      <c r="J998" s="14">
        <v>0</v>
      </c>
      <c r="K998" s="14">
        <v>0</v>
      </c>
      <c r="L998" s="12">
        <v>0</v>
      </c>
      <c r="M998" s="12">
        <v>0</v>
      </c>
      <c r="N998" s="12">
        <v>0</v>
      </c>
    </row>
    <row r="999" spans="1:14" s="14" customFormat="1">
      <c r="A999" s="13" t="s">
        <v>1307</v>
      </c>
      <c r="B999" s="14">
        <v>298</v>
      </c>
      <c r="C999" s="14">
        <v>197</v>
      </c>
      <c r="D999" s="14" t="s">
        <v>637</v>
      </c>
      <c r="E999" s="14">
        <v>15</v>
      </c>
      <c r="F999" s="21">
        <v>1</v>
      </c>
      <c r="G999" s="21">
        <v>15</v>
      </c>
      <c r="H999" s="14">
        <v>0</v>
      </c>
      <c r="I999" s="14">
        <v>246</v>
      </c>
      <c r="J999" s="14">
        <v>0</v>
      </c>
      <c r="K999" s="14">
        <v>0</v>
      </c>
      <c r="L999" s="12">
        <v>0</v>
      </c>
      <c r="M999" s="12">
        <v>0</v>
      </c>
      <c r="N999" s="12">
        <v>0</v>
      </c>
    </row>
    <row r="1000" spans="1:14" s="14" customFormat="1">
      <c r="A1000" s="13" t="s">
        <v>1307</v>
      </c>
      <c r="B1000" s="14">
        <v>298</v>
      </c>
      <c r="C1000" s="14">
        <v>197</v>
      </c>
      <c r="D1000" s="14" t="s">
        <v>636</v>
      </c>
      <c r="E1000" s="14">
        <v>15</v>
      </c>
      <c r="F1000" s="21">
        <v>1</v>
      </c>
      <c r="G1000" s="21">
        <v>15</v>
      </c>
      <c r="H1000" s="14">
        <v>0</v>
      </c>
      <c r="I1000" s="14">
        <v>246</v>
      </c>
      <c r="J1000" s="14">
        <v>0</v>
      </c>
      <c r="K1000" s="14">
        <v>0</v>
      </c>
      <c r="L1000" s="12">
        <v>0</v>
      </c>
      <c r="M1000" s="12">
        <v>0</v>
      </c>
      <c r="N1000" s="12">
        <v>0</v>
      </c>
    </row>
    <row r="1001" spans="1:14" s="14" customFormat="1">
      <c r="A1001" s="13" t="s">
        <v>1307</v>
      </c>
      <c r="B1001" s="14">
        <v>202</v>
      </c>
      <c r="C1001" s="14">
        <v>191</v>
      </c>
      <c r="D1001" s="14" t="s">
        <v>642</v>
      </c>
      <c r="E1001" s="14">
        <v>15</v>
      </c>
      <c r="F1001" s="21">
        <v>1</v>
      </c>
      <c r="G1001" s="21">
        <v>15</v>
      </c>
      <c r="H1001" s="14">
        <v>0</v>
      </c>
      <c r="I1001" s="14">
        <v>246</v>
      </c>
      <c r="J1001" s="14">
        <v>0</v>
      </c>
      <c r="K1001" s="14">
        <v>0</v>
      </c>
      <c r="L1001" s="12">
        <v>0</v>
      </c>
      <c r="M1001" s="12">
        <v>0</v>
      </c>
      <c r="N1001" s="12">
        <v>0</v>
      </c>
    </row>
    <row r="1002" spans="1:14" s="14" customFormat="1">
      <c r="A1002" s="13" t="s">
        <v>1307</v>
      </c>
      <c r="B1002" s="14">
        <v>202</v>
      </c>
      <c r="C1002" s="14">
        <v>191</v>
      </c>
      <c r="D1002" s="14" t="s">
        <v>643</v>
      </c>
      <c r="E1002" s="14">
        <v>15</v>
      </c>
      <c r="F1002" s="21">
        <v>1</v>
      </c>
      <c r="G1002" s="21">
        <v>15</v>
      </c>
      <c r="H1002" s="14">
        <v>0</v>
      </c>
      <c r="I1002" s="14">
        <v>246</v>
      </c>
      <c r="J1002" s="14">
        <v>0</v>
      </c>
      <c r="K1002" s="14">
        <v>0</v>
      </c>
      <c r="L1002" s="12">
        <v>0</v>
      </c>
      <c r="M1002" s="12">
        <v>0</v>
      </c>
      <c r="N1002" s="12">
        <v>0</v>
      </c>
    </row>
    <row r="1003" spans="1:14" s="14" customFormat="1">
      <c r="A1003" s="13" t="s">
        <v>1307</v>
      </c>
      <c r="B1003" s="14">
        <v>202</v>
      </c>
      <c r="C1003" s="14">
        <v>191</v>
      </c>
      <c r="D1003" s="14" t="s">
        <v>632</v>
      </c>
      <c r="E1003" s="14">
        <v>15</v>
      </c>
      <c r="F1003" s="21">
        <v>1</v>
      </c>
      <c r="G1003" s="21">
        <v>15</v>
      </c>
      <c r="H1003" s="14">
        <v>0</v>
      </c>
      <c r="I1003" s="14">
        <v>246</v>
      </c>
      <c r="J1003" s="14">
        <v>0</v>
      </c>
      <c r="K1003" s="14">
        <v>0</v>
      </c>
      <c r="L1003" s="12">
        <v>0</v>
      </c>
      <c r="M1003" s="12">
        <v>0</v>
      </c>
      <c r="N1003" s="12">
        <v>0</v>
      </c>
    </row>
    <row r="1004" spans="1:14" s="14" customFormat="1">
      <c r="A1004" s="13" t="s">
        <v>1307</v>
      </c>
      <c r="B1004" s="14">
        <v>202</v>
      </c>
      <c r="C1004" s="14">
        <v>191</v>
      </c>
      <c r="D1004" s="14" t="s">
        <v>637</v>
      </c>
      <c r="E1004" s="14">
        <v>15</v>
      </c>
      <c r="F1004" s="21">
        <v>1</v>
      </c>
      <c r="G1004" s="21">
        <v>15</v>
      </c>
      <c r="H1004" s="14">
        <v>0</v>
      </c>
      <c r="I1004" s="14">
        <v>246</v>
      </c>
      <c r="J1004" s="14">
        <v>0</v>
      </c>
      <c r="K1004" s="14">
        <v>0</v>
      </c>
      <c r="L1004" s="12">
        <v>0</v>
      </c>
      <c r="M1004" s="12">
        <v>0</v>
      </c>
      <c r="N1004" s="12">
        <v>0</v>
      </c>
    </row>
    <row r="1005" spans="1:14" s="14" customFormat="1">
      <c r="A1005" s="13" t="s">
        <v>1307</v>
      </c>
      <c r="B1005" s="14">
        <v>202</v>
      </c>
      <c r="C1005" s="14">
        <v>191</v>
      </c>
      <c r="D1005" s="14" t="s">
        <v>636</v>
      </c>
      <c r="E1005" s="14">
        <v>15</v>
      </c>
      <c r="F1005" s="21">
        <v>1</v>
      </c>
      <c r="G1005" s="21">
        <v>15</v>
      </c>
      <c r="H1005" s="14">
        <v>0</v>
      </c>
      <c r="I1005" s="14">
        <v>246</v>
      </c>
      <c r="J1005" s="14">
        <v>0</v>
      </c>
      <c r="K1005" s="14">
        <v>0</v>
      </c>
      <c r="L1005" s="12">
        <v>0</v>
      </c>
      <c r="M1005" s="12">
        <v>0</v>
      </c>
      <c r="N1005" s="12">
        <v>0</v>
      </c>
    </row>
    <row r="1006" spans="1:14" s="14" customFormat="1">
      <c r="A1006" s="13" t="s">
        <v>1307</v>
      </c>
      <c r="B1006" s="14">
        <v>148</v>
      </c>
      <c r="C1006" s="14">
        <v>225</v>
      </c>
      <c r="D1006" s="14" t="s">
        <v>642</v>
      </c>
      <c r="E1006" s="14">
        <v>15</v>
      </c>
      <c r="F1006" s="21">
        <v>1</v>
      </c>
      <c r="G1006" s="21">
        <v>15</v>
      </c>
      <c r="H1006" s="14">
        <v>0</v>
      </c>
      <c r="I1006" s="14">
        <v>246</v>
      </c>
      <c r="J1006" s="14">
        <v>0</v>
      </c>
      <c r="K1006" s="14">
        <v>0</v>
      </c>
      <c r="L1006" s="12">
        <v>0</v>
      </c>
      <c r="M1006" s="12">
        <v>0</v>
      </c>
      <c r="N1006" s="12">
        <v>0</v>
      </c>
    </row>
    <row r="1007" spans="1:14" s="14" customFormat="1">
      <c r="A1007" s="13" t="s">
        <v>1307</v>
      </c>
      <c r="B1007" s="14">
        <v>148</v>
      </c>
      <c r="C1007" s="14">
        <v>225</v>
      </c>
      <c r="D1007" s="14" t="s">
        <v>643</v>
      </c>
      <c r="E1007" s="14">
        <v>15</v>
      </c>
      <c r="F1007" s="21">
        <v>1</v>
      </c>
      <c r="G1007" s="21">
        <v>15</v>
      </c>
      <c r="H1007" s="14">
        <v>0</v>
      </c>
      <c r="I1007" s="14">
        <v>246</v>
      </c>
      <c r="J1007" s="14">
        <v>0</v>
      </c>
      <c r="K1007" s="14">
        <v>0</v>
      </c>
      <c r="L1007" s="12">
        <v>0</v>
      </c>
      <c r="M1007" s="12">
        <v>0</v>
      </c>
      <c r="N1007" s="12">
        <v>0</v>
      </c>
    </row>
    <row r="1008" spans="1:14" s="14" customFormat="1">
      <c r="A1008" s="13" t="s">
        <v>1307</v>
      </c>
      <c r="B1008" s="14">
        <v>148</v>
      </c>
      <c r="C1008" s="14">
        <v>225</v>
      </c>
      <c r="D1008" s="14" t="s">
        <v>632</v>
      </c>
      <c r="E1008" s="14">
        <v>15</v>
      </c>
      <c r="F1008" s="21">
        <v>1</v>
      </c>
      <c r="G1008" s="21">
        <v>15</v>
      </c>
      <c r="H1008" s="14">
        <v>0</v>
      </c>
      <c r="I1008" s="14">
        <v>246</v>
      </c>
      <c r="J1008" s="14">
        <v>0</v>
      </c>
      <c r="K1008" s="14">
        <v>0</v>
      </c>
      <c r="L1008" s="12">
        <v>0</v>
      </c>
      <c r="M1008" s="12">
        <v>0</v>
      </c>
      <c r="N1008" s="12">
        <v>0</v>
      </c>
    </row>
    <row r="1009" spans="1:14" s="14" customFormat="1">
      <c r="A1009" s="13" t="s">
        <v>1307</v>
      </c>
      <c r="B1009" s="14">
        <v>148</v>
      </c>
      <c r="C1009" s="14">
        <v>225</v>
      </c>
      <c r="D1009" s="14" t="s">
        <v>637</v>
      </c>
      <c r="E1009" s="14">
        <v>15</v>
      </c>
      <c r="F1009" s="21">
        <v>1</v>
      </c>
      <c r="G1009" s="21">
        <v>15</v>
      </c>
      <c r="H1009" s="14">
        <v>0</v>
      </c>
      <c r="I1009" s="14">
        <v>246</v>
      </c>
      <c r="J1009" s="14">
        <v>0</v>
      </c>
      <c r="K1009" s="14">
        <v>0</v>
      </c>
      <c r="L1009" s="12">
        <v>0</v>
      </c>
      <c r="M1009" s="12">
        <v>0</v>
      </c>
      <c r="N1009" s="12">
        <v>0</v>
      </c>
    </row>
    <row r="1010" spans="1:14" s="14" customFormat="1">
      <c r="A1010" s="13" t="s">
        <v>1307</v>
      </c>
      <c r="B1010" s="14">
        <v>148</v>
      </c>
      <c r="C1010" s="14">
        <v>225</v>
      </c>
      <c r="D1010" s="14" t="s">
        <v>636</v>
      </c>
      <c r="E1010" s="14">
        <v>15</v>
      </c>
      <c r="F1010" s="21">
        <v>1</v>
      </c>
      <c r="G1010" s="21">
        <v>15</v>
      </c>
      <c r="H1010" s="14">
        <v>0</v>
      </c>
      <c r="I1010" s="14">
        <v>246</v>
      </c>
      <c r="J1010" s="14">
        <v>0</v>
      </c>
      <c r="K1010" s="14">
        <v>0</v>
      </c>
      <c r="L1010" s="12">
        <v>0</v>
      </c>
      <c r="M1010" s="12">
        <v>0</v>
      </c>
      <c r="N1010" s="12">
        <v>0</v>
      </c>
    </row>
    <row r="1011" spans="1:14" s="14" customFormat="1">
      <c r="A1011" s="13" t="s">
        <v>1307</v>
      </c>
      <c r="B1011" s="14">
        <v>104</v>
      </c>
      <c r="C1011" s="14">
        <v>170</v>
      </c>
      <c r="D1011" s="14" t="s">
        <v>642</v>
      </c>
      <c r="E1011" s="14">
        <v>15</v>
      </c>
      <c r="F1011" s="21">
        <v>1</v>
      </c>
      <c r="G1011" s="21">
        <v>15</v>
      </c>
      <c r="H1011" s="14">
        <v>0</v>
      </c>
      <c r="I1011" s="14">
        <v>246</v>
      </c>
      <c r="J1011" s="14">
        <v>0</v>
      </c>
      <c r="K1011" s="14">
        <v>0</v>
      </c>
      <c r="L1011" s="12">
        <v>0</v>
      </c>
      <c r="M1011" s="12">
        <v>0</v>
      </c>
      <c r="N1011" s="12">
        <v>0</v>
      </c>
    </row>
    <row r="1012" spans="1:14" s="14" customFormat="1">
      <c r="A1012" s="13" t="s">
        <v>1307</v>
      </c>
      <c r="B1012" s="14">
        <v>104</v>
      </c>
      <c r="C1012" s="14">
        <v>170</v>
      </c>
      <c r="D1012" s="14" t="s">
        <v>643</v>
      </c>
      <c r="E1012" s="14">
        <v>15</v>
      </c>
      <c r="F1012" s="21">
        <v>1</v>
      </c>
      <c r="G1012" s="21">
        <v>15</v>
      </c>
      <c r="H1012" s="14">
        <v>0</v>
      </c>
      <c r="I1012" s="14">
        <v>246</v>
      </c>
      <c r="J1012" s="14">
        <v>0</v>
      </c>
      <c r="K1012" s="14">
        <v>0</v>
      </c>
      <c r="L1012" s="12">
        <v>0</v>
      </c>
      <c r="M1012" s="12">
        <v>0</v>
      </c>
      <c r="N1012" s="12">
        <v>0</v>
      </c>
    </row>
    <row r="1013" spans="1:14" s="14" customFormat="1">
      <c r="A1013" s="13" t="s">
        <v>1307</v>
      </c>
      <c r="B1013" s="14">
        <v>104</v>
      </c>
      <c r="C1013" s="14">
        <v>170</v>
      </c>
      <c r="D1013" s="14" t="s">
        <v>632</v>
      </c>
      <c r="E1013" s="14">
        <v>15</v>
      </c>
      <c r="F1013" s="21">
        <v>1</v>
      </c>
      <c r="G1013" s="21">
        <v>15</v>
      </c>
      <c r="H1013" s="14">
        <v>0</v>
      </c>
      <c r="I1013" s="14">
        <v>246</v>
      </c>
      <c r="J1013" s="14">
        <v>0</v>
      </c>
      <c r="K1013" s="14">
        <v>0</v>
      </c>
      <c r="L1013" s="12">
        <v>0</v>
      </c>
      <c r="M1013" s="12">
        <v>0</v>
      </c>
      <c r="N1013" s="12">
        <v>0</v>
      </c>
    </row>
    <row r="1014" spans="1:14" s="14" customFormat="1">
      <c r="A1014" s="13" t="s">
        <v>1307</v>
      </c>
      <c r="B1014" s="14">
        <v>104</v>
      </c>
      <c r="C1014" s="14">
        <v>170</v>
      </c>
      <c r="D1014" s="14" t="s">
        <v>637</v>
      </c>
      <c r="E1014" s="14">
        <v>15</v>
      </c>
      <c r="F1014" s="21">
        <v>1</v>
      </c>
      <c r="G1014" s="21">
        <v>15</v>
      </c>
      <c r="H1014" s="14">
        <v>0</v>
      </c>
      <c r="I1014" s="14">
        <v>246</v>
      </c>
      <c r="J1014" s="14">
        <v>0</v>
      </c>
      <c r="K1014" s="14">
        <v>0</v>
      </c>
      <c r="L1014" s="12">
        <v>0</v>
      </c>
      <c r="M1014" s="12">
        <v>0</v>
      </c>
      <c r="N1014" s="12">
        <v>0</v>
      </c>
    </row>
    <row r="1015" spans="1:14" s="14" customFormat="1">
      <c r="A1015" s="13" t="s">
        <v>1307</v>
      </c>
      <c r="B1015" s="14">
        <v>104</v>
      </c>
      <c r="C1015" s="14">
        <v>170</v>
      </c>
      <c r="D1015" s="14" t="s">
        <v>636</v>
      </c>
      <c r="E1015" s="14">
        <v>15</v>
      </c>
      <c r="F1015" s="21">
        <v>1</v>
      </c>
      <c r="G1015" s="21">
        <v>15</v>
      </c>
      <c r="H1015" s="14">
        <v>0</v>
      </c>
      <c r="I1015" s="14">
        <v>246</v>
      </c>
      <c r="J1015" s="14">
        <v>0</v>
      </c>
      <c r="K1015" s="14">
        <v>0</v>
      </c>
      <c r="L1015" s="12">
        <v>0</v>
      </c>
      <c r="M1015" s="12">
        <v>0</v>
      </c>
      <c r="N1015" s="12">
        <v>0</v>
      </c>
    </row>
    <row r="1016" spans="1:14" s="14" customFormat="1">
      <c r="A1016" s="13" t="s">
        <v>1307</v>
      </c>
      <c r="B1016" s="14">
        <v>80</v>
      </c>
      <c r="C1016" s="14">
        <v>90</v>
      </c>
      <c r="D1016" s="14" t="s">
        <v>642</v>
      </c>
      <c r="E1016" s="14">
        <v>15</v>
      </c>
      <c r="F1016" s="21">
        <v>1</v>
      </c>
      <c r="G1016" s="21">
        <v>15</v>
      </c>
      <c r="H1016" s="14">
        <v>0</v>
      </c>
      <c r="I1016" s="14">
        <v>246</v>
      </c>
      <c r="J1016" s="14">
        <v>0</v>
      </c>
      <c r="K1016" s="14">
        <v>0</v>
      </c>
      <c r="L1016" s="12">
        <v>0</v>
      </c>
      <c r="M1016" s="12">
        <v>0</v>
      </c>
      <c r="N1016" s="12">
        <v>0</v>
      </c>
    </row>
    <row r="1017" spans="1:14" s="14" customFormat="1">
      <c r="A1017" s="13" t="s">
        <v>1307</v>
      </c>
      <c r="B1017" s="14">
        <v>80</v>
      </c>
      <c r="C1017" s="14">
        <v>90</v>
      </c>
      <c r="D1017" s="14" t="s">
        <v>643</v>
      </c>
      <c r="E1017" s="14">
        <v>15</v>
      </c>
      <c r="F1017" s="21">
        <v>1</v>
      </c>
      <c r="G1017" s="21">
        <v>15</v>
      </c>
      <c r="H1017" s="14">
        <v>0</v>
      </c>
      <c r="I1017" s="14">
        <v>246</v>
      </c>
      <c r="J1017" s="14">
        <v>0</v>
      </c>
      <c r="K1017" s="14">
        <v>0</v>
      </c>
      <c r="L1017" s="12">
        <v>0</v>
      </c>
      <c r="M1017" s="12">
        <v>0</v>
      </c>
      <c r="N1017" s="12">
        <v>0</v>
      </c>
    </row>
    <row r="1018" spans="1:14" s="14" customFormat="1">
      <c r="A1018" s="13" t="s">
        <v>1307</v>
      </c>
      <c r="B1018" s="14">
        <v>80</v>
      </c>
      <c r="C1018" s="14">
        <v>90</v>
      </c>
      <c r="D1018" s="14" t="s">
        <v>632</v>
      </c>
      <c r="E1018" s="14">
        <v>15</v>
      </c>
      <c r="F1018" s="21">
        <v>1</v>
      </c>
      <c r="G1018" s="21">
        <v>15</v>
      </c>
      <c r="H1018" s="14">
        <v>0</v>
      </c>
      <c r="I1018" s="14">
        <v>246</v>
      </c>
      <c r="J1018" s="14">
        <v>0</v>
      </c>
      <c r="K1018" s="14">
        <v>0</v>
      </c>
      <c r="L1018" s="12">
        <v>0</v>
      </c>
      <c r="M1018" s="12">
        <v>0</v>
      </c>
      <c r="N1018" s="12">
        <v>0</v>
      </c>
    </row>
    <row r="1019" spans="1:14" s="14" customFormat="1">
      <c r="A1019" s="13" t="s">
        <v>1307</v>
      </c>
      <c r="B1019" s="14">
        <v>80</v>
      </c>
      <c r="C1019" s="14">
        <v>90</v>
      </c>
      <c r="D1019" s="14" t="s">
        <v>637</v>
      </c>
      <c r="E1019" s="14">
        <v>15</v>
      </c>
      <c r="F1019" s="21">
        <v>1</v>
      </c>
      <c r="G1019" s="21">
        <v>15</v>
      </c>
      <c r="H1019" s="14">
        <v>0</v>
      </c>
      <c r="I1019" s="14">
        <v>246</v>
      </c>
      <c r="J1019" s="14">
        <v>0</v>
      </c>
      <c r="K1019" s="14">
        <v>0</v>
      </c>
      <c r="L1019" s="12">
        <v>0</v>
      </c>
      <c r="M1019" s="12">
        <v>0</v>
      </c>
      <c r="N1019" s="12">
        <v>0</v>
      </c>
    </row>
    <row r="1020" spans="1:14" s="14" customFormat="1">
      <c r="A1020" s="13" t="s">
        <v>1307</v>
      </c>
      <c r="B1020" s="14">
        <v>80</v>
      </c>
      <c r="C1020" s="14">
        <v>90</v>
      </c>
      <c r="D1020" s="14" t="s">
        <v>636</v>
      </c>
      <c r="E1020" s="14">
        <v>15</v>
      </c>
      <c r="F1020" s="21">
        <v>1</v>
      </c>
      <c r="G1020" s="21">
        <v>15</v>
      </c>
      <c r="H1020" s="14">
        <v>0</v>
      </c>
      <c r="I1020" s="14">
        <v>246</v>
      </c>
      <c r="J1020" s="14">
        <v>0</v>
      </c>
      <c r="K1020" s="14">
        <v>0</v>
      </c>
      <c r="L1020" s="12">
        <v>0</v>
      </c>
      <c r="M1020" s="12">
        <v>0</v>
      </c>
      <c r="N1020" s="12">
        <v>0</v>
      </c>
    </row>
    <row r="1021" spans="1:14" s="14" customFormat="1">
      <c r="A1021" s="13" t="s">
        <v>1307</v>
      </c>
      <c r="B1021" s="14">
        <v>188</v>
      </c>
      <c r="C1021" s="14">
        <v>67</v>
      </c>
      <c r="D1021" s="14" t="s">
        <v>642</v>
      </c>
      <c r="E1021" s="14">
        <v>15</v>
      </c>
      <c r="F1021" s="21">
        <v>1</v>
      </c>
      <c r="G1021" s="21">
        <v>15</v>
      </c>
      <c r="H1021" s="14">
        <v>0</v>
      </c>
      <c r="I1021" s="14">
        <v>246</v>
      </c>
      <c r="J1021" s="14">
        <v>0</v>
      </c>
      <c r="K1021" s="14">
        <v>0</v>
      </c>
      <c r="L1021" s="12">
        <v>0</v>
      </c>
      <c r="M1021" s="12">
        <v>0</v>
      </c>
      <c r="N1021" s="12">
        <v>0</v>
      </c>
    </row>
    <row r="1022" spans="1:14" s="14" customFormat="1">
      <c r="A1022" s="13" t="s">
        <v>1307</v>
      </c>
      <c r="B1022" s="14">
        <v>188</v>
      </c>
      <c r="C1022" s="14">
        <v>67</v>
      </c>
      <c r="D1022" s="14" t="s">
        <v>643</v>
      </c>
      <c r="E1022" s="14">
        <v>15</v>
      </c>
      <c r="F1022" s="21">
        <v>1</v>
      </c>
      <c r="G1022" s="21">
        <v>15</v>
      </c>
      <c r="H1022" s="14">
        <v>0</v>
      </c>
      <c r="I1022" s="14">
        <v>246</v>
      </c>
      <c r="J1022" s="14">
        <v>0</v>
      </c>
      <c r="K1022" s="14">
        <v>0</v>
      </c>
      <c r="L1022" s="12">
        <v>0</v>
      </c>
      <c r="M1022" s="12">
        <v>0</v>
      </c>
      <c r="N1022" s="12">
        <v>0</v>
      </c>
    </row>
    <row r="1023" spans="1:14" s="14" customFormat="1">
      <c r="A1023" s="13" t="s">
        <v>1307</v>
      </c>
      <c r="B1023" s="14">
        <v>188</v>
      </c>
      <c r="C1023" s="14">
        <v>67</v>
      </c>
      <c r="D1023" s="14" t="s">
        <v>632</v>
      </c>
      <c r="E1023" s="14">
        <v>15</v>
      </c>
      <c r="F1023" s="21">
        <v>1</v>
      </c>
      <c r="G1023" s="21">
        <v>15</v>
      </c>
      <c r="H1023" s="14">
        <v>0</v>
      </c>
      <c r="I1023" s="14">
        <v>246</v>
      </c>
      <c r="J1023" s="14">
        <v>0</v>
      </c>
      <c r="K1023" s="14">
        <v>0</v>
      </c>
      <c r="L1023" s="12">
        <v>0</v>
      </c>
      <c r="M1023" s="12">
        <v>0</v>
      </c>
      <c r="N1023" s="12">
        <v>0</v>
      </c>
    </row>
    <row r="1024" spans="1:14" s="14" customFormat="1">
      <c r="A1024" s="13" t="s">
        <v>1307</v>
      </c>
      <c r="B1024" s="14">
        <v>188</v>
      </c>
      <c r="C1024" s="14">
        <v>67</v>
      </c>
      <c r="D1024" s="14" t="s">
        <v>637</v>
      </c>
      <c r="E1024" s="14">
        <v>15</v>
      </c>
      <c r="F1024" s="21">
        <v>1</v>
      </c>
      <c r="G1024" s="21">
        <v>15</v>
      </c>
      <c r="H1024" s="14">
        <v>0</v>
      </c>
      <c r="I1024" s="14">
        <v>246</v>
      </c>
      <c r="J1024" s="14">
        <v>0</v>
      </c>
      <c r="K1024" s="14">
        <v>0</v>
      </c>
      <c r="L1024" s="12">
        <v>0</v>
      </c>
      <c r="M1024" s="12">
        <v>0</v>
      </c>
      <c r="N1024" s="12">
        <v>0</v>
      </c>
    </row>
    <row r="1025" spans="1:14" s="14" customFormat="1">
      <c r="A1025" s="13" t="s">
        <v>1307</v>
      </c>
      <c r="B1025" s="14">
        <v>188</v>
      </c>
      <c r="C1025" s="14">
        <v>67</v>
      </c>
      <c r="D1025" s="14" t="s">
        <v>636</v>
      </c>
      <c r="E1025" s="14">
        <v>15</v>
      </c>
      <c r="F1025" s="21">
        <v>1</v>
      </c>
      <c r="G1025" s="21">
        <v>15</v>
      </c>
      <c r="H1025" s="14">
        <v>0</v>
      </c>
      <c r="I1025" s="14">
        <v>246</v>
      </c>
      <c r="J1025" s="14">
        <v>0</v>
      </c>
      <c r="K1025" s="14">
        <v>0</v>
      </c>
      <c r="L1025" s="12">
        <v>0</v>
      </c>
      <c r="M1025" s="12">
        <v>0</v>
      </c>
      <c r="N1025" s="12">
        <v>0</v>
      </c>
    </row>
    <row r="1026" spans="1:14" s="14" customFormat="1">
      <c r="A1026" s="13" t="s">
        <v>1307</v>
      </c>
      <c r="B1026" s="14">
        <v>284</v>
      </c>
      <c r="C1026" s="14">
        <v>50</v>
      </c>
      <c r="D1026" s="14" t="s">
        <v>642</v>
      </c>
      <c r="E1026" s="14">
        <v>15</v>
      </c>
      <c r="F1026" s="21">
        <v>1</v>
      </c>
      <c r="G1026" s="21">
        <v>15</v>
      </c>
      <c r="H1026" s="14">
        <v>0</v>
      </c>
      <c r="I1026" s="14">
        <v>246</v>
      </c>
      <c r="J1026" s="14">
        <v>0</v>
      </c>
      <c r="K1026" s="14">
        <v>0</v>
      </c>
      <c r="L1026" s="12">
        <v>0</v>
      </c>
      <c r="M1026" s="12">
        <v>0</v>
      </c>
      <c r="N1026" s="12">
        <v>0</v>
      </c>
    </row>
    <row r="1027" spans="1:14" s="14" customFormat="1">
      <c r="A1027" s="13" t="s">
        <v>1307</v>
      </c>
      <c r="B1027" s="14">
        <v>284</v>
      </c>
      <c r="C1027" s="14">
        <v>50</v>
      </c>
      <c r="D1027" s="14" t="s">
        <v>643</v>
      </c>
      <c r="E1027" s="14">
        <v>15</v>
      </c>
      <c r="F1027" s="21">
        <v>1</v>
      </c>
      <c r="G1027" s="21">
        <v>15</v>
      </c>
      <c r="H1027" s="14">
        <v>0</v>
      </c>
      <c r="I1027" s="14">
        <v>246</v>
      </c>
      <c r="J1027" s="14">
        <v>0</v>
      </c>
      <c r="K1027" s="14">
        <v>0</v>
      </c>
      <c r="L1027" s="12">
        <v>0</v>
      </c>
      <c r="M1027" s="12">
        <v>0</v>
      </c>
      <c r="N1027" s="12">
        <v>0</v>
      </c>
    </row>
    <row r="1028" spans="1:14" s="14" customFormat="1">
      <c r="A1028" s="13" t="s">
        <v>1307</v>
      </c>
      <c r="B1028" s="14">
        <v>284</v>
      </c>
      <c r="C1028" s="14">
        <v>50</v>
      </c>
      <c r="D1028" s="14" t="s">
        <v>632</v>
      </c>
      <c r="E1028" s="14">
        <v>15</v>
      </c>
      <c r="F1028" s="21">
        <v>1</v>
      </c>
      <c r="G1028" s="21">
        <v>15</v>
      </c>
      <c r="H1028" s="14">
        <v>0</v>
      </c>
      <c r="I1028" s="14">
        <v>246</v>
      </c>
      <c r="J1028" s="14">
        <v>0</v>
      </c>
      <c r="K1028" s="14">
        <v>0</v>
      </c>
      <c r="L1028" s="12">
        <v>0</v>
      </c>
      <c r="M1028" s="12">
        <v>0</v>
      </c>
      <c r="N1028" s="12">
        <v>0</v>
      </c>
    </row>
    <row r="1029" spans="1:14" s="14" customFormat="1">
      <c r="A1029" s="13" t="s">
        <v>1307</v>
      </c>
      <c r="B1029" s="14">
        <v>284</v>
      </c>
      <c r="C1029" s="14">
        <v>50</v>
      </c>
      <c r="D1029" s="14" t="s">
        <v>637</v>
      </c>
      <c r="E1029" s="14">
        <v>15</v>
      </c>
      <c r="F1029" s="21">
        <v>1</v>
      </c>
      <c r="G1029" s="21">
        <v>15</v>
      </c>
      <c r="H1029" s="14">
        <v>0</v>
      </c>
      <c r="I1029" s="14">
        <v>246</v>
      </c>
      <c r="J1029" s="14">
        <v>0</v>
      </c>
      <c r="K1029" s="14">
        <v>0</v>
      </c>
      <c r="L1029" s="12">
        <v>0</v>
      </c>
      <c r="M1029" s="12">
        <v>0</v>
      </c>
      <c r="N1029" s="12">
        <v>0</v>
      </c>
    </row>
    <row r="1030" spans="1:14" s="14" customFormat="1">
      <c r="A1030" s="13" t="s">
        <v>1307</v>
      </c>
      <c r="B1030" s="14">
        <v>284</v>
      </c>
      <c r="C1030" s="14">
        <v>50</v>
      </c>
      <c r="D1030" s="14" t="s">
        <v>636</v>
      </c>
      <c r="E1030" s="14">
        <v>15</v>
      </c>
      <c r="F1030" s="21">
        <v>1</v>
      </c>
      <c r="G1030" s="21">
        <v>15</v>
      </c>
      <c r="H1030" s="14">
        <v>0</v>
      </c>
      <c r="I1030" s="14">
        <v>246</v>
      </c>
      <c r="J1030" s="14">
        <v>0</v>
      </c>
      <c r="K1030" s="14">
        <v>0</v>
      </c>
      <c r="L1030" s="12">
        <v>0</v>
      </c>
      <c r="M1030" s="12">
        <v>0</v>
      </c>
      <c r="N1030" s="12">
        <v>0</v>
      </c>
    </row>
    <row r="1031" spans="1:14" s="14" customFormat="1">
      <c r="A1031" s="13" t="s">
        <v>1307</v>
      </c>
      <c r="B1031" s="14">
        <v>340</v>
      </c>
      <c r="C1031" s="14">
        <v>135</v>
      </c>
      <c r="D1031" s="14" t="s">
        <v>642</v>
      </c>
      <c r="E1031" s="14">
        <v>15</v>
      </c>
      <c r="F1031" s="21">
        <v>1</v>
      </c>
      <c r="G1031" s="21">
        <v>15</v>
      </c>
      <c r="H1031" s="14">
        <v>0</v>
      </c>
      <c r="I1031" s="14">
        <v>246</v>
      </c>
      <c r="J1031" s="14">
        <v>0</v>
      </c>
      <c r="K1031" s="14">
        <v>0</v>
      </c>
      <c r="L1031" s="12">
        <v>0</v>
      </c>
      <c r="M1031" s="12">
        <v>0</v>
      </c>
      <c r="N1031" s="12">
        <v>0</v>
      </c>
    </row>
    <row r="1032" spans="1:14" s="14" customFormat="1">
      <c r="A1032" s="13" t="s">
        <v>1307</v>
      </c>
      <c r="B1032" s="14">
        <v>340</v>
      </c>
      <c r="C1032" s="14">
        <v>135</v>
      </c>
      <c r="D1032" s="14" t="s">
        <v>643</v>
      </c>
      <c r="E1032" s="14">
        <v>15</v>
      </c>
      <c r="F1032" s="21">
        <v>1</v>
      </c>
      <c r="G1032" s="21">
        <v>15</v>
      </c>
      <c r="H1032" s="14">
        <v>0</v>
      </c>
      <c r="I1032" s="14">
        <v>246</v>
      </c>
      <c r="J1032" s="14">
        <v>0</v>
      </c>
      <c r="K1032" s="14">
        <v>0</v>
      </c>
      <c r="L1032" s="12">
        <v>0</v>
      </c>
      <c r="M1032" s="12">
        <v>0</v>
      </c>
      <c r="N1032" s="12">
        <v>0</v>
      </c>
    </row>
    <row r="1033" spans="1:14" s="14" customFormat="1">
      <c r="A1033" s="13" t="s">
        <v>1307</v>
      </c>
      <c r="B1033" s="14">
        <v>340</v>
      </c>
      <c r="C1033" s="14">
        <v>135</v>
      </c>
      <c r="D1033" s="14" t="s">
        <v>632</v>
      </c>
      <c r="E1033" s="14">
        <v>15</v>
      </c>
      <c r="F1033" s="21">
        <v>1</v>
      </c>
      <c r="G1033" s="21">
        <v>15</v>
      </c>
      <c r="H1033" s="14">
        <v>0</v>
      </c>
      <c r="I1033" s="14">
        <v>246</v>
      </c>
      <c r="J1033" s="14">
        <v>0</v>
      </c>
      <c r="K1033" s="14">
        <v>0</v>
      </c>
      <c r="L1033" s="12">
        <v>0</v>
      </c>
      <c r="M1033" s="12">
        <v>0</v>
      </c>
      <c r="N1033" s="12">
        <v>0</v>
      </c>
    </row>
    <row r="1034" spans="1:14" s="14" customFormat="1">
      <c r="A1034" s="13" t="s">
        <v>1307</v>
      </c>
      <c r="B1034" s="14">
        <v>340</v>
      </c>
      <c r="C1034" s="14">
        <v>135</v>
      </c>
      <c r="D1034" s="14" t="s">
        <v>637</v>
      </c>
      <c r="E1034" s="14">
        <v>15</v>
      </c>
      <c r="F1034" s="21">
        <v>1</v>
      </c>
      <c r="G1034" s="21">
        <v>15</v>
      </c>
      <c r="H1034" s="14">
        <v>0</v>
      </c>
      <c r="I1034" s="14">
        <v>246</v>
      </c>
      <c r="J1034" s="14">
        <v>0</v>
      </c>
      <c r="K1034" s="14">
        <v>0</v>
      </c>
      <c r="L1034" s="12">
        <v>0</v>
      </c>
      <c r="M1034" s="12">
        <v>0</v>
      </c>
      <c r="N1034" s="12">
        <v>0</v>
      </c>
    </row>
    <row r="1035" spans="1:14" s="14" customFormat="1">
      <c r="A1035" s="13" t="s">
        <v>1307</v>
      </c>
      <c r="B1035" s="14">
        <v>340</v>
      </c>
      <c r="C1035" s="14">
        <v>135</v>
      </c>
      <c r="D1035" s="14" t="s">
        <v>636</v>
      </c>
      <c r="E1035" s="14">
        <v>15</v>
      </c>
      <c r="F1035" s="21">
        <v>1</v>
      </c>
      <c r="G1035" s="21">
        <v>15</v>
      </c>
      <c r="H1035" s="14">
        <v>0</v>
      </c>
      <c r="I1035" s="14">
        <v>246</v>
      </c>
      <c r="J1035" s="14">
        <v>0</v>
      </c>
      <c r="K1035" s="14">
        <v>0</v>
      </c>
      <c r="L1035" s="12">
        <v>0</v>
      </c>
      <c r="M1035" s="12">
        <v>0</v>
      </c>
      <c r="N1035" s="12">
        <v>0</v>
      </c>
    </row>
    <row r="1037" spans="1:14">
      <c r="A1037" s="11" t="s">
        <v>1308</v>
      </c>
    </row>
    <row r="1038" spans="1:14" s="14" customFormat="1">
      <c r="A1038" s="11" t="s">
        <v>1309</v>
      </c>
      <c r="B1038" s="14">
        <v>200</v>
      </c>
      <c r="C1038" s="14">
        <v>200</v>
      </c>
      <c r="D1038" s="14" t="s">
        <v>642</v>
      </c>
      <c r="E1038" s="14">
        <v>200</v>
      </c>
      <c r="F1038" s="21">
        <v>10</v>
      </c>
      <c r="G1038" s="21">
        <v>60</v>
      </c>
      <c r="H1038" s="14">
        <v>0</v>
      </c>
      <c r="I1038" s="14">
        <v>246</v>
      </c>
      <c r="J1038" s="14">
        <v>0</v>
      </c>
      <c r="K1038" s="14">
        <v>0</v>
      </c>
      <c r="L1038" s="12">
        <v>0</v>
      </c>
      <c r="M1038" s="12">
        <v>0</v>
      </c>
      <c r="N1038" s="12">
        <v>0</v>
      </c>
    </row>
    <row r="1039" spans="1:14" s="14" customFormat="1">
      <c r="A1039" s="11" t="s">
        <v>1309</v>
      </c>
      <c r="B1039" s="14">
        <v>200</v>
      </c>
      <c r="C1039" s="14">
        <v>200</v>
      </c>
      <c r="D1039" s="14" t="s">
        <v>632</v>
      </c>
      <c r="E1039" s="14">
        <v>200</v>
      </c>
      <c r="F1039" s="21">
        <v>10</v>
      </c>
      <c r="G1039" s="21">
        <v>60</v>
      </c>
      <c r="H1039" s="12">
        <v>0</v>
      </c>
      <c r="I1039" s="12">
        <v>246</v>
      </c>
      <c r="J1039" s="12">
        <v>0</v>
      </c>
      <c r="K1039" s="12">
        <v>0</v>
      </c>
      <c r="L1039" s="12">
        <v>0</v>
      </c>
      <c r="M1039" s="12">
        <v>0</v>
      </c>
      <c r="N1039" s="12">
        <v>0</v>
      </c>
    </row>
    <row r="1040" spans="1:14" s="14" customFormat="1">
      <c r="A1040" s="11" t="s">
        <v>1309</v>
      </c>
      <c r="B1040" s="14">
        <v>200</v>
      </c>
      <c r="C1040" s="14">
        <v>200</v>
      </c>
      <c r="D1040" s="14" t="s">
        <v>643</v>
      </c>
      <c r="E1040" s="14">
        <v>200</v>
      </c>
      <c r="F1040" s="21">
        <v>10</v>
      </c>
      <c r="G1040" s="21">
        <v>60</v>
      </c>
      <c r="H1040" s="14">
        <v>0</v>
      </c>
      <c r="I1040" s="14">
        <v>246</v>
      </c>
      <c r="J1040" s="14">
        <v>0</v>
      </c>
      <c r="K1040" s="14">
        <v>0</v>
      </c>
      <c r="L1040" s="12">
        <v>0</v>
      </c>
      <c r="M1040" s="12">
        <v>0</v>
      </c>
      <c r="N1040" s="12">
        <v>0</v>
      </c>
    </row>
    <row r="1041" spans="1:14" s="14" customFormat="1">
      <c r="A1041" s="11" t="s">
        <v>1309</v>
      </c>
      <c r="B1041" s="14">
        <v>200</v>
      </c>
      <c r="C1041" s="14">
        <v>200</v>
      </c>
      <c r="D1041" s="14" t="s">
        <v>637</v>
      </c>
      <c r="E1041" s="14">
        <v>200</v>
      </c>
      <c r="F1041" s="21">
        <v>10</v>
      </c>
      <c r="G1041" s="21">
        <v>60</v>
      </c>
      <c r="H1041" s="12">
        <v>0</v>
      </c>
      <c r="I1041" s="12">
        <v>246</v>
      </c>
      <c r="J1041" s="12">
        <v>0</v>
      </c>
      <c r="K1041" s="12">
        <v>0</v>
      </c>
      <c r="L1041" s="12">
        <v>0</v>
      </c>
      <c r="M1041" s="12">
        <v>0</v>
      </c>
      <c r="N1041" s="12">
        <v>0</v>
      </c>
    </row>
    <row r="1042" spans="1:14" s="14" customFormat="1">
      <c r="A1042" s="11" t="s">
        <v>1309</v>
      </c>
      <c r="B1042" s="14">
        <v>200</v>
      </c>
      <c r="C1042" s="14">
        <v>200</v>
      </c>
      <c r="D1042" s="14" t="s">
        <v>1302</v>
      </c>
      <c r="E1042" s="14">
        <v>200</v>
      </c>
      <c r="F1042" s="21">
        <v>10</v>
      </c>
      <c r="G1042" s="21">
        <v>60</v>
      </c>
      <c r="H1042" s="12">
        <v>0</v>
      </c>
      <c r="I1042" s="12">
        <v>246</v>
      </c>
      <c r="J1042" s="12">
        <v>0</v>
      </c>
      <c r="K1042" s="12">
        <v>0</v>
      </c>
      <c r="L1042" s="12">
        <v>0</v>
      </c>
      <c r="M1042" s="12">
        <v>0</v>
      </c>
      <c r="N1042" s="12">
        <v>0</v>
      </c>
    </row>
    <row r="1043" spans="1:14" s="14" customFormat="1">
      <c r="A1043" s="11" t="s">
        <v>1309</v>
      </c>
      <c r="B1043" s="14">
        <v>200</v>
      </c>
      <c r="C1043" s="14">
        <v>200</v>
      </c>
      <c r="D1043" s="14" t="s">
        <v>636</v>
      </c>
      <c r="E1043" s="14">
        <v>200</v>
      </c>
      <c r="F1043" s="21">
        <v>10</v>
      </c>
      <c r="G1043" s="21">
        <v>60</v>
      </c>
      <c r="H1043" s="12">
        <v>0</v>
      </c>
      <c r="I1043" s="12">
        <v>246</v>
      </c>
      <c r="J1043" s="12">
        <v>0</v>
      </c>
      <c r="K1043" s="12">
        <v>0</v>
      </c>
      <c r="L1043" s="12">
        <v>0</v>
      </c>
      <c r="M1043" s="12">
        <v>0</v>
      </c>
      <c r="N1043" s="12">
        <v>0</v>
      </c>
    </row>
    <row r="1044" spans="1:14" s="14" customFormat="1">
      <c r="A1044" s="11" t="s">
        <v>1309</v>
      </c>
      <c r="B1044" s="14">
        <v>200</v>
      </c>
      <c r="C1044" s="14">
        <v>200</v>
      </c>
      <c r="D1044" s="14" t="s">
        <v>634</v>
      </c>
      <c r="E1044" s="14">
        <v>200</v>
      </c>
      <c r="F1044" s="21">
        <v>10</v>
      </c>
      <c r="G1044" s="21">
        <v>60</v>
      </c>
      <c r="H1044" s="12">
        <v>0</v>
      </c>
      <c r="I1044" s="12">
        <v>246</v>
      </c>
      <c r="J1044" s="12">
        <v>0</v>
      </c>
      <c r="K1044" s="12">
        <v>0</v>
      </c>
      <c r="L1044" s="12">
        <v>0</v>
      </c>
      <c r="M1044" s="12">
        <v>0</v>
      </c>
      <c r="N1044" s="12">
        <v>0</v>
      </c>
    </row>
    <row r="1045" spans="1:14" s="14" customFormat="1">
      <c r="A1045" s="11" t="s">
        <v>1309</v>
      </c>
      <c r="B1045" s="14">
        <v>200</v>
      </c>
      <c r="C1045" s="14">
        <v>200</v>
      </c>
      <c r="D1045" s="14" t="s">
        <v>641</v>
      </c>
      <c r="E1045" s="14">
        <v>200</v>
      </c>
      <c r="F1045" s="21">
        <v>3</v>
      </c>
      <c r="G1045" s="21">
        <v>60</v>
      </c>
      <c r="H1045" s="12">
        <v>0</v>
      </c>
      <c r="I1045" s="12">
        <v>246</v>
      </c>
      <c r="J1045" s="12">
        <v>0</v>
      </c>
      <c r="K1045" s="12">
        <v>0</v>
      </c>
      <c r="L1045" s="12">
        <v>0</v>
      </c>
      <c r="M1045" s="12">
        <v>0</v>
      </c>
      <c r="N1045" s="12">
        <v>0</v>
      </c>
    </row>
    <row r="1046" spans="1:14" s="14" customFormat="1">
      <c r="A1046" s="11" t="s">
        <v>1309</v>
      </c>
      <c r="B1046" s="14">
        <v>200</v>
      </c>
      <c r="C1046" s="14">
        <v>200</v>
      </c>
      <c r="D1046" s="14" t="s">
        <v>1298</v>
      </c>
      <c r="E1046" s="14">
        <v>200</v>
      </c>
      <c r="F1046" s="21">
        <v>3</v>
      </c>
      <c r="G1046" s="21">
        <v>60</v>
      </c>
      <c r="H1046" s="12">
        <v>0</v>
      </c>
      <c r="I1046" s="12">
        <v>246</v>
      </c>
      <c r="J1046" s="12">
        <v>0</v>
      </c>
      <c r="K1046" s="12">
        <v>0</v>
      </c>
      <c r="L1046" s="12">
        <v>0</v>
      </c>
      <c r="M1046" s="12">
        <v>0</v>
      </c>
      <c r="N1046" s="12">
        <v>0</v>
      </c>
    </row>
    <row r="1047" spans="1:14" s="14" customFormat="1">
      <c r="A1047" s="11" t="s">
        <v>1309</v>
      </c>
      <c r="B1047" s="14">
        <v>200</v>
      </c>
      <c r="C1047" s="14">
        <v>200</v>
      </c>
      <c r="D1047" s="14" t="s">
        <v>1303</v>
      </c>
      <c r="E1047" s="14">
        <v>200</v>
      </c>
      <c r="F1047" s="21">
        <v>3</v>
      </c>
      <c r="G1047" s="21">
        <v>60</v>
      </c>
      <c r="H1047" s="12">
        <v>0</v>
      </c>
      <c r="I1047" s="12">
        <v>246</v>
      </c>
      <c r="J1047" s="12">
        <v>0</v>
      </c>
      <c r="K1047" s="12">
        <v>0</v>
      </c>
      <c r="L1047" s="12">
        <v>0</v>
      </c>
      <c r="M1047" s="12">
        <v>0</v>
      </c>
      <c r="N1047" s="12">
        <v>0</v>
      </c>
    </row>
    <row r="1048" spans="1:14" s="14" customFormat="1">
      <c r="A1048" s="11" t="s">
        <v>1309</v>
      </c>
      <c r="B1048" s="14">
        <v>200</v>
      </c>
      <c r="C1048" s="14">
        <v>200</v>
      </c>
      <c r="D1048" s="14" t="s">
        <v>635</v>
      </c>
      <c r="E1048" s="14">
        <v>200</v>
      </c>
      <c r="F1048" s="21">
        <v>3</v>
      </c>
      <c r="G1048" s="21">
        <v>60</v>
      </c>
      <c r="H1048" s="12">
        <v>0</v>
      </c>
      <c r="I1048" s="12">
        <v>246</v>
      </c>
      <c r="J1048" s="12">
        <v>0</v>
      </c>
      <c r="K1048" s="12">
        <v>0</v>
      </c>
      <c r="L1048" s="12">
        <v>0</v>
      </c>
      <c r="M1048" s="12">
        <v>0</v>
      </c>
      <c r="N1048" s="12">
        <v>0</v>
      </c>
    </row>
    <row r="1049" spans="1:14" s="14" customFormat="1">
      <c r="A1049" s="11" t="s">
        <v>1309</v>
      </c>
      <c r="B1049" s="14">
        <v>200</v>
      </c>
      <c r="C1049" s="14">
        <v>200</v>
      </c>
      <c r="D1049" s="14" t="s">
        <v>633</v>
      </c>
      <c r="E1049" s="14">
        <v>200</v>
      </c>
      <c r="F1049" s="21">
        <v>3</v>
      </c>
      <c r="G1049" s="21">
        <v>60</v>
      </c>
      <c r="H1049" s="12">
        <v>0</v>
      </c>
      <c r="I1049" s="12">
        <v>246</v>
      </c>
      <c r="J1049" s="12">
        <v>0</v>
      </c>
      <c r="K1049" s="12">
        <v>0</v>
      </c>
      <c r="L1049" s="12">
        <v>0</v>
      </c>
      <c r="M1049" s="12">
        <v>0</v>
      </c>
      <c r="N1049" s="12">
        <v>0</v>
      </c>
    </row>
    <row r="1050" spans="1:14" s="18" customFormat="1">
      <c r="A1050" s="17" t="s">
        <v>1309</v>
      </c>
      <c r="B1050" s="18">
        <v>55</v>
      </c>
      <c r="C1050" s="18">
        <v>360</v>
      </c>
      <c r="D1050" s="18" t="s">
        <v>1299</v>
      </c>
      <c r="E1050" s="18">
        <v>5</v>
      </c>
      <c r="F1050" s="29">
        <v>1</v>
      </c>
      <c r="G1050" s="22">
        <v>60</v>
      </c>
      <c r="H1050" s="18">
        <v>0</v>
      </c>
      <c r="I1050" s="18">
        <v>249</v>
      </c>
      <c r="J1050" s="18">
        <v>0</v>
      </c>
      <c r="K1050" s="18">
        <v>0</v>
      </c>
      <c r="L1050" s="12">
        <v>0</v>
      </c>
      <c r="M1050" s="12">
        <v>0</v>
      </c>
      <c r="N1050" s="12">
        <v>0</v>
      </c>
    </row>
    <row r="1051" spans="1:14" s="18" customFormat="1">
      <c r="A1051" s="17" t="s">
        <v>1309</v>
      </c>
      <c r="B1051" s="18">
        <v>220</v>
      </c>
      <c r="C1051" s="18">
        <v>370</v>
      </c>
      <c r="D1051" s="18" t="s">
        <v>1299</v>
      </c>
      <c r="E1051" s="18">
        <v>5</v>
      </c>
      <c r="F1051" s="29">
        <v>1</v>
      </c>
      <c r="G1051" s="22">
        <v>60</v>
      </c>
      <c r="H1051" s="18">
        <v>0</v>
      </c>
      <c r="I1051" s="18">
        <v>249</v>
      </c>
      <c r="J1051" s="18">
        <v>0</v>
      </c>
      <c r="K1051" s="18">
        <v>0</v>
      </c>
      <c r="L1051" s="12">
        <v>0</v>
      </c>
      <c r="M1051" s="12">
        <v>0</v>
      </c>
      <c r="N1051" s="12">
        <v>0</v>
      </c>
    </row>
    <row r="1052" spans="1:14" s="18" customFormat="1">
      <c r="A1052" s="17" t="s">
        <v>1309</v>
      </c>
      <c r="B1052" s="18">
        <v>240</v>
      </c>
      <c r="C1052" s="18">
        <v>86</v>
      </c>
      <c r="D1052" s="18" t="s">
        <v>1299</v>
      </c>
      <c r="E1052" s="18">
        <v>3</v>
      </c>
      <c r="F1052" s="29">
        <v>1</v>
      </c>
      <c r="G1052" s="22">
        <v>60</v>
      </c>
      <c r="H1052" s="18">
        <v>0</v>
      </c>
      <c r="I1052" s="18">
        <v>249</v>
      </c>
      <c r="J1052" s="18">
        <v>0</v>
      </c>
      <c r="K1052" s="18">
        <v>0</v>
      </c>
      <c r="L1052" s="12">
        <v>0</v>
      </c>
      <c r="M1052" s="12">
        <v>0</v>
      </c>
      <c r="N1052" s="12">
        <v>0</v>
      </c>
    </row>
    <row r="1053" spans="1:14" s="18" customFormat="1">
      <c r="A1053" s="17" t="s">
        <v>1309</v>
      </c>
      <c r="B1053" s="18">
        <v>310</v>
      </c>
      <c r="C1053" s="18">
        <v>310</v>
      </c>
      <c r="D1053" s="18" t="s">
        <v>1299</v>
      </c>
      <c r="E1053" s="18">
        <v>5</v>
      </c>
      <c r="F1053" s="29">
        <v>1</v>
      </c>
      <c r="G1053" s="22">
        <v>60</v>
      </c>
      <c r="H1053" s="18">
        <v>0</v>
      </c>
      <c r="I1053" s="18">
        <v>249</v>
      </c>
      <c r="J1053" s="18">
        <v>0</v>
      </c>
      <c r="K1053" s="18">
        <v>0</v>
      </c>
      <c r="L1053" s="12">
        <v>0</v>
      </c>
      <c r="M1053" s="12">
        <v>0</v>
      </c>
      <c r="N1053" s="12">
        <v>0</v>
      </c>
    </row>
    <row r="1054" spans="1:14" s="18" customFormat="1">
      <c r="A1054" s="17" t="s">
        <v>1309</v>
      </c>
      <c r="B1054" s="18">
        <v>130</v>
      </c>
      <c r="C1054" s="18">
        <v>70</v>
      </c>
      <c r="D1054" s="18" t="s">
        <v>1299</v>
      </c>
      <c r="E1054" s="18">
        <v>5</v>
      </c>
      <c r="F1054" s="29">
        <v>1</v>
      </c>
      <c r="G1054" s="22">
        <v>60</v>
      </c>
      <c r="H1054" s="18">
        <v>0</v>
      </c>
      <c r="I1054" s="18">
        <v>249</v>
      </c>
      <c r="J1054" s="18">
        <v>0</v>
      </c>
      <c r="K1054" s="18">
        <v>0</v>
      </c>
      <c r="L1054" s="12">
        <v>0</v>
      </c>
      <c r="M1054" s="12">
        <v>0</v>
      </c>
      <c r="N1054" s="12">
        <v>0</v>
      </c>
    </row>
    <row r="1055" spans="1:14" s="18" customFormat="1">
      <c r="A1055" s="17" t="s">
        <v>1309</v>
      </c>
      <c r="B1055" s="18">
        <v>200</v>
      </c>
      <c r="C1055" s="18">
        <v>200</v>
      </c>
      <c r="D1055" s="18" t="s">
        <v>1299</v>
      </c>
      <c r="E1055" s="18">
        <v>200</v>
      </c>
      <c r="F1055" s="29">
        <v>1</v>
      </c>
      <c r="G1055" s="22">
        <v>60</v>
      </c>
      <c r="H1055" s="18">
        <v>0</v>
      </c>
      <c r="I1055" s="18">
        <v>249</v>
      </c>
      <c r="J1055" s="18">
        <v>0</v>
      </c>
      <c r="K1055" s="18">
        <v>0</v>
      </c>
      <c r="L1055" s="12">
        <v>0</v>
      </c>
      <c r="M1055" s="12">
        <v>0</v>
      </c>
      <c r="N1055" s="12">
        <v>0</v>
      </c>
    </row>
    <row r="1056" spans="1:14" s="14" customFormat="1">
      <c r="A1056" s="11" t="s">
        <v>1309</v>
      </c>
      <c r="B1056" s="14">
        <v>70</v>
      </c>
      <c r="C1056" s="14">
        <v>310</v>
      </c>
      <c r="D1056" s="14" t="s">
        <v>642</v>
      </c>
      <c r="E1056" s="14">
        <v>15</v>
      </c>
      <c r="F1056" s="21">
        <v>1</v>
      </c>
      <c r="G1056" s="21">
        <v>15</v>
      </c>
      <c r="H1056" s="14">
        <v>0</v>
      </c>
      <c r="I1056" s="14">
        <v>246</v>
      </c>
      <c r="J1056" s="14">
        <v>0</v>
      </c>
      <c r="K1056" s="14">
        <v>0</v>
      </c>
      <c r="L1056" s="12">
        <v>0</v>
      </c>
      <c r="M1056" s="12">
        <v>0</v>
      </c>
      <c r="N1056" s="12">
        <v>0</v>
      </c>
    </row>
    <row r="1057" spans="1:14" s="14" customFormat="1">
      <c r="A1057" s="11" t="s">
        <v>1309</v>
      </c>
      <c r="B1057" s="14">
        <v>70</v>
      </c>
      <c r="C1057" s="14">
        <v>310</v>
      </c>
      <c r="D1057" s="14" t="s">
        <v>632</v>
      </c>
      <c r="E1057" s="14">
        <v>15</v>
      </c>
      <c r="F1057" s="21">
        <v>1</v>
      </c>
      <c r="G1057" s="21">
        <v>15</v>
      </c>
      <c r="H1057" s="12">
        <v>0</v>
      </c>
      <c r="I1057" s="12">
        <v>246</v>
      </c>
      <c r="J1057" s="12">
        <v>0</v>
      </c>
      <c r="K1057" s="12">
        <v>0</v>
      </c>
      <c r="L1057" s="12">
        <v>0</v>
      </c>
      <c r="M1057" s="12">
        <v>0</v>
      </c>
      <c r="N1057" s="12">
        <v>0</v>
      </c>
    </row>
    <row r="1058" spans="1:14" s="14" customFormat="1">
      <c r="A1058" s="11" t="s">
        <v>1309</v>
      </c>
      <c r="B1058" s="14">
        <v>70</v>
      </c>
      <c r="C1058" s="14">
        <v>310</v>
      </c>
      <c r="D1058" s="14" t="s">
        <v>643</v>
      </c>
      <c r="E1058" s="14">
        <v>15</v>
      </c>
      <c r="F1058" s="21">
        <v>1</v>
      </c>
      <c r="G1058" s="21">
        <v>15</v>
      </c>
      <c r="H1058" s="14">
        <v>0</v>
      </c>
      <c r="I1058" s="14">
        <v>246</v>
      </c>
      <c r="J1058" s="14">
        <v>0</v>
      </c>
      <c r="K1058" s="14">
        <v>0</v>
      </c>
      <c r="L1058" s="12">
        <v>0</v>
      </c>
      <c r="M1058" s="12">
        <v>0</v>
      </c>
      <c r="N1058" s="12">
        <v>0</v>
      </c>
    </row>
    <row r="1059" spans="1:14" s="14" customFormat="1">
      <c r="A1059" s="11" t="s">
        <v>1309</v>
      </c>
      <c r="B1059" s="14">
        <v>70</v>
      </c>
      <c r="C1059" s="14">
        <v>310</v>
      </c>
      <c r="D1059" s="14" t="s">
        <v>637</v>
      </c>
      <c r="E1059" s="14">
        <v>15</v>
      </c>
      <c r="F1059" s="21">
        <v>1</v>
      </c>
      <c r="G1059" s="21">
        <v>15</v>
      </c>
      <c r="H1059" s="12">
        <v>0</v>
      </c>
      <c r="I1059" s="12">
        <v>246</v>
      </c>
      <c r="J1059" s="12">
        <v>0</v>
      </c>
      <c r="K1059" s="12">
        <v>0</v>
      </c>
      <c r="L1059" s="12">
        <v>0</v>
      </c>
      <c r="M1059" s="12">
        <v>0</v>
      </c>
      <c r="N1059" s="12">
        <v>0</v>
      </c>
    </row>
    <row r="1060" spans="1:14" s="14" customFormat="1">
      <c r="A1060" s="11" t="s">
        <v>1309</v>
      </c>
      <c r="B1060" s="14">
        <v>70</v>
      </c>
      <c r="C1060" s="14">
        <v>310</v>
      </c>
      <c r="D1060" s="14" t="s">
        <v>1302</v>
      </c>
      <c r="E1060" s="14">
        <v>15</v>
      </c>
      <c r="F1060" s="21">
        <v>1</v>
      </c>
      <c r="G1060" s="21">
        <v>15</v>
      </c>
      <c r="H1060" s="12">
        <v>0</v>
      </c>
      <c r="I1060" s="12">
        <v>246</v>
      </c>
      <c r="J1060" s="12">
        <v>0</v>
      </c>
      <c r="K1060" s="12">
        <v>0</v>
      </c>
      <c r="L1060" s="12">
        <v>0</v>
      </c>
      <c r="M1060" s="12">
        <v>0</v>
      </c>
      <c r="N1060" s="12">
        <v>0</v>
      </c>
    </row>
    <row r="1061" spans="1:14" s="14" customFormat="1">
      <c r="A1061" s="11" t="s">
        <v>1309</v>
      </c>
      <c r="B1061" s="14">
        <v>70</v>
      </c>
      <c r="C1061" s="14">
        <v>310</v>
      </c>
      <c r="D1061" s="14" t="s">
        <v>636</v>
      </c>
      <c r="E1061" s="14">
        <v>15</v>
      </c>
      <c r="F1061" s="21">
        <v>1</v>
      </c>
      <c r="G1061" s="21">
        <v>15</v>
      </c>
      <c r="H1061" s="12">
        <v>0</v>
      </c>
      <c r="I1061" s="12">
        <v>246</v>
      </c>
      <c r="J1061" s="12">
        <v>0</v>
      </c>
      <c r="K1061" s="12">
        <v>0</v>
      </c>
      <c r="L1061" s="12">
        <v>0</v>
      </c>
      <c r="M1061" s="12">
        <v>0</v>
      </c>
      <c r="N1061" s="12">
        <v>0</v>
      </c>
    </row>
    <row r="1062" spans="1:14" s="14" customFormat="1">
      <c r="A1062" s="11" t="s">
        <v>1309</v>
      </c>
      <c r="B1062" s="14">
        <v>70</v>
      </c>
      <c r="C1062" s="14">
        <v>310</v>
      </c>
      <c r="D1062" s="14" t="s">
        <v>634</v>
      </c>
      <c r="E1062" s="14">
        <v>15</v>
      </c>
      <c r="F1062" s="21">
        <v>1</v>
      </c>
      <c r="G1062" s="21">
        <v>15</v>
      </c>
      <c r="H1062" s="12">
        <v>0</v>
      </c>
      <c r="I1062" s="12">
        <v>246</v>
      </c>
      <c r="J1062" s="12">
        <v>0</v>
      </c>
      <c r="K1062" s="12">
        <v>0</v>
      </c>
      <c r="L1062" s="12">
        <v>0</v>
      </c>
      <c r="M1062" s="12">
        <v>0</v>
      </c>
      <c r="N1062" s="12">
        <v>0</v>
      </c>
    </row>
    <row r="1063" spans="1:14" s="14" customFormat="1">
      <c r="A1063" s="11" t="s">
        <v>1309</v>
      </c>
      <c r="B1063" s="14">
        <v>96</v>
      </c>
      <c r="C1063" s="14">
        <v>242</v>
      </c>
      <c r="D1063" s="14" t="s">
        <v>642</v>
      </c>
      <c r="E1063" s="14">
        <v>15</v>
      </c>
      <c r="F1063" s="21">
        <v>1</v>
      </c>
      <c r="G1063" s="21">
        <v>15</v>
      </c>
      <c r="H1063" s="14">
        <v>0</v>
      </c>
      <c r="I1063" s="14">
        <v>246</v>
      </c>
      <c r="J1063" s="14">
        <v>0</v>
      </c>
      <c r="K1063" s="14">
        <v>0</v>
      </c>
      <c r="L1063" s="12">
        <v>0</v>
      </c>
      <c r="M1063" s="12">
        <v>0</v>
      </c>
      <c r="N1063" s="12">
        <v>0</v>
      </c>
    </row>
    <row r="1064" spans="1:14" s="14" customFormat="1">
      <c r="A1064" s="11" t="s">
        <v>1309</v>
      </c>
      <c r="B1064" s="14">
        <v>96</v>
      </c>
      <c r="C1064" s="14">
        <v>242</v>
      </c>
      <c r="D1064" s="14" t="s">
        <v>632</v>
      </c>
      <c r="E1064" s="14">
        <v>15</v>
      </c>
      <c r="F1064" s="21">
        <v>1</v>
      </c>
      <c r="G1064" s="21">
        <v>15</v>
      </c>
      <c r="H1064" s="12">
        <v>0</v>
      </c>
      <c r="I1064" s="12">
        <v>246</v>
      </c>
      <c r="J1064" s="12">
        <v>0</v>
      </c>
      <c r="K1064" s="12">
        <v>0</v>
      </c>
      <c r="L1064" s="12">
        <v>0</v>
      </c>
      <c r="M1064" s="12">
        <v>0</v>
      </c>
      <c r="N1064" s="12">
        <v>0</v>
      </c>
    </row>
    <row r="1065" spans="1:14" s="14" customFormat="1">
      <c r="A1065" s="11" t="s">
        <v>1309</v>
      </c>
      <c r="B1065" s="14">
        <v>96</v>
      </c>
      <c r="C1065" s="14">
        <v>242</v>
      </c>
      <c r="D1065" s="14" t="s">
        <v>643</v>
      </c>
      <c r="E1065" s="14">
        <v>15</v>
      </c>
      <c r="F1065" s="21">
        <v>1</v>
      </c>
      <c r="G1065" s="21">
        <v>15</v>
      </c>
      <c r="H1065" s="14">
        <v>0</v>
      </c>
      <c r="I1065" s="14">
        <v>246</v>
      </c>
      <c r="J1065" s="14">
        <v>0</v>
      </c>
      <c r="K1065" s="14">
        <v>0</v>
      </c>
      <c r="L1065" s="12">
        <v>0</v>
      </c>
      <c r="M1065" s="12">
        <v>0</v>
      </c>
      <c r="N1065" s="12">
        <v>0</v>
      </c>
    </row>
    <row r="1066" spans="1:14" s="14" customFormat="1">
      <c r="A1066" s="11" t="s">
        <v>1309</v>
      </c>
      <c r="B1066" s="14">
        <v>96</v>
      </c>
      <c r="C1066" s="14">
        <v>242</v>
      </c>
      <c r="D1066" s="14" t="s">
        <v>637</v>
      </c>
      <c r="E1066" s="14">
        <v>15</v>
      </c>
      <c r="F1066" s="21">
        <v>1</v>
      </c>
      <c r="G1066" s="21">
        <v>15</v>
      </c>
      <c r="H1066" s="12">
        <v>0</v>
      </c>
      <c r="I1066" s="12">
        <v>246</v>
      </c>
      <c r="J1066" s="12">
        <v>0</v>
      </c>
      <c r="K1066" s="12">
        <v>0</v>
      </c>
      <c r="L1066" s="12">
        <v>0</v>
      </c>
      <c r="M1066" s="12">
        <v>0</v>
      </c>
      <c r="N1066" s="12">
        <v>0</v>
      </c>
    </row>
    <row r="1067" spans="1:14" s="14" customFormat="1">
      <c r="A1067" s="11" t="s">
        <v>1309</v>
      </c>
      <c r="B1067" s="14">
        <v>96</v>
      </c>
      <c r="C1067" s="14">
        <v>242</v>
      </c>
      <c r="D1067" s="14" t="s">
        <v>1302</v>
      </c>
      <c r="E1067" s="14">
        <v>15</v>
      </c>
      <c r="F1067" s="21">
        <v>1</v>
      </c>
      <c r="G1067" s="21">
        <v>15</v>
      </c>
      <c r="H1067" s="12">
        <v>0</v>
      </c>
      <c r="I1067" s="12">
        <v>246</v>
      </c>
      <c r="J1067" s="12">
        <v>0</v>
      </c>
      <c r="K1067" s="12">
        <v>0</v>
      </c>
      <c r="L1067" s="12">
        <v>0</v>
      </c>
      <c r="M1067" s="12">
        <v>0</v>
      </c>
      <c r="N1067" s="12">
        <v>0</v>
      </c>
    </row>
    <row r="1068" spans="1:14" s="14" customFormat="1">
      <c r="A1068" s="11" t="s">
        <v>1309</v>
      </c>
      <c r="B1068" s="14">
        <v>96</v>
      </c>
      <c r="C1068" s="14">
        <v>242</v>
      </c>
      <c r="D1068" s="14" t="s">
        <v>636</v>
      </c>
      <c r="E1068" s="14">
        <v>15</v>
      </c>
      <c r="F1068" s="21">
        <v>1</v>
      </c>
      <c r="G1068" s="21">
        <v>15</v>
      </c>
      <c r="H1068" s="12">
        <v>0</v>
      </c>
      <c r="I1068" s="12">
        <v>246</v>
      </c>
      <c r="J1068" s="12">
        <v>0</v>
      </c>
      <c r="K1068" s="12">
        <v>0</v>
      </c>
      <c r="L1068" s="12">
        <v>0</v>
      </c>
      <c r="M1068" s="12">
        <v>0</v>
      </c>
      <c r="N1068" s="12">
        <v>0</v>
      </c>
    </row>
    <row r="1069" spans="1:14" s="14" customFormat="1">
      <c r="A1069" s="11" t="s">
        <v>1309</v>
      </c>
      <c r="B1069" s="14">
        <v>96</v>
      </c>
      <c r="C1069" s="14">
        <v>242</v>
      </c>
      <c r="D1069" s="14" t="s">
        <v>634</v>
      </c>
      <c r="E1069" s="14">
        <v>15</v>
      </c>
      <c r="F1069" s="21">
        <v>1</v>
      </c>
      <c r="G1069" s="21">
        <v>15</v>
      </c>
      <c r="H1069" s="12">
        <v>0</v>
      </c>
      <c r="I1069" s="12">
        <v>246</v>
      </c>
      <c r="J1069" s="12">
        <v>0</v>
      </c>
      <c r="K1069" s="12">
        <v>0</v>
      </c>
      <c r="L1069" s="12">
        <v>0</v>
      </c>
      <c r="M1069" s="12">
        <v>0</v>
      </c>
      <c r="N1069" s="12">
        <v>0</v>
      </c>
    </row>
    <row r="1070" spans="1:14" s="14" customFormat="1">
      <c r="A1070" s="11" t="s">
        <v>1309</v>
      </c>
      <c r="B1070" s="14">
        <v>128</v>
      </c>
      <c r="C1070" s="14">
        <v>263</v>
      </c>
      <c r="D1070" s="14" t="s">
        <v>642</v>
      </c>
      <c r="E1070" s="14">
        <v>15</v>
      </c>
      <c r="F1070" s="21">
        <v>1</v>
      </c>
      <c r="G1070" s="21">
        <v>15</v>
      </c>
      <c r="H1070" s="14">
        <v>0</v>
      </c>
      <c r="I1070" s="14">
        <v>246</v>
      </c>
      <c r="J1070" s="14">
        <v>0</v>
      </c>
      <c r="K1070" s="14">
        <v>0</v>
      </c>
      <c r="L1070" s="12">
        <v>0</v>
      </c>
      <c r="M1070" s="12">
        <v>0</v>
      </c>
      <c r="N1070" s="12">
        <v>0</v>
      </c>
    </row>
    <row r="1071" spans="1:14" s="14" customFormat="1">
      <c r="A1071" s="11" t="s">
        <v>1309</v>
      </c>
      <c r="B1071" s="14">
        <v>128</v>
      </c>
      <c r="C1071" s="14">
        <v>263</v>
      </c>
      <c r="D1071" s="14" t="s">
        <v>632</v>
      </c>
      <c r="E1071" s="14">
        <v>15</v>
      </c>
      <c r="F1071" s="21">
        <v>1</v>
      </c>
      <c r="G1071" s="21">
        <v>15</v>
      </c>
      <c r="H1071" s="12">
        <v>0</v>
      </c>
      <c r="I1071" s="12">
        <v>246</v>
      </c>
      <c r="J1071" s="12">
        <v>0</v>
      </c>
      <c r="K1071" s="12">
        <v>0</v>
      </c>
      <c r="L1071" s="12">
        <v>0</v>
      </c>
      <c r="M1071" s="12">
        <v>0</v>
      </c>
      <c r="N1071" s="12">
        <v>0</v>
      </c>
    </row>
    <row r="1072" spans="1:14" s="14" customFormat="1">
      <c r="A1072" s="11" t="s">
        <v>1309</v>
      </c>
      <c r="B1072" s="14">
        <v>128</v>
      </c>
      <c r="C1072" s="14">
        <v>263</v>
      </c>
      <c r="D1072" s="14" t="s">
        <v>643</v>
      </c>
      <c r="E1072" s="14">
        <v>15</v>
      </c>
      <c r="F1072" s="21">
        <v>1</v>
      </c>
      <c r="G1072" s="21">
        <v>15</v>
      </c>
      <c r="H1072" s="14">
        <v>0</v>
      </c>
      <c r="I1072" s="14">
        <v>246</v>
      </c>
      <c r="J1072" s="14">
        <v>0</v>
      </c>
      <c r="K1072" s="14">
        <v>0</v>
      </c>
      <c r="L1072" s="12">
        <v>0</v>
      </c>
      <c r="M1072" s="12">
        <v>0</v>
      </c>
      <c r="N1072" s="12">
        <v>0</v>
      </c>
    </row>
    <row r="1073" spans="1:14" s="14" customFormat="1">
      <c r="A1073" s="11" t="s">
        <v>1309</v>
      </c>
      <c r="B1073" s="14">
        <v>128</v>
      </c>
      <c r="C1073" s="14">
        <v>263</v>
      </c>
      <c r="D1073" s="14" t="s">
        <v>637</v>
      </c>
      <c r="E1073" s="14">
        <v>15</v>
      </c>
      <c r="F1073" s="21">
        <v>1</v>
      </c>
      <c r="G1073" s="21">
        <v>15</v>
      </c>
      <c r="H1073" s="12">
        <v>0</v>
      </c>
      <c r="I1073" s="12">
        <v>246</v>
      </c>
      <c r="J1073" s="12">
        <v>0</v>
      </c>
      <c r="K1073" s="12">
        <v>0</v>
      </c>
      <c r="L1073" s="12">
        <v>0</v>
      </c>
      <c r="M1073" s="12">
        <v>0</v>
      </c>
      <c r="N1073" s="12">
        <v>0</v>
      </c>
    </row>
    <row r="1074" spans="1:14" s="14" customFormat="1">
      <c r="A1074" s="11" t="s">
        <v>1309</v>
      </c>
      <c r="B1074" s="14">
        <v>128</v>
      </c>
      <c r="C1074" s="14">
        <v>263</v>
      </c>
      <c r="D1074" s="14" t="s">
        <v>1302</v>
      </c>
      <c r="E1074" s="14">
        <v>15</v>
      </c>
      <c r="F1074" s="21">
        <v>1</v>
      </c>
      <c r="G1074" s="21">
        <v>15</v>
      </c>
      <c r="H1074" s="12">
        <v>0</v>
      </c>
      <c r="I1074" s="12">
        <v>246</v>
      </c>
      <c r="J1074" s="12">
        <v>0</v>
      </c>
      <c r="K1074" s="12">
        <v>0</v>
      </c>
      <c r="L1074" s="12">
        <v>0</v>
      </c>
      <c r="M1074" s="12">
        <v>0</v>
      </c>
      <c r="N1074" s="12">
        <v>0</v>
      </c>
    </row>
    <row r="1075" spans="1:14" s="14" customFormat="1">
      <c r="A1075" s="11" t="s">
        <v>1309</v>
      </c>
      <c r="B1075" s="14">
        <v>128</v>
      </c>
      <c r="C1075" s="14">
        <v>263</v>
      </c>
      <c r="D1075" s="14" t="s">
        <v>636</v>
      </c>
      <c r="E1075" s="14">
        <v>15</v>
      </c>
      <c r="F1075" s="21">
        <v>1</v>
      </c>
      <c r="G1075" s="21">
        <v>15</v>
      </c>
      <c r="H1075" s="12">
        <v>0</v>
      </c>
      <c r="I1075" s="12">
        <v>246</v>
      </c>
      <c r="J1075" s="12">
        <v>0</v>
      </c>
      <c r="K1075" s="12">
        <v>0</v>
      </c>
      <c r="L1075" s="12">
        <v>0</v>
      </c>
      <c r="M1075" s="12">
        <v>0</v>
      </c>
      <c r="N1075" s="12">
        <v>0</v>
      </c>
    </row>
    <row r="1076" spans="1:14" s="14" customFormat="1">
      <c r="A1076" s="11" t="s">
        <v>1309</v>
      </c>
      <c r="B1076" s="14">
        <v>128</v>
      </c>
      <c r="C1076" s="14">
        <v>263</v>
      </c>
      <c r="D1076" s="14" t="s">
        <v>634</v>
      </c>
      <c r="E1076" s="14">
        <v>15</v>
      </c>
      <c r="F1076" s="21">
        <v>1</v>
      </c>
      <c r="G1076" s="21">
        <v>15</v>
      </c>
      <c r="H1076" s="12">
        <v>0</v>
      </c>
      <c r="I1076" s="12">
        <v>246</v>
      </c>
      <c r="J1076" s="12">
        <v>0</v>
      </c>
      <c r="K1076" s="12">
        <v>0</v>
      </c>
      <c r="L1076" s="12">
        <v>0</v>
      </c>
      <c r="M1076" s="12">
        <v>0</v>
      </c>
      <c r="N1076" s="12">
        <v>0</v>
      </c>
    </row>
    <row r="1077" spans="1:14" s="14" customFormat="1">
      <c r="A1077" s="11" t="s">
        <v>1309</v>
      </c>
      <c r="B1077" s="14">
        <v>223</v>
      </c>
      <c r="C1077" s="14">
        <v>370</v>
      </c>
      <c r="D1077" s="14" t="s">
        <v>642</v>
      </c>
      <c r="E1077" s="14">
        <v>15</v>
      </c>
      <c r="F1077" s="21">
        <v>1</v>
      </c>
      <c r="G1077" s="21">
        <v>15</v>
      </c>
      <c r="H1077" s="14">
        <v>0</v>
      </c>
      <c r="I1077" s="14">
        <v>246</v>
      </c>
      <c r="J1077" s="14">
        <v>0</v>
      </c>
      <c r="K1077" s="14">
        <v>0</v>
      </c>
      <c r="L1077" s="12">
        <v>0</v>
      </c>
      <c r="M1077" s="12">
        <v>0</v>
      </c>
      <c r="N1077" s="12">
        <v>0</v>
      </c>
    </row>
    <row r="1078" spans="1:14" s="14" customFormat="1">
      <c r="A1078" s="11" t="s">
        <v>1309</v>
      </c>
      <c r="B1078" s="14">
        <v>223</v>
      </c>
      <c r="C1078" s="14">
        <v>370</v>
      </c>
      <c r="D1078" s="14" t="s">
        <v>632</v>
      </c>
      <c r="E1078" s="14">
        <v>15</v>
      </c>
      <c r="F1078" s="21">
        <v>1</v>
      </c>
      <c r="G1078" s="21">
        <v>15</v>
      </c>
      <c r="H1078" s="12">
        <v>0</v>
      </c>
      <c r="I1078" s="12">
        <v>246</v>
      </c>
      <c r="J1078" s="12">
        <v>0</v>
      </c>
      <c r="K1078" s="12">
        <v>0</v>
      </c>
      <c r="L1078" s="12">
        <v>0</v>
      </c>
      <c r="M1078" s="12">
        <v>0</v>
      </c>
      <c r="N1078" s="12">
        <v>0</v>
      </c>
    </row>
    <row r="1079" spans="1:14" s="14" customFormat="1">
      <c r="A1079" s="11" t="s">
        <v>1309</v>
      </c>
      <c r="B1079" s="14">
        <v>223</v>
      </c>
      <c r="C1079" s="14">
        <v>370</v>
      </c>
      <c r="D1079" s="14" t="s">
        <v>643</v>
      </c>
      <c r="E1079" s="14">
        <v>15</v>
      </c>
      <c r="F1079" s="21">
        <v>1</v>
      </c>
      <c r="G1079" s="21">
        <v>15</v>
      </c>
      <c r="H1079" s="14">
        <v>0</v>
      </c>
      <c r="I1079" s="14">
        <v>246</v>
      </c>
      <c r="J1079" s="14">
        <v>0</v>
      </c>
      <c r="K1079" s="14">
        <v>0</v>
      </c>
      <c r="L1079" s="12">
        <v>0</v>
      </c>
      <c r="M1079" s="12">
        <v>0</v>
      </c>
      <c r="N1079" s="12">
        <v>0</v>
      </c>
    </row>
    <row r="1080" spans="1:14" s="14" customFormat="1">
      <c r="A1080" s="11" t="s">
        <v>1309</v>
      </c>
      <c r="B1080" s="14">
        <v>223</v>
      </c>
      <c r="C1080" s="14">
        <v>370</v>
      </c>
      <c r="D1080" s="14" t="s">
        <v>637</v>
      </c>
      <c r="E1080" s="14">
        <v>15</v>
      </c>
      <c r="F1080" s="21">
        <v>1</v>
      </c>
      <c r="G1080" s="21">
        <v>15</v>
      </c>
      <c r="H1080" s="12">
        <v>0</v>
      </c>
      <c r="I1080" s="12">
        <v>246</v>
      </c>
      <c r="J1080" s="12">
        <v>0</v>
      </c>
      <c r="K1080" s="12">
        <v>0</v>
      </c>
      <c r="L1080" s="12">
        <v>0</v>
      </c>
      <c r="M1080" s="12">
        <v>0</v>
      </c>
      <c r="N1080" s="12">
        <v>0</v>
      </c>
    </row>
    <row r="1081" spans="1:14" s="14" customFormat="1">
      <c r="A1081" s="11" t="s">
        <v>1309</v>
      </c>
      <c r="B1081" s="14">
        <v>223</v>
      </c>
      <c r="C1081" s="14">
        <v>370</v>
      </c>
      <c r="D1081" s="14" t="s">
        <v>1302</v>
      </c>
      <c r="E1081" s="14">
        <v>15</v>
      </c>
      <c r="F1081" s="21">
        <v>1</v>
      </c>
      <c r="G1081" s="21">
        <v>15</v>
      </c>
      <c r="H1081" s="12">
        <v>0</v>
      </c>
      <c r="I1081" s="12">
        <v>246</v>
      </c>
      <c r="J1081" s="12">
        <v>0</v>
      </c>
      <c r="K1081" s="12">
        <v>0</v>
      </c>
      <c r="L1081" s="12">
        <v>0</v>
      </c>
      <c r="M1081" s="12">
        <v>0</v>
      </c>
      <c r="N1081" s="12">
        <v>0</v>
      </c>
    </row>
    <row r="1082" spans="1:14" s="14" customFormat="1">
      <c r="A1082" s="11" t="s">
        <v>1309</v>
      </c>
      <c r="B1082" s="14">
        <v>223</v>
      </c>
      <c r="C1082" s="14">
        <v>370</v>
      </c>
      <c r="D1082" s="14" t="s">
        <v>636</v>
      </c>
      <c r="E1082" s="14">
        <v>15</v>
      </c>
      <c r="F1082" s="21">
        <v>1</v>
      </c>
      <c r="G1082" s="21">
        <v>15</v>
      </c>
      <c r="H1082" s="12">
        <v>0</v>
      </c>
      <c r="I1082" s="12">
        <v>246</v>
      </c>
      <c r="J1082" s="12">
        <v>0</v>
      </c>
      <c r="K1082" s="12">
        <v>0</v>
      </c>
      <c r="L1082" s="12">
        <v>0</v>
      </c>
      <c r="M1082" s="12">
        <v>0</v>
      </c>
      <c r="N1082" s="12">
        <v>0</v>
      </c>
    </row>
    <row r="1083" spans="1:14" s="14" customFormat="1">
      <c r="A1083" s="11" t="s">
        <v>1309</v>
      </c>
      <c r="B1083" s="14">
        <v>223</v>
      </c>
      <c r="C1083" s="14">
        <v>370</v>
      </c>
      <c r="D1083" s="14" t="s">
        <v>634</v>
      </c>
      <c r="E1083" s="14">
        <v>15</v>
      </c>
      <c r="F1083" s="21">
        <v>1</v>
      </c>
      <c r="G1083" s="21">
        <v>15</v>
      </c>
      <c r="H1083" s="12">
        <v>0</v>
      </c>
      <c r="I1083" s="12">
        <v>246</v>
      </c>
      <c r="J1083" s="12">
        <v>0</v>
      </c>
      <c r="K1083" s="12">
        <v>0</v>
      </c>
      <c r="L1083" s="12">
        <v>0</v>
      </c>
      <c r="M1083" s="12">
        <v>0</v>
      </c>
      <c r="N1083" s="12">
        <v>0</v>
      </c>
    </row>
    <row r="1084" spans="1:14" s="14" customFormat="1">
      <c r="A1084" s="11" t="s">
        <v>1309</v>
      </c>
      <c r="B1084" s="14">
        <v>184</v>
      </c>
      <c r="C1084" s="14">
        <v>313</v>
      </c>
      <c r="D1084" s="14" t="s">
        <v>642</v>
      </c>
      <c r="E1084" s="14">
        <v>15</v>
      </c>
      <c r="F1084" s="21">
        <v>1</v>
      </c>
      <c r="G1084" s="21">
        <v>15</v>
      </c>
      <c r="H1084" s="14">
        <v>0</v>
      </c>
      <c r="I1084" s="14">
        <v>246</v>
      </c>
      <c r="J1084" s="14">
        <v>0</v>
      </c>
      <c r="K1084" s="14">
        <v>0</v>
      </c>
      <c r="L1084" s="12">
        <v>0</v>
      </c>
      <c r="M1084" s="12">
        <v>0</v>
      </c>
      <c r="N1084" s="12">
        <v>0</v>
      </c>
    </row>
    <row r="1085" spans="1:14" s="14" customFormat="1">
      <c r="A1085" s="11" t="s">
        <v>1309</v>
      </c>
      <c r="B1085" s="14">
        <v>184</v>
      </c>
      <c r="C1085" s="14">
        <v>313</v>
      </c>
      <c r="D1085" s="14" t="s">
        <v>632</v>
      </c>
      <c r="E1085" s="14">
        <v>15</v>
      </c>
      <c r="F1085" s="21">
        <v>1</v>
      </c>
      <c r="G1085" s="21">
        <v>15</v>
      </c>
      <c r="H1085" s="12">
        <v>0</v>
      </c>
      <c r="I1085" s="12">
        <v>246</v>
      </c>
      <c r="J1085" s="12">
        <v>0</v>
      </c>
      <c r="K1085" s="12">
        <v>0</v>
      </c>
      <c r="L1085" s="12">
        <v>0</v>
      </c>
      <c r="M1085" s="12">
        <v>0</v>
      </c>
      <c r="N1085" s="12">
        <v>0</v>
      </c>
    </row>
    <row r="1086" spans="1:14" s="14" customFormat="1">
      <c r="A1086" s="11" t="s">
        <v>1309</v>
      </c>
      <c r="B1086" s="14">
        <v>184</v>
      </c>
      <c r="C1086" s="14">
        <v>313</v>
      </c>
      <c r="D1086" s="14" t="s">
        <v>643</v>
      </c>
      <c r="E1086" s="14">
        <v>15</v>
      </c>
      <c r="F1086" s="21">
        <v>1</v>
      </c>
      <c r="G1086" s="21">
        <v>15</v>
      </c>
      <c r="H1086" s="14">
        <v>0</v>
      </c>
      <c r="I1086" s="14">
        <v>246</v>
      </c>
      <c r="J1086" s="14">
        <v>0</v>
      </c>
      <c r="K1086" s="14">
        <v>0</v>
      </c>
      <c r="L1086" s="12">
        <v>0</v>
      </c>
      <c r="M1086" s="12">
        <v>0</v>
      </c>
      <c r="N1086" s="12">
        <v>0</v>
      </c>
    </row>
    <row r="1087" spans="1:14" s="14" customFormat="1">
      <c r="A1087" s="11" t="s">
        <v>1309</v>
      </c>
      <c r="B1087" s="14">
        <v>184</v>
      </c>
      <c r="C1087" s="14">
        <v>313</v>
      </c>
      <c r="D1087" s="14" t="s">
        <v>637</v>
      </c>
      <c r="E1087" s="14">
        <v>15</v>
      </c>
      <c r="F1087" s="21">
        <v>1</v>
      </c>
      <c r="G1087" s="21">
        <v>15</v>
      </c>
      <c r="H1087" s="12">
        <v>0</v>
      </c>
      <c r="I1087" s="12">
        <v>246</v>
      </c>
      <c r="J1087" s="12">
        <v>0</v>
      </c>
      <c r="K1087" s="12">
        <v>0</v>
      </c>
      <c r="L1087" s="12">
        <v>0</v>
      </c>
      <c r="M1087" s="12">
        <v>0</v>
      </c>
      <c r="N1087" s="12">
        <v>0</v>
      </c>
    </row>
    <row r="1088" spans="1:14" s="14" customFormat="1">
      <c r="A1088" s="11" t="s">
        <v>1309</v>
      </c>
      <c r="B1088" s="14">
        <v>184</v>
      </c>
      <c r="C1088" s="14">
        <v>313</v>
      </c>
      <c r="D1088" s="14" t="s">
        <v>1302</v>
      </c>
      <c r="E1088" s="14">
        <v>15</v>
      </c>
      <c r="F1088" s="21">
        <v>1</v>
      </c>
      <c r="G1088" s="21">
        <v>15</v>
      </c>
      <c r="H1088" s="12">
        <v>0</v>
      </c>
      <c r="I1088" s="12">
        <v>246</v>
      </c>
      <c r="J1088" s="12">
        <v>0</v>
      </c>
      <c r="K1088" s="12">
        <v>0</v>
      </c>
      <c r="L1088" s="12">
        <v>0</v>
      </c>
      <c r="M1088" s="12">
        <v>0</v>
      </c>
      <c r="N1088" s="12">
        <v>0</v>
      </c>
    </row>
    <row r="1089" spans="1:14" s="14" customFormat="1">
      <c r="A1089" s="11" t="s">
        <v>1309</v>
      </c>
      <c r="B1089" s="14">
        <v>184</v>
      </c>
      <c r="C1089" s="14">
        <v>313</v>
      </c>
      <c r="D1089" s="14" t="s">
        <v>636</v>
      </c>
      <c r="E1089" s="14">
        <v>15</v>
      </c>
      <c r="F1089" s="21">
        <v>1</v>
      </c>
      <c r="G1089" s="21">
        <v>15</v>
      </c>
      <c r="H1089" s="12">
        <v>0</v>
      </c>
      <c r="I1089" s="12">
        <v>246</v>
      </c>
      <c r="J1089" s="12">
        <v>0</v>
      </c>
      <c r="K1089" s="12">
        <v>0</v>
      </c>
      <c r="L1089" s="12">
        <v>0</v>
      </c>
      <c r="M1089" s="12">
        <v>0</v>
      </c>
      <c r="N1089" s="12">
        <v>0</v>
      </c>
    </row>
    <row r="1090" spans="1:14" s="14" customFormat="1">
      <c r="A1090" s="11" t="s">
        <v>1309</v>
      </c>
      <c r="B1090" s="14">
        <v>184</v>
      </c>
      <c r="C1090" s="14">
        <v>313</v>
      </c>
      <c r="D1090" s="14" t="s">
        <v>634</v>
      </c>
      <c r="E1090" s="14">
        <v>15</v>
      </c>
      <c r="F1090" s="21">
        <v>1</v>
      </c>
      <c r="G1090" s="21">
        <v>15</v>
      </c>
      <c r="H1090" s="12">
        <v>0</v>
      </c>
      <c r="I1090" s="12">
        <v>246</v>
      </c>
      <c r="J1090" s="12">
        <v>0</v>
      </c>
      <c r="K1090" s="12">
        <v>0</v>
      </c>
      <c r="L1090" s="12">
        <v>0</v>
      </c>
      <c r="M1090" s="12">
        <v>0</v>
      </c>
      <c r="N1090" s="12">
        <v>0</v>
      </c>
    </row>
    <row r="1091" spans="1:14" s="14" customFormat="1">
      <c r="A1091" s="11" t="s">
        <v>1309</v>
      </c>
      <c r="B1091" s="14">
        <v>166</v>
      </c>
      <c r="C1091" s="14">
        <v>269</v>
      </c>
      <c r="D1091" s="14" t="s">
        <v>642</v>
      </c>
      <c r="E1091" s="14">
        <v>15</v>
      </c>
      <c r="F1091" s="21">
        <v>1</v>
      </c>
      <c r="G1091" s="21">
        <v>15</v>
      </c>
      <c r="H1091" s="14">
        <v>0</v>
      </c>
      <c r="I1091" s="14">
        <v>246</v>
      </c>
      <c r="J1091" s="14">
        <v>0</v>
      </c>
      <c r="K1091" s="14">
        <v>0</v>
      </c>
      <c r="L1091" s="12">
        <v>0</v>
      </c>
      <c r="M1091" s="12">
        <v>0</v>
      </c>
      <c r="N1091" s="12">
        <v>0</v>
      </c>
    </row>
    <row r="1092" spans="1:14" s="14" customFormat="1">
      <c r="A1092" s="11" t="s">
        <v>1309</v>
      </c>
      <c r="B1092" s="14">
        <v>166</v>
      </c>
      <c r="C1092" s="14">
        <v>269</v>
      </c>
      <c r="D1092" s="14" t="s">
        <v>632</v>
      </c>
      <c r="E1092" s="14">
        <v>15</v>
      </c>
      <c r="F1092" s="21">
        <v>1</v>
      </c>
      <c r="G1092" s="21">
        <v>15</v>
      </c>
      <c r="H1092" s="12">
        <v>0</v>
      </c>
      <c r="I1092" s="12">
        <v>246</v>
      </c>
      <c r="J1092" s="12">
        <v>0</v>
      </c>
      <c r="K1092" s="12">
        <v>0</v>
      </c>
      <c r="L1092" s="12">
        <v>0</v>
      </c>
      <c r="M1092" s="12">
        <v>0</v>
      </c>
      <c r="N1092" s="12">
        <v>0</v>
      </c>
    </row>
    <row r="1093" spans="1:14" s="14" customFormat="1">
      <c r="A1093" s="11" t="s">
        <v>1309</v>
      </c>
      <c r="B1093" s="14">
        <v>166</v>
      </c>
      <c r="C1093" s="14">
        <v>269</v>
      </c>
      <c r="D1093" s="14" t="s">
        <v>643</v>
      </c>
      <c r="E1093" s="14">
        <v>15</v>
      </c>
      <c r="F1093" s="21">
        <v>1</v>
      </c>
      <c r="G1093" s="21">
        <v>15</v>
      </c>
      <c r="H1093" s="14">
        <v>0</v>
      </c>
      <c r="I1093" s="14">
        <v>246</v>
      </c>
      <c r="J1093" s="14">
        <v>0</v>
      </c>
      <c r="K1093" s="14">
        <v>0</v>
      </c>
      <c r="L1093" s="12">
        <v>0</v>
      </c>
      <c r="M1093" s="12">
        <v>0</v>
      </c>
      <c r="N1093" s="12">
        <v>0</v>
      </c>
    </row>
    <row r="1094" spans="1:14" s="14" customFormat="1">
      <c r="A1094" s="11" t="s">
        <v>1309</v>
      </c>
      <c r="B1094" s="14">
        <v>166</v>
      </c>
      <c r="C1094" s="14">
        <v>269</v>
      </c>
      <c r="D1094" s="14" t="s">
        <v>637</v>
      </c>
      <c r="E1094" s="14">
        <v>15</v>
      </c>
      <c r="F1094" s="21">
        <v>1</v>
      </c>
      <c r="G1094" s="21">
        <v>15</v>
      </c>
      <c r="H1094" s="12">
        <v>0</v>
      </c>
      <c r="I1094" s="12">
        <v>246</v>
      </c>
      <c r="J1094" s="12">
        <v>0</v>
      </c>
      <c r="K1094" s="12">
        <v>0</v>
      </c>
      <c r="L1094" s="12">
        <v>0</v>
      </c>
      <c r="M1094" s="12">
        <v>0</v>
      </c>
      <c r="N1094" s="12">
        <v>0</v>
      </c>
    </row>
    <row r="1095" spans="1:14" s="14" customFormat="1">
      <c r="A1095" s="11" t="s">
        <v>1309</v>
      </c>
      <c r="B1095" s="14">
        <v>166</v>
      </c>
      <c r="C1095" s="14">
        <v>269</v>
      </c>
      <c r="D1095" s="14" t="s">
        <v>1302</v>
      </c>
      <c r="E1095" s="14">
        <v>15</v>
      </c>
      <c r="F1095" s="21">
        <v>1</v>
      </c>
      <c r="G1095" s="21">
        <v>15</v>
      </c>
      <c r="H1095" s="12">
        <v>0</v>
      </c>
      <c r="I1095" s="12">
        <v>246</v>
      </c>
      <c r="J1095" s="12">
        <v>0</v>
      </c>
      <c r="K1095" s="12">
        <v>0</v>
      </c>
      <c r="L1095" s="12">
        <v>0</v>
      </c>
      <c r="M1095" s="12">
        <v>0</v>
      </c>
      <c r="N1095" s="12">
        <v>0</v>
      </c>
    </row>
    <row r="1096" spans="1:14" s="14" customFormat="1">
      <c r="A1096" s="11" t="s">
        <v>1309</v>
      </c>
      <c r="B1096" s="14">
        <v>166</v>
      </c>
      <c r="C1096" s="14">
        <v>269</v>
      </c>
      <c r="D1096" s="14" t="s">
        <v>636</v>
      </c>
      <c r="E1096" s="14">
        <v>15</v>
      </c>
      <c r="F1096" s="21">
        <v>1</v>
      </c>
      <c r="G1096" s="21">
        <v>15</v>
      </c>
      <c r="H1096" s="12">
        <v>0</v>
      </c>
      <c r="I1096" s="12">
        <v>246</v>
      </c>
      <c r="J1096" s="12">
        <v>0</v>
      </c>
      <c r="K1096" s="12">
        <v>0</v>
      </c>
      <c r="L1096" s="12">
        <v>0</v>
      </c>
      <c r="M1096" s="12">
        <v>0</v>
      </c>
      <c r="N1096" s="12">
        <v>0</v>
      </c>
    </row>
    <row r="1097" spans="1:14" s="14" customFormat="1">
      <c r="A1097" s="11" t="s">
        <v>1309</v>
      </c>
      <c r="B1097" s="14">
        <v>166</v>
      </c>
      <c r="C1097" s="14">
        <v>269</v>
      </c>
      <c r="D1097" s="14" t="s">
        <v>634</v>
      </c>
      <c r="E1097" s="14">
        <v>15</v>
      </c>
      <c r="F1097" s="21">
        <v>1</v>
      </c>
      <c r="G1097" s="21">
        <v>15</v>
      </c>
      <c r="H1097" s="12">
        <v>0</v>
      </c>
      <c r="I1097" s="12">
        <v>246</v>
      </c>
      <c r="J1097" s="12">
        <v>0</v>
      </c>
      <c r="K1097" s="12">
        <v>0</v>
      </c>
      <c r="L1097" s="12">
        <v>0</v>
      </c>
      <c r="M1097" s="12">
        <v>0</v>
      </c>
      <c r="N1097" s="12">
        <v>0</v>
      </c>
    </row>
    <row r="1098" spans="1:14" s="14" customFormat="1">
      <c r="A1098" s="11" t="s">
        <v>1309</v>
      </c>
      <c r="B1098" s="14">
        <v>200</v>
      </c>
      <c r="C1098" s="14">
        <v>240</v>
      </c>
      <c r="D1098" s="14" t="s">
        <v>642</v>
      </c>
      <c r="E1098" s="14">
        <v>15</v>
      </c>
      <c r="F1098" s="21">
        <v>1</v>
      </c>
      <c r="G1098" s="21">
        <v>15</v>
      </c>
      <c r="H1098" s="14">
        <v>0</v>
      </c>
      <c r="I1098" s="14">
        <v>246</v>
      </c>
      <c r="J1098" s="14">
        <v>0</v>
      </c>
      <c r="K1098" s="14">
        <v>0</v>
      </c>
      <c r="L1098" s="12">
        <v>0</v>
      </c>
      <c r="M1098" s="12">
        <v>0</v>
      </c>
      <c r="N1098" s="12">
        <v>0</v>
      </c>
    </row>
    <row r="1099" spans="1:14" s="14" customFormat="1">
      <c r="A1099" s="11" t="s">
        <v>1309</v>
      </c>
      <c r="B1099" s="14">
        <v>200</v>
      </c>
      <c r="C1099" s="14">
        <v>240</v>
      </c>
      <c r="D1099" s="14" t="s">
        <v>632</v>
      </c>
      <c r="E1099" s="14">
        <v>15</v>
      </c>
      <c r="F1099" s="21">
        <v>1</v>
      </c>
      <c r="G1099" s="21">
        <v>15</v>
      </c>
      <c r="H1099" s="12">
        <v>0</v>
      </c>
      <c r="I1099" s="12">
        <v>246</v>
      </c>
      <c r="J1099" s="12">
        <v>0</v>
      </c>
      <c r="K1099" s="12">
        <v>0</v>
      </c>
      <c r="L1099" s="12">
        <v>0</v>
      </c>
      <c r="M1099" s="12">
        <v>0</v>
      </c>
      <c r="N1099" s="12">
        <v>0</v>
      </c>
    </row>
    <row r="1100" spans="1:14" s="14" customFormat="1">
      <c r="A1100" s="11" t="s">
        <v>1309</v>
      </c>
      <c r="B1100" s="14">
        <v>200</v>
      </c>
      <c r="C1100" s="14">
        <v>240</v>
      </c>
      <c r="D1100" s="14" t="s">
        <v>643</v>
      </c>
      <c r="E1100" s="14">
        <v>15</v>
      </c>
      <c r="F1100" s="21">
        <v>1</v>
      </c>
      <c r="G1100" s="21">
        <v>15</v>
      </c>
      <c r="H1100" s="14">
        <v>0</v>
      </c>
      <c r="I1100" s="14">
        <v>246</v>
      </c>
      <c r="J1100" s="14">
        <v>0</v>
      </c>
      <c r="K1100" s="14">
        <v>0</v>
      </c>
      <c r="L1100" s="12">
        <v>0</v>
      </c>
      <c r="M1100" s="12">
        <v>0</v>
      </c>
      <c r="N1100" s="12">
        <v>0</v>
      </c>
    </row>
    <row r="1101" spans="1:14" s="14" customFormat="1">
      <c r="A1101" s="11" t="s">
        <v>1309</v>
      </c>
      <c r="B1101" s="14">
        <v>200</v>
      </c>
      <c r="C1101" s="14">
        <v>240</v>
      </c>
      <c r="D1101" s="14" t="s">
        <v>637</v>
      </c>
      <c r="E1101" s="14">
        <v>15</v>
      </c>
      <c r="F1101" s="21">
        <v>1</v>
      </c>
      <c r="G1101" s="21">
        <v>15</v>
      </c>
      <c r="H1101" s="12">
        <v>0</v>
      </c>
      <c r="I1101" s="12">
        <v>246</v>
      </c>
      <c r="J1101" s="12">
        <v>0</v>
      </c>
      <c r="K1101" s="12">
        <v>0</v>
      </c>
      <c r="L1101" s="12">
        <v>0</v>
      </c>
      <c r="M1101" s="12">
        <v>0</v>
      </c>
      <c r="N1101" s="12">
        <v>0</v>
      </c>
    </row>
    <row r="1102" spans="1:14" s="14" customFormat="1">
      <c r="A1102" s="11" t="s">
        <v>1309</v>
      </c>
      <c r="B1102" s="14">
        <v>200</v>
      </c>
      <c r="C1102" s="14">
        <v>240</v>
      </c>
      <c r="D1102" s="14" t="s">
        <v>1302</v>
      </c>
      <c r="E1102" s="14">
        <v>15</v>
      </c>
      <c r="F1102" s="21">
        <v>1</v>
      </c>
      <c r="G1102" s="21">
        <v>15</v>
      </c>
      <c r="H1102" s="12">
        <v>0</v>
      </c>
      <c r="I1102" s="12">
        <v>246</v>
      </c>
      <c r="J1102" s="12">
        <v>0</v>
      </c>
      <c r="K1102" s="12">
        <v>0</v>
      </c>
      <c r="L1102" s="12">
        <v>0</v>
      </c>
      <c r="M1102" s="12">
        <v>0</v>
      </c>
      <c r="N1102" s="12">
        <v>0</v>
      </c>
    </row>
    <row r="1103" spans="1:14" s="14" customFormat="1">
      <c r="A1103" s="11" t="s">
        <v>1309</v>
      </c>
      <c r="B1103" s="14">
        <v>200</v>
      </c>
      <c r="C1103" s="14">
        <v>240</v>
      </c>
      <c r="D1103" s="14" t="s">
        <v>636</v>
      </c>
      <c r="E1103" s="14">
        <v>15</v>
      </c>
      <c r="F1103" s="21">
        <v>1</v>
      </c>
      <c r="G1103" s="21">
        <v>15</v>
      </c>
      <c r="H1103" s="12">
        <v>0</v>
      </c>
      <c r="I1103" s="12">
        <v>246</v>
      </c>
      <c r="J1103" s="12">
        <v>0</v>
      </c>
      <c r="K1103" s="12">
        <v>0</v>
      </c>
      <c r="L1103" s="12">
        <v>0</v>
      </c>
      <c r="M1103" s="12">
        <v>0</v>
      </c>
      <c r="N1103" s="12">
        <v>0</v>
      </c>
    </row>
    <row r="1104" spans="1:14" s="14" customFormat="1">
      <c r="A1104" s="11" t="s">
        <v>1309</v>
      </c>
      <c r="B1104" s="14">
        <v>200</v>
      </c>
      <c r="C1104" s="14">
        <v>240</v>
      </c>
      <c r="D1104" s="14" t="s">
        <v>634</v>
      </c>
      <c r="E1104" s="14">
        <v>15</v>
      </c>
      <c r="F1104" s="21">
        <v>1</v>
      </c>
      <c r="G1104" s="21">
        <v>15</v>
      </c>
      <c r="H1104" s="12">
        <v>0</v>
      </c>
      <c r="I1104" s="12">
        <v>246</v>
      </c>
      <c r="J1104" s="12">
        <v>0</v>
      </c>
      <c r="K1104" s="12">
        <v>0</v>
      </c>
      <c r="L1104" s="12">
        <v>0</v>
      </c>
      <c r="M1104" s="12">
        <v>0</v>
      </c>
      <c r="N1104" s="12">
        <v>0</v>
      </c>
    </row>
    <row r="1105" spans="1:14" s="14" customFormat="1">
      <c r="A1105" s="11" t="s">
        <v>1309</v>
      </c>
      <c r="B1105" s="14">
        <v>226</v>
      </c>
      <c r="C1105" s="14">
        <v>215</v>
      </c>
      <c r="D1105" s="14" t="s">
        <v>642</v>
      </c>
      <c r="E1105" s="14">
        <v>15</v>
      </c>
      <c r="F1105" s="21">
        <v>1</v>
      </c>
      <c r="G1105" s="21">
        <v>15</v>
      </c>
      <c r="H1105" s="14">
        <v>0</v>
      </c>
      <c r="I1105" s="14">
        <v>246</v>
      </c>
      <c r="J1105" s="14">
        <v>0</v>
      </c>
      <c r="K1105" s="14">
        <v>0</v>
      </c>
      <c r="L1105" s="12">
        <v>0</v>
      </c>
      <c r="M1105" s="12">
        <v>0</v>
      </c>
      <c r="N1105" s="12">
        <v>0</v>
      </c>
    </row>
    <row r="1106" spans="1:14" s="14" customFormat="1">
      <c r="A1106" s="11" t="s">
        <v>1309</v>
      </c>
      <c r="B1106" s="14">
        <v>226</v>
      </c>
      <c r="C1106" s="14">
        <v>215</v>
      </c>
      <c r="D1106" s="14" t="s">
        <v>632</v>
      </c>
      <c r="E1106" s="14">
        <v>15</v>
      </c>
      <c r="F1106" s="21">
        <v>1</v>
      </c>
      <c r="G1106" s="21">
        <v>15</v>
      </c>
      <c r="H1106" s="12">
        <v>0</v>
      </c>
      <c r="I1106" s="12">
        <v>246</v>
      </c>
      <c r="J1106" s="12">
        <v>0</v>
      </c>
      <c r="K1106" s="12">
        <v>0</v>
      </c>
      <c r="L1106" s="12">
        <v>0</v>
      </c>
      <c r="M1106" s="12">
        <v>0</v>
      </c>
      <c r="N1106" s="12">
        <v>0</v>
      </c>
    </row>
    <row r="1107" spans="1:14" s="14" customFormat="1">
      <c r="A1107" s="11" t="s">
        <v>1309</v>
      </c>
      <c r="B1107" s="14">
        <v>226</v>
      </c>
      <c r="C1107" s="14">
        <v>215</v>
      </c>
      <c r="D1107" s="14" t="s">
        <v>643</v>
      </c>
      <c r="E1107" s="14">
        <v>15</v>
      </c>
      <c r="F1107" s="21">
        <v>1</v>
      </c>
      <c r="G1107" s="21">
        <v>15</v>
      </c>
      <c r="H1107" s="14">
        <v>0</v>
      </c>
      <c r="I1107" s="14">
        <v>246</v>
      </c>
      <c r="J1107" s="14">
        <v>0</v>
      </c>
      <c r="K1107" s="14">
        <v>0</v>
      </c>
      <c r="L1107" s="12">
        <v>0</v>
      </c>
      <c r="M1107" s="12">
        <v>0</v>
      </c>
      <c r="N1107" s="12">
        <v>0</v>
      </c>
    </row>
    <row r="1108" spans="1:14" s="14" customFormat="1">
      <c r="A1108" s="11" t="s">
        <v>1309</v>
      </c>
      <c r="B1108" s="14">
        <v>226</v>
      </c>
      <c r="C1108" s="14">
        <v>215</v>
      </c>
      <c r="D1108" s="14" t="s">
        <v>637</v>
      </c>
      <c r="E1108" s="14">
        <v>15</v>
      </c>
      <c r="F1108" s="21">
        <v>1</v>
      </c>
      <c r="G1108" s="21">
        <v>15</v>
      </c>
      <c r="H1108" s="12">
        <v>0</v>
      </c>
      <c r="I1108" s="12">
        <v>246</v>
      </c>
      <c r="J1108" s="12">
        <v>0</v>
      </c>
      <c r="K1108" s="12">
        <v>0</v>
      </c>
      <c r="L1108" s="12">
        <v>0</v>
      </c>
      <c r="M1108" s="12">
        <v>0</v>
      </c>
      <c r="N1108" s="12">
        <v>0</v>
      </c>
    </row>
    <row r="1109" spans="1:14" s="14" customFormat="1">
      <c r="A1109" s="11" t="s">
        <v>1309</v>
      </c>
      <c r="B1109" s="14">
        <v>226</v>
      </c>
      <c r="C1109" s="14">
        <v>215</v>
      </c>
      <c r="D1109" s="14" t="s">
        <v>1302</v>
      </c>
      <c r="E1109" s="14">
        <v>15</v>
      </c>
      <c r="F1109" s="21">
        <v>1</v>
      </c>
      <c r="G1109" s="21">
        <v>15</v>
      </c>
      <c r="H1109" s="12">
        <v>0</v>
      </c>
      <c r="I1109" s="12">
        <v>246</v>
      </c>
      <c r="J1109" s="12">
        <v>0</v>
      </c>
      <c r="K1109" s="12">
        <v>0</v>
      </c>
      <c r="L1109" s="12">
        <v>0</v>
      </c>
      <c r="M1109" s="12">
        <v>0</v>
      </c>
      <c r="N1109" s="12">
        <v>0</v>
      </c>
    </row>
    <row r="1110" spans="1:14" s="14" customFormat="1">
      <c r="A1110" s="11" t="s">
        <v>1309</v>
      </c>
      <c r="B1110" s="14">
        <v>226</v>
      </c>
      <c r="C1110" s="14">
        <v>215</v>
      </c>
      <c r="D1110" s="14" t="s">
        <v>636</v>
      </c>
      <c r="E1110" s="14">
        <v>15</v>
      </c>
      <c r="F1110" s="21">
        <v>1</v>
      </c>
      <c r="G1110" s="21">
        <v>15</v>
      </c>
      <c r="H1110" s="12">
        <v>0</v>
      </c>
      <c r="I1110" s="12">
        <v>246</v>
      </c>
      <c r="J1110" s="12">
        <v>0</v>
      </c>
      <c r="K1110" s="12">
        <v>0</v>
      </c>
      <c r="L1110" s="12">
        <v>0</v>
      </c>
      <c r="M1110" s="12">
        <v>0</v>
      </c>
      <c r="N1110" s="12">
        <v>0</v>
      </c>
    </row>
    <row r="1111" spans="1:14" s="14" customFormat="1">
      <c r="A1111" s="11" t="s">
        <v>1309</v>
      </c>
      <c r="B1111" s="14">
        <v>226</v>
      </c>
      <c r="C1111" s="14">
        <v>215</v>
      </c>
      <c r="D1111" s="14" t="s">
        <v>634</v>
      </c>
      <c r="E1111" s="14">
        <v>15</v>
      </c>
      <c r="F1111" s="21">
        <v>1</v>
      </c>
      <c r="G1111" s="21">
        <v>15</v>
      </c>
      <c r="H1111" s="12">
        <v>0</v>
      </c>
      <c r="I1111" s="12">
        <v>246</v>
      </c>
      <c r="J1111" s="12">
        <v>0</v>
      </c>
      <c r="K1111" s="12">
        <v>0</v>
      </c>
      <c r="L1111" s="12">
        <v>0</v>
      </c>
      <c r="M1111" s="12">
        <v>0</v>
      </c>
      <c r="N1111" s="12">
        <v>0</v>
      </c>
    </row>
    <row r="1112" spans="1:14" s="14" customFormat="1">
      <c r="A1112" s="11" t="s">
        <v>1309</v>
      </c>
      <c r="B1112" s="14">
        <v>160</v>
      </c>
      <c r="C1112" s="14">
        <v>200</v>
      </c>
      <c r="D1112" s="14" t="s">
        <v>642</v>
      </c>
      <c r="E1112" s="14">
        <v>15</v>
      </c>
      <c r="F1112" s="21">
        <v>1</v>
      </c>
      <c r="G1112" s="21">
        <v>15</v>
      </c>
      <c r="H1112" s="14">
        <v>0</v>
      </c>
      <c r="I1112" s="14">
        <v>246</v>
      </c>
      <c r="J1112" s="14">
        <v>0</v>
      </c>
      <c r="K1112" s="14">
        <v>0</v>
      </c>
      <c r="L1112" s="12">
        <v>0</v>
      </c>
      <c r="M1112" s="12">
        <v>0</v>
      </c>
      <c r="N1112" s="12">
        <v>0</v>
      </c>
    </row>
    <row r="1113" spans="1:14" s="14" customFormat="1">
      <c r="A1113" s="11" t="s">
        <v>1309</v>
      </c>
      <c r="B1113" s="14">
        <v>160</v>
      </c>
      <c r="C1113" s="14">
        <v>200</v>
      </c>
      <c r="D1113" s="14" t="s">
        <v>632</v>
      </c>
      <c r="E1113" s="14">
        <v>15</v>
      </c>
      <c r="F1113" s="21">
        <v>1</v>
      </c>
      <c r="G1113" s="21">
        <v>15</v>
      </c>
      <c r="H1113" s="12">
        <v>0</v>
      </c>
      <c r="I1113" s="12">
        <v>246</v>
      </c>
      <c r="J1113" s="12">
        <v>0</v>
      </c>
      <c r="K1113" s="12">
        <v>0</v>
      </c>
      <c r="L1113" s="12">
        <v>0</v>
      </c>
      <c r="M1113" s="12">
        <v>0</v>
      </c>
      <c r="N1113" s="12">
        <v>0</v>
      </c>
    </row>
    <row r="1114" spans="1:14" s="14" customFormat="1">
      <c r="A1114" s="11" t="s">
        <v>1309</v>
      </c>
      <c r="B1114" s="14">
        <v>160</v>
      </c>
      <c r="C1114" s="14">
        <v>200</v>
      </c>
      <c r="D1114" s="14" t="s">
        <v>643</v>
      </c>
      <c r="E1114" s="14">
        <v>15</v>
      </c>
      <c r="F1114" s="21">
        <v>1</v>
      </c>
      <c r="G1114" s="21">
        <v>15</v>
      </c>
      <c r="H1114" s="14">
        <v>0</v>
      </c>
      <c r="I1114" s="14">
        <v>246</v>
      </c>
      <c r="J1114" s="14">
        <v>0</v>
      </c>
      <c r="K1114" s="14">
        <v>0</v>
      </c>
      <c r="L1114" s="12">
        <v>0</v>
      </c>
      <c r="M1114" s="12">
        <v>0</v>
      </c>
      <c r="N1114" s="12">
        <v>0</v>
      </c>
    </row>
    <row r="1115" spans="1:14" s="14" customFormat="1">
      <c r="A1115" s="11" t="s">
        <v>1309</v>
      </c>
      <c r="B1115" s="14">
        <v>160</v>
      </c>
      <c r="C1115" s="14">
        <v>200</v>
      </c>
      <c r="D1115" s="14" t="s">
        <v>637</v>
      </c>
      <c r="E1115" s="14">
        <v>15</v>
      </c>
      <c r="F1115" s="21">
        <v>1</v>
      </c>
      <c r="G1115" s="21">
        <v>15</v>
      </c>
      <c r="H1115" s="12">
        <v>0</v>
      </c>
      <c r="I1115" s="12">
        <v>246</v>
      </c>
      <c r="J1115" s="12">
        <v>0</v>
      </c>
      <c r="K1115" s="12">
        <v>0</v>
      </c>
      <c r="L1115" s="12">
        <v>0</v>
      </c>
      <c r="M1115" s="12">
        <v>0</v>
      </c>
      <c r="N1115" s="12">
        <v>0</v>
      </c>
    </row>
    <row r="1116" spans="1:14" s="14" customFormat="1">
      <c r="A1116" s="11" t="s">
        <v>1309</v>
      </c>
      <c r="B1116" s="14">
        <v>160</v>
      </c>
      <c r="C1116" s="14">
        <v>200</v>
      </c>
      <c r="D1116" s="14" t="s">
        <v>1302</v>
      </c>
      <c r="E1116" s="14">
        <v>15</v>
      </c>
      <c r="F1116" s="21">
        <v>1</v>
      </c>
      <c r="G1116" s="21">
        <v>15</v>
      </c>
      <c r="H1116" s="12">
        <v>0</v>
      </c>
      <c r="I1116" s="12">
        <v>246</v>
      </c>
      <c r="J1116" s="12">
        <v>0</v>
      </c>
      <c r="K1116" s="12">
        <v>0</v>
      </c>
      <c r="L1116" s="12">
        <v>0</v>
      </c>
      <c r="M1116" s="12">
        <v>0</v>
      </c>
      <c r="N1116" s="12">
        <v>0</v>
      </c>
    </row>
    <row r="1117" spans="1:14" s="14" customFormat="1">
      <c r="A1117" s="11" t="s">
        <v>1309</v>
      </c>
      <c r="B1117" s="14">
        <v>160</v>
      </c>
      <c r="C1117" s="14">
        <v>200</v>
      </c>
      <c r="D1117" s="14" t="s">
        <v>636</v>
      </c>
      <c r="E1117" s="14">
        <v>15</v>
      </c>
      <c r="F1117" s="21">
        <v>1</v>
      </c>
      <c r="G1117" s="21">
        <v>15</v>
      </c>
      <c r="H1117" s="12">
        <v>0</v>
      </c>
      <c r="I1117" s="12">
        <v>246</v>
      </c>
      <c r="J1117" s="12">
        <v>0</v>
      </c>
      <c r="K1117" s="12">
        <v>0</v>
      </c>
      <c r="L1117" s="12">
        <v>0</v>
      </c>
      <c r="M1117" s="12">
        <v>0</v>
      </c>
      <c r="N1117" s="12">
        <v>0</v>
      </c>
    </row>
    <row r="1118" spans="1:14" s="14" customFormat="1">
      <c r="A1118" s="11" t="s">
        <v>1309</v>
      </c>
      <c r="B1118" s="14">
        <v>160</v>
      </c>
      <c r="C1118" s="14">
        <v>200</v>
      </c>
      <c r="D1118" s="14" t="s">
        <v>634</v>
      </c>
      <c r="E1118" s="14">
        <v>15</v>
      </c>
      <c r="F1118" s="21">
        <v>1</v>
      </c>
      <c r="G1118" s="21">
        <v>15</v>
      </c>
      <c r="H1118" s="12">
        <v>0</v>
      </c>
      <c r="I1118" s="12">
        <v>246</v>
      </c>
      <c r="J1118" s="12">
        <v>0</v>
      </c>
      <c r="K1118" s="12">
        <v>0</v>
      </c>
      <c r="L1118" s="12">
        <v>0</v>
      </c>
      <c r="M1118" s="12">
        <v>0</v>
      </c>
      <c r="N1118" s="12">
        <v>0</v>
      </c>
    </row>
    <row r="1119" spans="1:14" s="14" customFormat="1">
      <c r="A1119" s="11" t="s">
        <v>1309</v>
      </c>
      <c r="B1119" s="14">
        <v>130</v>
      </c>
      <c r="C1119" s="14">
        <v>160</v>
      </c>
      <c r="D1119" s="14" t="s">
        <v>642</v>
      </c>
      <c r="E1119" s="14">
        <v>15</v>
      </c>
      <c r="F1119" s="21">
        <v>1</v>
      </c>
      <c r="G1119" s="21">
        <v>15</v>
      </c>
      <c r="H1119" s="14">
        <v>0</v>
      </c>
      <c r="I1119" s="14">
        <v>246</v>
      </c>
      <c r="J1119" s="14">
        <v>0</v>
      </c>
      <c r="K1119" s="14">
        <v>0</v>
      </c>
      <c r="L1119" s="12">
        <v>0</v>
      </c>
      <c r="M1119" s="12">
        <v>0</v>
      </c>
      <c r="N1119" s="12">
        <v>0</v>
      </c>
    </row>
    <row r="1120" spans="1:14" s="14" customFormat="1">
      <c r="A1120" s="11" t="s">
        <v>1309</v>
      </c>
      <c r="B1120" s="14">
        <v>130</v>
      </c>
      <c r="C1120" s="14">
        <v>160</v>
      </c>
      <c r="D1120" s="14" t="s">
        <v>632</v>
      </c>
      <c r="E1120" s="14">
        <v>15</v>
      </c>
      <c r="F1120" s="21">
        <v>1</v>
      </c>
      <c r="G1120" s="21">
        <v>15</v>
      </c>
      <c r="H1120" s="12">
        <v>0</v>
      </c>
      <c r="I1120" s="12">
        <v>246</v>
      </c>
      <c r="J1120" s="12">
        <v>0</v>
      </c>
      <c r="K1120" s="12">
        <v>0</v>
      </c>
      <c r="L1120" s="12">
        <v>0</v>
      </c>
      <c r="M1120" s="12">
        <v>0</v>
      </c>
      <c r="N1120" s="12">
        <v>0</v>
      </c>
    </row>
    <row r="1121" spans="1:14" s="14" customFormat="1">
      <c r="A1121" s="11" t="s">
        <v>1309</v>
      </c>
      <c r="B1121" s="14">
        <v>130</v>
      </c>
      <c r="C1121" s="14">
        <v>160</v>
      </c>
      <c r="D1121" s="14" t="s">
        <v>643</v>
      </c>
      <c r="E1121" s="14">
        <v>15</v>
      </c>
      <c r="F1121" s="21">
        <v>1</v>
      </c>
      <c r="G1121" s="21">
        <v>15</v>
      </c>
      <c r="H1121" s="14">
        <v>0</v>
      </c>
      <c r="I1121" s="14">
        <v>246</v>
      </c>
      <c r="J1121" s="14">
        <v>0</v>
      </c>
      <c r="K1121" s="14">
        <v>0</v>
      </c>
      <c r="L1121" s="12">
        <v>0</v>
      </c>
      <c r="M1121" s="12">
        <v>0</v>
      </c>
      <c r="N1121" s="12">
        <v>0</v>
      </c>
    </row>
    <row r="1122" spans="1:14" s="14" customFormat="1">
      <c r="A1122" s="11" t="s">
        <v>1309</v>
      </c>
      <c r="B1122" s="14">
        <v>130</v>
      </c>
      <c r="C1122" s="14">
        <v>160</v>
      </c>
      <c r="D1122" s="14" t="s">
        <v>637</v>
      </c>
      <c r="E1122" s="14">
        <v>15</v>
      </c>
      <c r="F1122" s="21">
        <v>1</v>
      </c>
      <c r="G1122" s="21">
        <v>15</v>
      </c>
      <c r="H1122" s="12">
        <v>0</v>
      </c>
      <c r="I1122" s="12">
        <v>246</v>
      </c>
      <c r="J1122" s="12">
        <v>0</v>
      </c>
      <c r="K1122" s="12">
        <v>0</v>
      </c>
      <c r="L1122" s="12">
        <v>0</v>
      </c>
      <c r="M1122" s="12">
        <v>0</v>
      </c>
      <c r="N1122" s="12">
        <v>0</v>
      </c>
    </row>
    <row r="1123" spans="1:14" s="14" customFormat="1">
      <c r="A1123" s="11" t="s">
        <v>1309</v>
      </c>
      <c r="B1123" s="14">
        <v>130</v>
      </c>
      <c r="C1123" s="14">
        <v>160</v>
      </c>
      <c r="D1123" s="14" t="s">
        <v>1302</v>
      </c>
      <c r="E1123" s="14">
        <v>15</v>
      </c>
      <c r="F1123" s="21">
        <v>1</v>
      </c>
      <c r="G1123" s="21">
        <v>15</v>
      </c>
      <c r="H1123" s="12">
        <v>0</v>
      </c>
      <c r="I1123" s="12">
        <v>246</v>
      </c>
      <c r="J1123" s="12">
        <v>0</v>
      </c>
      <c r="K1123" s="12">
        <v>0</v>
      </c>
      <c r="L1123" s="12">
        <v>0</v>
      </c>
      <c r="M1123" s="12">
        <v>0</v>
      </c>
      <c r="N1123" s="12">
        <v>0</v>
      </c>
    </row>
    <row r="1124" spans="1:14" s="14" customFormat="1">
      <c r="A1124" s="11" t="s">
        <v>1309</v>
      </c>
      <c r="B1124" s="14">
        <v>130</v>
      </c>
      <c r="C1124" s="14">
        <v>160</v>
      </c>
      <c r="D1124" s="14" t="s">
        <v>636</v>
      </c>
      <c r="E1124" s="14">
        <v>15</v>
      </c>
      <c r="F1124" s="21">
        <v>1</v>
      </c>
      <c r="G1124" s="21">
        <v>15</v>
      </c>
      <c r="H1124" s="12">
        <v>0</v>
      </c>
      <c r="I1124" s="12">
        <v>246</v>
      </c>
      <c r="J1124" s="12">
        <v>0</v>
      </c>
      <c r="K1124" s="12">
        <v>0</v>
      </c>
      <c r="L1124" s="12">
        <v>0</v>
      </c>
      <c r="M1124" s="12">
        <v>0</v>
      </c>
      <c r="N1124" s="12">
        <v>0</v>
      </c>
    </row>
    <row r="1125" spans="1:14" s="14" customFormat="1">
      <c r="A1125" s="11" t="s">
        <v>1309</v>
      </c>
      <c r="B1125" s="14">
        <v>130</v>
      </c>
      <c r="C1125" s="14">
        <v>160</v>
      </c>
      <c r="D1125" s="14" t="s">
        <v>634</v>
      </c>
      <c r="E1125" s="14">
        <v>15</v>
      </c>
      <c r="F1125" s="21">
        <v>1</v>
      </c>
      <c r="G1125" s="21">
        <v>15</v>
      </c>
      <c r="H1125" s="12">
        <v>0</v>
      </c>
      <c r="I1125" s="12">
        <v>246</v>
      </c>
      <c r="J1125" s="12">
        <v>0</v>
      </c>
      <c r="K1125" s="12">
        <v>0</v>
      </c>
      <c r="L1125" s="12">
        <v>0</v>
      </c>
      <c r="M1125" s="12">
        <v>0</v>
      </c>
      <c r="N1125" s="12">
        <v>0</v>
      </c>
    </row>
    <row r="1126" spans="1:14" s="14" customFormat="1">
      <c r="A1126" s="11" t="s">
        <v>1309</v>
      </c>
      <c r="B1126" s="14">
        <v>44</v>
      </c>
      <c r="C1126" s="14">
        <v>108</v>
      </c>
      <c r="D1126" s="14" t="s">
        <v>642</v>
      </c>
      <c r="E1126" s="14">
        <v>15</v>
      </c>
      <c r="F1126" s="21">
        <v>1</v>
      </c>
      <c r="G1126" s="21">
        <v>15</v>
      </c>
      <c r="H1126" s="14">
        <v>0</v>
      </c>
      <c r="I1126" s="14">
        <v>246</v>
      </c>
      <c r="J1126" s="14">
        <v>0</v>
      </c>
      <c r="K1126" s="14">
        <v>0</v>
      </c>
      <c r="L1126" s="12">
        <v>0</v>
      </c>
      <c r="M1126" s="12">
        <v>0</v>
      </c>
      <c r="N1126" s="12">
        <v>0</v>
      </c>
    </row>
    <row r="1127" spans="1:14" s="14" customFormat="1">
      <c r="A1127" s="11" t="s">
        <v>1309</v>
      </c>
      <c r="B1127" s="14">
        <v>44</v>
      </c>
      <c r="C1127" s="14">
        <v>108</v>
      </c>
      <c r="D1127" s="14" t="s">
        <v>632</v>
      </c>
      <c r="E1127" s="14">
        <v>15</v>
      </c>
      <c r="F1127" s="21">
        <v>1</v>
      </c>
      <c r="G1127" s="21">
        <v>15</v>
      </c>
      <c r="H1127" s="12">
        <v>0</v>
      </c>
      <c r="I1127" s="12">
        <v>246</v>
      </c>
      <c r="J1127" s="12">
        <v>0</v>
      </c>
      <c r="K1127" s="12">
        <v>0</v>
      </c>
      <c r="L1127" s="12">
        <v>0</v>
      </c>
      <c r="M1127" s="12">
        <v>0</v>
      </c>
      <c r="N1127" s="12">
        <v>0</v>
      </c>
    </row>
    <row r="1128" spans="1:14" s="14" customFormat="1">
      <c r="A1128" s="11" t="s">
        <v>1309</v>
      </c>
      <c r="B1128" s="14">
        <v>44</v>
      </c>
      <c r="C1128" s="14">
        <v>108</v>
      </c>
      <c r="D1128" s="14" t="s">
        <v>643</v>
      </c>
      <c r="E1128" s="14">
        <v>15</v>
      </c>
      <c r="F1128" s="21">
        <v>1</v>
      </c>
      <c r="G1128" s="21">
        <v>15</v>
      </c>
      <c r="H1128" s="14">
        <v>0</v>
      </c>
      <c r="I1128" s="14">
        <v>246</v>
      </c>
      <c r="J1128" s="14">
        <v>0</v>
      </c>
      <c r="K1128" s="14">
        <v>0</v>
      </c>
      <c r="L1128" s="12">
        <v>0</v>
      </c>
      <c r="M1128" s="12">
        <v>0</v>
      </c>
      <c r="N1128" s="12">
        <v>0</v>
      </c>
    </row>
    <row r="1129" spans="1:14" s="14" customFormat="1">
      <c r="A1129" s="11" t="s">
        <v>1309</v>
      </c>
      <c r="B1129" s="14">
        <v>44</v>
      </c>
      <c r="C1129" s="14">
        <v>108</v>
      </c>
      <c r="D1129" s="14" t="s">
        <v>637</v>
      </c>
      <c r="E1129" s="14">
        <v>15</v>
      </c>
      <c r="F1129" s="21">
        <v>1</v>
      </c>
      <c r="G1129" s="21">
        <v>15</v>
      </c>
      <c r="H1129" s="12">
        <v>0</v>
      </c>
      <c r="I1129" s="12">
        <v>246</v>
      </c>
      <c r="J1129" s="12">
        <v>0</v>
      </c>
      <c r="K1129" s="12">
        <v>0</v>
      </c>
      <c r="L1129" s="12">
        <v>0</v>
      </c>
      <c r="M1129" s="12">
        <v>0</v>
      </c>
      <c r="N1129" s="12">
        <v>0</v>
      </c>
    </row>
    <row r="1130" spans="1:14" s="14" customFormat="1">
      <c r="A1130" s="11" t="s">
        <v>1309</v>
      </c>
      <c r="B1130" s="14">
        <v>44</v>
      </c>
      <c r="C1130" s="14">
        <v>108</v>
      </c>
      <c r="D1130" s="14" t="s">
        <v>1302</v>
      </c>
      <c r="E1130" s="14">
        <v>15</v>
      </c>
      <c r="F1130" s="21">
        <v>1</v>
      </c>
      <c r="G1130" s="21">
        <v>15</v>
      </c>
      <c r="H1130" s="12">
        <v>0</v>
      </c>
      <c r="I1130" s="12">
        <v>246</v>
      </c>
      <c r="J1130" s="12">
        <v>0</v>
      </c>
      <c r="K1130" s="12">
        <v>0</v>
      </c>
      <c r="L1130" s="12">
        <v>0</v>
      </c>
      <c r="M1130" s="12">
        <v>0</v>
      </c>
      <c r="N1130" s="12">
        <v>0</v>
      </c>
    </row>
    <row r="1131" spans="1:14" s="14" customFormat="1">
      <c r="A1131" s="11" t="s">
        <v>1309</v>
      </c>
      <c r="B1131" s="14">
        <v>44</v>
      </c>
      <c r="C1131" s="14">
        <v>108</v>
      </c>
      <c r="D1131" s="14" t="s">
        <v>636</v>
      </c>
      <c r="E1131" s="14">
        <v>15</v>
      </c>
      <c r="F1131" s="21">
        <v>1</v>
      </c>
      <c r="G1131" s="21">
        <v>15</v>
      </c>
      <c r="H1131" s="12">
        <v>0</v>
      </c>
      <c r="I1131" s="12">
        <v>246</v>
      </c>
      <c r="J1131" s="12">
        <v>0</v>
      </c>
      <c r="K1131" s="12">
        <v>0</v>
      </c>
      <c r="L1131" s="12">
        <v>0</v>
      </c>
      <c r="M1131" s="12">
        <v>0</v>
      </c>
      <c r="N1131" s="12">
        <v>0</v>
      </c>
    </row>
    <row r="1132" spans="1:14" s="14" customFormat="1">
      <c r="A1132" s="11" t="s">
        <v>1309</v>
      </c>
      <c r="B1132" s="14">
        <v>44</v>
      </c>
      <c r="C1132" s="14">
        <v>108</v>
      </c>
      <c r="D1132" s="14" t="s">
        <v>634</v>
      </c>
      <c r="E1132" s="14">
        <v>15</v>
      </c>
      <c r="F1132" s="21">
        <v>1</v>
      </c>
      <c r="G1132" s="21">
        <v>15</v>
      </c>
      <c r="H1132" s="12">
        <v>0</v>
      </c>
      <c r="I1132" s="12">
        <v>246</v>
      </c>
      <c r="J1132" s="12">
        <v>0</v>
      </c>
      <c r="K1132" s="12">
        <v>0</v>
      </c>
      <c r="L1132" s="12">
        <v>0</v>
      </c>
      <c r="M1132" s="12">
        <v>0</v>
      </c>
      <c r="N1132" s="12">
        <v>0</v>
      </c>
    </row>
    <row r="1133" spans="1:14" s="14" customFormat="1">
      <c r="A1133" s="11" t="s">
        <v>1309</v>
      </c>
      <c r="B1133" s="14">
        <v>70</v>
      </c>
      <c r="C1133" s="14">
        <v>135</v>
      </c>
      <c r="D1133" s="14" t="s">
        <v>642</v>
      </c>
      <c r="E1133" s="14">
        <v>15</v>
      </c>
      <c r="F1133" s="21">
        <v>1</v>
      </c>
      <c r="G1133" s="21">
        <v>15</v>
      </c>
      <c r="H1133" s="14">
        <v>0</v>
      </c>
      <c r="I1133" s="14">
        <v>246</v>
      </c>
      <c r="J1133" s="14">
        <v>0</v>
      </c>
      <c r="K1133" s="14">
        <v>0</v>
      </c>
      <c r="L1133" s="12">
        <v>0</v>
      </c>
      <c r="M1133" s="12">
        <v>0</v>
      </c>
      <c r="N1133" s="12">
        <v>0</v>
      </c>
    </row>
    <row r="1134" spans="1:14" s="14" customFormat="1">
      <c r="A1134" s="11" t="s">
        <v>1309</v>
      </c>
      <c r="B1134" s="14">
        <v>70</v>
      </c>
      <c r="C1134" s="14">
        <v>135</v>
      </c>
      <c r="D1134" s="14" t="s">
        <v>632</v>
      </c>
      <c r="E1134" s="14">
        <v>15</v>
      </c>
      <c r="F1134" s="21">
        <v>1</v>
      </c>
      <c r="G1134" s="21">
        <v>15</v>
      </c>
      <c r="H1134" s="12">
        <v>0</v>
      </c>
      <c r="I1134" s="12">
        <v>246</v>
      </c>
      <c r="J1134" s="12">
        <v>0</v>
      </c>
      <c r="K1134" s="12">
        <v>0</v>
      </c>
      <c r="L1134" s="12">
        <v>0</v>
      </c>
      <c r="M1134" s="12">
        <v>0</v>
      </c>
      <c r="N1134" s="12">
        <v>0</v>
      </c>
    </row>
    <row r="1135" spans="1:14" s="14" customFormat="1">
      <c r="A1135" s="11" t="s">
        <v>1309</v>
      </c>
      <c r="B1135" s="14">
        <v>70</v>
      </c>
      <c r="C1135" s="14">
        <v>135</v>
      </c>
      <c r="D1135" s="14" t="s">
        <v>643</v>
      </c>
      <c r="E1135" s="14">
        <v>15</v>
      </c>
      <c r="F1135" s="21">
        <v>1</v>
      </c>
      <c r="G1135" s="21">
        <v>15</v>
      </c>
      <c r="H1135" s="14">
        <v>0</v>
      </c>
      <c r="I1135" s="14">
        <v>246</v>
      </c>
      <c r="J1135" s="14">
        <v>0</v>
      </c>
      <c r="K1135" s="14">
        <v>0</v>
      </c>
      <c r="L1135" s="12">
        <v>0</v>
      </c>
      <c r="M1135" s="12">
        <v>0</v>
      </c>
      <c r="N1135" s="12">
        <v>0</v>
      </c>
    </row>
    <row r="1136" spans="1:14" s="14" customFormat="1">
      <c r="A1136" s="11" t="s">
        <v>1309</v>
      </c>
      <c r="B1136" s="14">
        <v>70</v>
      </c>
      <c r="C1136" s="14">
        <v>135</v>
      </c>
      <c r="D1136" s="14" t="s">
        <v>637</v>
      </c>
      <c r="E1136" s="14">
        <v>15</v>
      </c>
      <c r="F1136" s="21">
        <v>1</v>
      </c>
      <c r="G1136" s="21">
        <v>15</v>
      </c>
      <c r="H1136" s="12">
        <v>0</v>
      </c>
      <c r="I1136" s="12">
        <v>246</v>
      </c>
      <c r="J1136" s="12">
        <v>0</v>
      </c>
      <c r="K1136" s="12">
        <v>0</v>
      </c>
      <c r="L1136" s="12">
        <v>0</v>
      </c>
      <c r="M1136" s="12">
        <v>0</v>
      </c>
      <c r="N1136" s="12">
        <v>0</v>
      </c>
    </row>
    <row r="1137" spans="1:14" s="14" customFormat="1">
      <c r="A1137" s="11" t="s">
        <v>1309</v>
      </c>
      <c r="B1137" s="14">
        <v>70</v>
      </c>
      <c r="C1137" s="14">
        <v>135</v>
      </c>
      <c r="D1137" s="14" t="s">
        <v>1302</v>
      </c>
      <c r="E1137" s="14">
        <v>15</v>
      </c>
      <c r="F1137" s="21">
        <v>1</v>
      </c>
      <c r="G1137" s="21">
        <v>15</v>
      </c>
      <c r="H1137" s="12">
        <v>0</v>
      </c>
      <c r="I1137" s="12">
        <v>246</v>
      </c>
      <c r="J1137" s="12">
        <v>0</v>
      </c>
      <c r="K1137" s="12">
        <v>0</v>
      </c>
      <c r="L1137" s="12">
        <v>0</v>
      </c>
      <c r="M1137" s="12">
        <v>0</v>
      </c>
      <c r="N1137" s="12">
        <v>0</v>
      </c>
    </row>
    <row r="1138" spans="1:14" s="14" customFormat="1">
      <c r="A1138" s="11" t="s">
        <v>1309</v>
      </c>
      <c r="B1138" s="14">
        <v>70</v>
      </c>
      <c r="C1138" s="14">
        <v>135</v>
      </c>
      <c r="D1138" s="14" t="s">
        <v>636</v>
      </c>
      <c r="E1138" s="14">
        <v>15</v>
      </c>
      <c r="F1138" s="21">
        <v>1</v>
      </c>
      <c r="G1138" s="21">
        <v>15</v>
      </c>
      <c r="H1138" s="12">
        <v>0</v>
      </c>
      <c r="I1138" s="12">
        <v>246</v>
      </c>
      <c r="J1138" s="12">
        <v>0</v>
      </c>
      <c r="K1138" s="12">
        <v>0</v>
      </c>
      <c r="L1138" s="12">
        <v>0</v>
      </c>
      <c r="M1138" s="12">
        <v>0</v>
      </c>
      <c r="N1138" s="12">
        <v>0</v>
      </c>
    </row>
    <row r="1139" spans="1:14" s="14" customFormat="1">
      <c r="A1139" s="11" t="s">
        <v>1309</v>
      </c>
      <c r="B1139" s="14">
        <v>70</v>
      </c>
      <c r="C1139" s="14">
        <v>135</v>
      </c>
      <c r="D1139" s="14" t="s">
        <v>634</v>
      </c>
      <c r="E1139" s="14">
        <v>15</v>
      </c>
      <c r="F1139" s="21">
        <v>1</v>
      </c>
      <c r="G1139" s="21">
        <v>15</v>
      </c>
      <c r="H1139" s="12">
        <v>0</v>
      </c>
      <c r="I1139" s="12">
        <v>246</v>
      </c>
      <c r="J1139" s="12">
        <v>0</v>
      </c>
      <c r="K1139" s="12">
        <v>0</v>
      </c>
      <c r="L1139" s="12">
        <v>0</v>
      </c>
      <c r="M1139" s="12">
        <v>0</v>
      </c>
      <c r="N1139" s="12">
        <v>0</v>
      </c>
    </row>
    <row r="1140" spans="1:14" s="14" customFormat="1">
      <c r="A1140" s="11" t="s">
        <v>1309</v>
      </c>
      <c r="B1140" s="14">
        <v>85</v>
      </c>
      <c r="C1140" s="14">
        <v>180</v>
      </c>
      <c r="D1140" s="14" t="s">
        <v>642</v>
      </c>
      <c r="E1140" s="14">
        <v>15</v>
      </c>
      <c r="F1140" s="21">
        <v>1</v>
      </c>
      <c r="G1140" s="21">
        <v>15</v>
      </c>
      <c r="H1140" s="14">
        <v>0</v>
      </c>
      <c r="I1140" s="14">
        <v>246</v>
      </c>
      <c r="J1140" s="14">
        <v>0</v>
      </c>
      <c r="K1140" s="14">
        <v>0</v>
      </c>
      <c r="L1140" s="12">
        <v>0</v>
      </c>
      <c r="M1140" s="12">
        <v>0</v>
      </c>
      <c r="N1140" s="12">
        <v>0</v>
      </c>
    </row>
    <row r="1141" spans="1:14" s="14" customFormat="1">
      <c r="A1141" s="11" t="s">
        <v>1309</v>
      </c>
      <c r="B1141" s="14">
        <v>85</v>
      </c>
      <c r="C1141" s="14">
        <v>180</v>
      </c>
      <c r="D1141" s="14" t="s">
        <v>632</v>
      </c>
      <c r="E1141" s="14">
        <v>15</v>
      </c>
      <c r="F1141" s="21">
        <v>1</v>
      </c>
      <c r="G1141" s="21">
        <v>15</v>
      </c>
      <c r="H1141" s="12">
        <v>0</v>
      </c>
      <c r="I1141" s="12">
        <v>246</v>
      </c>
      <c r="J1141" s="12">
        <v>0</v>
      </c>
      <c r="K1141" s="12">
        <v>0</v>
      </c>
      <c r="L1141" s="12">
        <v>0</v>
      </c>
      <c r="M1141" s="12">
        <v>0</v>
      </c>
      <c r="N1141" s="12">
        <v>0</v>
      </c>
    </row>
    <row r="1142" spans="1:14" s="14" customFormat="1">
      <c r="A1142" s="11" t="s">
        <v>1309</v>
      </c>
      <c r="B1142" s="14">
        <v>85</v>
      </c>
      <c r="C1142" s="14">
        <v>180</v>
      </c>
      <c r="D1142" s="14" t="s">
        <v>643</v>
      </c>
      <c r="E1142" s="14">
        <v>15</v>
      </c>
      <c r="F1142" s="21">
        <v>1</v>
      </c>
      <c r="G1142" s="21">
        <v>15</v>
      </c>
      <c r="H1142" s="14">
        <v>0</v>
      </c>
      <c r="I1142" s="14">
        <v>246</v>
      </c>
      <c r="J1142" s="14">
        <v>0</v>
      </c>
      <c r="K1142" s="14">
        <v>0</v>
      </c>
      <c r="L1142" s="12">
        <v>0</v>
      </c>
      <c r="M1142" s="12">
        <v>0</v>
      </c>
      <c r="N1142" s="12">
        <v>0</v>
      </c>
    </row>
    <row r="1143" spans="1:14" s="14" customFormat="1">
      <c r="A1143" s="11" t="s">
        <v>1309</v>
      </c>
      <c r="B1143" s="14">
        <v>85</v>
      </c>
      <c r="C1143" s="14">
        <v>180</v>
      </c>
      <c r="D1143" s="14" t="s">
        <v>637</v>
      </c>
      <c r="E1143" s="14">
        <v>15</v>
      </c>
      <c r="F1143" s="21">
        <v>1</v>
      </c>
      <c r="G1143" s="21">
        <v>15</v>
      </c>
      <c r="H1143" s="12">
        <v>0</v>
      </c>
      <c r="I1143" s="12">
        <v>246</v>
      </c>
      <c r="J1143" s="12">
        <v>0</v>
      </c>
      <c r="K1143" s="12">
        <v>0</v>
      </c>
      <c r="L1143" s="12">
        <v>0</v>
      </c>
      <c r="M1143" s="12">
        <v>0</v>
      </c>
      <c r="N1143" s="12">
        <v>0</v>
      </c>
    </row>
    <row r="1144" spans="1:14" s="14" customFormat="1">
      <c r="A1144" s="11" t="s">
        <v>1309</v>
      </c>
      <c r="B1144" s="14">
        <v>85</v>
      </c>
      <c r="C1144" s="14">
        <v>180</v>
      </c>
      <c r="D1144" s="14" t="s">
        <v>1302</v>
      </c>
      <c r="E1144" s="14">
        <v>15</v>
      </c>
      <c r="F1144" s="21">
        <v>1</v>
      </c>
      <c r="G1144" s="21">
        <v>15</v>
      </c>
      <c r="H1144" s="12">
        <v>0</v>
      </c>
      <c r="I1144" s="12">
        <v>246</v>
      </c>
      <c r="J1144" s="12">
        <v>0</v>
      </c>
      <c r="K1144" s="12">
        <v>0</v>
      </c>
      <c r="L1144" s="12">
        <v>0</v>
      </c>
      <c r="M1144" s="12">
        <v>0</v>
      </c>
      <c r="N1144" s="12">
        <v>0</v>
      </c>
    </row>
    <row r="1145" spans="1:14" s="14" customFormat="1">
      <c r="A1145" s="11" t="s">
        <v>1309</v>
      </c>
      <c r="B1145" s="14">
        <v>85</v>
      </c>
      <c r="C1145" s="14">
        <v>180</v>
      </c>
      <c r="D1145" s="14" t="s">
        <v>636</v>
      </c>
      <c r="E1145" s="14">
        <v>15</v>
      </c>
      <c r="F1145" s="21">
        <v>1</v>
      </c>
      <c r="G1145" s="21">
        <v>15</v>
      </c>
      <c r="H1145" s="12">
        <v>0</v>
      </c>
      <c r="I1145" s="12">
        <v>246</v>
      </c>
      <c r="J1145" s="12">
        <v>0</v>
      </c>
      <c r="K1145" s="12">
        <v>0</v>
      </c>
      <c r="L1145" s="12">
        <v>0</v>
      </c>
      <c r="M1145" s="12">
        <v>0</v>
      </c>
      <c r="N1145" s="12">
        <v>0</v>
      </c>
    </row>
    <row r="1146" spans="1:14" s="14" customFormat="1">
      <c r="A1146" s="11" t="s">
        <v>1309</v>
      </c>
      <c r="B1146" s="14">
        <v>85</v>
      </c>
      <c r="C1146" s="14">
        <v>180</v>
      </c>
      <c r="D1146" s="14" t="s">
        <v>634</v>
      </c>
      <c r="E1146" s="14">
        <v>15</v>
      </c>
      <c r="F1146" s="21">
        <v>1</v>
      </c>
      <c r="G1146" s="21">
        <v>15</v>
      </c>
      <c r="H1146" s="12">
        <v>0</v>
      </c>
      <c r="I1146" s="12">
        <v>246</v>
      </c>
      <c r="J1146" s="12">
        <v>0</v>
      </c>
      <c r="K1146" s="12">
        <v>0</v>
      </c>
      <c r="L1146" s="12">
        <v>0</v>
      </c>
      <c r="M1146" s="12">
        <v>0</v>
      </c>
      <c r="N1146" s="12">
        <v>0</v>
      </c>
    </row>
    <row r="1147" spans="1:14" s="14" customFormat="1">
      <c r="A1147" s="11" t="s">
        <v>1309</v>
      </c>
      <c r="B1147" s="14">
        <v>144</v>
      </c>
      <c r="C1147" s="14">
        <v>79</v>
      </c>
      <c r="D1147" s="14" t="s">
        <v>642</v>
      </c>
      <c r="E1147" s="14">
        <v>15</v>
      </c>
      <c r="F1147" s="21">
        <v>1</v>
      </c>
      <c r="G1147" s="21">
        <v>15</v>
      </c>
      <c r="H1147" s="14">
        <v>0</v>
      </c>
      <c r="I1147" s="14">
        <v>246</v>
      </c>
      <c r="J1147" s="14">
        <v>0</v>
      </c>
      <c r="K1147" s="14">
        <v>0</v>
      </c>
      <c r="L1147" s="12">
        <v>0</v>
      </c>
      <c r="M1147" s="12">
        <v>0</v>
      </c>
      <c r="N1147" s="12">
        <v>0</v>
      </c>
    </row>
    <row r="1148" spans="1:14" s="14" customFormat="1">
      <c r="A1148" s="11" t="s">
        <v>1309</v>
      </c>
      <c r="B1148" s="14">
        <v>144</v>
      </c>
      <c r="C1148" s="14">
        <v>79</v>
      </c>
      <c r="D1148" s="14" t="s">
        <v>632</v>
      </c>
      <c r="E1148" s="14">
        <v>15</v>
      </c>
      <c r="F1148" s="21">
        <v>1</v>
      </c>
      <c r="G1148" s="21">
        <v>15</v>
      </c>
      <c r="H1148" s="12">
        <v>0</v>
      </c>
      <c r="I1148" s="12">
        <v>246</v>
      </c>
      <c r="J1148" s="12">
        <v>0</v>
      </c>
      <c r="K1148" s="12">
        <v>0</v>
      </c>
      <c r="L1148" s="12">
        <v>0</v>
      </c>
      <c r="M1148" s="12">
        <v>0</v>
      </c>
      <c r="N1148" s="12">
        <v>0</v>
      </c>
    </row>
    <row r="1149" spans="1:14" s="14" customFormat="1">
      <c r="A1149" s="11" t="s">
        <v>1309</v>
      </c>
      <c r="B1149" s="14">
        <v>144</v>
      </c>
      <c r="C1149" s="14">
        <v>79</v>
      </c>
      <c r="D1149" s="14" t="s">
        <v>643</v>
      </c>
      <c r="E1149" s="14">
        <v>15</v>
      </c>
      <c r="F1149" s="21">
        <v>1</v>
      </c>
      <c r="G1149" s="21">
        <v>15</v>
      </c>
      <c r="H1149" s="14">
        <v>0</v>
      </c>
      <c r="I1149" s="14">
        <v>246</v>
      </c>
      <c r="J1149" s="14">
        <v>0</v>
      </c>
      <c r="K1149" s="14">
        <v>0</v>
      </c>
      <c r="L1149" s="12">
        <v>0</v>
      </c>
      <c r="M1149" s="12">
        <v>0</v>
      </c>
      <c r="N1149" s="12">
        <v>0</v>
      </c>
    </row>
    <row r="1150" spans="1:14" s="14" customFormat="1">
      <c r="A1150" s="11" t="s">
        <v>1309</v>
      </c>
      <c r="B1150" s="14">
        <v>144</v>
      </c>
      <c r="C1150" s="14">
        <v>79</v>
      </c>
      <c r="D1150" s="14" t="s">
        <v>637</v>
      </c>
      <c r="E1150" s="14">
        <v>15</v>
      </c>
      <c r="F1150" s="21">
        <v>1</v>
      </c>
      <c r="G1150" s="21">
        <v>15</v>
      </c>
      <c r="H1150" s="12">
        <v>0</v>
      </c>
      <c r="I1150" s="12">
        <v>246</v>
      </c>
      <c r="J1150" s="12">
        <v>0</v>
      </c>
      <c r="K1150" s="12">
        <v>0</v>
      </c>
      <c r="L1150" s="12">
        <v>0</v>
      </c>
      <c r="M1150" s="12">
        <v>0</v>
      </c>
      <c r="N1150" s="12">
        <v>0</v>
      </c>
    </row>
    <row r="1151" spans="1:14" s="14" customFormat="1">
      <c r="A1151" s="11" t="s">
        <v>1309</v>
      </c>
      <c r="B1151" s="14">
        <v>144</v>
      </c>
      <c r="C1151" s="14">
        <v>79</v>
      </c>
      <c r="D1151" s="14" t="s">
        <v>1302</v>
      </c>
      <c r="E1151" s="14">
        <v>15</v>
      </c>
      <c r="F1151" s="21">
        <v>1</v>
      </c>
      <c r="G1151" s="21">
        <v>15</v>
      </c>
      <c r="H1151" s="12">
        <v>0</v>
      </c>
      <c r="I1151" s="12">
        <v>246</v>
      </c>
      <c r="J1151" s="12">
        <v>0</v>
      </c>
      <c r="K1151" s="12">
        <v>0</v>
      </c>
      <c r="L1151" s="12">
        <v>0</v>
      </c>
      <c r="M1151" s="12">
        <v>0</v>
      </c>
      <c r="N1151" s="12">
        <v>0</v>
      </c>
    </row>
    <row r="1152" spans="1:14" s="14" customFormat="1">
      <c r="A1152" s="11" t="s">
        <v>1309</v>
      </c>
      <c r="B1152" s="14">
        <v>144</v>
      </c>
      <c r="C1152" s="14">
        <v>79</v>
      </c>
      <c r="D1152" s="14" t="s">
        <v>636</v>
      </c>
      <c r="E1152" s="14">
        <v>15</v>
      </c>
      <c r="F1152" s="21">
        <v>1</v>
      </c>
      <c r="G1152" s="21">
        <v>15</v>
      </c>
      <c r="H1152" s="12">
        <v>0</v>
      </c>
      <c r="I1152" s="12">
        <v>246</v>
      </c>
      <c r="J1152" s="12">
        <v>0</v>
      </c>
      <c r="K1152" s="12">
        <v>0</v>
      </c>
      <c r="L1152" s="12">
        <v>0</v>
      </c>
      <c r="M1152" s="12">
        <v>0</v>
      </c>
      <c r="N1152" s="12">
        <v>0</v>
      </c>
    </row>
    <row r="1153" spans="1:14" s="14" customFormat="1">
      <c r="A1153" s="11" t="s">
        <v>1309</v>
      </c>
      <c r="B1153" s="14">
        <v>144</v>
      </c>
      <c r="C1153" s="14">
        <v>79</v>
      </c>
      <c r="D1153" s="14" t="s">
        <v>634</v>
      </c>
      <c r="E1153" s="14">
        <v>15</v>
      </c>
      <c r="F1153" s="21">
        <v>1</v>
      </c>
      <c r="G1153" s="21">
        <v>15</v>
      </c>
      <c r="H1153" s="12">
        <v>0</v>
      </c>
      <c r="I1153" s="12">
        <v>246</v>
      </c>
      <c r="J1153" s="12">
        <v>0</v>
      </c>
      <c r="K1153" s="12">
        <v>0</v>
      </c>
      <c r="L1153" s="12">
        <v>0</v>
      </c>
      <c r="M1153" s="12">
        <v>0</v>
      </c>
      <c r="N1153" s="12">
        <v>0</v>
      </c>
    </row>
    <row r="1154" spans="1:14" s="14" customFormat="1">
      <c r="A1154" s="11" t="s">
        <v>1309</v>
      </c>
      <c r="B1154" s="14">
        <v>290</v>
      </c>
      <c r="C1154" s="14">
        <v>320</v>
      </c>
      <c r="D1154" s="14" t="s">
        <v>642</v>
      </c>
      <c r="E1154" s="14">
        <v>15</v>
      </c>
      <c r="F1154" s="21">
        <v>1</v>
      </c>
      <c r="G1154" s="21">
        <v>15</v>
      </c>
      <c r="H1154" s="14">
        <v>0</v>
      </c>
      <c r="I1154" s="14">
        <v>246</v>
      </c>
      <c r="J1154" s="14">
        <v>0</v>
      </c>
      <c r="K1154" s="14">
        <v>0</v>
      </c>
      <c r="L1154" s="12">
        <v>0</v>
      </c>
      <c r="M1154" s="12">
        <v>0</v>
      </c>
      <c r="N1154" s="12">
        <v>0</v>
      </c>
    </row>
    <row r="1155" spans="1:14" s="14" customFormat="1">
      <c r="A1155" s="11" t="s">
        <v>1309</v>
      </c>
      <c r="B1155" s="14">
        <v>290</v>
      </c>
      <c r="C1155" s="14">
        <v>320</v>
      </c>
      <c r="D1155" s="14" t="s">
        <v>632</v>
      </c>
      <c r="E1155" s="14">
        <v>15</v>
      </c>
      <c r="F1155" s="21">
        <v>1</v>
      </c>
      <c r="G1155" s="21">
        <v>15</v>
      </c>
      <c r="H1155" s="12">
        <v>0</v>
      </c>
      <c r="I1155" s="12">
        <v>246</v>
      </c>
      <c r="J1155" s="12">
        <v>0</v>
      </c>
      <c r="K1155" s="12">
        <v>0</v>
      </c>
      <c r="L1155" s="12">
        <v>0</v>
      </c>
      <c r="M1155" s="12">
        <v>0</v>
      </c>
      <c r="N1155" s="12">
        <v>0</v>
      </c>
    </row>
    <row r="1156" spans="1:14" s="14" customFormat="1">
      <c r="A1156" s="11" t="s">
        <v>1309</v>
      </c>
      <c r="B1156" s="14">
        <v>290</v>
      </c>
      <c r="C1156" s="14">
        <v>320</v>
      </c>
      <c r="D1156" s="14" t="s">
        <v>643</v>
      </c>
      <c r="E1156" s="14">
        <v>15</v>
      </c>
      <c r="F1156" s="21">
        <v>1</v>
      </c>
      <c r="G1156" s="21">
        <v>15</v>
      </c>
      <c r="H1156" s="14">
        <v>0</v>
      </c>
      <c r="I1156" s="14">
        <v>246</v>
      </c>
      <c r="J1156" s="14">
        <v>0</v>
      </c>
      <c r="K1156" s="14">
        <v>0</v>
      </c>
      <c r="L1156" s="12">
        <v>0</v>
      </c>
      <c r="M1156" s="12">
        <v>0</v>
      </c>
      <c r="N1156" s="12">
        <v>0</v>
      </c>
    </row>
    <row r="1157" spans="1:14" s="14" customFormat="1">
      <c r="A1157" s="11" t="s">
        <v>1309</v>
      </c>
      <c r="B1157" s="14">
        <v>290</v>
      </c>
      <c r="C1157" s="14">
        <v>320</v>
      </c>
      <c r="D1157" s="14" t="s">
        <v>637</v>
      </c>
      <c r="E1157" s="14">
        <v>15</v>
      </c>
      <c r="F1157" s="21">
        <v>1</v>
      </c>
      <c r="G1157" s="21">
        <v>15</v>
      </c>
      <c r="H1157" s="12">
        <v>0</v>
      </c>
      <c r="I1157" s="12">
        <v>246</v>
      </c>
      <c r="J1157" s="12">
        <v>0</v>
      </c>
      <c r="K1157" s="12">
        <v>0</v>
      </c>
      <c r="L1157" s="12">
        <v>0</v>
      </c>
      <c r="M1157" s="12">
        <v>0</v>
      </c>
      <c r="N1157" s="12">
        <v>0</v>
      </c>
    </row>
    <row r="1158" spans="1:14" s="14" customFormat="1">
      <c r="A1158" s="11" t="s">
        <v>1309</v>
      </c>
      <c r="B1158" s="14">
        <v>290</v>
      </c>
      <c r="C1158" s="14">
        <v>320</v>
      </c>
      <c r="D1158" s="14" t="s">
        <v>1302</v>
      </c>
      <c r="E1158" s="14">
        <v>15</v>
      </c>
      <c r="F1158" s="21">
        <v>1</v>
      </c>
      <c r="G1158" s="21">
        <v>15</v>
      </c>
      <c r="H1158" s="12">
        <v>0</v>
      </c>
      <c r="I1158" s="12">
        <v>246</v>
      </c>
      <c r="J1158" s="12">
        <v>0</v>
      </c>
      <c r="K1158" s="12">
        <v>0</v>
      </c>
      <c r="L1158" s="12">
        <v>0</v>
      </c>
      <c r="M1158" s="12">
        <v>0</v>
      </c>
      <c r="N1158" s="12">
        <v>0</v>
      </c>
    </row>
    <row r="1159" spans="1:14" s="14" customFormat="1">
      <c r="A1159" s="11" t="s">
        <v>1309</v>
      </c>
      <c r="B1159" s="14">
        <v>290</v>
      </c>
      <c r="C1159" s="14">
        <v>320</v>
      </c>
      <c r="D1159" s="14" t="s">
        <v>636</v>
      </c>
      <c r="E1159" s="14">
        <v>15</v>
      </c>
      <c r="F1159" s="21">
        <v>1</v>
      </c>
      <c r="G1159" s="21">
        <v>15</v>
      </c>
      <c r="H1159" s="12">
        <v>0</v>
      </c>
      <c r="I1159" s="12">
        <v>246</v>
      </c>
      <c r="J1159" s="12">
        <v>0</v>
      </c>
      <c r="K1159" s="12">
        <v>0</v>
      </c>
      <c r="L1159" s="12">
        <v>0</v>
      </c>
      <c r="M1159" s="12">
        <v>0</v>
      </c>
      <c r="N1159" s="12">
        <v>0</v>
      </c>
    </row>
    <row r="1160" spans="1:14" s="14" customFormat="1">
      <c r="A1160" s="11" t="s">
        <v>1309</v>
      </c>
      <c r="B1160" s="14">
        <v>290</v>
      </c>
      <c r="C1160" s="14">
        <v>320</v>
      </c>
      <c r="D1160" s="14" t="s">
        <v>634</v>
      </c>
      <c r="E1160" s="14">
        <v>15</v>
      </c>
      <c r="F1160" s="21">
        <v>1</v>
      </c>
      <c r="G1160" s="21">
        <v>15</v>
      </c>
      <c r="H1160" s="12">
        <v>0</v>
      </c>
      <c r="I1160" s="12">
        <v>246</v>
      </c>
      <c r="J1160" s="12">
        <v>0</v>
      </c>
      <c r="K1160" s="12">
        <v>0</v>
      </c>
      <c r="L1160" s="12">
        <v>0</v>
      </c>
      <c r="M1160" s="12">
        <v>0</v>
      </c>
      <c r="N1160" s="12">
        <v>0</v>
      </c>
    </row>
    <row r="1161" spans="1:14" s="14" customFormat="1">
      <c r="A1161" s="11" t="s">
        <v>1309</v>
      </c>
      <c r="B1161" s="14">
        <v>265</v>
      </c>
      <c r="C1161" s="14">
        <v>274</v>
      </c>
      <c r="D1161" s="14" t="s">
        <v>642</v>
      </c>
      <c r="E1161" s="14">
        <v>15</v>
      </c>
      <c r="F1161" s="21">
        <v>1</v>
      </c>
      <c r="G1161" s="21">
        <v>15</v>
      </c>
      <c r="H1161" s="14">
        <v>0</v>
      </c>
      <c r="I1161" s="14">
        <v>246</v>
      </c>
      <c r="J1161" s="14">
        <v>0</v>
      </c>
      <c r="K1161" s="14">
        <v>0</v>
      </c>
      <c r="L1161" s="12">
        <v>0</v>
      </c>
      <c r="M1161" s="12">
        <v>0</v>
      </c>
      <c r="N1161" s="12">
        <v>0</v>
      </c>
    </row>
    <row r="1162" spans="1:14" s="14" customFormat="1">
      <c r="A1162" s="11" t="s">
        <v>1309</v>
      </c>
      <c r="B1162" s="14">
        <v>265</v>
      </c>
      <c r="C1162" s="14">
        <v>274</v>
      </c>
      <c r="D1162" s="14" t="s">
        <v>632</v>
      </c>
      <c r="E1162" s="14">
        <v>15</v>
      </c>
      <c r="F1162" s="21">
        <v>1</v>
      </c>
      <c r="G1162" s="21">
        <v>15</v>
      </c>
      <c r="H1162" s="12">
        <v>0</v>
      </c>
      <c r="I1162" s="12">
        <v>246</v>
      </c>
      <c r="J1162" s="12">
        <v>0</v>
      </c>
      <c r="K1162" s="12">
        <v>0</v>
      </c>
      <c r="L1162" s="12">
        <v>0</v>
      </c>
      <c r="M1162" s="12">
        <v>0</v>
      </c>
      <c r="N1162" s="12">
        <v>0</v>
      </c>
    </row>
    <row r="1163" spans="1:14" s="14" customFormat="1">
      <c r="A1163" s="11" t="s">
        <v>1309</v>
      </c>
      <c r="B1163" s="14">
        <v>265</v>
      </c>
      <c r="C1163" s="14">
        <v>274</v>
      </c>
      <c r="D1163" s="14" t="s">
        <v>643</v>
      </c>
      <c r="E1163" s="14">
        <v>15</v>
      </c>
      <c r="F1163" s="21">
        <v>1</v>
      </c>
      <c r="G1163" s="21">
        <v>15</v>
      </c>
      <c r="H1163" s="14">
        <v>0</v>
      </c>
      <c r="I1163" s="14">
        <v>246</v>
      </c>
      <c r="J1163" s="14">
        <v>0</v>
      </c>
      <c r="K1163" s="14">
        <v>0</v>
      </c>
      <c r="L1163" s="12">
        <v>0</v>
      </c>
      <c r="M1163" s="12">
        <v>0</v>
      </c>
      <c r="N1163" s="12">
        <v>0</v>
      </c>
    </row>
    <row r="1164" spans="1:14" s="14" customFormat="1">
      <c r="A1164" s="11" t="s">
        <v>1309</v>
      </c>
      <c r="B1164" s="14">
        <v>265</v>
      </c>
      <c r="C1164" s="14">
        <v>274</v>
      </c>
      <c r="D1164" s="14" t="s">
        <v>637</v>
      </c>
      <c r="E1164" s="14">
        <v>15</v>
      </c>
      <c r="F1164" s="21">
        <v>1</v>
      </c>
      <c r="G1164" s="21">
        <v>15</v>
      </c>
      <c r="H1164" s="12">
        <v>0</v>
      </c>
      <c r="I1164" s="12">
        <v>246</v>
      </c>
      <c r="J1164" s="12">
        <v>0</v>
      </c>
      <c r="K1164" s="12">
        <v>0</v>
      </c>
      <c r="L1164" s="12">
        <v>0</v>
      </c>
      <c r="M1164" s="12">
        <v>0</v>
      </c>
      <c r="N1164" s="12">
        <v>0</v>
      </c>
    </row>
    <row r="1165" spans="1:14" s="14" customFormat="1">
      <c r="A1165" s="11" t="s">
        <v>1309</v>
      </c>
      <c r="B1165" s="14">
        <v>265</v>
      </c>
      <c r="C1165" s="14">
        <v>274</v>
      </c>
      <c r="D1165" s="14" t="s">
        <v>1302</v>
      </c>
      <c r="E1165" s="14">
        <v>15</v>
      </c>
      <c r="F1165" s="21">
        <v>1</v>
      </c>
      <c r="G1165" s="21">
        <v>15</v>
      </c>
      <c r="H1165" s="12">
        <v>0</v>
      </c>
      <c r="I1165" s="12">
        <v>246</v>
      </c>
      <c r="J1165" s="12">
        <v>0</v>
      </c>
      <c r="K1165" s="12">
        <v>0</v>
      </c>
      <c r="L1165" s="12">
        <v>0</v>
      </c>
      <c r="M1165" s="12">
        <v>0</v>
      </c>
      <c r="N1165" s="12">
        <v>0</v>
      </c>
    </row>
    <row r="1166" spans="1:14" s="14" customFormat="1">
      <c r="A1166" s="11" t="s">
        <v>1309</v>
      </c>
      <c r="B1166" s="14">
        <v>265</v>
      </c>
      <c r="C1166" s="14">
        <v>274</v>
      </c>
      <c r="D1166" s="14" t="s">
        <v>636</v>
      </c>
      <c r="E1166" s="14">
        <v>15</v>
      </c>
      <c r="F1166" s="21">
        <v>1</v>
      </c>
      <c r="G1166" s="21">
        <v>15</v>
      </c>
      <c r="H1166" s="12">
        <v>0</v>
      </c>
      <c r="I1166" s="12">
        <v>246</v>
      </c>
      <c r="J1166" s="12">
        <v>0</v>
      </c>
      <c r="K1166" s="12">
        <v>0</v>
      </c>
      <c r="L1166" s="12">
        <v>0</v>
      </c>
      <c r="M1166" s="12">
        <v>0</v>
      </c>
      <c r="N1166" s="12">
        <v>0</v>
      </c>
    </row>
    <row r="1167" spans="1:14" s="14" customFormat="1">
      <c r="A1167" s="11" t="s">
        <v>1309</v>
      </c>
      <c r="B1167" s="14">
        <v>265</v>
      </c>
      <c r="C1167" s="14">
        <v>274</v>
      </c>
      <c r="D1167" s="14" t="s">
        <v>634</v>
      </c>
      <c r="E1167" s="14">
        <v>15</v>
      </c>
      <c r="F1167" s="21">
        <v>1</v>
      </c>
      <c r="G1167" s="21">
        <v>15</v>
      </c>
      <c r="H1167" s="12">
        <v>0</v>
      </c>
      <c r="I1167" s="12">
        <v>246</v>
      </c>
      <c r="J1167" s="12">
        <v>0</v>
      </c>
      <c r="K1167" s="12">
        <v>0</v>
      </c>
      <c r="L1167" s="12">
        <v>0</v>
      </c>
      <c r="M1167" s="12">
        <v>0</v>
      </c>
      <c r="N1167" s="12">
        <v>0</v>
      </c>
    </row>
    <row r="1168" spans="1:14" s="14" customFormat="1">
      <c r="A1168" s="11" t="s">
        <v>1309</v>
      </c>
      <c r="B1168" s="14">
        <v>326</v>
      </c>
      <c r="C1168" s="14">
        <v>240</v>
      </c>
      <c r="D1168" s="14" t="s">
        <v>642</v>
      </c>
      <c r="E1168" s="14">
        <v>15</v>
      </c>
      <c r="F1168" s="21">
        <v>1</v>
      </c>
      <c r="G1168" s="21">
        <v>15</v>
      </c>
      <c r="H1168" s="14">
        <v>0</v>
      </c>
      <c r="I1168" s="14">
        <v>246</v>
      </c>
      <c r="J1168" s="14">
        <v>0</v>
      </c>
      <c r="K1168" s="14">
        <v>0</v>
      </c>
      <c r="L1168" s="12">
        <v>0</v>
      </c>
      <c r="M1168" s="12">
        <v>0</v>
      </c>
      <c r="N1168" s="12">
        <v>0</v>
      </c>
    </row>
    <row r="1169" spans="1:14" s="14" customFormat="1">
      <c r="A1169" s="11" t="s">
        <v>1309</v>
      </c>
      <c r="B1169" s="14">
        <v>326</v>
      </c>
      <c r="C1169" s="14">
        <v>240</v>
      </c>
      <c r="D1169" s="14" t="s">
        <v>632</v>
      </c>
      <c r="E1169" s="14">
        <v>15</v>
      </c>
      <c r="F1169" s="21">
        <v>1</v>
      </c>
      <c r="G1169" s="21">
        <v>15</v>
      </c>
      <c r="H1169" s="12">
        <v>0</v>
      </c>
      <c r="I1169" s="12">
        <v>246</v>
      </c>
      <c r="J1169" s="12">
        <v>0</v>
      </c>
      <c r="K1169" s="12">
        <v>0</v>
      </c>
      <c r="L1169" s="12">
        <v>0</v>
      </c>
      <c r="M1169" s="12">
        <v>0</v>
      </c>
      <c r="N1169" s="12">
        <v>0</v>
      </c>
    </row>
    <row r="1170" spans="1:14" s="14" customFormat="1">
      <c r="A1170" s="11" t="s">
        <v>1309</v>
      </c>
      <c r="B1170" s="14">
        <v>326</v>
      </c>
      <c r="C1170" s="14">
        <v>240</v>
      </c>
      <c r="D1170" s="14" t="s">
        <v>643</v>
      </c>
      <c r="E1170" s="14">
        <v>15</v>
      </c>
      <c r="F1170" s="21">
        <v>1</v>
      </c>
      <c r="G1170" s="21">
        <v>15</v>
      </c>
      <c r="H1170" s="14">
        <v>0</v>
      </c>
      <c r="I1170" s="14">
        <v>246</v>
      </c>
      <c r="J1170" s="14">
        <v>0</v>
      </c>
      <c r="K1170" s="14">
        <v>0</v>
      </c>
      <c r="L1170" s="12">
        <v>0</v>
      </c>
      <c r="M1170" s="12">
        <v>0</v>
      </c>
      <c r="N1170" s="12">
        <v>0</v>
      </c>
    </row>
    <row r="1171" spans="1:14" s="14" customFormat="1">
      <c r="A1171" s="11" t="s">
        <v>1309</v>
      </c>
      <c r="B1171" s="14">
        <v>326</v>
      </c>
      <c r="C1171" s="14">
        <v>240</v>
      </c>
      <c r="D1171" s="14" t="s">
        <v>637</v>
      </c>
      <c r="E1171" s="14">
        <v>15</v>
      </c>
      <c r="F1171" s="21">
        <v>1</v>
      </c>
      <c r="G1171" s="21">
        <v>15</v>
      </c>
      <c r="H1171" s="12">
        <v>0</v>
      </c>
      <c r="I1171" s="12">
        <v>246</v>
      </c>
      <c r="J1171" s="12">
        <v>0</v>
      </c>
      <c r="K1171" s="12">
        <v>0</v>
      </c>
      <c r="L1171" s="12">
        <v>0</v>
      </c>
      <c r="M1171" s="12">
        <v>0</v>
      </c>
      <c r="N1171" s="12">
        <v>0</v>
      </c>
    </row>
    <row r="1172" spans="1:14" s="14" customFormat="1">
      <c r="A1172" s="11" t="s">
        <v>1309</v>
      </c>
      <c r="B1172" s="14">
        <v>326</v>
      </c>
      <c r="C1172" s="14">
        <v>240</v>
      </c>
      <c r="D1172" s="14" t="s">
        <v>1302</v>
      </c>
      <c r="E1172" s="14">
        <v>15</v>
      </c>
      <c r="F1172" s="21">
        <v>1</v>
      </c>
      <c r="G1172" s="21">
        <v>15</v>
      </c>
      <c r="H1172" s="12">
        <v>0</v>
      </c>
      <c r="I1172" s="12">
        <v>246</v>
      </c>
      <c r="J1172" s="12">
        <v>0</v>
      </c>
      <c r="K1172" s="12">
        <v>0</v>
      </c>
      <c r="L1172" s="12">
        <v>0</v>
      </c>
      <c r="M1172" s="12">
        <v>0</v>
      </c>
      <c r="N1172" s="12">
        <v>0</v>
      </c>
    </row>
    <row r="1173" spans="1:14" s="14" customFormat="1">
      <c r="A1173" s="11" t="s">
        <v>1309</v>
      </c>
      <c r="B1173" s="14">
        <v>326</v>
      </c>
      <c r="C1173" s="14">
        <v>240</v>
      </c>
      <c r="D1173" s="14" t="s">
        <v>636</v>
      </c>
      <c r="E1173" s="14">
        <v>15</v>
      </c>
      <c r="F1173" s="21">
        <v>1</v>
      </c>
      <c r="G1173" s="21">
        <v>15</v>
      </c>
      <c r="H1173" s="12">
        <v>0</v>
      </c>
      <c r="I1173" s="12">
        <v>246</v>
      </c>
      <c r="J1173" s="12">
        <v>0</v>
      </c>
      <c r="K1173" s="12">
        <v>0</v>
      </c>
      <c r="L1173" s="12">
        <v>0</v>
      </c>
      <c r="M1173" s="12">
        <v>0</v>
      </c>
      <c r="N1173" s="12">
        <v>0</v>
      </c>
    </row>
    <row r="1174" spans="1:14" s="14" customFormat="1">
      <c r="A1174" s="11" t="s">
        <v>1309</v>
      </c>
      <c r="B1174" s="14">
        <v>326</v>
      </c>
      <c r="C1174" s="14">
        <v>240</v>
      </c>
      <c r="D1174" s="14" t="s">
        <v>634</v>
      </c>
      <c r="E1174" s="14">
        <v>15</v>
      </c>
      <c r="F1174" s="21">
        <v>1</v>
      </c>
      <c r="G1174" s="21">
        <v>15</v>
      </c>
      <c r="H1174" s="12">
        <v>0</v>
      </c>
      <c r="I1174" s="12">
        <v>246</v>
      </c>
      <c r="J1174" s="12">
        <v>0</v>
      </c>
      <c r="K1174" s="12">
        <v>0</v>
      </c>
      <c r="L1174" s="12">
        <v>0</v>
      </c>
      <c r="M1174" s="12">
        <v>0</v>
      </c>
      <c r="N1174" s="12">
        <v>0</v>
      </c>
    </row>
    <row r="1175" spans="1:14" s="14" customFormat="1">
      <c r="A1175" s="11" t="s">
        <v>1309</v>
      </c>
      <c r="B1175" s="14">
        <v>305</v>
      </c>
      <c r="C1175" s="14">
        <v>200</v>
      </c>
      <c r="D1175" s="14" t="s">
        <v>642</v>
      </c>
      <c r="E1175" s="14">
        <v>15</v>
      </c>
      <c r="F1175" s="21">
        <v>1</v>
      </c>
      <c r="G1175" s="21">
        <v>15</v>
      </c>
      <c r="H1175" s="14">
        <v>0</v>
      </c>
      <c r="I1175" s="14">
        <v>246</v>
      </c>
      <c r="J1175" s="14">
        <v>0</v>
      </c>
      <c r="K1175" s="14">
        <v>0</v>
      </c>
      <c r="L1175" s="12">
        <v>0</v>
      </c>
      <c r="M1175" s="12">
        <v>0</v>
      </c>
      <c r="N1175" s="12">
        <v>0</v>
      </c>
    </row>
    <row r="1176" spans="1:14" s="14" customFormat="1">
      <c r="A1176" s="11" t="s">
        <v>1309</v>
      </c>
      <c r="B1176" s="14">
        <v>305</v>
      </c>
      <c r="C1176" s="14">
        <v>200</v>
      </c>
      <c r="D1176" s="14" t="s">
        <v>632</v>
      </c>
      <c r="E1176" s="14">
        <v>15</v>
      </c>
      <c r="F1176" s="21">
        <v>1</v>
      </c>
      <c r="G1176" s="21">
        <v>15</v>
      </c>
      <c r="H1176" s="12">
        <v>0</v>
      </c>
      <c r="I1176" s="12">
        <v>246</v>
      </c>
      <c r="J1176" s="12">
        <v>0</v>
      </c>
      <c r="K1176" s="12">
        <v>0</v>
      </c>
      <c r="L1176" s="12">
        <v>0</v>
      </c>
      <c r="M1176" s="12">
        <v>0</v>
      </c>
      <c r="N1176" s="12">
        <v>0</v>
      </c>
    </row>
    <row r="1177" spans="1:14" s="14" customFormat="1">
      <c r="A1177" s="11" t="s">
        <v>1309</v>
      </c>
      <c r="B1177" s="14">
        <v>305</v>
      </c>
      <c r="C1177" s="14">
        <v>200</v>
      </c>
      <c r="D1177" s="14" t="s">
        <v>643</v>
      </c>
      <c r="E1177" s="14">
        <v>15</v>
      </c>
      <c r="F1177" s="21">
        <v>1</v>
      </c>
      <c r="G1177" s="21">
        <v>15</v>
      </c>
      <c r="H1177" s="14">
        <v>0</v>
      </c>
      <c r="I1177" s="14">
        <v>246</v>
      </c>
      <c r="J1177" s="14">
        <v>0</v>
      </c>
      <c r="K1177" s="14">
        <v>0</v>
      </c>
      <c r="L1177" s="12">
        <v>0</v>
      </c>
      <c r="M1177" s="12">
        <v>0</v>
      </c>
      <c r="N1177" s="12">
        <v>0</v>
      </c>
    </row>
    <row r="1178" spans="1:14" s="14" customFormat="1">
      <c r="A1178" s="11" t="s">
        <v>1309</v>
      </c>
      <c r="B1178" s="14">
        <v>305</v>
      </c>
      <c r="C1178" s="14">
        <v>200</v>
      </c>
      <c r="D1178" s="14" t="s">
        <v>637</v>
      </c>
      <c r="E1178" s="14">
        <v>15</v>
      </c>
      <c r="F1178" s="21">
        <v>1</v>
      </c>
      <c r="G1178" s="21">
        <v>15</v>
      </c>
      <c r="H1178" s="12">
        <v>0</v>
      </c>
      <c r="I1178" s="12">
        <v>246</v>
      </c>
      <c r="J1178" s="12">
        <v>0</v>
      </c>
      <c r="K1178" s="12">
        <v>0</v>
      </c>
      <c r="L1178" s="12">
        <v>0</v>
      </c>
      <c r="M1178" s="12">
        <v>0</v>
      </c>
      <c r="N1178" s="12">
        <v>0</v>
      </c>
    </row>
    <row r="1179" spans="1:14" s="14" customFormat="1">
      <c r="A1179" s="11" t="s">
        <v>1309</v>
      </c>
      <c r="B1179" s="14">
        <v>305</v>
      </c>
      <c r="C1179" s="14">
        <v>200</v>
      </c>
      <c r="D1179" s="14" t="s">
        <v>1302</v>
      </c>
      <c r="E1179" s="14">
        <v>15</v>
      </c>
      <c r="F1179" s="21">
        <v>1</v>
      </c>
      <c r="G1179" s="21">
        <v>15</v>
      </c>
      <c r="H1179" s="12">
        <v>0</v>
      </c>
      <c r="I1179" s="12">
        <v>246</v>
      </c>
      <c r="J1179" s="12">
        <v>0</v>
      </c>
      <c r="K1179" s="12">
        <v>0</v>
      </c>
      <c r="L1179" s="12">
        <v>0</v>
      </c>
      <c r="M1179" s="12">
        <v>0</v>
      </c>
      <c r="N1179" s="12">
        <v>0</v>
      </c>
    </row>
    <row r="1180" spans="1:14" s="14" customFormat="1">
      <c r="A1180" s="11" t="s">
        <v>1309</v>
      </c>
      <c r="B1180" s="14">
        <v>305</v>
      </c>
      <c r="C1180" s="14">
        <v>200</v>
      </c>
      <c r="D1180" s="14" t="s">
        <v>636</v>
      </c>
      <c r="E1180" s="14">
        <v>15</v>
      </c>
      <c r="F1180" s="21">
        <v>1</v>
      </c>
      <c r="G1180" s="21">
        <v>15</v>
      </c>
      <c r="H1180" s="12">
        <v>0</v>
      </c>
      <c r="I1180" s="12">
        <v>246</v>
      </c>
      <c r="J1180" s="12">
        <v>0</v>
      </c>
      <c r="K1180" s="12">
        <v>0</v>
      </c>
      <c r="L1180" s="12">
        <v>0</v>
      </c>
      <c r="M1180" s="12">
        <v>0</v>
      </c>
      <c r="N1180" s="12">
        <v>0</v>
      </c>
    </row>
    <row r="1181" spans="1:14" s="14" customFormat="1">
      <c r="A1181" s="11" t="s">
        <v>1309</v>
      </c>
      <c r="B1181" s="14">
        <v>305</v>
      </c>
      <c r="C1181" s="14">
        <v>200</v>
      </c>
      <c r="D1181" s="14" t="s">
        <v>634</v>
      </c>
      <c r="E1181" s="14">
        <v>15</v>
      </c>
      <c r="F1181" s="21">
        <v>1</v>
      </c>
      <c r="G1181" s="21">
        <v>15</v>
      </c>
      <c r="H1181" s="12">
        <v>0</v>
      </c>
      <c r="I1181" s="12">
        <v>246</v>
      </c>
      <c r="J1181" s="12">
        <v>0</v>
      </c>
      <c r="K1181" s="12">
        <v>0</v>
      </c>
      <c r="L1181" s="12">
        <v>0</v>
      </c>
      <c r="M1181" s="12">
        <v>0</v>
      </c>
      <c r="N1181" s="12">
        <v>0</v>
      </c>
    </row>
    <row r="1182" spans="1:14" s="14" customFormat="1">
      <c r="A1182" s="11" t="s">
        <v>1309</v>
      </c>
      <c r="B1182" s="14">
        <v>270</v>
      </c>
      <c r="C1182" s="14">
        <v>150</v>
      </c>
      <c r="D1182" s="14" t="s">
        <v>642</v>
      </c>
      <c r="E1182" s="14">
        <v>15</v>
      </c>
      <c r="F1182" s="21">
        <v>1</v>
      </c>
      <c r="G1182" s="21">
        <v>15</v>
      </c>
      <c r="H1182" s="14">
        <v>0</v>
      </c>
      <c r="I1182" s="14">
        <v>246</v>
      </c>
      <c r="J1182" s="14">
        <v>0</v>
      </c>
      <c r="K1182" s="14">
        <v>0</v>
      </c>
      <c r="L1182" s="12">
        <v>0</v>
      </c>
      <c r="M1182" s="12">
        <v>0</v>
      </c>
      <c r="N1182" s="12">
        <v>0</v>
      </c>
    </row>
    <row r="1183" spans="1:14" s="14" customFormat="1">
      <c r="A1183" s="11" t="s">
        <v>1309</v>
      </c>
      <c r="B1183" s="14">
        <v>270</v>
      </c>
      <c r="C1183" s="14">
        <v>150</v>
      </c>
      <c r="D1183" s="14" t="s">
        <v>632</v>
      </c>
      <c r="E1183" s="14">
        <v>15</v>
      </c>
      <c r="F1183" s="21">
        <v>1</v>
      </c>
      <c r="G1183" s="21">
        <v>15</v>
      </c>
      <c r="H1183" s="12">
        <v>0</v>
      </c>
      <c r="I1183" s="12">
        <v>246</v>
      </c>
      <c r="J1183" s="12">
        <v>0</v>
      </c>
      <c r="K1183" s="12">
        <v>0</v>
      </c>
      <c r="L1183" s="12">
        <v>0</v>
      </c>
      <c r="M1183" s="12">
        <v>0</v>
      </c>
      <c r="N1183" s="12">
        <v>0</v>
      </c>
    </row>
    <row r="1184" spans="1:14" s="14" customFormat="1">
      <c r="A1184" s="11" t="s">
        <v>1309</v>
      </c>
      <c r="B1184" s="14">
        <v>270</v>
      </c>
      <c r="C1184" s="14">
        <v>150</v>
      </c>
      <c r="D1184" s="14" t="s">
        <v>643</v>
      </c>
      <c r="E1184" s="14">
        <v>15</v>
      </c>
      <c r="F1184" s="21">
        <v>1</v>
      </c>
      <c r="G1184" s="21">
        <v>15</v>
      </c>
      <c r="H1184" s="14">
        <v>0</v>
      </c>
      <c r="I1184" s="14">
        <v>246</v>
      </c>
      <c r="J1184" s="14">
        <v>0</v>
      </c>
      <c r="K1184" s="14">
        <v>0</v>
      </c>
      <c r="L1184" s="12">
        <v>0</v>
      </c>
      <c r="M1184" s="12">
        <v>0</v>
      </c>
      <c r="N1184" s="12">
        <v>0</v>
      </c>
    </row>
    <row r="1185" spans="1:14" s="14" customFormat="1">
      <c r="A1185" s="11" t="s">
        <v>1309</v>
      </c>
      <c r="B1185" s="14">
        <v>270</v>
      </c>
      <c r="C1185" s="14">
        <v>150</v>
      </c>
      <c r="D1185" s="14" t="s">
        <v>637</v>
      </c>
      <c r="E1185" s="14">
        <v>15</v>
      </c>
      <c r="F1185" s="21">
        <v>1</v>
      </c>
      <c r="G1185" s="21">
        <v>15</v>
      </c>
      <c r="H1185" s="12">
        <v>0</v>
      </c>
      <c r="I1185" s="12">
        <v>246</v>
      </c>
      <c r="J1185" s="12">
        <v>0</v>
      </c>
      <c r="K1185" s="12">
        <v>0</v>
      </c>
      <c r="L1185" s="12">
        <v>0</v>
      </c>
      <c r="M1185" s="12">
        <v>0</v>
      </c>
      <c r="N1185" s="12">
        <v>0</v>
      </c>
    </row>
    <row r="1186" spans="1:14" s="14" customFormat="1">
      <c r="A1186" s="11" t="s">
        <v>1309</v>
      </c>
      <c r="B1186" s="14">
        <v>270</v>
      </c>
      <c r="C1186" s="14">
        <v>150</v>
      </c>
      <c r="D1186" s="14" t="s">
        <v>1302</v>
      </c>
      <c r="E1186" s="14">
        <v>15</v>
      </c>
      <c r="F1186" s="21">
        <v>1</v>
      </c>
      <c r="G1186" s="21">
        <v>15</v>
      </c>
      <c r="H1186" s="12">
        <v>0</v>
      </c>
      <c r="I1186" s="12">
        <v>246</v>
      </c>
      <c r="J1186" s="12">
        <v>0</v>
      </c>
      <c r="K1186" s="12">
        <v>0</v>
      </c>
      <c r="L1186" s="12">
        <v>0</v>
      </c>
      <c r="M1186" s="12">
        <v>0</v>
      </c>
      <c r="N1186" s="12">
        <v>0</v>
      </c>
    </row>
    <row r="1187" spans="1:14" s="14" customFormat="1">
      <c r="A1187" s="11" t="s">
        <v>1309</v>
      </c>
      <c r="B1187" s="14">
        <v>270</v>
      </c>
      <c r="C1187" s="14">
        <v>150</v>
      </c>
      <c r="D1187" s="14" t="s">
        <v>636</v>
      </c>
      <c r="E1187" s="14">
        <v>15</v>
      </c>
      <c r="F1187" s="21">
        <v>1</v>
      </c>
      <c r="G1187" s="21">
        <v>15</v>
      </c>
      <c r="H1187" s="12">
        <v>0</v>
      </c>
      <c r="I1187" s="12">
        <v>246</v>
      </c>
      <c r="J1187" s="12">
        <v>0</v>
      </c>
      <c r="K1187" s="12">
        <v>0</v>
      </c>
      <c r="L1187" s="12">
        <v>0</v>
      </c>
      <c r="M1187" s="12">
        <v>0</v>
      </c>
      <c r="N1187" s="12">
        <v>0</v>
      </c>
    </row>
    <row r="1188" spans="1:14" s="14" customFormat="1">
      <c r="A1188" s="11" t="s">
        <v>1309</v>
      </c>
      <c r="B1188" s="14">
        <v>270</v>
      </c>
      <c r="C1188" s="14">
        <v>150</v>
      </c>
      <c r="D1188" s="14" t="s">
        <v>634</v>
      </c>
      <c r="E1188" s="14">
        <v>15</v>
      </c>
      <c r="F1188" s="21">
        <v>1</v>
      </c>
      <c r="G1188" s="21">
        <v>15</v>
      </c>
      <c r="H1188" s="12">
        <v>0</v>
      </c>
      <c r="I1188" s="12">
        <v>246</v>
      </c>
      <c r="J1188" s="12">
        <v>0</v>
      </c>
      <c r="K1188" s="12">
        <v>0</v>
      </c>
      <c r="L1188" s="12">
        <v>0</v>
      </c>
      <c r="M1188" s="12">
        <v>0</v>
      </c>
      <c r="N1188" s="12">
        <v>0</v>
      </c>
    </row>
    <row r="1189" spans="1:14" s="14" customFormat="1">
      <c r="A1189" s="11" t="s">
        <v>1309</v>
      </c>
      <c r="B1189" s="14">
        <v>286</v>
      </c>
      <c r="C1189" s="14">
        <v>78</v>
      </c>
      <c r="D1189" s="14" t="s">
        <v>642</v>
      </c>
      <c r="E1189" s="14">
        <v>15</v>
      </c>
      <c r="F1189" s="21">
        <v>1</v>
      </c>
      <c r="G1189" s="21">
        <v>15</v>
      </c>
      <c r="H1189" s="14">
        <v>0</v>
      </c>
      <c r="I1189" s="14">
        <v>246</v>
      </c>
      <c r="J1189" s="14">
        <v>0</v>
      </c>
      <c r="K1189" s="14">
        <v>0</v>
      </c>
      <c r="L1189" s="12">
        <v>0</v>
      </c>
      <c r="M1189" s="12">
        <v>0</v>
      </c>
      <c r="N1189" s="12">
        <v>0</v>
      </c>
    </row>
    <row r="1190" spans="1:14" s="14" customFormat="1">
      <c r="A1190" s="11" t="s">
        <v>1309</v>
      </c>
      <c r="B1190" s="14">
        <v>286</v>
      </c>
      <c r="C1190" s="14">
        <v>78</v>
      </c>
      <c r="D1190" s="14" t="s">
        <v>632</v>
      </c>
      <c r="E1190" s="14">
        <v>15</v>
      </c>
      <c r="F1190" s="21">
        <v>1</v>
      </c>
      <c r="G1190" s="21">
        <v>15</v>
      </c>
      <c r="H1190" s="12">
        <v>0</v>
      </c>
      <c r="I1190" s="12">
        <v>246</v>
      </c>
      <c r="J1190" s="12">
        <v>0</v>
      </c>
      <c r="K1190" s="12">
        <v>0</v>
      </c>
      <c r="L1190" s="12">
        <v>0</v>
      </c>
      <c r="M1190" s="12">
        <v>0</v>
      </c>
      <c r="N1190" s="12">
        <v>0</v>
      </c>
    </row>
    <row r="1191" spans="1:14" s="14" customFormat="1">
      <c r="A1191" s="11" t="s">
        <v>1309</v>
      </c>
      <c r="B1191" s="14">
        <v>286</v>
      </c>
      <c r="C1191" s="14">
        <v>78</v>
      </c>
      <c r="D1191" s="14" t="s">
        <v>643</v>
      </c>
      <c r="E1191" s="14">
        <v>15</v>
      </c>
      <c r="F1191" s="21">
        <v>1</v>
      </c>
      <c r="G1191" s="21">
        <v>15</v>
      </c>
      <c r="H1191" s="14">
        <v>0</v>
      </c>
      <c r="I1191" s="14">
        <v>246</v>
      </c>
      <c r="J1191" s="14">
        <v>0</v>
      </c>
      <c r="K1191" s="14">
        <v>0</v>
      </c>
      <c r="L1191" s="12">
        <v>0</v>
      </c>
      <c r="M1191" s="12">
        <v>0</v>
      </c>
      <c r="N1191" s="12">
        <v>0</v>
      </c>
    </row>
    <row r="1192" spans="1:14" s="14" customFormat="1">
      <c r="A1192" s="11" t="s">
        <v>1309</v>
      </c>
      <c r="B1192" s="14">
        <v>286</v>
      </c>
      <c r="C1192" s="14">
        <v>78</v>
      </c>
      <c r="D1192" s="14" t="s">
        <v>637</v>
      </c>
      <c r="E1192" s="14">
        <v>15</v>
      </c>
      <c r="F1192" s="21">
        <v>1</v>
      </c>
      <c r="G1192" s="21">
        <v>15</v>
      </c>
      <c r="H1192" s="12">
        <v>0</v>
      </c>
      <c r="I1192" s="12">
        <v>246</v>
      </c>
      <c r="J1192" s="12">
        <v>0</v>
      </c>
      <c r="K1192" s="12">
        <v>0</v>
      </c>
      <c r="L1192" s="12">
        <v>0</v>
      </c>
      <c r="M1192" s="12">
        <v>0</v>
      </c>
      <c r="N1192" s="12">
        <v>0</v>
      </c>
    </row>
    <row r="1193" spans="1:14" s="14" customFormat="1">
      <c r="A1193" s="11" t="s">
        <v>1309</v>
      </c>
      <c r="B1193" s="14">
        <v>286</v>
      </c>
      <c r="C1193" s="14">
        <v>78</v>
      </c>
      <c r="D1193" s="14" t="s">
        <v>1302</v>
      </c>
      <c r="E1193" s="14">
        <v>15</v>
      </c>
      <c r="F1193" s="21">
        <v>1</v>
      </c>
      <c r="G1193" s="21">
        <v>15</v>
      </c>
      <c r="H1193" s="12">
        <v>0</v>
      </c>
      <c r="I1193" s="12">
        <v>246</v>
      </c>
      <c r="J1193" s="12">
        <v>0</v>
      </c>
      <c r="K1193" s="12">
        <v>0</v>
      </c>
      <c r="L1193" s="12">
        <v>0</v>
      </c>
      <c r="M1193" s="12">
        <v>0</v>
      </c>
      <c r="N1193" s="12">
        <v>0</v>
      </c>
    </row>
    <row r="1194" spans="1:14" s="14" customFormat="1">
      <c r="A1194" s="11" t="s">
        <v>1309</v>
      </c>
      <c r="B1194" s="14">
        <v>286</v>
      </c>
      <c r="C1194" s="14">
        <v>78</v>
      </c>
      <c r="D1194" s="14" t="s">
        <v>636</v>
      </c>
      <c r="E1194" s="14">
        <v>15</v>
      </c>
      <c r="F1194" s="21">
        <v>1</v>
      </c>
      <c r="G1194" s="21">
        <v>15</v>
      </c>
      <c r="H1194" s="12">
        <v>0</v>
      </c>
      <c r="I1194" s="12">
        <v>246</v>
      </c>
      <c r="J1194" s="12">
        <v>0</v>
      </c>
      <c r="K1194" s="12">
        <v>0</v>
      </c>
      <c r="L1194" s="12">
        <v>0</v>
      </c>
      <c r="M1194" s="12">
        <v>0</v>
      </c>
      <c r="N1194" s="12">
        <v>0</v>
      </c>
    </row>
    <row r="1195" spans="1:14" s="14" customFormat="1">
      <c r="A1195" s="11" t="s">
        <v>1309</v>
      </c>
      <c r="B1195" s="14">
        <v>286</v>
      </c>
      <c r="C1195" s="14">
        <v>78</v>
      </c>
      <c r="D1195" s="14" t="s">
        <v>634</v>
      </c>
      <c r="E1195" s="14">
        <v>15</v>
      </c>
      <c r="F1195" s="21">
        <v>1</v>
      </c>
      <c r="G1195" s="21">
        <v>15</v>
      </c>
      <c r="H1195" s="12">
        <v>0</v>
      </c>
      <c r="I1195" s="12">
        <v>246</v>
      </c>
      <c r="J1195" s="12">
        <v>0</v>
      </c>
      <c r="K1195" s="12">
        <v>0</v>
      </c>
      <c r="L1195" s="12">
        <v>0</v>
      </c>
      <c r="M1195" s="12">
        <v>0</v>
      </c>
      <c r="N1195" s="12">
        <v>0</v>
      </c>
    </row>
    <row r="1196" spans="1:14" s="14" customFormat="1">
      <c r="A1196" s="11" t="s">
        <v>1309</v>
      </c>
      <c r="B1196" s="14">
        <v>359</v>
      </c>
      <c r="C1196" s="14">
        <v>98</v>
      </c>
      <c r="D1196" s="14" t="s">
        <v>642</v>
      </c>
      <c r="E1196" s="14">
        <v>15</v>
      </c>
      <c r="F1196" s="21">
        <v>1</v>
      </c>
      <c r="G1196" s="21">
        <v>15</v>
      </c>
      <c r="H1196" s="14">
        <v>0</v>
      </c>
      <c r="I1196" s="14">
        <v>246</v>
      </c>
      <c r="J1196" s="14">
        <v>0</v>
      </c>
      <c r="K1196" s="14">
        <v>0</v>
      </c>
      <c r="L1196" s="12">
        <v>0</v>
      </c>
      <c r="M1196" s="12">
        <v>0</v>
      </c>
      <c r="N1196" s="12">
        <v>0</v>
      </c>
    </row>
    <row r="1197" spans="1:14" s="14" customFormat="1">
      <c r="A1197" s="11" t="s">
        <v>1309</v>
      </c>
      <c r="B1197" s="14">
        <v>359</v>
      </c>
      <c r="C1197" s="14">
        <v>98</v>
      </c>
      <c r="D1197" s="14" t="s">
        <v>632</v>
      </c>
      <c r="E1197" s="14">
        <v>15</v>
      </c>
      <c r="F1197" s="21">
        <v>1</v>
      </c>
      <c r="G1197" s="21">
        <v>15</v>
      </c>
      <c r="H1197" s="12">
        <v>0</v>
      </c>
      <c r="I1197" s="12">
        <v>246</v>
      </c>
      <c r="J1197" s="12">
        <v>0</v>
      </c>
      <c r="K1197" s="12">
        <v>0</v>
      </c>
      <c r="L1197" s="12">
        <v>0</v>
      </c>
      <c r="M1197" s="12">
        <v>0</v>
      </c>
      <c r="N1197" s="12">
        <v>0</v>
      </c>
    </row>
    <row r="1198" spans="1:14" s="14" customFormat="1">
      <c r="A1198" s="11" t="s">
        <v>1309</v>
      </c>
      <c r="B1198" s="14">
        <v>359</v>
      </c>
      <c r="C1198" s="14">
        <v>98</v>
      </c>
      <c r="D1198" s="14" t="s">
        <v>643</v>
      </c>
      <c r="E1198" s="14">
        <v>15</v>
      </c>
      <c r="F1198" s="21">
        <v>1</v>
      </c>
      <c r="G1198" s="21">
        <v>15</v>
      </c>
      <c r="H1198" s="14">
        <v>0</v>
      </c>
      <c r="I1198" s="14">
        <v>246</v>
      </c>
      <c r="J1198" s="14">
        <v>0</v>
      </c>
      <c r="K1198" s="14">
        <v>0</v>
      </c>
      <c r="L1198" s="12">
        <v>0</v>
      </c>
      <c r="M1198" s="12">
        <v>0</v>
      </c>
      <c r="N1198" s="12">
        <v>0</v>
      </c>
    </row>
    <row r="1199" spans="1:14" s="14" customFormat="1">
      <c r="A1199" s="11" t="s">
        <v>1309</v>
      </c>
      <c r="B1199" s="14">
        <v>359</v>
      </c>
      <c r="C1199" s="14">
        <v>98</v>
      </c>
      <c r="D1199" s="14" t="s">
        <v>637</v>
      </c>
      <c r="E1199" s="14">
        <v>15</v>
      </c>
      <c r="F1199" s="21">
        <v>1</v>
      </c>
      <c r="G1199" s="21">
        <v>15</v>
      </c>
      <c r="H1199" s="12">
        <v>0</v>
      </c>
      <c r="I1199" s="12">
        <v>246</v>
      </c>
      <c r="J1199" s="12">
        <v>0</v>
      </c>
      <c r="K1199" s="12">
        <v>0</v>
      </c>
      <c r="L1199" s="12">
        <v>0</v>
      </c>
      <c r="M1199" s="12">
        <v>0</v>
      </c>
      <c r="N1199" s="12">
        <v>0</v>
      </c>
    </row>
    <row r="1200" spans="1:14" s="14" customFormat="1">
      <c r="A1200" s="11" t="s">
        <v>1309</v>
      </c>
      <c r="B1200" s="14">
        <v>359</v>
      </c>
      <c r="C1200" s="14">
        <v>98</v>
      </c>
      <c r="D1200" s="14" t="s">
        <v>1302</v>
      </c>
      <c r="E1200" s="14">
        <v>15</v>
      </c>
      <c r="F1200" s="21">
        <v>1</v>
      </c>
      <c r="G1200" s="21">
        <v>15</v>
      </c>
      <c r="H1200" s="12">
        <v>0</v>
      </c>
      <c r="I1200" s="12">
        <v>246</v>
      </c>
      <c r="J1200" s="12">
        <v>0</v>
      </c>
      <c r="K1200" s="12">
        <v>0</v>
      </c>
      <c r="L1200" s="12">
        <v>0</v>
      </c>
      <c r="M1200" s="12">
        <v>0</v>
      </c>
      <c r="N1200" s="12">
        <v>0</v>
      </c>
    </row>
    <row r="1201" spans="1:14" s="14" customFormat="1">
      <c r="A1201" s="11" t="s">
        <v>1309</v>
      </c>
      <c r="B1201" s="14">
        <v>359</v>
      </c>
      <c r="C1201" s="14">
        <v>98</v>
      </c>
      <c r="D1201" s="14" t="s">
        <v>636</v>
      </c>
      <c r="E1201" s="14">
        <v>15</v>
      </c>
      <c r="F1201" s="21">
        <v>1</v>
      </c>
      <c r="G1201" s="21">
        <v>15</v>
      </c>
      <c r="H1201" s="12">
        <v>0</v>
      </c>
      <c r="I1201" s="12">
        <v>246</v>
      </c>
      <c r="J1201" s="12">
        <v>0</v>
      </c>
      <c r="K1201" s="12">
        <v>0</v>
      </c>
      <c r="L1201" s="12">
        <v>0</v>
      </c>
      <c r="M1201" s="12">
        <v>0</v>
      </c>
      <c r="N1201" s="12">
        <v>0</v>
      </c>
    </row>
    <row r="1202" spans="1:14" s="14" customFormat="1">
      <c r="A1202" s="11" t="s">
        <v>1309</v>
      </c>
      <c r="B1202" s="14">
        <v>359</v>
      </c>
      <c r="C1202" s="14">
        <v>98</v>
      </c>
      <c r="D1202" s="14" t="s">
        <v>634</v>
      </c>
      <c r="E1202" s="14">
        <v>15</v>
      </c>
      <c r="F1202" s="21">
        <v>1</v>
      </c>
      <c r="G1202" s="21">
        <v>15</v>
      </c>
      <c r="H1202" s="12">
        <v>0</v>
      </c>
      <c r="I1202" s="12">
        <v>246</v>
      </c>
      <c r="J1202" s="12">
        <v>0</v>
      </c>
      <c r="K1202" s="12">
        <v>0</v>
      </c>
      <c r="L1202" s="12">
        <v>0</v>
      </c>
      <c r="M1202" s="12">
        <v>0</v>
      </c>
      <c r="N1202" s="12">
        <v>0</v>
      </c>
    </row>
    <row r="1203" spans="1:14" s="14" customFormat="1">
      <c r="A1203" s="11" t="s">
        <v>1309</v>
      </c>
      <c r="B1203" s="14">
        <v>252</v>
      </c>
      <c r="C1203" s="14">
        <v>76</v>
      </c>
      <c r="D1203" s="14" t="s">
        <v>642</v>
      </c>
      <c r="E1203" s="14">
        <v>15</v>
      </c>
      <c r="F1203" s="21">
        <v>1</v>
      </c>
      <c r="G1203" s="21">
        <v>15</v>
      </c>
      <c r="H1203" s="14">
        <v>0</v>
      </c>
      <c r="I1203" s="14">
        <v>246</v>
      </c>
      <c r="J1203" s="14">
        <v>0</v>
      </c>
      <c r="K1203" s="14">
        <v>0</v>
      </c>
      <c r="L1203" s="12">
        <v>0</v>
      </c>
      <c r="M1203" s="12">
        <v>0</v>
      </c>
      <c r="N1203" s="12">
        <v>0</v>
      </c>
    </row>
    <row r="1204" spans="1:14" s="14" customFormat="1">
      <c r="A1204" s="11" t="s">
        <v>1309</v>
      </c>
      <c r="B1204" s="14">
        <v>252</v>
      </c>
      <c r="C1204" s="14">
        <v>76</v>
      </c>
      <c r="D1204" s="14" t="s">
        <v>632</v>
      </c>
      <c r="E1204" s="14">
        <v>15</v>
      </c>
      <c r="F1204" s="21">
        <v>1</v>
      </c>
      <c r="G1204" s="21">
        <v>15</v>
      </c>
      <c r="H1204" s="12">
        <v>0</v>
      </c>
      <c r="I1204" s="12">
        <v>246</v>
      </c>
      <c r="J1204" s="12">
        <v>0</v>
      </c>
      <c r="K1204" s="12">
        <v>0</v>
      </c>
      <c r="L1204" s="12">
        <v>0</v>
      </c>
      <c r="M1204" s="12">
        <v>0</v>
      </c>
      <c r="N1204" s="12">
        <v>0</v>
      </c>
    </row>
    <row r="1205" spans="1:14" s="14" customFormat="1">
      <c r="A1205" s="11" t="s">
        <v>1309</v>
      </c>
      <c r="B1205" s="14">
        <v>252</v>
      </c>
      <c r="C1205" s="14">
        <v>76</v>
      </c>
      <c r="D1205" s="14" t="s">
        <v>643</v>
      </c>
      <c r="E1205" s="14">
        <v>15</v>
      </c>
      <c r="F1205" s="21">
        <v>1</v>
      </c>
      <c r="G1205" s="21">
        <v>15</v>
      </c>
      <c r="H1205" s="14">
        <v>0</v>
      </c>
      <c r="I1205" s="14">
        <v>246</v>
      </c>
      <c r="J1205" s="14">
        <v>0</v>
      </c>
      <c r="K1205" s="14">
        <v>0</v>
      </c>
      <c r="L1205" s="12">
        <v>0</v>
      </c>
      <c r="M1205" s="12">
        <v>0</v>
      </c>
      <c r="N1205" s="12">
        <v>0</v>
      </c>
    </row>
    <row r="1206" spans="1:14" s="14" customFormat="1">
      <c r="A1206" s="11" t="s">
        <v>1309</v>
      </c>
      <c r="B1206" s="14">
        <v>252</v>
      </c>
      <c r="C1206" s="14">
        <v>76</v>
      </c>
      <c r="D1206" s="14" t="s">
        <v>637</v>
      </c>
      <c r="E1206" s="14">
        <v>15</v>
      </c>
      <c r="F1206" s="21">
        <v>1</v>
      </c>
      <c r="G1206" s="21">
        <v>15</v>
      </c>
      <c r="H1206" s="12">
        <v>0</v>
      </c>
      <c r="I1206" s="12">
        <v>246</v>
      </c>
      <c r="J1206" s="12">
        <v>0</v>
      </c>
      <c r="K1206" s="12">
        <v>0</v>
      </c>
      <c r="L1206" s="12">
        <v>0</v>
      </c>
      <c r="M1206" s="12">
        <v>0</v>
      </c>
      <c r="N1206" s="12">
        <v>0</v>
      </c>
    </row>
    <row r="1207" spans="1:14" s="14" customFormat="1">
      <c r="A1207" s="11" t="s">
        <v>1309</v>
      </c>
      <c r="B1207" s="14">
        <v>252</v>
      </c>
      <c r="C1207" s="14">
        <v>76</v>
      </c>
      <c r="D1207" s="14" t="s">
        <v>1302</v>
      </c>
      <c r="E1207" s="14">
        <v>15</v>
      </c>
      <c r="F1207" s="21">
        <v>1</v>
      </c>
      <c r="G1207" s="21">
        <v>15</v>
      </c>
      <c r="H1207" s="12">
        <v>0</v>
      </c>
      <c r="I1207" s="12">
        <v>246</v>
      </c>
      <c r="J1207" s="12">
        <v>0</v>
      </c>
      <c r="K1207" s="12">
        <v>0</v>
      </c>
      <c r="L1207" s="12">
        <v>0</v>
      </c>
      <c r="M1207" s="12">
        <v>0</v>
      </c>
      <c r="N1207" s="12">
        <v>0</v>
      </c>
    </row>
    <row r="1208" spans="1:14" s="14" customFormat="1">
      <c r="A1208" s="11" t="s">
        <v>1309</v>
      </c>
      <c r="B1208" s="14">
        <v>252</v>
      </c>
      <c r="C1208" s="14">
        <v>76</v>
      </c>
      <c r="D1208" s="14" t="s">
        <v>636</v>
      </c>
      <c r="E1208" s="14">
        <v>15</v>
      </c>
      <c r="F1208" s="21">
        <v>1</v>
      </c>
      <c r="G1208" s="21">
        <v>15</v>
      </c>
      <c r="H1208" s="12">
        <v>0</v>
      </c>
      <c r="I1208" s="12">
        <v>246</v>
      </c>
      <c r="J1208" s="12">
        <v>0</v>
      </c>
      <c r="K1208" s="12">
        <v>0</v>
      </c>
      <c r="L1208" s="12">
        <v>0</v>
      </c>
      <c r="M1208" s="12">
        <v>0</v>
      </c>
      <c r="N1208" s="12">
        <v>0</v>
      </c>
    </row>
    <row r="1209" spans="1:14" s="14" customFormat="1">
      <c r="A1209" s="11" t="s">
        <v>1309</v>
      </c>
      <c r="B1209" s="14">
        <v>252</v>
      </c>
      <c r="C1209" s="14">
        <v>76</v>
      </c>
      <c r="D1209" s="14" t="s">
        <v>634</v>
      </c>
      <c r="E1209" s="14">
        <v>15</v>
      </c>
      <c r="F1209" s="21">
        <v>1</v>
      </c>
      <c r="G1209" s="21">
        <v>15</v>
      </c>
      <c r="H1209" s="12">
        <v>0</v>
      </c>
      <c r="I1209" s="12">
        <v>246</v>
      </c>
      <c r="J1209" s="12">
        <v>0</v>
      </c>
      <c r="K1209" s="12">
        <v>0</v>
      </c>
      <c r="L1209" s="12">
        <v>0</v>
      </c>
      <c r="M1209" s="12">
        <v>0</v>
      </c>
      <c r="N1209" s="12">
        <v>0</v>
      </c>
    </row>
    <row r="1211" spans="1:14">
      <c r="A1211" s="11" t="s">
        <v>1222</v>
      </c>
    </row>
    <row r="1212" spans="1:14">
      <c r="A1212" s="11" t="s">
        <v>1310</v>
      </c>
    </row>
    <row r="1213" spans="1:14">
      <c r="A1213" s="11" t="s">
        <v>1311</v>
      </c>
    </row>
    <row r="1214" spans="1:14">
      <c r="A1214" s="11" t="s">
        <v>1312</v>
      </c>
      <c r="B1214" s="12">
        <v>50</v>
      </c>
      <c r="C1214" s="12">
        <v>50</v>
      </c>
      <c r="D1214" s="12" t="s">
        <v>642</v>
      </c>
      <c r="E1214" s="12">
        <v>50</v>
      </c>
      <c r="F1214" s="73">
        <v>3</v>
      </c>
      <c r="G1214" s="21">
        <v>60</v>
      </c>
      <c r="H1214" s="12">
        <v>0</v>
      </c>
      <c r="I1214" s="12">
        <v>246</v>
      </c>
      <c r="J1214" s="12">
        <v>0</v>
      </c>
      <c r="K1214" s="12">
        <v>0</v>
      </c>
      <c r="L1214" s="12">
        <v>0</v>
      </c>
      <c r="M1214" s="12">
        <v>0</v>
      </c>
      <c r="N1214" s="12">
        <v>0</v>
      </c>
    </row>
    <row r="1215" spans="1:14">
      <c r="A1215" s="11" t="s">
        <v>1313</v>
      </c>
      <c r="B1215" s="12">
        <v>50</v>
      </c>
      <c r="C1215" s="12">
        <v>50</v>
      </c>
      <c r="D1215" s="12" t="s">
        <v>632</v>
      </c>
      <c r="E1215" s="12">
        <v>50</v>
      </c>
      <c r="F1215" s="73">
        <v>3</v>
      </c>
      <c r="G1215" s="21">
        <v>60</v>
      </c>
      <c r="H1215" s="12">
        <v>0</v>
      </c>
      <c r="I1215" s="12">
        <v>246</v>
      </c>
      <c r="J1215" s="12">
        <v>0</v>
      </c>
      <c r="K1215" s="12">
        <v>0</v>
      </c>
      <c r="L1215" s="12">
        <v>0</v>
      </c>
      <c r="M1215" s="12">
        <v>0</v>
      </c>
      <c r="N1215" s="12">
        <v>0</v>
      </c>
    </row>
    <row r="1216" spans="1:14">
      <c r="A1216" s="11" t="s">
        <v>1313</v>
      </c>
      <c r="B1216" s="12">
        <v>50</v>
      </c>
      <c r="C1216" s="12">
        <v>50</v>
      </c>
      <c r="D1216" s="12" t="s">
        <v>637</v>
      </c>
      <c r="E1216" s="12">
        <v>50</v>
      </c>
      <c r="F1216" s="73">
        <v>3</v>
      </c>
      <c r="G1216" s="21">
        <v>60</v>
      </c>
      <c r="H1216" s="12">
        <v>0</v>
      </c>
      <c r="I1216" s="12">
        <v>246</v>
      </c>
      <c r="J1216" s="12">
        <v>0</v>
      </c>
      <c r="K1216" s="12">
        <v>0</v>
      </c>
      <c r="L1216" s="12">
        <v>0</v>
      </c>
      <c r="M1216" s="12">
        <v>0</v>
      </c>
      <c r="N1216" s="12">
        <v>0</v>
      </c>
    </row>
    <row r="1217" spans="1:14">
      <c r="A1217" s="11" t="s">
        <v>1313</v>
      </c>
      <c r="B1217" s="12">
        <v>50</v>
      </c>
      <c r="C1217" s="12">
        <v>50</v>
      </c>
      <c r="D1217" s="12" t="s">
        <v>1302</v>
      </c>
      <c r="E1217" s="12">
        <v>50</v>
      </c>
      <c r="F1217" s="73">
        <v>3</v>
      </c>
      <c r="G1217" s="21">
        <v>60</v>
      </c>
      <c r="H1217" s="12">
        <v>0</v>
      </c>
      <c r="I1217" s="12">
        <v>246</v>
      </c>
      <c r="J1217" s="12">
        <v>0</v>
      </c>
      <c r="K1217" s="12">
        <v>0</v>
      </c>
      <c r="L1217" s="12">
        <v>0</v>
      </c>
      <c r="M1217" s="12">
        <v>0</v>
      </c>
      <c r="N1217" s="12">
        <v>0</v>
      </c>
    </row>
    <row r="1218" spans="1:14">
      <c r="A1218" s="11" t="s">
        <v>1313</v>
      </c>
      <c r="B1218" s="12">
        <v>50</v>
      </c>
      <c r="C1218" s="12">
        <v>50</v>
      </c>
      <c r="D1218" s="12" t="s">
        <v>636</v>
      </c>
      <c r="E1218" s="12">
        <v>50</v>
      </c>
      <c r="F1218" s="73">
        <v>3</v>
      </c>
      <c r="G1218" s="21">
        <v>60</v>
      </c>
      <c r="H1218" s="12">
        <v>0</v>
      </c>
      <c r="I1218" s="12">
        <v>246</v>
      </c>
      <c r="J1218" s="12">
        <v>0</v>
      </c>
      <c r="K1218" s="12">
        <v>0</v>
      </c>
      <c r="L1218" s="12">
        <v>0</v>
      </c>
      <c r="M1218" s="12">
        <v>0</v>
      </c>
      <c r="N1218" s="12">
        <v>0</v>
      </c>
    </row>
    <row r="1219" spans="1:14">
      <c r="A1219" s="11" t="s">
        <v>1313</v>
      </c>
      <c r="B1219" s="12">
        <v>50</v>
      </c>
      <c r="C1219" s="12">
        <v>50</v>
      </c>
      <c r="D1219" s="12" t="s">
        <v>634</v>
      </c>
      <c r="E1219" s="12">
        <v>50</v>
      </c>
      <c r="F1219" s="73">
        <v>3</v>
      </c>
      <c r="G1219" s="21">
        <v>60</v>
      </c>
      <c r="H1219" s="12">
        <v>0</v>
      </c>
      <c r="I1219" s="12">
        <v>246</v>
      </c>
      <c r="J1219" s="12">
        <v>0</v>
      </c>
      <c r="K1219" s="12">
        <v>0</v>
      </c>
      <c r="L1219" s="12">
        <v>0</v>
      </c>
      <c r="M1219" s="12">
        <v>0</v>
      </c>
      <c r="N1219" s="12">
        <v>0</v>
      </c>
    </row>
    <row r="1220" spans="1:14">
      <c r="A1220" s="11" t="s">
        <v>1312</v>
      </c>
      <c r="B1220" s="12">
        <v>50</v>
      </c>
      <c r="C1220" s="12">
        <v>50</v>
      </c>
      <c r="D1220" s="12" t="s">
        <v>641</v>
      </c>
      <c r="E1220" s="12">
        <v>50</v>
      </c>
      <c r="F1220" s="73">
        <v>2</v>
      </c>
      <c r="G1220" s="21">
        <v>60</v>
      </c>
      <c r="H1220" s="12">
        <v>0</v>
      </c>
      <c r="I1220" s="12">
        <v>246</v>
      </c>
      <c r="J1220" s="12">
        <v>0</v>
      </c>
      <c r="K1220" s="12">
        <v>0</v>
      </c>
      <c r="L1220" s="12">
        <v>0</v>
      </c>
      <c r="M1220" s="12">
        <v>0</v>
      </c>
      <c r="N1220" s="12">
        <v>0</v>
      </c>
    </row>
    <row r="1221" spans="1:14" s="18" customFormat="1">
      <c r="A1221" s="17" t="s">
        <v>1313</v>
      </c>
      <c r="B1221" s="18">
        <v>50</v>
      </c>
      <c r="C1221" s="18">
        <v>50</v>
      </c>
      <c r="D1221" s="18" t="s">
        <v>1299</v>
      </c>
      <c r="E1221" s="18">
        <v>50</v>
      </c>
      <c r="F1221" s="29">
        <v>1</v>
      </c>
      <c r="G1221" s="22">
        <v>60</v>
      </c>
      <c r="H1221" s="18">
        <v>0</v>
      </c>
      <c r="I1221" s="18">
        <v>249</v>
      </c>
      <c r="J1221" s="18">
        <v>0</v>
      </c>
      <c r="K1221" s="18">
        <v>0</v>
      </c>
      <c r="L1221" s="12">
        <v>0</v>
      </c>
      <c r="M1221" s="12">
        <v>0</v>
      </c>
      <c r="N1221" s="12">
        <v>0</v>
      </c>
    </row>
    <row r="1222" spans="1:14">
      <c r="A1222" s="11" t="s">
        <v>1312</v>
      </c>
      <c r="B1222" s="12">
        <v>47</v>
      </c>
      <c r="C1222" s="12">
        <v>20</v>
      </c>
      <c r="D1222" s="12" t="s">
        <v>642</v>
      </c>
      <c r="E1222" s="12">
        <v>10</v>
      </c>
      <c r="F1222" s="73">
        <v>1</v>
      </c>
      <c r="G1222" s="21">
        <v>15</v>
      </c>
      <c r="H1222" s="12">
        <v>0</v>
      </c>
      <c r="I1222" s="12">
        <v>246</v>
      </c>
      <c r="J1222" s="12">
        <v>0</v>
      </c>
      <c r="K1222" s="12">
        <v>0</v>
      </c>
      <c r="L1222" s="12">
        <v>0</v>
      </c>
      <c r="M1222" s="12">
        <v>0</v>
      </c>
      <c r="N1222" s="12">
        <v>0</v>
      </c>
    </row>
    <row r="1223" spans="1:14">
      <c r="A1223" s="11" t="s">
        <v>1313</v>
      </c>
      <c r="B1223" s="12">
        <v>47</v>
      </c>
      <c r="C1223" s="12">
        <v>20</v>
      </c>
      <c r="D1223" s="12" t="s">
        <v>632</v>
      </c>
      <c r="E1223" s="12">
        <v>10</v>
      </c>
      <c r="F1223" s="73">
        <v>1</v>
      </c>
      <c r="G1223" s="21">
        <v>15</v>
      </c>
      <c r="H1223" s="12">
        <v>0</v>
      </c>
      <c r="I1223" s="12">
        <v>246</v>
      </c>
      <c r="J1223" s="12">
        <v>0</v>
      </c>
      <c r="K1223" s="12">
        <v>0</v>
      </c>
      <c r="L1223" s="12">
        <v>0</v>
      </c>
      <c r="M1223" s="12">
        <v>0</v>
      </c>
      <c r="N1223" s="12">
        <v>0</v>
      </c>
    </row>
    <row r="1224" spans="1:14">
      <c r="A1224" s="11" t="s">
        <v>1313</v>
      </c>
      <c r="B1224" s="12">
        <v>47</v>
      </c>
      <c r="C1224" s="12">
        <v>20</v>
      </c>
      <c r="D1224" s="12" t="s">
        <v>637</v>
      </c>
      <c r="E1224" s="12">
        <v>10</v>
      </c>
      <c r="F1224" s="73">
        <v>1</v>
      </c>
      <c r="G1224" s="21">
        <v>15</v>
      </c>
      <c r="H1224" s="12">
        <v>0</v>
      </c>
      <c r="I1224" s="12">
        <v>246</v>
      </c>
      <c r="J1224" s="12">
        <v>0</v>
      </c>
      <c r="K1224" s="12">
        <v>0</v>
      </c>
      <c r="L1224" s="12">
        <v>0</v>
      </c>
      <c r="M1224" s="12">
        <v>0</v>
      </c>
      <c r="N1224" s="12">
        <v>0</v>
      </c>
    </row>
    <row r="1225" spans="1:14">
      <c r="A1225" s="11" t="s">
        <v>1313</v>
      </c>
      <c r="B1225" s="12">
        <v>47</v>
      </c>
      <c r="C1225" s="12">
        <v>20</v>
      </c>
      <c r="D1225" s="12" t="s">
        <v>1302</v>
      </c>
      <c r="E1225" s="12">
        <v>10</v>
      </c>
      <c r="F1225" s="73">
        <v>1</v>
      </c>
      <c r="G1225" s="21">
        <v>15</v>
      </c>
      <c r="H1225" s="12">
        <v>0</v>
      </c>
      <c r="I1225" s="12">
        <v>246</v>
      </c>
      <c r="J1225" s="12">
        <v>0</v>
      </c>
      <c r="K1225" s="12">
        <v>0</v>
      </c>
      <c r="L1225" s="12">
        <v>0</v>
      </c>
      <c r="M1225" s="12">
        <v>0</v>
      </c>
      <c r="N1225" s="12">
        <v>0</v>
      </c>
    </row>
    <row r="1226" spans="1:14">
      <c r="A1226" s="11" t="s">
        <v>1313</v>
      </c>
      <c r="B1226" s="12">
        <v>47</v>
      </c>
      <c r="C1226" s="12">
        <v>20</v>
      </c>
      <c r="D1226" s="12" t="s">
        <v>636</v>
      </c>
      <c r="E1226" s="12">
        <v>10</v>
      </c>
      <c r="F1226" s="73">
        <v>1</v>
      </c>
      <c r="G1226" s="21">
        <v>15</v>
      </c>
      <c r="H1226" s="12">
        <v>0</v>
      </c>
      <c r="I1226" s="12">
        <v>246</v>
      </c>
      <c r="J1226" s="12">
        <v>0</v>
      </c>
      <c r="K1226" s="12">
        <v>0</v>
      </c>
      <c r="L1226" s="12">
        <v>0</v>
      </c>
      <c r="M1226" s="12">
        <v>0</v>
      </c>
      <c r="N1226" s="12">
        <v>0</v>
      </c>
    </row>
    <row r="1227" spans="1:14">
      <c r="A1227" s="11" t="s">
        <v>1313</v>
      </c>
      <c r="B1227" s="12">
        <v>47</v>
      </c>
      <c r="C1227" s="12">
        <v>20</v>
      </c>
      <c r="D1227" s="12" t="s">
        <v>634</v>
      </c>
      <c r="E1227" s="12">
        <v>10</v>
      </c>
      <c r="F1227" s="73">
        <v>1</v>
      </c>
      <c r="G1227" s="21">
        <v>15</v>
      </c>
      <c r="H1227" s="12">
        <v>0</v>
      </c>
      <c r="I1227" s="12">
        <v>246</v>
      </c>
      <c r="J1227" s="12">
        <v>0</v>
      </c>
      <c r="K1227" s="12">
        <v>0</v>
      </c>
      <c r="L1227" s="12">
        <v>0</v>
      </c>
      <c r="M1227" s="12">
        <v>0</v>
      </c>
      <c r="N1227" s="12">
        <v>0</v>
      </c>
    </row>
    <row r="1228" spans="1:14">
      <c r="A1228" s="11" t="s">
        <v>1312</v>
      </c>
      <c r="B1228" s="12">
        <v>52</v>
      </c>
      <c r="C1228" s="12">
        <v>54</v>
      </c>
      <c r="D1228" s="12" t="s">
        <v>642</v>
      </c>
      <c r="E1228" s="12">
        <v>10</v>
      </c>
      <c r="F1228" s="73">
        <v>1</v>
      </c>
      <c r="G1228" s="21">
        <v>15</v>
      </c>
      <c r="H1228" s="12">
        <v>0</v>
      </c>
      <c r="I1228" s="12">
        <v>246</v>
      </c>
      <c r="J1228" s="12">
        <v>0</v>
      </c>
      <c r="K1228" s="12">
        <v>0</v>
      </c>
      <c r="L1228" s="12">
        <v>0</v>
      </c>
      <c r="M1228" s="12">
        <v>0</v>
      </c>
      <c r="N1228" s="12">
        <v>0</v>
      </c>
    </row>
    <row r="1229" spans="1:14">
      <c r="A1229" s="11" t="s">
        <v>1313</v>
      </c>
      <c r="B1229" s="12">
        <v>52</v>
      </c>
      <c r="C1229" s="12">
        <v>54</v>
      </c>
      <c r="D1229" s="12" t="s">
        <v>632</v>
      </c>
      <c r="E1229" s="12">
        <v>10</v>
      </c>
      <c r="F1229" s="73">
        <v>1</v>
      </c>
      <c r="G1229" s="21">
        <v>15</v>
      </c>
      <c r="H1229" s="12">
        <v>0</v>
      </c>
      <c r="I1229" s="12">
        <v>246</v>
      </c>
      <c r="J1229" s="12">
        <v>0</v>
      </c>
      <c r="K1229" s="12">
        <v>0</v>
      </c>
      <c r="L1229" s="12">
        <v>0</v>
      </c>
      <c r="M1229" s="12">
        <v>0</v>
      </c>
      <c r="N1229" s="12">
        <v>0</v>
      </c>
    </row>
    <row r="1230" spans="1:14">
      <c r="A1230" s="11" t="s">
        <v>1313</v>
      </c>
      <c r="B1230" s="12">
        <v>52</v>
      </c>
      <c r="C1230" s="12">
        <v>54</v>
      </c>
      <c r="D1230" s="12" t="s">
        <v>637</v>
      </c>
      <c r="E1230" s="12">
        <v>10</v>
      </c>
      <c r="F1230" s="73">
        <v>1</v>
      </c>
      <c r="G1230" s="21">
        <v>15</v>
      </c>
      <c r="H1230" s="12">
        <v>0</v>
      </c>
      <c r="I1230" s="12">
        <v>246</v>
      </c>
      <c r="J1230" s="12">
        <v>0</v>
      </c>
      <c r="K1230" s="12">
        <v>0</v>
      </c>
      <c r="L1230" s="12">
        <v>0</v>
      </c>
      <c r="M1230" s="12">
        <v>0</v>
      </c>
      <c r="N1230" s="12">
        <v>0</v>
      </c>
    </row>
    <row r="1231" spans="1:14">
      <c r="A1231" s="11" t="s">
        <v>1313</v>
      </c>
      <c r="B1231" s="12">
        <v>52</v>
      </c>
      <c r="C1231" s="12">
        <v>54</v>
      </c>
      <c r="D1231" s="12" t="s">
        <v>1302</v>
      </c>
      <c r="E1231" s="12">
        <v>10</v>
      </c>
      <c r="F1231" s="73">
        <v>1</v>
      </c>
      <c r="G1231" s="21">
        <v>15</v>
      </c>
      <c r="H1231" s="12">
        <v>0</v>
      </c>
      <c r="I1231" s="12">
        <v>246</v>
      </c>
      <c r="J1231" s="12">
        <v>0</v>
      </c>
      <c r="K1231" s="12">
        <v>0</v>
      </c>
      <c r="L1231" s="12">
        <v>0</v>
      </c>
      <c r="M1231" s="12">
        <v>0</v>
      </c>
      <c r="N1231" s="12">
        <v>0</v>
      </c>
    </row>
    <row r="1232" spans="1:14">
      <c r="A1232" s="11" t="s">
        <v>1313</v>
      </c>
      <c r="B1232" s="12">
        <v>52</v>
      </c>
      <c r="C1232" s="12">
        <v>54</v>
      </c>
      <c r="D1232" s="12" t="s">
        <v>636</v>
      </c>
      <c r="E1232" s="12">
        <v>10</v>
      </c>
      <c r="F1232" s="73">
        <v>1</v>
      </c>
      <c r="G1232" s="21">
        <v>15</v>
      </c>
      <c r="H1232" s="12">
        <v>0</v>
      </c>
      <c r="I1232" s="12">
        <v>246</v>
      </c>
      <c r="J1232" s="12">
        <v>0</v>
      </c>
      <c r="K1232" s="12">
        <v>0</v>
      </c>
      <c r="L1232" s="12">
        <v>0</v>
      </c>
      <c r="M1232" s="12">
        <v>0</v>
      </c>
      <c r="N1232" s="12">
        <v>0</v>
      </c>
    </row>
    <row r="1233" spans="1:14">
      <c r="A1233" s="11" t="s">
        <v>1313</v>
      </c>
      <c r="B1233" s="12">
        <v>52</v>
      </c>
      <c r="C1233" s="12">
        <v>54</v>
      </c>
      <c r="D1233" s="12" t="s">
        <v>634</v>
      </c>
      <c r="E1233" s="12">
        <v>10</v>
      </c>
      <c r="F1233" s="73">
        <v>1</v>
      </c>
      <c r="G1233" s="21">
        <v>15</v>
      </c>
      <c r="H1233" s="12">
        <v>0</v>
      </c>
      <c r="I1233" s="12">
        <v>246</v>
      </c>
      <c r="J1233" s="12">
        <v>0</v>
      </c>
      <c r="K1233" s="12">
        <v>0</v>
      </c>
      <c r="L1233" s="12">
        <v>0</v>
      </c>
      <c r="M1233" s="12">
        <v>0</v>
      </c>
      <c r="N1233" s="12">
        <v>0</v>
      </c>
    </row>
    <row r="1234" spans="1:14">
      <c r="A1234" s="11" t="s">
        <v>1312</v>
      </c>
      <c r="B1234" s="12">
        <v>16</v>
      </c>
      <c r="C1234" s="12">
        <v>80</v>
      </c>
      <c r="D1234" s="12" t="s">
        <v>642</v>
      </c>
      <c r="E1234" s="12">
        <v>10</v>
      </c>
      <c r="F1234" s="73">
        <v>1</v>
      </c>
      <c r="G1234" s="21">
        <v>15</v>
      </c>
      <c r="H1234" s="12">
        <v>0</v>
      </c>
      <c r="I1234" s="12">
        <v>246</v>
      </c>
      <c r="J1234" s="12">
        <v>0</v>
      </c>
      <c r="K1234" s="12">
        <v>0</v>
      </c>
      <c r="L1234" s="12">
        <v>0</v>
      </c>
      <c r="M1234" s="12">
        <v>0</v>
      </c>
      <c r="N1234" s="12">
        <v>0</v>
      </c>
    </row>
    <row r="1235" spans="1:14">
      <c r="A1235" s="11" t="s">
        <v>1313</v>
      </c>
      <c r="B1235" s="12">
        <v>16</v>
      </c>
      <c r="C1235" s="12">
        <v>80</v>
      </c>
      <c r="D1235" s="12" t="s">
        <v>632</v>
      </c>
      <c r="E1235" s="12">
        <v>10</v>
      </c>
      <c r="F1235" s="73">
        <v>1</v>
      </c>
      <c r="G1235" s="21">
        <v>15</v>
      </c>
      <c r="H1235" s="12">
        <v>0</v>
      </c>
      <c r="I1235" s="12">
        <v>246</v>
      </c>
      <c r="J1235" s="12">
        <v>0</v>
      </c>
      <c r="K1235" s="12">
        <v>0</v>
      </c>
      <c r="L1235" s="12">
        <v>0</v>
      </c>
      <c r="M1235" s="12">
        <v>0</v>
      </c>
      <c r="N1235" s="12">
        <v>0</v>
      </c>
    </row>
    <row r="1236" spans="1:14">
      <c r="A1236" s="11" t="s">
        <v>1313</v>
      </c>
      <c r="B1236" s="12">
        <v>16</v>
      </c>
      <c r="C1236" s="12">
        <v>80</v>
      </c>
      <c r="D1236" s="12" t="s">
        <v>637</v>
      </c>
      <c r="E1236" s="12">
        <v>10</v>
      </c>
      <c r="F1236" s="73">
        <v>1</v>
      </c>
      <c r="G1236" s="21">
        <v>15</v>
      </c>
      <c r="H1236" s="12">
        <v>0</v>
      </c>
      <c r="I1236" s="12">
        <v>246</v>
      </c>
      <c r="J1236" s="12">
        <v>0</v>
      </c>
      <c r="K1236" s="12">
        <v>0</v>
      </c>
      <c r="L1236" s="12">
        <v>0</v>
      </c>
      <c r="M1236" s="12">
        <v>0</v>
      </c>
      <c r="N1236" s="12">
        <v>0</v>
      </c>
    </row>
    <row r="1237" spans="1:14">
      <c r="A1237" s="11" t="s">
        <v>1313</v>
      </c>
      <c r="B1237" s="12">
        <v>16</v>
      </c>
      <c r="C1237" s="12">
        <v>80</v>
      </c>
      <c r="D1237" s="12" t="s">
        <v>1302</v>
      </c>
      <c r="E1237" s="12">
        <v>10</v>
      </c>
      <c r="F1237" s="73">
        <v>1</v>
      </c>
      <c r="G1237" s="21">
        <v>15</v>
      </c>
      <c r="H1237" s="12">
        <v>0</v>
      </c>
      <c r="I1237" s="12">
        <v>246</v>
      </c>
      <c r="J1237" s="12">
        <v>0</v>
      </c>
      <c r="K1237" s="12">
        <v>0</v>
      </c>
      <c r="L1237" s="12">
        <v>0</v>
      </c>
      <c r="M1237" s="12">
        <v>0</v>
      </c>
      <c r="N1237" s="12">
        <v>0</v>
      </c>
    </row>
    <row r="1238" spans="1:14">
      <c r="A1238" s="11" t="s">
        <v>1313</v>
      </c>
      <c r="B1238" s="12">
        <v>16</v>
      </c>
      <c r="C1238" s="12">
        <v>80</v>
      </c>
      <c r="D1238" s="12" t="s">
        <v>636</v>
      </c>
      <c r="E1238" s="12">
        <v>10</v>
      </c>
      <c r="F1238" s="73">
        <v>1</v>
      </c>
      <c r="G1238" s="21">
        <v>15</v>
      </c>
      <c r="H1238" s="12">
        <v>0</v>
      </c>
      <c r="I1238" s="12">
        <v>246</v>
      </c>
      <c r="J1238" s="12">
        <v>0</v>
      </c>
      <c r="K1238" s="12">
        <v>0</v>
      </c>
      <c r="L1238" s="12">
        <v>0</v>
      </c>
      <c r="M1238" s="12">
        <v>0</v>
      </c>
      <c r="N1238" s="12">
        <v>0</v>
      </c>
    </row>
    <row r="1239" spans="1:14">
      <c r="A1239" s="11" t="s">
        <v>1313</v>
      </c>
      <c r="B1239" s="12">
        <v>16</v>
      </c>
      <c r="C1239" s="12">
        <v>80</v>
      </c>
      <c r="D1239" s="12" t="s">
        <v>634</v>
      </c>
      <c r="E1239" s="12">
        <v>10</v>
      </c>
      <c r="F1239" s="73">
        <v>1</v>
      </c>
      <c r="G1239" s="21">
        <v>15</v>
      </c>
      <c r="H1239" s="12">
        <v>0</v>
      </c>
      <c r="I1239" s="12">
        <v>246</v>
      </c>
      <c r="J1239" s="12">
        <v>0</v>
      </c>
      <c r="K1239" s="12">
        <v>0</v>
      </c>
      <c r="L1239" s="12">
        <v>0</v>
      </c>
      <c r="M1239" s="12">
        <v>0</v>
      </c>
      <c r="N1239" s="12">
        <v>0</v>
      </c>
    </row>
    <row r="1240" spans="1:14">
      <c r="A1240" s="11" t="s">
        <v>1312</v>
      </c>
      <c r="B1240" s="12">
        <v>84</v>
      </c>
      <c r="C1240" s="12">
        <v>78</v>
      </c>
      <c r="D1240" s="12" t="s">
        <v>642</v>
      </c>
      <c r="E1240" s="12">
        <v>10</v>
      </c>
      <c r="F1240" s="73">
        <v>1</v>
      </c>
      <c r="G1240" s="21">
        <v>15</v>
      </c>
      <c r="H1240" s="12">
        <v>0</v>
      </c>
      <c r="I1240" s="12">
        <v>246</v>
      </c>
      <c r="J1240" s="12">
        <v>0</v>
      </c>
      <c r="K1240" s="12">
        <v>0</v>
      </c>
      <c r="L1240" s="12">
        <v>0</v>
      </c>
      <c r="M1240" s="12">
        <v>0</v>
      </c>
      <c r="N1240" s="12">
        <v>0</v>
      </c>
    </row>
    <row r="1241" spans="1:14">
      <c r="A1241" s="11" t="s">
        <v>1313</v>
      </c>
      <c r="B1241" s="12">
        <v>84</v>
      </c>
      <c r="C1241" s="12">
        <v>78</v>
      </c>
      <c r="D1241" s="12" t="s">
        <v>632</v>
      </c>
      <c r="E1241" s="12">
        <v>10</v>
      </c>
      <c r="F1241" s="73">
        <v>1</v>
      </c>
      <c r="G1241" s="21">
        <v>15</v>
      </c>
      <c r="H1241" s="12">
        <v>0</v>
      </c>
      <c r="I1241" s="12">
        <v>246</v>
      </c>
      <c r="J1241" s="12">
        <v>0</v>
      </c>
      <c r="K1241" s="12">
        <v>0</v>
      </c>
      <c r="L1241" s="12">
        <v>0</v>
      </c>
      <c r="M1241" s="12">
        <v>0</v>
      </c>
      <c r="N1241" s="12">
        <v>0</v>
      </c>
    </row>
    <row r="1242" spans="1:14">
      <c r="A1242" s="11" t="s">
        <v>1313</v>
      </c>
      <c r="B1242" s="12">
        <v>84</v>
      </c>
      <c r="C1242" s="12">
        <v>78</v>
      </c>
      <c r="D1242" s="12" t="s">
        <v>637</v>
      </c>
      <c r="E1242" s="12">
        <v>10</v>
      </c>
      <c r="F1242" s="73">
        <v>1</v>
      </c>
      <c r="G1242" s="21">
        <v>15</v>
      </c>
      <c r="H1242" s="12">
        <v>0</v>
      </c>
      <c r="I1242" s="12">
        <v>246</v>
      </c>
      <c r="J1242" s="12">
        <v>0</v>
      </c>
      <c r="K1242" s="12">
        <v>0</v>
      </c>
      <c r="L1242" s="12">
        <v>0</v>
      </c>
      <c r="M1242" s="12">
        <v>0</v>
      </c>
      <c r="N1242" s="12">
        <v>0</v>
      </c>
    </row>
    <row r="1243" spans="1:14">
      <c r="A1243" s="11" t="s">
        <v>1313</v>
      </c>
      <c r="B1243" s="12">
        <v>84</v>
      </c>
      <c r="C1243" s="12">
        <v>78</v>
      </c>
      <c r="D1243" s="12" t="s">
        <v>1302</v>
      </c>
      <c r="E1243" s="12">
        <v>10</v>
      </c>
      <c r="F1243" s="73">
        <v>1</v>
      </c>
      <c r="G1243" s="21">
        <v>15</v>
      </c>
      <c r="H1243" s="12">
        <v>0</v>
      </c>
      <c r="I1243" s="12">
        <v>246</v>
      </c>
      <c r="J1243" s="12">
        <v>0</v>
      </c>
      <c r="K1243" s="12">
        <v>0</v>
      </c>
      <c r="L1243" s="12">
        <v>0</v>
      </c>
      <c r="M1243" s="12">
        <v>0</v>
      </c>
      <c r="N1243" s="12">
        <v>0</v>
      </c>
    </row>
    <row r="1244" spans="1:14">
      <c r="A1244" s="11" t="s">
        <v>1313</v>
      </c>
      <c r="B1244" s="12">
        <v>84</v>
      </c>
      <c r="C1244" s="12">
        <v>78</v>
      </c>
      <c r="D1244" s="12" t="s">
        <v>636</v>
      </c>
      <c r="E1244" s="12">
        <v>10</v>
      </c>
      <c r="F1244" s="73">
        <v>1</v>
      </c>
      <c r="G1244" s="21">
        <v>15</v>
      </c>
      <c r="H1244" s="12">
        <v>0</v>
      </c>
      <c r="I1244" s="12">
        <v>246</v>
      </c>
      <c r="J1244" s="12">
        <v>0</v>
      </c>
      <c r="K1244" s="12">
        <v>0</v>
      </c>
      <c r="L1244" s="12">
        <v>0</v>
      </c>
      <c r="M1244" s="12">
        <v>0</v>
      </c>
      <c r="N1244" s="12">
        <v>0</v>
      </c>
    </row>
    <row r="1245" spans="1:14">
      <c r="A1245" s="11" t="s">
        <v>1313</v>
      </c>
      <c r="B1245" s="12">
        <v>84</v>
      </c>
      <c r="C1245" s="12">
        <v>78</v>
      </c>
      <c r="D1245" s="12" t="s">
        <v>634</v>
      </c>
      <c r="E1245" s="12">
        <v>10</v>
      </c>
      <c r="F1245" s="73">
        <v>1</v>
      </c>
      <c r="G1245" s="21">
        <v>15</v>
      </c>
      <c r="H1245" s="12">
        <v>0</v>
      </c>
      <c r="I1245" s="12">
        <v>246</v>
      </c>
      <c r="J1245" s="12">
        <v>0</v>
      </c>
      <c r="K1245" s="12">
        <v>0</v>
      </c>
      <c r="L1245" s="12">
        <v>0</v>
      </c>
      <c r="M1245" s="12">
        <v>0</v>
      </c>
      <c r="N1245" s="12">
        <v>0</v>
      </c>
    </row>
    <row r="1246" spans="1:14">
      <c r="A1246" s="11" t="s">
        <v>1312</v>
      </c>
      <c r="B1246" s="12">
        <v>89</v>
      </c>
      <c r="C1246" s="12">
        <v>27</v>
      </c>
      <c r="D1246" s="12" t="s">
        <v>642</v>
      </c>
      <c r="E1246" s="12">
        <v>10</v>
      </c>
      <c r="F1246" s="73">
        <v>1</v>
      </c>
      <c r="G1246" s="21">
        <v>15</v>
      </c>
      <c r="H1246" s="12">
        <v>0</v>
      </c>
      <c r="I1246" s="12">
        <v>246</v>
      </c>
      <c r="J1246" s="12">
        <v>0</v>
      </c>
      <c r="K1246" s="12">
        <v>0</v>
      </c>
      <c r="L1246" s="12">
        <v>0</v>
      </c>
      <c r="M1246" s="12">
        <v>0</v>
      </c>
      <c r="N1246" s="12">
        <v>0</v>
      </c>
    </row>
    <row r="1247" spans="1:14">
      <c r="A1247" s="11" t="s">
        <v>1313</v>
      </c>
      <c r="B1247" s="12">
        <v>89</v>
      </c>
      <c r="C1247" s="12">
        <v>27</v>
      </c>
      <c r="D1247" s="12" t="s">
        <v>632</v>
      </c>
      <c r="E1247" s="12">
        <v>10</v>
      </c>
      <c r="F1247" s="73">
        <v>1</v>
      </c>
      <c r="G1247" s="21">
        <v>15</v>
      </c>
      <c r="H1247" s="12">
        <v>0</v>
      </c>
      <c r="I1247" s="12">
        <v>246</v>
      </c>
      <c r="J1247" s="12">
        <v>0</v>
      </c>
      <c r="K1247" s="12">
        <v>0</v>
      </c>
      <c r="L1247" s="12">
        <v>0</v>
      </c>
      <c r="M1247" s="12">
        <v>0</v>
      </c>
      <c r="N1247" s="12">
        <v>0</v>
      </c>
    </row>
    <row r="1248" spans="1:14">
      <c r="A1248" s="11" t="s">
        <v>1313</v>
      </c>
      <c r="B1248" s="12">
        <v>89</v>
      </c>
      <c r="C1248" s="12">
        <v>27</v>
      </c>
      <c r="D1248" s="12" t="s">
        <v>637</v>
      </c>
      <c r="E1248" s="12">
        <v>10</v>
      </c>
      <c r="F1248" s="73">
        <v>1</v>
      </c>
      <c r="G1248" s="21">
        <v>15</v>
      </c>
      <c r="H1248" s="12">
        <v>0</v>
      </c>
      <c r="I1248" s="12">
        <v>246</v>
      </c>
      <c r="J1248" s="12">
        <v>0</v>
      </c>
      <c r="K1248" s="12">
        <v>0</v>
      </c>
      <c r="L1248" s="12">
        <v>0</v>
      </c>
      <c r="M1248" s="12">
        <v>0</v>
      </c>
      <c r="N1248" s="12">
        <v>0</v>
      </c>
    </row>
    <row r="1249" spans="1:14">
      <c r="A1249" s="11" t="s">
        <v>1313</v>
      </c>
      <c r="B1249" s="12">
        <v>89</v>
      </c>
      <c r="C1249" s="12">
        <v>27</v>
      </c>
      <c r="D1249" s="12" t="s">
        <v>1302</v>
      </c>
      <c r="E1249" s="12">
        <v>10</v>
      </c>
      <c r="F1249" s="73">
        <v>1</v>
      </c>
      <c r="G1249" s="21">
        <v>15</v>
      </c>
      <c r="H1249" s="12">
        <v>0</v>
      </c>
      <c r="I1249" s="12">
        <v>246</v>
      </c>
      <c r="J1249" s="12">
        <v>0</v>
      </c>
      <c r="K1249" s="12">
        <v>0</v>
      </c>
      <c r="L1249" s="12">
        <v>0</v>
      </c>
      <c r="M1249" s="12">
        <v>0</v>
      </c>
      <c r="N1249" s="12">
        <v>0</v>
      </c>
    </row>
    <row r="1250" spans="1:14">
      <c r="A1250" s="11" t="s">
        <v>1313</v>
      </c>
      <c r="B1250" s="12">
        <v>89</v>
      </c>
      <c r="C1250" s="12">
        <v>27</v>
      </c>
      <c r="D1250" s="12" t="s">
        <v>636</v>
      </c>
      <c r="E1250" s="12">
        <v>10</v>
      </c>
      <c r="F1250" s="73">
        <v>1</v>
      </c>
      <c r="G1250" s="21">
        <v>15</v>
      </c>
      <c r="H1250" s="12">
        <v>0</v>
      </c>
      <c r="I1250" s="12">
        <v>246</v>
      </c>
      <c r="J1250" s="12">
        <v>0</v>
      </c>
      <c r="K1250" s="12">
        <v>0</v>
      </c>
      <c r="L1250" s="12">
        <v>0</v>
      </c>
      <c r="M1250" s="12">
        <v>0</v>
      </c>
      <c r="N1250" s="12">
        <v>0</v>
      </c>
    </row>
    <row r="1251" spans="1:14">
      <c r="A1251" s="11" t="s">
        <v>1313</v>
      </c>
      <c r="B1251" s="12">
        <v>89</v>
      </c>
      <c r="C1251" s="12">
        <v>27</v>
      </c>
      <c r="D1251" s="12" t="s">
        <v>634</v>
      </c>
      <c r="E1251" s="12">
        <v>10</v>
      </c>
      <c r="F1251" s="73">
        <v>1</v>
      </c>
      <c r="G1251" s="21">
        <v>15</v>
      </c>
      <c r="H1251" s="12">
        <v>0</v>
      </c>
      <c r="I1251" s="12">
        <v>246</v>
      </c>
      <c r="J1251" s="12">
        <v>0</v>
      </c>
      <c r="K1251" s="12">
        <v>0</v>
      </c>
      <c r="L1251" s="12">
        <v>0</v>
      </c>
      <c r="M1251" s="12">
        <v>0</v>
      </c>
      <c r="N1251" s="12">
        <v>0</v>
      </c>
    </row>
    <row r="1252" spans="1:14">
      <c r="G1252" s="21"/>
    </row>
    <row r="1253" spans="1:14">
      <c r="A1253" s="11" t="s">
        <v>1314</v>
      </c>
      <c r="G1253" s="21"/>
    </row>
    <row r="1254" spans="1:14">
      <c r="A1254" s="11" t="s">
        <v>1315</v>
      </c>
      <c r="B1254" s="12">
        <v>50</v>
      </c>
      <c r="C1254" s="12">
        <v>50</v>
      </c>
      <c r="D1254" s="12" t="s">
        <v>642</v>
      </c>
      <c r="E1254" s="12">
        <v>50</v>
      </c>
      <c r="F1254" s="73">
        <v>3</v>
      </c>
      <c r="G1254" s="21">
        <v>60</v>
      </c>
      <c r="H1254" s="12">
        <v>0</v>
      </c>
      <c r="I1254" s="12">
        <v>246</v>
      </c>
      <c r="J1254" s="12">
        <v>0</v>
      </c>
      <c r="K1254" s="12">
        <v>0</v>
      </c>
      <c r="L1254" s="12">
        <v>0</v>
      </c>
      <c r="M1254" s="12">
        <v>0</v>
      </c>
      <c r="N1254" s="12">
        <v>0</v>
      </c>
    </row>
    <row r="1255" spans="1:14">
      <c r="A1255" s="11" t="s">
        <v>1316</v>
      </c>
      <c r="B1255" s="12">
        <v>50</v>
      </c>
      <c r="C1255" s="12">
        <v>50</v>
      </c>
      <c r="D1255" s="12" t="s">
        <v>632</v>
      </c>
      <c r="E1255" s="12">
        <v>50</v>
      </c>
      <c r="F1255" s="73">
        <v>3</v>
      </c>
      <c r="G1255" s="21">
        <v>60</v>
      </c>
      <c r="H1255" s="12">
        <v>0</v>
      </c>
      <c r="I1255" s="12">
        <v>246</v>
      </c>
      <c r="J1255" s="12">
        <v>0</v>
      </c>
      <c r="K1255" s="12">
        <v>0</v>
      </c>
      <c r="L1255" s="12">
        <v>0</v>
      </c>
      <c r="M1255" s="12">
        <v>0</v>
      </c>
      <c r="N1255" s="12">
        <v>0</v>
      </c>
    </row>
    <row r="1256" spans="1:14">
      <c r="A1256" s="11" t="s">
        <v>1316</v>
      </c>
      <c r="B1256" s="12">
        <v>50</v>
      </c>
      <c r="C1256" s="12">
        <v>50</v>
      </c>
      <c r="D1256" s="12" t="s">
        <v>637</v>
      </c>
      <c r="E1256" s="12">
        <v>50</v>
      </c>
      <c r="F1256" s="73">
        <v>3</v>
      </c>
      <c r="G1256" s="21">
        <v>60</v>
      </c>
      <c r="H1256" s="12">
        <v>0</v>
      </c>
      <c r="I1256" s="12">
        <v>246</v>
      </c>
      <c r="J1256" s="12">
        <v>0</v>
      </c>
      <c r="K1256" s="12">
        <v>0</v>
      </c>
      <c r="L1256" s="12">
        <v>0</v>
      </c>
      <c r="M1256" s="12">
        <v>0</v>
      </c>
      <c r="N1256" s="12">
        <v>0</v>
      </c>
    </row>
    <row r="1257" spans="1:14">
      <c r="A1257" s="11" t="s">
        <v>1316</v>
      </c>
      <c r="B1257" s="12">
        <v>50</v>
      </c>
      <c r="C1257" s="12">
        <v>50</v>
      </c>
      <c r="D1257" s="12" t="s">
        <v>1302</v>
      </c>
      <c r="E1257" s="12">
        <v>50</v>
      </c>
      <c r="F1257" s="73">
        <v>3</v>
      </c>
      <c r="G1257" s="21">
        <v>60</v>
      </c>
      <c r="H1257" s="12">
        <v>0</v>
      </c>
      <c r="I1257" s="12">
        <v>246</v>
      </c>
      <c r="J1257" s="12">
        <v>0</v>
      </c>
      <c r="K1257" s="12">
        <v>0</v>
      </c>
      <c r="L1257" s="12">
        <v>0</v>
      </c>
      <c r="M1257" s="12">
        <v>0</v>
      </c>
      <c r="N1257" s="12">
        <v>0</v>
      </c>
    </row>
    <row r="1258" spans="1:14">
      <c r="A1258" s="11" t="s">
        <v>1316</v>
      </c>
      <c r="B1258" s="12">
        <v>50</v>
      </c>
      <c r="C1258" s="12">
        <v>50</v>
      </c>
      <c r="D1258" s="12" t="s">
        <v>636</v>
      </c>
      <c r="E1258" s="12">
        <v>50</v>
      </c>
      <c r="F1258" s="73">
        <v>3</v>
      </c>
      <c r="G1258" s="21">
        <v>60</v>
      </c>
      <c r="H1258" s="12">
        <v>0</v>
      </c>
      <c r="I1258" s="12">
        <v>246</v>
      </c>
      <c r="J1258" s="12">
        <v>0</v>
      </c>
      <c r="K1258" s="12">
        <v>0</v>
      </c>
      <c r="L1258" s="12">
        <v>0</v>
      </c>
      <c r="M1258" s="12">
        <v>0</v>
      </c>
      <c r="N1258" s="12">
        <v>0</v>
      </c>
    </row>
    <row r="1259" spans="1:14">
      <c r="A1259" s="11" t="s">
        <v>1316</v>
      </c>
      <c r="B1259" s="12">
        <v>50</v>
      </c>
      <c r="C1259" s="12">
        <v>50</v>
      </c>
      <c r="D1259" s="12" t="s">
        <v>634</v>
      </c>
      <c r="E1259" s="12">
        <v>50</v>
      </c>
      <c r="F1259" s="73">
        <v>3</v>
      </c>
      <c r="G1259" s="21">
        <v>60</v>
      </c>
      <c r="H1259" s="12">
        <v>0</v>
      </c>
      <c r="I1259" s="12">
        <v>246</v>
      </c>
      <c r="J1259" s="12">
        <v>0</v>
      </c>
      <c r="K1259" s="12">
        <v>0</v>
      </c>
      <c r="L1259" s="12">
        <v>0</v>
      </c>
      <c r="M1259" s="12">
        <v>0</v>
      </c>
      <c r="N1259" s="12">
        <v>0</v>
      </c>
    </row>
    <row r="1260" spans="1:14">
      <c r="A1260" s="11" t="s">
        <v>1316</v>
      </c>
      <c r="B1260" s="12">
        <v>50</v>
      </c>
      <c r="C1260" s="12">
        <v>50</v>
      </c>
      <c r="D1260" s="12" t="s">
        <v>641</v>
      </c>
      <c r="E1260" s="12">
        <v>50</v>
      </c>
      <c r="F1260" s="73">
        <v>2</v>
      </c>
      <c r="G1260" s="21">
        <v>60</v>
      </c>
      <c r="H1260" s="12">
        <v>0</v>
      </c>
      <c r="I1260" s="12">
        <v>246</v>
      </c>
      <c r="J1260" s="12">
        <v>0</v>
      </c>
      <c r="K1260" s="12">
        <v>0</v>
      </c>
      <c r="L1260" s="12">
        <v>0</v>
      </c>
      <c r="M1260" s="12">
        <v>0</v>
      </c>
      <c r="N1260" s="12">
        <v>0</v>
      </c>
    </row>
    <row r="1261" spans="1:14" s="18" customFormat="1">
      <c r="A1261" s="17" t="s">
        <v>1316</v>
      </c>
      <c r="B1261" s="18">
        <v>50</v>
      </c>
      <c r="C1261" s="18">
        <v>50</v>
      </c>
      <c r="D1261" s="18" t="s">
        <v>1299</v>
      </c>
      <c r="E1261" s="18">
        <v>50</v>
      </c>
      <c r="F1261" s="29">
        <v>1</v>
      </c>
      <c r="G1261" s="22">
        <v>60</v>
      </c>
      <c r="H1261" s="18">
        <v>0</v>
      </c>
      <c r="I1261" s="18">
        <v>249</v>
      </c>
      <c r="J1261" s="18">
        <v>0</v>
      </c>
      <c r="K1261" s="18">
        <v>0</v>
      </c>
      <c r="L1261" s="12">
        <v>0</v>
      </c>
      <c r="M1261" s="12">
        <v>0</v>
      </c>
      <c r="N1261" s="12">
        <v>0</v>
      </c>
    </row>
    <row r="1262" spans="1:14">
      <c r="A1262" s="11" t="s">
        <v>1315</v>
      </c>
      <c r="B1262" s="12">
        <v>88</v>
      </c>
      <c r="C1262" s="12">
        <v>28</v>
      </c>
      <c r="D1262" s="12" t="s">
        <v>642</v>
      </c>
      <c r="E1262" s="12">
        <v>10</v>
      </c>
      <c r="F1262" s="73">
        <v>1</v>
      </c>
      <c r="G1262" s="21">
        <v>15</v>
      </c>
      <c r="H1262" s="12">
        <v>0</v>
      </c>
      <c r="I1262" s="12">
        <v>246</v>
      </c>
      <c r="J1262" s="12">
        <v>0</v>
      </c>
      <c r="K1262" s="12">
        <v>0</v>
      </c>
      <c r="L1262" s="12">
        <v>0</v>
      </c>
      <c r="M1262" s="12">
        <v>0</v>
      </c>
      <c r="N1262" s="12">
        <v>0</v>
      </c>
    </row>
    <row r="1263" spans="1:14">
      <c r="A1263" s="11" t="s">
        <v>1316</v>
      </c>
      <c r="B1263" s="12">
        <v>88</v>
      </c>
      <c r="C1263" s="12">
        <v>28</v>
      </c>
      <c r="D1263" s="12" t="s">
        <v>632</v>
      </c>
      <c r="E1263" s="12">
        <v>10</v>
      </c>
      <c r="F1263" s="73">
        <v>1</v>
      </c>
      <c r="G1263" s="21">
        <v>15</v>
      </c>
      <c r="H1263" s="12">
        <v>0</v>
      </c>
      <c r="I1263" s="12">
        <v>246</v>
      </c>
      <c r="J1263" s="12">
        <v>0</v>
      </c>
      <c r="K1263" s="12">
        <v>0</v>
      </c>
      <c r="L1263" s="12">
        <v>0</v>
      </c>
      <c r="M1263" s="12">
        <v>0</v>
      </c>
      <c r="N1263" s="12">
        <v>0</v>
      </c>
    </row>
    <row r="1264" spans="1:14">
      <c r="A1264" s="11" t="s">
        <v>1316</v>
      </c>
      <c r="B1264" s="12">
        <v>88</v>
      </c>
      <c r="C1264" s="12">
        <v>28</v>
      </c>
      <c r="D1264" s="12" t="s">
        <v>637</v>
      </c>
      <c r="E1264" s="12">
        <v>10</v>
      </c>
      <c r="F1264" s="73">
        <v>1</v>
      </c>
      <c r="G1264" s="21">
        <v>15</v>
      </c>
      <c r="H1264" s="12">
        <v>0</v>
      </c>
      <c r="I1264" s="12">
        <v>246</v>
      </c>
      <c r="J1264" s="12">
        <v>0</v>
      </c>
      <c r="K1264" s="12">
        <v>0</v>
      </c>
      <c r="L1264" s="12">
        <v>0</v>
      </c>
      <c r="M1264" s="12">
        <v>0</v>
      </c>
      <c r="N1264" s="12">
        <v>0</v>
      </c>
    </row>
    <row r="1265" spans="1:14">
      <c r="A1265" s="11" t="s">
        <v>1316</v>
      </c>
      <c r="B1265" s="12">
        <v>88</v>
      </c>
      <c r="C1265" s="12">
        <v>28</v>
      </c>
      <c r="D1265" s="12" t="s">
        <v>1302</v>
      </c>
      <c r="E1265" s="12">
        <v>10</v>
      </c>
      <c r="F1265" s="73">
        <v>1</v>
      </c>
      <c r="G1265" s="21">
        <v>15</v>
      </c>
      <c r="H1265" s="12">
        <v>0</v>
      </c>
      <c r="I1265" s="12">
        <v>246</v>
      </c>
      <c r="J1265" s="12">
        <v>0</v>
      </c>
      <c r="K1265" s="12">
        <v>0</v>
      </c>
      <c r="L1265" s="12">
        <v>0</v>
      </c>
      <c r="M1265" s="12">
        <v>0</v>
      </c>
      <c r="N1265" s="12">
        <v>0</v>
      </c>
    </row>
    <row r="1266" spans="1:14">
      <c r="A1266" s="11" t="s">
        <v>1316</v>
      </c>
      <c r="B1266" s="12">
        <v>88</v>
      </c>
      <c r="C1266" s="12">
        <v>28</v>
      </c>
      <c r="D1266" s="12" t="s">
        <v>636</v>
      </c>
      <c r="E1266" s="12">
        <v>10</v>
      </c>
      <c r="F1266" s="73">
        <v>1</v>
      </c>
      <c r="G1266" s="21">
        <v>15</v>
      </c>
      <c r="H1266" s="12">
        <v>0</v>
      </c>
      <c r="I1266" s="12">
        <v>246</v>
      </c>
      <c r="J1266" s="12">
        <v>0</v>
      </c>
      <c r="K1266" s="12">
        <v>0</v>
      </c>
      <c r="L1266" s="12">
        <v>0</v>
      </c>
      <c r="M1266" s="12">
        <v>0</v>
      </c>
      <c r="N1266" s="12">
        <v>0</v>
      </c>
    </row>
    <row r="1267" spans="1:14">
      <c r="A1267" s="11" t="s">
        <v>1316</v>
      </c>
      <c r="B1267" s="12">
        <v>88</v>
      </c>
      <c r="C1267" s="12">
        <v>28</v>
      </c>
      <c r="D1267" s="12" t="s">
        <v>634</v>
      </c>
      <c r="E1267" s="12">
        <v>10</v>
      </c>
      <c r="F1267" s="73">
        <v>1</v>
      </c>
      <c r="G1267" s="21">
        <v>15</v>
      </c>
      <c r="H1267" s="12">
        <v>0</v>
      </c>
      <c r="I1267" s="12">
        <v>246</v>
      </c>
      <c r="J1267" s="12">
        <v>0</v>
      </c>
      <c r="K1267" s="12">
        <v>0</v>
      </c>
      <c r="L1267" s="12">
        <v>0</v>
      </c>
      <c r="M1267" s="12">
        <v>0</v>
      </c>
      <c r="N1267" s="12">
        <v>0</v>
      </c>
    </row>
    <row r="1268" spans="1:14">
      <c r="A1268" s="11" t="s">
        <v>1315</v>
      </c>
      <c r="B1268" s="12">
        <v>80</v>
      </c>
      <c r="C1268" s="12">
        <v>75</v>
      </c>
      <c r="D1268" s="12" t="s">
        <v>642</v>
      </c>
      <c r="E1268" s="12">
        <v>10</v>
      </c>
      <c r="F1268" s="73">
        <v>1</v>
      </c>
      <c r="G1268" s="21">
        <v>15</v>
      </c>
      <c r="H1268" s="12">
        <v>0</v>
      </c>
      <c r="I1268" s="12">
        <v>246</v>
      </c>
      <c r="J1268" s="12">
        <v>0</v>
      </c>
      <c r="K1268" s="12">
        <v>0</v>
      </c>
      <c r="L1268" s="12">
        <v>0</v>
      </c>
      <c r="M1268" s="12">
        <v>0</v>
      </c>
      <c r="N1268" s="12">
        <v>0</v>
      </c>
    </row>
    <row r="1269" spans="1:14">
      <c r="A1269" s="11" t="s">
        <v>1316</v>
      </c>
      <c r="B1269" s="12">
        <v>80</v>
      </c>
      <c r="C1269" s="12">
        <v>75</v>
      </c>
      <c r="D1269" s="12" t="s">
        <v>632</v>
      </c>
      <c r="E1269" s="12">
        <v>10</v>
      </c>
      <c r="F1269" s="73">
        <v>1</v>
      </c>
      <c r="G1269" s="21">
        <v>15</v>
      </c>
      <c r="H1269" s="12">
        <v>0</v>
      </c>
      <c r="I1269" s="12">
        <v>246</v>
      </c>
      <c r="J1269" s="12">
        <v>0</v>
      </c>
      <c r="K1269" s="12">
        <v>0</v>
      </c>
      <c r="L1269" s="12">
        <v>0</v>
      </c>
      <c r="M1269" s="12">
        <v>0</v>
      </c>
      <c r="N1269" s="12">
        <v>0</v>
      </c>
    </row>
    <row r="1270" spans="1:14">
      <c r="A1270" s="11" t="s">
        <v>1316</v>
      </c>
      <c r="B1270" s="12">
        <v>80</v>
      </c>
      <c r="C1270" s="12">
        <v>75</v>
      </c>
      <c r="D1270" s="12" t="s">
        <v>637</v>
      </c>
      <c r="E1270" s="12">
        <v>10</v>
      </c>
      <c r="F1270" s="73">
        <v>1</v>
      </c>
      <c r="G1270" s="21">
        <v>15</v>
      </c>
      <c r="H1270" s="12">
        <v>0</v>
      </c>
      <c r="I1270" s="12">
        <v>246</v>
      </c>
      <c r="J1270" s="12">
        <v>0</v>
      </c>
      <c r="K1270" s="12">
        <v>0</v>
      </c>
      <c r="L1270" s="12">
        <v>0</v>
      </c>
      <c r="M1270" s="12">
        <v>0</v>
      </c>
      <c r="N1270" s="12">
        <v>0</v>
      </c>
    </row>
    <row r="1271" spans="1:14">
      <c r="A1271" s="11" t="s">
        <v>1316</v>
      </c>
      <c r="B1271" s="12">
        <v>80</v>
      </c>
      <c r="C1271" s="12">
        <v>75</v>
      </c>
      <c r="D1271" s="12" t="s">
        <v>1302</v>
      </c>
      <c r="E1271" s="12">
        <v>10</v>
      </c>
      <c r="F1271" s="73">
        <v>1</v>
      </c>
      <c r="G1271" s="21">
        <v>15</v>
      </c>
      <c r="H1271" s="12">
        <v>0</v>
      </c>
      <c r="I1271" s="12">
        <v>246</v>
      </c>
      <c r="J1271" s="12">
        <v>0</v>
      </c>
      <c r="K1271" s="12">
        <v>0</v>
      </c>
      <c r="L1271" s="12">
        <v>0</v>
      </c>
      <c r="M1271" s="12">
        <v>0</v>
      </c>
      <c r="N1271" s="12">
        <v>0</v>
      </c>
    </row>
    <row r="1272" spans="1:14">
      <c r="A1272" s="11" t="s">
        <v>1316</v>
      </c>
      <c r="B1272" s="12">
        <v>80</v>
      </c>
      <c r="C1272" s="12">
        <v>75</v>
      </c>
      <c r="D1272" s="12" t="s">
        <v>636</v>
      </c>
      <c r="E1272" s="12">
        <v>10</v>
      </c>
      <c r="F1272" s="73">
        <v>1</v>
      </c>
      <c r="G1272" s="21">
        <v>15</v>
      </c>
      <c r="H1272" s="12">
        <v>0</v>
      </c>
      <c r="I1272" s="12">
        <v>246</v>
      </c>
      <c r="J1272" s="12">
        <v>0</v>
      </c>
      <c r="K1272" s="12">
        <v>0</v>
      </c>
      <c r="L1272" s="12">
        <v>0</v>
      </c>
      <c r="M1272" s="12">
        <v>0</v>
      </c>
      <c r="N1272" s="12">
        <v>0</v>
      </c>
    </row>
    <row r="1273" spans="1:14">
      <c r="A1273" s="11" t="s">
        <v>1316</v>
      </c>
      <c r="B1273" s="12">
        <v>80</v>
      </c>
      <c r="C1273" s="12">
        <v>75</v>
      </c>
      <c r="D1273" s="12" t="s">
        <v>634</v>
      </c>
      <c r="E1273" s="12">
        <v>10</v>
      </c>
      <c r="F1273" s="73">
        <v>1</v>
      </c>
      <c r="G1273" s="21">
        <v>15</v>
      </c>
      <c r="H1273" s="12">
        <v>0</v>
      </c>
      <c r="I1273" s="12">
        <v>246</v>
      </c>
      <c r="J1273" s="12">
        <v>0</v>
      </c>
      <c r="K1273" s="12">
        <v>0</v>
      </c>
      <c r="L1273" s="12">
        <v>0</v>
      </c>
      <c r="M1273" s="12">
        <v>0</v>
      </c>
      <c r="N1273" s="12">
        <v>0</v>
      </c>
    </row>
    <row r="1274" spans="1:14">
      <c r="A1274" s="11" t="s">
        <v>1315</v>
      </c>
      <c r="B1274" s="12">
        <v>60</v>
      </c>
      <c r="C1274" s="12">
        <v>18</v>
      </c>
      <c r="D1274" s="12" t="s">
        <v>642</v>
      </c>
      <c r="E1274" s="12">
        <v>10</v>
      </c>
      <c r="F1274" s="73">
        <v>1</v>
      </c>
      <c r="G1274" s="21">
        <v>15</v>
      </c>
      <c r="H1274" s="12">
        <v>0</v>
      </c>
      <c r="I1274" s="12">
        <v>246</v>
      </c>
      <c r="J1274" s="12">
        <v>0</v>
      </c>
      <c r="K1274" s="12">
        <v>0</v>
      </c>
      <c r="L1274" s="12">
        <v>0</v>
      </c>
      <c r="M1274" s="12">
        <v>0</v>
      </c>
      <c r="N1274" s="12">
        <v>0</v>
      </c>
    </row>
    <row r="1275" spans="1:14">
      <c r="A1275" s="11" t="s">
        <v>1316</v>
      </c>
      <c r="B1275" s="12">
        <v>60</v>
      </c>
      <c r="C1275" s="12">
        <v>18</v>
      </c>
      <c r="D1275" s="12" t="s">
        <v>632</v>
      </c>
      <c r="E1275" s="12">
        <v>10</v>
      </c>
      <c r="F1275" s="73">
        <v>1</v>
      </c>
      <c r="G1275" s="21">
        <v>15</v>
      </c>
      <c r="H1275" s="12">
        <v>0</v>
      </c>
      <c r="I1275" s="12">
        <v>246</v>
      </c>
      <c r="J1275" s="12">
        <v>0</v>
      </c>
      <c r="K1275" s="12">
        <v>0</v>
      </c>
      <c r="L1275" s="12">
        <v>0</v>
      </c>
      <c r="M1275" s="12">
        <v>0</v>
      </c>
      <c r="N1275" s="12">
        <v>0</v>
      </c>
    </row>
    <row r="1276" spans="1:14">
      <c r="A1276" s="11" t="s">
        <v>1316</v>
      </c>
      <c r="B1276" s="12">
        <v>60</v>
      </c>
      <c r="C1276" s="12">
        <v>18</v>
      </c>
      <c r="D1276" s="12" t="s">
        <v>637</v>
      </c>
      <c r="E1276" s="12">
        <v>10</v>
      </c>
      <c r="F1276" s="73">
        <v>1</v>
      </c>
      <c r="G1276" s="21">
        <v>15</v>
      </c>
      <c r="H1276" s="12">
        <v>0</v>
      </c>
      <c r="I1276" s="12">
        <v>246</v>
      </c>
      <c r="J1276" s="12">
        <v>0</v>
      </c>
      <c r="K1276" s="12">
        <v>0</v>
      </c>
      <c r="L1276" s="12">
        <v>0</v>
      </c>
      <c r="M1276" s="12">
        <v>0</v>
      </c>
      <c r="N1276" s="12">
        <v>0</v>
      </c>
    </row>
    <row r="1277" spans="1:14">
      <c r="A1277" s="11" t="s">
        <v>1316</v>
      </c>
      <c r="B1277" s="12">
        <v>60</v>
      </c>
      <c r="C1277" s="12">
        <v>18</v>
      </c>
      <c r="D1277" s="12" t="s">
        <v>1302</v>
      </c>
      <c r="E1277" s="12">
        <v>10</v>
      </c>
      <c r="F1277" s="73">
        <v>1</v>
      </c>
      <c r="G1277" s="21">
        <v>15</v>
      </c>
      <c r="H1277" s="12">
        <v>0</v>
      </c>
      <c r="I1277" s="12">
        <v>246</v>
      </c>
      <c r="J1277" s="12">
        <v>0</v>
      </c>
      <c r="K1277" s="12">
        <v>0</v>
      </c>
      <c r="L1277" s="12">
        <v>0</v>
      </c>
      <c r="M1277" s="12">
        <v>0</v>
      </c>
      <c r="N1277" s="12">
        <v>0</v>
      </c>
    </row>
    <row r="1278" spans="1:14">
      <c r="A1278" s="11" t="s">
        <v>1316</v>
      </c>
      <c r="B1278" s="12">
        <v>60</v>
      </c>
      <c r="C1278" s="12">
        <v>18</v>
      </c>
      <c r="D1278" s="12" t="s">
        <v>636</v>
      </c>
      <c r="E1278" s="12">
        <v>10</v>
      </c>
      <c r="F1278" s="73">
        <v>1</v>
      </c>
      <c r="G1278" s="21">
        <v>15</v>
      </c>
      <c r="H1278" s="12">
        <v>0</v>
      </c>
      <c r="I1278" s="12">
        <v>246</v>
      </c>
      <c r="J1278" s="12">
        <v>0</v>
      </c>
      <c r="K1278" s="12">
        <v>0</v>
      </c>
      <c r="L1278" s="12">
        <v>0</v>
      </c>
      <c r="M1278" s="12">
        <v>0</v>
      </c>
      <c r="N1278" s="12">
        <v>0</v>
      </c>
    </row>
    <row r="1279" spans="1:14">
      <c r="A1279" s="11" t="s">
        <v>1316</v>
      </c>
      <c r="B1279" s="12">
        <v>60</v>
      </c>
      <c r="C1279" s="12">
        <v>18</v>
      </c>
      <c r="D1279" s="12" t="s">
        <v>634</v>
      </c>
      <c r="E1279" s="12">
        <v>10</v>
      </c>
      <c r="F1279" s="73">
        <v>1</v>
      </c>
      <c r="G1279" s="21">
        <v>15</v>
      </c>
      <c r="H1279" s="12">
        <v>0</v>
      </c>
      <c r="I1279" s="12">
        <v>246</v>
      </c>
      <c r="J1279" s="12">
        <v>0</v>
      </c>
      <c r="K1279" s="12">
        <v>0</v>
      </c>
      <c r="L1279" s="12">
        <v>0</v>
      </c>
      <c r="M1279" s="12">
        <v>0</v>
      </c>
      <c r="N1279" s="12">
        <v>0</v>
      </c>
    </row>
    <row r="1280" spans="1:14">
      <c r="A1280" s="11" t="s">
        <v>1315</v>
      </c>
      <c r="B1280" s="12">
        <v>14</v>
      </c>
      <c r="C1280" s="12">
        <v>22</v>
      </c>
      <c r="D1280" s="12" t="s">
        <v>642</v>
      </c>
      <c r="E1280" s="12">
        <v>10</v>
      </c>
      <c r="F1280" s="73">
        <v>1</v>
      </c>
      <c r="G1280" s="21">
        <v>15</v>
      </c>
      <c r="H1280" s="12">
        <v>0</v>
      </c>
      <c r="I1280" s="12">
        <v>246</v>
      </c>
      <c r="J1280" s="12">
        <v>0</v>
      </c>
      <c r="K1280" s="12">
        <v>0</v>
      </c>
      <c r="L1280" s="12">
        <v>0</v>
      </c>
      <c r="M1280" s="12">
        <v>0</v>
      </c>
      <c r="N1280" s="12">
        <v>0</v>
      </c>
    </row>
    <row r="1281" spans="1:14">
      <c r="A1281" s="11" t="s">
        <v>1316</v>
      </c>
      <c r="B1281" s="12">
        <v>14</v>
      </c>
      <c r="C1281" s="12">
        <v>22</v>
      </c>
      <c r="D1281" s="12" t="s">
        <v>632</v>
      </c>
      <c r="E1281" s="12">
        <v>10</v>
      </c>
      <c r="F1281" s="73">
        <v>1</v>
      </c>
      <c r="G1281" s="21">
        <v>15</v>
      </c>
      <c r="H1281" s="12">
        <v>0</v>
      </c>
      <c r="I1281" s="12">
        <v>246</v>
      </c>
      <c r="J1281" s="12">
        <v>0</v>
      </c>
      <c r="K1281" s="12">
        <v>0</v>
      </c>
      <c r="L1281" s="12">
        <v>0</v>
      </c>
      <c r="M1281" s="12">
        <v>0</v>
      </c>
      <c r="N1281" s="12">
        <v>0</v>
      </c>
    </row>
    <row r="1282" spans="1:14">
      <c r="A1282" s="11" t="s">
        <v>1316</v>
      </c>
      <c r="B1282" s="12">
        <v>14</v>
      </c>
      <c r="C1282" s="12">
        <v>22</v>
      </c>
      <c r="D1282" s="12" t="s">
        <v>637</v>
      </c>
      <c r="E1282" s="12">
        <v>10</v>
      </c>
      <c r="F1282" s="73">
        <v>1</v>
      </c>
      <c r="G1282" s="21">
        <v>15</v>
      </c>
      <c r="H1282" s="12">
        <v>0</v>
      </c>
      <c r="I1282" s="12">
        <v>246</v>
      </c>
      <c r="J1282" s="12">
        <v>0</v>
      </c>
      <c r="K1282" s="12">
        <v>0</v>
      </c>
      <c r="L1282" s="12">
        <v>0</v>
      </c>
      <c r="M1282" s="12">
        <v>0</v>
      </c>
      <c r="N1282" s="12">
        <v>0</v>
      </c>
    </row>
    <row r="1283" spans="1:14">
      <c r="A1283" s="11" t="s">
        <v>1316</v>
      </c>
      <c r="B1283" s="12">
        <v>14</v>
      </c>
      <c r="C1283" s="12">
        <v>22</v>
      </c>
      <c r="D1283" s="12" t="s">
        <v>1302</v>
      </c>
      <c r="E1283" s="12">
        <v>10</v>
      </c>
      <c r="F1283" s="73">
        <v>1</v>
      </c>
      <c r="G1283" s="21">
        <v>15</v>
      </c>
      <c r="H1283" s="12">
        <v>0</v>
      </c>
      <c r="I1283" s="12">
        <v>246</v>
      </c>
      <c r="J1283" s="12">
        <v>0</v>
      </c>
      <c r="K1283" s="12">
        <v>0</v>
      </c>
      <c r="L1283" s="12">
        <v>0</v>
      </c>
      <c r="M1283" s="12">
        <v>0</v>
      </c>
      <c r="N1283" s="12">
        <v>0</v>
      </c>
    </row>
    <row r="1284" spans="1:14">
      <c r="A1284" s="11" t="s">
        <v>1316</v>
      </c>
      <c r="B1284" s="12">
        <v>14</v>
      </c>
      <c r="C1284" s="12">
        <v>22</v>
      </c>
      <c r="D1284" s="12" t="s">
        <v>636</v>
      </c>
      <c r="E1284" s="12">
        <v>10</v>
      </c>
      <c r="F1284" s="73">
        <v>1</v>
      </c>
      <c r="G1284" s="21">
        <v>15</v>
      </c>
      <c r="H1284" s="12">
        <v>0</v>
      </c>
      <c r="I1284" s="12">
        <v>246</v>
      </c>
      <c r="J1284" s="12">
        <v>0</v>
      </c>
      <c r="K1284" s="12">
        <v>0</v>
      </c>
      <c r="L1284" s="12">
        <v>0</v>
      </c>
      <c r="M1284" s="12">
        <v>0</v>
      </c>
      <c r="N1284" s="12">
        <v>0</v>
      </c>
    </row>
    <row r="1285" spans="1:14">
      <c r="A1285" s="11" t="s">
        <v>1316</v>
      </c>
      <c r="B1285" s="12">
        <v>14</v>
      </c>
      <c r="C1285" s="12">
        <v>22</v>
      </c>
      <c r="D1285" s="12" t="s">
        <v>634</v>
      </c>
      <c r="E1285" s="12">
        <v>10</v>
      </c>
      <c r="F1285" s="73">
        <v>1</v>
      </c>
      <c r="G1285" s="21">
        <v>15</v>
      </c>
      <c r="H1285" s="12">
        <v>0</v>
      </c>
      <c r="I1285" s="12">
        <v>246</v>
      </c>
      <c r="J1285" s="12">
        <v>0</v>
      </c>
      <c r="K1285" s="12">
        <v>0</v>
      </c>
      <c r="L1285" s="12">
        <v>0</v>
      </c>
      <c r="M1285" s="12">
        <v>0</v>
      </c>
      <c r="N1285" s="12">
        <v>0</v>
      </c>
    </row>
    <row r="1286" spans="1:14">
      <c r="A1286" s="11" t="s">
        <v>1315</v>
      </c>
      <c r="B1286" s="12">
        <v>24</v>
      </c>
      <c r="C1286" s="12">
        <v>72</v>
      </c>
      <c r="D1286" s="12" t="s">
        <v>642</v>
      </c>
      <c r="E1286" s="12">
        <v>10</v>
      </c>
      <c r="F1286" s="73">
        <v>1</v>
      </c>
      <c r="G1286" s="21">
        <v>15</v>
      </c>
      <c r="H1286" s="12">
        <v>0</v>
      </c>
      <c r="I1286" s="12">
        <v>246</v>
      </c>
      <c r="J1286" s="12">
        <v>0</v>
      </c>
      <c r="K1286" s="12">
        <v>0</v>
      </c>
      <c r="L1286" s="12">
        <v>0</v>
      </c>
      <c r="M1286" s="12">
        <v>0</v>
      </c>
      <c r="N1286" s="12">
        <v>0</v>
      </c>
    </row>
    <row r="1287" spans="1:14">
      <c r="A1287" s="11" t="s">
        <v>1316</v>
      </c>
      <c r="B1287" s="12">
        <v>24</v>
      </c>
      <c r="C1287" s="12">
        <v>72</v>
      </c>
      <c r="D1287" s="12" t="s">
        <v>632</v>
      </c>
      <c r="E1287" s="12">
        <v>10</v>
      </c>
      <c r="F1287" s="73">
        <v>1</v>
      </c>
      <c r="G1287" s="21">
        <v>15</v>
      </c>
      <c r="H1287" s="12">
        <v>0</v>
      </c>
      <c r="I1287" s="12">
        <v>246</v>
      </c>
      <c r="J1287" s="12">
        <v>0</v>
      </c>
      <c r="K1287" s="12">
        <v>0</v>
      </c>
      <c r="L1287" s="12">
        <v>0</v>
      </c>
      <c r="M1287" s="12">
        <v>0</v>
      </c>
      <c r="N1287" s="12">
        <v>0</v>
      </c>
    </row>
    <row r="1288" spans="1:14">
      <c r="A1288" s="11" t="s">
        <v>1316</v>
      </c>
      <c r="B1288" s="12">
        <v>24</v>
      </c>
      <c r="C1288" s="12">
        <v>72</v>
      </c>
      <c r="D1288" s="12" t="s">
        <v>637</v>
      </c>
      <c r="E1288" s="12">
        <v>10</v>
      </c>
      <c r="F1288" s="73">
        <v>1</v>
      </c>
      <c r="G1288" s="21">
        <v>15</v>
      </c>
      <c r="H1288" s="12">
        <v>0</v>
      </c>
      <c r="I1288" s="12">
        <v>246</v>
      </c>
      <c r="J1288" s="12">
        <v>0</v>
      </c>
      <c r="K1288" s="12">
        <v>0</v>
      </c>
      <c r="L1288" s="12">
        <v>0</v>
      </c>
      <c r="M1288" s="12">
        <v>0</v>
      </c>
      <c r="N1288" s="12">
        <v>0</v>
      </c>
    </row>
    <row r="1289" spans="1:14">
      <c r="A1289" s="11" t="s">
        <v>1316</v>
      </c>
      <c r="B1289" s="12">
        <v>24</v>
      </c>
      <c r="C1289" s="12">
        <v>72</v>
      </c>
      <c r="D1289" s="12" t="s">
        <v>1302</v>
      </c>
      <c r="E1289" s="12">
        <v>10</v>
      </c>
      <c r="F1289" s="73">
        <v>1</v>
      </c>
      <c r="G1289" s="21">
        <v>15</v>
      </c>
      <c r="H1289" s="12">
        <v>0</v>
      </c>
      <c r="I1289" s="12">
        <v>246</v>
      </c>
      <c r="J1289" s="12">
        <v>0</v>
      </c>
      <c r="K1289" s="12">
        <v>0</v>
      </c>
      <c r="L1289" s="12">
        <v>0</v>
      </c>
      <c r="M1289" s="12">
        <v>0</v>
      </c>
      <c r="N1289" s="12">
        <v>0</v>
      </c>
    </row>
    <row r="1290" spans="1:14">
      <c r="A1290" s="11" t="s">
        <v>1316</v>
      </c>
      <c r="B1290" s="12">
        <v>24</v>
      </c>
      <c r="C1290" s="12">
        <v>72</v>
      </c>
      <c r="D1290" s="12" t="s">
        <v>636</v>
      </c>
      <c r="E1290" s="12">
        <v>10</v>
      </c>
      <c r="F1290" s="73">
        <v>1</v>
      </c>
      <c r="G1290" s="21">
        <v>15</v>
      </c>
      <c r="H1290" s="12">
        <v>0</v>
      </c>
      <c r="I1290" s="12">
        <v>246</v>
      </c>
      <c r="J1290" s="12">
        <v>0</v>
      </c>
      <c r="K1290" s="12">
        <v>0</v>
      </c>
      <c r="L1290" s="12">
        <v>0</v>
      </c>
      <c r="M1290" s="12">
        <v>0</v>
      </c>
      <c r="N1290" s="12">
        <v>0</v>
      </c>
    </row>
    <row r="1291" spans="1:14">
      <c r="A1291" s="11" t="s">
        <v>1316</v>
      </c>
      <c r="B1291" s="12">
        <v>24</v>
      </c>
      <c r="C1291" s="12">
        <v>72</v>
      </c>
      <c r="D1291" s="12" t="s">
        <v>634</v>
      </c>
      <c r="E1291" s="12">
        <v>10</v>
      </c>
      <c r="F1291" s="73">
        <v>1</v>
      </c>
      <c r="G1291" s="21">
        <v>15</v>
      </c>
      <c r="H1291" s="12">
        <v>0</v>
      </c>
      <c r="I1291" s="12">
        <v>246</v>
      </c>
      <c r="J1291" s="12">
        <v>0</v>
      </c>
      <c r="K1291" s="12">
        <v>0</v>
      </c>
      <c r="L1291" s="12">
        <v>0</v>
      </c>
      <c r="M1291" s="12">
        <v>0</v>
      </c>
      <c r="N1291" s="12">
        <v>0</v>
      </c>
    </row>
    <row r="1293" spans="1:14">
      <c r="A1293" s="11" t="s">
        <v>1317</v>
      </c>
    </row>
    <row r="1294" spans="1:14">
      <c r="A1294" s="11" t="s">
        <v>1318</v>
      </c>
      <c r="B1294" s="12">
        <v>50</v>
      </c>
      <c r="C1294" s="12">
        <v>50</v>
      </c>
      <c r="D1294" s="12" t="s">
        <v>642</v>
      </c>
      <c r="E1294" s="12">
        <v>50</v>
      </c>
      <c r="F1294" s="73">
        <v>3</v>
      </c>
      <c r="G1294" s="21">
        <v>60</v>
      </c>
      <c r="H1294" s="12">
        <v>0</v>
      </c>
      <c r="I1294" s="12">
        <v>246</v>
      </c>
      <c r="J1294" s="12">
        <v>0</v>
      </c>
      <c r="K1294" s="12">
        <v>0</v>
      </c>
      <c r="L1294" s="12">
        <v>0</v>
      </c>
      <c r="M1294" s="12">
        <v>0</v>
      </c>
      <c r="N1294" s="12">
        <v>0</v>
      </c>
    </row>
    <row r="1295" spans="1:14">
      <c r="A1295" s="11" t="s">
        <v>1319</v>
      </c>
      <c r="B1295" s="12">
        <v>50</v>
      </c>
      <c r="C1295" s="12">
        <v>50</v>
      </c>
      <c r="D1295" s="12" t="s">
        <v>632</v>
      </c>
      <c r="E1295" s="12">
        <v>50</v>
      </c>
      <c r="F1295" s="73">
        <v>3</v>
      </c>
      <c r="G1295" s="21">
        <v>60</v>
      </c>
      <c r="H1295" s="12">
        <v>0</v>
      </c>
      <c r="I1295" s="12">
        <v>246</v>
      </c>
      <c r="J1295" s="12">
        <v>0</v>
      </c>
      <c r="K1295" s="12">
        <v>0</v>
      </c>
      <c r="L1295" s="12">
        <v>0</v>
      </c>
      <c r="M1295" s="12">
        <v>0</v>
      </c>
      <c r="N1295" s="12">
        <v>0</v>
      </c>
    </row>
    <row r="1296" spans="1:14">
      <c r="A1296" s="11" t="s">
        <v>1319</v>
      </c>
      <c r="B1296" s="12">
        <v>50</v>
      </c>
      <c r="C1296" s="12">
        <v>50</v>
      </c>
      <c r="D1296" s="12" t="s">
        <v>637</v>
      </c>
      <c r="E1296" s="12">
        <v>50</v>
      </c>
      <c r="F1296" s="73">
        <v>3</v>
      </c>
      <c r="G1296" s="21">
        <v>60</v>
      </c>
      <c r="H1296" s="12">
        <v>0</v>
      </c>
      <c r="I1296" s="12">
        <v>246</v>
      </c>
      <c r="J1296" s="12">
        <v>0</v>
      </c>
      <c r="K1296" s="12">
        <v>0</v>
      </c>
      <c r="L1296" s="12">
        <v>0</v>
      </c>
      <c r="M1296" s="12">
        <v>0</v>
      </c>
      <c r="N1296" s="12">
        <v>0</v>
      </c>
    </row>
    <row r="1297" spans="1:14">
      <c r="A1297" s="11" t="s">
        <v>1319</v>
      </c>
      <c r="B1297" s="12">
        <v>50</v>
      </c>
      <c r="C1297" s="12">
        <v>50</v>
      </c>
      <c r="D1297" s="12" t="s">
        <v>1302</v>
      </c>
      <c r="E1297" s="12">
        <v>50</v>
      </c>
      <c r="F1297" s="73">
        <v>3</v>
      </c>
      <c r="G1297" s="21">
        <v>60</v>
      </c>
      <c r="H1297" s="12">
        <v>0</v>
      </c>
      <c r="I1297" s="12">
        <v>246</v>
      </c>
      <c r="J1297" s="12">
        <v>0</v>
      </c>
      <c r="K1297" s="12">
        <v>0</v>
      </c>
      <c r="L1297" s="12">
        <v>0</v>
      </c>
      <c r="M1297" s="12">
        <v>0</v>
      </c>
      <c r="N1297" s="12">
        <v>0</v>
      </c>
    </row>
    <row r="1298" spans="1:14">
      <c r="A1298" s="11" t="s">
        <v>1319</v>
      </c>
      <c r="B1298" s="12">
        <v>50</v>
      </c>
      <c r="C1298" s="12">
        <v>50</v>
      </c>
      <c r="D1298" s="12" t="s">
        <v>636</v>
      </c>
      <c r="E1298" s="12">
        <v>50</v>
      </c>
      <c r="F1298" s="73">
        <v>3</v>
      </c>
      <c r="G1298" s="21">
        <v>60</v>
      </c>
      <c r="H1298" s="12">
        <v>0</v>
      </c>
      <c r="I1298" s="12">
        <v>246</v>
      </c>
      <c r="J1298" s="12">
        <v>0</v>
      </c>
      <c r="K1298" s="12">
        <v>0</v>
      </c>
      <c r="L1298" s="12">
        <v>0</v>
      </c>
      <c r="M1298" s="12">
        <v>0</v>
      </c>
      <c r="N1298" s="12">
        <v>0</v>
      </c>
    </row>
    <row r="1299" spans="1:14">
      <c r="A1299" s="11" t="s">
        <v>1319</v>
      </c>
      <c r="B1299" s="12">
        <v>50</v>
      </c>
      <c r="C1299" s="12">
        <v>50</v>
      </c>
      <c r="D1299" s="12" t="s">
        <v>634</v>
      </c>
      <c r="E1299" s="12">
        <v>50</v>
      </c>
      <c r="F1299" s="73">
        <v>3</v>
      </c>
      <c r="G1299" s="21">
        <v>60</v>
      </c>
      <c r="H1299" s="12">
        <v>0</v>
      </c>
      <c r="I1299" s="12">
        <v>246</v>
      </c>
      <c r="J1299" s="12">
        <v>0</v>
      </c>
      <c r="K1299" s="12">
        <v>0</v>
      </c>
      <c r="L1299" s="12">
        <v>0</v>
      </c>
      <c r="M1299" s="12">
        <v>0</v>
      </c>
      <c r="N1299" s="12">
        <v>0</v>
      </c>
    </row>
    <row r="1300" spans="1:14">
      <c r="A1300" s="11" t="s">
        <v>1319</v>
      </c>
      <c r="B1300" s="12">
        <v>50</v>
      </c>
      <c r="C1300" s="12">
        <v>50</v>
      </c>
      <c r="D1300" s="12" t="s">
        <v>641</v>
      </c>
      <c r="E1300" s="12">
        <v>50</v>
      </c>
      <c r="F1300" s="73">
        <v>1</v>
      </c>
      <c r="G1300" s="21">
        <v>60</v>
      </c>
      <c r="H1300" s="12">
        <v>0</v>
      </c>
      <c r="I1300" s="12">
        <v>246</v>
      </c>
      <c r="J1300" s="12">
        <v>0</v>
      </c>
      <c r="K1300" s="12">
        <v>0</v>
      </c>
      <c r="L1300" s="12">
        <v>0</v>
      </c>
      <c r="M1300" s="12">
        <v>0</v>
      </c>
      <c r="N1300" s="12">
        <v>0</v>
      </c>
    </row>
    <row r="1301" spans="1:14">
      <c r="A1301" s="11" t="s">
        <v>1319</v>
      </c>
      <c r="B1301" s="12">
        <v>50</v>
      </c>
      <c r="C1301" s="12">
        <v>50</v>
      </c>
      <c r="D1301" s="12" t="s">
        <v>1066</v>
      </c>
      <c r="E1301" s="12">
        <v>50</v>
      </c>
      <c r="F1301" s="73">
        <v>1</v>
      </c>
      <c r="G1301" s="21">
        <v>60</v>
      </c>
      <c r="H1301" s="12">
        <v>0</v>
      </c>
      <c r="I1301" s="12">
        <v>246</v>
      </c>
      <c r="J1301" s="12">
        <v>0</v>
      </c>
      <c r="K1301" s="12">
        <v>0</v>
      </c>
      <c r="L1301" s="12">
        <v>0</v>
      </c>
      <c r="M1301" s="12">
        <v>0</v>
      </c>
      <c r="N1301" s="12">
        <v>0</v>
      </c>
    </row>
    <row r="1302" spans="1:14">
      <c r="A1302" s="11" t="s">
        <v>1319</v>
      </c>
      <c r="B1302" s="12">
        <v>50</v>
      </c>
      <c r="C1302" s="12">
        <v>50</v>
      </c>
      <c r="D1302" s="12" t="s">
        <v>1069</v>
      </c>
      <c r="E1302" s="12">
        <v>50</v>
      </c>
      <c r="F1302" s="73">
        <v>1</v>
      </c>
      <c r="G1302" s="21">
        <v>60</v>
      </c>
      <c r="H1302" s="12">
        <v>0</v>
      </c>
      <c r="I1302" s="12">
        <v>246</v>
      </c>
      <c r="J1302" s="12">
        <v>0</v>
      </c>
      <c r="K1302" s="12">
        <v>0</v>
      </c>
      <c r="L1302" s="12">
        <v>0</v>
      </c>
      <c r="M1302" s="12">
        <v>0</v>
      </c>
      <c r="N1302" s="12">
        <v>0</v>
      </c>
    </row>
    <row r="1303" spans="1:14">
      <c r="A1303" s="11" t="s">
        <v>1319</v>
      </c>
      <c r="B1303" s="12">
        <v>50</v>
      </c>
      <c r="C1303" s="12">
        <v>50</v>
      </c>
      <c r="D1303" s="12" t="s">
        <v>1320</v>
      </c>
      <c r="E1303" s="12">
        <v>50</v>
      </c>
      <c r="F1303" s="73">
        <v>1</v>
      </c>
      <c r="G1303" s="21">
        <v>60</v>
      </c>
      <c r="H1303" s="12">
        <v>0</v>
      </c>
      <c r="I1303" s="12">
        <v>246</v>
      </c>
      <c r="J1303" s="12">
        <v>0</v>
      </c>
      <c r="K1303" s="12">
        <v>0</v>
      </c>
      <c r="L1303" s="12">
        <v>0</v>
      </c>
      <c r="M1303" s="12">
        <v>0</v>
      </c>
      <c r="N1303" s="12">
        <v>0</v>
      </c>
    </row>
    <row r="1304" spans="1:14">
      <c r="A1304" s="11" t="s">
        <v>1319</v>
      </c>
      <c r="B1304" s="12">
        <v>50</v>
      </c>
      <c r="C1304" s="12">
        <v>50</v>
      </c>
      <c r="D1304" s="12" t="s">
        <v>1321</v>
      </c>
      <c r="E1304" s="12">
        <v>50</v>
      </c>
      <c r="F1304" s="73">
        <v>1</v>
      </c>
      <c r="G1304" s="21">
        <v>60</v>
      </c>
      <c r="H1304" s="12">
        <v>0</v>
      </c>
      <c r="I1304" s="12">
        <v>246</v>
      </c>
      <c r="J1304" s="12">
        <v>0</v>
      </c>
      <c r="K1304" s="12">
        <v>0</v>
      </c>
      <c r="L1304" s="12">
        <v>0</v>
      </c>
      <c r="M1304" s="12">
        <v>0</v>
      </c>
      <c r="N1304" s="12">
        <v>0</v>
      </c>
    </row>
    <row r="1305" spans="1:14">
      <c r="A1305" s="11" t="s">
        <v>1318</v>
      </c>
      <c r="B1305" s="12">
        <v>47</v>
      </c>
      <c r="C1305" s="12">
        <v>26</v>
      </c>
      <c r="D1305" s="12" t="s">
        <v>642</v>
      </c>
      <c r="E1305" s="12">
        <v>10</v>
      </c>
      <c r="F1305" s="73">
        <v>1</v>
      </c>
      <c r="G1305" s="21">
        <v>15</v>
      </c>
      <c r="H1305" s="12">
        <v>0</v>
      </c>
      <c r="I1305" s="12">
        <v>246</v>
      </c>
      <c r="J1305" s="12">
        <v>0</v>
      </c>
      <c r="K1305" s="12">
        <v>0</v>
      </c>
      <c r="L1305" s="12">
        <v>0</v>
      </c>
      <c r="M1305" s="12">
        <v>0</v>
      </c>
      <c r="N1305" s="12">
        <v>0</v>
      </c>
    </row>
    <row r="1306" spans="1:14">
      <c r="A1306" s="11" t="s">
        <v>1319</v>
      </c>
      <c r="B1306" s="12">
        <v>47</v>
      </c>
      <c r="C1306" s="12">
        <v>26</v>
      </c>
      <c r="D1306" s="12" t="s">
        <v>632</v>
      </c>
      <c r="E1306" s="12">
        <v>10</v>
      </c>
      <c r="F1306" s="73">
        <v>1</v>
      </c>
      <c r="G1306" s="21">
        <v>15</v>
      </c>
      <c r="H1306" s="12">
        <v>0</v>
      </c>
      <c r="I1306" s="12">
        <v>246</v>
      </c>
      <c r="J1306" s="12">
        <v>0</v>
      </c>
      <c r="K1306" s="12">
        <v>0</v>
      </c>
      <c r="L1306" s="12">
        <v>0</v>
      </c>
      <c r="M1306" s="12">
        <v>0</v>
      </c>
      <c r="N1306" s="12">
        <v>0</v>
      </c>
    </row>
    <row r="1307" spans="1:14">
      <c r="A1307" s="11" t="s">
        <v>1319</v>
      </c>
      <c r="B1307" s="12">
        <v>47</v>
      </c>
      <c r="C1307" s="12">
        <v>26</v>
      </c>
      <c r="D1307" s="12" t="s">
        <v>637</v>
      </c>
      <c r="E1307" s="12">
        <v>10</v>
      </c>
      <c r="F1307" s="73">
        <v>1</v>
      </c>
      <c r="G1307" s="21">
        <v>15</v>
      </c>
      <c r="H1307" s="12">
        <v>0</v>
      </c>
      <c r="I1307" s="12">
        <v>246</v>
      </c>
      <c r="J1307" s="12">
        <v>0</v>
      </c>
      <c r="K1307" s="12">
        <v>0</v>
      </c>
      <c r="L1307" s="12">
        <v>0</v>
      </c>
      <c r="M1307" s="12">
        <v>0</v>
      </c>
      <c r="N1307" s="12">
        <v>0</v>
      </c>
    </row>
    <row r="1308" spans="1:14">
      <c r="A1308" s="11" t="s">
        <v>1319</v>
      </c>
      <c r="B1308" s="12">
        <v>47</v>
      </c>
      <c r="C1308" s="12">
        <v>26</v>
      </c>
      <c r="D1308" s="12" t="s">
        <v>1302</v>
      </c>
      <c r="E1308" s="12">
        <v>10</v>
      </c>
      <c r="F1308" s="73">
        <v>1</v>
      </c>
      <c r="G1308" s="21">
        <v>15</v>
      </c>
      <c r="H1308" s="12">
        <v>0</v>
      </c>
      <c r="I1308" s="12">
        <v>246</v>
      </c>
      <c r="J1308" s="12">
        <v>0</v>
      </c>
      <c r="K1308" s="12">
        <v>0</v>
      </c>
      <c r="L1308" s="12">
        <v>0</v>
      </c>
      <c r="M1308" s="12">
        <v>0</v>
      </c>
      <c r="N1308" s="12">
        <v>0</v>
      </c>
    </row>
    <row r="1309" spans="1:14">
      <c r="A1309" s="11" t="s">
        <v>1319</v>
      </c>
      <c r="B1309" s="12">
        <v>47</v>
      </c>
      <c r="C1309" s="12">
        <v>26</v>
      </c>
      <c r="D1309" s="12" t="s">
        <v>636</v>
      </c>
      <c r="E1309" s="12">
        <v>10</v>
      </c>
      <c r="F1309" s="73">
        <v>1</v>
      </c>
      <c r="G1309" s="21">
        <v>15</v>
      </c>
      <c r="H1309" s="12">
        <v>0</v>
      </c>
      <c r="I1309" s="12">
        <v>246</v>
      </c>
      <c r="J1309" s="12">
        <v>0</v>
      </c>
      <c r="K1309" s="12">
        <v>0</v>
      </c>
      <c r="L1309" s="12">
        <v>0</v>
      </c>
      <c r="M1309" s="12">
        <v>0</v>
      </c>
      <c r="N1309" s="12">
        <v>0</v>
      </c>
    </row>
    <row r="1310" spans="1:14">
      <c r="A1310" s="11" t="s">
        <v>1319</v>
      </c>
      <c r="B1310" s="12">
        <v>47</v>
      </c>
      <c r="C1310" s="12">
        <v>26</v>
      </c>
      <c r="D1310" s="12" t="s">
        <v>634</v>
      </c>
      <c r="E1310" s="12">
        <v>10</v>
      </c>
      <c r="F1310" s="73">
        <v>1</v>
      </c>
      <c r="G1310" s="21">
        <v>15</v>
      </c>
      <c r="H1310" s="12">
        <v>0</v>
      </c>
      <c r="I1310" s="12">
        <v>246</v>
      </c>
      <c r="J1310" s="12">
        <v>0</v>
      </c>
      <c r="K1310" s="12">
        <v>0</v>
      </c>
      <c r="L1310" s="12">
        <v>0</v>
      </c>
      <c r="M1310" s="12">
        <v>0</v>
      </c>
      <c r="N1310" s="12">
        <v>0</v>
      </c>
    </row>
    <row r="1311" spans="1:14">
      <c r="A1311" s="11" t="s">
        <v>1318</v>
      </c>
      <c r="B1311" s="12">
        <v>80</v>
      </c>
      <c r="C1311" s="12">
        <v>50</v>
      </c>
      <c r="D1311" s="12" t="s">
        <v>642</v>
      </c>
      <c r="E1311" s="12">
        <v>10</v>
      </c>
      <c r="F1311" s="73">
        <v>1</v>
      </c>
      <c r="G1311" s="21">
        <v>15</v>
      </c>
      <c r="H1311" s="12">
        <v>0</v>
      </c>
      <c r="I1311" s="12">
        <v>246</v>
      </c>
      <c r="J1311" s="12">
        <v>0</v>
      </c>
      <c r="K1311" s="12">
        <v>0</v>
      </c>
      <c r="L1311" s="12">
        <v>0</v>
      </c>
      <c r="M1311" s="12">
        <v>0</v>
      </c>
      <c r="N1311" s="12">
        <v>0</v>
      </c>
    </row>
    <row r="1312" spans="1:14">
      <c r="A1312" s="11" t="s">
        <v>1319</v>
      </c>
      <c r="B1312" s="12">
        <v>80</v>
      </c>
      <c r="C1312" s="12">
        <v>50</v>
      </c>
      <c r="D1312" s="12" t="s">
        <v>632</v>
      </c>
      <c r="E1312" s="12">
        <v>10</v>
      </c>
      <c r="F1312" s="73">
        <v>1</v>
      </c>
      <c r="G1312" s="21">
        <v>15</v>
      </c>
      <c r="H1312" s="12">
        <v>0</v>
      </c>
      <c r="I1312" s="12">
        <v>246</v>
      </c>
      <c r="J1312" s="12">
        <v>0</v>
      </c>
      <c r="K1312" s="12">
        <v>0</v>
      </c>
      <c r="L1312" s="12">
        <v>0</v>
      </c>
      <c r="M1312" s="12">
        <v>0</v>
      </c>
      <c r="N1312" s="12">
        <v>0</v>
      </c>
    </row>
    <row r="1313" spans="1:14">
      <c r="A1313" s="11" t="s">
        <v>1319</v>
      </c>
      <c r="B1313" s="12">
        <v>80</v>
      </c>
      <c r="C1313" s="12">
        <v>50</v>
      </c>
      <c r="D1313" s="12" t="s">
        <v>637</v>
      </c>
      <c r="E1313" s="12">
        <v>10</v>
      </c>
      <c r="F1313" s="73">
        <v>1</v>
      </c>
      <c r="G1313" s="21">
        <v>15</v>
      </c>
      <c r="H1313" s="12">
        <v>0</v>
      </c>
      <c r="I1313" s="12">
        <v>246</v>
      </c>
      <c r="J1313" s="12">
        <v>0</v>
      </c>
      <c r="K1313" s="12">
        <v>0</v>
      </c>
      <c r="L1313" s="12">
        <v>0</v>
      </c>
      <c r="M1313" s="12">
        <v>0</v>
      </c>
      <c r="N1313" s="12">
        <v>0</v>
      </c>
    </row>
    <row r="1314" spans="1:14">
      <c r="A1314" s="11" t="s">
        <v>1319</v>
      </c>
      <c r="B1314" s="12">
        <v>80</v>
      </c>
      <c r="C1314" s="12">
        <v>50</v>
      </c>
      <c r="D1314" s="12" t="s">
        <v>1302</v>
      </c>
      <c r="E1314" s="12">
        <v>10</v>
      </c>
      <c r="F1314" s="73">
        <v>1</v>
      </c>
      <c r="G1314" s="21">
        <v>15</v>
      </c>
      <c r="H1314" s="12">
        <v>0</v>
      </c>
      <c r="I1314" s="12">
        <v>246</v>
      </c>
      <c r="J1314" s="12">
        <v>0</v>
      </c>
      <c r="K1314" s="12">
        <v>0</v>
      </c>
      <c r="L1314" s="12">
        <v>0</v>
      </c>
      <c r="M1314" s="12">
        <v>0</v>
      </c>
      <c r="N1314" s="12">
        <v>0</v>
      </c>
    </row>
    <row r="1315" spans="1:14">
      <c r="A1315" s="11" t="s">
        <v>1319</v>
      </c>
      <c r="B1315" s="12">
        <v>80</v>
      </c>
      <c r="C1315" s="12">
        <v>50</v>
      </c>
      <c r="D1315" s="12" t="s">
        <v>636</v>
      </c>
      <c r="E1315" s="12">
        <v>10</v>
      </c>
      <c r="F1315" s="73">
        <v>1</v>
      </c>
      <c r="G1315" s="21">
        <v>15</v>
      </c>
      <c r="H1315" s="12">
        <v>0</v>
      </c>
      <c r="I1315" s="12">
        <v>246</v>
      </c>
      <c r="J1315" s="12">
        <v>0</v>
      </c>
      <c r="K1315" s="12">
        <v>0</v>
      </c>
      <c r="L1315" s="12">
        <v>0</v>
      </c>
      <c r="M1315" s="12">
        <v>0</v>
      </c>
      <c r="N1315" s="12">
        <v>0</v>
      </c>
    </row>
    <row r="1316" spans="1:14">
      <c r="A1316" s="11" t="s">
        <v>1319</v>
      </c>
      <c r="B1316" s="12">
        <v>80</v>
      </c>
      <c r="C1316" s="12">
        <v>50</v>
      </c>
      <c r="D1316" s="12" t="s">
        <v>634</v>
      </c>
      <c r="E1316" s="12">
        <v>10</v>
      </c>
      <c r="F1316" s="73">
        <v>1</v>
      </c>
      <c r="G1316" s="21">
        <v>15</v>
      </c>
      <c r="H1316" s="12">
        <v>0</v>
      </c>
      <c r="I1316" s="12">
        <v>246</v>
      </c>
      <c r="J1316" s="12">
        <v>0</v>
      </c>
      <c r="K1316" s="12">
        <v>0</v>
      </c>
      <c r="L1316" s="12">
        <v>0</v>
      </c>
      <c r="M1316" s="12">
        <v>0</v>
      </c>
      <c r="N1316" s="12">
        <v>0</v>
      </c>
    </row>
    <row r="1317" spans="1:14">
      <c r="A1317" s="11" t="s">
        <v>1318</v>
      </c>
      <c r="B1317" s="12">
        <v>15</v>
      </c>
      <c r="C1317" s="12">
        <v>78</v>
      </c>
      <c r="D1317" s="12" t="s">
        <v>642</v>
      </c>
      <c r="E1317" s="12">
        <v>10</v>
      </c>
      <c r="F1317" s="73">
        <v>1</v>
      </c>
      <c r="G1317" s="21">
        <v>15</v>
      </c>
      <c r="H1317" s="12">
        <v>0</v>
      </c>
      <c r="I1317" s="12">
        <v>246</v>
      </c>
      <c r="J1317" s="12">
        <v>0</v>
      </c>
      <c r="K1317" s="12">
        <v>0</v>
      </c>
      <c r="L1317" s="12">
        <v>0</v>
      </c>
      <c r="M1317" s="12">
        <v>0</v>
      </c>
      <c r="N1317" s="12">
        <v>0</v>
      </c>
    </row>
    <row r="1318" spans="1:14">
      <c r="A1318" s="11" t="s">
        <v>1319</v>
      </c>
      <c r="B1318" s="12">
        <v>15</v>
      </c>
      <c r="C1318" s="12">
        <v>78</v>
      </c>
      <c r="D1318" s="12" t="s">
        <v>632</v>
      </c>
      <c r="E1318" s="12">
        <v>10</v>
      </c>
      <c r="F1318" s="73">
        <v>1</v>
      </c>
      <c r="G1318" s="21">
        <v>15</v>
      </c>
      <c r="H1318" s="12">
        <v>0</v>
      </c>
      <c r="I1318" s="12">
        <v>246</v>
      </c>
      <c r="J1318" s="12">
        <v>0</v>
      </c>
      <c r="K1318" s="12">
        <v>0</v>
      </c>
      <c r="L1318" s="12">
        <v>0</v>
      </c>
      <c r="M1318" s="12">
        <v>0</v>
      </c>
      <c r="N1318" s="12">
        <v>0</v>
      </c>
    </row>
    <row r="1319" spans="1:14">
      <c r="A1319" s="11" t="s">
        <v>1319</v>
      </c>
      <c r="B1319" s="12">
        <v>15</v>
      </c>
      <c r="C1319" s="12">
        <v>78</v>
      </c>
      <c r="D1319" s="12" t="s">
        <v>637</v>
      </c>
      <c r="E1319" s="12">
        <v>10</v>
      </c>
      <c r="F1319" s="73">
        <v>1</v>
      </c>
      <c r="G1319" s="21">
        <v>15</v>
      </c>
      <c r="H1319" s="12">
        <v>0</v>
      </c>
      <c r="I1319" s="12">
        <v>246</v>
      </c>
      <c r="J1319" s="12">
        <v>0</v>
      </c>
      <c r="K1319" s="12">
        <v>0</v>
      </c>
      <c r="L1319" s="12">
        <v>0</v>
      </c>
      <c r="M1319" s="12">
        <v>0</v>
      </c>
      <c r="N1319" s="12">
        <v>0</v>
      </c>
    </row>
    <row r="1320" spans="1:14">
      <c r="A1320" s="11" t="s">
        <v>1319</v>
      </c>
      <c r="B1320" s="12">
        <v>15</v>
      </c>
      <c r="C1320" s="12">
        <v>78</v>
      </c>
      <c r="D1320" s="12" t="s">
        <v>1302</v>
      </c>
      <c r="E1320" s="12">
        <v>10</v>
      </c>
      <c r="F1320" s="73">
        <v>1</v>
      </c>
      <c r="G1320" s="21">
        <v>15</v>
      </c>
      <c r="H1320" s="12">
        <v>0</v>
      </c>
      <c r="I1320" s="12">
        <v>246</v>
      </c>
      <c r="J1320" s="12">
        <v>0</v>
      </c>
      <c r="K1320" s="12">
        <v>0</v>
      </c>
      <c r="L1320" s="12">
        <v>0</v>
      </c>
      <c r="M1320" s="12">
        <v>0</v>
      </c>
      <c r="N1320" s="12">
        <v>0</v>
      </c>
    </row>
    <row r="1321" spans="1:14">
      <c r="A1321" s="11" t="s">
        <v>1319</v>
      </c>
      <c r="B1321" s="12">
        <v>15</v>
      </c>
      <c r="C1321" s="12">
        <v>78</v>
      </c>
      <c r="D1321" s="12" t="s">
        <v>636</v>
      </c>
      <c r="E1321" s="12">
        <v>10</v>
      </c>
      <c r="F1321" s="73">
        <v>1</v>
      </c>
      <c r="G1321" s="21">
        <v>15</v>
      </c>
      <c r="H1321" s="12">
        <v>0</v>
      </c>
      <c r="I1321" s="12">
        <v>246</v>
      </c>
      <c r="J1321" s="12">
        <v>0</v>
      </c>
      <c r="K1321" s="12">
        <v>0</v>
      </c>
      <c r="L1321" s="12">
        <v>0</v>
      </c>
      <c r="M1321" s="12">
        <v>0</v>
      </c>
      <c r="N1321" s="12">
        <v>0</v>
      </c>
    </row>
    <row r="1322" spans="1:14">
      <c r="A1322" s="11" t="s">
        <v>1319</v>
      </c>
      <c r="B1322" s="12">
        <v>15</v>
      </c>
      <c r="C1322" s="12">
        <v>78</v>
      </c>
      <c r="D1322" s="12" t="s">
        <v>634</v>
      </c>
      <c r="E1322" s="12">
        <v>10</v>
      </c>
      <c r="F1322" s="73">
        <v>1</v>
      </c>
      <c r="G1322" s="21">
        <v>15</v>
      </c>
      <c r="H1322" s="12">
        <v>0</v>
      </c>
      <c r="I1322" s="12">
        <v>246</v>
      </c>
      <c r="J1322" s="12">
        <v>0</v>
      </c>
      <c r="K1322" s="12">
        <v>0</v>
      </c>
      <c r="L1322" s="12">
        <v>0</v>
      </c>
      <c r="M1322" s="12">
        <v>0</v>
      </c>
      <c r="N1322" s="12">
        <v>0</v>
      </c>
    </row>
    <row r="1323" spans="1:14">
      <c r="A1323" s="11" t="s">
        <v>1318</v>
      </c>
      <c r="B1323" s="12">
        <v>25</v>
      </c>
      <c r="C1323" s="12">
        <v>50</v>
      </c>
      <c r="D1323" s="12" t="s">
        <v>642</v>
      </c>
      <c r="E1323" s="12">
        <v>10</v>
      </c>
      <c r="F1323" s="73">
        <v>1</v>
      </c>
      <c r="G1323" s="21">
        <v>15</v>
      </c>
      <c r="H1323" s="12">
        <v>0</v>
      </c>
      <c r="I1323" s="12">
        <v>246</v>
      </c>
      <c r="J1323" s="12">
        <v>0</v>
      </c>
      <c r="K1323" s="12">
        <v>0</v>
      </c>
      <c r="L1323" s="12">
        <v>0</v>
      </c>
      <c r="M1323" s="12">
        <v>0</v>
      </c>
      <c r="N1323" s="12">
        <v>0</v>
      </c>
    </row>
    <row r="1324" spans="1:14">
      <c r="A1324" s="11" t="s">
        <v>1319</v>
      </c>
      <c r="B1324" s="12">
        <v>25</v>
      </c>
      <c r="C1324" s="12">
        <v>50</v>
      </c>
      <c r="D1324" s="12" t="s">
        <v>632</v>
      </c>
      <c r="E1324" s="12">
        <v>10</v>
      </c>
      <c r="F1324" s="73">
        <v>1</v>
      </c>
      <c r="G1324" s="21">
        <v>15</v>
      </c>
      <c r="H1324" s="12">
        <v>0</v>
      </c>
      <c r="I1324" s="12">
        <v>246</v>
      </c>
      <c r="J1324" s="12">
        <v>0</v>
      </c>
      <c r="K1324" s="12">
        <v>0</v>
      </c>
      <c r="L1324" s="12">
        <v>0</v>
      </c>
      <c r="M1324" s="12">
        <v>0</v>
      </c>
      <c r="N1324" s="12">
        <v>0</v>
      </c>
    </row>
    <row r="1325" spans="1:14">
      <c r="A1325" s="11" t="s">
        <v>1319</v>
      </c>
      <c r="B1325" s="12">
        <v>25</v>
      </c>
      <c r="C1325" s="12">
        <v>50</v>
      </c>
      <c r="D1325" s="12" t="s">
        <v>637</v>
      </c>
      <c r="E1325" s="12">
        <v>10</v>
      </c>
      <c r="F1325" s="73">
        <v>1</v>
      </c>
      <c r="G1325" s="21">
        <v>15</v>
      </c>
      <c r="H1325" s="12">
        <v>0</v>
      </c>
      <c r="I1325" s="12">
        <v>246</v>
      </c>
      <c r="J1325" s="12">
        <v>0</v>
      </c>
      <c r="K1325" s="12">
        <v>0</v>
      </c>
      <c r="L1325" s="12">
        <v>0</v>
      </c>
      <c r="M1325" s="12">
        <v>0</v>
      </c>
      <c r="N1325" s="12">
        <v>0</v>
      </c>
    </row>
    <row r="1326" spans="1:14">
      <c r="A1326" s="11" t="s">
        <v>1319</v>
      </c>
      <c r="B1326" s="12">
        <v>25</v>
      </c>
      <c r="C1326" s="12">
        <v>50</v>
      </c>
      <c r="D1326" s="12" t="s">
        <v>1302</v>
      </c>
      <c r="E1326" s="12">
        <v>10</v>
      </c>
      <c r="F1326" s="73">
        <v>1</v>
      </c>
      <c r="G1326" s="21">
        <v>15</v>
      </c>
      <c r="H1326" s="12">
        <v>0</v>
      </c>
      <c r="I1326" s="12">
        <v>246</v>
      </c>
      <c r="J1326" s="12">
        <v>0</v>
      </c>
      <c r="K1326" s="12">
        <v>0</v>
      </c>
      <c r="L1326" s="12">
        <v>0</v>
      </c>
      <c r="M1326" s="12">
        <v>0</v>
      </c>
      <c r="N1326" s="12">
        <v>0</v>
      </c>
    </row>
    <row r="1327" spans="1:14">
      <c r="A1327" s="11" t="s">
        <v>1319</v>
      </c>
      <c r="B1327" s="12">
        <v>25</v>
      </c>
      <c r="C1327" s="12">
        <v>50</v>
      </c>
      <c r="D1327" s="12" t="s">
        <v>636</v>
      </c>
      <c r="E1327" s="12">
        <v>10</v>
      </c>
      <c r="F1327" s="73">
        <v>1</v>
      </c>
      <c r="G1327" s="21">
        <v>15</v>
      </c>
      <c r="H1327" s="12">
        <v>0</v>
      </c>
      <c r="I1327" s="12">
        <v>246</v>
      </c>
      <c r="J1327" s="12">
        <v>0</v>
      </c>
      <c r="K1327" s="12">
        <v>0</v>
      </c>
      <c r="L1327" s="12">
        <v>0</v>
      </c>
      <c r="M1327" s="12">
        <v>0</v>
      </c>
      <c r="N1327" s="12">
        <v>0</v>
      </c>
    </row>
    <row r="1328" spans="1:14">
      <c r="A1328" s="11" t="s">
        <v>1319</v>
      </c>
      <c r="B1328" s="12">
        <v>25</v>
      </c>
      <c r="C1328" s="12">
        <v>50</v>
      </c>
      <c r="D1328" s="12" t="s">
        <v>634</v>
      </c>
      <c r="E1328" s="12">
        <v>10</v>
      </c>
      <c r="F1328" s="73">
        <v>1</v>
      </c>
      <c r="G1328" s="21">
        <v>15</v>
      </c>
      <c r="H1328" s="12">
        <v>0</v>
      </c>
      <c r="I1328" s="12">
        <v>246</v>
      </c>
      <c r="J1328" s="12">
        <v>0</v>
      </c>
      <c r="K1328" s="12">
        <v>0</v>
      </c>
      <c r="L1328" s="12">
        <v>0</v>
      </c>
      <c r="M1328" s="12">
        <v>0</v>
      </c>
      <c r="N1328" s="12">
        <v>0</v>
      </c>
    </row>
    <row r="1329" spans="1:14">
      <c r="A1329" s="11" t="s">
        <v>1318</v>
      </c>
      <c r="B1329" s="12">
        <v>48</v>
      </c>
      <c r="C1329" s="12">
        <v>64</v>
      </c>
      <c r="D1329" s="12" t="s">
        <v>642</v>
      </c>
      <c r="E1329" s="12">
        <v>10</v>
      </c>
      <c r="F1329" s="73">
        <v>1</v>
      </c>
      <c r="G1329" s="21">
        <v>15</v>
      </c>
      <c r="H1329" s="12">
        <v>0</v>
      </c>
      <c r="I1329" s="12">
        <v>246</v>
      </c>
      <c r="J1329" s="12">
        <v>0</v>
      </c>
      <c r="K1329" s="12">
        <v>0</v>
      </c>
      <c r="L1329" s="12">
        <v>0</v>
      </c>
      <c r="M1329" s="12">
        <v>0</v>
      </c>
      <c r="N1329" s="12">
        <v>0</v>
      </c>
    </row>
    <row r="1330" spans="1:14">
      <c r="A1330" s="11" t="s">
        <v>1319</v>
      </c>
      <c r="B1330" s="12">
        <v>48</v>
      </c>
      <c r="C1330" s="12">
        <v>64</v>
      </c>
      <c r="D1330" s="12" t="s">
        <v>632</v>
      </c>
      <c r="E1330" s="12">
        <v>10</v>
      </c>
      <c r="F1330" s="73">
        <v>1</v>
      </c>
      <c r="G1330" s="21">
        <v>15</v>
      </c>
      <c r="H1330" s="12">
        <v>0</v>
      </c>
      <c r="I1330" s="12">
        <v>246</v>
      </c>
      <c r="J1330" s="12">
        <v>0</v>
      </c>
      <c r="K1330" s="12">
        <v>0</v>
      </c>
      <c r="L1330" s="12">
        <v>0</v>
      </c>
      <c r="M1330" s="12">
        <v>0</v>
      </c>
      <c r="N1330" s="12">
        <v>0</v>
      </c>
    </row>
    <row r="1331" spans="1:14">
      <c r="A1331" s="11" t="s">
        <v>1319</v>
      </c>
      <c r="B1331" s="12">
        <v>48</v>
      </c>
      <c r="C1331" s="12">
        <v>64</v>
      </c>
      <c r="D1331" s="12" t="s">
        <v>637</v>
      </c>
      <c r="E1331" s="12">
        <v>10</v>
      </c>
      <c r="F1331" s="73">
        <v>1</v>
      </c>
      <c r="G1331" s="21">
        <v>15</v>
      </c>
      <c r="H1331" s="12">
        <v>0</v>
      </c>
      <c r="I1331" s="12">
        <v>246</v>
      </c>
      <c r="J1331" s="12">
        <v>0</v>
      </c>
      <c r="K1331" s="12">
        <v>0</v>
      </c>
      <c r="L1331" s="12">
        <v>0</v>
      </c>
      <c r="M1331" s="12">
        <v>0</v>
      </c>
      <c r="N1331" s="12">
        <v>0</v>
      </c>
    </row>
    <row r="1332" spans="1:14">
      <c r="A1332" s="11" t="s">
        <v>1319</v>
      </c>
      <c r="B1332" s="12">
        <v>48</v>
      </c>
      <c r="C1332" s="12">
        <v>64</v>
      </c>
      <c r="D1332" s="12" t="s">
        <v>1302</v>
      </c>
      <c r="E1332" s="12">
        <v>10</v>
      </c>
      <c r="F1332" s="73">
        <v>1</v>
      </c>
      <c r="G1332" s="21">
        <v>15</v>
      </c>
      <c r="H1332" s="12">
        <v>0</v>
      </c>
      <c r="I1332" s="12">
        <v>246</v>
      </c>
      <c r="J1332" s="12">
        <v>0</v>
      </c>
      <c r="K1332" s="12">
        <v>0</v>
      </c>
      <c r="L1332" s="12">
        <v>0</v>
      </c>
      <c r="M1332" s="12">
        <v>0</v>
      </c>
      <c r="N1332" s="12">
        <v>0</v>
      </c>
    </row>
    <row r="1333" spans="1:14">
      <c r="A1333" s="11" t="s">
        <v>1319</v>
      </c>
      <c r="B1333" s="12">
        <v>48</v>
      </c>
      <c r="C1333" s="12">
        <v>64</v>
      </c>
      <c r="D1333" s="12" t="s">
        <v>636</v>
      </c>
      <c r="E1333" s="12">
        <v>10</v>
      </c>
      <c r="F1333" s="73">
        <v>1</v>
      </c>
      <c r="G1333" s="21">
        <v>15</v>
      </c>
      <c r="H1333" s="12">
        <v>0</v>
      </c>
      <c r="I1333" s="12">
        <v>246</v>
      </c>
      <c r="J1333" s="12">
        <v>0</v>
      </c>
      <c r="K1333" s="12">
        <v>0</v>
      </c>
      <c r="L1333" s="12">
        <v>0</v>
      </c>
      <c r="M1333" s="12">
        <v>0</v>
      </c>
      <c r="N1333" s="12">
        <v>0</v>
      </c>
    </row>
    <row r="1334" spans="1:14">
      <c r="A1334" s="11" t="s">
        <v>1319</v>
      </c>
      <c r="B1334" s="12">
        <v>48</v>
      </c>
      <c r="C1334" s="12">
        <v>64</v>
      </c>
      <c r="D1334" s="12" t="s">
        <v>634</v>
      </c>
      <c r="E1334" s="12">
        <v>10</v>
      </c>
      <c r="F1334" s="73">
        <v>1</v>
      </c>
      <c r="G1334" s="21">
        <v>15</v>
      </c>
      <c r="H1334" s="12">
        <v>0</v>
      </c>
      <c r="I1334" s="12">
        <v>246</v>
      </c>
      <c r="J1334" s="12">
        <v>0</v>
      </c>
      <c r="K1334" s="12">
        <v>0</v>
      </c>
      <c r="L1334" s="12">
        <v>0</v>
      </c>
      <c r="M1334" s="12">
        <v>0</v>
      </c>
      <c r="N1334" s="12">
        <v>0</v>
      </c>
    </row>
    <row r="1335" spans="1:14">
      <c r="G1335" s="21"/>
    </row>
    <row r="1336" spans="1:14">
      <c r="A1336" s="11" t="s">
        <v>1322</v>
      </c>
      <c r="G1336" s="21"/>
    </row>
    <row r="1337" spans="1:14">
      <c r="A1337" s="11" t="s">
        <v>1323</v>
      </c>
      <c r="B1337" s="12">
        <v>50</v>
      </c>
      <c r="C1337" s="12">
        <v>50</v>
      </c>
      <c r="D1337" s="12" t="s">
        <v>642</v>
      </c>
      <c r="E1337" s="12">
        <v>50</v>
      </c>
      <c r="F1337" s="73">
        <v>3</v>
      </c>
      <c r="G1337" s="21">
        <v>60</v>
      </c>
      <c r="H1337" s="12">
        <v>0</v>
      </c>
      <c r="I1337" s="12">
        <v>246</v>
      </c>
      <c r="J1337" s="12">
        <v>0</v>
      </c>
      <c r="K1337" s="12">
        <v>0</v>
      </c>
      <c r="L1337" s="12">
        <v>0</v>
      </c>
      <c r="M1337" s="12">
        <v>0</v>
      </c>
      <c r="N1337" s="12">
        <v>0</v>
      </c>
    </row>
    <row r="1338" spans="1:14">
      <c r="A1338" s="11" t="s">
        <v>1324</v>
      </c>
      <c r="B1338" s="12">
        <v>50</v>
      </c>
      <c r="C1338" s="12">
        <v>50</v>
      </c>
      <c r="D1338" s="12" t="s">
        <v>632</v>
      </c>
      <c r="E1338" s="12">
        <v>50</v>
      </c>
      <c r="F1338" s="73">
        <v>3</v>
      </c>
      <c r="G1338" s="21">
        <v>60</v>
      </c>
      <c r="H1338" s="12">
        <v>0</v>
      </c>
      <c r="I1338" s="12">
        <v>246</v>
      </c>
      <c r="J1338" s="12">
        <v>0</v>
      </c>
      <c r="K1338" s="12">
        <v>0</v>
      </c>
      <c r="L1338" s="12">
        <v>0</v>
      </c>
      <c r="M1338" s="12">
        <v>0</v>
      </c>
      <c r="N1338" s="12">
        <v>0</v>
      </c>
    </row>
    <row r="1339" spans="1:14">
      <c r="A1339" s="11" t="s">
        <v>1324</v>
      </c>
      <c r="B1339" s="12">
        <v>50</v>
      </c>
      <c r="C1339" s="12">
        <v>50</v>
      </c>
      <c r="D1339" s="12" t="s">
        <v>637</v>
      </c>
      <c r="E1339" s="12">
        <v>50</v>
      </c>
      <c r="F1339" s="73">
        <v>3</v>
      </c>
      <c r="G1339" s="21">
        <v>60</v>
      </c>
      <c r="H1339" s="12">
        <v>0</v>
      </c>
      <c r="I1339" s="12">
        <v>246</v>
      </c>
      <c r="J1339" s="12">
        <v>0</v>
      </c>
      <c r="K1339" s="12">
        <v>0</v>
      </c>
      <c r="L1339" s="12">
        <v>0</v>
      </c>
      <c r="M1339" s="12">
        <v>0</v>
      </c>
      <c r="N1339" s="12">
        <v>0</v>
      </c>
    </row>
    <row r="1340" spans="1:14">
      <c r="A1340" s="11" t="s">
        <v>1324</v>
      </c>
      <c r="B1340" s="12">
        <v>50</v>
      </c>
      <c r="C1340" s="12">
        <v>50</v>
      </c>
      <c r="D1340" s="12" t="s">
        <v>1302</v>
      </c>
      <c r="E1340" s="12">
        <v>50</v>
      </c>
      <c r="F1340" s="73">
        <v>3</v>
      </c>
      <c r="G1340" s="21">
        <v>60</v>
      </c>
      <c r="H1340" s="12">
        <v>0</v>
      </c>
      <c r="I1340" s="12">
        <v>246</v>
      </c>
      <c r="J1340" s="12">
        <v>0</v>
      </c>
      <c r="K1340" s="12">
        <v>0</v>
      </c>
      <c r="L1340" s="12">
        <v>0</v>
      </c>
      <c r="M1340" s="12">
        <v>0</v>
      </c>
      <c r="N1340" s="12">
        <v>0</v>
      </c>
    </row>
    <row r="1341" spans="1:14">
      <c r="A1341" s="11" t="s">
        <v>1324</v>
      </c>
      <c r="B1341" s="12">
        <v>50</v>
      </c>
      <c r="C1341" s="12">
        <v>50</v>
      </c>
      <c r="D1341" s="12" t="s">
        <v>636</v>
      </c>
      <c r="E1341" s="12">
        <v>50</v>
      </c>
      <c r="F1341" s="73">
        <v>3</v>
      </c>
      <c r="G1341" s="21">
        <v>60</v>
      </c>
      <c r="H1341" s="12">
        <v>0</v>
      </c>
      <c r="I1341" s="12">
        <v>246</v>
      </c>
      <c r="J1341" s="12">
        <v>0</v>
      </c>
      <c r="K1341" s="12">
        <v>0</v>
      </c>
      <c r="L1341" s="12">
        <v>0</v>
      </c>
      <c r="M1341" s="12">
        <v>0</v>
      </c>
      <c r="N1341" s="12">
        <v>0</v>
      </c>
    </row>
    <row r="1342" spans="1:14">
      <c r="A1342" s="11" t="s">
        <v>1324</v>
      </c>
      <c r="B1342" s="12">
        <v>50</v>
      </c>
      <c r="C1342" s="12">
        <v>50</v>
      </c>
      <c r="D1342" s="12" t="s">
        <v>634</v>
      </c>
      <c r="E1342" s="12">
        <v>50</v>
      </c>
      <c r="F1342" s="73">
        <v>3</v>
      </c>
      <c r="G1342" s="21">
        <v>60</v>
      </c>
      <c r="H1342" s="12">
        <v>0</v>
      </c>
      <c r="I1342" s="12">
        <v>246</v>
      </c>
      <c r="J1342" s="12">
        <v>0</v>
      </c>
      <c r="K1342" s="12">
        <v>0</v>
      </c>
      <c r="L1342" s="12">
        <v>0</v>
      </c>
      <c r="M1342" s="12">
        <v>0</v>
      </c>
      <c r="N1342" s="12">
        <v>0</v>
      </c>
    </row>
    <row r="1343" spans="1:14">
      <c r="A1343" s="11" t="s">
        <v>1324</v>
      </c>
      <c r="B1343" s="12">
        <v>50</v>
      </c>
      <c r="C1343" s="12">
        <v>50</v>
      </c>
      <c r="D1343" s="12" t="s">
        <v>612</v>
      </c>
      <c r="E1343" s="12">
        <v>50</v>
      </c>
      <c r="F1343" s="73">
        <v>3</v>
      </c>
      <c r="G1343" s="21">
        <v>60</v>
      </c>
      <c r="H1343" s="12">
        <v>0</v>
      </c>
      <c r="I1343" s="12">
        <v>246</v>
      </c>
      <c r="J1343" s="12">
        <v>0</v>
      </c>
      <c r="K1343" s="12">
        <v>0</v>
      </c>
      <c r="L1343" s="12">
        <v>0</v>
      </c>
      <c r="M1343" s="12">
        <v>0</v>
      </c>
      <c r="N1343" s="12">
        <v>0</v>
      </c>
    </row>
    <row r="1344" spans="1:14">
      <c r="A1344" s="11" t="s">
        <v>1324</v>
      </c>
      <c r="B1344" s="12">
        <v>50</v>
      </c>
      <c r="C1344" s="12">
        <v>50</v>
      </c>
      <c r="D1344" s="12" t="s">
        <v>610</v>
      </c>
      <c r="E1344" s="12">
        <v>50</v>
      </c>
      <c r="F1344" s="73">
        <v>3</v>
      </c>
      <c r="G1344" s="21">
        <v>60</v>
      </c>
      <c r="H1344" s="12">
        <v>0</v>
      </c>
      <c r="I1344" s="12">
        <v>246</v>
      </c>
      <c r="J1344" s="12">
        <v>0</v>
      </c>
      <c r="K1344" s="12">
        <v>0</v>
      </c>
      <c r="L1344" s="12">
        <v>0</v>
      </c>
      <c r="M1344" s="12">
        <v>0</v>
      </c>
      <c r="N1344" s="12">
        <v>0</v>
      </c>
    </row>
    <row r="1345" spans="1:14">
      <c r="A1345" s="11" t="s">
        <v>1324</v>
      </c>
      <c r="B1345" s="12">
        <v>50</v>
      </c>
      <c r="C1345" s="12">
        <v>50</v>
      </c>
      <c r="D1345" s="12" t="s">
        <v>1325</v>
      </c>
      <c r="E1345" s="12">
        <v>50</v>
      </c>
      <c r="F1345" s="73">
        <v>3</v>
      </c>
      <c r="G1345" s="21">
        <v>60</v>
      </c>
      <c r="H1345" s="12">
        <v>0</v>
      </c>
      <c r="I1345" s="12">
        <v>246</v>
      </c>
      <c r="J1345" s="12">
        <v>0</v>
      </c>
      <c r="K1345" s="12">
        <v>0</v>
      </c>
      <c r="L1345" s="12">
        <v>0</v>
      </c>
      <c r="M1345" s="12">
        <v>0</v>
      </c>
      <c r="N1345" s="12">
        <v>0</v>
      </c>
    </row>
    <row r="1346" spans="1:14">
      <c r="A1346" s="11" t="s">
        <v>1324</v>
      </c>
      <c r="B1346" s="12">
        <v>50</v>
      </c>
      <c r="C1346" s="12">
        <v>50</v>
      </c>
      <c r="D1346" s="12" t="s">
        <v>608</v>
      </c>
      <c r="E1346" s="12">
        <v>50</v>
      </c>
      <c r="F1346" s="73">
        <v>3</v>
      </c>
      <c r="G1346" s="21">
        <v>60</v>
      </c>
      <c r="H1346" s="12">
        <v>0</v>
      </c>
      <c r="I1346" s="12">
        <v>246</v>
      </c>
      <c r="J1346" s="12">
        <v>0</v>
      </c>
      <c r="K1346" s="12">
        <v>0</v>
      </c>
      <c r="L1346" s="12">
        <v>0</v>
      </c>
      <c r="M1346" s="12">
        <v>0</v>
      </c>
      <c r="N1346" s="12">
        <v>0</v>
      </c>
    </row>
    <row r="1347" spans="1:14">
      <c r="A1347" s="11" t="s">
        <v>1323</v>
      </c>
      <c r="B1347" s="12">
        <v>50</v>
      </c>
      <c r="C1347" s="12">
        <v>50</v>
      </c>
      <c r="D1347" s="12" t="s">
        <v>606</v>
      </c>
      <c r="E1347" s="12">
        <v>50</v>
      </c>
      <c r="F1347" s="73">
        <v>3</v>
      </c>
      <c r="G1347" s="21">
        <v>60</v>
      </c>
      <c r="H1347" s="12">
        <v>0</v>
      </c>
      <c r="I1347" s="12">
        <v>246</v>
      </c>
      <c r="J1347" s="12">
        <v>0</v>
      </c>
      <c r="K1347" s="12">
        <v>0</v>
      </c>
      <c r="L1347" s="12">
        <v>0</v>
      </c>
      <c r="M1347" s="12">
        <v>0</v>
      </c>
      <c r="N1347" s="12">
        <v>0</v>
      </c>
    </row>
    <row r="1348" spans="1:14">
      <c r="A1348" s="11" t="s">
        <v>1324</v>
      </c>
      <c r="B1348" s="12">
        <v>50</v>
      </c>
      <c r="C1348" s="12">
        <v>50</v>
      </c>
      <c r="D1348" s="12" t="s">
        <v>641</v>
      </c>
      <c r="E1348" s="12">
        <v>50</v>
      </c>
      <c r="F1348" s="73">
        <v>1</v>
      </c>
      <c r="G1348" s="21">
        <v>60</v>
      </c>
      <c r="H1348" s="12">
        <v>0</v>
      </c>
      <c r="I1348" s="12">
        <v>246</v>
      </c>
      <c r="J1348" s="12">
        <v>0</v>
      </c>
      <c r="K1348" s="12">
        <v>0</v>
      </c>
      <c r="L1348" s="12">
        <v>0</v>
      </c>
      <c r="M1348" s="12">
        <v>0</v>
      </c>
      <c r="N1348" s="12">
        <v>0</v>
      </c>
    </row>
    <row r="1349" spans="1:14">
      <c r="A1349" s="11" t="s">
        <v>1324</v>
      </c>
      <c r="B1349" s="12">
        <v>50</v>
      </c>
      <c r="C1349" s="12">
        <v>50</v>
      </c>
      <c r="D1349" s="12" t="s">
        <v>1066</v>
      </c>
      <c r="E1349" s="12">
        <v>50</v>
      </c>
      <c r="F1349" s="73">
        <v>1</v>
      </c>
      <c r="G1349" s="21">
        <v>60</v>
      </c>
      <c r="H1349" s="12">
        <v>0</v>
      </c>
      <c r="I1349" s="12">
        <v>246</v>
      </c>
      <c r="J1349" s="12">
        <v>0</v>
      </c>
      <c r="K1349" s="12">
        <v>0</v>
      </c>
      <c r="L1349" s="12">
        <v>0</v>
      </c>
      <c r="M1349" s="12">
        <v>0</v>
      </c>
      <c r="N1349" s="12">
        <v>0</v>
      </c>
    </row>
    <row r="1350" spans="1:14">
      <c r="A1350" s="11" t="s">
        <v>1324</v>
      </c>
      <c r="B1350" s="12">
        <v>50</v>
      </c>
      <c r="C1350" s="12">
        <v>50</v>
      </c>
      <c r="D1350" s="12" t="s">
        <v>1069</v>
      </c>
      <c r="E1350" s="12">
        <v>50</v>
      </c>
      <c r="F1350" s="73">
        <v>1</v>
      </c>
      <c r="G1350" s="21">
        <v>60</v>
      </c>
      <c r="H1350" s="12">
        <v>0</v>
      </c>
      <c r="I1350" s="12">
        <v>246</v>
      </c>
      <c r="J1350" s="12">
        <v>0</v>
      </c>
      <c r="K1350" s="12">
        <v>0</v>
      </c>
      <c r="L1350" s="12">
        <v>0</v>
      </c>
      <c r="M1350" s="12">
        <v>0</v>
      </c>
      <c r="N1350" s="12">
        <v>0</v>
      </c>
    </row>
    <row r="1351" spans="1:14">
      <c r="A1351" s="11" t="s">
        <v>1324</v>
      </c>
      <c r="B1351" s="12">
        <v>50</v>
      </c>
      <c r="C1351" s="12">
        <v>50</v>
      </c>
      <c r="D1351" s="12" t="s">
        <v>1320</v>
      </c>
      <c r="E1351" s="12">
        <v>50</v>
      </c>
      <c r="F1351" s="73">
        <v>1</v>
      </c>
      <c r="G1351" s="21">
        <v>60</v>
      </c>
      <c r="H1351" s="12">
        <v>0</v>
      </c>
      <c r="I1351" s="12">
        <v>246</v>
      </c>
      <c r="J1351" s="12">
        <v>0</v>
      </c>
      <c r="K1351" s="12">
        <v>0</v>
      </c>
      <c r="L1351" s="12">
        <v>0</v>
      </c>
      <c r="M1351" s="12">
        <v>0</v>
      </c>
      <c r="N1351" s="12">
        <v>0</v>
      </c>
    </row>
    <row r="1352" spans="1:14">
      <c r="A1352" s="11" t="s">
        <v>1324</v>
      </c>
      <c r="B1352" s="12">
        <v>50</v>
      </c>
      <c r="C1352" s="12">
        <v>50</v>
      </c>
      <c r="D1352" s="12" t="s">
        <v>1321</v>
      </c>
      <c r="E1352" s="12">
        <v>50</v>
      </c>
      <c r="F1352" s="73">
        <v>1</v>
      </c>
      <c r="G1352" s="21">
        <v>60</v>
      </c>
      <c r="H1352" s="12">
        <v>0</v>
      </c>
      <c r="I1352" s="12">
        <v>246</v>
      </c>
      <c r="J1352" s="12">
        <v>0</v>
      </c>
      <c r="K1352" s="12">
        <v>0</v>
      </c>
      <c r="L1352" s="12">
        <v>0</v>
      </c>
      <c r="M1352" s="12">
        <v>0</v>
      </c>
      <c r="N1352" s="12">
        <v>0</v>
      </c>
    </row>
    <row r="1353" spans="1:14">
      <c r="A1353" s="11" t="s">
        <v>1323</v>
      </c>
      <c r="B1353" s="12">
        <v>30</v>
      </c>
      <c r="C1353" s="12">
        <v>72</v>
      </c>
      <c r="D1353" s="12" t="s">
        <v>642</v>
      </c>
      <c r="E1353" s="12">
        <v>10</v>
      </c>
      <c r="F1353" s="73">
        <v>1</v>
      </c>
      <c r="G1353" s="21">
        <v>15</v>
      </c>
      <c r="H1353" s="12">
        <v>0</v>
      </c>
      <c r="I1353" s="12">
        <v>246</v>
      </c>
      <c r="J1353" s="12">
        <v>0</v>
      </c>
      <c r="K1353" s="12">
        <v>0</v>
      </c>
      <c r="L1353" s="12">
        <v>0</v>
      </c>
      <c r="M1353" s="12">
        <v>0</v>
      </c>
      <c r="N1353" s="12">
        <v>0</v>
      </c>
    </row>
    <row r="1354" spans="1:14">
      <c r="A1354" s="11" t="s">
        <v>1324</v>
      </c>
      <c r="B1354" s="12">
        <v>30</v>
      </c>
      <c r="C1354" s="12">
        <v>72</v>
      </c>
      <c r="D1354" s="12" t="s">
        <v>632</v>
      </c>
      <c r="E1354" s="12">
        <v>10</v>
      </c>
      <c r="F1354" s="73">
        <v>1</v>
      </c>
      <c r="G1354" s="21">
        <v>15</v>
      </c>
      <c r="H1354" s="12">
        <v>0</v>
      </c>
      <c r="I1354" s="12">
        <v>246</v>
      </c>
      <c r="J1354" s="12">
        <v>0</v>
      </c>
      <c r="K1354" s="12">
        <v>0</v>
      </c>
      <c r="L1354" s="12">
        <v>0</v>
      </c>
      <c r="M1354" s="12">
        <v>0</v>
      </c>
      <c r="N1354" s="12">
        <v>0</v>
      </c>
    </row>
    <row r="1355" spans="1:14">
      <c r="A1355" s="11" t="s">
        <v>1324</v>
      </c>
      <c r="B1355" s="12">
        <v>30</v>
      </c>
      <c r="C1355" s="12">
        <v>72</v>
      </c>
      <c r="D1355" s="12" t="s">
        <v>637</v>
      </c>
      <c r="E1355" s="12">
        <v>10</v>
      </c>
      <c r="F1355" s="73">
        <v>1</v>
      </c>
      <c r="G1355" s="21">
        <v>15</v>
      </c>
      <c r="H1355" s="12">
        <v>0</v>
      </c>
      <c r="I1355" s="12">
        <v>246</v>
      </c>
      <c r="J1355" s="12">
        <v>0</v>
      </c>
      <c r="K1355" s="12">
        <v>0</v>
      </c>
      <c r="L1355" s="12">
        <v>0</v>
      </c>
      <c r="M1355" s="12">
        <v>0</v>
      </c>
      <c r="N1355" s="12">
        <v>0</v>
      </c>
    </row>
    <row r="1356" spans="1:14">
      <c r="A1356" s="11" t="s">
        <v>1324</v>
      </c>
      <c r="B1356" s="12">
        <v>30</v>
      </c>
      <c r="C1356" s="12">
        <v>72</v>
      </c>
      <c r="D1356" s="12" t="s">
        <v>1302</v>
      </c>
      <c r="E1356" s="12">
        <v>10</v>
      </c>
      <c r="F1356" s="73">
        <v>1</v>
      </c>
      <c r="G1356" s="21">
        <v>15</v>
      </c>
      <c r="H1356" s="12">
        <v>0</v>
      </c>
      <c r="I1356" s="12">
        <v>246</v>
      </c>
      <c r="J1356" s="12">
        <v>0</v>
      </c>
      <c r="K1356" s="12">
        <v>0</v>
      </c>
      <c r="L1356" s="12">
        <v>0</v>
      </c>
      <c r="M1356" s="12">
        <v>0</v>
      </c>
      <c r="N1356" s="12">
        <v>0</v>
      </c>
    </row>
    <row r="1357" spans="1:14">
      <c r="A1357" s="11" t="s">
        <v>1324</v>
      </c>
      <c r="B1357" s="12">
        <v>30</v>
      </c>
      <c r="C1357" s="12">
        <v>72</v>
      </c>
      <c r="D1357" s="12" t="s">
        <v>636</v>
      </c>
      <c r="E1357" s="12">
        <v>10</v>
      </c>
      <c r="F1357" s="73">
        <v>1</v>
      </c>
      <c r="G1357" s="21">
        <v>15</v>
      </c>
      <c r="H1357" s="12">
        <v>0</v>
      </c>
      <c r="I1357" s="12">
        <v>246</v>
      </c>
      <c r="J1357" s="12">
        <v>0</v>
      </c>
      <c r="K1357" s="12">
        <v>0</v>
      </c>
      <c r="L1357" s="12">
        <v>0</v>
      </c>
      <c r="M1357" s="12">
        <v>0</v>
      </c>
      <c r="N1357" s="12">
        <v>0</v>
      </c>
    </row>
    <row r="1358" spans="1:14">
      <c r="A1358" s="11" t="s">
        <v>1324</v>
      </c>
      <c r="B1358" s="12">
        <v>30</v>
      </c>
      <c r="C1358" s="12">
        <v>72</v>
      </c>
      <c r="D1358" s="12" t="s">
        <v>634</v>
      </c>
      <c r="E1358" s="12">
        <v>10</v>
      </c>
      <c r="F1358" s="73">
        <v>1</v>
      </c>
      <c r="G1358" s="21">
        <v>15</v>
      </c>
      <c r="H1358" s="12">
        <v>0</v>
      </c>
      <c r="I1358" s="12">
        <v>246</v>
      </c>
      <c r="J1358" s="12">
        <v>0</v>
      </c>
      <c r="K1358" s="12">
        <v>0</v>
      </c>
      <c r="L1358" s="12">
        <v>0</v>
      </c>
      <c r="M1358" s="12">
        <v>0</v>
      </c>
      <c r="N1358" s="12">
        <v>0</v>
      </c>
    </row>
    <row r="1359" spans="1:14">
      <c r="A1359" s="11" t="s">
        <v>1324</v>
      </c>
      <c r="B1359" s="12">
        <v>30</v>
      </c>
      <c r="C1359" s="12">
        <v>72</v>
      </c>
      <c r="D1359" s="12" t="s">
        <v>612</v>
      </c>
      <c r="E1359" s="12">
        <v>10</v>
      </c>
      <c r="F1359" s="73">
        <v>1</v>
      </c>
      <c r="G1359" s="21">
        <v>15</v>
      </c>
      <c r="H1359" s="12">
        <v>0</v>
      </c>
      <c r="I1359" s="12">
        <v>246</v>
      </c>
      <c r="J1359" s="12">
        <v>0</v>
      </c>
      <c r="K1359" s="12">
        <v>0</v>
      </c>
      <c r="L1359" s="12">
        <v>0</v>
      </c>
      <c r="M1359" s="12">
        <v>0</v>
      </c>
      <c r="N1359" s="12">
        <v>0</v>
      </c>
    </row>
    <row r="1360" spans="1:14">
      <c r="A1360" s="11" t="s">
        <v>1324</v>
      </c>
      <c r="B1360" s="12">
        <v>30</v>
      </c>
      <c r="C1360" s="12">
        <v>72</v>
      </c>
      <c r="D1360" s="12" t="s">
        <v>610</v>
      </c>
      <c r="E1360" s="12">
        <v>10</v>
      </c>
      <c r="F1360" s="73">
        <v>1</v>
      </c>
      <c r="G1360" s="21">
        <v>15</v>
      </c>
      <c r="H1360" s="12">
        <v>0</v>
      </c>
      <c r="I1360" s="12">
        <v>246</v>
      </c>
      <c r="J1360" s="12">
        <v>0</v>
      </c>
      <c r="K1360" s="12">
        <v>0</v>
      </c>
      <c r="L1360" s="12">
        <v>0</v>
      </c>
      <c r="M1360" s="12">
        <v>0</v>
      </c>
      <c r="N1360" s="12">
        <v>0</v>
      </c>
    </row>
    <row r="1361" spans="1:14">
      <c r="A1361" s="11" t="s">
        <v>1324</v>
      </c>
      <c r="B1361" s="12">
        <v>30</v>
      </c>
      <c r="C1361" s="12">
        <v>72</v>
      </c>
      <c r="D1361" s="12" t="s">
        <v>1325</v>
      </c>
      <c r="E1361" s="12">
        <v>10</v>
      </c>
      <c r="F1361" s="73">
        <v>1</v>
      </c>
      <c r="G1361" s="21">
        <v>15</v>
      </c>
      <c r="H1361" s="12">
        <v>0</v>
      </c>
      <c r="I1361" s="12">
        <v>246</v>
      </c>
      <c r="J1361" s="12">
        <v>0</v>
      </c>
      <c r="K1361" s="12">
        <v>0</v>
      </c>
      <c r="L1361" s="12">
        <v>0</v>
      </c>
      <c r="M1361" s="12">
        <v>0</v>
      </c>
      <c r="N1361" s="12">
        <v>0</v>
      </c>
    </row>
    <row r="1362" spans="1:14">
      <c r="A1362" s="11" t="s">
        <v>1324</v>
      </c>
      <c r="B1362" s="12">
        <v>30</v>
      </c>
      <c r="C1362" s="12">
        <v>72</v>
      </c>
      <c r="D1362" s="12" t="s">
        <v>608</v>
      </c>
      <c r="E1362" s="12">
        <v>10</v>
      </c>
      <c r="F1362" s="73">
        <v>1</v>
      </c>
      <c r="G1362" s="21">
        <v>15</v>
      </c>
      <c r="H1362" s="12">
        <v>0</v>
      </c>
      <c r="I1362" s="12">
        <v>246</v>
      </c>
      <c r="J1362" s="12">
        <v>0</v>
      </c>
      <c r="K1362" s="12">
        <v>0</v>
      </c>
      <c r="L1362" s="12">
        <v>0</v>
      </c>
      <c r="M1362" s="12">
        <v>0</v>
      </c>
      <c r="N1362" s="12">
        <v>0</v>
      </c>
    </row>
    <row r="1363" spans="1:14">
      <c r="A1363" s="11" t="s">
        <v>1323</v>
      </c>
      <c r="B1363" s="12">
        <v>30</v>
      </c>
      <c r="C1363" s="12">
        <v>72</v>
      </c>
      <c r="D1363" s="12" t="s">
        <v>606</v>
      </c>
      <c r="E1363" s="12">
        <v>10</v>
      </c>
      <c r="F1363" s="73">
        <v>1</v>
      </c>
      <c r="G1363" s="21">
        <v>15</v>
      </c>
      <c r="H1363" s="12">
        <v>0</v>
      </c>
      <c r="I1363" s="12">
        <v>246</v>
      </c>
      <c r="J1363" s="12">
        <v>0</v>
      </c>
      <c r="K1363" s="12">
        <v>0</v>
      </c>
      <c r="L1363" s="12">
        <v>0</v>
      </c>
      <c r="M1363" s="12">
        <v>0</v>
      </c>
      <c r="N1363" s="12">
        <v>0</v>
      </c>
    </row>
    <row r="1364" spans="1:14">
      <c r="A1364" s="11" t="s">
        <v>1323</v>
      </c>
      <c r="B1364" s="12">
        <v>40</v>
      </c>
      <c r="C1364" s="12">
        <v>29</v>
      </c>
      <c r="D1364" s="12" t="s">
        <v>642</v>
      </c>
      <c r="E1364" s="12">
        <v>10</v>
      </c>
      <c r="F1364" s="73">
        <v>1</v>
      </c>
      <c r="G1364" s="21">
        <v>15</v>
      </c>
      <c r="H1364" s="12">
        <v>0</v>
      </c>
      <c r="I1364" s="12">
        <v>246</v>
      </c>
      <c r="J1364" s="12">
        <v>0</v>
      </c>
      <c r="K1364" s="12">
        <v>0</v>
      </c>
      <c r="L1364" s="12">
        <v>0</v>
      </c>
      <c r="M1364" s="12">
        <v>0</v>
      </c>
      <c r="N1364" s="12">
        <v>0</v>
      </c>
    </row>
    <row r="1365" spans="1:14">
      <c r="A1365" s="11" t="s">
        <v>1324</v>
      </c>
      <c r="B1365" s="12">
        <v>40</v>
      </c>
      <c r="C1365" s="12">
        <v>29</v>
      </c>
      <c r="D1365" s="12" t="s">
        <v>632</v>
      </c>
      <c r="E1365" s="12">
        <v>10</v>
      </c>
      <c r="F1365" s="73">
        <v>1</v>
      </c>
      <c r="G1365" s="21">
        <v>15</v>
      </c>
      <c r="H1365" s="12">
        <v>0</v>
      </c>
      <c r="I1365" s="12">
        <v>246</v>
      </c>
      <c r="J1365" s="12">
        <v>0</v>
      </c>
      <c r="K1365" s="12">
        <v>0</v>
      </c>
      <c r="L1365" s="12">
        <v>0</v>
      </c>
      <c r="M1365" s="12">
        <v>0</v>
      </c>
      <c r="N1365" s="12">
        <v>0</v>
      </c>
    </row>
    <row r="1366" spans="1:14">
      <c r="A1366" s="11" t="s">
        <v>1324</v>
      </c>
      <c r="B1366" s="12">
        <v>40</v>
      </c>
      <c r="C1366" s="12">
        <v>29</v>
      </c>
      <c r="D1366" s="12" t="s">
        <v>637</v>
      </c>
      <c r="E1366" s="12">
        <v>10</v>
      </c>
      <c r="F1366" s="73">
        <v>1</v>
      </c>
      <c r="G1366" s="21">
        <v>15</v>
      </c>
      <c r="H1366" s="12">
        <v>0</v>
      </c>
      <c r="I1366" s="12">
        <v>246</v>
      </c>
      <c r="J1366" s="12">
        <v>0</v>
      </c>
      <c r="K1366" s="12">
        <v>0</v>
      </c>
      <c r="L1366" s="12">
        <v>0</v>
      </c>
      <c r="M1366" s="12">
        <v>0</v>
      </c>
      <c r="N1366" s="12">
        <v>0</v>
      </c>
    </row>
    <row r="1367" spans="1:14">
      <c r="A1367" s="11" t="s">
        <v>1324</v>
      </c>
      <c r="B1367" s="12">
        <v>40</v>
      </c>
      <c r="C1367" s="12">
        <v>29</v>
      </c>
      <c r="D1367" s="12" t="s">
        <v>1302</v>
      </c>
      <c r="E1367" s="12">
        <v>10</v>
      </c>
      <c r="F1367" s="73">
        <v>1</v>
      </c>
      <c r="G1367" s="21">
        <v>15</v>
      </c>
      <c r="H1367" s="12">
        <v>0</v>
      </c>
      <c r="I1367" s="12">
        <v>246</v>
      </c>
      <c r="J1367" s="12">
        <v>0</v>
      </c>
      <c r="K1367" s="12">
        <v>0</v>
      </c>
      <c r="L1367" s="12">
        <v>0</v>
      </c>
      <c r="M1367" s="12">
        <v>0</v>
      </c>
      <c r="N1367" s="12">
        <v>0</v>
      </c>
    </row>
    <row r="1368" spans="1:14">
      <c r="A1368" s="11" t="s">
        <v>1324</v>
      </c>
      <c r="B1368" s="12">
        <v>40</v>
      </c>
      <c r="C1368" s="12">
        <v>29</v>
      </c>
      <c r="D1368" s="12" t="s">
        <v>636</v>
      </c>
      <c r="E1368" s="12">
        <v>10</v>
      </c>
      <c r="F1368" s="73">
        <v>1</v>
      </c>
      <c r="G1368" s="21">
        <v>15</v>
      </c>
      <c r="H1368" s="12">
        <v>0</v>
      </c>
      <c r="I1368" s="12">
        <v>246</v>
      </c>
      <c r="J1368" s="12">
        <v>0</v>
      </c>
      <c r="K1368" s="12">
        <v>0</v>
      </c>
      <c r="L1368" s="12">
        <v>0</v>
      </c>
      <c r="M1368" s="12">
        <v>0</v>
      </c>
      <c r="N1368" s="12">
        <v>0</v>
      </c>
    </row>
    <row r="1369" spans="1:14">
      <c r="A1369" s="11" t="s">
        <v>1324</v>
      </c>
      <c r="B1369" s="12">
        <v>40</v>
      </c>
      <c r="C1369" s="12">
        <v>29</v>
      </c>
      <c r="D1369" s="12" t="s">
        <v>634</v>
      </c>
      <c r="E1369" s="12">
        <v>10</v>
      </c>
      <c r="F1369" s="73">
        <v>1</v>
      </c>
      <c r="G1369" s="21">
        <v>15</v>
      </c>
      <c r="H1369" s="12">
        <v>0</v>
      </c>
      <c r="I1369" s="12">
        <v>246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</row>
    <row r="1370" spans="1:14">
      <c r="A1370" s="11" t="s">
        <v>1324</v>
      </c>
      <c r="B1370" s="12">
        <v>40</v>
      </c>
      <c r="C1370" s="12">
        <v>29</v>
      </c>
      <c r="D1370" s="12" t="s">
        <v>612</v>
      </c>
      <c r="E1370" s="12">
        <v>10</v>
      </c>
      <c r="F1370" s="73">
        <v>1</v>
      </c>
      <c r="G1370" s="21">
        <v>15</v>
      </c>
      <c r="H1370" s="12">
        <v>0</v>
      </c>
      <c r="I1370" s="12">
        <v>246</v>
      </c>
      <c r="J1370" s="12">
        <v>0</v>
      </c>
      <c r="K1370" s="12">
        <v>0</v>
      </c>
      <c r="L1370" s="12">
        <v>0</v>
      </c>
      <c r="M1370" s="12">
        <v>0</v>
      </c>
      <c r="N1370" s="12">
        <v>0</v>
      </c>
    </row>
    <row r="1371" spans="1:14">
      <c r="A1371" s="11" t="s">
        <v>1324</v>
      </c>
      <c r="B1371" s="12">
        <v>40</v>
      </c>
      <c r="C1371" s="12">
        <v>29</v>
      </c>
      <c r="D1371" s="12" t="s">
        <v>610</v>
      </c>
      <c r="E1371" s="12">
        <v>10</v>
      </c>
      <c r="F1371" s="73">
        <v>1</v>
      </c>
      <c r="G1371" s="21">
        <v>15</v>
      </c>
      <c r="H1371" s="12">
        <v>0</v>
      </c>
      <c r="I1371" s="12">
        <v>246</v>
      </c>
      <c r="J1371" s="12">
        <v>0</v>
      </c>
      <c r="K1371" s="12">
        <v>0</v>
      </c>
      <c r="L1371" s="12">
        <v>0</v>
      </c>
      <c r="M1371" s="12">
        <v>0</v>
      </c>
      <c r="N1371" s="12">
        <v>0</v>
      </c>
    </row>
    <row r="1372" spans="1:14">
      <c r="A1372" s="11" t="s">
        <v>1324</v>
      </c>
      <c r="B1372" s="12">
        <v>40</v>
      </c>
      <c r="C1372" s="12">
        <v>29</v>
      </c>
      <c r="D1372" s="12" t="s">
        <v>1325</v>
      </c>
      <c r="E1372" s="12">
        <v>10</v>
      </c>
      <c r="F1372" s="73">
        <v>1</v>
      </c>
      <c r="G1372" s="21">
        <v>15</v>
      </c>
      <c r="H1372" s="12">
        <v>0</v>
      </c>
      <c r="I1372" s="12">
        <v>246</v>
      </c>
      <c r="J1372" s="12">
        <v>0</v>
      </c>
      <c r="K1372" s="12">
        <v>0</v>
      </c>
      <c r="L1372" s="12">
        <v>0</v>
      </c>
      <c r="M1372" s="12">
        <v>0</v>
      </c>
      <c r="N1372" s="12">
        <v>0</v>
      </c>
    </row>
    <row r="1373" spans="1:14">
      <c r="A1373" s="11" t="s">
        <v>1324</v>
      </c>
      <c r="B1373" s="12">
        <v>40</v>
      </c>
      <c r="C1373" s="12">
        <v>29</v>
      </c>
      <c r="D1373" s="12" t="s">
        <v>608</v>
      </c>
      <c r="E1373" s="12">
        <v>10</v>
      </c>
      <c r="F1373" s="73">
        <v>1</v>
      </c>
      <c r="G1373" s="21">
        <v>15</v>
      </c>
      <c r="H1373" s="12">
        <v>0</v>
      </c>
      <c r="I1373" s="12">
        <v>246</v>
      </c>
      <c r="J1373" s="12">
        <v>0</v>
      </c>
      <c r="K1373" s="12">
        <v>0</v>
      </c>
      <c r="L1373" s="12">
        <v>0</v>
      </c>
      <c r="M1373" s="12">
        <v>0</v>
      </c>
      <c r="N1373" s="12">
        <v>0</v>
      </c>
    </row>
    <row r="1374" spans="1:14">
      <c r="A1374" s="11" t="s">
        <v>1323</v>
      </c>
      <c r="B1374" s="12">
        <v>40</v>
      </c>
      <c r="C1374" s="12">
        <v>29</v>
      </c>
      <c r="D1374" s="12" t="s">
        <v>606</v>
      </c>
      <c r="E1374" s="12">
        <v>10</v>
      </c>
      <c r="F1374" s="73">
        <v>1</v>
      </c>
      <c r="G1374" s="21">
        <v>15</v>
      </c>
      <c r="H1374" s="12">
        <v>0</v>
      </c>
      <c r="I1374" s="12">
        <v>246</v>
      </c>
      <c r="J1374" s="12">
        <v>0</v>
      </c>
      <c r="K1374" s="12">
        <v>0</v>
      </c>
      <c r="L1374" s="12">
        <v>0</v>
      </c>
      <c r="M1374" s="12">
        <v>0</v>
      </c>
      <c r="N1374" s="12">
        <v>0</v>
      </c>
    </row>
    <row r="1375" spans="1:14">
      <c r="A1375" s="11" t="s">
        <v>1323</v>
      </c>
      <c r="B1375" s="12">
        <v>73</v>
      </c>
      <c r="C1375" s="12">
        <v>32</v>
      </c>
      <c r="D1375" s="12" t="s">
        <v>642</v>
      </c>
      <c r="E1375" s="12">
        <v>10</v>
      </c>
      <c r="F1375" s="73">
        <v>1</v>
      </c>
      <c r="G1375" s="21">
        <v>15</v>
      </c>
      <c r="H1375" s="12">
        <v>0</v>
      </c>
      <c r="I1375" s="12">
        <v>246</v>
      </c>
      <c r="J1375" s="12">
        <v>0</v>
      </c>
      <c r="K1375" s="12">
        <v>0</v>
      </c>
      <c r="L1375" s="12">
        <v>0</v>
      </c>
      <c r="M1375" s="12">
        <v>0</v>
      </c>
      <c r="N1375" s="12">
        <v>0</v>
      </c>
    </row>
    <row r="1376" spans="1:14">
      <c r="A1376" s="11" t="s">
        <v>1324</v>
      </c>
      <c r="B1376" s="12">
        <v>73</v>
      </c>
      <c r="C1376" s="12">
        <v>32</v>
      </c>
      <c r="D1376" s="12" t="s">
        <v>632</v>
      </c>
      <c r="E1376" s="12">
        <v>10</v>
      </c>
      <c r="F1376" s="73">
        <v>1</v>
      </c>
      <c r="G1376" s="21">
        <v>15</v>
      </c>
      <c r="H1376" s="12">
        <v>0</v>
      </c>
      <c r="I1376" s="12">
        <v>246</v>
      </c>
      <c r="J1376" s="12">
        <v>0</v>
      </c>
      <c r="K1376" s="12">
        <v>0</v>
      </c>
      <c r="L1376" s="12">
        <v>0</v>
      </c>
      <c r="M1376" s="12">
        <v>0</v>
      </c>
      <c r="N1376" s="12">
        <v>0</v>
      </c>
    </row>
    <row r="1377" spans="1:14">
      <c r="A1377" s="11" t="s">
        <v>1324</v>
      </c>
      <c r="B1377" s="12">
        <v>73</v>
      </c>
      <c r="C1377" s="12">
        <v>32</v>
      </c>
      <c r="D1377" s="12" t="s">
        <v>637</v>
      </c>
      <c r="E1377" s="12">
        <v>10</v>
      </c>
      <c r="F1377" s="73">
        <v>1</v>
      </c>
      <c r="G1377" s="21">
        <v>15</v>
      </c>
      <c r="H1377" s="12">
        <v>0</v>
      </c>
      <c r="I1377" s="12">
        <v>246</v>
      </c>
      <c r="J1377" s="12">
        <v>0</v>
      </c>
      <c r="K1377" s="12">
        <v>0</v>
      </c>
      <c r="L1377" s="12">
        <v>0</v>
      </c>
      <c r="M1377" s="12">
        <v>0</v>
      </c>
      <c r="N1377" s="12">
        <v>0</v>
      </c>
    </row>
    <row r="1378" spans="1:14">
      <c r="A1378" s="11" t="s">
        <v>1324</v>
      </c>
      <c r="B1378" s="12">
        <v>73</v>
      </c>
      <c r="C1378" s="12">
        <v>32</v>
      </c>
      <c r="D1378" s="12" t="s">
        <v>1302</v>
      </c>
      <c r="E1378" s="12">
        <v>10</v>
      </c>
      <c r="F1378" s="73">
        <v>1</v>
      </c>
      <c r="G1378" s="21">
        <v>15</v>
      </c>
      <c r="H1378" s="12">
        <v>0</v>
      </c>
      <c r="I1378" s="12">
        <v>246</v>
      </c>
      <c r="J1378" s="12">
        <v>0</v>
      </c>
      <c r="K1378" s="12">
        <v>0</v>
      </c>
      <c r="L1378" s="12">
        <v>0</v>
      </c>
      <c r="M1378" s="12">
        <v>0</v>
      </c>
      <c r="N1378" s="12">
        <v>0</v>
      </c>
    </row>
    <row r="1379" spans="1:14">
      <c r="A1379" s="11" t="s">
        <v>1324</v>
      </c>
      <c r="B1379" s="12">
        <v>73</v>
      </c>
      <c r="C1379" s="12">
        <v>32</v>
      </c>
      <c r="D1379" s="12" t="s">
        <v>636</v>
      </c>
      <c r="E1379" s="12">
        <v>10</v>
      </c>
      <c r="F1379" s="73">
        <v>1</v>
      </c>
      <c r="G1379" s="21">
        <v>15</v>
      </c>
      <c r="H1379" s="12">
        <v>0</v>
      </c>
      <c r="I1379" s="12">
        <v>246</v>
      </c>
      <c r="J1379" s="12">
        <v>0</v>
      </c>
      <c r="K1379" s="12">
        <v>0</v>
      </c>
      <c r="L1379" s="12">
        <v>0</v>
      </c>
      <c r="M1379" s="12">
        <v>0</v>
      </c>
      <c r="N1379" s="12">
        <v>0</v>
      </c>
    </row>
    <row r="1380" spans="1:14">
      <c r="A1380" s="11" t="s">
        <v>1324</v>
      </c>
      <c r="B1380" s="12">
        <v>73</v>
      </c>
      <c r="C1380" s="12">
        <v>32</v>
      </c>
      <c r="D1380" s="12" t="s">
        <v>634</v>
      </c>
      <c r="E1380" s="12">
        <v>10</v>
      </c>
      <c r="F1380" s="73">
        <v>1</v>
      </c>
      <c r="G1380" s="21">
        <v>15</v>
      </c>
      <c r="H1380" s="12">
        <v>0</v>
      </c>
      <c r="I1380" s="12">
        <v>246</v>
      </c>
      <c r="J1380" s="12">
        <v>0</v>
      </c>
      <c r="K1380" s="12">
        <v>0</v>
      </c>
      <c r="L1380" s="12">
        <v>0</v>
      </c>
      <c r="M1380" s="12">
        <v>0</v>
      </c>
      <c r="N1380" s="12">
        <v>0</v>
      </c>
    </row>
    <row r="1381" spans="1:14">
      <c r="A1381" s="11" t="s">
        <v>1324</v>
      </c>
      <c r="B1381" s="12">
        <v>73</v>
      </c>
      <c r="C1381" s="12">
        <v>32</v>
      </c>
      <c r="D1381" s="12" t="s">
        <v>612</v>
      </c>
      <c r="E1381" s="12">
        <v>10</v>
      </c>
      <c r="F1381" s="73">
        <v>1</v>
      </c>
      <c r="G1381" s="21">
        <v>15</v>
      </c>
      <c r="H1381" s="12">
        <v>0</v>
      </c>
      <c r="I1381" s="12">
        <v>246</v>
      </c>
      <c r="J1381" s="12">
        <v>0</v>
      </c>
      <c r="K1381" s="12">
        <v>0</v>
      </c>
      <c r="L1381" s="12">
        <v>0</v>
      </c>
      <c r="M1381" s="12">
        <v>0</v>
      </c>
      <c r="N1381" s="12">
        <v>0</v>
      </c>
    </row>
    <row r="1382" spans="1:14">
      <c r="A1382" s="11" t="s">
        <v>1324</v>
      </c>
      <c r="B1382" s="12">
        <v>73</v>
      </c>
      <c r="C1382" s="12">
        <v>32</v>
      </c>
      <c r="D1382" s="12" t="s">
        <v>610</v>
      </c>
      <c r="E1382" s="12">
        <v>10</v>
      </c>
      <c r="F1382" s="73">
        <v>1</v>
      </c>
      <c r="G1382" s="21">
        <v>15</v>
      </c>
      <c r="H1382" s="12">
        <v>0</v>
      </c>
      <c r="I1382" s="12">
        <v>246</v>
      </c>
      <c r="J1382" s="12">
        <v>0</v>
      </c>
      <c r="K1382" s="12">
        <v>0</v>
      </c>
      <c r="L1382" s="12">
        <v>0</v>
      </c>
      <c r="M1382" s="12">
        <v>0</v>
      </c>
      <c r="N1382" s="12">
        <v>0</v>
      </c>
    </row>
    <row r="1383" spans="1:14">
      <c r="A1383" s="11" t="s">
        <v>1324</v>
      </c>
      <c r="B1383" s="12">
        <v>73</v>
      </c>
      <c r="C1383" s="12">
        <v>32</v>
      </c>
      <c r="D1383" s="12" t="s">
        <v>1325</v>
      </c>
      <c r="E1383" s="12">
        <v>10</v>
      </c>
      <c r="F1383" s="73">
        <v>1</v>
      </c>
      <c r="G1383" s="21">
        <v>15</v>
      </c>
      <c r="H1383" s="12">
        <v>0</v>
      </c>
      <c r="I1383" s="12">
        <v>246</v>
      </c>
      <c r="J1383" s="12">
        <v>0</v>
      </c>
      <c r="K1383" s="12">
        <v>0</v>
      </c>
      <c r="L1383" s="12">
        <v>0</v>
      </c>
      <c r="M1383" s="12">
        <v>0</v>
      </c>
      <c r="N1383" s="12">
        <v>0</v>
      </c>
    </row>
    <row r="1384" spans="1:14">
      <c r="A1384" s="11" t="s">
        <v>1324</v>
      </c>
      <c r="B1384" s="12">
        <v>73</v>
      </c>
      <c r="C1384" s="12">
        <v>32</v>
      </c>
      <c r="D1384" s="12" t="s">
        <v>608</v>
      </c>
      <c r="E1384" s="12">
        <v>10</v>
      </c>
      <c r="F1384" s="73">
        <v>1</v>
      </c>
      <c r="G1384" s="21">
        <v>15</v>
      </c>
      <c r="H1384" s="12">
        <v>0</v>
      </c>
      <c r="I1384" s="12">
        <v>246</v>
      </c>
      <c r="J1384" s="12">
        <v>0</v>
      </c>
      <c r="K1384" s="12">
        <v>0</v>
      </c>
      <c r="L1384" s="12">
        <v>0</v>
      </c>
      <c r="M1384" s="12">
        <v>0</v>
      </c>
      <c r="N1384" s="12">
        <v>0</v>
      </c>
    </row>
    <row r="1385" spans="1:14">
      <c r="A1385" s="11" t="s">
        <v>1323</v>
      </c>
      <c r="B1385" s="12">
        <v>73</v>
      </c>
      <c r="C1385" s="12">
        <v>32</v>
      </c>
      <c r="D1385" s="12" t="s">
        <v>606</v>
      </c>
      <c r="E1385" s="12">
        <v>10</v>
      </c>
      <c r="F1385" s="73">
        <v>1</v>
      </c>
      <c r="G1385" s="21">
        <v>15</v>
      </c>
      <c r="H1385" s="12">
        <v>0</v>
      </c>
      <c r="I1385" s="12">
        <v>246</v>
      </c>
      <c r="J1385" s="12">
        <v>0</v>
      </c>
      <c r="K1385" s="12">
        <v>0</v>
      </c>
      <c r="L1385" s="12">
        <v>0</v>
      </c>
      <c r="M1385" s="12">
        <v>0</v>
      </c>
      <c r="N1385" s="12">
        <v>0</v>
      </c>
    </row>
    <row r="1386" spans="1:14">
      <c r="A1386" s="11" t="s">
        <v>1323</v>
      </c>
      <c r="B1386" s="12">
        <v>70</v>
      </c>
      <c r="C1386" s="12">
        <v>80</v>
      </c>
      <c r="D1386" s="12" t="s">
        <v>642</v>
      </c>
      <c r="E1386" s="12">
        <v>15</v>
      </c>
      <c r="F1386" s="73">
        <v>1</v>
      </c>
      <c r="G1386" s="21">
        <v>15</v>
      </c>
      <c r="H1386" s="12">
        <v>0</v>
      </c>
      <c r="I1386" s="12">
        <v>246</v>
      </c>
      <c r="J1386" s="12">
        <v>0</v>
      </c>
      <c r="K1386" s="12">
        <v>0</v>
      </c>
      <c r="L1386" s="12">
        <v>0</v>
      </c>
      <c r="M1386" s="12">
        <v>0</v>
      </c>
      <c r="N1386" s="12">
        <v>0</v>
      </c>
    </row>
    <row r="1387" spans="1:14">
      <c r="A1387" s="11" t="s">
        <v>1324</v>
      </c>
      <c r="B1387" s="12">
        <v>70</v>
      </c>
      <c r="C1387" s="12">
        <v>80</v>
      </c>
      <c r="D1387" s="12" t="s">
        <v>632</v>
      </c>
      <c r="E1387" s="12">
        <v>15</v>
      </c>
      <c r="F1387" s="73">
        <v>1</v>
      </c>
      <c r="G1387" s="21">
        <v>15</v>
      </c>
      <c r="H1387" s="12">
        <v>0</v>
      </c>
      <c r="I1387" s="12">
        <v>246</v>
      </c>
      <c r="J1387" s="12">
        <v>0</v>
      </c>
      <c r="K1387" s="12">
        <v>0</v>
      </c>
      <c r="L1387" s="12">
        <v>0</v>
      </c>
      <c r="M1387" s="12">
        <v>0</v>
      </c>
      <c r="N1387" s="12">
        <v>0</v>
      </c>
    </row>
    <row r="1388" spans="1:14">
      <c r="A1388" s="11" t="s">
        <v>1324</v>
      </c>
      <c r="B1388" s="12">
        <v>70</v>
      </c>
      <c r="C1388" s="12">
        <v>80</v>
      </c>
      <c r="D1388" s="12" t="s">
        <v>637</v>
      </c>
      <c r="E1388" s="12">
        <v>15</v>
      </c>
      <c r="F1388" s="73">
        <v>1</v>
      </c>
      <c r="G1388" s="21">
        <v>15</v>
      </c>
      <c r="H1388" s="12">
        <v>0</v>
      </c>
      <c r="I1388" s="12">
        <v>246</v>
      </c>
      <c r="J1388" s="12">
        <v>0</v>
      </c>
      <c r="K1388" s="12">
        <v>0</v>
      </c>
      <c r="L1388" s="12">
        <v>0</v>
      </c>
      <c r="M1388" s="12">
        <v>0</v>
      </c>
      <c r="N1388" s="12">
        <v>0</v>
      </c>
    </row>
    <row r="1389" spans="1:14">
      <c r="A1389" s="11" t="s">
        <v>1324</v>
      </c>
      <c r="B1389" s="12">
        <v>70</v>
      </c>
      <c r="C1389" s="12">
        <v>80</v>
      </c>
      <c r="D1389" s="12" t="s">
        <v>1302</v>
      </c>
      <c r="E1389" s="12">
        <v>15</v>
      </c>
      <c r="F1389" s="73">
        <v>1</v>
      </c>
      <c r="G1389" s="21">
        <v>15</v>
      </c>
      <c r="H1389" s="12">
        <v>0</v>
      </c>
      <c r="I1389" s="12">
        <v>246</v>
      </c>
      <c r="J1389" s="12">
        <v>0</v>
      </c>
      <c r="K1389" s="12">
        <v>0</v>
      </c>
      <c r="L1389" s="12">
        <v>0</v>
      </c>
      <c r="M1389" s="12">
        <v>0</v>
      </c>
      <c r="N1389" s="12">
        <v>0</v>
      </c>
    </row>
    <row r="1390" spans="1:14">
      <c r="A1390" s="11" t="s">
        <v>1324</v>
      </c>
      <c r="B1390" s="12">
        <v>70</v>
      </c>
      <c r="C1390" s="12">
        <v>80</v>
      </c>
      <c r="D1390" s="12" t="s">
        <v>636</v>
      </c>
      <c r="E1390" s="12">
        <v>15</v>
      </c>
      <c r="F1390" s="73">
        <v>1</v>
      </c>
      <c r="G1390" s="21">
        <v>15</v>
      </c>
      <c r="H1390" s="12">
        <v>0</v>
      </c>
      <c r="I1390" s="12">
        <v>246</v>
      </c>
      <c r="J1390" s="12">
        <v>0</v>
      </c>
      <c r="K1390" s="12">
        <v>0</v>
      </c>
      <c r="L1390" s="12">
        <v>0</v>
      </c>
      <c r="M1390" s="12">
        <v>0</v>
      </c>
      <c r="N1390" s="12">
        <v>0</v>
      </c>
    </row>
    <row r="1391" spans="1:14">
      <c r="A1391" s="11" t="s">
        <v>1324</v>
      </c>
      <c r="B1391" s="12">
        <v>70</v>
      </c>
      <c r="C1391" s="12">
        <v>80</v>
      </c>
      <c r="D1391" s="12" t="s">
        <v>634</v>
      </c>
      <c r="E1391" s="12">
        <v>15</v>
      </c>
      <c r="F1391" s="73">
        <v>1</v>
      </c>
      <c r="G1391" s="21">
        <v>15</v>
      </c>
      <c r="H1391" s="12">
        <v>0</v>
      </c>
      <c r="I1391" s="12">
        <v>246</v>
      </c>
      <c r="J1391" s="12">
        <v>0</v>
      </c>
      <c r="K1391" s="12">
        <v>0</v>
      </c>
      <c r="L1391" s="12">
        <v>0</v>
      </c>
      <c r="M1391" s="12">
        <v>0</v>
      </c>
      <c r="N1391" s="12">
        <v>0</v>
      </c>
    </row>
    <row r="1392" spans="1:14">
      <c r="A1392" s="11" t="s">
        <v>1324</v>
      </c>
      <c r="B1392" s="12">
        <v>70</v>
      </c>
      <c r="C1392" s="12">
        <v>80</v>
      </c>
      <c r="D1392" s="12" t="s">
        <v>612</v>
      </c>
      <c r="E1392" s="12">
        <v>15</v>
      </c>
      <c r="F1392" s="73">
        <v>1</v>
      </c>
      <c r="G1392" s="21">
        <v>15</v>
      </c>
      <c r="H1392" s="12">
        <v>0</v>
      </c>
      <c r="I1392" s="12">
        <v>246</v>
      </c>
      <c r="J1392" s="12">
        <v>0</v>
      </c>
      <c r="K1392" s="12">
        <v>0</v>
      </c>
      <c r="L1392" s="12">
        <v>0</v>
      </c>
      <c r="M1392" s="12">
        <v>0</v>
      </c>
      <c r="N1392" s="12">
        <v>0</v>
      </c>
    </row>
    <row r="1393" spans="1:14">
      <c r="A1393" s="11" t="s">
        <v>1324</v>
      </c>
      <c r="B1393" s="12">
        <v>70</v>
      </c>
      <c r="C1393" s="12">
        <v>80</v>
      </c>
      <c r="D1393" s="12" t="s">
        <v>610</v>
      </c>
      <c r="E1393" s="12">
        <v>15</v>
      </c>
      <c r="F1393" s="73">
        <v>1</v>
      </c>
      <c r="G1393" s="21">
        <v>15</v>
      </c>
      <c r="H1393" s="12">
        <v>0</v>
      </c>
      <c r="I1393" s="12">
        <v>246</v>
      </c>
      <c r="J1393" s="12">
        <v>0</v>
      </c>
      <c r="K1393" s="12">
        <v>0</v>
      </c>
      <c r="L1393" s="12">
        <v>0</v>
      </c>
      <c r="M1393" s="12">
        <v>0</v>
      </c>
      <c r="N1393" s="12">
        <v>0</v>
      </c>
    </row>
    <row r="1394" spans="1:14">
      <c r="A1394" s="11" t="s">
        <v>1324</v>
      </c>
      <c r="B1394" s="12">
        <v>70</v>
      </c>
      <c r="C1394" s="12">
        <v>80</v>
      </c>
      <c r="D1394" s="12" t="s">
        <v>1325</v>
      </c>
      <c r="E1394" s="12">
        <v>15</v>
      </c>
      <c r="F1394" s="73">
        <v>1</v>
      </c>
      <c r="G1394" s="21">
        <v>15</v>
      </c>
      <c r="H1394" s="12">
        <v>0</v>
      </c>
      <c r="I1394" s="12">
        <v>246</v>
      </c>
      <c r="J1394" s="12">
        <v>0</v>
      </c>
      <c r="K1394" s="12">
        <v>0</v>
      </c>
      <c r="L1394" s="12">
        <v>0</v>
      </c>
      <c r="M1394" s="12">
        <v>0</v>
      </c>
      <c r="N1394" s="12">
        <v>0</v>
      </c>
    </row>
    <row r="1395" spans="1:14">
      <c r="A1395" s="11" t="s">
        <v>1324</v>
      </c>
      <c r="B1395" s="12">
        <v>70</v>
      </c>
      <c r="C1395" s="12">
        <v>80</v>
      </c>
      <c r="D1395" s="12" t="s">
        <v>608</v>
      </c>
      <c r="E1395" s="12">
        <v>15</v>
      </c>
      <c r="F1395" s="73">
        <v>1</v>
      </c>
      <c r="G1395" s="21">
        <v>15</v>
      </c>
      <c r="H1395" s="12">
        <v>0</v>
      </c>
      <c r="I1395" s="12">
        <v>246</v>
      </c>
      <c r="J1395" s="12">
        <v>0</v>
      </c>
      <c r="K1395" s="12">
        <v>0</v>
      </c>
      <c r="L1395" s="12">
        <v>0</v>
      </c>
      <c r="M1395" s="12">
        <v>0</v>
      </c>
      <c r="N1395" s="12">
        <v>0</v>
      </c>
    </row>
    <row r="1396" spans="1:14">
      <c r="A1396" s="11" t="s">
        <v>1323</v>
      </c>
      <c r="B1396" s="12">
        <v>70</v>
      </c>
      <c r="C1396" s="12">
        <v>80</v>
      </c>
      <c r="D1396" s="12" t="s">
        <v>606</v>
      </c>
      <c r="E1396" s="12">
        <v>15</v>
      </c>
      <c r="F1396" s="73">
        <v>1</v>
      </c>
      <c r="G1396" s="21">
        <v>15</v>
      </c>
      <c r="H1396" s="12">
        <v>0</v>
      </c>
      <c r="I1396" s="12">
        <v>246</v>
      </c>
      <c r="J1396" s="12">
        <v>0</v>
      </c>
      <c r="K1396" s="12">
        <v>0</v>
      </c>
      <c r="L1396" s="12">
        <v>0</v>
      </c>
      <c r="M1396" s="12">
        <v>0</v>
      </c>
      <c r="N1396" s="12">
        <v>0</v>
      </c>
    </row>
    <row r="1398" spans="1:14">
      <c r="A1398" s="11" t="s">
        <v>1326</v>
      </c>
    </row>
    <row r="1399" spans="1:14">
      <c r="A1399" s="11" t="s">
        <v>1327</v>
      </c>
      <c r="B1399" s="12">
        <v>50</v>
      </c>
      <c r="C1399" s="12">
        <v>50</v>
      </c>
      <c r="D1399" s="12" t="s">
        <v>642</v>
      </c>
      <c r="E1399" s="12">
        <v>50</v>
      </c>
      <c r="F1399" s="73">
        <v>3</v>
      </c>
      <c r="G1399" s="21">
        <v>60</v>
      </c>
      <c r="H1399" s="12">
        <v>0</v>
      </c>
      <c r="I1399" s="12">
        <v>246</v>
      </c>
      <c r="J1399" s="12">
        <v>0</v>
      </c>
      <c r="K1399" s="12">
        <v>0</v>
      </c>
      <c r="L1399" s="12">
        <v>0</v>
      </c>
      <c r="M1399" s="12">
        <v>0</v>
      </c>
      <c r="N1399" s="12">
        <v>0</v>
      </c>
    </row>
    <row r="1400" spans="1:14">
      <c r="A1400" s="11" t="s">
        <v>1327</v>
      </c>
      <c r="B1400" s="12">
        <v>50</v>
      </c>
      <c r="C1400" s="12">
        <v>50</v>
      </c>
      <c r="D1400" s="12" t="s">
        <v>632</v>
      </c>
      <c r="E1400" s="12">
        <v>50</v>
      </c>
      <c r="F1400" s="73">
        <v>3</v>
      </c>
      <c r="G1400" s="21">
        <v>60</v>
      </c>
      <c r="H1400" s="12">
        <v>0</v>
      </c>
      <c r="I1400" s="12">
        <v>246</v>
      </c>
      <c r="J1400" s="12">
        <v>0</v>
      </c>
      <c r="K1400" s="12">
        <v>0</v>
      </c>
      <c r="L1400" s="12">
        <v>0</v>
      </c>
      <c r="M1400" s="12">
        <v>0</v>
      </c>
      <c r="N1400" s="12">
        <v>0</v>
      </c>
    </row>
    <row r="1401" spans="1:14">
      <c r="A1401" s="11" t="s">
        <v>1327</v>
      </c>
      <c r="B1401" s="12">
        <v>50</v>
      </c>
      <c r="C1401" s="12">
        <v>50</v>
      </c>
      <c r="D1401" s="12" t="s">
        <v>637</v>
      </c>
      <c r="E1401" s="12">
        <v>50</v>
      </c>
      <c r="F1401" s="73">
        <v>3</v>
      </c>
      <c r="G1401" s="21">
        <v>60</v>
      </c>
      <c r="H1401" s="12">
        <v>0</v>
      </c>
      <c r="I1401" s="12">
        <v>246</v>
      </c>
      <c r="J1401" s="12">
        <v>0</v>
      </c>
      <c r="K1401" s="12">
        <v>0</v>
      </c>
      <c r="L1401" s="12">
        <v>0</v>
      </c>
      <c r="M1401" s="12">
        <v>0</v>
      </c>
      <c r="N1401" s="12">
        <v>0</v>
      </c>
    </row>
    <row r="1402" spans="1:14">
      <c r="A1402" s="11" t="s">
        <v>1327</v>
      </c>
      <c r="B1402" s="12">
        <v>50</v>
      </c>
      <c r="C1402" s="12">
        <v>50</v>
      </c>
      <c r="D1402" s="12" t="s">
        <v>1302</v>
      </c>
      <c r="E1402" s="12">
        <v>50</v>
      </c>
      <c r="F1402" s="73">
        <v>3</v>
      </c>
      <c r="G1402" s="21">
        <v>60</v>
      </c>
      <c r="H1402" s="12">
        <v>0</v>
      </c>
      <c r="I1402" s="12">
        <v>246</v>
      </c>
      <c r="J1402" s="12">
        <v>0</v>
      </c>
      <c r="K1402" s="12">
        <v>0</v>
      </c>
      <c r="L1402" s="12">
        <v>0</v>
      </c>
      <c r="M1402" s="12">
        <v>0</v>
      </c>
      <c r="N1402" s="12">
        <v>0</v>
      </c>
    </row>
    <row r="1403" spans="1:14">
      <c r="A1403" s="11" t="s">
        <v>1327</v>
      </c>
      <c r="B1403" s="12">
        <v>50</v>
      </c>
      <c r="C1403" s="12">
        <v>50</v>
      </c>
      <c r="D1403" s="12" t="s">
        <v>636</v>
      </c>
      <c r="E1403" s="12">
        <v>50</v>
      </c>
      <c r="F1403" s="73">
        <v>3</v>
      </c>
      <c r="G1403" s="21">
        <v>60</v>
      </c>
      <c r="H1403" s="12">
        <v>0</v>
      </c>
      <c r="I1403" s="12">
        <v>246</v>
      </c>
      <c r="J1403" s="12">
        <v>0</v>
      </c>
      <c r="K1403" s="12">
        <v>0</v>
      </c>
      <c r="L1403" s="12">
        <v>0</v>
      </c>
      <c r="M1403" s="12">
        <v>0</v>
      </c>
      <c r="N1403" s="12">
        <v>0</v>
      </c>
    </row>
    <row r="1404" spans="1:14">
      <c r="A1404" s="11" t="s">
        <v>1327</v>
      </c>
      <c r="B1404" s="12">
        <v>50</v>
      </c>
      <c r="C1404" s="12">
        <v>50</v>
      </c>
      <c r="D1404" s="12" t="s">
        <v>634</v>
      </c>
      <c r="E1404" s="12">
        <v>50</v>
      </c>
      <c r="F1404" s="73">
        <v>3</v>
      </c>
      <c r="G1404" s="21">
        <v>60</v>
      </c>
      <c r="H1404" s="12">
        <v>0</v>
      </c>
      <c r="I1404" s="12">
        <v>246</v>
      </c>
      <c r="J1404" s="12">
        <v>0</v>
      </c>
      <c r="K1404" s="12">
        <v>0</v>
      </c>
      <c r="L1404" s="12">
        <v>0</v>
      </c>
      <c r="M1404" s="12">
        <v>0</v>
      </c>
      <c r="N1404" s="12">
        <v>0</v>
      </c>
    </row>
    <row r="1405" spans="1:14">
      <c r="A1405" s="11" t="s">
        <v>1327</v>
      </c>
      <c r="B1405" s="12">
        <v>50</v>
      </c>
      <c r="C1405" s="12">
        <v>50</v>
      </c>
      <c r="D1405" s="12" t="s">
        <v>1328</v>
      </c>
      <c r="E1405" s="12">
        <v>50</v>
      </c>
      <c r="F1405" s="73">
        <v>3</v>
      </c>
      <c r="G1405" s="21">
        <v>60</v>
      </c>
      <c r="H1405" s="12">
        <v>0</v>
      </c>
      <c r="I1405" s="12">
        <v>246</v>
      </c>
      <c r="J1405" s="12">
        <v>0</v>
      </c>
      <c r="K1405" s="12">
        <v>0</v>
      </c>
      <c r="L1405" s="12">
        <v>0</v>
      </c>
      <c r="M1405" s="12">
        <v>0</v>
      </c>
      <c r="N1405" s="12">
        <v>0</v>
      </c>
    </row>
    <row r="1406" spans="1:14">
      <c r="A1406" s="11" t="s">
        <v>1327</v>
      </c>
      <c r="B1406" s="12">
        <v>50</v>
      </c>
      <c r="C1406" s="12">
        <v>50</v>
      </c>
      <c r="D1406" s="12" t="s">
        <v>610</v>
      </c>
      <c r="E1406" s="12">
        <v>50</v>
      </c>
      <c r="F1406" s="73">
        <v>3</v>
      </c>
      <c r="G1406" s="21">
        <v>60</v>
      </c>
      <c r="H1406" s="12">
        <v>0</v>
      </c>
      <c r="I1406" s="12">
        <v>246</v>
      </c>
      <c r="J1406" s="12">
        <v>0</v>
      </c>
      <c r="K1406" s="12">
        <v>0</v>
      </c>
      <c r="L1406" s="12">
        <v>0</v>
      </c>
      <c r="M1406" s="12">
        <v>0</v>
      </c>
      <c r="N1406" s="12">
        <v>0</v>
      </c>
    </row>
    <row r="1407" spans="1:14">
      <c r="A1407" s="11" t="s">
        <v>1327</v>
      </c>
      <c r="B1407" s="12">
        <v>50</v>
      </c>
      <c r="C1407" s="12">
        <v>50</v>
      </c>
      <c r="D1407" s="12" t="s">
        <v>1325</v>
      </c>
      <c r="E1407" s="12">
        <v>50</v>
      </c>
      <c r="F1407" s="73">
        <v>3</v>
      </c>
      <c r="G1407" s="21">
        <v>60</v>
      </c>
      <c r="H1407" s="12">
        <v>0</v>
      </c>
      <c r="I1407" s="12">
        <v>246</v>
      </c>
      <c r="J1407" s="12">
        <v>0</v>
      </c>
      <c r="K1407" s="12">
        <v>0</v>
      </c>
      <c r="L1407" s="12">
        <v>0</v>
      </c>
      <c r="M1407" s="12">
        <v>0</v>
      </c>
      <c r="N1407" s="12">
        <v>0</v>
      </c>
    </row>
    <row r="1408" spans="1:14">
      <c r="A1408" s="11" t="s">
        <v>1327</v>
      </c>
      <c r="B1408" s="12">
        <v>50</v>
      </c>
      <c r="C1408" s="12">
        <v>50</v>
      </c>
      <c r="D1408" s="12" t="s">
        <v>608</v>
      </c>
      <c r="E1408" s="12">
        <v>50</v>
      </c>
      <c r="F1408" s="73">
        <v>3</v>
      </c>
      <c r="G1408" s="21">
        <v>60</v>
      </c>
      <c r="H1408" s="12">
        <v>0</v>
      </c>
      <c r="I1408" s="12">
        <v>246</v>
      </c>
      <c r="J1408" s="12">
        <v>0</v>
      </c>
      <c r="K1408" s="12">
        <v>0</v>
      </c>
      <c r="L1408" s="12">
        <v>0</v>
      </c>
      <c r="M1408" s="12">
        <v>0</v>
      </c>
      <c r="N1408" s="12">
        <v>0</v>
      </c>
    </row>
    <row r="1409" spans="1:14">
      <c r="A1409" s="11" t="s">
        <v>1327</v>
      </c>
      <c r="B1409" s="12">
        <v>50</v>
      </c>
      <c r="C1409" s="12">
        <v>50</v>
      </c>
      <c r="D1409" s="12" t="s">
        <v>606</v>
      </c>
      <c r="E1409" s="12">
        <v>50</v>
      </c>
      <c r="F1409" s="73">
        <v>3</v>
      </c>
      <c r="G1409" s="21">
        <v>60</v>
      </c>
      <c r="H1409" s="12">
        <v>0</v>
      </c>
      <c r="I1409" s="12">
        <v>246</v>
      </c>
      <c r="J1409" s="12">
        <v>0</v>
      </c>
      <c r="K1409" s="12">
        <v>0</v>
      </c>
      <c r="L1409" s="12">
        <v>0</v>
      </c>
      <c r="M1409" s="12">
        <v>0</v>
      </c>
      <c r="N1409" s="12">
        <v>0</v>
      </c>
    </row>
    <row r="1410" spans="1:14">
      <c r="A1410" s="11" t="s">
        <v>1329</v>
      </c>
      <c r="B1410" s="12">
        <v>50</v>
      </c>
      <c r="C1410" s="12">
        <v>50</v>
      </c>
      <c r="D1410" s="12" t="s">
        <v>641</v>
      </c>
      <c r="E1410" s="12">
        <v>50</v>
      </c>
      <c r="F1410" s="73">
        <v>1</v>
      </c>
      <c r="G1410" s="21">
        <v>60</v>
      </c>
      <c r="H1410" s="12">
        <v>0</v>
      </c>
      <c r="I1410" s="12">
        <v>246</v>
      </c>
      <c r="J1410" s="12">
        <v>0</v>
      </c>
      <c r="K1410" s="12">
        <v>0</v>
      </c>
      <c r="L1410" s="12">
        <v>0</v>
      </c>
      <c r="M1410" s="12">
        <v>0</v>
      </c>
      <c r="N1410" s="12">
        <v>0</v>
      </c>
    </row>
    <row r="1411" spans="1:14">
      <c r="A1411" s="11" t="s">
        <v>1327</v>
      </c>
      <c r="B1411" s="12">
        <v>50</v>
      </c>
      <c r="C1411" s="12">
        <v>50</v>
      </c>
      <c r="D1411" s="12" t="s">
        <v>1066</v>
      </c>
      <c r="E1411" s="12">
        <v>50</v>
      </c>
      <c r="F1411" s="73">
        <v>1</v>
      </c>
      <c r="G1411" s="21">
        <v>60</v>
      </c>
      <c r="H1411" s="12">
        <v>0</v>
      </c>
      <c r="I1411" s="12">
        <v>246</v>
      </c>
      <c r="J1411" s="12">
        <v>0</v>
      </c>
      <c r="K1411" s="12">
        <v>0</v>
      </c>
      <c r="L1411" s="12">
        <v>0</v>
      </c>
      <c r="M1411" s="12">
        <v>0</v>
      </c>
      <c r="N1411" s="12">
        <v>0</v>
      </c>
    </row>
    <row r="1412" spans="1:14">
      <c r="A1412" s="11" t="s">
        <v>1327</v>
      </c>
      <c r="B1412" s="12">
        <v>50</v>
      </c>
      <c r="C1412" s="12">
        <v>50</v>
      </c>
      <c r="D1412" s="12" t="s">
        <v>1069</v>
      </c>
      <c r="E1412" s="12">
        <v>50</v>
      </c>
      <c r="F1412" s="73">
        <v>1</v>
      </c>
      <c r="G1412" s="21">
        <v>60</v>
      </c>
      <c r="H1412" s="12">
        <v>0</v>
      </c>
      <c r="I1412" s="12">
        <v>246</v>
      </c>
      <c r="J1412" s="12">
        <v>0</v>
      </c>
      <c r="K1412" s="12">
        <v>0</v>
      </c>
      <c r="L1412" s="12">
        <v>0</v>
      </c>
      <c r="M1412" s="12">
        <v>0</v>
      </c>
      <c r="N1412" s="12">
        <v>0</v>
      </c>
    </row>
    <row r="1413" spans="1:14">
      <c r="A1413" s="11" t="s">
        <v>1327</v>
      </c>
      <c r="B1413" s="12">
        <v>50</v>
      </c>
      <c r="C1413" s="12">
        <v>50</v>
      </c>
      <c r="D1413" s="12" t="s">
        <v>1320</v>
      </c>
      <c r="E1413" s="12">
        <v>50</v>
      </c>
      <c r="F1413" s="73">
        <v>1</v>
      </c>
      <c r="G1413" s="21">
        <v>60</v>
      </c>
      <c r="H1413" s="12">
        <v>0</v>
      </c>
      <c r="I1413" s="12">
        <v>246</v>
      </c>
      <c r="J1413" s="12">
        <v>0</v>
      </c>
      <c r="K1413" s="12">
        <v>0</v>
      </c>
      <c r="L1413" s="12">
        <v>0</v>
      </c>
      <c r="M1413" s="12">
        <v>0</v>
      </c>
      <c r="N1413" s="12">
        <v>0</v>
      </c>
    </row>
    <row r="1414" spans="1:14">
      <c r="A1414" s="11" t="s">
        <v>1327</v>
      </c>
      <c r="B1414" s="12">
        <v>50</v>
      </c>
      <c r="C1414" s="12">
        <v>50</v>
      </c>
      <c r="D1414" s="12" t="s">
        <v>1321</v>
      </c>
      <c r="E1414" s="12">
        <v>50</v>
      </c>
      <c r="F1414" s="73">
        <v>1</v>
      </c>
      <c r="G1414" s="21">
        <v>60</v>
      </c>
      <c r="H1414" s="12">
        <v>0</v>
      </c>
      <c r="I1414" s="12">
        <v>246</v>
      </c>
      <c r="J1414" s="12">
        <v>0</v>
      </c>
      <c r="K1414" s="12">
        <v>0</v>
      </c>
      <c r="L1414" s="12">
        <v>0</v>
      </c>
      <c r="M1414" s="12">
        <v>0</v>
      </c>
      <c r="N1414" s="12">
        <v>0</v>
      </c>
    </row>
    <row r="1415" spans="1:14">
      <c r="A1415" s="11" t="s">
        <v>1327</v>
      </c>
      <c r="B1415" s="12">
        <v>80</v>
      </c>
      <c r="C1415" s="12">
        <v>44</v>
      </c>
      <c r="D1415" s="12" t="s">
        <v>642</v>
      </c>
      <c r="E1415" s="12">
        <v>15</v>
      </c>
      <c r="F1415" s="73">
        <v>1</v>
      </c>
      <c r="G1415" s="21">
        <v>15</v>
      </c>
      <c r="H1415" s="12">
        <v>0</v>
      </c>
      <c r="I1415" s="12">
        <v>246</v>
      </c>
      <c r="J1415" s="12">
        <v>0</v>
      </c>
      <c r="K1415" s="12">
        <v>0</v>
      </c>
      <c r="L1415" s="12">
        <v>0</v>
      </c>
      <c r="M1415" s="12">
        <v>0</v>
      </c>
      <c r="N1415" s="12">
        <v>0</v>
      </c>
    </row>
    <row r="1416" spans="1:14">
      <c r="A1416" s="11" t="s">
        <v>1327</v>
      </c>
      <c r="B1416" s="12">
        <v>80</v>
      </c>
      <c r="C1416" s="12">
        <v>44</v>
      </c>
      <c r="D1416" s="12" t="s">
        <v>632</v>
      </c>
      <c r="E1416" s="12">
        <v>15</v>
      </c>
      <c r="F1416" s="73">
        <v>1</v>
      </c>
      <c r="G1416" s="21">
        <v>15</v>
      </c>
      <c r="H1416" s="12">
        <v>0</v>
      </c>
      <c r="I1416" s="12">
        <v>246</v>
      </c>
      <c r="J1416" s="12">
        <v>0</v>
      </c>
      <c r="K1416" s="12">
        <v>0</v>
      </c>
      <c r="L1416" s="12">
        <v>0</v>
      </c>
      <c r="M1416" s="12">
        <v>0</v>
      </c>
      <c r="N1416" s="12">
        <v>0</v>
      </c>
    </row>
    <row r="1417" spans="1:14">
      <c r="A1417" s="11" t="s">
        <v>1327</v>
      </c>
      <c r="B1417" s="12">
        <v>80</v>
      </c>
      <c r="C1417" s="12">
        <v>44</v>
      </c>
      <c r="D1417" s="12" t="s">
        <v>637</v>
      </c>
      <c r="E1417" s="12">
        <v>15</v>
      </c>
      <c r="F1417" s="73">
        <v>1</v>
      </c>
      <c r="G1417" s="21">
        <v>15</v>
      </c>
      <c r="H1417" s="12">
        <v>0</v>
      </c>
      <c r="I1417" s="12">
        <v>246</v>
      </c>
      <c r="J1417" s="12">
        <v>0</v>
      </c>
      <c r="K1417" s="12">
        <v>0</v>
      </c>
      <c r="L1417" s="12">
        <v>0</v>
      </c>
      <c r="M1417" s="12">
        <v>0</v>
      </c>
      <c r="N1417" s="12">
        <v>0</v>
      </c>
    </row>
    <row r="1418" spans="1:14">
      <c r="A1418" s="11" t="s">
        <v>1327</v>
      </c>
      <c r="B1418" s="12">
        <v>80</v>
      </c>
      <c r="C1418" s="12">
        <v>44</v>
      </c>
      <c r="D1418" s="12" t="s">
        <v>1302</v>
      </c>
      <c r="E1418" s="12">
        <v>15</v>
      </c>
      <c r="F1418" s="73">
        <v>1</v>
      </c>
      <c r="G1418" s="21">
        <v>15</v>
      </c>
      <c r="H1418" s="12">
        <v>0</v>
      </c>
      <c r="I1418" s="12">
        <v>246</v>
      </c>
      <c r="J1418" s="12">
        <v>0</v>
      </c>
      <c r="K1418" s="12">
        <v>0</v>
      </c>
      <c r="L1418" s="12">
        <v>0</v>
      </c>
      <c r="M1418" s="12">
        <v>0</v>
      </c>
      <c r="N1418" s="12">
        <v>0</v>
      </c>
    </row>
    <row r="1419" spans="1:14">
      <c r="A1419" s="11" t="s">
        <v>1327</v>
      </c>
      <c r="B1419" s="12">
        <v>80</v>
      </c>
      <c r="C1419" s="12">
        <v>44</v>
      </c>
      <c r="D1419" s="12" t="s">
        <v>636</v>
      </c>
      <c r="E1419" s="12">
        <v>15</v>
      </c>
      <c r="F1419" s="73">
        <v>1</v>
      </c>
      <c r="G1419" s="21">
        <v>15</v>
      </c>
      <c r="H1419" s="12">
        <v>0</v>
      </c>
      <c r="I1419" s="12">
        <v>246</v>
      </c>
      <c r="J1419" s="12">
        <v>0</v>
      </c>
      <c r="K1419" s="12">
        <v>0</v>
      </c>
      <c r="L1419" s="12">
        <v>0</v>
      </c>
      <c r="M1419" s="12">
        <v>0</v>
      </c>
      <c r="N1419" s="12">
        <v>0</v>
      </c>
    </row>
    <row r="1420" spans="1:14">
      <c r="A1420" s="11" t="s">
        <v>1327</v>
      </c>
      <c r="B1420" s="12">
        <v>80</v>
      </c>
      <c r="C1420" s="12">
        <v>44</v>
      </c>
      <c r="D1420" s="12" t="s">
        <v>634</v>
      </c>
      <c r="E1420" s="12">
        <v>15</v>
      </c>
      <c r="F1420" s="73">
        <v>1</v>
      </c>
      <c r="G1420" s="21">
        <v>15</v>
      </c>
      <c r="H1420" s="12">
        <v>0</v>
      </c>
      <c r="I1420" s="12">
        <v>246</v>
      </c>
      <c r="J1420" s="12">
        <v>0</v>
      </c>
      <c r="K1420" s="12">
        <v>0</v>
      </c>
      <c r="L1420" s="12">
        <v>0</v>
      </c>
      <c r="M1420" s="12">
        <v>0</v>
      </c>
      <c r="N1420" s="12">
        <v>0</v>
      </c>
    </row>
    <row r="1421" spans="1:14">
      <c r="A1421" s="11" t="s">
        <v>1327</v>
      </c>
      <c r="B1421" s="12">
        <v>80</v>
      </c>
      <c r="C1421" s="12">
        <v>44</v>
      </c>
      <c r="D1421" s="12" t="s">
        <v>1328</v>
      </c>
      <c r="E1421" s="12">
        <v>15</v>
      </c>
      <c r="F1421" s="73">
        <v>1</v>
      </c>
      <c r="G1421" s="21">
        <v>15</v>
      </c>
      <c r="H1421" s="12">
        <v>0</v>
      </c>
      <c r="I1421" s="12">
        <v>246</v>
      </c>
      <c r="J1421" s="12">
        <v>0</v>
      </c>
      <c r="K1421" s="12">
        <v>0</v>
      </c>
      <c r="L1421" s="12">
        <v>0</v>
      </c>
      <c r="M1421" s="12">
        <v>0</v>
      </c>
      <c r="N1421" s="12">
        <v>0</v>
      </c>
    </row>
    <row r="1422" spans="1:14">
      <c r="A1422" s="11" t="s">
        <v>1327</v>
      </c>
      <c r="B1422" s="12">
        <v>80</v>
      </c>
      <c r="C1422" s="12">
        <v>44</v>
      </c>
      <c r="D1422" s="12" t="s">
        <v>610</v>
      </c>
      <c r="E1422" s="12">
        <v>15</v>
      </c>
      <c r="F1422" s="73">
        <v>1</v>
      </c>
      <c r="G1422" s="21">
        <v>15</v>
      </c>
      <c r="H1422" s="12">
        <v>0</v>
      </c>
      <c r="I1422" s="12">
        <v>246</v>
      </c>
      <c r="J1422" s="12">
        <v>0</v>
      </c>
      <c r="K1422" s="12">
        <v>0</v>
      </c>
      <c r="L1422" s="12">
        <v>0</v>
      </c>
      <c r="M1422" s="12">
        <v>0</v>
      </c>
      <c r="N1422" s="12">
        <v>0</v>
      </c>
    </row>
    <row r="1423" spans="1:14">
      <c r="A1423" s="11" t="s">
        <v>1327</v>
      </c>
      <c r="B1423" s="12">
        <v>80</v>
      </c>
      <c r="C1423" s="12">
        <v>44</v>
      </c>
      <c r="D1423" s="12" t="s">
        <v>1325</v>
      </c>
      <c r="E1423" s="12">
        <v>15</v>
      </c>
      <c r="F1423" s="73">
        <v>1</v>
      </c>
      <c r="G1423" s="21">
        <v>15</v>
      </c>
      <c r="H1423" s="12">
        <v>0</v>
      </c>
      <c r="I1423" s="12">
        <v>246</v>
      </c>
      <c r="J1423" s="12">
        <v>0</v>
      </c>
      <c r="K1423" s="12">
        <v>0</v>
      </c>
      <c r="L1423" s="12">
        <v>0</v>
      </c>
      <c r="M1423" s="12">
        <v>0</v>
      </c>
      <c r="N1423" s="12">
        <v>0</v>
      </c>
    </row>
    <row r="1424" spans="1:14">
      <c r="A1424" s="11" t="s">
        <v>1327</v>
      </c>
      <c r="B1424" s="12">
        <v>80</v>
      </c>
      <c r="C1424" s="12">
        <v>44</v>
      </c>
      <c r="D1424" s="12" t="s">
        <v>608</v>
      </c>
      <c r="E1424" s="12">
        <v>15</v>
      </c>
      <c r="F1424" s="73">
        <v>1</v>
      </c>
      <c r="G1424" s="21">
        <v>15</v>
      </c>
      <c r="H1424" s="12">
        <v>0</v>
      </c>
      <c r="I1424" s="12">
        <v>246</v>
      </c>
      <c r="J1424" s="12">
        <v>0</v>
      </c>
      <c r="K1424" s="12">
        <v>0</v>
      </c>
      <c r="L1424" s="12">
        <v>0</v>
      </c>
      <c r="M1424" s="12">
        <v>0</v>
      </c>
      <c r="N1424" s="12">
        <v>0</v>
      </c>
    </row>
    <row r="1425" spans="1:14">
      <c r="A1425" s="11" t="s">
        <v>1327</v>
      </c>
      <c r="B1425" s="12">
        <v>80</v>
      </c>
      <c r="C1425" s="12">
        <v>44</v>
      </c>
      <c r="D1425" s="12" t="s">
        <v>606</v>
      </c>
      <c r="E1425" s="12">
        <v>15</v>
      </c>
      <c r="F1425" s="73">
        <v>1</v>
      </c>
      <c r="G1425" s="21">
        <v>15</v>
      </c>
      <c r="H1425" s="12">
        <v>0</v>
      </c>
      <c r="I1425" s="12">
        <v>246</v>
      </c>
      <c r="J1425" s="12">
        <v>0</v>
      </c>
      <c r="K1425" s="12">
        <v>0</v>
      </c>
      <c r="L1425" s="12">
        <v>0</v>
      </c>
      <c r="M1425" s="12">
        <v>0</v>
      </c>
      <c r="N1425" s="12">
        <v>0</v>
      </c>
    </row>
    <row r="1426" spans="1:14">
      <c r="A1426" s="11" t="s">
        <v>1327</v>
      </c>
      <c r="B1426" s="12">
        <v>49</v>
      </c>
      <c r="C1426" s="12">
        <v>52</v>
      </c>
      <c r="D1426" s="12" t="s">
        <v>642</v>
      </c>
      <c r="E1426" s="12">
        <v>10</v>
      </c>
      <c r="F1426" s="73">
        <v>1</v>
      </c>
      <c r="G1426" s="21">
        <v>15</v>
      </c>
      <c r="H1426" s="12">
        <v>0</v>
      </c>
      <c r="I1426" s="12">
        <v>246</v>
      </c>
      <c r="J1426" s="12">
        <v>0</v>
      </c>
      <c r="K1426" s="12">
        <v>0</v>
      </c>
      <c r="L1426" s="12">
        <v>0</v>
      </c>
      <c r="M1426" s="12">
        <v>0</v>
      </c>
      <c r="N1426" s="12">
        <v>0</v>
      </c>
    </row>
    <row r="1427" spans="1:14">
      <c r="A1427" s="11" t="s">
        <v>1327</v>
      </c>
      <c r="B1427" s="12">
        <v>49</v>
      </c>
      <c r="C1427" s="12">
        <v>52</v>
      </c>
      <c r="D1427" s="12" t="s">
        <v>632</v>
      </c>
      <c r="E1427" s="12">
        <v>10</v>
      </c>
      <c r="F1427" s="73">
        <v>1</v>
      </c>
      <c r="G1427" s="21">
        <v>15</v>
      </c>
      <c r="H1427" s="12">
        <v>0</v>
      </c>
      <c r="I1427" s="12">
        <v>246</v>
      </c>
      <c r="J1427" s="12">
        <v>0</v>
      </c>
      <c r="K1427" s="12">
        <v>0</v>
      </c>
      <c r="L1427" s="12">
        <v>0</v>
      </c>
      <c r="M1427" s="12">
        <v>0</v>
      </c>
      <c r="N1427" s="12">
        <v>0</v>
      </c>
    </row>
    <row r="1428" spans="1:14">
      <c r="A1428" s="11" t="s">
        <v>1327</v>
      </c>
      <c r="B1428" s="12">
        <v>49</v>
      </c>
      <c r="C1428" s="12">
        <v>52</v>
      </c>
      <c r="D1428" s="12" t="s">
        <v>637</v>
      </c>
      <c r="E1428" s="12">
        <v>10</v>
      </c>
      <c r="F1428" s="73">
        <v>1</v>
      </c>
      <c r="G1428" s="21">
        <v>15</v>
      </c>
      <c r="H1428" s="12">
        <v>0</v>
      </c>
      <c r="I1428" s="12">
        <v>246</v>
      </c>
      <c r="J1428" s="12">
        <v>0</v>
      </c>
      <c r="K1428" s="12">
        <v>0</v>
      </c>
      <c r="L1428" s="12">
        <v>0</v>
      </c>
      <c r="M1428" s="12">
        <v>0</v>
      </c>
      <c r="N1428" s="12">
        <v>0</v>
      </c>
    </row>
    <row r="1429" spans="1:14">
      <c r="A1429" s="11" t="s">
        <v>1327</v>
      </c>
      <c r="B1429" s="12">
        <v>49</v>
      </c>
      <c r="C1429" s="12">
        <v>52</v>
      </c>
      <c r="D1429" s="12" t="s">
        <v>1302</v>
      </c>
      <c r="E1429" s="12">
        <v>10</v>
      </c>
      <c r="F1429" s="73">
        <v>1</v>
      </c>
      <c r="G1429" s="21">
        <v>15</v>
      </c>
      <c r="H1429" s="12">
        <v>0</v>
      </c>
      <c r="I1429" s="12">
        <v>246</v>
      </c>
      <c r="J1429" s="12">
        <v>0</v>
      </c>
      <c r="K1429" s="12">
        <v>0</v>
      </c>
      <c r="L1429" s="12">
        <v>0</v>
      </c>
      <c r="M1429" s="12">
        <v>0</v>
      </c>
      <c r="N1429" s="12">
        <v>0</v>
      </c>
    </row>
    <row r="1430" spans="1:14">
      <c r="A1430" s="11" t="s">
        <v>1327</v>
      </c>
      <c r="B1430" s="12">
        <v>49</v>
      </c>
      <c r="C1430" s="12">
        <v>52</v>
      </c>
      <c r="D1430" s="12" t="s">
        <v>636</v>
      </c>
      <c r="E1430" s="12">
        <v>10</v>
      </c>
      <c r="F1430" s="73">
        <v>1</v>
      </c>
      <c r="G1430" s="21">
        <v>15</v>
      </c>
      <c r="H1430" s="12">
        <v>0</v>
      </c>
      <c r="I1430" s="12">
        <v>246</v>
      </c>
      <c r="J1430" s="12">
        <v>0</v>
      </c>
      <c r="K1430" s="12">
        <v>0</v>
      </c>
      <c r="L1430" s="12">
        <v>0</v>
      </c>
      <c r="M1430" s="12">
        <v>0</v>
      </c>
      <c r="N1430" s="12">
        <v>0</v>
      </c>
    </row>
    <row r="1431" spans="1:14">
      <c r="A1431" s="11" t="s">
        <v>1327</v>
      </c>
      <c r="B1431" s="12">
        <v>49</v>
      </c>
      <c r="C1431" s="12">
        <v>52</v>
      </c>
      <c r="D1431" s="12" t="s">
        <v>634</v>
      </c>
      <c r="E1431" s="12">
        <v>10</v>
      </c>
      <c r="F1431" s="73">
        <v>1</v>
      </c>
      <c r="G1431" s="21">
        <v>15</v>
      </c>
      <c r="H1431" s="12">
        <v>0</v>
      </c>
      <c r="I1431" s="12">
        <v>246</v>
      </c>
      <c r="J1431" s="12">
        <v>0</v>
      </c>
      <c r="K1431" s="12">
        <v>0</v>
      </c>
      <c r="L1431" s="12">
        <v>0</v>
      </c>
      <c r="M1431" s="12">
        <v>0</v>
      </c>
      <c r="N1431" s="12">
        <v>0</v>
      </c>
    </row>
    <row r="1432" spans="1:14">
      <c r="A1432" s="11" t="s">
        <v>1327</v>
      </c>
      <c r="B1432" s="12">
        <v>49</v>
      </c>
      <c r="C1432" s="12">
        <v>52</v>
      </c>
      <c r="D1432" s="12" t="s">
        <v>1328</v>
      </c>
      <c r="E1432" s="12">
        <v>10</v>
      </c>
      <c r="F1432" s="73">
        <v>1</v>
      </c>
      <c r="G1432" s="21">
        <v>15</v>
      </c>
      <c r="H1432" s="12">
        <v>0</v>
      </c>
      <c r="I1432" s="12">
        <v>246</v>
      </c>
      <c r="J1432" s="12">
        <v>0</v>
      </c>
      <c r="K1432" s="12">
        <v>0</v>
      </c>
      <c r="L1432" s="12">
        <v>0</v>
      </c>
      <c r="M1432" s="12">
        <v>0</v>
      </c>
      <c r="N1432" s="12">
        <v>0</v>
      </c>
    </row>
    <row r="1433" spans="1:14">
      <c r="A1433" s="11" t="s">
        <v>1327</v>
      </c>
      <c r="B1433" s="12">
        <v>49</v>
      </c>
      <c r="C1433" s="12">
        <v>52</v>
      </c>
      <c r="D1433" s="12" t="s">
        <v>610</v>
      </c>
      <c r="E1433" s="12">
        <v>10</v>
      </c>
      <c r="F1433" s="73">
        <v>1</v>
      </c>
      <c r="G1433" s="21">
        <v>15</v>
      </c>
      <c r="H1433" s="12">
        <v>0</v>
      </c>
      <c r="I1433" s="12">
        <v>246</v>
      </c>
      <c r="J1433" s="12">
        <v>0</v>
      </c>
      <c r="K1433" s="12">
        <v>0</v>
      </c>
      <c r="L1433" s="12">
        <v>0</v>
      </c>
      <c r="M1433" s="12">
        <v>0</v>
      </c>
      <c r="N1433" s="12">
        <v>0</v>
      </c>
    </row>
    <row r="1434" spans="1:14">
      <c r="A1434" s="11" t="s">
        <v>1327</v>
      </c>
      <c r="B1434" s="12">
        <v>49</v>
      </c>
      <c r="C1434" s="12">
        <v>52</v>
      </c>
      <c r="D1434" s="12" t="s">
        <v>1325</v>
      </c>
      <c r="E1434" s="12">
        <v>10</v>
      </c>
      <c r="F1434" s="73">
        <v>1</v>
      </c>
      <c r="G1434" s="21">
        <v>15</v>
      </c>
      <c r="H1434" s="12">
        <v>0</v>
      </c>
      <c r="I1434" s="12">
        <v>246</v>
      </c>
      <c r="J1434" s="12">
        <v>0</v>
      </c>
      <c r="K1434" s="12">
        <v>0</v>
      </c>
      <c r="L1434" s="12">
        <v>0</v>
      </c>
      <c r="M1434" s="12">
        <v>0</v>
      </c>
      <c r="N1434" s="12">
        <v>0</v>
      </c>
    </row>
    <row r="1435" spans="1:14">
      <c r="A1435" s="11" t="s">
        <v>1327</v>
      </c>
      <c r="B1435" s="12">
        <v>49</v>
      </c>
      <c r="C1435" s="12">
        <v>52</v>
      </c>
      <c r="D1435" s="12" t="s">
        <v>608</v>
      </c>
      <c r="E1435" s="12">
        <v>10</v>
      </c>
      <c r="F1435" s="73">
        <v>1</v>
      </c>
      <c r="G1435" s="21">
        <v>15</v>
      </c>
      <c r="H1435" s="12">
        <v>0</v>
      </c>
      <c r="I1435" s="12">
        <v>246</v>
      </c>
      <c r="J1435" s="12">
        <v>0</v>
      </c>
      <c r="K1435" s="12">
        <v>0</v>
      </c>
      <c r="L1435" s="12">
        <v>0</v>
      </c>
      <c r="M1435" s="12">
        <v>0</v>
      </c>
      <c r="N1435" s="12">
        <v>0</v>
      </c>
    </row>
    <row r="1436" spans="1:14">
      <c r="A1436" s="11" t="s">
        <v>1327</v>
      </c>
      <c r="B1436" s="12">
        <v>49</v>
      </c>
      <c r="C1436" s="12">
        <v>52</v>
      </c>
      <c r="D1436" s="12" t="s">
        <v>606</v>
      </c>
      <c r="E1436" s="12">
        <v>10</v>
      </c>
      <c r="F1436" s="73">
        <v>1</v>
      </c>
      <c r="G1436" s="21">
        <v>15</v>
      </c>
      <c r="H1436" s="12">
        <v>0</v>
      </c>
      <c r="I1436" s="12">
        <v>246</v>
      </c>
      <c r="J1436" s="12">
        <v>0</v>
      </c>
      <c r="K1436" s="12">
        <v>0</v>
      </c>
      <c r="L1436" s="12">
        <v>0</v>
      </c>
      <c r="M1436" s="12">
        <v>0</v>
      </c>
      <c r="N1436" s="12">
        <v>0</v>
      </c>
    </row>
    <row r="1437" spans="1:14">
      <c r="A1437" s="11" t="s">
        <v>1327</v>
      </c>
      <c r="B1437" s="12">
        <v>28</v>
      </c>
      <c r="C1437" s="12">
        <v>15</v>
      </c>
      <c r="D1437" s="12" t="s">
        <v>642</v>
      </c>
      <c r="E1437" s="12">
        <v>10</v>
      </c>
      <c r="F1437" s="73">
        <v>1</v>
      </c>
      <c r="G1437" s="21">
        <v>15</v>
      </c>
      <c r="H1437" s="12">
        <v>0</v>
      </c>
      <c r="I1437" s="12">
        <v>246</v>
      </c>
      <c r="J1437" s="12">
        <v>0</v>
      </c>
      <c r="K1437" s="12">
        <v>0</v>
      </c>
      <c r="L1437" s="12">
        <v>0</v>
      </c>
      <c r="M1437" s="12">
        <v>0</v>
      </c>
      <c r="N1437" s="12">
        <v>0</v>
      </c>
    </row>
    <row r="1438" spans="1:14">
      <c r="A1438" s="11" t="s">
        <v>1327</v>
      </c>
      <c r="B1438" s="12">
        <v>28</v>
      </c>
      <c r="C1438" s="12">
        <v>15</v>
      </c>
      <c r="D1438" s="12" t="s">
        <v>632</v>
      </c>
      <c r="E1438" s="12">
        <v>10</v>
      </c>
      <c r="F1438" s="73">
        <v>1</v>
      </c>
      <c r="G1438" s="21">
        <v>15</v>
      </c>
      <c r="H1438" s="12">
        <v>0</v>
      </c>
      <c r="I1438" s="12">
        <v>246</v>
      </c>
      <c r="J1438" s="12">
        <v>0</v>
      </c>
      <c r="K1438" s="12">
        <v>0</v>
      </c>
      <c r="L1438" s="12">
        <v>0</v>
      </c>
      <c r="M1438" s="12">
        <v>0</v>
      </c>
      <c r="N1438" s="12">
        <v>0</v>
      </c>
    </row>
    <row r="1439" spans="1:14">
      <c r="A1439" s="11" t="s">
        <v>1327</v>
      </c>
      <c r="B1439" s="12">
        <v>28</v>
      </c>
      <c r="C1439" s="12">
        <v>15</v>
      </c>
      <c r="D1439" s="12" t="s">
        <v>637</v>
      </c>
      <c r="E1439" s="12">
        <v>10</v>
      </c>
      <c r="F1439" s="73">
        <v>1</v>
      </c>
      <c r="G1439" s="21">
        <v>15</v>
      </c>
      <c r="H1439" s="12">
        <v>0</v>
      </c>
      <c r="I1439" s="12">
        <v>246</v>
      </c>
      <c r="J1439" s="12">
        <v>0</v>
      </c>
      <c r="K1439" s="12">
        <v>0</v>
      </c>
      <c r="L1439" s="12">
        <v>0</v>
      </c>
      <c r="M1439" s="12">
        <v>0</v>
      </c>
      <c r="N1439" s="12">
        <v>0</v>
      </c>
    </row>
    <row r="1440" spans="1:14">
      <c r="A1440" s="11" t="s">
        <v>1327</v>
      </c>
      <c r="B1440" s="12">
        <v>28</v>
      </c>
      <c r="C1440" s="12">
        <v>15</v>
      </c>
      <c r="D1440" s="12" t="s">
        <v>1302</v>
      </c>
      <c r="E1440" s="12">
        <v>10</v>
      </c>
      <c r="F1440" s="73">
        <v>1</v>
      </c>
      <c r="G1440" s="21">
        <v>15</v>
      </c>
      <c r="H1440" s="12">
        <v>0</v>
      </c>
      <c r="I1440" s="12">
        <v>246</v>
      </c>
      <c r="J1440" s="12">
        <v>0</v>
      </c>
      <c r="K1440" s="12">
        <v>0</v>
      </c>
      <c r="L1440" s="12">
        <v>0</v>
      </c>
      <c r="M1440" s="12">
        <v>0</v>
      </c>
      <c r="N1440" s="12">
        <v>0</v>
      </c>
    </row>
    <row r="1441" spans="1:14">
      <c r="A1441" s="11" t="s">
        <v>1327</v>
      </c>
      <c r="B1441" s="12">
        <v>28</v>
      </c>
      <c r="C1441" s="12">
        <v>15</v>
      </c>
      <c r="D1441" s="12" t="s">
        <v>636</v>
      </c>
      <c r="E1441" s="12">
        <v>10</v>
      </c>
      <c r="F1441" s="73">
        <v>1</v>
      </c>
      <c r="G1441" s="21">
        <v>15</v>
      </c>
      <c r="H1441" s="12">
        <v>0</v>
      </c>
      <c r="I1441" s="12">
        <v>246</v>
      </c>
      <c r="J1441" s="12">
        <v>0</v>
      </c>
      <c r="K1441" s="12">
        <v>0</v>
      </c>
      <c r="L1441" s="12">
        <v>0</v>
      </c>
      <c r="M1441" s="12">
        <v>0</v>
      </c>
      <c r="N1441" s="12">
        <v>0</v>
      </c>
    </row>
    <row r="1442" spans="1:14">
      <c r="A1442" s="11" t="s">
        <v>1327</v>
      </c>
      <c r="B1442" s="12">
        <v>28</v>
      </c>
      <c r="C1442" s="12">
        <v>15</v>
      </c>
      <c r="D1442" s="12" t="s">
        <v>634</v>
      </c>
      <c r="E1442" s="12">
        <v>10</v>
      </c>
      <c r="F1442" s="73">
        <v>1</v>
      </c>
      <c r="G1442" s="21">
        <v>15</v>
      </c>
      <c r="H1442" s="12">
        <v>0</v>
      </c>
      <c r="I1442" s="12">
        <v>246</v>
      </c>
      <c r="J1442" s="12">
        <v>0</v>
      </c>
      <c r="K1442" s="12">
        <v>0</v>
      </c>
      <c r="L1442" s="12">
        <v>0</v>
      </c>
      <c r="M1442" s="12">
        <v>0</v>
      </c>
      <c r="N1442" s="12">
        <v>0</v>
      </c>
    </row>
    <row r="1443" spans="1:14">
      <c r="A1443" s="11" t="s">
        <v>1327</v>
      </c>
      <c r="B1443" s="12">
        <v>28</v>
      </c>
      <c r="C1443" s="12">
        <v>15</v>
      </c>
      <c r="D1443" s="12" t="s">
        <v>1328</v>
      </c>
      <c r="E1443" s="12">
        <v>10</v>
      </c>
      <c r="F1443" s="73">
        <v>1</v>
      </c>
      <c r="G1443" s="21">
        <v>15</v>
      </c>
      <c r="H1443" s="12">
        <v>0</v>
      </c>
      <c r="I1443" s="12">
        <v>246</v>
      </c>
      <c r="J1443" s="12">
        <v>0</v>
      </c>
      <c r="K1443" s="12">
        <v>0</v>
      </c>
      <c r="L1443" s="12">
        <v>0</v>
      </c>
      <c r="M1443" s="12">
        <v>0</v>
      </c>
      <c r="N1443" s="12">
        <v>0</v>
      </c>
    </row>
    <row r="1444" spans="1:14">
      <c r="A1444" s="11" t="s">
        <v>1327</v>
      </c>
      <c r="B1444" s="12">
        <v>28</v>
      </c>
      <c r="C1444" s="12">
        <v>15</v>
      </c>
      <c r="D1444" s="12" t="s">
        <v>610</v>
      </c>
      <c r="E1444" s="12">
        <v>10</v>
      </c>
      <c r="F1444" s="73">
        <v>1</v>
      </c>
      <c r="G1444" s="21">
        <v>15</v>
      </c>
      <c r="H1444" s="12">
        <v>0</v>
      </c>
      <c r="I1444" s="12">
        <v>246</v>
      </c>
      <c r="J1444" s="12">
        <v>0</v>
      </c>
      <c r="K1444" s="12">
        <v>0</v>
      </c>
      <c r="L1444" s="12">
        <v>0</v>
      </c>
      <c r="M1444" s="12">
        <v>0</v>
      </c>
      <c r="N1444" s="12">
        <v>0</v>
      </c>
    </row>
    <row r="1445" spans="1:14">
      <c r="A1445" s="11" t="s">
        <v>1327</v>
      </c>
      <c r="B1445" s="12">
        <v>28</v>
      </c>
      <c r="C1445" s="12">
        <v>15</v>
      </c>
      <c r="D1445" s="12" t="s">
        <v>1325</v>
      </c>
      <c r="E1445" s="12">
        <v>10</v>
      </c>
      <c r="F1445" s="73">
        <v>1</v>
      </c>
      <c r="G1445" s="21">
        <v>15</v>
      </c>
      <c r="H1445" s="12">
        <v>0</v>
      </c>
      <c r="I1445" s="12">
        <v>246</v>
      </c>
      <c r="J1445" s="12">
        <v>0</v>
      </c>
      <c r="K1445" s="12">
        <v>0</v>
      </c>
      <c r="L1445" s="12">
        <v>0</v>
      </c>
      <c r="M1445" s="12">
        <v>0</v>
      </c>
      <c r="N1445" s="12">
        <v>0</v>
      </c>
    </row>
    <row r="1446" spans="1:14">
      <c r="A1446" s="11" t="s">
        <v>1327</v>
      </c>
      <c r="B1446" s="12">
        <v>28</v>
      </c>
      <c r="C1446" s="12">
        <v>15</v>
      </c>
      <c r="D1446" s="12" t="s">
        <v>608</v>
      </c>
      <c r="E1446" s="12">
        <v>10</v>
      </c>
      <c r="F1446" s="73">
        <v>1</v>
      </c>
      <c r="G1446" s="21">
        <v>15</v>
      </c>
      <c r="H1446" s="12">
        <v>0</v>
      </c>
      <c r="I1446" s="12">
        <v>246</v>
      </c>
      <c r="J1446" s="12">
        <v>0</v>
      </c>
      <c r="K1446" s="12">
        <v>0</v>
      </c>
      <c r="L1446" s="12">
        <v>0</v>
      </c>
      <c r="M1446" s="12">
        <v>0</v>
      </c>
      <c r="N1446" s="12">
        <v>0</v>
      </c>
    </row>
    <row r="1447" spans="1:14">
      <c r="A1447" s="11" t="s">
        <v>1327</v>
      </c>
      <c r="B1447" s="12">
        <v>28</v>
      </c>
      <c r="C1447" s="12">
        <v>15</v>
      </c>
      <c r="D1447" s="12" t="s">
        <v>606</v>
      </c>
      <c r="E1447" s="12">
        <v>10</v>
      </c>
      <c r="F1447" s="73">
        <v>1</v>
      </c>
      <c r="G1447" s="21">
        <v>15</v>
      </c>
      <c r="H1447" s="12">
        <v>0</v>
      </c>
      <c r="I1447" s="12">
        <v>246</v>
      </c>
      <c r="J1447" s="12">
        <v>0</v>
      </c>
      <c r="K1447" s="12">
        <v>0</v>
      </c>
      <c r="L1447" s="12">
        <v>0</v>
      </c>
      <c r="M1447" s="12">
        <v>0</v>
      </c>
      <c r="N1447" s="12">
        <v>0</v>
      </c>
    </row>
    <row r="1448" spans="1:14">
      <c r="A1448" s="11" t="s">
        <v>1327</v>
      </c>
      <c r="B1448" s="12">
        <v>24</v>
      </c>
      <c r="C1448" s="12">
        <v>70</v>
      </c>
      <c r="D1448" s="12" t="s">
        <v>642</v>
      </c>
      <c r="E1448" s="12">
        <v>10</v>
      </c>
      <c r="F1448" s="73">
        <v>1</v>
      </c>
      <c r="G1448" s="21">
        <v>15</v>
      </c>
      <c r="H1448" s="12">
        <v>0</v>
      </c>
      <c r="I1448" s="12">
        <v>246</v>
      </c>
      <c r="J1448" s="12">
        <v>0</v>
      </c>
      <c r="K1448" s="12">
        <v>0</v>
      </c>
      <c r="L1448" s="12">
        <v>0</v>
      </c>
      <c r="M1448" s="12">
        <v>0</v>
      </c>
      <c r="N1448" s="12">
        <v>0</v>
      </c>
    </row>
    <row r="1449" spans="1:14">
      <c r="A1449" s="11" t="s">
        <v>1327</v>
      </c>
      <c r="B1449" s="12">
        <v>24</v>
      </c>
      <c r="C1449" s="12">
        <v>70</v>
      </c>
      <c r="D1449" s="12" t="s">
        <v>632</v>
      </c>
      <c r="E1449" s="12">
        <v>10</v>
      </c>
      <c r="F1449" s="73">
        <v>1</v>
      </c>
      <c r="G1449" s="21">
        <v>15</v>
      </c>
      <c r="H1449" s="12">
        <v>0</v>
      </c>
      <c r="I1449" s="12">
        <v>246</v>
      </c>
      <c r="J1449" s="12">
        <v>0</v>
      </c>
      <c r="K1449" s="12">
        <v>0</v>
      </c>
      <c r="L1449" s="12">
        <v>0</v>
      </c>
      <c r="M1449" s="12">
        <v>0</v>
      </c>
      <c r="N1449" s="12">
        <v>0</v>
      </c>
    </row>
    <row r="1450" spans="1:14">
      <c r="A1450" s="11" t="s">
        <v>1327</v>
      </c>
      <c r="B1450" s="12">
        <v>24</v>
      </c>
      <c r="C1450" s="12">
        <v>70</v>
      </c>
      <c r="D1450" s="12" t="s">
        <v>637</v>
      </c>
      <c r="E1450" s="12">
        <v>10</v>
      </c>
      <c r="F1450" s="73">
        <v>1</v>
      </c>
      <c r="G1450" s="21">
        <v>15</v>
      </c>
      <c r="H1450" s="12">
        <v>0</v>
      </c>
      <c r="I1450" s="12">
        <v>246</v>
      </c>
      <c r="J1450" s="12">
        <v>0</v>
      </c>
      <c r="K1450" s="12">
        <v>0</v>
      </c>
      <c r="L1450" s="12">
        <v>0</v>
      </c>
      <c r="M1450" s="12">
        <v>0</v>
      </c>
      <c r="N1450" s="12">
        <v>0</v>
      </c>
    </row>
    <row r="1451" spans="1:14">
      <c r="A1451" s="11" t="s">
        <v>1327</v>
      </c>
      <c r="B1451" s="12">
        <v>24</v>
      </c>
      <c r="C1451" s="12">
        <v>70</v>
      </c>
      <c r="D1451" s="12" t="s">
        <v>1302</v>
      </c>
      <c r="E1451" s="12">
        <v>10</v>
      </c>
      <c r="F1451" s="73">
        <v>1</v>
      </c>
      <c r="G1451" s="21">
        <v>15</v>
      </c>
      <c r="H1451" s="12">
        <v>0</v>
      </c>
      <c r="I1451" s="12">
        <v>246</v>
      </c>
      <c r="J1451" s="12">
        <v>0</v>
      </c>
      <c r="K1451" s="12">
        <v>0</v>
      </c>
      <c r="L1451" s="12">
        <v>0</v>
      </c>
      <c r="M1451" s="12">
        <v>0</v>
      </c>
      <c r="N1451" s="12">
        <v>0</v>
      </c>
    </row>
    <row r="1452" spans="1:14">
      <c r="A1452" s="11" t="s">
        <v>1327</v>
      </c>
      <c r="B1452" s="12">
        <v>24</v>
      </c>
      <c r="C1452" s="12">
        <v>70</v>
      </c>
      <c r="D1452" s="12" t="s">
        <v>636</v>
      </c>
      <c r="E1452" s="12">
        <v>10</v>
      </c>
      <c r="F1452" s="73">
        <v>1</v>
      </c>
      <c r="G1452" s="21">
        <v>15</v>
      </c>
      <c r="H1452" s="12">
        <v>0</v>
      </c>
      <c r="I1452" s="12">
        <v>246</v>
      </c>
      <c r="J1452" s="12">
        <v>0</v>
      </c>
      <c r="K1452" s="12">
        <v>0</v>
      </c>
      <c r="L1452" s="12">
        <v>0</v>
      </c>
      <c r="M1452" s="12">
        <v>0</v>
      </c>
      <c r="N1452" s="12">
        <v>0</v>
      </c>
    </row>
    <row r="1453" spans="1:14">
      <c r="A1453" s="11" t="s">
        <v>1327</v>
      </c>
      <c r="B1453" s="12">
        <v>24</v>
      </c>
      <c r="C1453" s="12">
        <v>70</v>
      </c>
      <c r="D1453" s="12" t="s">
        <v>634</v>
      </c>
      <c r="E1453" s="12">
        <v>10</v>
      </c>
      <c r="F1453" s="73">
        <v>1</v>
      </c>
      <c r="G1453" s="21">
        <v>15</v>
      </c>
      <c r="H1453" s="12">
        <v>0</v>
      </c>
      <c r="I1453" s="12">
        <v>246</v>
      </c>
      <c r="J1453" s="12">
        <v>0</v>
      </c>
      <c r="K1453" s="12">
        <v>0</v>
      </c>
      <c r="L1453" s="12">
        <v>0</v>
      </c>
      <c r="M1453" s="12">
        <v>0</v>
      </c>
      <c r="N1453" s="12">
        <v>0</v>
      </c>
    </row>
    <row r="1454" spans="1:14">
      <c r="A1454" s="11" t="s">
        <v>1327</v>
      </c>
      <c r="B1454" s="12">
        <v>24</v>
      </c>
      <c r="C1454" s="12">
        <v>70</v>
      </c>
      <c r="D1454" s="12" t="s">
        <v>1328</v>
      </c>
      <c r="E1454" s="12">
        <v>10</v>
      </c>
      <c r="F1454" s="73">
        <v>1</v>
      </c>
      <c r="G1454" s="21">
        <v>15</v>
      </c>
      <c r="H1454" s="12">
        <v>0</v>
      </c>
      <c r="I1454" s="12">
        <v>246</v>
      </c>
      <c r="J1454" s="12">
        <v>0</v>
      </c>
      <c r="K1454" s="12">
        <v>0</v>
      </c>
      <c r="L1454" s="12">
        <v>0</v>
      </c>
      <c r="M1454" s="12">
        <v>0</v>
      </c>
      <c r="N1454" s="12">
        <v>0</v>
      </c>
    </row>
    <row r="1455" spans="1:14">
      <c r="A1455" s="11" t="s">
        <v>1327</v>
      </c>
      <c r="B1455" s="12">
        <v>24</v>
      </c>
      <c r="C1455" s="12">
        <v>70</v>
      </c>
      <c r="D1455" s="12" t="s">
        <v>610</v>
      </c>
      <c r="E1455" s="12">
        <v>10</v>
      </c>
      <c r="F1455" s="73">
        <v>1</v>
      </c>
      <c r="G1455" s="21">
        <v>15</v>
      </c>
      <c r="H1455" s="12">
        <v>0</v>
      </c>
      <c r="I1455" s="12">
        <v>246</v>
      </c>
      <c r="J1455" s="12">
        <v>0</v>
      </c>
      <c r="K1455" s="12">
        <v>0</v>
      </c>
      <c r="L1455" s="12">
        <v>0</v>
      </c>
      <c r="M1455" s="12">
        <v>0</v>
      </c>
      <c r="N1455" s="12">
        <v>0</v>
      </c>
    </row>
    <row r="1456" spans="1:14">
      <c r="A1456" s="11" t="s">
        <v>1327</v>
      </c>
      <c r="B1456" s="12">
        <v>24</v>
      </c>
      <c r="C1456" s="12">
        <v>70</v>
      </c>
      <c r="D1456" s="12" t="s">
        <v>1325</v>
      </c>
      <c r="E1456" s="12">
        <v>10</v>
      </c>
      <c r="F1456" s="73">
        <v>1</v>
      </c>
      <c r="G1456" s="21">
        <v>15</v>
      </c>
      <c r="H1456" s="12">
        <v>0</v>
      </c>
      <c r="I1456" s="12">
        <v>246</v>
      </c>
      <c r="J1456" s="12">
        <v>0</v>
      </c>
      <c r="K1456" s="12">
        <v>0</v>
      </c>
      <c r="L1456" s="12">
        <v>0</v>
      </c>
      <c r="M1456" s="12">
        <v>0</v>
      </c>
      <c r="N1456" s="12">
        <v>0</v>
      </c>
    </row>
    <row r="1457" spans="1:14">
      <c r="A1457" s="11" t="s">
        <v>1327</v>
      </c>
      <c r="B1457" s="12">
        <v>24</v>
      </c>
      <c r="C1457" s="12">
        <v>70</v>
      </c>
      <c r="D1457" s="12" t="s">
        <v>608</v>
      </c>
      <c r="E1457" s="12">
        <v>10</v>
      </c>
      <c r="F1457" s="73">
        <v>1</v>
      </c>
      <c r="G1457" s="21">
        <v>15</v>
      </c>
      <c r="H1457" s="12">
        <v>0</v>
      </c>
      <c r="I1457" s="12">
        <v>246</v>
      </c>
      <c r="J1457" s="12">
        <v>0</v>
      </c>
      <c r="K1457" s="12">
        <v>0</v>
      </c>
      <c r="L1457" s="12">
        <v>0</v>
      </c>
      <c r="M1457" s="12">
        <v>0</v>
      </c>
      <c r="N1457" s="12">
        <v>0</v>
      </c>
    </row>
    <row r="1458" spans="1:14">
      <c r="A1458" s="11" t="s">
        <v>1327</v>
      </c>
      <c r="B1458" s="12">
        <v>24</v>
      </c>
      <c r="C1458" s="12">
        <v>70</v>
      </c>
      <c r="D1458" s="12" t="s">
        <v>606</v>
      </c>
      <c r="E1458" s="12">
        <v>10</v>
      </c>
      <c r="F1458" s="73">
        <v>1</v>
      </c>
      <c r="G1458" s="21">
        <v>15</v>
      </c>
      <c r="H1458" s="12">
        <v>0</v>
      </c>
      <c r="I1458" s="12">
        <v>246</v>
      </c>
      <c r="J1458" s="12">
        <v>0</v>
      </c>
      <c r="K1458" s="12">
        <v>0</v>
      </c>
      <c r="L1458" s="12">
        <v>0</v>
      </c>
      <c r="M1458" s="12">
        <v>0</v>
      </c>
      <c r="N1458" s="12">
        <v>0</v>
      </c>
    </row>
    <row r="1460" spans="1:14">
      <c r="A1460" s="11" t="s">
        <v>1330</v>
      </c>
    </row>
    <row r="1461" spans="1:14">
      <c r="A1461" s="11" t="s">
        <v>1331</v>
      </c>
      <c r="B1461" s="12">
        <v>50</v>
      </c>
      <c r="C1461" s="12">
        <v>50</v>
      </c>
      <c r="D1461" s="12" t="s">
        <v>612</v>
      </c>
      <c r="E1461" s="12">
        <v>35</v>
      </c>
      <c r="F1461" s="73">
        <v>5</v>
      </c>
      <c r="G1461" s="21">
        <v>60</v>
      </c>
      <c r="H1461" s="12">
        <v>0</v>
      </c>
      <c r="I1461" s="12">
        <v>246</v>
      </c>
      <c r="J1461" s="12">
        <v>0</v>
      </c>
      <c r="K1461" s="12">
        <v>0</v>
      </c>
      <c r="L1461" s="12">
        <v>0</v>
      </c>
      <c r="M1461" s="12">
        <v>0</v>
      </c>
      <c r="N1461" s="12">
        <v>0</v>
      </c>
    </row>
    <row r="1462" spans="1:14">
      <c r="A1462" s="11" t="s">
        <v>1332</v>
      </c>
      <c r="B1462" s="12">
        <v>50</v>
      </c>
      <c r="C1462" s="12">
        <v>50</v>
      </c>
      <c r="D1462" s="12" t="s">
        <v>610</v>
      </c>
      <c r="E1462" s="12">
        <v>35</v>
      </c>
      <c r="F1462" s="73">
        <v>5</v>
      </c>
      <c r="G1462" s="21">
        <v>60</v>
      </c>
      <c r="H1462" s="12">
        <v>0</v>
      </c>
      <c r="I1462" s="12">
        <v>246</v>
      </c>
      <c r="J1462" s="12">
        <v>0</v>
      </c>
      <c r="K1462" s="12">
        <v>0</v>
      </c>
      <c r="L1462" s="12">
        <v>0</v>
      </c>
      <c r="M1462" s="12">
        <v>0</v>
      </c>
      <c r="N1462" s="12">
        <v>0</v>
      </c>
    </row>
    <row r="1463" spans="1:14">
      <c r="A1463" s="11" t="s">
        <v>1332</v>
      </c>
      <c r="B1463" s="12">
        <v>50</v>
      </c>
      <c r="C1463" s="12">
        <v>50</v>
      </c>
      <c r="D1463" s="12" t="s">
        <v>1325</v>
      </c>
      <c r="E1463" s="12">
        <v>35</v>
      </c>
      <c r="F1463" s="73">
        <v>5</v>
      </c>
      <c r="G1463" s="21">
        <v>60</v>
      </c>
      <c r="H1463" s="12">
        <v>0</v>
      </c>
      <c r="I1463" s="12">
        <v>246</v>
      </c>
      <c r="J1463" s="12">
        <v>0</v>
      </c>
      <c r="K1463" s="12">
        <v>0</v>
      </c>
      <c r="L1463" s="12">
        <v>0</v>
      </c>
      <c r="M1463" s="12">
        <v>0</v>
      </c>
      <c r="N1463" s="12">
        <v>0</v>
      </c>
    </row>
    <row r="1464" spans="1:14">
      <c r="A1464" s="11" t="s">
        <v>1332</v>
      </c>
      <c r="B1464" s="12">
        <v>50</v>
      </c>
      <c r="C1464" s="12">
        <v>50</v>
      </c>
      <c r="D1464" s="12" t="s">
        <v>608</v>
      </c>
      <c r="E1464" s="12">
        <v>35</v>
      </c>
      <c r="F1464" s="73">
        <v>5</v>
      </c>
      <c r="G1464" s="21">
        <v>60</v>
      </c>
      <c r="H1464" s="12">
        <v>0</v>
      </c>
      <c r="I1464" s="12">
        <v>246</v>
      </c>
      <c r="J1464" s="12">
        <v>0</v>
      </c>
      <c r="K1464" s="12">
        <v>0</v>
      </c>
      <c r="L1464" s="12">
        <v>0</v>
      </c>
      <c r="M1464" s="12">
        <v>0</v>
      </c>
      <c r="N1464" s="12">
        <v>0</v>
      </c>
    </row>
    <row r="1465" spans="1:14">
      <c r="A1465" s="11" t="s">
        <v>1332</v>
      </c>
      <c r="B1465" s="12">
        <v>50</v>
      </c>
      <c r="C1465" s="12">
        <v>50</v>
      </c>
      <c r="D1465" s="12" t="s">
        <v>606</v>
      </c>
      <c r="E1465" s="12">
        <v>35</v>
      </c>
      <c r="F1465" s="73">
        <v>5</v>
      </c>
      <c r="G1465" s="21">
        <v>60</v>
      </c>
      <c r="H1465" s="12">
        <v>0</v>
      </c>
      <c r="I1465" s="12">
        <v>246</v>
      </c>
      <c r="J1465" s="12">
        <v>0</v>
      </c>
      <c r="K1465" s="12">
        <v>0</v>
      </c>
      <c r="L1465" s="12">
        <v>0</v>
      </c>
      <c r="M1465" s="12">
        <v>0</v>
      </c>
      <c r="N1465" s="12">
        <v>0</v>
      </c>
    </row>
    <row r="1466" spans="1:14">
      <c r="A1466" s="11" t="s">
        <v>1331</v>
      </c>
      <c r="B1466" s="12">
        <v>50</v>
      </c>
      <c r="C1466" s="12">
        <v>50</v>
      </c>
      <c r="D1466" s="12" t="s">
        <v>1333</v>
      </c>
      <c r="E1466" s="12">
        <v>35</v>
      </c>
      <c r="F1466" s="73">
        <v>1</v>
      </c>
      <c r="G1466" s="21">
        <v>60</v>
      </c>
      <c r="H1466" s="12">
        <v>0</v>
      </c>
      <c r="I1466" s="12">
        <v>246</v>
      </c>
      <c r="J1466" s="12">
        <v>0</v>
      </c>
      <c r="K1466" s="12">
        <v>0</v>
      </c>
      <c r="L1466" s="12">
        <v>0</v>
      </c>
      <c r="M1466" s="12">
        <v>0</v>
      </c>
      <c r="N1466" s="12">
        <v>0</v>
      </c>
    </row>
    <row r="1467" spans="1:14">
      <c r="A1467" s="11" t="s">
        <v>1332</v>
      </c>
      <c r="B1467" s="12">
        <v>50</v>
      </c>
      <c r="C1467" s="12">
        <v>50</v>
      </c>
      <c r="D1467" s="12" t="s">
        <v>1076</v>
      </c>
      <c r="E1467" s="12">
        <v>35</v>
      </c>
      <c r="F1467" s="73">
        <v>1</v>
      </c>
      <c r="G1467" s="21">
        <v>60</v>
      </c>
      <c r="H1467" s="12">
        <v>0</v>
      </c>
      <c r="I1467" s="12">
        <v>246</v>
      </c>
      <c r="J1467" s="12">
        <v>0</v>
      </c>
      <c r="K1467" s="12">
        <v>0</v>
      </c>
      <c r="L1467" s="12">
        <v>0</v>
      </c>
      <c r="M1467" s="12">
        <v>0</v>
      </c>
      <c r="N1467" s="12">
        <v>0</v>
      </c>
    </row>
    <row r="1468" spans="1:14">
      <c r="A1468" s="11" t="s">
        <v>1332</v>
      </c>
      <c r="B1468" s="12">
        <v>50</v>
      </c>
      <c r="C1468" s="12">
        <v>50</v>
      </c>
      <c r="D1468" s="12" t="s">
        <v>1334</v>
      </c>
      <c r="E1468" s="12">
        <v>35</v>
      </c>
      <c r="F1468" s="73">
        <v>1</v>
      </c>
      <c r="G1468" s="21">
        <v>60</v>
      </c>
      <c r="H1468" s="12">
        <v>0</v>
      </c>
      <c r="I1468" s="12">
        <v>246</v>
      </c>
      <c r="J1468" s="12">
        <v>0</v>
      </c>
      <c r="K1468" s="12">
        <v>0</v>
      </c>
      <c r="L1468" s="12">
        <v>0</v>
      </c>
      <c r="M1468" s="12">
        <v>0</v>
      </c>
      <c r="N1468" s="12">
        <v>0</v>
      </c>
    </row>
    <row r="1469" spans="1:14">
      <c r="A1469" s="11" t="s">
        <v>1332</v>
      </c>
      <c r="B1469" s="12">
        <v>50</v>
      </c>
      <c r="C1469" s="12">
        <v>50</v>
      </c>
      <c r="D1469" s="12" t="s">
        <v>1335</v>
      </c>
      <c r="E1469" s="12">
        <v>35</v>
      </c>
      <c r="F1469" s="73">
        <v>1</v>
      </c>
      <c r="G1469" s="21">
        <v>60</v>
      </c>
      <c r="H1469" s="12">
        <v>0</v>
      </c>
      <c r="I1469" s="12">
        <v>246</v>
      </c>
      <c r="J1469" s="12">
        <v>0</v>
      </c>
      <c r="K1469" s="12">
        <v>0</v>
      </c>
      <c r="L1469" s="12">
        <v>0</v>
      </c>
      <c r="M1469" s="12">
        <v>0</v>
      </c>
      <c r="N1469" s="12">
        <v>0</v>
      </c>
    </row>
    <row r="1470" spans="1:14">
      <c r="A1470" s="11" t="s">
        <v>1332</v>
      </c>
      <c r="B1470" s="12">
        <v>50</v>
      </c>
      <c r="C1470" s="12">
        <v>50</v>
      </c>
      <c r="D1470" s="12" t="s">
        <v>1336</v>
      </c>
      <c r="E1470" s="12">
        <v>35</v>
      </c>
      <c r="F1470" s="73">
        <v>1</v>
      </c>
      <c r="G1470" s="21">
        <v>60</v>
      </c>
      <c r="H1470" s="12">
        <v>0</v>
      </c>
      <c r="I1470" s="12">
        <v>246</v>
      </c>
      <c r="J1470" s="12">
        <v>0</v>
      </c>
      <c r="K1470" s="12">
        <v>0</v>
      </c>
      <c r="L1470" s="12">
        <v>0</v>
      </c>
      <c r="M1470" s="12">
        <v>0</v>
      </c>
      <c r="N1470" s="12">
        <v>0</v>
      </c>
    </row>
    <row r="1471" spans="1:14">
      <c r="A1471" s="11" t="s">
        <v>1331</v>
      </c>
      <c r="B1471" s="12">
        <v>50</v>
      </c>
      <c r="C1471" s="12">
        <v>50</v>
      </c>
      <c r="D1471" s="12" t="s">
        <v>612</v>
      </c>
      <c r="E1471" s="12">
        <v>15</v>
      </c>
      <c r="F1471" s="73">
        <v>5</v>
      </c>
      <c r="G1471" s="21">
        <v>15</v>
      </c>
      <c r="H1471" s="12">
        <v>0</v>
      </c>
      <c r="I1471" s="12">
        <v>246</v>
      </c>
      <c r="J1471" s="12">
        <v>0</v>
      </c>
      <c r="K1471" s="12">
        <v>0</v>
      </c>
      <c r="L1471" s="12">
        <v>0</v>
      </c>
      <c r="M1471" s="12">
        <v>0</v>
      </c>
      <c r="N1471" s="12">
        <v>0</v>
      </c>
    </row>
    <row r="1472" spans="1:14">
      <c r="A1472" s="11" t="s">
        <v>1332</v>
      </c>
      <c r="B1472" s="12">
        <v>50</v>
      </c>
      <c r="C1472" s="12">
        <v>50</v>
      </c>
      <c r="D1472" s="12" t="s">
        <v>610</v>
      </c>
      <c r="E1472" s="12">
        <v>15</v>
      </c>
      <c r="F1472" s="73">
        <v>5</v>
      </c>
      <c r="G1472" s="21">
        <v>15</v>
      </c>
      <c r="H1472" s="12">
        <v>0</v>
      </c>
      <c r="I1472" s="12">
        <v>246</v>
      </c>
      <c r="J1472" s="12">
        <v>0</v>
      </c>
      <c r="K1472" s="12">
        <v>0</v>
      </c>
      <c r="L1472" s="12">
        <v>0</v>
      </c>
      <c r="M1472" s="12">
        <v>0</v>
      </c>
      <c r="N1472" s="12">
        <v>0</v>
      </c>
    </row>
    <row r="1473" spans="1:14">
      <c r="A1473" s="11" t="s">
        <v>1332</v>
      </c>
      <c r="B1473" s="12">
        <v>50</v>
      </c>
      <c r="C1473" s="12">
        <v>50</v>
      </c>
      <c r="D1473" s="12" t="s">
        <v>1325</v>
      </c>
      <c r="E1473" s="12">
        <v>15</v>
      </c>
      <c r="F1473" s="73">
        <v>5</v>
      </c>
      <c r="G1473" s="21">
        <v>15</v>
      </c>
      <c r="H1473" s="12">
        <v>0</v>
      </c>
      <c r="I1473" s="12">
        <v>246</v>
      </c>
      <c r="J1473" s="12">
        <v>0</v>
      </c>
      <c r="K1473" s="12">
        <v>0</v>
      </c>
      <c r="L1473" s="12">
        <v>0</v>
      </c>
      <c r="M1473" s="12">
        <v>0</v>
      </c>
      <c r="N1473" s="12">
        <v>0</v>
      </c>
    </row>
    <row r="1474" spans="1:14">
      <c r="A1474" s="11" t="s">
        <v>1332</v>
      </c>
      <c r="B1474" s="12">
        <v>50</v>
      </c>
      <c r="C1474" s="12">
        <v>50</v>
      </c>
      <c r="D1474" s="12" t="s">
        <v>608</v>
      </c>
      <c r="E1474" s="12">
        <v>15</v>
      </c>
      <c r="F1474" s="73">
        <v>5</v>
      </c>
      <c r="G1474" s="21">
        <v>15</v>
      </c>
      <c r="H1474" s="12">
        <v>0</v>
      </c>
      <c r="I1474" s="12">
        <v>246</v>
      </c>
      <c r="J1474" s="12">
        <v>0</v>
      </c>
      <c r="K1474" s="12">
        <v>0</v>
      </c>
      <c r="L1474" s="12">
        <v>0</v>
      </c>
      <c r="M1474" s="12">
        <v>0</v>
      </c>
      <c r="N1474" s="12">
        <v>0</v>
      </c>
    </row>
    <row r="1475" spans="1:14">
      <c r="A1475" s="11" t="s">
        <v>1332</v>
      </c>
      <c r="B1475" s="12">
        <v>50</v>
      </c>
      <c r="C1475" s="12">
        <v>50</v>
      </c>
      <c r="D1475" s="12" t="s">
        <v>606</v>
      </c>
      <c r="E1475" s="12">
        <v>15</v>
      </c>
      <c r="F1475" s="73">
        <v>5</v>
      </c>
      <c r="G1475" s="21">
        <v>15</v>
      </c>
      <c r="H1475" s="12">
        <v>0</v>
      </c>
      <c r="I1475" s="12">
        <v>246</v>
      </c>
      <c r="J1475" s="12">
        <v>0</v>
      </c>
      <c r="K1475" s="12">
        <v>0</v>
      </c>
      <c r="L1475" s="12">
        <v>0</v>
      </c>
      <c r="M1475" s="12">
        <v>0</v>
      </c>
      <c r="N1475" s="12">
        <v>0</v>
      </c>
    </row>
    <row r="1476" spans="1:14">
      <c r="G1476" s="21"/>
    </row>
    <row r="1477" spans="1:14">
      <c r="A1477" s="11" t="s">
        <v>1222</v>
      </c>
      <c r="G1477" s="21"/>
    </row>
    <row r="1478" spans="1:14">
      <c r="A1478" s="11" t="s">
        <v>1337</v>
      </c>
      <c r="G1478" s="21"/>
    </row>
    <row r="1479" spans="1:14">
      <c r="A1479" s="11" t="s">
        <v>1338</v>
      </c>
      <c r="G1479" s="21"/>
    </row>
    <row r="1480" spans="1:14">
      <c r="A1480" s="11" t="s">
        <v>1339</v>
      </c>
      <c r="B1480" s="12">
        <v>100</v>
      </c>
      <c r="C1480" s="12">
        <v>100</v>
      </c>
      <c r="D1480" s="12" t="s">
        <v>632</v>
      </c>
      <c r="E1480" s="12">
        <v>100</v>
      </c>
      <c r="F1480" s="73">
        <v>30</v>
      </c>
      <c r="G1480" s="21">
        <v>60</v>
      </c>
      <c r="H1480" s="12">
        <v>0</v>
      </c>
      <c r="I1480" s="12">
        <v>246</v>
      </c>
      <c r="J1480" s="12">
        <v>0</v>
      </c>
      <c r="K1480" s="12">
        <v>0</v>
      </c>
      <c r="L1480" s="12">
        <v>0</v>
      </c>
      <c r="M1480" s="12">
        <v>0</v>
      </c>
      <c r="N1480" s="12">
        <v>0</v>
      </c>
    </row>
    <row r="1481" spans="1:14">
      <c r="A1481" s="11" t="s">
        <v>1339</v>
      </c>
      <c r="B1481" s="12">
        <v>100</v>
      </c>
      <c r="C1481" s="12">
        <v>100</v>
      </c>
      <c r="D1481" s="12" t="s">
        <v>610</v>
      </c>
      <c r="E1481" s="12">
        <v>100</v>
      </c>
      <c r="F1481" s="73">
        <v>30</v>
      </c>
      <c r="G1481" s="21">
        <v>60</v>
      </c>
      <c r="H1481" s="12">
        <v>0</v>
      </c>
      <c r="I1481" s="12">
        <v>246</v>
      </c>
      <c r="J1481" s="12">
        <v>0</v>
      </c>
      <c r="K1481" s="12">
        <v>0</v>
      </c>
      <c r="L1481" s="12">
        <v>0</v>
      </c>
      <c r="M1481" s="12">
        <v>0</v>
      </c>
      <c r="N1481" s="12">
        <v>0</v>
      </c>
    </row>
    <row r="1482" spans="1:14">
      <c r="A1482" s="11" t="s">
        <v>1340</v>
      </c>
      <c r="B1482" s="12">
        <v>100</v>
      </c>
      <c r="C1482" s="12">
        <v>100</v>
      </c>
      <c r="D1482" s="12" t="s">
        <v>1325</v>
      </c>
      <c r="E1482" s="12">
        <v>100</v>
      </c>
      <c r="F1482" s="73">
        <v>30</v>
      </c>
      <c r="G1482" s="21">
        <v>60</v>
      </c>
      <c r="H1482" s="12">
        <v>0</v>
      </c>
      <c r="I1482" s="12">
        <v>246</v>
      </c>
      <c r="J1482" s="12">
        <v>0</v>
      </c>
      <c r="K1482" s="12">
        <v>0</v>
      </c>
      <c r="L1482" s="12">
        <v>0</v>
      </c>
      <c r="M1482" s="12">
        <v>0</v>
      </c>
      <c r="N1482" s="12">
        <v>0</v>
      </c>
    </row>
    <row r="1483" spans="1:14">
      <c r="A1483" s="11" t="s">
        <v>1340</v>
      </c>
      <c r="B1483" s="12">
        <v>100</v>
      </c>
      <c r="C1483" s="12">
        <v>100</v>
      </c>
      <c r="D1483" s="12" t="s">
        <v>1341</v>
      </c>
      <c r="E1483" s="12">
        <v>100</v>
      </c>
      <c r="F1483" s="73">
        <v>2</v>
      </c>
      <c r="G1483" s="21">
        <v>60</v>
      </c>
      <c r="H1483" s="12">
        <v>0</v>
      </c>
      <c r="I1483" s="12">
        <v>246</v>
      </c>
      <c r="J1483" s="12">
        <v>0</v>
      </c>
      <c r="K1483" s="12">
        <v>0</v>
      </c>
      <c r="L1483" s="12">
        <v>0</v>
      </c>
      <c r="M1483" s="12">
        <v>0</v>
      </c>
      <c r="N1483" s="12">
        <v>0</v>
      </c>
    </row>
    <row r="1484" spans="1:14">
      <c r="A1484" s="11" t="s">
        <v>1340</v>
      </c>
      <c r="B1484" s="12">
        <v>100</v>
      </c>
      <c r="C1484" s="12">
        <v>100</v>
      </c>
      <c r="D1484" s="12" t="s">
        <v>609</v>
      </c>
      <c r="E1484" s="12">
        <v>100</v>
      </c>
      <c r="F1484" s="73">
        <v>2</v>
      </c>
      <c r="G1484" s="21">
        <v>60</v>
      </c>
      <c r="H1484" s="12">
        <v>0</v>
      </c>
      <c r="I1484" s="12">
        <v>246</v>
      </c>
      <c r="J1484" s="12">
        <v>0</v>
      </c>
      <c r="K1484" s="12">
        <v>0</v>
      </c>
      <c r="L1484" s="12">
        <v>0</v>
      </c>
      <c r="M1484" s="12">
        <v>0</v>
      </c>
      <c r="N1484" s="12">
        <v>0</v>
      </c>
    </row>
    <row r="1485" spans="1:14">
      <c r="A1485" s="11" t="s">
        <v>1340</v>
      </c>
      <c r="B1485" s="12">
        <v>138</v>
      </c>
      <c r="C1485" s="12">
        <v>116</v>
      </c>
      <c r="D1485" s="12" t="s">
        <v>632</v>
      </c>
      <c r="E1485" s="12">
        <v>50</v>
      </c>
      <c r="F1485" s="73">
        <v>5</v>
      </c>
      <c r="G1485" s="21">
        <v>15</v>
      </c>
      <c r="H1485" s="12">
        <v>0</v>
      </c>
      <c r="I1485" s="12">
        <v>246</v>
      </c>
      <c r="J1485" s="12">
        <v>0</v>
      </c>
      <c r="K1485" s="12">
        <v>0</v>
      </c>
      <c r="L1485" s="12">
        <v>0</v>
      </c>
      <c r="M1485" s="12">
        <v>0</v>
      </c>
      <c r="N1485" s="12">
        <v>0</v>
      </c>
    </row>
    <row r="1486" spans="1:14">
      <c r="A1486" s="11" t="s">
        <v>1340</v>
      </c>
      <c r="B1486" s="12">
        <v>138</v>
      </c>
      <c r="C1486" s="12">
        <v>116</v>
      </c>
      <c r="D1486" s="12" t="s">
        <v>610</v>
      </c>
      <c r="E1486" s="12">
        <v>50</v>
      </c>
      <c r="F1486" s="73">
        <v>5</v>
      </c>
      <c r="G1486" s="21">
        <v>15</v>
      </c>
      <c r="H1486" s="12">
        <v>0</v>
      </c>
      <c r="I1486" s="12">
        <v>246</v>
      </c>
      <c r="J1486" s="12">
        <v>0</v>
      </c>
      <c r="K1486" s="12">
        <v>0</v>
      </c>
      <c r="L1486" s="12">
        <v>0</v>
      </c>
      <c r="M1486" s="12">
        <v>0</v>
      </c>
      <c r="N1486" s="12">
        <v>0</v>
      </c>
    </row>
    <row r="1487" spans="1:14">
      <c r="A1487" s="11" t="s">
        <v>1340</v>
      </c>
      <c r="B1487" s="12">
        <v>138</v>
      </c>
      <c r="C1487" s="12">
        <v>116</v>
      </c>
      <c r="D1487" s="12" t="s">
        <v>1325</v>
      </c>
      <c r="E1487" s="12">
        <v>50</v>
      </c>
      <c r="F1487" s="73">
        <v>5</v>
      </c>
      <c r="G1487" s="21">
        <v>15</v>
      </c>
      <c r="H1487" s="12">
        <v>0</v>
      </c>
      <c r="I1487" s="12">
        <v>246</v>
      </c>
      <c r="J1487" s="12">
        <v>0</v>
      </c>
      <c r="K1487" s="12">
        <v>0</v>
      </c>
      <c r="L1487" s="12">
        <v>0</v>
      </c>
      <c r="M1487" s="12">
        <v>0</v>
      </c>
      <c r="N1487" s="12">
        <v>0</v>
      </c>
    </row>
    <row r="1488" spans="1:14">
      <c r="A1488" s="11" t="s">
        <v>1340</v>
      </c>
      <c r="B1488" s="12">
        <v>138</v>
      </c>
      <c r="C1488" s="12">
        <v>116</v>
      </c>
      <c r="D1488" s="12" t="s">
        <v>2362</v>
      </c>
      <c r="E1488" s="12">
        <v>50</v>
      </c>
      <c r="F1488" s="73">
        <v>3</v>
      </c>
      <c r="G1488" s="21">
        <v>15</v>
      </c>
      <c r="H1488" s="12">
        <v>0</v>
      </c>
      <c r="I1488" s="12">
        <v>246</v>
      </c>
      <c r="J1488" s="12">
        <v>0</v>
      </c>
      <c r="K1488" s="12">
        <v>0</v>
      </c>
      <c r="L1488" s="12">
        <v>0</v>
      </c>
      <c r="M1488" s="12">
        <v>0</v>
      </c>
      <c r="N1488" s="12">
        <v>0</v>
      </c>
    </row>
    <row r="1489" spans="1:14">
      <c r="A1489" s="11" t="s">
        <v>1340</v>
      </c>
      <c r="B1489" s="12">
        <v>138</v>
      </c>
      <c r="C1489" s="12">
        <v>116</v>
      </c>
      <c r="D1489" s="12" t="s">
        <v>2363</v>
      </c>
      <c r="E1489" s="12">
        <v>50</v>
      </c>
      <c r="F1489" s="73">
        <v>3</v>
      </c>
      <c r="G1489" s="21">
        <v>15</v>
      </c>
      <c r="H1489" s="12">
        <v>0</v>
      </c>
      <c r="I1489" s="12">
        <v>246</v>
      </c>
      <c r="J1489" s="12">
        <v>0</v>
      </c>
      <c r="K1489" s="12">
        <v>0</v>
      </c>
      <c r="L1489" s="12">
        <v>0</v>
      </c>
      <c r="M1489" s="12">
        <v>0</v>
      </c>
      <c r="N1489" s="12">
        <v>0</v>
      </c>
    </row>
    <row r="1490" spans="1:14">
      <c r="A1490" s="11" t="s">
        <v>1340</v>
      </c>
      <c r="B1490" s="12">
        <v>35</v>
      </c>
      <c r="C1490" s="12">
        <v>150</v>
      </c>
      <c r="D1490" s="12" t="s">
        <v>632</v>
      </c>
      <c r="E1490" s="12">
        <v>30</v>
      </c>
      <c r="F1490" s="73">
        <v>5</v>
      </c>
      <c r="G1490" s="21">
        <v>15</v>
      </c>
      <c r="H1490" s="12">
        <v>0</v>
      </c>
      <c r="I1490" s="12">
        <v>246</v>
      </c>
      <c r="J1490" s="12">
        <v>0</v>
      </c>
      <c r="K1490" s="12">
        <v>0</v>
      </c>
      <c r="L1490" s="12">
        <v>0</v>
      </c>
      <c r="M1490" s="12">
        <v>0</v>
      </c>
      <c r="N1490" s="12">
        <v>0</v>
      </c>
    </row>
    <row r="1491" spans="1:14">
      <c r="A1491" s="11" t="s">
        <v>1340</v>
      </c>
      <c r="B1491" s="12">
        <v>35</v>
      </c>
      <c r="C1491" s="12">
        <v>150</v>
      </c>
      <c r="D1491" s="12" t="s">
        <v>610</v>
      </c>
      <c r="E1491" s="12">
        <v>30</v>
      </c>
      <c r="F1491" s="73">
        <v>5</v>
      </c>
      <c r="G1491" s="21">
        <v>15</v>
      </c>
      <c r="H1491" s="12">
        <v>0</v>
      </c>
      <c r="I1491" s="12">
        <v>246</v>
      </c>
      <c r="J1491" s="12">
        <v>0</v>
      </c>
      <c r="K1491" s="12">
        <v>0</v>
      </c>
      <c r="L1491" s="12">
        <v>0</v>
      </c>
      <c r="M1491" s="12">
        <v>0</v>
      </c>
      <c r="N1491" s="12">
        <v>0</v>
      </c>
    </row>
    <row r="1492" spans="1:14">
      <c r="A1492" s="11" t="s">
        <v>1340</v>
      </c>
      <c r="B1492" s="12">
        <v>35</v>
      </c>
      <c r="C1492" s="12">
        <v>150</v>
      </c>
      <c r="D1492" s="12" t="s">
        <v>1325</v>
      </c>
      <c r="E1492" s="12">
        <v>30</v>
      </c>
      <c r="F1492" s="73">
        <v>5</v>
      </c>
      <c r="G1492" s="21">
        <v>15</v>
      </c>
      <c r="H1492" s="12">
        <v>0</v>
      </c>
      <c r="I1492" s="12">
        <v>246</v>
      </c>
      <c r="J1492" s="12">
        <v>0</v>
      </c>
      <c r="K1492" s="12">
        <v>0</v>
      </c>
      <c r="L1492" s="12">
        <v>0</v>
      </c>
      <c r="M1492" s="12">
        <v>0</v>
      </c>
      <c r="N1492" s="12">
        <v>0</v>
      </c>
    </row>
    <row r="1493" spans="1:14">
      <c r="A1493" s="11" t="s">
        <v>1340</v>
      </c>
      <c r="B1493" s="12">
        <v>35</v>
      </c>
      <c r="C1493" s="12">
        <v>150</v>
      </c>
      <c r="D1493" s="12" t="s">
        <v>2364</v>
      </c>
      <c r="E1493" s="12">
        <v>30</v>
      </c>
      <c r="F1493" s="73">
        <v>3</v>
      </c>
      <c r="G1493" s="21">
        <v>15</v>
      </c>
      <c r="H1493" s="12">
        <v>0</v>
      </c>
      <c r="I1493" s="12">
        <v>246</v>
      </c>
      <c r="J1493" s="12">
        <v>0</v>
      </c>
      <c r="K1493" s="12">
        <v>0</v>
      </c>
      <c r="L1493" s="12">
        <v>0</v>
      </c>
      <c r="M1493" s="12">
        <v>0</v>
      </c>
      <c r="N1493" s="12">
        <v>0</v>
      </c>
    </row>
    <row r="1494" spans="1:14">
      <c r="A1494" s="11" t="s">
        <v>1340</v>
      </c>
      <c r="B1494" s="12">
        <v>35</v>
      </c>
      <c r="C1494" s="12">
        <v>150</v>
      </c>
      <c r="D1494" s="12" t="s">
        <v>2363</v>
      </c>
      <c r="E1494" s="12">
        <v>30</v>
      </c>
      <c r="F1494" s="73">
        <v>3</v>
      </c>
      <c r="G1494" s="21">
        <v>15</v>
      </c>
      <c r="H1494" s="12">
        <v>0</v>
      </c>
      <c r="I1494" s="12">
        <v>246</v>
      </c>
      <c r="J1494" s="12">
        <v>0</v>
      </c>
      <c r="K1494" s="12">
        <v>0</v>
      </c>
      <c r="L1494" s="12">
        <v>0</v>
      </c>
      <c r="M1494" s="12">
        <v>0</v>
      </c>
      <c r="N1494" s="12">
        <v>0</v>
      </c>
    </row>
    <row r="1495" spans="1:14">
      <c r="A1495" s="11" t="s">
        <v>1340</v>
      </c>
      <c r="B1495" s="12">
        <v>50</v>
      </c>
      <c r="C1495" s="12">
        <v>50</v>
      </c>
      <c r="D1495" s="12" t="s">
        <v>632</v>
      </c>
      <c r="E1495" s="12">
        <v>20</v>
      </c>
      <c r="F1495" s="73">
        <v>5</v>
      </c>
      <c r="G1495" s="21">
        <v>15</v>
      </c>
      <c r="H1495" s="12">
        <v>0</v>
      </c>
      <c r="I1495" s="12">
        <v>246</v>
      </c>
      <c r="J1495" s="12">
        <v>0</v>
      </c>
      <c r="K1495" s="12">
        <v>0</v>
      </c>
      <c r="L1495" s="12">
        <v>0</v>
      </c>
      <c r="M1495" s="12">
        <v>0</v>
      </c>
      <c r="N1495" s="12">
        <v>0</v>
      </c>
    </row>
    <row r="1496" spans="1:14">
      <c r="A1496" s="11" t="s">
        <v>1340</v>
      </c>
      <c r="B1496" s="12">
        <v>50</v>
      </c>
      <c r="C1496" s="12">
        <v>50</v>
      </c>
      <c r="D1496" s="12" t="s">
        <v>610</v>
      </c>
      <c r="E1496" s="12">
        <v>20</v>
      </c>
      <c r="F1496" s="73">
        <v>5</v>
      </c>
      <c r="G1496" s="21">
        <v>15</v>
      </c>
      <c r="H1496" s="12">
        <v>0</v>
      </c>
      <c r="I1496" s="12">
        <v>246</v>
      </c>
      <c r="J1496" s="12">
        <v>0</v>
      </c>
      <c r="K1496" s="12">
        <v>0</v>
      </c>
      <c r="L1496" s="12">
        <v>0</v>
      </c>
      <c r="M1496" s="12">
        <v>0</v>
      </c>
      <c r="N1496" s="12">
        <v>0</v>
      </c>
    </row>
    <row r="1497" spans="1:14">
      <c r="A1497" s="11" t="s">
        <v>1340</v>
      </c>
      <c r="B1497" s="12">
        <v>50</v>
      </c>
      <c r="C1497" s="12">
        <v>50</v>
      </c>
      <c r="D1497" s="12" t="s">
        <v>1325</v>
      </c>
      <c r="E1497" s="12">
        <v>20</v>
      </c>
      <c r="F1497" s="73">
        <v>5</v>
      </c>
      <c r="G1497" s="21">
        <v>15</v>
      </c>
      <c r="H1497" s="12">
        <v>0</v>
      </c>
      <c r="I1497" s="12">
        <v>246</v>
      </c>
      <c r="J1497" s="12">
        <v>0</v>
      </c>
      <c r="K1497" s="12">
        <v>0</v>
      </c>
      <c r="L1497" s="12">
        <v>0</v>
      </c>
      <c r="M1497" s="12">
        <v>0</v>
      </c>
      <c r="N1497" s="12">
        <v>0</v>
      </c>
    </row>
    <row r="1498" spans="1:14">
      <c r="A1498" s="11" t="s">
        <v>1340</v>
      </c>
      <c r="B1498" s="12">
        <v>50</v>
      </c>
      <c r="C1498" s="12">
        <v>50</v>
      </c>
      <c r="D1498" s="12" t="s">
        <v>2362</v>
      </c>
      <c r="E1498" s="12">
        <v>20</v>
      </c>
      <c r="F1498" s="73">
        <v>3</v>
      </c>
      <c r="G1498" s="21">
        <v>15</v>
      </c>
      <c r="H1498" s="12">
        <v>0</v>
      </c>
      <c r="I1498" s="12">
        <v>246</v>
      </c>
      <c r="J1498" s="12">
        <v>0</v>
      </c>
      <c r="K1498" s="12">
        <v>0</v>
      </c>
      <c r="L1498" s="12">
        <v>0</v>
      </c>
      <c r="M1498" s="12">
        <v>0</v>
      </c>
      <c r="N1498" s="12">
        <v>0</v>
      </c>
    </row>
    <row r="1499" spans="1:14">
      <c r="A1499" s="11" t="s">
        <v>1340</v>
      </c>
      <c r="B1499" s="12">
        <v>50</v>
      </c>
      <c r="C1499" s="12">
        <v>50</v>
      </c>
      <c r="D1499" s="12" t="s">
        <v>2365</v>
      </c>
      <c r="E1499" s="12">
        <v>20</v>
      </c>
      <c r="F1499" s="73">
        <v>3</v>
      </c>
      <c r="G1499" s="21">
        <v>15</v>
      </c>
      <c r="H1499" s="12">
        <v>0</v>
      </c>
      <c r="I1499" s="12">
        <v>246</v>
      </c>
      <c r="J1499" s="12">
        <v>0</v>
      </c>
      <c r="K1499" s="12">
        <v>0</v>
      </c>
      <c r="L1499" s="12">
        <v>0</v>
      </c>
      <c r="M1499" s="12">
        <v>0</v>
      </c>
      <c r="N1499" s="12">
        <v>0</v>
      </c>
    </row>
    <row r="1500" spans="1:14">
      <c r="A1500" s="11" t="s">
        <v>1340</v>
      </c>
      <c r="B1500" s="12">
        <v>164</v>
      </c>
      <c r="C1500" s="12">
        <v>35</v>
      </c>
      <c r="D1500" s="12" t="s">
        <v>632</v>
      </c>
      <c r="E1500" s="12">
        <v>20</v>
      </c>
      <c r="F1500" s="73">
        <v>5</v>
      </c>
      <c r="G1500" s="21">
        <v>15</v>
      </c>
      <c r="H1500" s="12">
        <v>0</v>
      </c>
      <c r="I1500" s="12">
        <v>246</v>
      </c>
      <c r="J1500" s="12">
        <v>0</v>
      </c>
      <c r="K1500" s="12">
        <v>0</v>
      </c>
      <c r="L1500" s="12">
        <v>0</v>
      </c>
      <c r="M1500" s="12">
        <v>0</v>
      </c>
      <c r="N1500" s="12">
        <v>0</v>
      </c>
    </row>
    <row r="1501" spans="1:14">
      <c r="A1501" s="11" t="s">
        <v>1340</v>
      </c>
      <c r="B1501" s="12">
        <v>164</v>
      </c>
      <c r="C1501" s="12">
        <v>35</v>
      </c>
      <c r="D1501" s="12" t="s">
        <v>610</v>
      </c>
      <c r="E1501" s="12">
        <v>20</v>
      </c>
      <c r="F1501" s="73">
        <v>5</v>
      </c>
      <c r="G1501" s="21">
        <v>15</v>
      </c>
      <c r="H1501" s="12">
        <v>0</v>
      </c>
      <c r="I1501" s="12">
        <v>246</v>
      </c>
      <c r="J1501" s="12">
        <v>0</v>
      </c>
      <c r="K1501" s="12">
        <v>0</v>
      </c>
      <c r="L1501" s="12">
        <v>0</v>
      </c>
      <c r="M1501" s="12">
        <v>0</v>
      </c>
      <c r="N1501" s="12">
        <v>0</v>
      </c>
    </row>
    <row r="1502" spans="1:14">
      <c r="A1502" s="11" t="s">
        <v>1340</v>
      </c>
      <c r="B1502" s="12">
        <v>164</v>
      </c>
      <c r="C1502" s="12">
        <v>35</v>
      </c>
      <c r="D1502" s="12" t="s">
        <v>1325</v>
      </c>
      <c r="E1502" s="12">
        <v>20</v>
      </c>
      <c r="F1502" s="73">
        <v>5</v>
      </c>
      <c r="G1502" s="21">
        <v>15</v>
      </c>
      <c r="H1502" s="12">
        <v>0</v>
      </c>
      <c r="I1502" s="12">
        <v>246</v>
      </c>
      <c r="J1502" s="12">
        <v>0</v>
      </c>
      <c r="K1502" s="12">
        <v>0</v>
      </c>
      <c r="L1502" s="12">
        <v>0</v>
      </c>
      <c r="M1502" s="12">
        <v>0</v>
      </c>
      <c r="N1502" s="12">
        <v>0</v>
      </c>
    </row>
    <row r="1503" spans="1:14">
      <c r="A1503" s="11" t="s">
        <v>1340</v>
      </c>
      <c r="B1503" s="12">
        <v>164</v>
      </c>
      <c r="C1503" s="12">
        <v>35</v>
      </c>
      <c r="D1503" s="12" t="s">
        <v>2362</v>
      </c>
      <c r="E1503" s="12">
        <v>20</v>
      </c>
      <c r="F1503" s="73">
        <v>3</v>
      </c>
      <c r="G1503" s="21">
        <v>15</v>
      </c>
      <c r="H1503" s="12">
        <v>0</v>
      </c>
      <c r="I1503" s="12">
        <v>246</v>
      </c>
      <c r="J1503" s="12">
        <v>0</v>
      </c>
      <c r="K1503" s="12">
        <v>0</v>
      </c>
      <c r="L1503" s="12">
        <v>0</v>
      </c>
      <c r="M1503" s="12">
        <v>0</v>
      </c>
      <c r="N1503" s="12">
        <v>0</v>
      </c>
    </row>
    <row r="1504" spans="1:14">
      <c r="A1504" s="11" t="s">
        <v>1340</v>
      </c>
      <c r="B1504" s="12">
        <v>164</v>
      </c>
      <c r="C1504" s="12">
        <v>35</v>
      </c>
      <c r="D1504" s="12" t="s">
        <v>2365</v>
      </c>
      <c r="E1504" s="12">
        <v>20</v>
      </c>
      <c r="F1504" s="73">
        <v>3</v>
      </c>
      <c r="G1504" s="21">
        <v>15</v>
      </c>
      <c r="H1504" s="12">
        <v>0</v>
      </c>
      <c r="I1504" s="12">
        <v>246</v>
      </c>
      <c r="J1504" s="12">
        <v>0</v>
      </c>
      <c r="K1504" s="12">
        <v>0</v>
      </c>
      <c r="L1504" s="12">
        <v>0</v>
      </c>
      <c r="M1504" s="12">
        <v>0</v>
      </c>
      <c r="N1504" s="12">
        <v>0</v>
      </c>
    </row>
    <row r="1505" spans="1:14">
      <c r="G1505" s="21"/>
    </row>
    <row r="1506" spans="1:14">
      <c r="A1506" s="11" t="s">
        <v>1342</v>
      </c>
      <c r="G1506" s="21"/>
    </row>
    <row r="1507" spans="1:14">
      <c r="A1507" s="11" t="s">
        <v>1343</v>
      </c>
      <c r="B1507" s="12">
        <v>100</v>
      </c>
      <c r="C1507" s="12">
        <v>100</v>
      </c>
      <c r="D1507" s="12" t="s">
        <v>632</v>
      </c>
      <c r="E1507" s="12">
        <v>100</v>
      </c>
      <c r="F1507" s="73">
        <v>20</v>
      </c>
      <c r="G1507" s="21">
        <v>60</v>
      </c>
      <c r="H1507" s="12">
        <v>0</v>
      </c>
      <c r="I1507" s="12">
        <v>246</v>
      </c>
      <c r="J1507" s="12">
        <v>0</v>
      </c>
      <c r="K1507" s="12">
        <v>0</v>
      </c>
      <c r="L1507" s="12">
        <v>0</v>
      </c>
      <c r="M1507" s="12">
        <v>0</v>
      </c>
      <c r="N1507" s="12">
        <v>0</v>
      </c>
    </row>
    <row r="1508" spans="1:14">
      <c r="A1508" s="11" t="s">
        <v>1344</v>
      </c>
      <c r="B1508" s="12">
        <v>100</v>
      </c>
      <c r="C1508" s="12">
        <v>100</v>
      </c>
      <c r="D1508" s="12" t="s">
        <v>610</v>
      </c>
      <c r="E1508" s="12">
        <v>100</v>
      </c>
      <c r="F1508" s="73">
        <v>20</v>
      </c>
      <c r="G1508" s="21">
        <v>60</v>
      </c>
      <c r="H1508" s="12">
        <v>0</v>
      </c>
      <c r="I1508" s="12">
        <v>246</v>
      </c>
      <c r="J1508" s="12">
        <v>0</v>
      </c>
      <c r="K1508" s="12">
        <v>0</v>
      </c>
      <c r="L1508" s="12">
        <v>0</v>
      </c>
      <c r="M1508" s="12">
        <v>0</v>
      </c>
      <c r="N1508" s="12">
        <v>0</v>
      </c>
    </row>
    <row r="1509" spans="1:14">
      <c r="A1509" s="11" t="s">
        <v>1344</v>
      </c>
      <c r="B1509" s="12">
        <v>100</v>
      </c>
      <c r="C1509" s="12">
        <v>100</v>
      </c>
      <c r="D1509" s="12" t="s">
        <v>1325</v>
      </c>
      <c r="E1509" s="12">
        <v>100</v>
      </c>
      <c r="F1509" s="73">
        <v>20</v>
      </c>
      <c r="G1509" s="21">
        <v>60</v>
      </c>
      <c r="H1509" s="12">
        <v>0</v>
      </c>
      <c r="I1509" s="12">
        <v>246</v>
      </c>
      <c r="J1509" s="12">
        <v>0</v>
      </c>
      <c r="K1509" s="12">
        <v>0</v>
      </c>
      <c r="L1509" s="12">
        <v>0</v>
      </c>
      <c r="M1509" s="12">
        <v>0</v>
      </c>
      <c r="N1509" s="12">
        <v>0</v>
      </c>
    </row>
    <row r="1510" spans="1:14">
      <c r="A1510" s="11" t="s">
        <v>1344</v>
      </c>
      <c r="B1510" s="12">
        <v>100</v>
      </c>
      <c r="C1510" s="12">
        <v>100</v>
      </c>
      <c r="D1510" s="12" t="s">
        <v>1341</v>
      </c>
      <c r="E1510" s="12">
        <v>100</v>
      </c>
      <c r="F1510" s="73">
        <v>2</v>
      </c>
      <c r="G1510" s="21">
        <v>60</v>
      </c>
      <c r="H1510" s="12">
        <v>0</v>
      </c>
      <c r="I1510" s="12">
        <v>246</v>
      </c>
      <c r="J1510" s="12">
        <v>0</v>
      </c>
      <c r="K1510" s="12">
        <v>0</v>
      </c>
      <c r="L1510" s="12">
        <v>0</v>
      </c>
      <c r="M1510" s="12">
        <v>0</v>
      </c>
      <c r="N1510" s="12">
        <v>0</v>
      </c>
    </row>
    <row r="1511" spans="1:14">
      <c r="A1511" s="11" t="s">
        <v>1344</v>
      </c>
      <c r="B1511" s="12">
        <v>100</v>
      </c>
      <c r="C1511" s="12">
        <v>100</v>
      </c>
      <c r="D1511" s="12" t="s">
        <v>609</v>
      </c>
      <c r="E1511" s="12">
        <v>100</v>
      </c>
      <c r="F1511" s="73">
        <v>2</v>
      </c>
      <c r="G1511" s="21">
        <v>60</v>
      </c>
      <c r="H1511" s="12">
        <v>0</v>
      </c>
      <c r="I1511" s="12">
        <v>246</v>
      </c>
      <c r="J1511" s="12">
        <v>0</v>
      </c>
      <c r="K1511" s="12">
        <v>0</v>
      </c>
      <c r="L1511" s="12">
        <v>0</v>
      </c>
      <c r="M1511" s="12">
        <v>0</v>
      </c>
      <c r="N1511" s="12">
        <v>0</v>
      </c>
    </row>
    <row r="1512" spans="1:14" s="18" customFormat="1">
      <c r="A1512" s="19" t="s">
        <v>1343</v>
      </c>
      <c r="B1512" s="18">
        <v>100</v>
      </c>
      <c r="C1512" s="18">
        <v>100</v>
      </c>
      <c r="D1512" s="18" t="s">
        <v>1345</v>
      </c>
      <c r="E1512" s="18">
        <v>5</v>
      </c>
      <c r="F1512" s="29">
        <v>1</v>
      </c>
      <c r="G1512" s="29">
        <v>60</v>
      </c>
      <c r="H1512" s="18">
        <v>0</v>
      </c>
      <c r="I1512" s="18">
        <v>249</v>
      </c>
      <c r="J1512" s="18">
        <v>0</v>
      </c>
      <c r="K1512" s="18">
        <v>0</v>
      </c>
      <c r="L1512" s="12">
        <v>0</v>
      </c>
      <c r="M1512" s="12">
        <v>0</v>
      </c>
      <c r="N1512" s="12">
        <v>0</v>
      </c>
    </row>
    <row r="1513" spans="1:14" s="18" customFormat="1">
      <c r="A1513" s="19" t="s">
        <v>1343</v>
      </c>
      <c r="B1513" s="18">
        <v>165</v>
      </c>
      <c r="C1513" s="18">
        <v>25</v>
      </c>
      <c r="D1513" s="18" t="s">
        <v>1345</v>
      </c>
      <c r="E1513" s="18">
        <v>5</v>
      </c>
      <c r="F1513" s="29">
        <v>1</v>
      </c>
      <c r="G1513" s="29">
        <v>60</v>
      </c>
      <c r="H1513" s="18">
        <v>0</v>
      </c>
      <c r="I1513" s="18">
        <v>249</v>
      </c>
      <c r="J1513" s="18">
        <v>0</v>
      </c>
      <c r="K1513" s="18">
        <v>0</v>
      </c>
      <c r="L1513" s="12">
        <v>0</v>
      </c>
      <c r="M1513" s="12">
        <v>0</v>
      </c>
      <c r="N1513" s="12">
        <v>0</v>
      </c>
    </row>
    <row r="1514" spans="1:14" s="18" customFormat="1">
      <c r="A1514" s="19" t="s">
        <v>1343</v>
      </c>
      <c r="B1514" s="18">
        <v>35</v>
      </c>
      <c r="C1514" s="18">
        <v>45</v>
      </c>
      <c r="D1514" s="18" t="s">
        <v>1345</v>
      </c>
      <c r="E1514" s="18">
        <v>5</v>
      </c>
      <c r="F1514" s="29">
        <v>1</v>
      </c>
      <c r="G1514" s="29">
        <v>60</v>
      </c>
      <c r="H1514" s="18">
        <v>0</v>
      </c>
      <c r="I1514" s="18">
        <v>249</v>
      </c>
      <c r="J1514" s="18">
        <v>0</v>
      </c>
      <c r="K1514" s="18">
        <v>0</v>
      </c>
      <c r="L1514" s="12">
        <v>0</v>
      </c>
      <c r="M1514" s="12">
        <v>0</v>
      </c>
      <c r="N1514" s="12">
        <v>0</v>
      </c>
    </row>
    <row r="1515" spans="1:14" s="18" customFormat="1">
      <c r="A1515" s="19" t="s">
        <v>1343</v>
      </c>
      <c r="B1515" s="18">
        <v>100</v>
      </c>
      <c r="C1515" s="18">
        <v>100</v>
      </c>
      <c r="D1515" s="18" t="s">
        <v>1083</v>
      </c>
      <c r="E1515" s="18">
        <v>100</v>
      </c>
      <c r="F1515" s="29">
        <v>1</v>
      </c>
      <c r="G1515" s="29">
        <v>120</v>
      </c>
      <c r="H1515" s="18">
        <v>0</v>
      </c>
      <c r="I1515" s="18">
        <v>249</v>
      </c>
      <c r="J1515" s="18">
        <v>0</v>
      </c>
      <c r="K1515" s="18">
        <v>0</v>
      </c>
      <c r="L1515" s="12">
        <v>0</v>
      </c>
      <c r="M1515" s="12">
        <v>0</v>
      </c>
      <c r="N1515" s="12">
        <v>0</v>
      </c>
    </row>
    <row r="1516" spans="1:14" s="18" customFormat="1">
      <c r="A1516" s="19" t="s">
        <v>1346</v>
      </c>
      <c r="F1516" s="29"/>
      <c r="G1516" s="29"/>
    </row>
    <row r="1517" spans="1:14" s="18" customFormat="1">
      <c r="A1517" s="19" t="s">
        <v>1343</v>
      </c>
      <c r="B1517" s="18">
        <v>137</v>
      </c>
      <c r="C1517" s="18">
        <v>107</v>
      </c>
      <c r="D1517" s="18" t="s">
        <v>1347</v>
      </c>
      <c r="E1517" s="18">
        <v>0</v>
      </c>
      <c r="F1517" s="29">
        <v>1</v>
      </c>
      <c r="G1517" s="29">
        <v>30</v>
      </c>
      <c r="H1517" s="18">
        <v>0</v>
      </c>
      <c r="I1517" s="18">
        <v>246</v>
      </c>
      <c r="J1517" s="18">
        <v>0</v>
      </c>
      <c r="K1517" s="18">
        <v>0</v>
      </c>
      <c r="L1517" s="12">
        <v>0</v>
      </c>
      <c r="M1517" s="12">
        <v>0</v>
      </c>
      <c r="N1517" s="12">
        <v>0</v>
      </c>
    </row>
    <row r="1518" spans="1:14" s="18" customFormat="1">
      <c r="A1518" s="19" t="s">
        <v>1343</v>
      </c>
      <c r="B1518" s="18">
        <v>138</v>
      </c>
      <c r="C1518" s="18">
        <v>107</v>
      </c>
      <c r="D1518" s="18" t="s">
        <v>1347</v>
      </c>
      <c r="E1518" s="18">
        <v>0</v>
      </c>
      <c r="F1518" s="29">
        <v>1</v>
      </c>
      <c r="G1518" s="29">
        <v>30</v>
      </c>
      <c r="H1518" s="18">
        <v>0</v>
      </c>
      <c r="I1518" s="18">
        <v>246</v>
      </c>
      <c r="J1518" s="18">
        <v>0</v>
      </c>
      <c r="K1518" s="18">
        <v>0</v>
      </c>
      <c r="L1518" s="12">
        <v>0</v>
      </c>
      <c r="M1518" s="12">
        <v>0</v>
      </c>
      <c r="N1518" s="12">
        <v>0</v>
      </c>
    </row>
    <row r="1519" spans="1:14">
      <c r="A1519" s="11" t="s">
        <v>1343</v>
      </c>
      <c r="B1519" s="12">
        <v>28</v>
      </c>
      <c r="C1519" s="12">
        <v>116</v>
      </c>
      <c r="D1519" s="12" t="s">
        <v>632</v>
      </c>
      <c r="E1519" s="12">
        <v>20</v>
      </c>
      <c r="F1519" s="73">
        <v>3</v>
      </c>
      <c r="G1519" s="21">
        <v>15</v>
      </c>
      <c r="H1519" s="12">
        <v>0</v>
      </c>
      <c r="I1519" s="12">
        <v>246</v>
      </c>
      <c r="J1519" s="12">
        <v>0</v>
      </c>
      <c r="K1519" s="12">
        <v>0</v>
      </c>
      <c r="L1519" s="12">
        <v>0</v>
      </c>
      <c r="M1519" s="12">
        <v>0</v>
      </c>
      <c r="N1519" s="12">
        <v>0</v>
      </c>
    </row>
    <row r="1520" spans="1:14">
      <c r="A1520" s="11" t="s">
        <v>1344</v>
      </c>
      <c r="B1520" s="12">
        <v>100</v>
      </c>
      <c r="C1520" s="12">
        <v>100</v>
      </c>
      <c r="D1520" s="12" t="s">
        <v>610</v>
      </c>
      <c r="E1520" s="12">
        <v>20</v>
      </c>
      <c r="F1520" s="73">
        <v>3</v>
      </c>
      <c r="G1520" s="21">
        <v>15</v>
      </c>
      <c r="H1520" s="12">
        <v>0</v>
      </c>
      <c r="I1520" s="12">
        <v>246</v>
      </c>
      <c r="J1520" s="12">
        <v>0</v>
      </c>
      <c r="K1520" s="12">
        <v>0</v>
      </c>
      <c r="L1520" s="12">
        <v>0</v>
      </c>
      <c r="M1520" s="12">
        <v>0</v>
      </c>
      <c r="N1520" s="12">
        <v>0</v>
      </c>
    </row>
    <row r="1521" spans="1:14">
      <c r="A1521" s="11" t="s">
        <v>1344</v>
      </c>
      <c r="B1521" s="12">
        <v>100</v>
      </c>
      <c r="C1521" s="12">
        <v>100</v>
      </c>
      <c r="D1521" s="12" t="s">
        <v>1325</v>
      </c>
      <c r="E1521" s="12">
        <v>20</v>
      </c>
      <c r="F1521" s="73">
        <v>3</v>
      </c>
      <c r="G1521" s="21">
        <v>15</v>
      </c>
      <c r="H1521" s="12">
        <v>0</v>
      </c>
      <c r="I1521" s="12">
        <v>246</v>
      </c>
      <c r="J1521" s="12">
        <v>0</v>
      </c>
      <c r="K1521" s="12">
        <v>0</v>
      </c>
      <c r="L1521" s="12">
        <v>0</v>
      </c>
      <c r="M1521" s="12">
        <v>0</v>
      </c>
      <c r="N1521" s="12">
        <v>0</v>
      </c>
    </row>
    <row r="1522" spans="1:14">
      <c r="A1522" s="11" t="s">
        <v>1343</v>
      </c>
      <c r="B1522" s="12">
        <v>35</v>
      </c>
      <c r="C1522" s="12">
        <v>40</v>
      </c>
      <c r="D1522" s="12" t="s">
        <v>632</v>
      </c>
      <c r="E1522" s="12">
        <v>20</v>
      </c>
      <c r="F1522" s="73">
        <v>3</v>
      </c>
      <c r="G1522" s="21">
        <v>15</v>
      </c>
      <c r="H1522" s="12">
        <v>0</v>
      </c>
      <c r="I1522" s="12">
        <v>246</v>
      </c>
      <c r="J1522" s="12">
        <v>0</v>
      </c>
      <c r="K1522" s="12">
        <v>0</v>
      </c>
      <c r="L1522" s="12">
        <v>0</v>
      </c>
      <c r="M1522" s="12">
        <v>0</v>
      </c>
      <c r="N1522" s="12">
        <v>0</v>
      </c>
    </row>
    <row r="1523" spans="1:14">
      <c r="A1523" s="11" t="s">
        <v>1344</v>
      </c>
      <c r="B1523" s="12">
        <v>35</v>
      </c>
      <c r="C1523" s="12">
        <v>40</v>
      </c>
      <c r="D1523" s="12" t="s">
        <v>610</v>
      </c>
      <c r="E1523" s="12">
        <v>20</v>
      </c>
      <c r="F1523" s="73">
        <v>3</v>
      </c>
      <c r="G1523" s="21">
        <v>15</v>
      </c>
      <c r="H1523" s="12">
        <v>0</v>
      </c>
      <c r="I1523" s="12">
        <v>246</v>
      </c>
      <c r="J1523" s="12">
        <v>0</v>
      </c>
      <c r="K1523" s="12">
        <v>0</v>
      </c>
      <c r="L1523" s="12">
        <v>0</v>
      </c>
      <c r="M1523" s="12">
        <v>0</v>
      </c>
      <c r="N1523" s="12">
        <v>0</v>
      </c>
    </row>
    <row r="1524" spans="1:14">
      <c r="A1524" s="11" t="s">
        <v>1344</v>
      </c>
      <c r="B1524" s="12">
        <v>35</v>
      </c>
      <c r="C1524" s="12">
        <v>40</v>
      </c>
      <c r="D1524" s="12" t="s">
        <v>1325</v>
      </c>
      <c r="E1524" s="12">
        <v>20</v>
      </c>
      <c r="F1524" s="73">
        <v>3</v>
      </c>
      <c r="G1524" s="21">
        <v>15</v>
      </c>
      <c r="H1524" s="12">
        <v>0</v>
      </c>
      <c r="I1524" s="12">
        <v>246</v>
      </c>
      <c r="J1524" s="12">
        <v>0</v>
      </c>
      <c r="K1524" s="12">
        <v>0</v>
      </c>
      <c r="L1524" s="12">
        <v>0</v>
      </c>
      <c r="M1524" s="12">
        <v>0</v>
      </c>
      <c r="N1524" s="12">
        <v>0</v>
      </c>
    </row>
    <row r="1525" spans="1:14">
      <c r="A1525" s="11" t="s">
        <v>1343</v>
      </c>
      <c r="B1525" s="12">
        <v>70</v>
      </c>
      <c r="C1525" s="12">
        <v>163</v>
      </c>
      <c r="D1525" s="12" t="s">
        <v>632</v>
      </c>
      <c r="E1525" s="12">
        <v>20</v>
      </c>
      <c r="F1525" s="73">
        <v>3</v>
      </c>
      <c r="G1525" s="21">
        <v>15</v>
      </c>
      <c r="H1525" s="12">
        <v>0</v>
      </c>
      <c r="I1525" s="12">
        <v>246</v>
      </c>
      <c r="J1525" s="12">
        <v>0</v>
      </c>
      <c r="K1525" s="12">
        <v>0</v>
      </c>
      <c r="L1525" s="12">
        <v>0</v>
      </c>
      <c r="M1525" s="12">
        <v>0</v>
      </c>
      <c r="N1525" s="12">
        <v>0</v>
      </c>
    </row>
    <row r="1526" spans="1:14">
      <c r="A1526" s="11" t="s">
        <v>1344</v>
      </c>
      <c r="B1526" s="12">
        <v>70</v>
      </c>
      <c r="C1526" s="12">
        <v>163</v>
      </c>
      <c r="D1526" s="12" t="s">
        <v>610</v>
      </c>
      <c r="E1526" s="12">
        <v>20</v>
      </c>
      <c r="F1526" s="73">
        <v>3</v>
      </c>
      <c r="G1526" s="21">
        <v>15</v>
      </c>
      <c r="H1526" s="12">
        <v>0</v>
      </c>
      <c r="I1526" s="12">
        <v>246</v>
      </c>
      <c r="J1526" s="12">
        <v>0</v>
      </c>
      <c r="K1526" s="12">
        <v>0</v>
      </c>
      <c r="L1526" s="12">
        <v>0</v>
      </c>
      <c r="M1526" s="12">
        <v>0</v>
      </c>
      <c r="N1526" s="12">
        <v>0</v>
      </c>
    </row>
    <row r="1527" spans="1:14">
      <c r="A1527" s="11" t="s">
        <v>1344</v>
      </c>
      <c r="B1527" s="12">
        <v>70</v>
      </c>
      <c r="C1527" s="12">
        <v>163</v>
      </c>
      <c r="D1527" s="12" t="s">
        <v>1325</v>
      </c>
      <c r="E1527" s="12">
        <v>20</v>
      </c>
      <c r="F1527" s="73">
        <v>3</v>
      </c>
      <c r="G1527" s="21">
        <v>15</v>
      </c>
      <c r="H1527" s="12">
        <v>0</v>
      </c>
      <c r="I1527" s="12">
        <v>246</v>
      </c>
      <c r="J1527" s="12">
        <v>0</v>
      </c>
      <c r="K1527" s="12">
        <v>0</v>
      </c>
      <c r="L1527" s="12">
        <v>0</v>
      </c>
      <c r="M1527" s="12">
        <v>0</v>
      </c>
      <c r="N1527" s="12">
        <v>0</v>
      </c>
    </row>
    <row r="1528" spans="1:14">
      <c r="A1528" s="11" t="s">
        <v>1343</v>
      </c>
      <c r="B1528" s="12">
        <v>150</v>
      </c>
      <c r="C1528" s="12">
        <v>160</v>
      </c>
      <c r="D1528" s="12" t="s">
        <v>632</v>
      </c>
      <c r="E1528" s="12">
        <v>20</v>
      </c>
      <c r="F1528" s="73">
        <v>3</v>
      </c>
      <c r="G1528" s="21">
        <v>15</v>
      </c>
      <c r="H1528" s="12">
        <v>0</v>
      </c>
      <c r="I1528" s="12">
        <v>246</v>
      </c>
      <c r="J1528" s="12">
        <v>0</v>
      </c>
      <c r="K1528" s="12">
        <v>0</v>
      </c>
      <c r="L1528" s="12">
        <v>0</v>
      </c>
      <c r="M1528" s="12">
        <v>0</v>
      </c>
      <c r="N1528" s="12">
        <v>0</v>
      </c>
    </row>
    <row r="1529" spans="1:14">
      <c r="A1529" s="11" t="s">
        <v>1344</v>
      </c>
      <c r="B1529" s="12">
        <v>150</v>
      </c>
      <c r="C1529" s="12">
        <v>160</v>
      </c>
      <c r="D1529" s="12" t="s">
        <v>610</v>
      </c>
      <c r="E1529" s="12">
        <v>20</v>
      </c>
      <c r="F1529" s="73">
        <v>3</v>
      </c>
      <c r="G1529" s="21">
        <v>15</v>
      </c>
      <c r="H1529" s="12">
        <v>0</v>
      </c>
      <c r="I1529" s="12">
        <v>246</v>
      </c>
      <c r="J1529" s="12">
        <v>0</v>
      </c>
      <c r="K1529" s="12">
        <v>0</v>
      </c>
      <c r="L1529" s="12">
        <v>0</v>
      </c>
      <c r="M1529" s="12">
        <v>0</v>
      </c>
      <c r="N1529" s="12">
        <v>0</v>
      </c>
    </row>
    <row r="1530" spans="1:14">
      <c r="A1530" s="11" t="s">
        <v>1344</v>
      </c>
      <c r="B1530" s="12">
        <v>150</v>
      </c>
      <c r="C1530" s="12">
        <v>160</v>
      </c>
      <c r="D1530" s="12" t="s">
        <v>1325</v>
      </c>
      <c r="E1530" s="12">
        <v>20</v>
      </c>
      <c r="F1530" s="73">
        <v>3</v>
      </c>
      <c r="G1530" s="21">
        <v>15</v>
      </c>
      <c r="H1530" s="12">
        <v>0</v>
      </c>
      <c r="I1530" s="12">
        <v>246</v>
      </c>
      <c r="J1530" s="12">
        <v>0</v>
      </c>
      <c r="K1530" s="12">
        <v>0</v>
      </c>
      <c r="L1530" s="12">
        <v>0</v>
      </c>
      <c r="M1530" s="12">
        <v>0</v>
      </c>
      <c r="N1530" s="12">
        <v>0</v>
      </c>
    </row>
    <row r="1531" spans="1:14">
      <c r="A1531" s="11" t="s">
        <v>1343</v>
      </c>
      <c r="B1531" s="12">
        <v>84</v>
      </c>
      <c r="C1531" s="12">
        <v>74</v>
      </c>
      <c r="D1531" s="12" t="s">
        <v>632</v>
      </c>
      <c r="E1531" s="12">
        <v>20</v>
      </c>
      <c r="F1531" s="73">
        <v>3</v>
      </c>
      <c r="G1531" s="21">
        <v>15</v>
      </c>
      <c r="H1531" s="12">
        <v>0</v>
      </c>
      <c r="I1531" s="12">
        <v>246</v>
      </c>
      <c r="J1531" s="12">
        <v>0</v>
      </c>
      <c r="K1531" s="12">
        <v>0</v>
      </c>
      <c r="L1531" s="12">
        <v>0</v>
      </c>
      <c r="M1531" s="12">
        <v>0</v>
      </c>
      <c r="N1531" s="12">
        <v>0</v>
      </c>
    </row>
    <row r="1532" spans="1:14">
      <c r="A1532" s="11" t="s">
        <v>1344</v>
      </c>
      <c r="B1532" s="12">
        <v>84</v>
      </c>
      <c r="C1532" s="12">
        <v>74</v>
      </c>
      <c r="D1532" s="12" t="s">
        <v>610</v>
      </c>
      <c r="E1532" s="12">
        <v>20</v>
      </c>
      <c r="F1532" s="73">
        <v>3</v>
      </c>
      <c r="G1532" s="21">
        <v>15</v>
      </c>
      <c r="H1532" s="12">
        <v>0</v>
      </c>
      <c r="I1532" s="12">
        <v>246</v>
      </c>
      <c r="J1532" s="12">
        <v>0</v>
      </c>
      <c r="K1532" s="12">
        <v>0</v>
      </c>
      <c r="L1532" s="12">
        <v>0</v>
      </c>
      <c r="M1532" s="12">
        <v>0</v>
      </c>
      <c r="N1532" s="12">
        <v>0</v>
      </c>
    </row>
    <row r="1533" spans="1:14">
      <c r="A1533" s="11" t="s">
        <v>1344</v>
      </c>
      <c r="B1533" s="12">
        <v>84</v>
      </c>
      <c r="C1533" s="12">
        <v>74</v>
      </c>
      <c r="D1533" s="12" t="s">
        <v>1325</v>
      </c>
      <c r="E1533" s="12">
        <v>20</v>
      </c>
      <c r="F1533" s="73">
        <v>3</v>
      </c>
      <c r="G1533" s="21">
        <v>15</v>
      </c>
      <c r="H1533" s="12">
        <v>0</v>
      </c>
      <c r="I1533" s="12">
        <v>246</v>
      </c>
      <c r="J1533" s="12">
        <v>0</v>
      </c>
      <c r="K1533" s="12">
        <v>0</v>
      </c>
      <c r="L1533" s="12">
        <v>0</v>
      </c>
      <c r="M1533" s="12">
        <v>0</v>
      </c>
      <c r="N1533" s="12">
        <v>0</v>
      </c>
    </row>
    <row r="1534" spans="1:14">
      <c r="A1534" s="11" t="s">
        <v>1343</v>
      </c>
      <c r="B1534" s="12">
        <v>165</v>
      </c>
      <c r="C1534" s="12">
        <v>20</v>
      </c>
      <c r="D1534" s="12" t="s">
        <v>632</v>
      </c>
      <c r="E1534" s="12">
        <v>20</v>
      </c>
      <c r="F1534" s="73">
        <v>3</v>
      </c>
      <c r="G1534" s="21">
        <v>15</v>
      </c>
      <c r="H1534" s="12">
        <v>0</v>
      </c>
      <c r="I1534" s="12">
        <v>246</v>
      </c>
      <c r="J1534" s="12">
        <v>0</v>
      </c>
      <c r="K1534" s="12">
        <v>0</v>
      </c>
      <c r="L1534" s="12">
        <v>0</v>
      </c>
      <c r="M1534" s="12">
        <v>0</v>
      </c>
      <c r="N1534" s="12">
        <v>0</v>
      </c>
    </row>
    <row r="1535" spans="1:14">
      <c r="A1535" s="11" t="s">
        <v>1344</v>
      </c>
      <c r="B1535" s="12">
        <v>165</v>
      </c>
      <c r="C1535" s="12">
        <v>20</v>
      </c>
      <c r="D1535" s="12" t="s">
        <v>610</v>
      </c>
      <c r="E1535" s="12">
        <v>20</v>
      </c>
      <c r="F1535" s="73">
        <v>3</v>
      </c>
      <c r="G1535" s="21">
        <v>15</v>
      </c>
      <c r="H1535" s="12">
        <v>0</v>
      </c>
      <c r="I1535" s="12">
        <v>246</v>
      </c>
      <c r="J1535" s="12">
        <v>0</v>
      </c>
      <c r="K1535" s="12">
        <v>0</v>
      </c>
      <c r="L1535" s="12">
        <v>0</v>
      </c>
      <c r="M1535" s="12">
        <v>0</v>
      </c>
      <c r="N1535" s="12">
        <v>0</v>
      </c>
    </row>
    <row r="1536" spans="1:14">
      <c r="A1536" s="11" t="s">
        <v>1344</v>
      </c>
      <c r="B1536" s="12">
        <v>165</v>
      </c>
      <c r="C1536" s="12">
        <v>20</v>
      </c>
      <c r="D1536" s="12" t="s">
        <v>1325</v>
      </c>
      <c r="E1536" s="12">
        <v>20</v>
      </c>
      <c r="F1536" s="73">
        <v>3</v>
      </c>
      <c r="G1536" s="21">
        <v>15</v>
      </c>
      <c r="H1536" s="12">
        <v>0</v>
      </c>
      <c r="I1536" s="12">
        <v>246</v>
      </c>
      <c r="J1536" s="12">
        <v>0</v>
      </c>
      <c r="K1536" s="12">
        <v>0</v>
      </c>
      <c r="L1536" s="12">
        <v>0</v>
      </c>
      <c r="M1536" s="12">
        <v>0</v>
      </c>
      <c r="N1536" s="12">
        <v>0</v>
      </c>
    </row>
    <row r="1537" spans="1:14">
      <c r="A1537" s="11" t="s">
        <v>1343</v>
      </c>
      <c r="B1537" s="12">
        <v>150</v>
      </c>
      <c r="C1537" s="12">
        <v>74</v>
      </c>
      <c r="D1537" s="12" t="s">
        <v>632</v>
      </c>
      <c r="E1537" s="12">
        <v>20</v>
      </c>
      <c r="F1537" s="73">
        <v>3</v>
      </c>
      <c r="G1537" s="21">
        <v>15</v>
      </c>
      <c r="H1537" s="12">
        <v>0</v>
      </c>
      <c r="I1537" s="12">
        <v>246</v>
      </c>
      <c r="J1537" s="12">
        <v>0</v>
      </c>
      <c r="K1537" s="12">
        <v>0</v>
      </c>
      <c r="L1537" s="12">
        <v>0</v>
      </c>
      <c r="M1537" s="12">
        <v>0</v>
      </c>
      <c r="N1537" s="12">
        <v>0</v>
      </c>
    </row>
    <row r="1538" spans="1:14">
      <c r="A1538" s="11" t="s">
        <v>1344</v>
      </c>
      <c r="B1538" s="12">
        <v>150</v>
      </c>
      <c r="C1538" s="12">
        <v>74</v>
      </c>
      <c r="D1538" s="12" t="s">
        <v>610</v>
      </c>
      <c r="E1538" s="12">
        <v>20</v>
      </c>
      <c r="F1538" s="73">
        <v>3</v>
      </c>
      <c r="G1538" s="21">
        <v>15</v>
      </c>
      <c r="H1538" s="12">
        <v>0</v>
      </c>
      <c r="I1538" s="12">
        <v>246</v>
      </c>
      <c r="J1538" s="12">
        <v>0</v>
      </c>
      <c r="K1538" s="12">
        <v>0</v>
      </c>
      <c r="L1538" s="12">
        <v>0</v>
      </c>
      <c r="M1538" s="12">
        <v>0</v>
      </c>
      <c r="N1538" s="12">
        <v>0</v>
      </c>
    </row>
    <row r="1539" spans="1:14">
      <c r="A1539" s="11" t="s">
        <v>1344</v>
      </c>
      <c r="B1539" s="12">
        <v>150</v>
      </c>
      <c r="C1539" s="12">
        <v>74</v>
      </c>
      <c r="D1539" s="12" t="s">
        <v>1325</v>
      </c>
      <c r="E1539" s="12">
        <v>20</v>
      </c>
      <c r="F1539" s="73">
        <v>3</v>
      </c>
      <c r="G1539" s="21">
        <v>15</v>
      </c>
      <c r="H1539" s="12">
        <v>0</v>
      </c>
      <c r="I1539" s="12">
        <v>246</v>
      </c>
      <c r="J1539" s="12">
        <v>0</v>
      </c>
      <c r="K1539" s="12">
        <v>0</v>
      </c>
      <c r="L1539" s="12">
        <v>0</v>
      </c>
      <c r="M1539" s="12">
        <v>0</v>
      </c>
      <c r="N1539" s="12">
        <v>0</v>
      </c>
    </row>
    <row r="1541" spans="1:14">
      <c r="A1541" s="11" t="s">
        <v>1348</v>
      </c>
    </row>
    <row r="1542" spans="1:14">
      <c r="A1542" s="11" t="s">
        <v>1349</v>
      </c>
      <c r="B1542" s="12">
        <v>100</v>
      </c>
      <c r="C1542" s="12">
        <v>100</v>
      </c>
      <c r="D1542" s="12" t="s">
        <v>610</v>
      </c>
      <c r="E1542" s="12">
        <v>100</v>
      </c>
      <c r="F1542" s="73">
        <v>20</v>
      </c>
      <c r="G1542" s="73">
        <v>60</v>
      </c>
      <c r="H1542" s="12">
        <v>0</v>
      </c>
      <c r="I1542" s="12">
        <v>246</v>
      </c>
      <c r="J1542" s="12">
        <v>0</v>
      </c>
      <c r="K1542" s="12">
        <v>0</v>
      </c>
      <c r="L1542" s="12">
        <v>0</v>
      </c>
      <c r="M1542" s="12">
        <v>0</v>
      </c>
      <c r="N1542" s="12">
        <v>0</v>
      </c>
    </row>
    <row r="1543" spans="1:14">
      <c r="A1543" s="11" t="s">
        <v>1349</v>
      </c>
      <c r="B1543" s="12">
        <v>100</v>
      </c>
      <c r="C1543" s="12">
        <v>100</v>
      </c>
      <c r="D1543" s="12" t="s">
        <v>1325</v>
      </c>
      <c r="E1543" s="12">
        <v>100</v>
      </c>
      <c r="F1543" s="73">
        <v>20</v>
      </c>
      <c r="G1543" s="73">
        <v>60</v>
      </c>
      <c r="H1543" s="12">
        <v>0</v>
      </c>
      <c r="I1543" s="12">
        <v>246</v>
      </c>
      <c r="J1543" s="12">
        <v>0</v>
      </c>
      <c r="K1543" s="12">
        <v>0</v>
      </c>
      <c r="L1543" s="12">
        <v>0</v>
      </c>
      <c r="M1543" s="12">
        <v>0</v>
      </c>
      <c r="N1543" s="12">
        <v>0</v>
      </c>
    </row>
    <row r="1544" spans="1:14">
      <c r="A1544" s="11" t="s">
        <v>1349</v>
      </c>
      <c r="B1544" s="12">
        <v>100</v>
      </c>
      <c r="C1544" s="12">
        <v>100</v>
      </c>
      <c r="D1544" s="12" t="s">
        <v>606</v>
      </c>
      <c r="E1544" s="12">
        <v>100</v>
      </c>
      <c r="F1544" s="73">
        <v>20</v>
      </c>
      <c r="G1544" s="73">
        <v>60</v>
      </c>
      <c r="H1544" s="12">
        <v>0</v>
      </c>
      <c r="I1544" s="12">
        <v>246</v>
      </c>
      <c r="J1544" s="12">
        <v>0</v>
      </c>
      <c r="K1544" s="12">
        <v>0</v>
      </c>
      <c r="L1544" s="12">
        <v>0</v>
      </c>
      <c r="M1544" s="12">
        <v>0</v>
      </c>
      <c r="N1544" s="12">
        <v>0</v>
      </c>
    </row>
    <row r="1545" spans="1:14">
      <c r="A1545" s="11" t="s">
        <v>1349</v>
      </c>
      <c r="B1545" s="12">
        <v>100</v>
      </c>
      <c r="C1545" s="12">
        <v>100</v>
      </c>
      <c r="D1545" s="12" t="s">
        <v>1341</v>
      </c>
      <c r="E1545" s="12">
        <v>100</v>
      </c>
      <c r="F1545" s="73">
        <v>2</v>
      </c>
      <c r="G1545" s="73">
        <v>60</v>
      </c>
      <c r="H1545" s="12">
        <v>0</v>
      </c>
      <c r="I1545" s="12">
        <v>246</v>
      </c>
      <c r="J1545" s="12">
        <v>0</v>
      </c>
      <c r="K1545" s="12">
        <v>0</v>
      </c>
      <c r="L1545" s="12">
        <v>0</v>
      </c>
      <c r="M1545" s="12">
        <v>0</v>
      </c>
      <c r="N1545" s="12">
        <v>0</v>
      </c>
    </row>
    <row r="1546" spans="1:14">
      <c r="A1546" s="11" t="s">
        <v>1349</v>
      </c>
      <c r="B1546" s="12">
        <v>100</v>
      </c>
      <c r="C1546" s="12">
        <v>100</v>
      </c>
      <c r="D1546" s="12" t="s">
        <v>609</v>
      </c>
      <c r="E1546" s="12">
        <v>100</v>
      </c>
      <c r="F1546" s="73">
        <v>2</v>
      </c>
      <c r="G1546" s="73">
        <v>60</v>
      </c>
      <c r="H1546" s="12">
        <v>0</v>
      </c>
      <c r="I1546" s="12">
        <v>246</v>
      </c>
      <c r="J1546" s="12">
        <v>0</v>
      </c>
      <c r="K1546" s="12">
        <v>0</v>
      </c>
      <c r="L1546" s="12">
        <v>0</v>
      </c>
      <c r="M1546" s="12">
        <v>0</v>
      </c>
      <c r="N1546" s="12">
        <v>0</v>
      </c>
    </row>
    <row r="1547" spans="1:14">
      <c r="A1547" s="11" t="s">
        <v>1349</v>
      </c>
      <c r="B1547" s="12">
        <v>100</v>
      </c>
      <c r="C1547" s="12">
        <v>100</v>
      </c>
      <c r="D1547" s="12" t="s">
        <v>605</v>
      </c>
      <c r="E1547" s="12">
        <v>100</v>
      </c>
      <c r="F1547" s="73">
        <v>2</v>
      </c>
      <c r="G1547" s="73">
        <v>60</v>
      </c>
      <c r="H1547" s="12">
        <v>0</v>
      </c>
      <c r="I1547" s="12">
        <v>246</v>
      </c>
      <c r="J1547" s="12">
        <v>0</v>
      </c>
      <c r="K1547" s="12">
        <v>0</v>
      </c>
      <c r="L1547" s="12">
        <v>0</v>
      </c>
      <c r="M1547" s="12">
        <v>0</v>
      </c>
      <c r="N1547" s="12">
        <v>0</v>
      </c>
    </row>
    <row r="1548" spans="1:14" s="18" customFormat="1">
      <c r="A1548" s="17" t="s">
        <v>1350</v>
      </c>
      <c r="B1548" s="18">
        <v>90</v>
      </c>
      <c r="C1548" s="18">
        <v>80</v>
      </c>
      <c r="D1548" s="18" t="s">
        <v>1345</v>
      </c>
      <c r="E1548" s="18">
        <v>5</v>
      </c>
      <c r="F1548" s="29">
        <v>1</v>
      </c>
      <c r="G1548" s="29">
        <v>60</v>
      </c>
      <c r="H1548" s="18">
        <v>0</v>
      </c>
      <c r="I1548" s="18">
        <v>249</v>
      </c>
      <c r="J1548" s="18">
        <v>0</v>
      </c>
      <c r="K1548" s="18">
        <v>0</v>
      </c>
      <c r="L1548" s="12">
        <v>0</v>
      </c>
      <c r="M1548" s="12">
        <v>0</v>
      </c>
      <c r="N1548" s="12">
        <v>0</v>
      </c>
    </row>
    <row r="1549" spans="1:14" s="18" customFormat="1">
      <c r="A1549" s="17" t="s">
        <v>1350</v>
      </c>
      <c r="B1549" s="18">
        <v>170</v>
      </c>
      <c r="C1549" s="18">
        <v>60</v>
      </c>
      <c r="D1549" s="18" t="s">
        <v>1345</v>
      </c>
      <c r="E1549" s="18">
        <v>5</v>
      </c>
      <c r="F1549" s="29">
        <v>1</v>
      </c>
      <c r="G1549" s="29">
        <v>60</v>
      </c>
      <c r="H1549" s="18">
        <v>0</v>
      </c>
      <c r="I1549" s="18">
        <v>249</v>
      </c>
      <c r="J1549" s="18">
        <v>0</v>
      </c>
      <c r="K1549" s="18">
        <v>0</v>
      </c>
      <c r="L1549" s="12">
        <v>0</v>
      </c>
      <c r="M1549" s="12">
        <v>0</v>
      </c>
      <c r="N1549" s="12">
        <v>0</v>
      </c>
    </row>
    <row r="1550" spans="1:14" s="18" customFormat="1">
      <c r="A1550" s="17" t="s">
        <v>1350</v>
      </c>
      <c r="B1550" s="18">
        <v>40</v>
      </c>
      <c r="C1550" s="18">
        <v>150</v>
      </c>
      <c r="D1550" s="18" t="s">
        <v>1345</v>
      </c>
      <c r="E1550" s="18">
        <v>5</v>
      </c>
      <c r="F1550" s="29">
        <v>1</v>
      </c>
      <c r="G1550" s="29">
        <v>60</v>
      </c>
      <c r="H1550" s="18">
        <v>0</v>
      </c>
      <c r="I1550" s="18">
        <v>249</v>
      </c>
      <c r="J1550" s="18">
        <v>0</v>
      </c>
      <c r="K1550" s="18">
        <v>0</v>
      </c>
      <c r="L1550" s="12">
        <v>0</v>
      </c>
      <c r="M1550" s="12">
        <v>0</v>
      </c>
      <c r="N1550" s="12">
        <v>0</v>
      </c>
    </row>
    <row r="1551" spans="1:14" s="18" customFormat="1">
      <c r="A1551" s="17" t="s">
        <v>1350</v>
      </c>
      <c r="B1551" s="18">
        <v>100</v>
      </c>
      <c r="C1551" s="18">
        <v>100</v>
      </c>
      <c r="D1551" s="18" t="s">
        <v>1083</v>
      </c>
      <c r="E1551" s="18">
        <v>100</v>
      </c>
      <c r="F1551" s="29">
        <v>1</v>
      </c>
      <c r="G1551" s="29">
        <v>120</v>
      </c>
      <c r="H1551" s="18">
        <v>0</v>
      </c>
      <c r="I1551" s="18">
        <v>249</v>
      </c>
      <c r="J1551" s="18">
        <v>0</v>
      </c>
      <c r="K1551" s="18">
        <v>0</v>
      </c>
      <c r="L1551" s="12">
        <v>0</v>
      </c>
      <c r="M1551" s="12">
        <v>0</v>
      </c>
      <c r="N1551" s="12">
        <v>0</v>
      </c>
    </row>
    <row r="1552" spans="1:14">
      <c r="A1552" s="11" t="s">
        <v>1349</v>
      </c>
      <c r="B1552" s="12">
        <v>40</v>
      </c>
      <c r="C1552" s="12">
        <v>145</v>
      </c>
      <c r="D1552" s="12" t="s">
        <v>610</v>
      </c>
      <c r="E1552" s="12">
        <v>30</v>
      </c>
      <c r="F1552" s="73">
        <v>5</v>
      </c>
      <c r="G1552" s="21">
        <v>15</v>
      </c>
      <c r="H1552" s="12">
        <v>0</v>
      </c>
      <c r="I1552" s="12">
        <v>246</v>
      </c>
      <c r="J1552" s="12">
        <v>0</v>
      </c>
      <c r="K1552" s="12">
        <v>0</v>
      </c>
      <c r="L1552" s="12">
        <v>0</v>
      </c>
      <c r="M1552" s="12">
        <v>0</v>
      </c>
      <c r="N1552" s="12">
        <v>0</v>
      </c>
    </row>
    <row r="1553" spans="1:14">
      <c r="A1553" s="11" t="s">
        <v>1349</v>
      </c>
      <c r="B1553" s="12">
        <v>40</v>
      </c>
      <c r="C1553" s="12">
        <v>145</v>
      </c>
      <c r="D1553" s="12" t="s">
        <v>1325</v>
      </c>
      <c r="E1553" s="12">
        <v>30</v>
      </c>
      <c r="F1553" s="73">
        <v>5</v>
      </c>
      <c r="G1553" s="21">
        <v>15</v>
      </c>
      <c r="H1553" s="12">
        <v>0</v>
      </c>
      <c r="I1553" s="12">
        <v>246</v>
      </c>
      <c r="J1553" s="12">
        <v>0</v>
      </c>
      <c r="K1553" s="12">
        <v>0</v>
      </c>
      <c r="L1553" s="12">
        <v>0</v>
      </c>
      <c r="M1553" s="12">
        <v>0</v>
      </c>
      <c r="N1553" s="12">
        <v>0</v>
      </c>
    </row>
    <row r="1554" spans="1:14">
      <c r="A1554" s="11" t="s">
        <v>1349</v>
      </c>
      <c r="B1554" s="12">
        <v>40</v>
      </c>
      <c r="C1554" s="12">
        <v>145</v>
      </c>
      <c r="D1554" s="12" t="s">
        <v>606</v>
      </c>
      <c r="E1554" s="12">
        <v>30</v>
      </c>
      <c r="F1554" s="73">
        <v>5</v>
      </c>
      <c r="G1554" s="21">
        <v>15</v>
      </c>
      <c r="H1554" s="12">
        <v>0</v>
      </c>
      <c r="I1554" s="12">
        <v>246</v>
      </c>
      <c r="J1554" s="12">
        <v>0</v>
      </c>
      <c r="K1554" s="12">
        <v>0</v>
      </c>
      <c r="L1554" s="12">
        <v>0</v>
      </c>
      <c r="M1554" s="12">
        <v>0</v>
      </c>
      <c r="N1554" s="12">
        <v>0</v>
      </c>
    </row>
    <row r="1555" spans="1:14">
      <c r="A1555" s="11" t="s">
        <v>1349</v>
      </c>
      <c r="B1555" s="12">
        <v>90</v>
      </c>
      <c r="C1555" s="12">
        <v>80</v>
      </c>
      <c r="D1555" s="12" t="s">
        <v>610</v>
      </c>
      <c r="E1555" s="12">
        <v>30</v>
      </c>
      <c r="F1555" s="73">
        <v>5</v>
      </c>
      <c r="G1555" s="21">
        <v>15</v>
      </c>
      <c r="H1555" s="12">
        <v>0</v>
      </c>
      <c r="I1555" s="12">
        <v>246</v>
      </c>
      <c r="J1555" s="12">
        <v>0</v>
      </c>
      <c r="K1555" s="12">
        <v>0</v>
      </c>
      <c r="L1555" s="12">
        <v>0</v>
      </c>
      <c r="M1555" s="12">
        <v>0</v>
      </c>
      <c r="N1555" s="12">
        <v>0</v>
      </c>
    </row>
    <row r="1556" spans="1:14">
      <c r="A1556" s="11" t="s">
        <v>1349</v>
      </c>
      <c r="B1556" s="12">
        <v>90</v>
      </c>
      <c r="C1556" s="12">
        <v>80</v>
      </c>
      <c r="D1556" s="12" t="s">
        <v>1325</v>
      </c>
      <c r="E1556" s="12">
        <v>30</v>
      </c>
      <c r="F1556" s="73">
        <v>5</v>
      </c>
      <c r="G1556" s="21">
        <v>15</v>
      </c>
      <c r="H1556" s="12">
        <v>0</v>
      </c>
      <c r="I1556" s="12">
        <v>246</v>
      </c>
      <c r="J1556" s="12">
        <v>0</v>
      </c>
      <c r="K1556" s="12">
        <v>0</v>
      </c>
      <c r="L1556" s="12">
        <v>0</v>
      </c>
      <c r="M1556" s="12">
        <v>0</v>
      </c>
      <c r="N1556" s="12">
        <v>0</v>
      </c>
    </row>
    <row r="1557" spans="1:14">
      <c r="A1557" s="11" t="s">
        <v>1349</v>
      </c>
      <c r="B1557" s="12">
        <v>90</v>
      </c>
      <c r="C1557" s="12">
        <v>80</v>
      </c>
      <c r="D1557" s="12" t="s">
        <v>606</v>
      </c>
      <c r="E1557" s="12">
        <v>30</v>
      </c>
      <c r="F1557" s="73">
        <v>5</v>
      </c>
      <c r="G1557" s="21">
        <v>15</v>
      </c>
      <c r="H1557" s="12">
        <v>0</v>
      </c>
      <c r="I1557" s="12">
        <v>246</v>
      </c>
      <c r="J1557" s="12">
        <v>0</v>
      </c>
      <c r="K1557" s="12">
        <v>0</v>
      </c>
      <c r="L1557" s="12">
        <v>0</v>
      </c>
      <c r="M1557" s="12">
        <v>0</v>
      </c>
      <c r="N1557" s="12">
        <v>0</v>
      </c>
    </row>
    <row r="1558" spans="1:14">
      <c r="A1558" s="11" t="s">
        <v>1349</v>
      </c>
      <c r="B1558" s="12">
        <v>170</v>
      </c>
      <c r="C1558" s="12">
        <v>65</v>
      </c>
      <c r="D1558" s="12" t="s">
        <v>610</v>
      </c>
      <c r="E1558" s="12">
        <v>30</v>
      </c>
      <c r="F1558" s="73">
        <v>5</v>
      </c>
      <c r="G1558" s="21">
        <v>15</v>
      </c>
      <c r="H1558" s="12">
        <v>0</v>
      </c>
      <c r="I1558" s="12">
        <v>246</v>
      </c>
      <c r="J1558" s="12">
        <v>0</v>
      </c>
      <c r="K1558" s="12">
        <v>0</v>
      </c>
      <c r="L1558" s="12">
        <v>0</v>
      </c>
      <c r="M1558" s="12">
        <v>0</v>
      </c>
      <c r="N1558" s="12">
        <v>0</v>
      </c>
    </row>
    <row r="1559" spans="1:14">
      <c r="A1559" s="11" t="s">
        <v>1349</v>
      </c>
      <c r="B1559" s="12">
        <v>170</v>
      </c>
      <c r="C1559" s="12">
        <v>65</v>
      </c>
      <c r="D1559" s="12" t="s">
        <v>1325</v>
      </c>
      <c r="E1559" s="12">
        <v>30</v>
      </c>
      <c r="F1559" s="73">
        <v>5</v>
      </c>
      <c r="G1559" s="21">
        <v>15</v>
      </c>
      <c r="H1559" s="12">
        <v>0</v>
      </c>
      <c r="I1559" s="12">
        <v>246</v>
      </c>
      <c r="J1559" s="12">
        <v>0</v>
      </c>
      <c r="K1559" s="12">
        <v>0</v>
      </c>
      <c r="L1559" s="12">
        <v>0</v>
      </c>
      <c r="M1559" s="12">
        <v>0</v>
      </c>
      <c r="N1559" s="12">
        <v>0</v>
      </c>
    </row>
    <row r="1560" spans="1:14">
      <c r="A1560" s="11" t="s">
        <v>1349</v>
      </c>
      <c r="B1560" s="12">
        <v>170</v>
      </c>
      <c r="C1560" s="12">
        <v>65</v>
      </c>
      <c r="D1560" s="12" t="s">
        <v>606</v>
      </c>
      <c r="E1560" s="12">
        <v>30</v>
      </c>
      <c r="F1560" s="73">
        <v>5</v>
      </c>
      <c r="G1560" s="21">
        <v>15</v>
      </c>
      <c r="H1560" s="12">
        <v>0</v>
      </c>
      <c r="I1560" s="12">
        <v>246</v>
      </c>
      <c r="J1560" s="12">
        <v>0</v>
      </c>
      <c r="K1560" s="12">
        <v>0</v>
      </c>
      <c r="L1560" s="12">
        <v>0</v>
      </c>
      <c r="M1560" s="12">
        <v>0</v>
      </c>
      <c r="N1560" s="12">
        <v>0</v>
      </c>
    </row>
    <row r="1561" spans="1:14">
      <c r="A1561" s="11" t="s">
        <v>1349</v>
      </c>
      <c r="B1561" s="12">
        <v>50</v>
      </c>
      <c r="C1561" s="12">
        <v>30</v>
      </c>
      <c r="D1561" s="12" t="s">
        <v>610</v>
      </c>
      <c r="E1561" s="12">
        <v>20</v>
      </c>
      <c r="F1561" s="73">
        <v>5</v>
      </c>
      <c r="G1561" s="21">
        <v>15</v>
      </c>
      <c r="H1561" s="12">
        <v>0</v>
      </c>
      <c r="I1561" s="12">
        <v>246</v>
      </c>
      <c r="J1561" s="12">
        <v>0</v>
      </c>
      <c r="K1561" s="12">
        <v>0</v>
      </c>
      <c r="L1561" s="12">
        <v>0</v>
      </c>
      <c r="M1561" s="12">
        <v>0</v>
      </c>
      <c r="N1561" s="12">
        <v>0</v>
      </c>
    </row>
    <row r="1562" spans="1:14">
      <c r="A1562" s="11" t="s">
        <v>1349</v>
      </c>
      <c r="B1562" s="12">
        <v>50</v>
      </c>
      <c r="C1562" s="12">
        <v>30</v>
      </c>
      <c r="D1562" s="12" t="s">
        <v>1325</v>
      </c>
      <c r="E1562" s="12">
        <v>20</v>
      </c>
      <c r="F1562" s="73">
        <v>5</v>
      </c>
      <c r="G1562" s="21">
        <v>15</v>
      </c>
      <c r="H1562" s="12">
        <v>0</v>
      </c>
      <c r="I1562" s="12">
        <v>246</v>
      </c>
      <c r="J1562" s="12">
        <v>0</v>
      </c>
      <c r="K1562" s="12">
        <v>0</v>
      </c>
      <c r="L1562" s="12">
        <v>0</v>
      </c>
      <c r="M1562" s="12">
        <v>0</v>
      </c>
      <c r="N1562" s="12">
        <v>0</v>
      </c>
    </row>
    <row r="1563" spans="1:14">
      <c r="A1563" s="11" t="s">
        <v>1349</v>
      </c>
      <c r="B1563" s="12">
        <v>50</v>
      </c>
      <c r="C1563" s="12">
        <v>30</v>
      </c>
      <c r="D1563" s="12" t="s">
        <v>606</v>
      </c>
      <c r="E1563" s="12">
        <v>20</v>
      </c>
      <c r="F1563" s="73">
        <v>5</v>
      </c>
      <c r="G1563" s="21">
        <v>15</v>
      </c>
      <c r="H1563" s="12">
        <v>0</v>
      </c>
      <c r="I1563" s="12">
        <v>246</v>
      </c>
      <c r="J1563" s="12">
        <v>0</v>
      </c>
      <c r="K1563" s="12">
        <v>0</v>
      </c>
      <c r="L1563" s="12">
        <v>0</v>
      </c>
      <c r="M1563" s="12">
        <v>0</v>
      </c>
      <c r="N1563" s="12">
        <v>0</v>
      </c>
    </row>
    <row r="1564" spans="1:14">
      <c r="A1564" s="11" t="s">
        <v>1349</v>
      </c>
      <c r="B1564" s="12">
        <v>172</v>
      </c>
      <c r="C1564" s="12">
        <v>145</v>
      </c>
      <c r="D1564" s="12" t="s">
        <v>610</v>
      </c>
      <c r="E1564" s="12">
        <v>20</v>
      </c>
      <c r="F1564" s="73">
        <v>5</v>
      </c>
      <c r="G1564" s="21">
        <v>15</v>
      </c>
      <c r="H1564" s="12">
        <v>0</v>
      </c>
      <c r="I1564" s="12">
        <v>246</v>
      </c>
      <c r="J1564" s="12">
        <v>0</v>
      </c>
      <c r="K1564" s="12">
        <v>0</v>
      </c>
      <c r="L1564" s="12">
        <v>0</v>
      </c>
      <c r="M1564" s="12">
        <v>0</v>
      </c>
      <c r="N1564" s="12">
        <v>0</v>
      </c>
    </row>
    <row r="1565" spans="1:14">
      <c r="A1565" s="11" t="s">
        <v>1349</v>
      </c>
      <c r="B1565" s="12">
        <v>172</v>
      </c>
      <c r="C1565" s="12">
        <v>145</v>
      </c>
      <c r="D1565" s="12" t="s">
        <v>1325</v>
      </c>
      <c r="E1565" s="12">
        <v>20</v>
      </c>
      <c r="F1565" s="73">
        <v>5</v>
      </c>
      <c r="G1565" s="21">
        <v>15</v>
      </c>
      <c r="H1565" s="12">
        <v>0</v>
      </c>
      <c r="I1565" s="12">
        <v>246</v>
      </c>
      <c r="J1565" s="12">
        <v>0</v>
      </c>
      <c r="K1565" s="12">
        <v>0</v>
      </c>
      <c r="L1565" s="12">
        <v>0</v>
      </c>
      <c r="M1565" s="12">
        <v>0</v>
      </c>
      <c r="N1565" s="12">
        <v>0</v>
      </c>
    </row>
    <row r="1566" spans="1:14">
      <c r="A1566" s="11" t="s">
        <v>1349</v>
      </c>
      <c r="B1566" s="12">
        <v>172</v>
      </c>
      <c r="C1566" s="12">
        <v>145</v>
      </c>
      <c r="D1566" s="12" t="s">
        <v>606</v>
      </c>
      <c r="E1566" s="12">
        <v>20</v>
      </c>
      <c r="F1566" s="73">
        <v>5</v>
      </c>
      <c r="G1566" s="21">
        <v>15</v>
      </c>
      <c r="H1566" s="12">
        <v>0</v>
      </c>
      <c r="I1566" s="12">
        <v>246</v>
      </c>
      <c r="J1566" s="12">
        <v>0</v>
      </c>
      <c r="K1566" s="12">
        <v>0</v>
      </c>
      <c r="L1566" s="12">
        <v>0</v>
      </c>
      <c r="M1566" s="12">
        <v>0</v>
      </c>
      <c r="N1566" s="12">
        <v>0</v>
      </c>
    </row>
    <row r="1568" spans="1:14">
      <c r="A1568" s="11" t="s">
        <v>1351</v>
      </c>
    </row>
    <row r="1569" spans="1:14">
      <c r="A1569" s="11" t="s">
        <v>1352</v>
      </c>
      <c r="B1569" s="12">
        <v>100</v>
      </c>
      <c r="C1569" s="12">
        <v>100</v>
      </c>
      <c r="D1569" s="12" t="s">
        <v>612</v>
      </c>
      <c r="E1569" s="12">
        <v>100</v>
      </c>
      <c r="F1569" s="73">
        <v>20</v>
      </c>
      <c r="G1569" s="73">
        <v>60</v>
      </c>
      <c r="H1569" s="12">
        <v>0</v>
      </c>
      <c r="I1569" s="12">
        <v>246</v>
      </c>
      <c r="J1569" s="12">
        <v>0</v>
      </c>
      <c r="K1569" s="12">
        <v>0</v>
      </c>
      <c r="L1569" s="12">
        <v>0</v>
      </c>
      <c r="M1569" s="12">
        <v>0</v>
      </c>
      <c r="N1569" s="12">
        <v>0</v>
      </c>
    </row>
    <row r="1570" spans="1:14">
      <c r="A1570" s="11" t="s">
        <v>1353</v>
      </c>
      <c r="B1570" s="12">
        <v>100</v>
      </c>
      <c r="C1570" s="12">
        <v>100</v>
      </c>
      <c r="D1570" s="12" t="s">
        <v>1325</v>
      </c>
      <c r="E1570" s="12">
        <v>100</v>
      </c>
      <c r="F1570" s="73">
        <v>20</v>
      </c>
      <c r="G1570" s="73">
        <v>60</v>
      </c>
      <c r="H1570" s="12">
        <v>0</v>
      </c>
      <c r="I1570" s="12">
        <v>246</v>
      </c>
      <c r="J1570" s="12">
        <v>0</v>
      </c>
      <c r="K1570" s="12">
        <v>0</v>
      </c>
      <c r="L1570" s="12">
        <v>0</v>
      </c>
      <c r="M1570" s="12">
        <v>0</v>
      </c>
      <c r="N1570" s="12">
        <v>0</v>
      </c>
    </row>
    <row r="1571" spans="1:14">
      <c r="A1571" s="11" t="s">
        <v>1353</v>
      </c>
      <c r="B1571" s="12">
        <v>100</v>
      </c>
      <c r="C1571" s="12">
        <v>100</v>
      </c>
      <c r="D1571" s="12" t="s">
        <v>608</v>
      </c>
      <c r="E1571" s="12">
        <v>100</v>
      </c>
      <c r="F1571" s="73">
        <v>20</v>
      </c>
      <c r="G1571" s="73">
        <v>60</v>
      </c>
      <c r="H1571" s="12">
        <v>0</v>
      </c>
      <c r="I1571" s="12">
        <v>246</v>
      </c>
      <c r="J1571" s="12">
        <v>0</v>
      </c>
      <c r="K1571" s="12">
        <v>0</v>
      </c>
      <c r="L1571" s="12">
        <v>0</v>
      </c>
      <c r="M1571" s="12">
        <v>0</v>
      </c>
      <c r="N1571" s="12">
        <v>0</v>
      </c>
    </row>
    <row r="1572" spans="1:14">
      <c r="A1572" s="11" t="s">
        <v>1353</v>
      </c>
      <c r="B1572" s="12">
        <v>100</v>
      </c>
      <c r="C1572" s="12">
        <v>100</v>
      </c>
      <c r="D1572" s="12" t="s">
        <v>611</v>
      </c>
      <c r="E1572" s="12">
        <v>100</v>
      </c>
      <c r="F1572" s="73">
        <v>2</v>
      </c>
      <c r="G1572" s="73">
        <v>60</v>
      </c>
      <c r="H1572" s="12">
        <v>0</v>
      </c>
      <c r="I1572" s="12">
        <v>246</v>
      </c>
      <c r="J1572" s="12">
        <v>0</v>
      </c>
      <c r="K1572" s="12">
        <v>0</v>
      </c>
      <c r="L1572" s="12">
        <v>0</v>
      </c>
      <c r="M1572" s="12">
        <v>0</v>
      </c>
      <c r="N1572" s="12">
        <v>0</v>
      </c>
    </row>
    <row r="1573" spans="1:14">
      <c r="A1573" s="11" t="s">
        <v>1353</v>
      </c>
      <c r="B1573" s="12">
        <v>100</v>
      </c>
      <c r="C1573" s="12">
        <v>100</v>
      </c>
      <c r="D1573" s="12" t="s">
        <v>609</v>
      </c>
      <c r="E1573" s="12">
        <v>100</v>
      </c>
      <c r="F1573" s="73">
        <v>2</v>
      </c>
      <c r="G1573" s="73">
        <v>60</v>
      </c>
      <c r="H1573" s="12">
        <v>0</v>
      </c>
      <c r="I1573" s="12">
        <v>246</v>
      </c>
      <c r="J1573" s="12">
        <v>0</v>
      </c>
      <c r="K1573" s="12">
        <v>0</v>
      </c>
      <c r="L1573" s="12">
        <v>0</v>
      </c>
      <c r="M1573" s="12">
        <v>0</v>
      </c>
      <c r="N1573" s="12">
        <v>0</v>
      </c>
    </row>
    <row r="1574" spans="1:14">
      <c r="A1574" s="11" t="s">
        <v>1353</v>
      </c>
      <c r="B1574" s="12">
        <v>100</v>
      </c>
      <c r="C1574" s="12">
        <v>100</v>
      </c>
      <c r="D1574" s="12" t="s">
        <v>607</v>
      </c>
      <c r="E1574" s="12">
        <v>100</v>
      </c>
      <c r="F1574" s="73">
        <v>2</v>
      </c>
      <c r="G1574" s="73">
        <v>60</v>
      </c>
      <c r="H1574" s="12">
        <v>0</v>
      </c>
      <c r="I1574" s="12">
        <v>246</v>
      </c>
      <c r="J1574" s="12">
        <v>0</v>
      </c>
      <c r="K1574" s="12">
        <v>0</v>
      </c>
      <c r="L1574" s="12">
        <v>0</v>
      </c>
      <c r="M1574" s="12">
        <v>0</v>
      </c>
      <c r="N1574" s="12">
        <v>0</v>
      </c>
    </row>
    <row r="1575" spans="1:14" s="18" customFormat="1">
      <c r="A1575" s="17" t="s">
        <v>1353</v>
      </c>
      <c r="B1575" s="18">
        <v>85</v>
      </c>
      <c r="C1575" s="18">
        <v>30</v>
      </c>
      <c r="D1575" s="18" t="s">
        <v>1345</v>
      </c>
      <c r="E1575" s="18">
        <v>5</v>
      </c>
      <c r="F1575" s="29">
        <v>1</v>
      </c>
      <c r="G1575" s="29">
        <v>60</v>
      </c>
      <c r="H1575" s="18">
        <v>0</v>
      </c>
      <c r="I1575" s="18">
        <v>249</v>
      </c>
      <c r="J1575" s="18">
        <v>0</v>
      </c>
      <c r="K1575" s="18">
        <v>0</v>
      </c>
      <c r="L1575" s="12">
        <v>0</v>
      </c>
      <c r="M1575" s="12">
        <v>0</v>
      </c>
      <c r="N1575" s="12">
        <v>0</v>
      </c>
    </row>
    <row r="1576" spans="1:14" s="18" customFormat="1">
      <c r="A1576" s="17" t="s">
        <v>1353</v>
      </c>
      <c r="B1576" s="18">
        <v>160</v>
      </c>
      <c r="C1576" s="18">
        <v>150</v>
      </c>
      <c r="D1576" s="18" t="s">
        <v>1345</v>
      </c>
      <c r="E1576" s="18">
        <v>5</v>
      </c>
      <c r="F1576" s="29">
        <v>1</v>
      </c>
      <c r="G1576" s="29">
        <v>60</v>
      </c>
      <c r="H1576" s="18">
        <v>0</v>
      </c>
      <c r="I1576" s="18">
        <v>249</v>
      </c>
      <c r="J1576" s="18">
        <v>0</v>
      </c>
      <c r="K1576" s="18">
        <v>0</v>
      </c>
      <c r="L1576" s="12">
        <v>0</v>
      </c>
      <c r="M1576" s="12">
        <v>0</v>
      </c>
      <c r="N1576" s="12">
        <v>0</v>
      </c>
    </row>
    <row r="1577" spans="1:14" s="18" customFormat="1">
      <c r="A1577" s="17" t="s">
        <v>1353</v>
      </c>
      <c r="B1577" s="18">
        <v>70</v>
      </c>
      <c r="C1577" s="18">
        <v>170</v>
      </c>
      <c r="D1577" s="18" t="s">
        <v>1345</v>
      </c>
      <c r="E1577" s="18">
        <v>5</v>
      </c>
      <c r="F1577" s="29">
        <v>1</v>
      </c>
      <c r="G1577" s="29">
        <v>60</v>
      </c>
      <c r="H1577" s="18">
        <v>0</v>
      </c>
      <c r="I1577" s="18">
        <v>249</v>
      </c>
      <c r="J1577" s="18">
        <v>0</v>
      </c>
      <c r="K1577" s="18">
        <v>0</v>
      </c>
      <c r="L1577" s="12">
        <v>0</v>
      </c>
      <c r="M1577" s="12">
        <v>0</v>
      </c>
      <c r="N1577" s="12">
        <v>0</v>
      </c>
    </row>
    <row r="1578" spans="1:14" s="18" customFormat="1">
      <c r="A1578" s="17" t="s">
        <v>1353</v>
      </c>
      <c r="B1578" s="18">
        <v>100</v>
      </c>
      <c r="C1578" s="18">
        <v>100</v>
      </c>
      <c r="D1578" s="18" t="s">
        <v>1083</v>
      </c>
      <c r="E1578" s="18">
        <v>100</v>
      </c>
      <c r="F1578" s="29">
        <v>1</v>
      </c>
      <c r="G1578" s="29">
        <v>120</v>
      </c>
      <c r="H1578" s="18">
        <v>0</v>
      </c>
      <c r="I1578" s="18">
        <v>249</v>
      </c>
      <c r="J1578" s="18">
        <v>0</v>
      </c>
      <c r="K1578" s="18">
        <v>0</v>
      </c>
      <c r="L1578" s="12">
        <v>0</v>
      </c>
      <c r="M1578" s="12">
        <v>0</v>
      </c>
      <c r="N1578" s="12">
        <v>0</v>
      </c>
    </row>
    <row r="1579" spans="1:14">
      <c r="A1579" s="11" t="s">
        <v>1352</v>
      </c>
      <c r="B1579" s="12">
        <v>43</v>
      </c>
      <c r="C1579" s="12">
        <v>94</v>
      </c>
      <c r="D1579" s="12" t="s">
        <v>612</v>
      </c>
      <c r="E1579" s="12">
        <v>20</v>
      </c>
      <c r="F1579" s="73">
        <v>5</v>
      </c>
      <c r="G1579" s="21">
        <v>15</v>
      </c>
      <c r="H1579" s="12">
        <v>0</v>
      </c>
      <c r="I1579" s="12">
        <v>246</v>
      </c>
      <c r="J1579" s="12">
        <v>0</v>
      </c>
      <c r="K1579" s="12">
        <v>0</v>
      </c>
      <c r="L1579" s="12">
        <v>0</v>
      </c>
      <c r="M1579" s="12">
        <v>0</v>
      </c>
      <c r="N1579" s="12">
        <v>0</v>
      </c>
    </row>
    <row r="1580" spans="1:14">
      <c r="A1580" s="11" t="s">
        <v>1353</v>
      </c>
      <c r="B1580" s="12">
        <v>43</v>
      </c>
      <c r="C1580" s="12">
        <v>94</v>
      </c>
      <c r="D1580" s="12" t="s">
        <v>1325</v>
      </c>
      <c r="E1580" s="12">
        <v>20</v>
      </c>
      <c r="F1580" s="73">
        <v>5</v>
      </c>
      <c r="G1580" s="21">
        <v>15</v>
      </c>
      <c r="H1580" s="12">
        <v>0</v>
      </c>
      <c r="I1580" s="12">
        <v>246</v>
      </c>
      <c r="J1580" s="12">
        <v>0</v>
      </c>
      <c r="K1580" s="12">
        <v>0</v>
      </c>
      <c r="L1580" s="12">
        <v>0</v>
      </c>
      <c r="M1580" s="12">
        <v>0</v>
      </c>
      <c r="N1580" s="12">
        <v>0</v>
      </c>
    </row>
    <row r="1581" spans="1:14">
      <c r="A1581" s="11" t="s">
        <v>1353</v>
      </c>
      <c r="B1581" s="12">
        <v>43</v>
      </c>
      <c r="C1581" s="12">
        <v>94</v>
      </c>
      <c r="D1581" s="12" t="s">
        <v>608</v>
      </c>
      <c r="E1581" s="12">
        <v>20</v>
      </c>
      <c r="F1581" s="73">
        <v>5</v>
      </c>
      <c r="G1581" s="21">
        <v>15</v>
      </c>
      <c r="H1581" s="12">
        <v>0</v>
      </c>
      <c r="I1581" s="12">
        <v>246</v>
      </c>
      <c r="J1581" s="12">
        <v>0</v>
      </c>
      <c r="K1581" s="12">
        <v>0</v>
      </c>
      <c r="L1581" s="12">
        <v>0</v>
      </c>
      <c r="M1581" s="12">
        <v>0</v>
      </c>
      <c r="N1581" s="12">
        <v>0</v>
      </c>
    </row>
    <row r="1582" spans="1:14">
      <c r="A1582" s="11" t="s">
        <v>1352</v>
      </c>
      <c r="B1582" s="12">
        <v>75</v>
      </c>
      <c r="C1582" s="12">
        <v>153</v>
      </c>
      <c r="D1582" s="12" t="s">
        <v>612</v>
      </c>
      <c r="E1582" s="12">
        <v>20</v>
      </c>
      <c r="F1582" s="73">
        <v>5</v>
      </c>
      <c r="G1582" s="21">
        <v>15</v>
      </c>
      <c r="H1582" s="12">
        <v>0</v>
      </c>
      <c r="I1582" s="12">
        <v>246</v>
      </c>
      <c r="J1582" s="12">
        <v>0</v>
      </c>
      <c r="K1582" s="12">
        <v>0</v>
      </c>
      <c r="L1582" s="12">
        <v>0</v>
      </c>
      <c r="M1582" s="12">
        <v>0</v>
      </c>
      <c r="N1582" s="12">
        <v>0</v>
      </c>
    </row>
    <row r="1583" spans="1:14">
      <c r="A1583" s="11" t="s">
        <v>1353</v>
      </c>
      <c r="B1583" s="12">
        <v>75</v>
      </c>
      <c r="C1583" s="12">
        <v>153</v>
      </c>
      <c r="D1583" s="12" t="s">
        <v>1325</v>
      </c>
      <c r="E1583" s="12">
        <v>20</v>
      </c>
      <c r="F1583" s="73">
        <v>5</v>
      </c>
      <c r="G1583" s="21">
        <v>15</v>
      </c>
      <c r="H1583" s="12">
        <v>0</v>
      </c>
      <c r="I1583" s="12">
        <v>246</v>
      </c>
      <c r="J1583" s="12">
        <v>0</v>
      </c>
      <c r="K1583" s="12">
        <v>0</v>
      </c>
      <c r="L1583" s="12">
        <v>0</v>
      </c>
      <c r="M1583" s="12">
        <v>0</v>
      </c>
      <c r="N1583" s="12">
        <v>0</v>
      </c>
    </row>
    <row r="1584" spans="1:14">
      <c r="A1584" s="11" t="s">
        <v>1353</v>
      </c>
      <c r="B1584" s="12">
        <v>75</v>
      </c>
      <c r="C1584" s="12">
        <v>153</v>
      </c>
      <c r="D1584" s="12" t="s">
        <v>608</v>
      </c>
      <c r="E1584" s="12">
        <v>20</v>
      </c>
      <c r="F1584" s="73">
        <v>5</v>
      </c>
      <c r="G1584" s="21">
        <v>15</v>
      </c>
      <c r="H1584" s="12">
        <v>0</v>
      </c>
      <c r="I1584" s="12">
        <v>246</v>
      </c>
      <c r="J1584" s="12">
        <v>0</v>
      </c>
      <c r="K1584" s="12">
        <v>0</v>
      </c>
      <c r="L1584" s="12">
        <v>0</v>
      </c>
      <c r="M1584" s="12">
        <v>0</v>
      </c>
      <c r="N1584" s="12">
        <v>0</v>
      </c>
    </row>
    <row r="1585" spans="1:14">
      <c r="A1585" s="11" t="s">
        <v>1352</v>
      </c>
      <c r="B1585" s="12">
        <v>100</v>
      </c>
      <c r="C1585" s="12">
        <v>105</v>
      </c>
      <c r="D1585" s="12" t="s">
        <v>612</v>
      </c>
      <c r="E1585" s="12">
        <v>20</v>
      </c>
      <c r="F1585" s="73">
        <v>5</v>
      </c>
      <c r="G1585" s="21">
        <v>15</v>
      </c>
      <c r="H1585" s="12">
        <v>0</v>
      </c>
      <c r="I1585" s="12">
        <v>246</v>
      </c>
      <c r="J1585" s="12">
        <v>0</v>
      </c>
      <c r="K1585" s="12">
        <v>0</v>
      </c>
      <c r="L1585" s="12">
        <v>0</v>
      </c>
      <c r="M1585" s="12">
        <v>0</v>
      </c>
      <c r="N1585" s="12">
        <v>0</v>
      </c>
    </row>
    <row r="1586" spans="1:14">
      <c r="A1586" s="11" t="s">
        <v>1353</v>
      </c>
      <c r="B1586" s="12">
        <v>100</v>
      </c>
      <c r="C1586" s="12">
        <v>105</v>
      </c>
      <c r="D1586" s="12" t="s">
        <v>1325</v>
      </c>
      <c r="E1586" s="12">
        <v>20</v>
      </c>
      <c r="F1586" s="73">
        <v>5</v>
      </c>
      <c r="G1586" s="21">
        <v>15</v>
      </c>
      <c r="H1586" s="12">
        <v>0</v>
      </c>
      <c r="I1586" s="12">
        <v>246</v>
      </c>
      <c r="J1586" s="12">
        <v>0</v>
      </c>
      <c r="K1586" s="12">
        <v>0</v>
      </c>
      <c r="L1586" s="12">
        <v>0</v>
      </c>
      <c r="M1586" s="12">
        <v>0</v>
      </c>
      <c r="N1586" s="12">
        <v>0</v>
      </c>
    </row>
    <row r="1587" spans="1:14">
      <c r="A1587" s="11" t="s">
        <v>1353</v>
      </c>
      <c r="B1587" s="12">
        <v>100</v>
      </c>
      <c r="C1587" s="12">
        <v>105</v>
      </c>
      <c r="D1587" s="12" t="s">
        <v>608</v>
      </c>
      <c r="E1587" s="12">
        <v>20</v>
      </c>
      <c r="F1587" s="73">
        <v>5</v>
      </c>
      <c r="G1587" s="21">
        <v>15</v>
      </c>
      <c r="H1587" s="12">
        <v>0</v>
      </c>
      <c r="I1587" s="12">
        <v>246</v>
      </c>
      <c r="J1587" s="12">
        <v>0</v>
      </c>
      <c r="K1587" s="12">
        <v>0</v>
      </c>
      <c r="L1587" s="12">
        <v>0</v>
      </c>
      <c r="M1587" s="12">
        <v>0</v>
      </c>
      <c r="N1587" s="12">
        <v>0</v>
      </c>
    </row>
    <row r="1588" spans="1:14">
      <c r="A1588" s="11" t="s">
        <v>1352</v>
      </c>
      <c r="B1588" s="12">
        <v>98</v>
      </c>
      <c r="C1588" s="12">
        <v>60</v>
      </c>
      <c r="D1588" s="12" t="s">
        <v>612</v>
      </c>
      <c r="E1588" s="12">
        <v>30</v>
      </c>
      <c r="F1588" s="73">
        <v>5</v>
      </c>
      <c r="G1588" s="21">
        <v>15</v>
      </c>
      <c r="H1588" s="12">
        <v>0</v>
      </c>
      <c r="I1588" s="12">
        <v>246</v>
      </c>
      <c r="J1588" s="12">
        <v>0</v>
      </c>
      <c r="K1588" s="12">
        <v>0</v>
      </c>
      <c r="L1588" s="12">
        <v>0</v>
      </c>
      <c r="M1588" s="12">
        <v>0</v>
      </c>
      <c r="N1588" s="12">
        <v>0</v>
      </c>
    </row>
    <row r="1589" spans="1:14">
      <c r="A1589" s="11" t="s">
        <v>1353</v>
      </c>
      <c r="B1589" s="12">
        <v>98</v>
      </c>
      <c r="C1589" s="12">
        <v>60</v>
      </c>
      <c r="D1589" s="12" t="s">
        <v>1325</v>
      </c>
      <c r="E1589" s="12">
        <v>30</v>
      </c>
      <c r="F1589" s="73">
        <v>5</v>
      </c>
      <c r="G1589" s="21">
        <v>15</v>
      </c>
      <c r="H1589" s="12">
        <v>0</v>
      </c>
      <c r="I1589" s="12">
        <v>246</v>
      </c>
      <c r="J1589" s="12">
        <v>0</v>
      </c>
      <c r="K1589" s="12">
        <v>0</v>
      </c>
      <c r="L1589" s="12">
        <v>0</v>
      </c>
      <c r="M1589" s="12">
        <v>0</v>
      </c>
      <c r="N1589" s="12">
        <v>0</v>
      </c>
    </row>
    <row r="1590" spans="1:14">
      <c r="A1590" s="11" t="s">
        <v>1353</v>
      </c>
      <c r="B1590" s="12">
        <v>98</v>
      </c>
      <c r="C1590" s="12">
        <v>60</v>
      </c>
      <c r="D1590" s="12" t="s">
        <v>608</v>
      </c>
      <c r="E1590" s="12">
        <v>30</v>
      </c>
      <c r="F1590" s="73">
        <v>5</v>
      </c>
      <c r="G1590" s="21">
        <v>15</v>
      </c>
      <c r="H1590" s="12">
        <v>0</v>
      </c>
      <c r="I1590" s="12">
        <v>246</v>
      </c>
      <c r="J1590" s="12">
        <v>0</v>
      </c>
      <c r="K1590" s="12">
        <v>0</v>
      </c>
      <c r="L1590" s="12">
        <v>0</v>
      </c>
      <c r="M1590" s="12">
        <v>0</v>
      </c>
      <c r="N1590" s="12">
        <v>0</v>
      </c>
    </row>
    <row r="1591" spans="1:14">
      <c r="A1591" s="11" t="s">
        <v>1352</v>
      </c>
      <c r="B1591" s="12">
        <v>140</v>
      </c>
      <c r="C1591" s="12">
        <v>30</v>
      </c>
      <c r="D1591" s="12" t="s">
        <v>612</v>
      </c>
      <c r="E1591" s="12">
        <v>10</v>
      </c>
      <c r="F1591" s="73">
        <v>5</v>
      </c>
      <c r="G1591" s="21">
        <v>15</v>
      </c>
      <c r="H1591" s="12">
        <v>0</v>
      </c>
      <c r="I1591" s="12">
        <v>246</v>
      </c>
      <c r="J1591" s="12">
        <v>0</v>
      </c>
      <c r="K1591" s="12">
        <v>0</v>
      </c>
      <c r="L1591" s="12">
        <v>0</v>
      </c>
      <c r="M1591" s="12">
        <v>0</v>
      </c>
      <c r="N1591" s="12">
        <v>0</v>
      </c>
    </row>
    <row r="1592" spans="1:14">
      <c r="A1592" s="11" t="s">
        <v>1353</v>
      </c>
      <c r="B1592" s="12">
        <v>140</v>
      </c>
      <c r="C1592" s="12">
        <v>30</v>
      </c>
      <c r="D1592" s="12" t="s">
        <v>1325</v>
      </c>
      <c r="E1592" s="12">
        <v>10</v>
      </c>
      <c r="F1592" s="73">
        <v>5</v>
      </c>
      <c r="G1592" s="21">
        <v>15</v>
      </c>
      <c r="H1592" s="12">
        <v>0</v>
      </c>
      <c r="I1592" s="12">
        <v>246</v>
      </c>
      <c r="J1592" s="12">
        <v>0</v>
      </c>
      <c r="K1592" s="12">
        <v>0</v>
      </c>
      <c r="L1592" s="12">
        <v>0</v>
      </c>
      <c r="M1592" s="12">
        <v>0</v>
      </c>
      <c r="N1592" s="12">
        <v>0</v>
      </c>
    </row>
    <row r="1593" spans="1:14">
      <c r="A1593" s="11" t="s">
        <v>1353</v>
      </c>
      <c r="B1593" s="12">
        <v>140</v>
      </c>
      <c r="C1593" s="12">
        <v>30</v>
      </c>
      <c r="D1593" s="12" t="s">
        <v>608</v>
      </c>
      <c r="E1593" s="12">
        <v>10</v>
      </c>
      <c r="F1593" s="73">
        <v>5</v>
      </c>
      <c r="G1593" s="21">
        <v>15</v>
      </c>
      <c r="H1593" s="12">
        <v>0</v>
      </c>
      <c r="I1593" s="12">
        <v>246</v>
      </c>
      <c r="J1593" s="12">
        <v>0</v>
      </c>
      <c r="K1593" s="12">
        <v>0</v>
      </c>
      <c r="L1593" s="12">
        <v>0</v>
      </c>
      <c r="M1593" s="12">
        <v>0</v>
      </c>
      <c r="N1593" s="12">
        <v>0</v>
      </c>
    </row>
    <row r="1594" spans="1:14">
      <c r="A1594" s="11" t="s">
        <v>1352</v>
      </c>
      <c r="B1594" s="12">
        <v>154</v>
      </c>
      <c r="C1594" s="12">
        <v>106</v>
      </c>
      <c r="D1594" s="12" t="s">
        <v>612</v>
      </c>
      <c r="E1594" s="12">
        <v>10</v>
      </c>
      <c r="F1594" s="73">
        <v>5</v>
      </c>
      <c r="G1594" s="21">
        <v>15</v>
      </c>
      <c r="H1594" s="12">
        <v>0</v>
      </c>
      <c r="I1594" s="12">
        <v>246</v>
      </c>
      <c r="J1594" s="12">
        <v>0</v>
      </c>
      <c r="K1594" s="12">
        <v>0</v>
      </c>
      <c r="L1594" s="12">
        <v>0</v>
      </c>
      <c r="M1594" s="12">
        <v>0</v>
      </c>
      <c r="N1594" s="12">
        <v>0</v>
      </c>
    </row>
    <row r="1595" spans="1:14">
      <c r="A1595" s="11" t="s">
        <v>1353</v>
      </c>
      <c r="B1595" s="12">
        <v>154</v>
      </c>
      <c r="C1595" s="12">
        <v>106</v>
      </c>
      <c r="D1595" s="12" t="s">
        <v>1325</v>
      </c>
      <c r="E1595" s="12">
        <v>10</v>
      </c>
      <c r="F1595" s="73">
        <v>5</v>
      </c>
      <c r="G1595" s="21">
        <v>15</v>
      </c>
      <c r="H1595" s="12">
        <v>0</v>
      </c>
      <c r="I1595" s="12">
        <v>246</v>
      </c>
      <c r="J1595" s="12">
        <v>0</v>
      </c>
      <c r="K1595" s="12">
        <v>0</v>
      </c>
      <c r="L1595" s="12">
        <v>0</v>
      </c>
      <c r="M1595" s="12">
        <v>0</v>
      </c>
      <c r="N1595" s="12">
        <v>0</v>
      </c>
    </row>
    <row r="1596" spans="1:14">
      <c r="A1596" s="11" t="s">
        <v>1353</v>
      </c>
      <c r="B1596" s="12">
        <v>154</v>
      </c>
      <c r="C1596" s="12">
        <v>106</v>
      </c>
      <c r="D1596" s="12" t="s">
        <v>608</v>
      </c>
      <c r="E1596" s="12">
        <v>10</v>
      </c>
      <c r="F1596" s="73">
        <v>5</v>
      </c>
      <c r="G1596" s="21">
        <v>15</v>
      </c>
      <c r="H1596" s="12">
        <v>0</v>
      </c>
      <c r="I1596" s="12">
        <v>246</v>
      </c>
      <c r="J1596" s="12">
        <v>0</v>
      </c>
      <c r="K1596" s="12">
        <v>0</v>
      </c>
      <c r="L1596" s="12">
        <v>0</v>
      </c>
      <c r="M1596" s="12">
        <v>0</v>
      </c>
      <c r="N1596" s="12">
        <v>0</v>
      </c>
    </row>
    <row r="1597" spans="1:14">
      <c r="A1597" s="11" t="s">
        <v>1352</v>
      </c>
      <c r="B1597" s="12">
        <v>161</v>
      </c>
      <c r="C1597" s="12">
        <v>156</v>
      </c>
      <c r="D1597" s="12" t="s">
        <v>612</v>
      </c>
      <c r="E1597" s="12">
        <v>10</v>
      </c>
      <c r="F1597" s="73">
        <v>5</v>
      </c>
      <c r="G1597" s="21">
        <v>15</v>
      </c>
      <c r="H1597" s="12">
        <v>0</v>
      </c>
      <c r="I1597" s="12">
        <v>246</v>
      </c>
      <c r="J1597" s="12">
        <v>0</v>
      </c>
      <c r="K1597" s="12">
        <v>0</v>
      </c>
      <c r="L1597" s="12">
        <v>0</v>
      </c>
      <c r="M1597" s="12">
        <v>0</v>
      </c>
      <c r="N1597" s="12">
        <v>0</v>
      </c>
    </row>
    <row r="1598" spans="1:14">
      <c r="A1598" s="11" t="s">
        <v>1353</v>
      </c>
      <c r="B1598" s="12">
        <v>161</v>
      </c>
      <c r="C1598" s="12">
        <v>156</v>
      </c>
      <c r="D1598" s="12" t="s">
        <v>1325</v>
      </c>
      <c r="E1598" s="12">
        <v>10</v>
      </c>
      <c r="F1598" s="73">
        <v>5</v>
      </c>
      <c r="G1598" s="21">
        <v>15</v>
      </c>
      <c r="H1598" s="12">
        <v>0</v>
      </c>
      <c r="I1598" s="12">
        <v>246</v>
      </c>
      <c r="J1598" s="12">
        <v>0</v>
      </c>
      <c r="K1598" s="12">
        <v>0</v>
      </c>
      <c r="L1598" s="12">
        <v>0</v>
      </c>
      <c r="M1598" s="12">
        <v>0</v>
      </c>
      <c r="N1598" s="12">
        <v>0</v>
      </c>
    </row>
    <row r="1599" spans="1:14">
      <c r="A1599" s="11" t="s">
        <v>1353</v>
      </c>
      <c r="B1599" s="12">
        <v>161</v>
      </c>
      <c r="C1599" s="12">
        <v>156</v>
      </c>
      <c r="D1599" s="12" t="s">
        <v>608</v>
      </c>
      <c r="E1599" s="12">
        <v>10</v>
      </c>
      <c r="F1599" s="73">
        <v>5</v>
      </c>
      <c r="G1599" s="21">
        <v>15</v>
      </c>
      <c r="H1599" s="12">
        <v>0</v>
      </c>
      <c r="I1599" s="12">
        <v>246</v>
      </c>
      <c r="J1599" s="12">
        <v>0</v>
      </c>
      <c r="K1599" s="12">
        <v>0</v>
      </c>
      <c r="L1599" s="12">
        <v>0</v>
      </c>
      <c r="M1599" s="12">
        <v>0</v>
      </c>
      <c r="N1599" s="12">
        <v>0</v>
      </c>
    </row>
    <row r="1601" spans="1:14">
      <c r="A1601" s="11" t="s">
        <v>1354</v>
      </c>
    </row>
    <row r="1602" spans="1:14">
      <c r="A1602" s="11" t="s">
        <v>1355</v>
      </c>
      <c r="B1602" s="12">
        <v>100</v>
      </c>
      <c r="C1602" s="12">
        <v>100</v>
      </c>
      <c r="D1602" s="12" t="s">
        <v>612</v>
      </c>
      <c r="E1602" s="12">
        <v>50</v>
      </c>
      <c r="F1602" s="73">
        <v>20</v>
      </c>
      <c r="G1602" s="73">
        <v>60</v>
      </c>
      <c r="H1602" s="12">
        <v>0</v>
      </c>
      <c r="I1602" s="12">
        <v>246</v>
      </c>
      <c r="J1602" s="12">
        <v>0</v>
      </c>
      <c r="K1602" s="12">
        <v>0</v>
      </c>
      <c r="L1602" s="12">
        <v>0</v>
      </c>
      <c r="M1602" s="12">
        <v>0</v>
      </c>
      <c r="N1602" s="12">
        <v>0</v>
      </c>
    </row>
    <row r="1603" spans="1:14">
      <c r="A1603" s="11" t="s">
        <v>1356</v>
      </c>
      <c r="B1603" s="12">
        <v>100</v>
      </c>
      <c r="C1603" s="12">
        <v>100</v>
      </c>
      <c r="D1603" s="12" t="s">
        <v>608</v>
      </c>
      <c r="E1603" s="12">
        <v>80</v>
      </c>
      <c r="F1603" s="73">
        <v>20</v>
      </c>
      <c r="G1603" s="73">
        <v>60</v>
      </c>
      <c r="H1603" s="12">
        <v>0</v>
      </c>
      <c r="I1603" s="12">
        <v>246</v>
      </c>
      <c r="J1603" s="12">
        <v>0</v>
      </c>
      <c r="K1603" s="12">
        <v>0</v>
      </c>
      <c r="L1603" s="12">
        <v>0</v>
      </c>
      <c r="M1603" s="12">
        <v>0</v>
      </c>
      <c r="N1603" s="12">
        <v>0</v>
      </c>
    </row>
    <row r="1604" spans="1:14">
      <c r="A1604" s="11" t="s">
        <v>1356</v>
      </c>
      <c r="B1604" s="12">
        <v>100</v>
      </c>
      <c r="C1604" s="12">
        <v>100</v>
      </c>
      <c r="D1604" s="12" t="s">
        <v>606</v>
      </c>
      <c r="E1604" s="12">
        <v>90</v>
      </c>
      <c r="F1604" s="73">
        <v>20</v>
      </c>
      <c r="G1604" s="73">
        <v>60</v>
      </c>
      <c r="H1604" s="12">
        <v>0</v>
      </c>
      <c r="I1604" s="12">
        <v>246</v>
      </c>
      <c r="J1604" s="12">
        <v>0</v>
      </c>
      <c r="K1604" s="12">
        <v>0</v>
      </c>
      <c r="L1604" s="12">
        <v>0</v>
      </c>
      <c r="M1604" s="12">
        <v>0</v>
      </c>
      <c r="N1604" s="12">
        <v>0</v>
      </c>
    </row>
    <row r="1605" spans="1:14">
      <c r="A1605" s="11" t="s">
        <v>1356</v>
      </c>
      <c r="B1605" s="12">
        <v>100</v>
      </c>
      <c r="C1605" s="12">
        <v>100</v>
      </c>
      <c r="D1605" s="12" t="s">
        <v>611</v>
      </c>
      <c r="E1605" s="12">
        <v>100</v>
      </c>
      <c r="F1605" s="73">
        <v>2</v>
      </c>
      <c r="G1605" s="73">
        <v>60</v>
      </c>
      <c r="H1605" s="12">
        <v>0</v>
      </c>
      <c r="I1605" s="12">
        <v>246</v>
      </c>
      <c r="J1605" s="12">
        <v>0</v>
      </c>
      <c r="K1605" s="12">
        <v>0</v>
      </c>
      <c r="L1605" s="12">
        <v>0</v>
      </c>
      <c r="M1605" s="12">
        <v>0</v>
      </c>
      <c r="N1605" s="12">
        <v>0</v>
      </c>
    </row>
    <row r="1606" spans="1:14">
      <c r="A1606" s="11" t="s">
        <v>1356</v>
      </c>
      <c r="B1606" s="12">
        <v>100</v>
      </c>
      <c r="C1606" s="12">
        <v>100</v>
      </c>
      <c r="D1606" s="12" t="s">
        <v>607</v>
      </c>
      <c r="E1606" s="12">
        <v>100</v>
      </c>
      <c r="F1606" s="73">
        <v>2</v>
      </c>
      <c r="G1606" s="73">
        <v>60</v>
      </c>
      <c r="H1606" s="12">
        <v>0</v>
      </c>
      <c r="I1606" s="12">
        <v>246</v>
      </c>
      <c r="J1606" s="12">
        <v>0</v>
      </c>
      <c r="K1606" s="12">
        <v>0</v>
      </c>
      <c r="L1606" s="12">
        <v>0</v>
      </c>
      <c r="M1606" s="12">
        <v>0</v>
      </c>
      <c r="N1606" s="12">
        <v>0</v>
      </c>
    </row>
    <row r="1607" spans="1:14">
      <c r="A1607" s="11" t="s">
        <v>1356</v>
      </c>
      <c r="B1607" s="12">
        <v>100</v>
      </c>
      <c r="C1607" s="12">
        <v>100</v>
      </c>
      <c r="D1607" s="12" t="s">
        <v>605</v>
      </c>
      <c r="E1607" s="12">
        <v>100</v>
      </c>
      <c r="F1607" s="73">
        <v>2</v>
      </c>
      <c r="G1607" s="73">
        <v>60</v>
      </c>
      <c r="H1607" s="12">
        <v>0</v>
      </c>
      <c r="I1607" s="12">
        <v>246</v>
      </c>
      <c r="J1607" s="12">
        <v>0</v>
      </c>
      <c r="K1607" s="12">
        <v>0</v>
      </c>
      <c r="L1607" s="12">
        <v>0</v>
      </c>
      <c r="M1607" s="12">
        <v>0</v>
      </c>
      <c r="N1607" s="12">
        <v>0</v>
      </c>
    </row>
    <row r="1608" spans="1:14" s="18" customFormat="1">
      <c r="A1608" s="17" t="s">
        <v>1356</v>
      </c>
      <c r="B1608" s="18">
        <v>100</v>
      </c>
      <c r="C1608" s="18">
        <v>60</v>
      </c>
      <c r="D1608" s="18" t="s">
        <v>1345</v>
      </c>
      <c r="E1608" s="18">
        <v>5</v>
      </c>
      <c r="F1608" s="29">
        <v>1</v>
      </c>
      <c r="G1608" s="29">
        <v>60</v>
      </c>
      <c r="H1608" s="18">
        <v>0</v>
      </c>
      <c r="I1608" s="18">
        <v>249</v>
      </c>
      <c r="J1608" s="18">
        <v>0</v>
      </c>
      <c r="K1608" s="18">
        <v>0</v>
      </c>
      <c r="L1608" s="12">
        <v>0</v>
      </c>
      <c r="M1608" s="12">
        <v>0</v>
      </c>
      <c r="N1608" s="12">
        <v>0</v>
      </c>
    </row>
    <row r="1609" spans="1:14" s="18" customFormat="1">
      <c r="A1609" s="17" t="s">
        <v>1356</v>
      </c>
      <c r="B1609" s="18">
        <v>50</v>
      </c>
      <c r="C1609" s="18">
        <v>30</v>
      </c>
      <c r="D1609" s="18" t="s">
        <v>1345</v>
      </c>
      <c r="E1609" s="18">
        <v>5</v>
      </c>
      <c r="F1609" s="29">
        <v>1</v>
      </c>
      <c r="G1609" s="29">
        <v>60</v>
      </c>
      <c r="H1609" s="18">
        <v>0</v>
      </c>
      <c r="I1609" s="18">
        <v>249</v>
      </c>
      <c r="J1609" s="18">
        <v>0</v>
      </c>
      <c r="K1609" s="18">
        <v>0</v>
      </c>
      <c r="L1609" s="12">
        <v>0</v>
      </c>
      <c r="M1609" s="12">
        <v>0</v>
      </c>
      <c r="N1609" s="12">
        <v>0</v>
      </c>
    </row>
    <row r="1610" spans="1:14" s="18" customFormat="1">
      <c r="A1610" s="17" t="s">
        <v>1356</v>
      </c>
      <c r="B1610" s="18">
        <v>90</v>
      </c>
      <c r="C1610" s="18">
        <v>150</v>
      </c>
      <c r="D1610" s="18" t="s">
        <v>1345</v>
      </c>
      <c r="E1610" s="18">
        <v>5</v>
      </c>
      <c r="F1610" s="29">
        <v>1</v>
      </c>
      <c r="G1610" s="29">
        <v>60</v>
      </c>
      <c r="H1610" s="18">
        <v>0</v>
      </c>
      <c r="I1610" s="18">
        <v>249</v>
      </c>
      <c r="J1610" s="18">
        <v>0</v>
      </c>
      <c r="K1610" s="18">
        <v>0</v>
      </c>
      <c r="L1610" s="12">
        <v>0</v>
      </c>
      <c r="M1610" s="12">
        <v>0</v>
      </c>
      <c r="N1610" s="12">
        <v>0</v>
      </c>
    </row>
    <row r="1611" spans="1:14" s="18" customFormat="1">
      <c r="A1611" s="17" t="s">
        <v>1356</v>
      </c>
      <c r="B1611" s="18">
        <v>100</v>
      </c>
      <c r="C1611" s="18">
        <v>100</v>
      </c>
      <c r="D1611" s="18" t="s">
        <v>1083</v>
      </c>
      <c r="E1611" s="18">
        <v>100</v>
      </c>
      <c r="F1611" s="29">
        <v>1</v>
      </c>
      <c r="G1611" s="29">
        <v>120</v>
      </c>
      <c r="H1611" s="18">
        <v>0</v>
      </c>
      <c r="I1611" s="18">
        <v>249</v>
      </c>
      <c r="J1611" s="18">
        <v>0</v>
      </c>
      <c r="K1611" s="18">
        <v>0</v>
      </c>
      <c r="L1611" s="12">
        <v>0</v>
      </c>
      <c r="M1611" s="12">
        <v>0</v>
      </c>
      <c r="N1611" s="12">
        <v>0</v>
      </c>
    </row>
    <row r="1612" spans="1:14">
      <c r="A1612" s="11" t="s">
        <v>1355</v>
      </c>
      <c r="B1612" s="12">
        <v>95</v>
      </c>
      <c r="C1612" s="12">
        <v>155</v>
      </c>
      <c r="D1612" s="12" t="s">
        <v>612</v>
      </c>
      <c r="E1612" s="12">
        <v>30</v>
      </c>
      <c r="F1612" s="73">
        <v>5</v>
      </c>
      <c r="G1612" s="21">
        <v>15</v>
      </c>
      <c r="H1612" s="12">
        <v>0</v>
      </c>
      <c r="I1612" s="12">
        <v>246</v>
      </c>
      <c r="J1612" s="12">
        <v>0</v>
      </c>
      <c r="K1612" s="12">
        <v>0</v>
      </c>
      <c r="L1612" s="12">
        <v>0</v>
      </c>
      <c r="M1612" s="12">
        <v>0</v>
      </c>
      <c r="N1612" s="12">
        <v>0</v>
      </c>
    </row>
    <row r="1613" spans="1:14">
      <c r="A1613" s="11" t="s">
        <v>1356</v>
      </c>
      <c r="B1613" s="12">
        <v>95</v>
      </c>
      <c r="C1613" s="12">
        <v>155</v>
      </c>
      <c r="D1613" s="12" t="s">
        <v>608</v>
      </c>
      <c r="E1613" s="12">
        <v>30</v>
      </c>
      <c r="F1613" s="73">
        <v>5</v>
      </c>
      <c r="G1613" s="21">
        <v>15</v>
      </c>
      <c r="H1613" s="12">
        <v>0</v>
      </c>
      <c r="I1613" s="12">
        <v>246</v>
      </c>
      <c r="J1613" s="12">
        <v>0</v>
      </c>
      <c r="K1613" s="12">
        <v>0</v>
      </c>
      <c r="L1613" s="12">
        <v>0</v>
      </c>
      <c r="M1613" s="12">
        <v>0</v>
      </c>
      <c r="N1613" s="12">
        <v>0</v>
      </c>
    </row>
    <row r="1614" spans="1:14">
      <c r="A1614" s="11" t="s">
        <v>1356</v>
      </c>
      <c r="B1614" s="12">
        <v>95</v>
      </c>
      <c r="C1614" s="12">
        <v>155</v>
      </c>
      <c r="D1614" s="12" t="s">
        <v>606</v>
      </c>
      <c r="E1614" s="12">
        <v>30</v>
      </c>
      <c r="F1614" s="73">
        <v>5</v>
      </c>
      <c r="G1614" s="21">
        <v>15</v>
      </c>
      <c r="H1614" s="12">
        <v>0</v>
      </c>
      <c r="I1614" s="12">
        <v>246</v>
      </c>
      <c r="J1614" s="12">
        <v>0</v>
      </c>
      <c r="K1614" s="12">
        <v>0</v>
      </c>
      <c r="L1614" s="12">
        <v>0</v>
      </c>
      <c r="M1614" s="12">
        <v>0</v>
      </c>
      <c r="N1614" s="12">
        <v>0</v>
      </c>
    </row>
    <row r="1615" spans="1:14">
      <c r="A1615" s="11" t="s">
        <v>1355</v>
      </c>
      <c r="B1615" s="12">
        <v>55</v>
      </c>
      <c r="C1615" s="12">
        <v>105</v>
      </c>
      <c r="D1615" s="12" t="s">
        <v>612</v>
      </c>
      <c r="E1615" s="12">
        <v>30</v>
      </c>
      <c r="F1615" s="73">
        <v>5</v>
      </c>
      <c r="G1615" s="21">
        <v>15</v>
      </c>
      <c r="H1615" s="12">
        <v>0</v>
      </c>
      <c r="I1615" s="12">
        <v>246</v>
      </c>
      <c r="J1615" s="12">
        <v>0</v>
      </c>
      <c r="K1615" s="12">
        <v>0</v>
      </c>
      <c r="L1615" s="12">
        <v>0</v>
      </c>
      <c r="M1615" s="12">
        <v>0</v>
      </c>
      <c r="N1615" s="12">
        <v>0</v>
      </c>
    </row>
    <row r="1616" spans="1:14">
      <c r="A1616" s="11" t="s">
        <v>1356</v>
      </c>
      <c r="B1616" s="12">
        <v>55</v>
      </c>
      <c r="C1616" s="12">
        <v>105</v>
      </c>
      <c r="D1616" s="12" t="s">
        <v>608</v>
      </c>
      <c r="E1616" s="12">
        <v>30</v>
      </c>
      <c r="F1616" s="73">
        <v>5</v>
      </c>
      <c r="G1616" s="21">
        <v>15</v>
      </c>
      <c r="H1616" s="12">
        <v>0</v>
      </c>
      <c r="I1616" s="12">
        <v>246</v>
      </c>
      <c r="J1616" s="12">
        <v>0</v>
      </c>
      <c r="K1616" s="12">
        <v>0</v>
      </c>
      <c r="L1616" s="12">
        <v>0</v>
      </c>
      <c r="M1616" s="12">
        <v>0</v>
      </c>
      <c r="N1616" s="12">
        <v>0</v>
      </c>
    </row>
    <row r="1617" spans="1:14">
      <c r="A1617" s="11" t="s">
        <v>1356</v>
      </c>
      <c r="B1617" s="12">
        <v>55</v>
      </c>
      <c r="C1617" s="12">
        <v>105</v>
      </c>
      <c r="D1617" s="12" t="s">
        <v>606</v>
      </c>
      <c r="E1617" s="12">
        <v>30</v>
      </c>
      <c r="F1617" s="73">
        <v>5</v>
      </c>
      <c r="G1617" s="21">
        <v>15</v>
      </c>
      <c r="H1617" s="12">
        <v>0</v>
      </c>
      <c r="I1617" s="12">
        <v>246</v>
      </c>
      <c r="J1617" s="12">
        <v>0</v>
      </c>
      <c r="K1617" s="12">
        <v>0</v>
      </c>
      <c r="L1617" s="12">
        <v>0</v>
      </c>
      <c r="M1617" s="12">
        <v>0</v>
      </c>
      <c r="N1617" s="12">
        <v>0</v>
      </c>
    </row>
    <row r="1618" spans="1:14">
      <c r="A1618" s="11" t="s">
        <v>1355</v>
      </c>
      <c r="B1618" s="12">
        <v>50</v>
      </c>
      <c r="C1618" s="12">
        <v>35</v>
      </c>
      <c r="D1618" s="12" t="s">
        <v>612</v>
      </c>
      <c r="E1618" s="12">
        <v>30</v>
      </c>
      <c r="F1618" s="73">
        <v>5</v>
      </c>
      <c r="G1618" s="21">
        <v>15</v>
      </c>
      <c r="H1618" s="12">
        <v>0</v>
      </c>
      <c r="I1618" s="12">
        <v>246</v>
      </c>
      <c r="J1618" s="12">
        <v>0</v>
      </c>
      <c r="K1618" s="12">
        <v>0</v>
      </c>
      <c r="L1618" s="12">
        <v>0</v>
      </c>
      <c r="M1618" s="12">
        <v>0</v>
      </c>
      <c r="N1618" s="12">
        <v>0</v>
      </c>
    </row>
    <row r="1619" spans="1:14">
      <c r="A1619" s="11" t="s">
        <v>1356</v>
      </c>
      <c r="B1619" s="12">
        <v>50</v>
      </c>
      <c r="C1619" s="12">
        <v>35</v>
      </c>
      <c r="D1619" s="12" t="s">
        <v>608</v>
      </c>
      <c r="E1619" s="12">
        <v>30</v>
      </c>
      <c r="F1619" s="73">
        <v>5</v>
      </c>
      <c r="G1619" s="21">
        <v>15</v>
      </c>
      <c r="H1619" s="12">
        <v>0</v>
      </c>
      <c r="I1619" s="12">
        <v>246</v>
      </c>
      <c r="J1619" s="12">
        <v>0</v>
      </c>
      <c r="K1619" s="12">
        <v>0</v>
      </c>
      <c r="L1619" s="12">
        <v>0</v>
      </c>
      <c r="M1619" s="12">
        <v>0</v>
      </c>
      <c r="N1619" s="12">
        <v>0</v>
      </c>
    </row>
    <row r="1620" spans="1:14">
      <c r="A1620" s="11" t="s">
        <v>1356</v>
      </c>
      <c r="B1620" s="12">
        <v>50</v>
      </c>
      <c r="C1620" s="12">
        <v>35</v>
      </c>
      <c r="D1620" s="12" t="s">
        <v>606</v>
      </c>
      <c r="E1620" s="12">
        <v>30</v>
      </c>
      <c r="F1620" s="73">
        <v>5</v>
      </c>
      <c r="G1620" s="21">
        <v>15</v>
      </c>
      <c r="H1620" s="12">
        <v>0</v>
      </c>
      <c r="I1620" s="12">
        <v>246</v>
      </c>
      <c r="J1620" s="12">
        <v>0</v>
      </c>
      <c r="K1620" s="12">
        <v>0</v>
      </c>
      <c r="L1620" s="12">
        <v>0</v>
      </c>
      <c r="M1620" s="12">
        <v>0</v>
      </c>
      <c r="N1620" s="12">
        <v>0</v>
      </c>
    </row>
    <row r="1621" spans="1:14">
      <c r="A1621" s="11" t="s">
        <v>1355</v>
      </c>
      <c r="B1621" s="12">
        <v>138</v>
      </c>
      <c r="C1621" s="12">
        <v>93</v>
      </c>
      <c r="D1621" s="12" t="s">
        <v>612</v>
      </c>
      <c r="E1621" s="12">
        <v>30</v>
      </c>
      <c r="F1621" s="73">
        <v>5</v>
      </c>
      <c r="G1621" s="21">
        <v>15</v>
      </c>
      <c r="H1621" s="12">
        <v>0</v>
      </c>
      <c r="I1621" s="12">
        <v>246</v>
      </c>
      <c r="J1621" s="12">
        <v>0</v>
      </c>
      <c r="K1621" s="12">
        <v>0</v>
      </c>
      <c r="L1621" s="12">
        <v>0</v>
      </c>
      <c r="M1621" s="12">
        <v>0</v>
      </c>
      <c r="N1621" s="12">
        <v>0</v>
      </c>
    </row>
    <row r="1622" spans="1:14">
      <c r="A1622" s="11" t="s">
        <v>1356</v>
      </c>
      <c r="B1622" s="12">
        <v>138</v>
      </c>
      <c r="C1622" s="12">
        <v>93</v>
      </c>
      <c r="D1622" s="12" t="s">
        <v>608</v>
      </c>
      <c r="E1622" s="12">
        <v>30</v>
      </c>
      <c r="F1622" s="73">
        <v>5</v>
      </c>
      <c r="G1622" s="21">
        <v>15</v>
      </c>
      <c r="H1622" s="12">
        <v>0</v>
      </c>
      <c r="I1622" s="12">
        <v>246</v>
      </c>
      <c r="J1622" s="12">
        <v>0</v>
      </c>
      <c r="K1622" s="12">
        <v>0</v>
      </c>
      <c r="L1622" s="12">
        <v>0</v>
      </c>
      <c r="M1622" s="12">
        <v>0</v>
      </c>
      <c r="N1622" s="12">
        <v>0</v>
      </c>
    </row>
    <row r="1623" spans="1:14">
      <c r="A1623" s="11" t="s">
        <v>1356</v>
      </c>
      <c r="B1623" s="12">
        <v>138</v>
      </c>
      <c r="C1623" s="12">
        <v>93</v>
      </c>
      <c r="D1623" s="12" t="s">
        <v>606</v>
      </c>
      <c r="E1623" s="12">
        <v>30</v>
      </c>
      <c r="F1623" s="73">
        <v>5</v>
      </c>
      <c r="G1623" s="21">
        <v>15</v>
      </c>
      <c r="H1623" s="12">
        <v>0</v>
      </c>
      <c r="I1623" s="12">
        <v>246</v>
      </c>
      <c r="J1623" s="12">
        <v>0</v>
      </c>
      <c r="K1623" s="12">
        <v>0</v>
      </c>
      <c r="L1623" s="12">
        <v>0</v>
      </c>
      <c r="M1623" s="12">
        <v>0</v>
      </c>
      <c r="N1623" s="12">
        <v>0</v>
      </c>
    </row>
    <row r="1624" spans="1:14">
      <c r="A1624" s="11" t="s">
        <v>1355</v>
      </c>
      <c r="B1624" s="12">
        <v>103</v>
      </c>
      <c r="C1624" s="12">
        <v>58</v>
      </c>
      <c r="D1624" s="12" t="s">
        <v>612</v>
      </c>
      <c r="E1624" s="12">
        <v>30</v>
      </c>
      <c r="F1624" s="73">
        <v>5</v>
      </c>
      <c r="G1624" s="21">
        <v>15</v>
      </c>
      <c r="H1624" s="12">
        <v>0</v>
      </c>
      <c r="I1624" s="12">
        <v>246</v>
      </c>
      <c r="J1624" s="12">
        <v>0</v>
      </c>
      <c r="K1624" s="12">
        <v>0</v>
      </c>
      <c r="L1624" s="12">
        <v>0</v>
      </c>
      <c r="M1624" s="12">
        <v>0</v>
      </c>
      <c r="N1624" s="12">
        <v>0</v>
      </c>
    </row>
    <row r="1625" spans="1:14">
      <c r="A1625" s="11" t="s">
        <v>1356</v>
      </c>
      <c r="B1625" s="12">
        <v>103</v>
      </c>
      <c r="C1625" s="12">
        <v>58</v>
      </c>
      <c r="D1625" s="12" t="s">
        <v>608</v>
      </c>
      <c r="E1625" s="12">
        <v>30</v>
      </c>
      <c r="F1625" s="73">
        <v>5</v>
      </c>
      <c r="G1625" s="21">
        <v>15</v>
      </c>
      <c r="H1625" s="12">
        <v>0</v>
      </c>
      <c r="I1625" s="12">
        <v>246</v>
      </c>
      <c r="J1625" s="12">
        <v>0</v>
      </c>
      <c r="K1625" s="12">
        <v>0</v>
      </c>
      <c r="L1625" s="12">
        <v>0</v>
      </c>
      <c r="M1625" s="12">
        <v>0</v>
      </c>
      <c r="N1625" s="12">
        <v>0</v>
      </c>
    </row>
    <row r="1626" spans="1:14">
      <c r="A1626" s="11" t="s">
        <v>1356</v>
      </c>
      <c r="B1626" s="12">
        <v>103</v>
      </c>
      <c r="C1626" s="12">
        <v>58</v>
      </c>
      <c r="D1626" s="12" t="s">
        <v>606</v>
      </c>
      <c r="E1626" s="12">
        <v>30</v>
      </c>
      <c r="F1626" s="73">
        <v>5</v>
      </c>
      <c r="G1626" s="21">
        <v>15</v>
      </c>
      <c r="H1626" s="12">
        <v>0</v>
      </c>
      <c r="I1626" s="12">
        <v>246</v>
      </c>
      <c r="J1626" s="12">
        <v>0</v>
      </c>
      <c r="K1626" s="12">
        <v>0</v>
      </c>
      <c r="L1626" s="12">
        <v>0</v>
      </c>
      <c r="M1626" s="12">
        <v>0</v>
      </c>
      <c r="N1626" s="12">
        <v>0</v>
      </c>
    </row>
    <row r="1627" spans="1:14">
      <c r="A1627" s="11" t="s">
        <v>1355</v>
      </c>
      <c r="B1627" s="12">
        <v>168</v>
      </c>
      <c r="C1627" s="12">
        <v>38</v>
      </c>
      <c r="D1627" s="12" t="s">
        <v>612</v>
      </c>
      <c r="E1627" s="12">
        <v>30</v>
      </c>
      <c r="F1627" s="73">
        <v>5</v>
      </c>
      <c r="G1627" s="21">
        <v>15</v>
      </c>
      <c r="H1627" s="12">
        <v>0</v>
      </c>
      <c r="I1627" s="12">
        <v>246</v>
      </c>
      <c r="J1627" s="12">
        <v>0</v>
      </c>
      <c r="K1627" s="12">
        <v>0</v>
      </c>
      <c r="L1627" s="12">
        <v>0</v>
      </c>
      <c r="M1627" s="12">
        <v>0</v>
      </c>
      <c r="N1627" s="12">
        <v>0</v>
      </c>
    </row>
    <row r="1628" spans="1:14">
      <c r="A1628" s="11" t="s">
        <v>1356</v>
      </c>
      <c r="B1628" s="12">
        <v>168</v>
      </c>
      <c r="C1628" s="12">
        <v>38</v>
      </c>
      <c r="D1628" s="12" t="s">
        <v>608</v>
      </c>
      <c r="E1628" s="12">
        <v>30</v>
      </c>
      <c r="F1628" s="73">
        <v>5</v>
      </c>
      <c r="G1628" s="21">
        <v>15</v>
      </c>
      <c r="H1628" s="12">
        <v>0</v>
      </c>
      <c r="I1628" s="12">
        <v>246</v>
      </c>
      <c r="J1628" s="12">
        <v>0</v>
      </c>
      <c r="K1628" s="12">
        <v>0</v>
      </c>
      <c r="L1628" s="12">
        <v>0</v>
      </c>
      <c r="M1628" s="12">
        <v>0</v>
      </c>
      <c r="N1628" s="12">
        <v>0</v>
      </c>
    </row>
    <row r="1629" spans="1:14">
      <c r="A1629" s="11" t="s">
        <v>1356</v>
      </c>
      <c r="B1629" s="12">
        <v>168</v>
      </c>
      <c r="C1629" s="12">
        <v>38</v>
      </c>
      <c r="D1629" s="12" t="s">
        <v>606</v>
      </c>
      <c r="E1629" s="12">
        <v>30</v>
      </c>
      <c r="F1629" s="73">
        <v>5</v>
      </c>
      <c r="G1629" s="21">
        <v>15</v>
      </c>
      <c r="H1629" s="12">
        <v>0</v>
      </c>
      <c r="I1629" s="12">
        <v>246</v>
      </c>
      <c r="J1629" s="12">
        <v>0</v>
      </c>
      <c r="K1629" s="12">
        <v>0</v>
      </c>
      <c r="L1629" s="12">
        <v>0</v>
      </c>
      <c r="M1629" s="12">
        <v>0</v>
      </c>
      <c r="N1629" s="12">
        <v>0</v>
      </c>
    </row>
    <row r="1631" spans="1:14">
      <c r="A1631" s="11" t="s">
        <v>1357</v>
      </c>
    </row>
    <row r="1632" spans="1:14">
      <c r="A1632" s="11" t="s">
        <v>1358</v>
      </c>
      <c r="B1632" s="12">
        <v>100</v>
      </c>
      <c r="C1632" s="12">
        <v>100</v>
      </c>
      <c r="D1632" s="12" t="s">
        <v>612</v>
      </c>
      <c r="E1632" s="12">
        <v>100</v>
      </c>
      <c r="F1632" s="73">
        <v>20</v>
      </c>
      <c r="G1632" s="73">
        <v>60</v>
      </c>
      <c r="H1632" s="12">
        <v>0</v>
      </c>
      <c r="I1632" s="12">
        <v>246</v>
      </c>
      <c r="J1632" s="12">
        <v>0</v>
      </c>
      <c r="K1632" s="12">
        <v>0</v>
      </c>
      <c r="L1632" s="12">
        <v>0</v>
      </c>
      <c r="M1632" s="12">
        <v>0</v>
      </c>
      <c r="N1632" s="12">
        <v>0</v>
      </c>
    </row>
    <row r="1633" spans="1:14">
      <c r="A1633" s="11" t="s">
        <v>1359</v>
      </c>
      <c r="B1633" s="12">
        <v>100</v>
      </c>
      <c r="C1633" s="12">
        <v>100</v>
      </c>
      <c r="D1633" s="12" t="s">
        <v>610</v>
      </c>
      <c r="E1633" s="12">
        <v>100</v>
      </c>
      <c r="F1633" s="73">
        <v>20</v>
      </c>
      <c r="G1633" s="73">
        <v>60</v>
      </c>
      <c r="H1633" s="12">
        <v>0</v>
      </c>
      <c r="I1633" s="12">
        <v>246</v>
      </c>
      <c r="J1633" s="12">
        <v>0</v>
      </c>
      <c r="K1633" s="12">
        <v>0</v>
      </c>
      <c r="L1633" s="12">
        <v>0</v>
      </c>
      <c r="M1633" s="12">
        <v>0</v>
      </c>
      <c r="N1633" s="12">
        <v>0</v>
      </c>
    </row>
    <row r="1634" spans="1:14">
      <c r="A1634" s="11" t="s">
        <v>1359</v>
      </c>
      <c r="B1634" s="12">
        <v>100</v>
      </c>
      <c r="C1634" s="12">
        <v>100</v>
      </c>
      <c r="D1634" s="12" t="s">
        <v>608</v>
      </c>
      <c r="E1634" s="12">
        <v>100</v>
      </c>
      <c r="F1634" s="73">
        <v>20</v>
      </c>
      <c r="G1634" s="73">
        <v>60</v>
      </c>
      <c r="H1634" s="12">
        <v>0</v>
      </c>
      <c r="I1634" s="12">
        <v>246</v>
      </c>
      <c r="J1634" s="12">
        <v>0</v>
      </c>
      <c r="K1634" s="12">
        <v>0</v>
      </c>
      <c r="L1634" s="12">
        <v>0</v>
      </c>
      <c r="M1634" s="12">
        <v>0</v>
      </c>
      <c r="N1634" s="12">
        <v>0</v>
      </c>
    </row>
    <row r="1635" spans="1:14">
      <c r="A1635" s="11" t="s">
        <v>1359</v>
      </c>
      <c r="B1635" s="12">
        <v>100</v>
      </c>
      <c r="C1635" s="12">
        <v>100</v>
      </c>
      <c r="D1635" s="12" t="s">
        <v>606</v>
      </c>
      <c r="E1635" s="12">
        <v>100</v>
      </c>
      <c r="F1635" s="73">
        <v>20</v>
      </c>
      <c r="G1635" s="73">
        <v>60</v>
      </c>
      <c r="H1635" s="12">
        <v>0</v>
      </c>
      <c r="I1635" s="12">
        <v>246</v>
      </c>
      <c r="J1635" s="12">
        <v>0</v>
      </c>
      <c r="K1635" s="12">
        <v>0</v>
      </c>
      <c r="L1635" s="12">
        <v>0</v>
      </c>
      <c r="M1635" s="12">
        <v>0</v>
      </c>
      <c r="N1635" s="12">
        <v>0</v>
      </c>
    </row>
    <row r="1636" spans="1:14">
      <c r="A1636" s="11" t="s">
        <v>1359</v>
      </c>
      <c r="B1636" s="12">
        <v>100</v>
      </c>
      <c r="C1636" s="12">
        <v>100</v>
      </c>
      <c r="D1636" s="12" t="s">
        <v>611</v>
      </c>
      <c r="E1636" s="12">
        <v>100</v>
      </c>
      <c r="F1636" s="73">
        <v>2</v>
      </c>
      <c r="G1636" s="73">
        <v>60</v>
      </c>
      <c r="H1636" s="12">
        <v>0</v>
      </c>
      <c r="I1636" s="12">
        <v>246</v>
      </c>
      <c r="J1636" s="12">
        <v>0</v>
      </c>
      <c r="K1636" s="12">
        <v>0</v>
      </c>
      <c r="L1636" s="12">
        <v>0</v>
      </c>
      <c r="M1636" s="12">
        <v>0</v>
      </c>
      <c r="N1636" s="12">
        <v>0</v>
      </c>
    </row>
    <row r="1637" spans="1:14">
      <c r="A1637" s="11" t="s">
        <v>1359</v>
      </c>
      <c r="B1637" s="12">
        <v>100</v>
      </c>
      <c r="C1637" s="12">
        <v>100</v>
      </c>
      <c r="D1637" s="12" t="s">
        <v>1341</v>
      </c>
      <c r="E1637" s="12">
        <v>100</v>
      </c>
      <c r="F1637" s="73">
        <v>2</v>
      </c>
      <c r="G1637" s="73">
        <v>60</v>
      </c>
      <c r="H1637" s="12">
        <v>0</v>
      </c>
      <c r="I1637" s="12">
        <v>246</v>
      </c>
      <c r="J1637" s="12">
        <v>0</v>
      </c>
      <c r="K1637" s="12">
        <v>0</v>
      </c>
      <c r="L1637" s="12">
        <v>0</v>
      </c>
      <c r="M1637" s="12">
        <v>0</v>
      </c>
      <c r="N1637" s="12">
        <v>0</v>
      </c>
    </row>
    <row r="1638" spans="1:14">
      <c r="A1638" s="11" t="s">
        <v>1359</v>
      </c>
      <c r="B1638" s="12">
        <v>100</v>
      </c>
      <c r="C1638" s="12">
        <v>100</v>
      </c>
      <c r="D1638" s="12" t="s">
        <v>607</v>
      </c>
      <c r="E1638" s="12">
        <v>100</v>
      </c>
      <c r="F1638" s="73">
        <v>2</v>
      </c>
      <c r="G1638" s="73">
        <v>60</v>
      </c>
      <c r="H1638" s="12">
        <v>0</v>
      </c>
      <c r="I1638" s="12">
        <v>246</v>
      </c>
      <c r="J1638" s="12">
        <v>0</v>
      </c>
      <c r="K1638" s="12">
        <v>0</v>
      </c>
      <c r="L1638" s="12">
        <v>0</v>
      </c>
      <c r="M1638" s="12">
        <v>0</v>
      </c>
      <c r="N1638" s="12">
        <v>0</v>
      </c>
    </row>
    <row r="1639" spans="1:14">
      <c r="A1639" s="11" t="s">
        <v>1359</v>
      </c>
      <c r="B1639" s="12">
        <v>100</v>
      </c>
      <c r="C1639" s="12">
        <v>100</v>
      </c>
      <c r="D1639" s="12" t="s">
        <v>605</v>
      </c>
      <c r="E1639" s="12">
        <v>100</v>
      </c>
      <c r="F1639" s="73">
        <v>2</v>
      </c>
      <c r="G1639" s="73">
        <v>60</v>
      </c>
      <c r="H1639" s="12">
        <v>0</v>
      </c>
      <c r="I1639" s="12">
        <v>246</v>
      </c>
      <c r="J1639" s="12">
        <v>0</v>
      </c>
      <c r="K1639" s="12">
        <v>0</v>
      </c>
      <c r="L1639" s="12">
        <v>0</v>
      </c>
      <c r="M1639" s="12">
        <v>0</v>
      </c>
      <c r="N1639" s="12">
        <v>0</v>
      </c>
    </row>
    <row r="1640" spans="1:14" s="18" customFormat="1">
      <c r="A1640" s="17" t="s">
        <v>1359</v>
      </c>
      <c r="B1640" s="18">
        <v>150</v>
      </c>
      <c r="C1640" s="18">
        <v>30</v>
      </c>
      <c r="D1640" s="18" t="s">
        <v>1345</v>
      </c>
      <c r="E1640" s="18">
        <v>5</v>
      </c>
      <c r="F1640" s="29">
        <v>1</v>
      </c>
      <c r="G1640" s="29">
        <v>60</v>
      </c>
      <c r="H1640" s="18">
        <v>0</v>
      </c>
      <c r="I1640" s="18">
        <v>249</v>
      </c>
      <c r="J1640" s="18">
        <v>0</v>
      </c>
      <c r="K1640" s="18">
        <v>0</v>
      </c>
      <c r="L1640" s="12">
        <v>0</v>
      </c>
      <c r="M1640" s="12">
        <v>0</v>
      </c>
      <c r="N1640" s="12">
        <v>0</v>
      </c>
    </row>
    <row r="1641" spans="1:14" s="18" customFormat="1">
      <c r="A1641" s="17" t="s">
        <v>1359</v>
      </c>
      <c r="B1641" s="18">
        <v>50</v>
      </c>
      <c r="C1641" s="18">
        <v>150</v>
      </c>
      <c r="D1641" s="18" t="s">
        <v>1345</v>
      </c>
      <c r="E1641" s="18">
        <v>5</v>
      </c>
      <c r="F1641" s="29">
        <v>1</v>
      </c>
      <c r="G1641" s="29">
        <v>60</v>
      </c>
      <c r="H1641" s="18">
        <v>0</v>
      </c>
      <c r="I1641" s="18">
        <v>249</v>
      </c>
      <c r="J1641" s="18">
        <v>0</v>
      </c>
      <c r="K1641" s="18">
        <v>0</v>
      </c>
      <c r="L1641" s="12">
        <v>0</v>
      </c>
      <c r="M1641" s="12">
        <v>0</v>
      </c>
      <c r="N1641" s="12">
        <v>0</v>
      </c>
    </row>
    <row r="1642" spans="1:14" s="18" customFormat="1">
      <c r="A1642" s="17" t="s">
        <v>1359</v>
      </c>
      <c r="B1642" s="18">
        <v>140</v>
      </c>
      <c r="C1642" s="18">
        <v>140</v>
      </c>
      <c r="D1642" s="18" t="s">
        <v>1345</v>
      </c>
      <c r="E1642" s="18">
        <v>5</v>
      </c>
      <c r="F1642" s="29">
        <v>1</v>
      </c>
      <c r="G1642" s="29">
        <v>60</v>
      </c>
      <c r="H1642" s="18">
        <v>0</v>
      </c>
      <c r="I1642" s="18">
        <v>249</v>
      </c>
      <c r="J1642" s="18">
        <v>0</v>
      </c>
      <c r="K1642" s="18">
        <v>0</v>
      </c>
      <c r="L1642" s="12">
        <v>0</v>
      </c>
      <c r="M1642" s="12">
        <v>0</v>
      </c>
      <c r="N1642" s="12">
        <v>0</v>
      </c>
    </row>
    <row r="1643" spans="1:14" s="18" customFormat="1">
      <c r="A1643" s="17" t="s">
        <v>1359</v>
      </c>
      <c r="B1643" s="18">
        <v>100</v>
      </c>
      <c r="C1643" s="18">
        <v>100</v>
      </c>
      <c r="D1643" s="18" t="s">
        <v>1083</v>
      </c>
      <c r="E1643" s="18">
        <v>100</v>
      </c>
      <c r="F1643" s="29">
        <v>1</v>
      </c>
      <c r="G1643" s="29">
        <v>120</v>
      </c>
      <c r="H1643" s="18">
        <v>0</v>
      </c>
      <c r="I1643" s="18">
        <v>249</v>
      </c>
      <c r="J1643" s="18">
        <v>0</v>
      </c>
      <c r="K1643" s="18">
        <v>0</v>
      </c>
      <c r="L1643" s="12">
        <v>0</v>
      </c>
      <c r="M1643" s="12">
        <v>0</v>
      </c>
      <c r="N1643" s="12">
        <v>0</v>
      </c>
    </row>
    <row r="1644" spans="1:14">
      <c r="A1644" s="11" t="s">
        <v>1358</v>
      </c>
      <c r="B1644" s="12">
        <v>46</v>
      </c>
      <c r="C1644" s="12">
        <v>38</v>
      </c>
      <c r="D1644" s="12" t="s">
        <v>612</v>
      </c>
      <c r="E1644" s="12">
        <v>30</v>
      </c>
      <c r="F1644" s="73">
        <v>5</v>
      </c>
      <c r="G1644" s="21">
        <v>15</v>
      </c>
      <c r="H1644" s="12">
        <v>0</v>
      </c>
      <c r="I1644" s="12">
        <v>246</v>
      </c>
      <c r="J1644" s="12">
        <v>0</v>
      </c>
      <c r="K1644" s="12">
        <v>0</v>
      </c>
      <c r="L1644" s="12">
        <v>0</v>
      </c>
      <c r="M1644" s="12">
        <v>0</v>
      </c>
      <c r="N1644" s="12">
        <v>0</v>
      </c>
    </row>
    <row r="1645" spans="1:14">
      <c r="A1645" s="11" t="s">
        <v>1359</v>
      </c>
      <c r="B1645" s="12">
        <v>46</v>
      </c>
      <c r="C1645" s="12">
        <v>38</v>
      </c>
      <c r="D1645" s="12" t="s">
        <v>610</v>
      </c>
      <c r="E1645" s="12">
        <v>30</v>
      </c>
      <c r="F1645" s="73">
        <v>5</v>
      </c>
      <c r="G1645" s="21">
        <v>15</v>
      </c>
      <c r="H1645" s="12">
        <v>0</v>
      </c>
      <c r="I1645" s="12">
        <v>246</v>
      </c>
      <c r="J1645" s="12">
        <v>0</v>
      </c>
      <c r="K1645" s="12">
        <v>0</v>
      </c>
      <c r="L1645" s="12">
        <v>0</v>
      </c>
      <c r="M1645" s="12">
        <v>0</v>
      </c>
      <c r="N1645" s="12">
        <v>0</v>
      </c>
    </row>
    <row r="1646" spans="1:14">
      <c r="A1646" s="11" t="s">
        <v>1359</v>
      </c>
      <c r="B1646" s="12">
        <v>46</v>
      </c>
      <c r="C1646" s="12">
        <v>38</v>
      </c>
      <c r="D1646" s="12" t="s">
        <v>608</v>
      </c>
      <c r="E1646" s="12">
        <v>30</v>
      </c>
      <c r="F1646" s="73">
        <v>5</v>
      </c>
      <c r="G1646" s="21">
        <v>15</v>
      </c>
      <c r="H1646" s="12">
        <v>0</v>
      </c>
      <c r="I1646" s="12">
        <v>246</v>
      </c>
      <c r="J1646" s="12">
        <v>0</v>
      </c>
      <c r="K1646" s="12">
        <v>0</v>
      </c>
      <c r="L1646" s="12">
        <v>0</v>
      </c>
      <c r="M1646" s="12">
        <v>0</v>
      </c>
      <c r="N1646" s="12">
        <v>0</v>
      </c>
    </row>
    <row r="1647" spans="1:14">
      <c r="A1647" s="11" t="s">
        <v>1359</v>
      </c>
      <c r="B1647" s="12">
        <v>46</v>
      </c>
      <c r="C1647" s="12">
        <v>38</v>
      </c>
      <c r="D1647" s="12" t="s">
        <v>606</v>
      </c>
      <c r="E1647" s="12">
        <v>30</v>
      </c>
      <c r="F1647" s="73">
        <v>5</v>
      </c>
      <c r="G1647" s="21">
        <v>15</v>
      </c>
      <c r="H1647" s="12">
        <v>0</v>
      </c>
      <c r="I1647" s="12">
        <v>246</v>
      </c>
      <c r="J1647" s="12">
        <v>0</v>
      </c>
      <c r="K1647" s="12">
        <v>0</v>
      </c>
      <c r="L1647" s="12">
        <v>0</v>
      </c>
      <c r="M1647" s="12">
        <v>0</v>
      </c>
      <c r="N1647" s="12">
        <v>0</v>
      </c>
    </row>
    <row r="1648" spans="1:14">
      <c r="A1648" s="11" t="s">
        <v>1358</v>
      </c>
      <c r="B1648" s="12">
        <v>52</v>
      </c>
      <c r="C1648" s="12">
        <v>138</v>
      </c>
      <c r="D1648" s="12" t="s">
        <v>612</v>
      </c>
      <c r="E1648" s="12">
        <v>30</v>
      </c>
      <c r="F1648" s="73">
        <v>5</v>
      </c>
      <c r="G1648" s="21">
        <v>15</v>
      </c>
      <c r="H1648" s="12">
        <v>0</v>
      </c>
      <c r="I1648" s="12">
        <v>246</v>
      </c>
      <c r="J1648" s="12">
        <v>0</v>
      </c>
      <c r="K1648" s="12">
        <v>0</v>
      </c>
      <c r="L1648" s="12">
        <v>0</v>
      </c>
      <c r="M1648" s="12">
        <v>0</v>
      </c>
      <c r="N1648" s="12">
        <v>0</v>
      </c>
    </row>
    <row r="1649" spans="1:14">
      <c r="A1649" s="11" t="s">
        <v>1359</v>
      </c>
      <c r="B1649" s="12">
        <v>52</v>
      </c>
      <c r="C1649" s="12">
        <v>138</v>
      </c>
      <c r="D1649" s="12" t="s">
        <v>610</v>
      </c>
      <c r="E1649" s="12">
        <v>30</v>
      </c>
      <c r="F1649" s="73">
        <v>5</v>
      </c>
      <c r="G1649" s="21">
        <v>15</v>
      </c>
      <c r="H1649" s="12">
        <v>0</v>
      </c>
      <c r="I1649" s="12">
        <v>246</v>
      </c>
      <c r="J1649" s="12">
        <v>0</v>
      </c>
      <c r="K1649" s="12">
        <v>0</v>
      </c>
      <c r="L1649" s="12">
        <v>0</v>
      </c>
      <c r="M1649" s="12">
        <v>0</v>
      </c>
      <c r="N1649" s="12">
        <v>0</v>
      </c>
    </row>
    <row r="1650" spans="1:14">
      <c r="A1650" s="11" t="s">
        <v>1359</v>
      </c>
      <c r="B1650" s="12">
        <v>52</v>
      </c>
      <c r="C1650" s="12">
        <v>138</v>
      </c>
      <c r="D1650" s="12" t="s">
        <v>608</v>
      </c>
      <c r="E1650" s="12">
        <v>30</v>
      </c>
      <c r="F1650" s="73">
        <v>5</v>
      </c>
      <c r="G1650" s="21">
        <v>15</v>
      </c>
      <c r="H1650" s="12">
        <v>0</v>
      </c>
      <c r="I1650" s="12">
        <v>246</v>
      </c>
      <c r="J1650" s="12">
        <v>0</v>
      </c>
      <c r="K1650" s="12">
        <v>0</v>
      </c>
      <c r="L1650" s="12">
        <v>0</v>
      </c>
      <c r="M1650" s="12">
        <v>0</v>
      </c>
      <c r="N1650" s="12">
        <v>0</v>
      </c>
    </row>
    <row r="1651" spans="1:14">
      <c r="A1651" s="11" t="s">
        <v>1359</v>
      </c>
      <c r="B1651" s="12">
        <v>52</v>
      </c>
      <c r="C1651" s="12">
        <v>138</v>
      </c>
      <c r="D1651" s="12" t="s">
        <v>606</v>
      </c>
      <c r="E1651" s="12">
        <v>30</v>
      </c>
      <c r="F1651" s="73">
        <v>5</v>
      </c>
      <c r="G1651" s="21">
        <v>15</v>
      </c>
      <c r="H1651" s="12">
        <v>0</v>
      </c>
      <c r="I1651" s="12">
        <v>246</v>
      </c>
      <c r="J1651" s="12">
        <v>0</v>
      </c>
      <c r="K1651" s="12">
        <v>0</v>
      </c>
      <c r="L1651" s="12">
        <v>0</v>
      </c>
      <c r="M1651" s="12">
        <v>0</v>
      </c>
      <c r="N1651" s="12">
        <v>0</v>
      </c>
    </row>
    <row r="1652" spans="1:14">
      <c r="A1652" s="11" t="s">
        <v>1358</v>
      </c>
      <c r="B1652" s="12">
        <v>148</v>
      </c>
      <c r="C1652" s="12">
        <v>129</v>
      </c>
      <c r="D1652" s="12" t="s">
        <v>612</v>
      </c>
      <c r="E1652" s="12">
        <v>30</v>
      </c>
      <c r="F1652" s="73">
        <v>5</v>
      </c>
      <c r="G1652" s="21">
        <v>15</v>
      </c>
      <c r="H1652" s="12">
        <v>0</v>
      </c>
      <c r="I1652" s="12">
        <v>246</v>
      </c>
      <c r="J1652" s="12">
        <v>0</v>
      </c>
      <c r="K1652" s="12">
        <v>0</v>
      </c>
      <c r="L1652" s="12">
        <v>0</v>
      </c>
      <c r="M1652" s="12">
        <v>0</v>
      </c>
      <c r="N1652" s="12">
        <v>0</v>
      </c>
    </row>
    <row r="1653" spans="1:14">
      <c r="A1653" s="11" t="s">
        <v>1359</v>
      </c>
      <c r="B1653" s="12">
        <v>148</v>
      </c>
      <c r="C1653" s="12">
        <v>129</v>
      </c>
      <c r="D1653" s="12" t="s">
        <v>610</v>
      </c>
      <c r="E1653" s="12">
        <v>30</v>
      </c>
      <c r="F1653" s="73">
        <v>5</v>
      </c>
      <c r="G1653" s="21">
        <v>15</v>
      </c>
      <c r="H1653" s="12">
        <v>0</v>
      </c>
      <c r="I1653" s="12">
        <v>246</v>
      </c>
      <c r="J1653" s="12">
        <v>0</v>
      </c>
      <c r="K1653" s="12">
        <v>0</v>
      </c>
      <c r="L1653" s="12">
        <v>0</v>
      </c>
      <c r="M1653" s="12">
        <v>0</v>
      </c>
      <c r="N1653" s="12">
        <v>0</v>
      </c>
    </row>
    <row r="1654" spans="1:14">
      <c r="A1654" s="11" t="s">
        <v>1359</v>
      </c>
      <c r="B1654" s="12">
        <v>148</v>
      </c>
      <c r="C1654" s="12">
        <v>129</v>
      </c>
      <c r="D1654" s="12" t="s">
        <v>608</v>
      </c>
      <c r="E1654" s="12">
        <v>30</v>
      </c>
      <c r="F1654" s="73">
        <v>5</v>
      </c>
      <c r="G1654" s="21">
        <v>15</v>
      </c>
      <c r="H1654" s="12">
        <v>0</v>
      </c>
      <c r="I1654" s="12">
        <v>246</v>
      </c>
      <c r="J1654" s="12">
        <v>0</v>
      </c>
      <c r="K1654" s="12">
        <v>0</v>
      </c>
      <c r="L1654" s="12">
        <v>0</v>
      </c>
      <c r="M1654" s="12">
        <v>0</v>
      </c>
      <c r="N1654" s="12">
        <v>0</v>
      </c>
    </row>
    <row r="1655" spans="1:14">
      <c r="A1655" s="11" t="s">
        <v>1359</v>
      </c>
      <c r="B1655" s="12">
        <v>148</v>
      </c>
      <c r="C1655" s="12">
        <v>129</v>
      </c>
      <c r="D1655" s="12" t="s">
        <v>606</v>
      </c>
      <c r="E1655" s="12">
        <v>30</v>
      </c>
      <c r="F1655" s="73">
        <v>5</v>
      </c>
      <c r="G1655" s="21">
        <v>15</v>
      </c>
      <c r="H1655" s="12">
        <v>0</v>
      </c>
      <c r="I1655" s="12">
        <v>246</v>
      </c>
      <c r="J1655" s="12">
        <v>0</v>
      </c>
      <c r="K1655" s="12">
        <v>0</v>
      </c>
      <c r="L1655" s="12">
        <v>0</v>
      </c>
      <c r="M1655" s="12">
        <v>0</v>
      </c>
      <c r="N1655" s="12">
        <v>0</v>
      </c>
    </row>
    <row r="1656" spans="1:14">
      <c r="A1656" s="11" t="s">
        <v>1358</v>
      </c>
      <c r="B1656" s="12">
        <v>144</v>
      </c>
      <c r="C1656" s="12">
        <v>36</v>
      </c>
      <c r="D1656" s="12" t="s">
        <v>612</v>
      </c>
      <c r="E1656" s="12">
        <v>30</v>
      </c>
      <c r="F1656" s="73">
        <v>5</v>
      </c>
      <c r="G1656" s="21">
        <v>15</v>
      </c>
      <c r="H1656" s="12">
        <v>0</v>
      </c>
      <c r="I1656" s="12">
        <v>246</v>
      </c>
      <c r="J1656" s="12">
        <v>0</v>
      </c>
      <c r="K1656" s="12">
        <v>0</v>
      </c>
      <c r="L1656" s="12">
        <v>0</v>
      </c>
      <c r="M1656" s="12">
        <v>0</v>
      </c>
      <c r="N1656" s="12">
        <v>0</v>
      </c>
    </row>
    <row r="1657" spans="1:14">
      <c r="A1657" s="11" t="s">
        <v>1359</v>
      </c>
      <c r="B1657" s="12">
        <v>144</v>
      </c>
      <c r="C1657" s="12">
        <v>36</v>
      </c>
      <c r="D1657" s="12" t="s">
        <v>610</v>
      </c>
      <c r="E1657" s="12">
        <v>30</v>
      </c>
      <c r="F1657" s="73">
        <v>5</v>
      </c>
      <c r="G1657" s="21">
        <v>15</v>
      </c>
      <c r="H1657" s="12">
        <v>0</v>
      </c>
      <c r="I1657" s="12">
        <v>246</v>
      </c>
      <c r="J1657" s="12">
        <v>0</v>
      </c>
      <c r="K1657" s="12">
        <v>0</v>
      </c>
      <c r="L1657" s="12">
        <v>0</v>
      </c>
      <c r="M1657" s="12">
        <v>0</v>
      </c>
      <c r="N1657" s="12">
        <v>0</v>
      </c>
    </row>
    <row r="1658" spans="1:14">
      <c r="A1658" s="11" t="s">
        <v>1359</v>
      </c>
      <c r="B1658" s="12">
        <v>144</v>
      </c>
      <c r="C1658" s="12">
        <v>36</v>
      </c>
      <c r="D1658" s="12" t="s">
        <v>608</v>
      </c>
      <c r="E1658" s="12">
        <v>30</v>
      </c>
      <c r="F1658" s="73">
        <v>5</v>
      </c>
      <c r="G1658" s="21">
        <v>15</v>
      </c>
      <c r="H1658" s="12">
        <v>0</v>
      </c>
      <c r="I1658" s="12">
        <v>246</v>
      </c>
      <c r="J1658" s="12">
        <v>0</v>
      </c>
      <c r="K1658" s="12">
        <v>0</v>
      </c>
      <c r="L1658" s="12">
        <v>0</v>
      </c>
      <c r="M1658" s="12">
        <v>0</v>
      </c>
      <c r="N1658" s="12">
        <v>0</v>
      </c>
    </row>
    <row r="1659" spans="1:14">
      <c r="A1659" s="11" t="s">
        <v>1359</v>
      </c>
      <c r="B1659" s="12">
        <v>144</v>
      </c>
      <c r="C1659" s="12">
        <v>36</v>
      </c>
      <c r="D1659" s="12" t="s">
        <v>606</v>
      </c>
      <c r="E1659" s="12">
        <v>30</v>
      </c>
      <c r="F1659" s="73">
        <v>5</v>
      </c>
      <c r="G1659" s="21">
        <v>15</v>
      </c>
      <c r="H1659" s="12">
        <v>0</v>
      </c>
      <c r="I1659" s="12">
        <v>246</v>
      </c>
      <c r="J1659" s="12">
        <v>0</v>
      </c>
      <c r="K1659" s="12">
        <v>0</v>
      </c>
      <c r="L1659" s="12">
        <v>0</v>
      </c>
      <c r="M1659" s="12">
        <v>0</v>
      </c>
      <c r="N1659" s="12">
        <v>0</v>
      </c>
    </row>
    <row r="1661" spans="1:14">
      <c r="A1661" s="11" t="s">
        <v>1360</v>
      </c>
    </row>
    <row r="1662" spans="1:14">
      <c r="A1662" s="11" t="s">
        <v>1361</v>
      </c>
      <c r="B1662" s="12">
        <v>50</v>
      </c>
      <c r="C1662" s="12">
        <v>50</v>
      </c>
      <c r="D1662" s="12" t="s">
        <v>610</v>
      </c>
      <c r="E1662" s="12">
        <v>50</v>
      </c>
      <c r="F1662" s="73">
        <v>20</v>
      </c>
      <c r="G1662" s="73">
        <v>60</v>
      </c>
      <c r="H1662" s="12">
        <v>0</v>
      </c>
      <c r="I1662" s="12">
        <v>246</v>
      </c>
      <c r="J1662" s="12">
        <v>0</v>
      </c>
      <c r="K1662" s="12">
        <v>0</v>
      </c>
      <c r="L1662" s="12">
        <v>0</v>
      </c>
      <c r="M1662" s="12">
        <v>0</v>
      </c>
      <c r="N1662" s="12">
        <v>0</v>
      </c>
    </row>
    <row r="1663" spans="1:14">
      <c r="A1663" s="11" t="s">
        <v>1362</v>
      </c>
      <c r="B1663" s="12">
        <v>50</v>
      </c>
      <c r="C1663" s="12">
        <v>50</v>
      </c>
      <c r="D1663" s="12" t="s">
        <v>1341</v>
      </c>
      <c r="E1663" s="12">
        <v>50</v>
      </c>
      <c r="F1663" s="73">
        <v>2</v>
      </c>
      <c r="G1663" s="73">
        <v>60</v>
      </c>
      <c r="H1663" s="12">
        <v>0</v>
      </c>
      <c r="I1663" s="12">
        <v>246</v>
      </c>
      <c r="J1663" s="12">
        <v>0</v>
      </c>
      <c r="K1663" s="12">
        <v>0</v>
      </c>
      <c r="L1663" s="12">
        <v>0</v>
      </c>
      <c r="M1663" s="12">
        <v>0</v>
      </c>
      <c r="N1663" s="12">
        <v>0</v>
      </c>
    </row>
    <row r="1664" spans="1:14">
      <c r="A1664" s="11" t="s">
        <v>1361</v>
      </c>
      <c r="B1664" s="12">
        <v>46</v>
      </c>
      <c r="C1664" s="12">
        <v>32</v>
      </c>
      <c r="D1664" s="12" t="s">
        <v>610</v>
      </c>
      <c r="E1664" s="12">
        <v>20</v>
      </c>
      <c r="F1664" s="73">
        <v>8</v>
      </c>
      <c r="G1664" s="21">
        <v>15</v>
      </c>
      <c r="H1664" s="12">
        <v>0</v>
      </c>
      <c r="I1664" s="12">
        <v>246</v>
      </c>
      <c r="J1664" s="12">
        <v>0</v>
      </c>
      <c r="K1664" s="12">
        <v>0</v>
      </c>
      <c r="L1664" s="12">
        <v>0</v>
      </c>
      <c r="M1664" s="12">
        <v>0</v>
      </c>
      <c r="N1664" s="12">
        <v>0</v>
      </c>
    </row>
    <row r="1665" spans="1:14">
      <c r="A1665" s="11" t="s">
        <v>1361</v>
      </c>
      <c r="B1665" s="12">
        <v>36</v>
      </c>
      <c r="C1665" s="12">
        <v>61</v>
      </c>
      <c r="D1665" s="12" t="s">
        <v>610</v>
      </c>
      <c r="E1665" s="12">
        <v>20</v>
      </c>
      <c r="F1665" s="73">
        <v>8</v>
      </c>
      <c r="G1665" s="21">
        <v>15</v>
      </c>
      <c r="H1665" s="12">
        <v>0</v>
      </c>
      <c r="I1665" s="12">
        <v>246</v>
      </c>
      <c r="J1665" s="12">
        <v>0</v>
      </c>
      <c r="K1665" s="12">
        <v>0</v>
      </c>
      <c r="L1665" s="12">
        <v>0</v>
      </c>
      <c r="M1665" s="12">
        <v>0</v>
      </c>
      <c r="N1665" s="12">
        <v>0</v>
      </c>
    </row>
    <row r="1666" spans="1:14">
      <c r="A1666" s="11" t="s">
        <v>1361</v>
      </c>
      <c r="B1666" s="12">
        <v>62</v>
      </c>
      <c r="C1666" s="12">
        <v>42</v>
      </c>
      <c r="D1666" s="12" t="s">
        <v>610</v>
      </c>
      <c r="E1666" s="12">
        <v>20</v>
      </c>
      <c r="F1666" s="73">
        <v>8</v>
      </c>
      <c r="G1666" s="21">
        <v>15</v>
      </c>
      <c r="H1666" s="12">
        <v>0</v>
      </c>
      <c r="I1666" s="12">
        <v>246</v>
      </c>
      <c r="J1666" s="12">
        <v>0</v>
      </c>
      <c r="K1666" s="12">
        <v>0</v>
      </c>
      <c r="L1666" s="12">
        <v>0</v>
      </c>
      <c r="M1666" s="12">
        <v>0</v>
      </c>
      <c r="N1666" s="12">
        <v>0</v>
      </c>
    </row>
    <row r="1667" spans="1:14">
      <c r="A1667" s="11" t="s">
        <v>1361</v>
      </c>
      <c r="B1667" s="12">
        <v>54</v>
      </c>
      <c r="C1667" s="12">
        <v>57</v>
      </c>
      <c r="D1667" s="12" t="s">
        <v>610</v>
      </c>
      <c r="E1667" s="12">
        <v>20</v>
      </c>
      <c r="F1667" s="73">
        <v>8</v>
      </c>
      <c r="G1667" s="21">
        <v>15</v>
      </c>
      <c r="H1667" s="12">
        <v>0</v>
      </c>
      <c r="I1667" s="12">
        <v>246</v>
      </c>
      <c r="J1667" s="12">
        <v>0</v>
      </c>
      <c r="K1667" s="12">
        <v>0</v>
      </c>
      <c r="L1667" s="12">
        <v>0</v>
      </c>
      <c r="M1667" s="12">
        <v>0</v>
      </c>
      <c r="N1667" s="12">
        <v>0</v>
      </c>
    </row>
    <row r="1668" spans="1:14">
      <c r="A1668" s="11" t="s">
        <v>1361</v>
      </c>
      <c r="B1668" s="12">
        <v>68</v>
      </c>
      <c r="C1668" s="12">
        <v>67</v>
      </c>
      <c r="D1668" s="12" t="s">
        <v>610</v>
      </c>
      <c r="E1668" s="12">
        <v>20</v>
      </c>
      <c r="F1668" s="73">
        <v>8</v>
      </c>
      <c r="G1668" s="21">
        <v>15</v>
      </c>
      <c r="H1668" s="12">
        <v>0</v>
      </c>
      <c r="I1668" s="12">
        <v>246</v>
      </c>
      <c r="J1668" s="12">
        <v>0</v>
      </c>
      <c r="K1668" s="12">
        <v>0</v>
      </c>
      <c r="L1668" s="12">
        <v>0</v>
      </c>
      <c r="M1668" s="12">
        <v>0</v>
      </c>
      <c r="N1668" s="12">
        <v>0</v>
      </c>
    </row>
    <row r="1670" spans="1:14">
      <c r="A1670" s="11" t="s">
        <v>1363</v>
      </c>
    </row>
    <row r="1671" spans="1:14">
      <c r="A1671" s="11" t="s">
        <v>1364</v>
      </c>
      <c r="B1671" s="12">
        <v>50</v>
      </c>
      <c r="C1671" s="12">
        <v>50</v>
      </c>
      <c r="D1671" s="12" t="s">
        <v>1325</v>
      </c>
      <c r="E1671" s="12">
        <v>30</v>
      </c>
      <c r="F1671" s="73">
        <v>5</v>
      </c>
      <c r="G1671" s="73">
        <v>60</v>
      </c>
      <c r="H1671" s="12">
        <v>0</v>
      </c>
      <c r="I1671" s="12">
        <v>246</v>
      </c>
      <c r="J1671" s="12">
        <v>0</v>
      </c>
      <c r="K1671" s="12">
        <v>0</v>
      </c>
      <c r="L1671" s="12">
        <v>0</v>
      </c>
      <c r="M1671" s="12">
        <v>0</v>
      </c>
      <c r="N1671" s="12">
        <v>0</v>
      </c>
    </row>
    <row r="1672" spans="1:14">
      <c r="A1672" s="11" t="s">
        <v>1365</v>
      </c>
      <c r="B1672" s="12">
        <v>50</v>
      </c>
      <c r="C1672" s="12">
        <v>50</v>
      </c>
      <c r="D1672" s="12" t="s">
        <v>609</v>
      </c>
      <c r="E1672" s="12">
        <v>50</v>
      </c>
      <c r="F1672" s="73">
        <v>2</v>
      </c>
      <c r="G1672" s="73">
        <v>60</v>
      </c>
      <c r="H1672" s="12">
        <v>0</v>
      </c>
      <c r="I1672" s="12">
        <v>246</v>
      </c>
      <c r="J1672" s="12">
        <v>0</v>
      </c>
      <c r="K1672" s="12">
        <v>0</v>
      </c>
      <c r="L1672" s="12">
        <v>0</v>
      </c>
      <c r="M1672" s="12">
        <v>0</v>
      </c>
      <c r="N1672" s="12">
        <v>0</v>
      </c>
    </row>
    <row r="1673" spans="1:14">
      <c r="A1673" s="11" t="s">
        <v>1364</v>
      </c>
      <c r="B1673" s="12">
        <v>50</v>
      </c>
      <c r="C1673" s="12">
        <v>50</v>
      </c>
      <c r="D1673" s="12" t="s">
        <v>1325</v>
      </c>
      <c r="E1673" s="12">
        <v>50</v>
      </c>
      <c r="F1673" s="73">
        <v>8</v>
      </c>
      <c r="G1673" s="21">
        <v>15</v>
      </c>
      <c r="H1673" s="12">
        <v>0</v>
      </c>
      <c r="I1673" s="12">
        <v>246</v>
      </c>
      <c r="J1673" s="12">
        <v>0</v>
      </c>
      <c r="K1673" s="12">
        <v>0</v>
      </c>
      <c r="L1673" s="12">
        <v>0</v>
      </c>
      <c r="M1673" s="12">
        <v>0</v>
      </c>
      <c r="N1673" s="12">
        <v>0</v>
      </c>
    </row>
    <row r="1674" spans="1:14">
      <c r="A1674" s="11" t="s">
        <v>1364</v>
      </c>
      <c r="B1674" s="12">
        <v>40</v>
      </c>
      <c r="C1674" s="12">
        <v>44</v>
      </c>
      <c r="D1674" s="12" t="s">
        <v>1325</v>
      </c>
      <c r="E1674" s="12">
        <v>20</v>
      </c>
      <c r="F1674" s="73">
        <v>8</v>
      </c>
      <c r="G1674" s="21">
        <v>15</v>
      </c>
      <c r="H1674" s="12">
        <v>0</v>
      </c>
      <c r="I1674" s="12">
        <v>246</v>
      </c>
      <c r="J1674" s="12">
        <v>0</v>
      </c>
      <c r="K1674" s="12">
        <v>0</v>
      </c>
      <c r="L1674" s="12">
        <v>0</v>
      </c>
      <c r="M1674" s="12">
        <v>0</v>
      </c>
      <c r="N1674" s="12">
        <v>0</v>
      </c>
    </row>
    <row r="1676" spans="1:14">
      <c r="A1676" s="11" t="s">
        <v>1366</v>
      </c>
    </row>
    <row r="1677" spans="1:14">
      <c r="A1677" s="11" t="s">
        <v>1367</v>
      </c>
      <c r="B1677" s="12">
        <v>50</v>
      </c>
      <c r="C1677" s="12">
        <v>50</v>
      </c>
      <c r="D1677" s="12" t="s">
        <v>1325</v>
      </c>
      <c r="E1677" s="12">
        <v>30</v>
      </c>
      <c r="F1677" s="73">
        <v>5</v>
      </c>
      <c r="G1677" s="73">
        <v>60</v>
      </c>
      <c r="H1677" s="12">
        <v>0</v>
      </c>
      <c r="I1677" s="12">
        <v>246</v>
      </c>
      <c r="J1677" s="12">
        <v>0</v>
      </c>
      <c r="K1677" s="12">
        <v>0</v>
      </c>
      <c r="L1677" s="12">
        <v>0</v>
      </c>
      <c r="M1677" s="12">
        <v>0</v>
      </c>
      <c r="N1677" s="12">
        <v>0</v>
      </c>
    </row>
    <row r="1678" spans="1:14">
      <c r="A1678" s="11" t="s">
        <v>1368</v>
      </c>
      <c r="B1678" s="12">
        <v>50</v>
      </c>
      <c r="C1678" s="12">
        <v>50</v>
      </c>
      <c r="D1678" s="12" t="s">
        <v>609</v>
      </c>
      <c r="E1678" s="12">
        <v>50</v>
      </c>
      <c r="F1678" s="73">
        <v>2</v>
      </c>
      <c r="G1678" s="73">
        <v>60</v>
      </c>
      <c r="H1678" s="12">
        <v>0</v>
      </c>
      <c r="I1678" s="12">
        <v>246</v>
      </c>
      <c r="J1678" s="12">
        <v>0</v>
      </c>
      <c r="K1678" s="12">
        <v>0</v>
      </c>
      <c r="L1678" s="12">
        <v>0</v>
      </c>
      <c r="M1678" s="12">
        <v>0</v>
      </c>
      <c r="N1678" s="12">
        <v>0</v>
      </c>
    </row>
    <row r="1679" spans="1:14">
      <c r="A1679" s="11" t="s">
        <v>1368</v>
      </c>
      <c r="B1679" s="12">
        <v>22</v>
      </c>
      <c r="C1679" s="12">
        <v>70</v>
      </c>
      <c r="D1679" s="12" t="s">
        <v>1325</v>
      </c>
      <c r="E1679" s="12">
        <v>20</v>
      </c>
      <c r="F1679" s="73">
        <v>8</v>
      </c>
      <c r="G1679" s="21">
        <v>15</v>
      </c>
      <c r="H1679" s="12">
        <v>0</v>
      </c>
      <c r="I1679" s="12">
        <v>246</v>
      </c>
      <c r="J1679" s="12">
        <v>0</v>
      </c>
      <c r="K1679" s="12">
        <v>0</v>
      </c>
      <c r="L1679" s="12">
        <v>0</v>
      </c>
      <c r="M1679" s="12">
        <v>0</v>
      </c>
      <c r="N1679" s="12">
        <v>0</v>
      </c>
    </row>
    <row r="1680" spans="1:14">
      <c r="A1680" s="11" t="s">
        <v>1368</v>
      </c>
      <c r="B1680" s="12">
        <v>60</v>
      </c>
      <c r="C1680" s="12">
        <v>30</v>
      </c>
      <c r="D1680" s="12" t="s">
        <v>1325</v>
      </c>
      <c r="E1680" s="12">
        <v>20</v>
      </c>
      <c r="F1680" s="73">
        <v>8</v>
      </c>
      <c r="G1680" s="21">
        <v>15</v>
      </c>
      <c r="H1680" s="12">
        <v>0</v>
      </c>
      <c r="I1680" s="12">
        <v>246</v>
      </c>
      <c r="J1680" s="12">
        <v>0</v>
      </c>
      <c r="K1680" s="12">
        <v>0</v>
      </c>
      <c r="L1680" s="12">
        <v>0</v>
      </c>
      <c r="M1680" s="12">
        <v>0</v>
      </c>
      <c r="N1680" s="12">
        <v>0</v>
      </c>
    </row>
    <row r="1682" spans="1:14">
      <c r="A1682" s="11" t="s">
        <v>1369</v>
      </c>
    </row>
    <row r="1683" spans="1:14">
      <c r="A1683" s="11" t="s">
        <v>1370</v>
      </c>
      <c r="B1683" s="12">
        <v>50</v>
      </c>
      <c r="C1683" s="12">
        <v>50</v>
      </c>
      <c r="D1683" s="12" t="s">
        <v>608</v>
      </c>
      <c r="E1683" s="12">
        <v>50</v>
      </c>
      <c r="F1683" s="73">
        <v>5</v>
      </c>
      <c r="G1683" s="73">
        <v>60</v>
      </c>
      <c r="H1683" s="12">
        <v>0</v>
      </c>
      <c r="I1683" s="12">
        <v>246</v>
      </c>
      <c r="J1683" s="12">
        <v>0</v>
      </c>
      <c r="K1683" s="12">
        <v>0</v>
      </c>
      <c r="L1683" s="12">
        <v>0</v>
      </c>
      <c r="M1683" s="12">
        <v>0</v>
      </c>
      <c r="N1683" s="12">
        <v>0</v>
      </c>
    </row>
    <row r="1684" spans="1:14">
      <c r="A1684" s="11" t="s">
        <v>1371</v>
      </c>
      <c r="B1684" s="12">
        <v>50</v>
      </c>
      <c r="C1684" s="12">
        <v>50</v>
      </c>
      <c r="D1684" s="12" t="s">
        <v>607</v>
      </c>
      <c r="E1684" s="12">
        <v>50</v>
      </c>
      <c r="F1684" s="73">
        <v>2</v>
      </c>
      <c r="G1684" s="73">
        <v>60</v>
      </c>
      <c r="H1684" s="12">
        <v>0</v>
      </c>
      <c r="I1684" s="12">
        <v>246</v>
      </c>
      <c r="J1684" s="12">
        <v>0</v>
      </c>
      <c r="K1684" s="12">
        <v>0</v>
      </c>
      <c r="L1684" s="12">
        <v>0</v>
      </c>
      <c r="M1684" s="12">
        <v>0</v>
      </c>
      <c r="N1684" s="12">
        <v>0</v>
      </c>
    </row>
    <row r="1685" spans="1:14">
      <c r="A1685" s="11" t="s">
        <v>1370</v>
      </c>
      <c r="B1685" s="12">
        <v>26</v>
      </c>
      <c r="C1685" s="12">
        <v>71</v>
      </c>
      <c r="D1685" s="12" t="s">
        <v>608</v>
      </c>
      <c r="E1685" s="12">
        <v>20</v>
      </c>
      <c r="F1685" s="73">
        <v>8</v>
      </c>
      <c r="G1685" s="21">
        <v>15</v>
      </c>
      <c r="H1685" s="12">
        <v>0</v>
      </c>
      <c r="I1685" s="12">
        <v>246</v>
      </c>
      <c r="J1685" s="12">
        <v>0</v>
      </c>
      <c r="K1685" s="12">
        <v>0</v>
      </c>
      <c r="L1685" s="12">
        <v>0</v>
      </c>
      <c r="M1685" s="12">
        <v>0</v>
      </c>
      <c r="N1685" s="12">
        <v>0</v>
      </c>
    </row>
    <row r="1686" spans="1:14">
      <c r="A1686" s="11" t="s">
        <v>1370</v>
      </c>
      <c r="B1686" s="12">
        <v>53</v>
      </c>
      <c r="C1686" s="12">
        <v>69</v>
      </c>
      <c r="D1686" s="12" t="s">
        <v>608</v>
      </c>
      <c r="E1686" s="12">
        <v>20</v>
      </c>
      <c r="F1686" s="73">
        <v>8</v>
      </c>
      <c r="G1686" s="21">
        <v>15</v>
      </c>
      <c r="H1686" s="12">
        <v>0</v>
      </c>
      <c r="I1686" s="12">
        <v>246</v>
      </c>
      <c r="J1686" s="12">
        <v>0</v>
      </c>
      <c r="K1686" s="12">
        <v>0</v>
      </c>
      <c r="L1686" s="12">
        <v>0</v>
      </c>
      <c r="M1686" s="12">
        <v>0</v>
      </c>
      <c r="N1686" s="12">
        <v>0</v>
      </c>
    </row>
    <row r="1687" spans="1:14">
      <c r="A1687" s="11" t="s">
        <v>1370</v>
      </c>
      <c r="B1687" s="12">
        <v>72</v>
      </c>
      <c r="C1687" s="12">
        <v>39</v>
      </c>
      <c r="D1687" s="12" t="s">
        <v>608</v>
      </c>
      <c r="E1687" s="12">
        <v>30</v>
      </c>
      <c r="F1687" s="73">
        <v>8</v>
      </c>
      <c r="G1687" s="21">
        <v>15</v>
      </c>
      <c r="H1687" s="12">
        <v>0</v>
      </c>
      <c r="I1687" s="12">
        <v>246</v>
      </c>
      <c r="J1687" s="12">
        <v>0</v>
      </c>
      <c r="K1687" s="12">
        <v>0</v>
      </c>
      <c r="L1687" s="12">
        <v>0</v>
      </c>
      <c r="M1687" s="12">
        <v>0</v>
      </c>
      <c r="N1687" s="12">
        <v>0</v>
      </c>
    </row>
    <row r="1689" spans="1:14">
      <c r="A1689" s="11" t="s">
        <v>1372</v>
      </c>
    </row>
    <row r="1690" spans="1:14">
      <c r="A1690" s="11" t="s">
        <v>1373</v>
      </c>
      <c r="B1690" s="12">
        <v>50</v>
      </c>
      <c r="C1690" s="12">
        <v>50</v>
      </c>
      <c r="D1690" s="12" t="s">
        <v>606</v>
      </c>
      <c r="E1690" s="12">
        <v>50</v>
      </c>
      <c r="F1690" s="73">
        <v>5</v>
      </c>
      <c r="G1690" s="73">
        <v>60</v>
      </c>
      <c r="H1690" s="12">
        <v>0</v>
      </c>
      <c r="I1690" s="12">
        <v>246</v>
      </c>
      <c r="J1690" s="12">
        <v>0</v>
      </c>
      <c r="K1690" s="12">
        <v>0</v>
      </c>
      <c r="L1690" s="12">
        <v>0</v>
      </c>
      <c r="M1690" s="12">
        <v>0</v>
      </c>
      <c r="N1690" s="12">
        <v>0</v>
      </c>
    </row>
    <row r="1691" spans="1:14">
      <c r="A1691" s="11" t="s">
        <v>1374</v>
      </c>
      <c r="B1691" s="12">
        <v>50</v>
      </c>
      <c r="C1691" s="12">
        <v>50</v>
      </c>
      <c r="D1691" s="12" t="s">
        <v>605</v>
      </c>
      <c r="E1691" s="12">
        <v>50</v>
      </c>
      <c r="F1691" s="73">
        <v>2</v>
      </c>
      <c r="G1691" s="73">
        <v>60</v>
      </c>
      <c r="H1691" s="12">
        <v>0</v>
      </c>
      <c r="I1691" s="12">
        <v>246</v>
      </c>
      <c r="J1691" s="12">
        <v>0</v>
      </c>
      <c r="K1691" s="12">
        <v>0</v>
      </c>
      <c r="L1691" s="12">
        <v>0</v>
      </c>
      <c r="M1691" s="12">
        <v>0</v>
      </c>
      <c r="N1691" s="12">
        <v>0</v>
      </c>
    </row>
    <row r="1692" spans="1:14">
      <c r="A1692" s="11" t="s">
        <v>1373</v>
      </c>
      <c r="B1692" s="12">
        <v>22</v>
      </c>
      <c r="C1692" s="12">
        <v>71</v>
      </c>
      <c r="D1692" s="12" t="s">
        <v>606</v>
      </c>
      <c r="E1692" s="12">
        <v>20</v>
      </c>
      <c r="F1692" s="73">
        <v>8</v>
      </c>
      <c r="G1692" s="21">
        <v>15</v>
      </c>
      <c r="H1692" s="12">
        <v>0</v>
      </c>
      <c r="I1692" s="12">
        <v>246</v>
      </c>
      <c r="J1692" s="12">
        <v>0</v>
      </c>
      <c r="K1692" s="12">
        <v>0</v>
      </c>
      <c r="L1692" s="12">
        <v>0</v>
      </c>
      <c r="M1692" s="12">
        <v>0</v>
      </c>
      <c r="N1692" s="12">
        <v>0</v>
      </c>
    </row>
    <row r="1693" spans="1:14">
      <c r="A1693" s="11" t="s">
        <v>1373</v>
      </c>
      <c r="B1693" s="12">
        <v>53</v>
      </c>
      <c r="C1693" s="12">
        <v>33</v>
      </c>
      <c r="D1693" s="12" t="s">
        <v>606</v>
      </c>
      <c r="E1693" s="12">
        <v>20</v>
      </c>
      <c r="F1693" s="73">
        <v>8</v>
      </c>
      <c r="G1693" s="21">
        <v>15</v>
      </c>
      <c r="H1693" s="12">
        <v>0</v>
      </c>
      <c r="I1693" s="12">
        <v>246</v>
      </c>
      <c r="J1693" s="12">
        <v>0</v>
      </c>
      <c r="K1693" s="12">
        <v>0</v>
      </c>
      <c r="L1693" s="12">
        <v>0</v>
      </c>
      <c r="M1693" s="12">
        <v>0</v>
      </c>
      <c r="N1693" s="12">
        <v>0</v>
      </c>
    </row>
    <row r="1694" spans="1:14">
      <c r="A1694" s="11" t="s">
        <v>1373</v>
      </c>
      <c r="B1694" s="12">
        <v>82</v>
      </c>
      <c r="C1694" s="12">
        <v>18</v>
      </c>
      <c r="D1694" s="12" t="s">
        <v>606</v>
      </c>
      <c r="E1694" s="12">
        <v>20</v>
      </c>
      <c r="F1694" s="73">
        <v>8</v>
      </c>
      <c r="G1694" s="21">
        <v>15</v>
      </c>
      <c r="H1694" s="12">
        <v>0</v>
      </c>
      <c r="I1694" s="12">
        <v>246</v>
      </c>
      <c r="J1694" s="12">
        <v>0</v>
      </c>
      <c r="K1694" s="12">
        <v>0</v>
      </c>
      <c r="L1694" s="12">
        <v>0</v>
      </c>
      <c r="M1694" s="12">
        <v>0</v>
      </c>
      <c r="N1694" s="12">
        <v>0</v>
      </c>
    </row>
    <row r="1696" spans="1:14">
      <c r="A1696" s="11" t="s">
        <v>1372</v>
      </c>
    </row>
    <row r="1697" spans="1:14">
      <c r="A1697" s="11" t="s">
        <v>1375</v>
      </c>
      <c r="B1697" s="12">
        <v>50</v>
      </c>
      <c r="C1697" s="12">
        <v>50</v>
      </c>
      <c r="D1697" s="12" t="s">
        <v>606</v>
      </c>
      <c r="E1697" s="12">
        <v>50</v>
      </c>
      <c r="F1697" s="73">
        <v>5</v>
      </c>
      <c r="G1697" s="73">
        <v>60</v>
      </c>
      <c r="H1697" s="12">
        <v>0</v>
      </c>
      <c r="I1697" s="12">
        <v>246</v>
      </c>
      <c r="J1697" s="12">
        <v>0</v>
      </c>
      <c r="K1697" s="12">
        <v>0</v>
      </c>
      <c r="L1697" s="12">
        <v>0</v>
      </c>
      <c r="M1697" s="12">
        <v>0</v>
      </c>
      <c r="N1697" s="12">
        <v>0</v>
      </c>
    </row>
    <row r="1698" spans="1:14">
      <c r="A1698" s="11" t="s">
        <v>1376</v>
      </c>
      <c r="B1698" s="12">
        <v>50</v>
      </c>
      <c r="C1698" s="12">
        <v>50</v>
      </c>
      <c r="D1698" s="12" t="s">
        <v>605</v>
      </c>
      <c r="E1698" s="12">
        <v>50</v>
      </c>
      <c r="F1698" s="73">
        <v>2</v>
      </c>
      <c r="G1698" s="73">
        <v>60</v>
      </c>
      <c r="H1698" s="12">
        <v>0</v>
      </c>
      <c r="I1698" s="12">
        <v>246</v>
      </c>
      <c r="J1698" s="12">
        <v>0</v>
      </c>
      <c r="K1698" s="12">
        <v>0</v>
      </c>
      <c r="L1698" s="12">
        <v>0</v>
      </c>
      <c r="M1698" s="12">
        <v>0</v>
      </c>
      <c r="N1698" s="12">
        <v>0</v>
      </c>
    </row>
    <row r="1699" spans="1:14">
      <c r="A1699" s="11" t="s">
        <v>1375</v>
      </c>
      <c r="B1699" s="12">
        <v>19</v>
      </c>
      <c r="C1699" s="12">
        <v>80</v>
      </c>
      <c r="D1699" s="12" t="s">
        <v>606</v>
      </c>
      <c r="E1699" s="12">
        <v>20</v>
      </c>
      <c r="F1699" s="73">
        <v>5</v>
      </c>
      <c r="G1699" s="21">
        <v>15</v>
      </c>
      <c r="H1699" s="12">
        <v>0</v>
      </c>
      <c r="I1699" s="12">
        <v>246</v>
      </c>
      <c r="J1699" s="12">
        <v>0</v>
      </c>
      <c r="K1699" s="12">
        <v>0</v>
      </c>
      <c r="L1699" s="12">
        <v>0</v>
      </c>
      <c r="M1699" s="12">
        <v>0</v>
      </c>
      <c r="N1699" s="12">
        <v>0</v>
      </c>
    </row>
    <row r="1700" spans="1:14">
      <c r="A1700" s="11" t="s">
        <v>1375</v>
      </c>
      <c r="B1700" s="12">
        <v>28</v>
      </c>
      <c r="C1700" s="12">
        <v>63</v>
      </c>
      <c r="D1700" s="12" t="s">
        <v>606</v>
      </c>
      <c r="E1700" s="12">
        <v>20</v>
      </c>
      <c r="F1700" s="73">
        <v>5</v>
      </c>
      <c r="G1700" s="21">
        <v>15</v>
      </c>
      <c r="H1700" s="12">
        <v>0</v>
      </c>
      <c r="I1700" s="12">
        <v>246</v>
      </c>
      <c r="J1700" s="12">
        <v>0</v>
      </c>
      <c r="K1700" s="12">
        <v>0</v>
      </c>
      <c r="L1700" s="12">
        <v>0</v>
      </c>
      <c r="M1700" s="12">
        <v>0</v>
      </c>
      <c r="N1700" s="12">
        <v>0</v>
      </c>
    </row>
    <row r="1701" spans="1:14">
      <c r="A1701" s="11" t="s">
        <v>1375</v>
      </c>
      <c r="B1701" s="12">
        <v>52</v>
      </c>
      <c r="C1701" s="12">
        <v>40</v>
      </c>
      <c r="D1701" s="12" t="s">
        <v>606</v>
      </c>
      <c r="E1701" s="12">
        <v>20</v>
      </c>
      <c r="F1701" s="73">
        <v>5</v>
      </c>
      <c r="G1701" s="21">
        <v>15</v>
      </c>
      <c r="H1701" s="12">
        <v>0</v>
      </c>
      <c r="I1701" s="12">
        <v>246</v>
      </c>
      <c r="J1701" s="12">
        <v>0</v>
      </c>
      <c r="K1701" s="12">
        <v>0</v>
      </c>
      <c r="L1701" s="12">
        <v>0</v>
      </c>
      <c r="M1701" s="12">
        <v>0</v>
      </c>
      <c r="N1701" s="12">
        <v>0</v>
      </c>
    </row>
    <row r="1702" spans="1:14">
      <c r="A1702" s="11" t="s">
        <v>1375</v>
      </c>
      <c r="B1702" s="12">
        <v>74</v>
      </c>
      <c r="C1702" s="12">
        <v>39</v>
      </c>
      <c r="D1702" s="12" t="s">
        <v>606</v>
      </c>
      <c r="E1702" s="12">
        <v>20</v>
      </c>
      <c r="F1702" s="73">
        <v>5</v>
      </c>
      <c r="G1702" s="21">
        <v>15</v>
      </c>
      <c r="H1702" s="12">
        <v>0</v>
      </c>
      <c r="I1702" s="12">
        <v>246</v>
      </c>
      <c r="J1702" s="12">
        <v>0</v>
      </c>
      <c r="K1702" s="12">
        <v>0</v>
      </c>
      <c r="L1702" s="12">
        <v>0</v>
      </c>
      <c r="M1702" s="12">
        <v>0</v>
      </c>
      <c r="N1702" s="12">
        <v>0</v>
      </c>
    </row>
    <row r="1703" spans="1:14">
      <c r="A1703" s="11" t="s">
        <v>1375</v>
      </c>
      <c r="B1703" s="12">
        <v>61</v>
      </c>
      <c r="C1703" s="12">
        <v>15</v>
      </c>
      <c r="D1703" s="12" t="s">
        <v>606</v>
      </c>
      <c r="E1703" s="12">
        <v>20</v>
      </c>
      <c r="F1703" s="73">
        <v>5</v>
      </c>
      <c r="G1703" s="21">
        <v>15</v>
      </c>
      <c r="H1703" s="12">
        <v>0</v>
      </c>
      <c r="I1703" s="12">
        <v>246</v>
      </c>
      <c r="J1703" s="12">
        <v>0</v>
      </c>
      <c r="K1703" s="12">
        <v>0</v>
      </c>
      <c r="L1703" s="12">
        <v>0</v>
      </c>
      <c r="M1703" s="12">
        <v>0</v>
      </c>
      <c r="N1703" s="12">
        <v>0</v>
      </c>
    </row>
    <row r="1705" spans="1:14">
      <c r="A1705" s="11" t="s">
        <v>1222</v>
      </c>
    </row>
    <row r="1706" spans="1:14">
      <c r="A1706" s="11" t="s">
        <v>1377</v>
      </c>
    </row>
    <row r="1707" spans="1:14" s="18" customFormat="1">
      <c r="A1707" s="17" t="s">
        <v>1378</v>
      </c>
      <c r="B1707" s="18">
        <v>15</v>
      </c>
      <c r="C1707" s="18">
        <v>15</v>
      </c>
      <c r="D1707" s="18" t="s">
        <v>1078</v>
      </c>
      <c r="E1707" s="18">
        <v>5</v>
      </c>
      <c r="F1707" s="29">
        <v>5</v>
      </c>
      <c r="G1707" s="29">
        <v>60</v>
      </c>
      <c r="H1707" s="18">
        <v>0</v>
      </c>
      <c r="I1707" s="18">
        <v>249</v>
      </c>
      <c r="J1707" s="18">
        <v>0</v>
      </c>
      <c r="K1707" s="18">
        <v>0</v>
      </c>
      <c r="L1707" s="12">
        <v>0</v>
      </c>
      <c r="M1707" s="12">
        <v>0</v>
      </c>
      <c r="N1707" s="12">
        <v>0</v>
      </c>
    </row>
    <row r="1708" spans="1:14" s="18" customFormat="1">
      <c r="A1708" s="17" t="s">
        <v>1378</v>
      </c>
      <c r="B1708" s="18">
        <v>15</v>
      </c>
      <c r="C1708" s="18">
        <v>15</v>
      </c>
      <c r="D1708" s="18" t="s">
        <v>1081</v>
      </c>
      <c r="E1708" s="18">
        <v>5</v>
      </c>
      <c r="F1708" s="29">
        <v>44</v>
      </c>
      <c r="G1708" s="29">
        <v>60</v>
      </c>
      <c r="H1708" s="18">
        <v>0</v>
      </c>
      <c r="I1708" s="18">
        <v>249</v>
      </c>
      <c r="J1708" s="18">
        <v>0</v>
      </c>
      <c r="K1708" s="18">
        <v>0</v>
      </c>
      <c r="L1708" s="12">
        <v>0</v>
      </c>
      <c r="M1708" s="12">
        <v>0</v>
      </c>
      <c r="N1708" s="12">
        <v>0</v>
      </c>
    </row>
    <row r="1709" spans="1:14" s="18" customFormat="1">
      <c r="A1709" s="17" t="s">
        <v>1378</v>
      </c>
      <c r="B1709" s="18">
        <v>15</v>
      </c>
      <c r="C1709" s="18">
        <v>15</v>
      </c>
      <c r="D1709" s="18" t="s">
        <v>1083</v>
      </c>
      <c r="E1709" s="18">
        <v>5</v>
      </c>
      <c r="F1709" s="29">
        <v>1</v>
      </c>
      <c r="G1709" s="29">
        <v>120</v>
      </c>
      <c r="H1709" s="18">
        <v>0</v>
      </c>
      <c r="I1709" s="18">
        <v>249</v>
      </c>
      <c r="J1709" s="18">
        <v>0</v>
      </c>
      <c r="K1709" s="18">
        <v>0</v>
      </c>
      <c r="L1709" s="12">
        <v>0</v>
      </c>
      <c r="M1709" s="12">
        <v>0</v>
      </c>
      <c r="N1709" s="12">
        <v>0</v>
      </c>
    </row>
    <row r="1711" spans="1:14">
      <c r="A1711" s="11" t="s">
        <v>1222</v>
      </c>
    </row>
    <row r="1712" spans="1:14">
      <c r="A1712" s="11" t="s">
        <v>1246</v>
      </c>
    </row>
    <row r="1713" spans="1:14" s="14" customFormat="1">
      <c r="A1713" s="13">
        <v>1</v>
      </c>
      <c r="B1713" s="14">
        <v>250</v>
      </c>
      <c r="C1713" s="14">
        <v>160</v>
      </c>
      <c r="D1713" s="14" t="s">
        <v>1288</v>
      </c>
      <c r="E1713" s="14">
        <v>180</v>
      </c>
      <c r="F1713" s="21">
        <v>10</v>
      </c>
      <c r="G1713" s="21">
        <v>20</v>
      </c>
      <c r="H1713" s="14">
        <v>0</v>
      </c>
      <c r="I1713" s="14">
        <v>246</v>
      </c>
      <c r="J1713" s="14">
        <v>0</v>
      </c>
      <c r="K1713" s="14">
        <v>0</v>
      </c>
      <c r="L1713" s="12">
        <v>0</v>
      </c>
      <c r="M1713" s="12">
        <v>0</v>
      </c>
      <c r="N1713" s="12">
        <v>0</v>
      </c>
    </row>
    <row r="1714" spans="1:14" s="14" customFormat="1">
      <c r="A1714" s="13">
        <v>1</v>
      </c>
      <c r="B1714" s="14">
        <v>250</v>
      </c>
      <c r="C1714" s="14">
        <v>160</v>
      </c>
      <c r="D1714" s="14" t="s">
        <v>638</v>
      </c>
      <c r="E1714" s="14">
        <v>180</v>
      </c>
      <c r="F1714" s="21">
        <v>10</v>
      </c>
      <c r="G1714" s="21">
        <v>20</v>
      </c>
      <c r="H1714" s="14">
        <v>0</v>
      </c>
      <c r="I1714" s="14">
        <v>246</v>
      </c>
      <c r="J1714" s="14">
        <v>0</v>
      </c>
      <c r="K1714" s="14">
        <v>0</v>
      </c>
      <c r="L1714" s="12">
        <v>0</v>
      </c>
      <c r="M1714" s="12">
        <v>0</v>
      </c>
      <c r="N1714" s="12">
        <v>0</v>
      </c>
    </row>
    <row r="1715" spans="1:14" s="14" customFormat="1">
      <c r="A1715" s="13">
        <v>1</v>
      </c>
      <c r="B1715" s="14">
        <v>250</v>
      </c>
      <c r="C1715" s="14">
        <v>160</v>
      </c>
      <c r="D1715" s="14" t="s">
        <v>640</v>
      </c>
      <c r="E1715" s="14">
        <v>180</v>
      </c>
      <c r="F1715" s="21">
        <v>10</v>
      </c>
      <c r="G1715" s="21">
        <v>20</v>
      </c>
      <c r="H1715" s="14">
        <v>0</v>
      </c>
      <c r="I1715" s="14">
        <v>246</v>
      </c>
      <c r="J1715" s="14">
        <v>0</v>
      </c>
      <c r="K1715" s="14">
        <v>0</v>
      </c>
      <c r="L1715" s="12">
        <v>0</v>
      </c>
      <c r="M1715" s="12">
        <v>0</v>
      </c>
      <c r="N1715" s="12">
        <v>0</v>
      </c>
    </row>
    <row r="1716" spans="1:14" s="14" customFormat="1">
      <c r="A1716" s="13">
        <v>1</v>
      </c>
      <c r="B1716" s="14">
        <v>250</v>
      </c>
      <c r="C1716" s="14">
        <v>160</v>
      </c>
      <c r="D1716" s="14" t="s">
        <v>647</v>
      </c>
      <c r="E1716" s="14">
        <v>180</v>
      </c>
      <c r="F1716" s="21">
        <v>10</v>
      </c>
      <c r="G1716" s="21">
        <v>20</v>
      </c>
      <c r="H1716" s="14">
        <v>0</v>
      </c>
      <c r="I1716" s="14">
        <v>246</v>
      </c>
      <c r="J1716" s="14">
        <v>0</v>
      </c>
      <c r="K1716" s="14">
        <v>0</v>
      </c>
      <c r="L1716" s="12">
        <v>0</v>
      </c>
      <c r="M1716" s="12">
        <v>0</v>
      </c>
      <c r="N1716" s="12">
        <v>0</v>
      </c>
    </row>
    <row r="1717" spans="1:14" s="14" customFormat="1">
      <c r="A1717" s="13">
        <v>1</v>
      </c>
      <c r="B1717" s="14">
        <v>250</v>
      </c>
      <c r="C1717" s="14">
        <v>160</v>
      </c>
      <c r="D1717" s="14" t="s">
        <v>1289</v>
      </c>
      <c r="E1717" s="14">
        <v>180</v>
      </c>
      <c r="F1717" s="21">
        <v>10</v>
      </c>
      <c r="G1717" s="21">
        <v>20</v>
      </c>
      <c r="H1717" s="14">
        <v>0</v>
      </c>
      <c r="I1717" s="14">
        <v>246</v>
      </c>
      <c r="J1717" s="14">
        <v>0</v>
      </c>
      <c r="K1717" s="14">
        <v>0</v>
      </c>
      <c r="L1717" s="12">
        <v>0</v>
      </c>
      <c r="M1717" s="12">
        <v>0</v>
      </c>
      <c r="N1717" s="12">
        <v>0</v>
      </c>
    </row>
    <row r="1718" spans="1:14" s="14" customFormat="1">
      <c r="A1718" s="13">
        <v>1</v>
      </c>
      <c r="B1718" s="14">
        <v>250</v>
      </c>
      <c r="C1718" s="14">
        <v>160</v>
      </c>
      <c r="D1718" s="14" t="s">
        <v>1290</v>
      </c>
      <c r="E1718" s="14">
        <v>180</v>
      </c>
      <c r="F1718" s="21">
        <v>10</v>
      </c>
      <c r="G1718" s="21">
        <v>20</v>
      </c>
      <c r="H1718" s="14">
        <v>0</v>
      </c>
      <c r="I1718" s="14">
        <v>246</v>
      </c>
      <c r="J1718" s="14">
        <v>0</v>
      </c>
      <c r="K1718" s="14">
        <v>0</v>
      </c>
      <c r="L1718" s="12">
        <v>0</v>
      </c>
      <c r="M1718" s="12">
        <v>0</v>
      </c>
      <c r="N1718" s="12">
        <v>0</v>
      </c>
    </row>
    <row r="1719" spans="1:14" s="14" customFormat="1">
      <c r="A1719" s="13">
        <v>1</v>
      </c>
      <c r="B1719" s="14">
        <v>250</v>
      </c>
      <c r="C1719" s="14">
        <v>160</v>
      </c>
      <c r="D1719" s="14" t="s">
        <v>1379</v>
      </c>
      <c r="E1719" s="14">
        <v>180</v>
      </c>
      <c r="F1719" s="21">
        <v>10</v>
      </c>
      <c r="G1719" s="21">
        <v>20</v>
      </c>
      <c r="H1719" s="14">
        <v>0</v>
      </c>
      <c r="I1719" s="14">
        <v>246</v>
      </c>
      <c r="J1719" s="14">
        <v>0</v>
      </c>
      <c r="K1719" s="14">
        <v>0</v>
      </c>
      <c r="L1719" s="12">
        <v>0</v>
      </c>
      <c r="M1719" s="12">
        <v>0</v>
      </c>
      <c r="N1719" s="12">
        <v>0</v>
      </c>
    </row>
    <row r="1720" spans="1:14" s="16" customFormat="1">
      <c r="A1720" s="15">
        <v>1</v>
      </c>
      <c r="B1720" s="16">
        <v>250</v>
      </c>
      <c r="C1720" s="16">
        <v>160</v>
      </c>
      <c r="D1720" s="16" t="s">
        <v>1380</v>
      </c>
      <c r="E1720" s="16">
        <v>180</v>
      </c>
      <c r="F1720" s="22">
        <v>2</v>
      </c>
      <c r="G1720" s="22">
        <v>60</v>
      </c>
      <c r="H1720" s="18">
        <v>0</v>
      </c>
      <c r="I1720" s="18">
        <v>249</v>
      </c>
      <c r="J1720" s="18">
        <v>0</v>
      </c>
      <c r="K1720" s="18">
        <v>0</v>
      </c>
      <c r="L1720" s="12">
        <v>0</v>
      </c>
      <c r="M1720" s="12">
        <v>0</v>
      </c>
      <c r="N1720" s="12">
        <v>0</v>
      </c>
    </row>
    <row r="1721" spans="1:14" s="14" customFormat="1">
      <c r="A1721" s="13">
        <v>1</v>
      </c>
      <c r="B1721" s="14">
        <v>250</v>
      </c>
      <c r="C1721" s="14">
        <v>160</v>
      </c>
      <c r="D1721" s="14" t="s">
        <v>1288</v>
      </c>
      <c r="E1721" s="14">
        <v>100</v>
      </c>
      <c r="F1721" s="21">
        <v>8</v>
      </c>
      <c r="G1721" s="21">
        <v>20</v>
      </c>
      <c r="H1721" s="14">
        <v>0</v>
      </c>
      <c r="I1721" s="14">
        <v>246</v>
      </c>
      <c r="J1721" s="14">
        <v>0</v>
      </c>
      <c r="K1721" s="14">
        <v>0</v>
      </c>
      <c r="L1721" s="12">
        <v>0</v>
      </c>
      <c r="M1721" s="12">
        <v>0</v>
      </c>
      <c r="N1721" s="12">
        <v>0</v>
      </c>
    </row>
    <row r="1722" spans="1:14" s="14" customFormat="1">
      <c r="A1722" s="13">
        <v>1</v>
      </c>
      <c r="B1722" s="14">
        <v>250</v>
      </c>
      <c r="C1722" s="14">
        <v>160</v>
      </c>
      <c r="D1722" s="14" t="s">
        <v>638</v>
      </c>
      <c r="E1722" s="14">
        <v>100</v>
      </c>
      <c r="F1722" s="21">
        <v>8</v>
      </c>
      <c r="G1722" s="21">
        <v>20</v>
      </c>
      <c r="H1722" s="14">
        <v>0</v>
      </c>
      <c r="I1722" s="14">
        <v>246</v>
      </c>
      <c r="J1722" s="14">
        <v>0</v>
      </c>
      <c r="K1722" s="14">
        <v>0</v>
      </c>
      <c r="L1722" s="12">
        <v>0</v>
      </c>
      <c r="M1722" s="12">
        <v>0</v>
      </c>
      <c r="N1722" s="12">
        <v>0</v>
      </c>
    </row>
    <row r="1723" spans="1:14" s="14" customFormat="1">
      <c r="A1723" s="13">
        <v>1</v>
      </c>
      <c r="B1723" s="14">
        <v>250</v>
      </c>
      <c r="C1723" s="14">
        <v>160</v>
      </c>
      <c r="D1723" s="14" t="s">
        <v>640</v>
      </c>
      <c r="E1723" s="14">
        <v>100</v>
      </c>
      <c r="F1723" s="21">
        <v>8</v>
      </c>
      <c r="G1723" s="21">
        <v>20</v>
      </c>
      <c r="H1723" s="14">
        <v>0</v>
      </c>
      <c r="I1723" s="14">
        <v>246</v>
      </c>
      <c r="J1723" s="14">
        <v>0</v>
      </c>
      <c r="K1723" s="14">
        <v>0</v>
      </c>
      <c r="L1723" s="12">
        <v>0</v>
      </c>
      <c r="M1723" s="12">
        <v>0</v>
      </c>
      <c r="N1723" s="12">
        <v>0</v>
      </c>
    </row>
    <row r="1724" spans="1:14" s="14" customFormat="1">
      <c r="A1724" s="13">
        <v>1</v>
      </c>
      <c r="B1724" s="14">
        <v>250</v>
      </c>
      <c r="C1724" s="14">
        <v>160</v>
      </c>
      <c r="D1724" s="14" t="s">
        <v>647</v>
      </c>
      <c r="E1724" s="14">
        <v>100</v>
      </c>
      <c r="F1724" s="21">
        <v>8</v>
      </c>
      <c r="G1724" s="21">
        <v>20</v>
      </c>
      <c r="H1724" s="14">
        <v>0</v>
      </c>
      <c r="I1724" s="14">
        <v>246</v>
      </c>
      <c r="J1724" s="14">
        <v>0</v>
      </c>
      <c r="K1724" s="14">
        <v>0</v>
      </c>
      <c r="L1724" s="12">
        <v>0</v>
      </c>
      <c r="M1724" s="12">
        <v>0</v>
      </c>
      <c r="N1724" s="12">
        <v>0</v>
      </c>
    </row>
    <row r="1725" spans="1:14" s="14" customFormat="1">
      <c r="A1725" s="13">
        <v>1</v>
      </c>
      <c r="B1725" s="14">
        <v>250</v>
      </c>
      <c r="C1725" s="14">
        <v>160</v>
      </c>
      <c r="D1725" s="14" t="s">
        <v>1289</v>
      </c>
      <c r="E1725" s="14">
        <v>100</v>
      </c>
      <c r="F1725" s="21">
        <v>8</v>
      </c>
      <c r="G1725" s="21">
        <v>20</v>
      </c>
      <c r="H1725" s="14">
        <v>0</v>
      </c>
      <c r="I1725" s="14">
        <v>246</v>
      </c>
      <c r="J1725" s="14">
        <v>0</v>
      </c>
      <c r="K1725" s="14">
        <v>0</v>
      </c>
      <c r="L1725" s="12">
        <v>0</v>
      </c>
      <c r="M1725" s="12">
        <v>0</v>
      </c>
      <c r="N1725" s="12">
        <v>0</v>
      </c>
    </row>
    <row r="1726" spans="1:14" s="14" customFormat="1">
      <c r="A1726" s="13">
        <v>1</v>
      </c>
      <c r="B1726" s="14">
        <v>250</v>
      </c>
      <c r="C1726" s="14">
        <v>160</v>
      </c>
      <c r="D1726" s="14" t="s">
        <v>1290</v>
      </c>
      <c r="E1726" s="14">
        <v>100</v>
      </c>
      <c r="F1726" s="21">
        <v>8</v>
      </c>
      <c r="G1726" s="21">
        <v>20</v>
      </c>
      <c r="H1726" s="14">
        <v>0</v>
      </c>
      <c r="I1726" s="14">
        <v>246</v>
      </c>
      <c r="J1726" s="14">
        <v>0</v>
      </c>
      <c r="K1726" s="14">
        <v>0</v>
      </c>
      <c r="L1726" s="12">
        <v>0</v>
      </c>
      <c r="M1726" s="12">
        <v>0</v>
      </c>
      <c r="N1726" s="12">
        <v>0</v>
      </c>
    </row>
    <row r="1727" spans="1:14" s="14" customFormat="1">
      <c r="A1727" s="13">
        <v>1</v>
      </c>
      <c r="B1727" s="14">
        <v>250</v>
      </c>
      <c r="C1727" s="14">
        <v>160</v>
      </c>
      <c r="D1727" s="14" t="s">
        <v>1379</v>
      </c>
      <c r="E1727" s="14">
        <v>100</v>
      </c>
      <c r="F1727" s="21">
        <v>8</v>
      </c>
      <c r="G1727" s="21">
        <v>20</v>
      </c>
      <c r="H1727" s="14">
        <v>0</v>
      </c>
      <c r="I1727" s="14">
        <v>246</v>
      </c>
      <c r="J1727" s="14">
        <v>0</v>
      </c>
      <c r="K1727" s="14">
        <v>0</v>
      </c>
      <c r="L1727" s="12">
        <v>0</v>
      </c>
      <c r="M1727" s="12">
        <v>0</v>
      </c>
      <c r="N1727" s="12">
        <v>0</v>
      </c>
    </row>
    <row r="1728" spans="1:14" s="14" customFormat="1">
      <c r="A1728" s="13"/>
      <c r="F1728" s="21"/>
      <c r="G1728" s="21"/>
    </row>
    <row r="1729" spans="1:14" s="14" customFormat="1">
      <c r="A1729" s="13">
        <v>1</v>
      </c>
      <c r="B1729" s="14">
        <v>330</v>
      </c>
      <c r="C1729" s="14">
        <v>330</v>
      </c>
      <c r="D1729" s="14" t="s">
        <v>1288</v>
      </c>
      <c r="E1729" s="14">
        <v>180</v>
      </c>
      <c r="F1729" s="21">
        <v>10</v>
      </c>
      <c r="G1729" s="21">
        <v>20</v>
      </c>
      <c r="H1729" s="14">
        <v>0</v>
      </c>
      <c r="I1729" s="14">
        <v>246</v>
      </c>
      <c r="J1729" s="14">
        <v>0</v>
      </c>
      <c r="K1729" s="14">
        <v>0</v>
      </c>
      <c r="L1729" s="12">
        <v>0</v>
      </c>
      <c r="M1729" s="12">
        <v>0</v>
      </c>
      <c r="N1729" s="12">
        <v>0</v>
      </c>
    </row>
    <row r="1730" spans="1:14" s="14" customFormat="1">
      <c r="A1730" s="13">
        <v>1</v>
      </c>
      <c r="B1730" s="14">
        <v>330</v>
      </c>
      <c r="C1730" s="14">
        <v>330</v>
      </c>
      <c r="D1730" s="14" t="s">
        <v>638</v>
      </c>
      <c r="E1730" s="14">
        <v>180</v>
      </c>
      <c r="F1730" s="21">
        <v>10</v>
      </c>
      <c r="G1730" s="21">
        <v>20</v>
      </c>
      <c r="H1730" s="14">
        <v>0</v>
      </c>
      <c r="I1730" s="14">
        <v>246</v>
      </c>
      <c r="J1730" s="14">
        <v>0</v>
      </c>
      <c r="K1730" s="14">
        <v>0</v>
      </c>
      <c r="L1730" s="12">
        <v>0</v>
      </c>
      <c r="M1730" s="12">
        <v>0</v>
      </c>
      <c r="N1730" s="12">
        <v>0</v>
      </c>
    </row>
    <row r="1731" spans="1:14" s="14" customFormat="1">
      <c r="A1731" s="13">
        <v>1</v>
      </c>
      <c r="B1731" s="14">
        <v>330</v>
      </c>
      <c r="C1731" s="14">
        <v>330</v>
      </c>
      <c r="D1731" s="14" t="s">
        <v>640</v>
      </c>
      <c r="E1731" s="14">
        <v>180</v>
      </c>
      <c r="F1731" s="21">
        <v>10</v>
      </c>
      <c r="G1731" s="21">
        <v>20</v>
      </c>
      <c r="H1731" s="14">
        <v>0</v>
      </c>
      <c r="I1731" s="14">
        <v>246</v>
      </c>
      <c r="J1731" s="14">
        <v>0</v>
      </c>
      <c r="K1731" s="14">
        <v>0</v>
      </c>
      <c r="L1731" s="12">
        <v>0</v>
      </c>
      <c r="M1731" s="12">
        <v>0</v>
      </c>
      <c r="N1731" s="12">
        <v>0</v>
      </c>
    </row>
    <row r="1732" spans="1:14" s="14" customFormat="1">
      <c r="A1732" s="13">
        <v>1</v>
      </c>
      <c r="B1732" s="14">
        <v>330</v>
      </c>
      <c r="C1732" s="14">
        <v>330</v>
      </c>
      <c r="D1732" s="14" t="s">
        <v>647</v>
      </c>
      <c r="E1732" s="14">
        <v>180</v>
      </c>
      <c r="F1732" s="21">
        <v>10</v>
      </c>
      <c r="G1732" s="21">
        <v>20</v>
      </c>
      <c r="H1732" s="14">
        <v>0</v>
      </c>
      <c r="I1732" s="14">
        <v>246</v>
      </c>
      <c r="J1732" s="14">
        <v>0</v>
      </c>
      <c r="K1732" s="14">
        <v>0</v>
      </c>
      <c r="L1732" s="12">
        <v>0</v>
      </c>
      <c r="M1732" s="12">
        <v>0</v>
      </c>
      <c r="N1732" s="12">
        <v>0</v>
      </c>
    </row>
    <row r="1733" spans="1:14" s="14" customFormat="1">
      <c r="A1733" s="13">
        <v>1</v>
      </c>
      <c r="B1733" s="14">
        <v>330</v>
      </c>
      <c r="C1733" s="14">
        <v>330</v>
      </c>
      <c r="D1733" s="14" t="s">
        <v>1289</v>
      </c>
      <c r="E1733" s="14">
        <v>180</v>
      </c>
      <c r="F1733" s="21">
        <v>10</v>
      </c>
      <c r="G1733" s="21">
        <v>20</v>
      </c>
      <c r="H1733" s="14">
        <v>0</v>
      </c>
      <c r="I1733" s="14">
        <v>246</v>
      </c>
      <c r="J1733" s="14">
        <v>0</v>
      </c>
      <c r="K1733" s="14">
        <v>0</v>
      </c>
      <c r="L1733" s="12">
        <v>0</v>
      </c>
      <c r="M1733" s="12">
        <v>0</v>
      </c>
      <c r="N1733" s="12">
        <v>0</v>
      </c>
    </row>
    <row r="1734" spans="1:14" s="14" customFormat="1">
      <c r="A1734" s="13">
        <v>1</v>
      </c>
      <c r="B1734" s="14">
        <v>330</v>
      </c>
      <c r="C1734" s="14">
        <v>330</v>
      </c>
      <c r="D1734" s="14" t="s">
        <v>1290</v>
      </c>
      <c r="E1734" s="14">
        <v>180</v>
      </c>
      <c r="F1734" s="21">
        <v>10</v>
      </c>
      <c r="G1734" s="21">
        <v>20</v>
      </c>
      <c r="H1734" s="14">
        <v>0</v>
      </c>
      <c r="I1734" s="14">
        <v>246</v>
      </c>
      <c r="J1734" s="14">
        <v>0</v>
      </c>
      <c r="K1734" s="14">
        <v>0</v>
      </c>
      <c r="L1734" s="12">
        <v>0</v>
      </c>
      <c r="M1734" s="12">
        <v>0</v>
      </c>
      <c r="N1734" s="12">
        <v>0</v>
      </c>
    </row>
    <row r="1735" spans="1:14" s="14" customFormat="1">
      <c r="A1735" s="13">
        <v>1</v>
      </c>
      <c r="B1735" s="14">
        <v>330</v>
      </c>
      <c r="C1735" s="14">
        <v>330</v>
      </c>
      <c r="D1735" s="14" t="s">
        <v>1379</v>
      </c>
      <c r="E1735" s="14">
        <v>180</v>
      </c>
      <c r="F1735" s="21">
        <v>10</v>
      </c>
      <c r="G1735" s="21">
        <v>20</v>
      </c>
      <c r="H1735" s="14">
        <v>0</v>
      </c>
      <c r="I1735" s="14">
        <v>246</v>
      </c>
      <c r="J1735" s="14">
        <v>0</v>
      </c>
      <c r="K1735" s="14">
        <v>0</v>
      </c>
      <c r="L1735" s="12">
        <v>0</v>
      </c>
      <c r="M1735" s="12">
        <v>0</v>
      </c>
      <c r="N1735" s="12">
        <v>0</v>
      </c>
    </row>
    <row r="1736" spans="1:14" s="16" customFormat="1">
      <c r="A1736" s="15">
        <v>1</v>
      </c>
      <c r="B1736" s="16">
        <v>330</v>
      </c>
      <c r="C1736" s="16">
        <v>330</v>
      </c>
      <c r="D1736" s="16" t="s">
        <v>1380</v>
      </c>
      <c r="E1736" s="16">
        <v>180</v>
      </c>
      <c r="F1736" s="22">
        <v>2</v>
      </c>
      <c r="G1736" s="22">
        <v>60</v>
      </c>
      <c r="H1736" s="18">
        <v>0</v>
      </c>
      <c r="I1736" s="18">
        <v>249</v>
      </c>
      <c r="J1736" s="18">
        <v>0</v>
      </c>
      <c r="K1736" s="18">
        <v>0</v>
      </c>
      <c r="L1736" s="12">
        <v>0</v>
      </c>
      <c r="M1736" s="12">
        <v>0</v>
      </c>
      <c r="N1736" s="12">
        <v>0</v>
      </c>
    </row>
    <row r="1737" spans="1:14" s="14" customFormat="1">
      <c r="A1737" s="13">
        <v>1</v>
      </c>
      <c r="B1737" s="14">
        <v>330</v>
      </c>
      <c r="C1737" s="14">
        <v>330</v>
      </c>
      <c r="D1737" s="14" t="s">
        <v>1288</v>
      </c>
      <c r="E1737" s="14">
        <v>100</v>
      </c>
      <c r="F1737" s="21">
        <v>8</v>
      </c>
      <c r="G1737" s="21">
        <v>20</v>
      </c>
      <c r="H1737" s="14">
        <v>0</v>
      </c>
      <c r="I1737" s="14">
        <v>246</v>
      </c>
      <c r="J1737" s="14">
        <v>0</v>
      </c>
      <c r="K1737" s="14">
        <v>0</v>
      </c>
      <c r="L1737" s="12">
        <v>0</v>
      </c>
      <c r="M1737" s="12">
        <v>0</v>
      </c>
      <c r="N1737" s="12">
        <v>0</v>
      </c>
    </row>
    <row r="1738" spans="1:14" s="14" customFormat="1">
      <c r="A1738" s="13">
        <v>1</v>
      </c>
      <c r="B1738" s="14">
        <v>330</v>
      </c>
      <c r="C1738" s="14">
        <v>330</v>
      </c>
      <c r="D1738" s="14" t="s">
        <v>638</v>
      </c>
      <c r="E1738" s="14">
        <v>100</v>
      </c>
      <c r="F1738" s="21">
        <v>8</v>
      </c>
      <c r="G1738" s="21">
        <v>20</v>
      </c>
      <c r="H1738" s="14">
        <v>0</v>
      </c>
      <c r="I1738" s="14">
        <v>246</v>
      </c>
      <c r="J1738" s="14">
        <v>0</v>
      </c>
      <c r="K1738" s="14">
        <v>0</v>
      </c>
      <c r="L1738" s="12">
        <v>0</v>
      </c>
      <c r="M1738" s="12">
        <v>0</v>
      </c>
      <c r="N1738" s="12">
        <v>0</v>
      </c>
    </row>
    <row r="1739" spans="1:14" s="14" customFormat="1">
      <c r="A1739" s="13">
        <v>1</v>
      </c>
      <c r="B1739" s="14">
        <v>330</v>
      </c>
      <c r="C1739" s="14">
        <v>330</v>
      </c>
      <c r="D1739" s="14" t="s">
        <v>640</v>
      </c>
      <c r="E1739" s="14">
        <v>100</v>
      </c>
      <c r="F1739" s="21">
        <v>8</v>
      </c>
      <c r="G1739" s="21">
        <v>20</v>
      </c>
      <c r="H1739" s="14">
        <v>0</v>
      </c>
      <c r="I1739" s="14">
        <v>246</v>
      </c>
      <c r="J1739" s="14">
        <v>0</v>
      </c>
      <c r="K1739" s="14">
        <v>0</v>
      </c>
      <c r="L1739" s="12">
        <v>0</v>
      </c>
      <c r="M1739" s="12">
        <v>0</v>
      </c>
      <c r="N1739" s="12">
        <v>0</v>
      </c>
    </row>
    <row r="1740" spans="1:14" s="14" customFormat="1">
      <c r="A1740" s="13">
        <v>1</v>
      </c>
      <c r="B1740" s="14">
        <v>330</v>
      </c>
      <c r="C1740" s="14">
        <v>330</v>
      </c>
      <c r="D1740" s="14" t="s">
        <v>647</v>
      </c>
      <c r="E1740" s="14">
        <v>100</v>
      </c>
      <c r="F1740" s="21">
        <v>8</v>
      </c>
      <c r="G1740" s="21">
        <v>20</v>
      </c>
      <c r="H1740" s="14">
        <v>0</v>
      </c>
      <c r="I1740" s="14">
        <v>246</v>
      </c>
      <c r="J1740" s="14">
        <v>0</v>
      </c>
      <c r="K1740" s="14">
        <v>0</v>
      </c>
      <c r="L1740" s="12">
        <v>0</v>
      </c>
      <c r="M1740" s="12">
        <v>0</v>
      </c>
      <c r="N1740" s="12">
        <v>0</v>
      </c>
    </row>
    <row r="1741" spans="1:14" s="14" customFormat="1">
      <c r="A1741" s="13">
        <v>1</v>
      </c>
      <c r="B1741" s="14">
        <v>330</v>
      </c>
      <c r="C1741" s="14">
        <v>330</v>
      </c>
      <c r="D1741" s="14" t="s">
        <v>1289</v>
      </c>
      <c r="E1741" s="14">
        <v>100</v>
      </c>
      <c r="F1741" s="21">
        <v>8</v>
      </c>
      <c r="G1741" s="21">
        <v>20</v>
      </c>
      <c r="H1741" s="14">
        <v>0</v>
      </c>
      <c r="I1741" s="14">
        <v>246</v>
      </c>
      <c r="J1741" s="14">
        <v>0</v>
      </c>
      <c r="K1741" s="14">
        <v>0</v>
      </c>
      <c r="L1741" s="12">
        <v>0</v>
      </c>
      <c r="M1741" s="12">
        <v>0</v>
      </c>
      <c r="N1741" s="12">
        <v>0</v>
      </c>
    </row>
    <row r="1742" spans="1:14" s="14" customFormat="1">
      <c r="A1742" s="13">
        <v>1</v>
      </c>
      <c r="B1742" s="14">
        <v>330</v>
      </c>
      <c r="C1742" s="14">
        <v>330</v>
      </c>
      <c r="D1742" s="14" t="s">
        <v>1290</v>
      </c>
      <c r="E1742" s="14">
        <v>100</v>
      </c>
      <c r="F1742" s="21">
        <v>8</v>
      </c>
      <c r="G1742" s="21">
        <v>20</v>
      </c>
      <c r="H1742" s="14">
        <v>0</v>
      </c>
      <c r="I1742" s="14">
        <v>246</v>
      </c>
      <c r="J1742" s="14">
        <v>0</v>
      </c>
      <c r="K1742" s="14">
        <v>0</v>
      </c>
      <c r="L1742" s="12">
        <v>0</v>
      </c>
      <c r="M1742" s="12">
        <v>0</v>
      </c>
      <c r="N1742" s="12">
        <v>0</v>
      </c>
    </row>
    <row r="1743" spans="1:14" s="14" customFormat="1">
      <c r="A1743" s="13">
        <v>1</v>
      </c>
      <c r="B1743" s="14">
        <v>330</v>
      </c>
      <c r="C1743" s="14">
        <v>330</v>
      </c>
      <c r="D1743" s="14" t="s">
        <v>1379</v>
      </c>
      <c r="E1743" s="14">
        <v>100</v>
      </c>
      <c r="F1743" s="21">
        <v>8</v>
      </c>
      <c r="G1743" s="21">
        <v>20</v>
      </c>
      <c r="H1743" s="14">
        <v>0</v>
      </c>
      <c r="I1743" s="14">
        <v>246</v>
      </c>
      <c r="J1743" s="14">
        <v>0</v>
      </c>
      <c r="K1743" s="14">
        <v>0</v>
      </c>
      <c r="L1743" s="12">
        <v>0</v>
      </c>
      <c r="M1743" s="12">
        <v>0</v>
      </c>
      <c r="N1743" s="12">
        <v>0</v>
      </c>
    </row>
    <row r="1744" spans="1:14" s="14" customFormat="1">
      <c r="A1744" s="13"/>
      <c r="F1744" s="21"/>
      <c r="G1744" s="21"/>
    </row>
    <row r="1745" spans="1:14" s="14" customFormat="1">
      <c r="A1745" s="13">
        <v>1</v>
      </c>
      <c r="B1745" s="14">
        <v>300</v>
      </c>
      <c r="C1745" s="14">
        <v>255</v>
      </c>
      <c r="D1745" s="14" t="s">
        <v>1288</v>
      </c>
      <c r="E1745" s="14">
        <v>255</v>
      </c>
      <c r="F1745" s="21">
        <v>8</v>
      </c>
      <c r="G1745" s="73">
        <v>20</v>
      </c>
      <c r="H1745" s="14">
        <v>0</v>
      </c>
      <c r="I1745" s="14">
        <v>246</v>
      </c>
      <c r="J1745" s="14">
        <v>0</v>
      </c>
      <c r="K1745" s="14">
        <v>0</v>
      </c>
      <c r="L1745" s="12">
        <v>0</v>
      </c>
      <c r="M1745" s="12">
        <v>0</v>
      </c>
      <c r="N1745" s="12">
        <v>0</v>
      </c>
    </row>
    <row r="1746" spans="1:14" s="14" customFormat="1">
      <c r="A1746" s="13">
        <v>1</v>
      </c>
      <c r="B1746" s="14">
        <v>300</v>
      </c>
      <c r="C1746" s="14">
        <v>255</v>
      </c>
      <c r="D1746" s="14" t="s">
        <v>638</v>
      </c>
      <c r="E1746" s="14">
        <v>255</v>
      </c>
      <c r="F1746" s="21">
        <v>8</v>
      </c>
      <c r="G1746" s="73">
        <v>20</v>
      </c>
      <c r="H1746" s="14">
        <v>0</v>
      </c>
      <c r="I1746" s="14">
        <v>246</v>
      </c>
      <c r="J1746" s="14">
        <v>0</v>
      </c>
      <c r="K1746" s="14">
        <v>0</v>
      </c>
      <c r="L1746" s="12">
        <v>0</v>
      </c>
      <c r="M1746" s="12">
        <v>0</v>
      </c>
      <c r="N1746" s="12">
        <v>0</v>
      </c>
    </row>
    <row r="1747" spans="1:14" s="14" customFormat="1">
      <c r="A1747" s="13">
        <v>1</v>
      </c>
      <c r="B1747" s="14">
        <v>300</v>
      </c>
      <c r="C1747" s="14">
        <v>255</v>
      </c>
      <c r="D1747" s="14" t="s">
        <v>640</v>
      </c>
      <c r="E1747" s="14">
        <v>255</v>
      </c>
      <c r="F1747" s="21">
        <v>8</v>
      </c>
      <c r="G1747" s="73">
        <v>20</v>
      </c>
      <c r="H1747" s="14">
        <v>0</v>
      </c>
      <c r="I1747" s="14">
        <v>246</v>
      </c>
      <c r="J1747" s="14">
        <v>0</v>
      </c>
      <c r="K1747" s="14">
        <v>0</v>
      </c>
      <c r="L1747" s="12">
        <v>0</v>
      </c>
      <c r="M1747" s="12">
        <v>0</v>
      </c>
      <c r="N1747" s="12">
        <v>0</v>
      </c>
    </row>
    <row r="1748" spans="1:14" s="14" customFormat="1">
      <c r="A1748" s="13">
        <v>1</v>
      </c>
      <c r="B1748" s="14">
        <v>300</v>
      </c>
      <c r="C1748" s="14">
        <v>255</v>
      </c>
      <c r="D1748" s="14" t="s">
        <v>647</v>
      </c>
      <c r="E1748" s="14">
        <v>255</v>
      </c>
      <c r="F1748" s="21">
        <v>8</v>
      </c>
      <c r="G1748" s="73">
        <v>20</v>
      </c>
      <c r="H1748" s="14">
        <v>0</v>
      </c>
      <c r="I1748" s="14">
        <v>246</v>
      </c>
      <c r="J1748" s="14">
        <v>0</v>
      </c>
      <c r="K1748" s="14">
        <v>0</v>
      </c>
      <c r="L1748" s="12">
        <v>0</v>
      </c>
      <c r="M1748" s="12">
        <v>0</v>
      </c>
      <c r="N1748" s="12">
        <v>0</v>
      </c>
    </row>
    <row r="1749" spans="1:14" s="14" customFormat="1">
      <c r="A1749" s="13">
        <v>1</v>
      </c>
      <c r="B1749" s="14">
        <v>300</v>
      </c>
      <c r="C1749" s="14">
        <v>255</v>
      </c>
      <c r="D1749" s="14" t="s">
        <v>1289</v>
      </c>
      <c r="E1749" s="14">
        <v>255</v>
      </c>
      <c r="F1749" s="21">
        <v>8</v>
      </c>
      <c r="G1749" s="73">
        <v>20</v>
      </c>
      <c r="H1749" s="14">
        <v>0</v>
      </c>
      <c r="I1749" s="14">
        <v>246</v>
      </c>
      <c r="J1749" s="14">
        <v>0</v>
      </c>
      <c r="K1749" s="14">
        <v>0</v>
      </c>
      <c r="L1749" s="12">
        <v>0</v>
      </c>
      <c r="M1749" s="12">
        <v>0</v>
      </c>
      <c r="N1749" s="12">
        <v>0</v>
      </c>
    </row>
    <row r="1750" spans="1:14" s="14" customFormat="1">
      <c r="A1750" s="13">
        <v>1</v>
      </c>
      <c r="B1750" s="14">
        <v>300</v>
      </c>
      <c r="C1750" s="14">
        <v>255</v>
      </c>
      <c r="D1750" s="14" t="s">
        <v>1290</v>
      </c>
      <c r="E1750" s="14">
        <v>255</v>
      </c>
      <c r="F1750" s="21">
        <v>8</v>
      </c>
      <c r="G1750" s="73">
        <v>20</v>
      </c>
      <c r="H1750" s="14">
        <v>0</v>
      </c>
      <c r="I1750" s="14">
        <v>246</v>
      </c>
      <c r="J1750" s="14">
        <v>0</v>
      </c>
      <c r="K1750" s="14">
        <v>0</v>
      </c>
      <c r="L1750" s="12">
        <v>0</v>
      </c>
      <c r="M1750" s="12">
        <v>0</v>
      </c>
      <c r="N1750" s="12">
        <v>0</v>
      </c>
    </row>
    <row r="1751" spans="1:14" s="14" customFormat="1">
      <c r="A1751" s="13">
        <v>1</v>
      </c>
      <c r="B1751" s="14">
        <v>300</v>
      </c>
      <c r="C1751" s="14">
        <v>255</v>
      </c>
      <c r="D1751" s="14" t="s">
        <v>1379</v>
      </c>
      <c r="E1751" s="14">
        <v>255</v>
      </c>
      <c r="F1751" s="21">
        <v>8</v>
      </c>
      <c r="G1751" s="73">
        <v>20</v>
      </c>
      <c r="H1751" s="14">
        <v>0</v>
      </c>
      <c r="I1751" s="14">
        <v>246</v>
      </c>
      <c r="J1751" s="14">
        <v>0</v>
      </c>
      <c r="K1751" s="14">
        <v>0</v>
      </c>
      <c r="L1751" s="12">
        <v>0</v>
      </c>
      <c r="M1751" s="12">
        <v>0</v>
      </c>
      <c r="N1751" s="12">
        <v>0</v>
      </c>
    </row>
    <row r="1752" spans="1:14" s="14" customFormat="1">
      <c r="A1752" s="13">
        <v>1</v>
      </c>
      <c r="B1752" s="14">
        <v>300</v>
      </c>
      <c r="C1752" s="14">
        <v>255</v>
      </c>
      <c r="D1752" s="14" t="s">
        <v>1056</v>
      </c>
      <c r="E1752" s="14">
        <v>255</v>
      </c>
      <c r="F1752" s="21">
        <v>3</v>
      </c>
      <c r="G1752" s="73">
        <v>60</v>
      </c>
      <c r="H1752" s="14">
        <v>0</v>
      </c>
      <c r="I1752" s="14">
        <v>246</v>
      </c>
      <c r="J1752" s="14">
        <v>0</v>
      </c>
      <c r="K1752" s="14">
        <v>0</v>
      </c>
      <c r="L1752" s="12">
        <v>0</v>
      </c>
      <c r="M1752" s="12">
        <v>0</v>
      </c>
      <c r="N1752" s="12">
        <v>0</v>
      </c>
    </row>
    <row r="1753" spans="1:14" s="14" customFormat="1">
      <c r="A1753" s="13">
        <v>1</v>
      </c>
      <c r="B1753" s="14">
        <v>300</v>
      </c>
      <c r="C1753" s="14">
        <v>255</v>
      </c>
      <c r="D1753" s="14" t="s">
        <v>1283</v>
      </c>
      <c r="E1753" s="14">
        <v>255</v>
      </c>
      <c r="F1753" s="21">
        <v>3</v>
      </c>
      <c r="G1753" s="73">
        <v>60</v>
      </c>
      <c r="H1753" s="14">
        <v>0</v>
      </c>
      <c r="I1753" s="14">
        <v>246</v>
      </c>
      <c r="J1753" s="14">
        <v>0</v>
      </c>
      <c r="K1753" s="14">
        <v>0</v>
      </c>
      <c r="L1753" s="12">
        <v>0</v>
      </c>
      <c r="M1753" s="12">
        <v>0</v>
      </c>
      <c r="N1753" s="12">
        <v>0</v>
      </c>
    </row>
    <row r="1754" spans="1:14" s="14" customFormat="1">
      <c r="A1754" s="13">
        <v>1</v>
      </c>
      <c r="B1754" s="14">
        <v>300</v>
      </c>
      <c r="C1754" s="14">
        <v>255</v>
      </c>
      <c r="D1754" s="14" t="s">
        <v>1284</v>
      </c>
      <c r="E1754" s="14">
        <v>255</v>
      </c>
      <c r="F1754" s="21">
        <v>3</v>
      </c>
      <c r="G1754" s="73">
        <v>60</v>
      </c>
      <c r="H1754" s="14">
        <v>0</v>
      </c>
      <c r="I1754" s="14">
        <v>246</v>
      </c>
      <c r="J1754" s="14">
        <v>0</v>
      </c>
      <c r="K1754" s="14">
        <v>0</v>
      </c>
      <c r="L1754" s="12">
        <v>0</v>
      </c>
      <c r="M1754" s="12">
        <v>0</v>
      </c>
      <c r="N1754" s="12">
        <v>0</v>
      </c>
    </row>
    <row r="1755" spans="1:14" s="14" customFormat="1">
      <c r="A1755" s="13">
        <v>1</v>
      </c>
      <c r="B1755" s="14">
        <v>300</v>
      </c>
      <c r="C1755" s="14">
        <v>255</v>
      </c>
      <c r="D1755" s="14" t="s">
        <v>1285</v>
      </c>
      <c r="E1755" s="14">
        <v>255</v>
      </c>
      <c r="F1755" s="21">
        <v>3</v>
      </c>
      <c r="G1755" s="73">
        <v>60</v>
      </c>
      <c r="H1755" s="14">
        <v>0</v>
      </c>
      <c r="I1755" s="14">
        <v>246</v>
      </c>
      <c r="J1755" s="14">
        <v>0</v>
      </c>
      <c r="K1755" s="14">
        <v>0</v>
      </c>
      <c r="L1755" s="12">
        <v>0</v>
      </c>
      <c r="M1755" s="12">
        <v>0</v>
      </c>
      <c r="N1755" s="12">
        <v>0</v>
      </c>
    </row>
    <row r="1756" spans="1:14" s="14" customFormat="1">
      <c r="A1756" s="13">
        <v>1</v>
      </c>
      <c r="B1756" s="14">
        <v>300</v>
      </c>
      <c r="C1756" s="14">
        <v>255</v>
      </c>
      <c r="D1756" s="14" t="s">
        <v>1381</v>
      </c>
      <c r="E1756" s="14">
        <v>255</v>
      </c>
      <c r="F1756" s="21">
        <v>3</v>
      </c>
      <c r="G1756" s="73">
        <v>60</v>
      </c>
      <c r="H1756" s="14">
        <v>0</v>
      </c>
      <c r="I1756" s="14">
        <v>246</v>
      </c>
      <c r="J1756" s="14">
        <v>0</v>
      </c>
      <c r="K1756" s="14">
        <v>0</v>
      </c>
      <c r="L1756" s="12">
        <v>0</v>
      </c>
      <c r="M1756" s="12">
        <v>0</v>
      </c>
      <c r="N1756" s="12">
        <v>0</v>
      </c>
    </row>
    <row r="1757" spans="1:14" s="16" customFormat="1">
      <c r="A1757" s="15">
        <v>1</v>
      </c>
      <c r="B1757" s="16">
        <v>300</v>
      </c>
      <c r="C1757" s="16">
        <v>255</v>
      </c>
      <c r="D1757" s="16" t="s">
        <v>1063</v>
      </c>
      <c r="E1757" s="16">
        <v>255</v>
      </c>
      <c r="F1757" s="22">
        <v>1</v>
      </c>
      <c r="G1757" s="22">
        <v>60</v>
      </c>
      <c r="H1757" s="18">
        <v>0</v>
      </c>
      <c r="I1757" s="18">
        <v>249</v>
      </c>
      <c r="J1757" s="18">
        <v>0</v>
      </c>
      <c r="K1757" s="18">
        <v>0</v>
      </c>
      <c r="L1757" s="12">
        <v>0</v>
      </c>
      <c r="M1757" s="12">
        <v>0</v>
      </c>
      <c r="N1757" s="12">
        <v>0</v>
      </c>
    </row>
    <row r="1758" spans="1:14" s="14" customFormat="1">
      <c r="A1758" s="13"/>
      <c r="F1758" s="21"/>
      <c r="G1758" s="21"/>
      <c r="H1758" s="12"/>
      <c r="I1758" s="12"/>
      <c r="J1758" s="12"/>
      <c r="K1758" s="12"/>
    </row>
    <row r="1759" spans="1:14">
      <c r="A1759" s="11" t="s">
        <v>1222</v>
      </c>
    </row>
    <row r="1760" spans="1:14">
      <c r="A1760" s="11" t="s">
        <v>1382</v>
      </c>
    </row>
    <row r="1761" spans="1:14">
      <c r="A1761" s="11" t="s">
        <v>1383</v>
      </c>
    </row>
    <row r="1762" spans="1:14">
      <c r="A1762" s="11" t="s">
        <v>1384</v>
      </c>
      <c r="B1762" s="12">
        <v>50</v>
      </c>
      <c r="C1762" s="12">
        <v>44</v>
      </c>
      <c r="D1762" s="12" t="s">
        <v>642</v>
      </c>
      <c r="E1762" s="12">
        <v>60</v>
      </c>
      <c r="F1762" s="73">
        <v>30</v>
      </c>
      <c r="G1762" s="21">
        <v>15</v>
      </c>
      <c r="H1762" s="12">
        <v>0</v>
      </c>
      <c r="I1762" s="12">
        <v>246</v>
      </c>
      <c r="J1762" s="12">
        <v>0</v>
      </c>
      <c r="K1762" s="12">
        <v>0</v>
      </c>
      <c r="L1762" s="12">
        <v>0</v>
      </c>
      <c r="M1762" s="12">
        <v>0</v>
      </c>
      <c r="N1762" s="12">
        <v>0</v>
      </c>
    </row>
    <row r="1763" spans="1:14">
      <c r="A1763" s="11" t="s">
        <v>1385</v>
      </c>
      <c r="B1763" s="12">
        <v>50</v>
      </c>
      <c r="C1763" s="12">
        <v>44</v>
      </c>
      <c r="D1763" s="12" t="s">
        <v>632</v>
      </c>
      <c r="E1763" s="12">
        <v>60</v>
      </c>
      <c r="F1763" s="73">
        <v>30</v>
      </c>
      <c r="G1763" s="21">
        <v>15</v>
      </c>
      <c r="H1763" s="12">
        <v>0</v>
      </c>
      <c r="I1763" s="12">
        <v>246</v>
      </c>
      <c r="J1763" s="12">
        <v>0</v>
      </c>
      <c r="K1763" s="12">
        <v>0</v>
      </c>
      <c r="L1763" s="12">
        <v>0</v>
      </c>
      <c r="M1763" s="12">
        <v>0</v>
      </c>
      <c r="N1763" s="12">
        <v>0</v>
      </c>
    </row>
    <row r="1764" spans="1:14">
      <c r="A1764" s="11" t="s">
        <v>1384</v>
      </c>
      <c r="B1764" s="12">
        <v>50</v>
      </c>
      <c r="C1764" s="12">
        <v>44</v>
      </c>
      <c r="D1764" s="12" t="s">
        <v>641</v>
      </c>
      <c r="E1764" s="12">
        <v>60</v>
      </c>
      <c r="F1764" s="73">
        <v>5</v>
      </c>
      <c r="G1764" s="73">
        <v>60</v>
      </c>
      <c r="H1764" s="12">
        <v>0</v>
      </c>
      <c r="I1764" s="12">
        <v>246</v>
      </c>
      <c r="J1764" s="12">
        <v>0</v>
      </c>
      <c r="K1764" s="12">
        <v>0</v>
      </c>
      <c r="L1764" s="12">
        <v>0</v>
      </c>
      <c r="M1764" s="12">
        <v>0</v>
      </c>
      <c r="N1764" s="12">
        <v>0</v>
      </c>
    </row>
    <row r="1766" spans="1:14">
      <c r="A1766" s="11" t="s">
        <v>1386</v>
      </c>
    </row>
    <row r="1767" spans="1:14" s="14" customFormat="1">
      <c r="A1767" s="13" t="s">
        <v>1387</v>
      </c>
      <c r="B1767" s="14">
        <v>250</v>
      </c>
      <c r="C1767" s="14">
        <v>250</v>
      </c>
      <c r="D1767" s="14" t="s">
        <v>1388</v>
      </c>
      <c r="E1767" s="14">
        <v>100</v>
      </c>
      <c r="F1767" s="21">
        <v>30</v>
      </c>
      <c r="G1767" s="73">
        <v>60</v>
      </c>
      <c r="H1767" s="14">
        <v>0</v>
      </c>
      <c r="I1767" s="12">
        <v>246</v>
      </c>
      <c r="J1767" s="12">
        <v>0</v>
      </c>
      <c r="K1767" s="12">
        <v>0</v>
      </c>
      <c r="L1767" s="12">
        <v>0</v>
      </c>
      <c r="M1767" s="12">
        <v>0</v>
      </c>
      <c r="N1767" s="12">
        <v>0</v>
      </c>
    </row>
    <row r="1768" spans="1:14" s="14" customFormat="1">
      <c r="A1768" s="13" t="s">
        <v>1387</v>
      </c>
      <c r="B1768" s="14">
        <v>250</v>
      </c>
      <c r="C1768" s="14">
        <v>250</v>
      </c>
      <c r="D1768" s="14" t="s">
        <v>624</v>
      </c>
      <c r="E1768" s="14">
        <v>100</v>
      </c>
      <c r="F1768" s="21">
        <v>30</v>
      </c>
      <c r="G1768" s="73">
        <v>60</v>
      </c>
      <c r="H1768" s="14">
        <v>0</v>
      </c>
      <c r="I1768" s="12">
        <v>246</v>
      </c>
      <c r="J1768" s="12">
        <v>0</v>
      </c>
      <c r="K1768" s="12">
        <v>0</v>
      </c>
      <c r="L1768" s="12">
        <v>0</v>
      </c>
      <c r="M1768" s="12">
        <v>0</v>
      </c>
      <c r="N1768" s="12">
        <v>0</v>
      </c>
    </row>
    <row r="1769" spans="1:14" s="14" customFormat="1">
      <c r="A1769" s="13" t="s">
        <v>1387</v>
      </c>
      <c r="B1769" s="14">
        <v>250</v>
      </c>
      <c r="C1769" s="14">
        <v>250</v>
      </c>
      <c r="D1769" s="14" t="s">
        <v>614</v>
      </c>
      <c r="E1769" s="14">
        <v>250</v>
      </c>
      <c r="F1769" s="21">
        <v>30</v>
      </c>
      <c r="G1769" s="73">
        <v>60</v>
      </c>
      <c r="H1769" s="14">
        <v>0</v>
      </c>
      <c r="I1769" s="12">
        <v>246</v>
      </c>
      <c r="J1769" s="12">
        <v>0</v>
      </c>
      <c r="K1769" s="12">
        <v>0</v>
      </c>
      <c r="L1769" s="12">
        <v>0</v>
      </c>
      <c r="M1769" s="12">
        <v>0</v>
      </c>
      <c r="N1769" s="12">
        <v>0</v>
      </c>
    </row>
    <row r="1770" spans="1:14" s="14" customFormat="1">
      <c r="A1770" s="13" t="s">
        <v>1387</v>
      </c>
      <c r="B1770" s="14">
        <v>250</v>
      </c>
      <c r="C1770" s="14">
        <v>250</v>
      </c>
      <c r="D1770" s="14" t="s">
        <v>1389</v>
      </c>
      <c r="E1770" s="14">
        <v>250</v>
      </c>
      <c r="F1770" s="21">
        <v>30</v>
      </c>
      <c r="G1770" s="73">
        <v>60</v>
      </c>
      <c r="H1770" s="14">
        <v>0</v>
      </c>
      <c r="I1770" s="12">
        <v>246</v>
      </c>
      <c r="J1770" s="12">
        <v>0</v>
      </c>
      <c r="K1770" s="12">
        <v>0</v>
      </c>
      <c r="L1770" s="12">
        <v>0</v>
      </c>
      <c r="M1770" s="12">
        <v>0</v>
      </c>
      <c r="N1770" s="12">
        <v>0</v>
      </c>
    </row>
    <row r="1771" spans="1:14" s="14" customFormat="1">
      <c r="A1771" s="13" t="s">
        <v>1387</v>
      </c>
      <c r="B1771" s="14">
        <v>250</v>
      </c>
      <c r="C1771" s="14">
        <v>250</v>
      </c>
      <c r="D1771" s="14" t="s">
        <v>1388</v>
      </c>
      <c r="E1771" s="14">
        <v>250</v>
      </c>
      <c r="F1771" s="21">
        <v>30</v>
      </c>
      <c r="G1771" s="73">
        <v>60</v>
      </c>
      <c r="H1771" s="14">
        <v>0</v>
      </c>
      <c r="I1771" s="12">
        <v>246</v>
      </c>
      <c r="J1771" s="12">
        <v>0</v>
      </c>
      <c r="K1771" s="12">
        <v>0</v>
      </c>
      <c r="L1771" s="12">
        <v>0</v>
      </c>
      <c r="M1771" s="12">
        <v>0</v>
      </c>
      <c r="N1771" s="12">
        <v>0</v>
      </c>
    </row>
    <row r="1772" spans="1:14" s="14" customFormat="1">
      <c r="A1772" s="13" t="s">
        <v>1387</v>
      </c>
      <c r="B1772" s="14">
        <v>250</v>
      </c>
      <c r="C1772" s="14">
        <v>250</v>
      </c>
      <c r="D1772" s="14" t="s">
        <v>624</v>
      </c>
      <c r="E1772" s="14">
        <v>250</v>
      </c>
      <c r="F1772" s="21">
        <v>30</v>
      </c>
      <c r="G1772" s="73">
        <v>60</v>
      </c>
      <c r="H1772" s="14">
        <v>0</v>
      </c>
      <c r="I1772" s="12">
        <v>246</v>
      </c>
      <c r="J1772" s="12">
        <v>0</v>
      </c>
      <c r="K1772" s="12">
        <v>0</v>
      </c>
      <c r="L1772" s="12">
        <v>0</v>
      </c>
      <c r="M1772" s="12">
        <v>0</v>
      </c>
      <c r="N1772" s="12">
        <v>0</v>
      </c>
    </row>
    <row r="1773" spans="1:14" s="14" customFormat="1">
      <c r="A1773" s="13" t="s">
        <v>1387</v>
      </c>
      <c r="B1773" s="14">
        <v>250</v>
      </c>
      <c r="C1773" s="14">
        <v>250</v>
      </c>
      <c r="D1773" s="14" t="s">
        <v>622</v>
      </c>
      <c r="E1773" s="14">
        <v>250</v>
      </c>
      <c r="F1773" s="21">
        <v>30</v>
      </c>
      <c r="G1773" s="73">
        <v>60</v>
      </c>
      <c r="H1773" s="14">
        <v>0</v>
      </c>
      <c r="I1773" s="12">
        <v>246</v>
      </c>
      <c r="J1773" s="12">
        <v>0</v>
      </c>
      <c r="K1773" s="12">
        <v>0</v>
      </c>
      <c r="L1773" s="12">
        <v>0</v>
      </c>
      <c r="M1773" s="12">
        <v>0</v>
      </c>
      <c r="N1773" s="12">
        <v>0</v>
      </c>
    </row>
    <row r="1774" spans="1:14" s="14" customFormat="1">
      <c r="A1774" s="13" t="s">
        <v>1387</v>
      </c>
      <c r="B1774" s="14">
        <v>250</v>
      </c>
      <c r="C1774" s="14">
        <v>250</v>
      </c>
      <c r="D1774" s="14" t="s">
        <v>620</v>
      </c>
      <c r="E1774" s="14">
        <v>250</v>
      </c>
      <c r="F1774" s="21">
        <v>30</v>
      </c>
      <c r="G1774" s="73">
        <v>60</v>
      </c>
      <c r="H1774" s="14">
        <v>0</v>
      </c>
      <c r="I1774" s="12">
        <v>246</v>
      </c>
      <c r="J1774" s="12">
        <v>0</v>
      </c>
      <c r="K1774" s="12">
        <v>0</v>
      </c>
      <c r="L1774" s="12">
        <v>0</v>
      </c>
      <c r="M1774" s="12">
        <v>0</v>
      </c>
      <c r="N1774" s="12">
        <v>0</v>
      </c>
    </row>
    <row r="1775" spans="1:14" s="14" customFormat="1">
      <c r="A1775" s="13" t="s">
        <v>1387</v>
      </c>
      <c r="B1775" s="14">
        <v>250</v>
      </c>
      <c r="C1775" s="14">
        <v>250</v>
      </c>
      <c r="D1775" s="14" t="s">
        <v>641</v>
      </c>
      <c r="E1775" s="14">
        <v>250</v>
      </c>
      <c r="F1775" s="21">
        <v>3</v>
      </c>
      <c r="G1775" s="73">
        <v>60</v>
      </c>
      <c r="H1775" s="14">
        <v>0</v>
      </c>
      <c r="I1775" s="12">
        <v>246</v>
      </c>
      <c r="J1775" s="12">
        <v>0</v>
      </c>
      <c r="K1775" s="12">
        <v>0</v>
      </c>
      <c r="L1775" s="12">
        <v>0</v>
      </c>
      <c r="M1775" s="12">
        <v>0</v>
      </c>
      <c r="N1775" s="12">
        <v>0</v>
      </c>
    </row>
    <row r="1776" spans="1:14" s="14" customFormat="1">
      <c r="A1776" s="13" t="s">
        <v>1387</v>
      </c>
      <c r="B1776" s="14">
        <v>250</v>
      </c>
      <c r="C1776" s="14">
        <v>250</v>
      </c>
      <c r="D1776" s="14" t="s">
        <v>1390</v>
      </c>
      <c r="E1776" s="14">
        <v>250</v>
      </c>
      <c r="F1776" s="21">
        <v>3</v>
      </c>
      <c r="G1776" s="73">
        <v>60</v>
      </c>
      <c r="H1776" s="14">
        <v>0</v>
      </c>
      <c r="I1776" s="12">
        <v>246</v>
      </c>
      <c r="J1776" s="12">
        <v>0</v>
      </c>
      <c r="K1776" s="12">
        <v>0</v>
      </c>
      <c r="L1776" s="12">
        <v>0</v>
      </c>
      <c r="M1776" s="12">
        <v>0</v>
      </c>
      <c r="N1776" s="12">
        <v>0</v>
      </c>
    </row>
    <row r="1777" spans="1:14" s="14" customFormat="1">
      <c r="A1777" s="13" t="s">
        <v>1387</v>
      </c>
      <c r="B1777" s="14">
        <v>250</v>
      </c>
      <c r="C1777" s="14">
        <v>250</v>
      </c>
      <c r="D1777" s="14" t="s">
        <v>623</v>
      </c>
      <c r="E1777" s="14">
        <v>250</v>
      </c>
      <c r="F1777" s="21">
        <v>3</v>
      </c>
      <c r="G1777" s="73">
        <v>60</v>
      </c>
      <c r="H1777" s="14">
        <v>0</v>
      </c>
      <c r="I1777" s="12">
        <v>246</v>
      </c>
      <c r="J1777" s="12">
        <v>0</v>
      </c>
      <c r="K1777" s="12">
        <v>0</v>
      </c>
      <c r="L1777" s="12">
        <v>0</v>
      </c>
      <c r="M1777" s="12">
        <v>0</v>
      </c>
      <c r="N1777" s="12">
        <v>0</v>
      </c>
    </row>
    <row r="1778" spans="1:14" s="14" customFormat="1">
      <c r="A1778" s="13" t="s">
        <v>1387</v>
      </c>
      <c r="B1778" s="14">
        <v>250</v>
      </c>
      <c r="C1778" s="14">
        <v>250</v>
      </c>
      <c r="D1778" s="14" t="s">
        <v>621</v>
      </c>
      <c r="E1778" s="14">
        <v>250</v>
      </c>
      <c r="F1778" s="21">
        <v>3</v>
      </c>
      <c r="G1778" s="73">
        <v>60</v>
      </c>
      <c r="H1778" s="14">
        <v>0</v>
      </c>
      <c r="I1778" s="12">
        <v>246</v>
      </c>
      <c r="J1778" s="12">
        <v>0</v>
      </c>
      <c r="K1778" s="12">
        <v>0</v>
      </c>
      <c r="L1778" s="12">
        <v>0</v>
      </c>
      <c r="M1778" s="12">
        <v>0</v>
      </c>
      <c r="N1778" s="12">
        <v>0</v>
      </c>
    </row>
    <row r="1779" spans="1:14" s="14" customFormat="1">
      <c r="A1779" s="13" t="s">
        <v>1391</v>
      </c>
      <c r="B1779" s="14">
        <v>250</v>
      </c>
      <c r="C1779" s="14">
        <v>250</v>
      </c>
      <c r="D1779" s="14" t="s">
        <v>619</v>
      </c>
      <c r="E1779" s="14">
        <v>250</v>
      </c>
      <c r="F1779" s="21">
        <v>3</v>
      </c>
      <c r="G1779" s="73">
        <v>60</v>
      </c>
      <c r="H1779" s="14">
        <v>0</v>
      </c>
      <c r="I1779" s="12">
        <v>246</v>
      </c>
      <c r="J1779" s="12">
        <v>0</v>
      </c>
      <c r="K1779" s="12">
        <v>0</v>
      </c>
      <c r="L1779" s="12">
        <v>0</v>
      </c>
      <c r="M1779" s="12">
        <v>0</v>
      </c>
      <c r="N1779" s="12">
        <v>0</v>
      </c>
    </row>
    <row r="1780" spans="1:14" s="16" customFormat="1">
      <c r="A1780" s="15" t="s">
        <v>1387</v>
      </c>
      <c r="B1780" s="16">
        <v>250</v>
      </c>
      <c r="C1780" s="16">
        <v>250</v>
      </c>
      <c r="D1780" s="16" t="s">
        <v>1392</v>
      </c>
      <c r="E1780" s="16">
        <v>250</v>
      </c>
      <c r="F1780" s="22">
        <v>2</v>
      </c>
      <c r="G1780" s="22">
        <v>60</v>
      </c>
      <c r="H1780" s="16">
        <v>0</v>
      </c>
      <c r="I1780" s="18">
        <v>249</v>
      </c>
      <c r="J1780" s="18">
        <v>0</v>
      </c>
      <c r="K1780" s="18">
        <v>0</v>
      </c>
      <c r="L1780" s="12">
        <v>0</v>
      </c>
      <c r="M1780" s="12">
        <v>0</v>
      </c>
      <c r="N1780" s="12">
        <v>0</v>
      </c>
    </row>
    <row r="1781" spans="1:14" s="14" customFormat="1">
      <c r="A1781" s="13" t="s">
        <v>1387</v>
      </c>
      <c r="B1781" s="14">
        <v>100</v>
      </c>
      <c r="C1781" s="14">
        <v>280</v>
      </c>
      <c r="D1781" s="14" t="s">
        <v>614</v>
      </c>
      <c r="E1781" s="14">
        <v>20</v>
      </c>
      <c r="F1781" s="21">
        <v>5</v>
      </c>
      <c r="G1781" s="21">
        <v>15</v>
      </c>
      <c r="H1781" s="14">
        <v>0</v>
      </c>
      <c r="I1781" s="12">
        <v>246</v>
      </c>
      <c r="J1781" s="12">
        <v>0</v>
      </c>
      <c r="K1781" s="12">
        <v>0</v>
      </c>
      <c r="L1781" s="12">
        <v>0</v>
      </c>
      <c r="M1781" s="12">
        <v>0</v>
      </c>
      <c r="N1781" s="12">
        <v>0</v>
      </c>
    </row>
    <row r="1782" spans="1:14" s="14" customFormat="1">
      <c r="A1782" s="13" t="s">
        <v>1387</v>
      </c>
      <c r="B1782" s="14">
        <v>100</v>
      </c>
      <c r="C1782" s="14">
        <v>280</v>
      </c>
      <c r="D1782" s="14" t="s">
        <v>1388</v>
      </c>
      <c r="E1782" s="14">
        <v>20</v>
      </c>
      <c r="F1782" s="21">
        <v>5</v>
      </c>
      <c r="G1782" s="21">
        <v>15</v>
      </c>
      <c r="H1782" s="14">
        <v>0</v>
      </c>
      <c r="I1782" s="12">
        <v>246</v>
      </c>
      <c r="J1782" s="12">
        <v>0</v>
      </c>
      <c r="K1782" s="12">
        <v>0</v>
      </c>
      <c r="L1782" s="12">
        <v>0</v>
      </c>
      <c r="M1782" s="12">
        <v>0</v>
      </c>
      <c r="N1782" s="12">
        <v>0</v>
      </c>
    </row>
    <row r="1783" spans="1:14" s="14" customFormat="1">
      <c r="A1783" s="13" t="s">
        <v>1387</v>
      </c>
      <c r="B1783" s="14">
        <v>100</v>
      </c>
      <c r="C1783" s="14">
        <v>280</v>
      </c>
      <c r="D1783" s="14" t="s">
        <v>624</v>
      </c>
      <c r="E1783" s="14">
        <v>20</v>
      </c>
      <c r="F1783" s="21">
        <v>5</v>
      </c>
      <c r="G1783" s="21">
        <v>15</v>
      </c>
      <c r="H1783" s="14">
        <v>0</v>
      </c>
      <c r="I1783" s="12">
        <v>246</v>
      </c>
      <c r="J1783" s="12">
        <v>0</v>
      </c>
      <c r="K1783" s="12">
        <v>0</v>
      </c>
      <c r="L1783" s="12">
        <v>0</v>
      </c>
      <c r="M1783" s="12">
        <v>0</v>
      </c>
      <c r="N1783" s="12">
        <v>0</v>
      </c>
    </row>
    <row r="1784" spans="1:14" s="14" customFormat="1">
      <c r="A1784" s="13" t="s">
        <v>1387</v>
      </c>
      <c r="B1784" s="14">
        <v>100</v>
      </c>
      <c r="C1784" s="14">
        <v>280</v>
      </c>
      <c r="D1784" s="14" t="s">
        <v>622</v>
      </c>
      <c r="E1784" s="14">
        <v>20</v>
      </c>
      <c r="F1784" s="21">
        <v>5</v>
      </c>
      <c r="G1784" s="21">
        <v>15</v>
      </c>
      <c r="H1784" s="14">
        <v>0</v>
      </c>
      <c r="I1784" s="12">
        <v>246</v>
      </c>
      <c r="J1784" s="12">
        <v>0</v>
      </c>
      <c r="K1784" s="12">
        <v>0</v>
      </c>
      <c r="L1784" s="12">
        <v>0</v>
      </c>
      <c r="M1784" s="12">
        <v>0</v>
      </c>
      <c r="N1784" s="12">
        <v>0</v>
      </c>
    </row>
    <row r="1785" spans="1:14" s="14" customFormat="1">
      <c r="A1785" s="13" t="s">
        <v>1387</v>
      </c>
      <c r="B1785" s="14">
        <v>100</v>
      </c>
      <c r="C1785" s="14">
        <v>280</v>
      </c>
      <c r="D1785" s="14" t="s">
        <v>620</v>
      </c>
      <c r="E1785" s="14">
        <v>20</v>
      </c>
      <c r="F1785" s="21">
        <v>5</v>
      </c>
      <c r="G1785" s="21">
        <v>15</v>
      </c>
      <c r="H1785" s="14">
        <v>0</v>
      </c>
      <c r="I1785" s="12">
        <v>246</v>
      </c>
      <c r="J1785" s="12">
        <v>0</v>
      </c>
      <c r="K1785" s="12">
        <v>0</v>
      </c>
      <c r="L1785" s="12">
        <v>0</v>
      </c>
      <c r="M1785" s="12">
        <v>0</v>
      </c>
      <c r="N1785" s="12">
        <v>0</v>
      </c>
    </row>
    <row r="1786" spans="1:14" s="16" customFormat="1">
      <c r="A1786" s="15" t="s">
        <v>1387</v>
      </c>
      <c r="B1786" s="16">
        <v>100</v>
      </c>
      <c r="C1786" s="16">
        <v>280</v>
      </c>
      <c r="D1786" s="16" t="s">
        <v>1392</v>
      </c>
      <c r="E1786" s="16">
        <v>5</v>
      </c>
      <c r="F1786" s="22">
        <v>1</v>
      </c>
      <c r="G1786" s="22">
        <v>60</v>
      </c>
      <c r="H1786" s="16">
        <v>0</v>
      </c>
      <c r="I1786" s="18">
        <v>249</v>
      </c>
      <c r="J1786" s="18">
        <v>0</v>
      </c>
      <c r="K1786" s="18">
        <v>0</v>
      </c>
      <c r="L1786" s="12">
        <v>0</v>
      </c>
      <c r="M1786" s="12">
        <v>0</v>
      </c>
      <c r="N1786" s="12">
        <v>0</v>
      </c>
    </row>
    <row r="1787" spans="1:14" s="14" customFormat="1">
      <c r="A1787" s="13" t="s">
        <v>1387</v>
      </c>
      <c r="B1787" s="14">
        <v>400</v>
      </c>
      <c r="C1787" s="14">
        <v>195</v>
      </c>
      <c r="D1787" s="14" t="s">
        <v>614</v>
      </c>
      <c r="E1787" s="14">
        <v>20</v>
      </c>
      <c r="F1787" s="21">
        <v>5</v>
      </c>
      <c r="G1787" s="21">
        <v>15</v>
      </c>
      <c r="H1787" s="14">
        <v>0</v>
      </c>
      <c r="I1787" s="12">
        <v>246</v>
      </c>
      <c r="J1787" s="12">
        <v>0</v>
      </c>
      <c r="K1787" s="12">
        <v>0</v>
      </c>
      <c r="L1787" s="12">
        <v>0</v>
      </c>
      <c r="M1787" s="12">
        <v>0</v>
      </c>
      <c r="N1787" s="12">
        <v>0</v>
      </c>
    </row>
    <row r="1788" spans="1:14" s="14" customFormat="1">
      <c r="A1788" s="13" t="s">
        <v>1387</v>
      </c>
      <c r="B1788" s="14">
        <v>400</v>
      </c>
      <c r="C1788" s="14">
        <v>195</v>
      </c>
      <c r="D1788" s="14" t="s">
        <v>1388</v>
      </c>
      <c r="E1788" s="14">
        <v>20</v>
      </c>
      <c r="F1788" s="21">
        <v>5</v>
      </c>
      <c r="G1788" s="21">
        <v>15</v>
      </c>
      <c r="H1788" s="14">
        <v>0</v>
      </c>
      <c r="I1788" s="12">
        <v>246</v>
      </c>
      <c r="J1788" s="12">
        <v>0</v>
      </c>
      <c r="K1788" s="12">
        <v>0</v>
      </c>
      <c r="L1788" s="12">
        <v>0</v>
      </c>
      <c r="M1788" s="12">
        <v>0</v>
      </c>
      <c r="N1788" s="12">
        <v>0</v>
      </c>
    </row>
    <row r="1789" spans="1:14" s="14" customFormat="1">
      <c r="A1789" s="13" t="s">
        <v>1387</v>
      </c>
      <c r="B1789" s="14">
        <v>400</v>
      </c>
      <c r="C1789" s="14">
        <v>195</v>
      </c>
      <c r="D1789" s="14" t="s">
        <v>624</v>
      </c>
      <c r="E1789" s="14">
        <v>20</v>
      </c>
      <c r="F1789" s="21">
        <v>5</v>
      </c>
      <c r="G1789" s="21">
        <v>15</v>
      </c>
      <c r="H1789" s="14">
        <v>0</v>
      </c>
      <c r="I1789" s="12">
        <v>246</v>
      </c>
      <c r="J1789" s="12">
        <v>0</v>
      </c>
      <c r="K1789" s="12">
        <v>0</v>
      </c>
      <c r="L1789" s="12">
        <v>0</v>
      </c>
      <c r="M1789" s="12">
        <v>0</v>
      </c>
      <c r="N1789" s="12">
        <v>0</v>
      </c>
    </row>
    <row r="1790" spans="1:14" s="14" customFormat="1">
      <c r="A1790" s="13" t="s">
        <v>1387</v>
      </c>
      <c r="B1790" s="14">
        <v>400</v>
      </c>
      <c r="C1790" s="14">
        <v>195</v>
      </c>
      <c r="D1790" s="14" t="s">
        <v>622</v>
      </c>
      <c r="E1790" s="14">
        <v>20</v>
      </c>
      <c r="F1790" s="21">
        <v>5</v>
      </c>
      <c r="G1790" s="21">
        <v>15</v>
      </c>
      <c r="H1790" s="14">
        <v>0</v>
      </c>
      <c r="I1790" s="12">
        <v>246</v>
      </c>
      <c r="J1790" s="12">
        <v>0</v>
      </c>
      <c r="K1790" s="12">
        <v>0</v>
      </c>
      <c r="L1790" s="12">
        <v>0</v>
      </c>
      <c r="M1790" s="12">
        <v>0</v>
      </c>
      <c r="N1790" s="12">
        <v>0</v>
      </c>
    </row>
    <row r="1791" spans="1:14" s="14" customFormat="1">
      <c r="A1791" s="13" t="s">
        <v>1387</v>
      </c>
      <c r="B1791" s="14">
        <v>400</v>
      </c>
      <c r="C1791" s="14">
        <v>195</v>
      </c>
      <c r="D1791" s="14" t="s">
        <v>620</v>
      </c>
      <c r="E1791" s="14">
        <v>20</v>
      </c>
      <c r="F1791" s="21">
        <v>5</v>
      </c>
      <c r="G1791" s="21">
        <v>15</v>
      </c>
      <c r="H1791" s="14">
        <v>0</v>
      </c>
      <c r="I1791" s="12">
        <v>246</v>
      </c>
      <c r="J1791" s="12">
        <v>0</v>
      </c>
      <c r="K1791" s="12">
        <v>0</v>
      </c>
      <c r="L1791" s="12">
        <v>0</v>
      </c>
      <c r="M1791" s="12">
        <v>0</v>
      </c>
      <c r="N1791" s="12">
        <v>0</v>
      </c>
    </row>
    <row r="1792" spans="1:14" s="14" customFormat="1">
      <c r="A1792" s="13" t="s">
        <v>1387</v>
      </c>
      <c r="B1792" s="14">
        <v>268</v>
      </c>
      <c r="C1792" s="14">
        <v>77</v>
      </c>
      <c r="D1792" s="14" t="s">
        <v>614</v>
      </c>
      <c r="E1792" s="14">
        <v>20</v>
      </c>
      <c r="F1792" s="21">
        <v>5</v>
      </c>
      <c r="G1792" s="21">
        <v>15</v>
      </c>
      <c r="H1792" s="14">
        <v>0</v>
      </c>
      <c r="I1792" s="12">
        <v>246</v>
      </c>
      <c r="J1792" s="12">
        <v>0</v>
      </c>
      <c r="K1792" s="12">
        <v>0</v>
      </c>
      <c r="L1792" s="12">
        <v>0</v>
      </c>
      <c r="M1792" s="12">
        <v>0</v>
      </c>
      <c r="N1792" s="12">
        <v>0</v>
      </c>
    </row>
    <row r="1793" spans="1:14" s="14" customFormat="1">
      <c r="A1793" s="13" t="s">
        <v>1387</v>
      </c>
      <c r="B1793" s="14">
        <v>268</v>
      </c>
      <c r="C1793" s="14">
        <v>77</v>
      </c>
      <c r="D1793" s="14" t="s">
        <v>1388</v>
      </c>
      <c r="E1793" s="14">
        <v>20</v>
      </c>
      <c r="F1793" s="21">
        <v>5</v>
      </c>
      <c r="G1793" s="21">
        <v>15</v>
      </c>
      <c r="H1793" s="14">
        <v>0</v>
      </c>
      <c r="I1793" s="12">
        <v>246</v>
      </c>
      <c r="J1793" s="12">
        <v>0</v>
      </c>
      <c r="K1793" s="12">
        <v>0</v>
      </c>
      <c r="L1793" s="12">
        <v>0</v>
      </c>
      <c r="M1793" s="12">
        <v>0</v>
      </c>
      <c r="N1793" s="12">
        <v>0</v>
      </c>
    </row>
    <row r="1794" spans="1:14" s="14" customFormat="1">
      <c r="A1794" s="13" t="s">
        <v>1387</v>
      </c>
      <c r="B1794" s="14">
        <v>268</v>
      </c>
      <c r="C1794" s="14">
        <v>77</v>
      </c>
      <c r="D1794" s="14" t="s">
        <v>624</v>
      </c>
      <c r="E1794" s="14">
        <v>20</v>
      </c>
      <c r="F1794" s="21">
        <v>5</v>
      </c>
      <c r="G1794" s="21">
        <v>15</v>
      </c>
      <c r="H1794" s="14">
        <v>0</v>
      </c>
      <c r="I1794" s="12">
        <v>246</v>
      </c>
      <c r="J1794" s="12">
        <v>0</v>
      </c>
      <c r="K1794" s="12">
        <v>0</v>
      </c>
      <c r="L1794" s="12">
        <v>0</v>
      </c>
      <c r="M1794" s="12">
        <v>0</v>
      </c>
      <c r="N1794" s="12">
        <v>0</v>
      </c>
    </row>
    <row r="1795" spans="1:14" s="14" customFormat="1">
      <c r="A1795" s="13" t="s">
        <v>1387</v>
      </c>
      <c r="B1795" s="14">
        <v>268</v>
      </c>
      <c r="C1795" s="14">
        <v>77</v>
      </c>
      <c r="D1795" s="14" t="s">
        <v>622</v>
      </c>
      <c r="E1795" s="14">
        <v>20</v>
      </c>
      <c r="F1795" s="21">
        <v>5</v>
      </c>
      <c r="G1795" s="21">
        <v>15</v>
      </c>
      <c r="H1795" s="14">
        <v>0</v>
      </c>
      <c r="I1795" s="12">
        <v>246</v>
      </c>
      <c r="J1795" s="12">
        <v>0</v>
      </c>
      <c r="K1795" s="12">
        <v>0</v>
      </c>
      <c r="L1795" s="12">
        <v>0</v>
      </c>
      <c r="M1795" s="12">
        <v>0</v>
      </c>
      <c r="N1795" s="12">
        <v>0</v>
      </c>
    </row>
    <row r="1796" spans="1:14" s="14" customFormat="1">
      <c r="A1796" s="13" t="s">
        <v>1387</v>
      </c>
      <c r="B1796" s="14">
        <v>268</v>
      </c>
      <c r="C1796" s="14">
        <v>77</v>
      </c>
      <c r="D1796" s="14" t="s">
        <v>620</v>
      </c>
      <c r="E1796" s="14">
        <v>20</v>
      </c>
      <c r="F1796" s="21">
        <v>5</v>
      </c>
      <c r="G1796" s="21">
        <v>15</v>
      </c>
      <c r="H1796" s="14">
        <v>0</v>
      </c>
      <c r="I1796" s="12">
        <v>246</v>
      </c>
      <c r="J1796" s="12">
        <v>0</v>
      </c>
      <c r="K1796" s="12">
        <v>0</v>
      </c>
      <c r="L1796" s="12">
        <v>0</v>
      </c>
      <c r="M1796" s="12">
        <v>0</v>
      </c>
      <c r="N1796" s="12">
        <v>0</v>
      </c>
    </row>
    <row r="1797" spans="1:14" s="16" customFormat="1">
      <c r="A1797" s="15" t="s">
        <v>1387</v>
      </c>
      <c r="B1797" s="16">
        <v>268</v>
      </c>
      <c r="C1797" s="16">
        <v>77</v>
      </c>
      <c r="D1797" s="16" t="s">
        <v>1392</v>
      </c>
      <c r="E1797" s="16">
        <v>5</v>
      </c>
      <c r="F1797" s="22">
        <v>1</v>
      </c>
      <c r="G1797" s="22">
        <v>60</v>
      </c>
      <c r="H1797" s="16">
        <v>0</v>
      </c>
      <c r="I1797" s="18">
        <v>249</v>
      </c>
      <c r="J1797" s="18">
        <v>0</v>
      </c>
      <c r="K1797" s="18">
        <v>0</v>
      </c>
      <c r="L1797" s="12">
        <v>0</v>
      </c>
      <c r="M1797" s="12">
        <v>0</v>
      </c>
      <c r="N1797" s="12">
        <v>0</v>
      </c>
    </row>
    <row r="1798" spans="1:14" s="14" customFormat="1">
      <c r="A1798" s="13" t="s">
        <v>1387</v>
      </c>
      <c r="B1798" s="14">
        <v>106</v>
      </c>
      <c r="C1798" s="14">
        <v>176</v>
      </c>
      <c r="D1798" s="14" t="s">
        <v>614</v>
      </c>
      <c r="E1798" s="14">
        <v>20</v>
      </c>
      <c r="F1798" s="21">
        <v>5</v>
      </c>
      <c r="G1798" s="21">
        <v>15</v>
      </c>
      <c r="H1798" s="14">
        <v>0</v>
      </c>
      <c r="I1798" s="12">
        <v>246</v>
      </c>
      <c r="J1798" s="12">
        <v>0</v>
      </c>
      <c r="K1798" s="12">
        <v>0</v>
      </c>
      <c r="L1798" s="12">
        <v>0</v>
      </c>
      <c r="M1798" s="12">
        <v>0</v>
      </c>
      <c r="N1798" s="12">
        <v>0</v>
      </c>
    </row>
    <row r="1799" spans="1:14" s="14" customFormat="1">
      <c r="A1799" s="13" t="s">
        <v>1387</v>
      </c>
      <c r="B1799" s="14">
        <v>106</v>
      </c>
      <c r="C1799" s="14">
        <v>176</v>
      </c>
      <c r="D1799" s="14" t="s">
        <v>1388</v>
      </c>
      <c r="E1799" s="14">
        <v>20</v>
      </c>
      <c r="F1799" s="21">
        <v>5</v>
      </c>
      <c r="G1799" s="21">
        <v>15</v>
      </c>
      <c r="H1799" s="14">
        <v>0</v>
      </c>
      <c r="I1799" s="12">
        <v>246</v>
      </c>
      <c r="J1799" s="12">
        <v>0</v>
      </c>
      <c r="K1799" s="12">
        <v>0</v>
      </c>
      <c r="L1799" s="12">
        <v>0</v>
      </c>
      <c r="M1799" s="12">
        <v>0</v>
      </c>
      <c r="N1799" s="12">
        <v>0</v>
      </c>
    </row>
    <row r="1800" spans="1:14" s="14" customFormat="1">
      <c r="A1800" s="13" t="s">
        <v>1387</v>
      </c>
      <c r="B1800" s="14">
        <v>106</v>
      </c>
      <c r="C1800" s="14">
        <v>176</v>
      </c>
      <c r="D1800" s="14" t="s">
        <v>624</v>
      </c>
      <c r="E1800" s="14">
        <v>20</v>
      </c>
      <c r="F1800" s="21">
        <v>5</v>
      </c>
      <c r="G1800" s="21">
        <v>15</v>
      </c>
      <c r="H1800" s="14">
        <v>0</v>
      </c>
      <c r="I1800" s="12">
        <v>246</v>
      </c>
      <c r="J1800" s="12">
        <v>0</v>
      </c>
      <c r="K1800" s="12">
        <v>0</v>
      </c>
      <c r="L1800" s="12">
        <v>0</v>
      </c>
      <c r="M1800" s="12">
        <v>0</v>
      </c>
      <c r="N1800" s="12">
        <v>0</v>
      </c>
    </row>
    <row r="1801" spans="1:14" s="14" customFormat="1">
      <c r="A1801" s="13" t="s">
        <v>1387</v>
      </c>
      <c r="B1801" s="14">
        <v>106</v>
      </c>
      <c r="C1801" s="14">
        <v>176</v>
      </c>
      <c r="D1801" s="14" t="s">
        <v>622</v>
      </c>
      <c r="E1801" s="14">
        <v>20</v>
      </c>
      <c r="F1801" s="21">
        <v>5</v>
      </c>
      <c r="G1801" s="21">
        <v>15</v>
      </c>
      <c r="H1801" s="14">
        <v>0</v>
      </c>
      <c r="I1801" s="12">
        <v>246</v>
      </c>
      <c r="J1801" s="12">
        <v>0</v>
      </c>
      <c r="K1801" s="12">
        <v>0</v>
      </c>
      <c r="L1801" s="12">
        <v>0</v>
      </c>
      <c r="M1801" s="12">
        <v>0</v>
      </c>
      <c r="N1801" s="12">
        <v>0</v>
      </c>
    </row>
    <row r="1802" spans="1:14" s="14" customFormat="1">
      <c r="A1802" s="13" t="s">
        <v>1387</v>
      </c>
      <c r="B1802" s="14">
        <v>106</v>
      </c>
      <c r="C1802" s="14">
        <v>176</v>
      </c>
      <c r="D1802" s="14" t="s">
        <v>620</v>
      </c>
      <c r="E1802" s="14">
        <v>20</v>
      </c>
      <c r="F1802" s="21">
        <v>5</v>
      </c>
      <c r="G1802" s="21">
        <v>15</v>
      </c>
      <c r="H1802" s="14">
        <v>0</v>
      </c>
      <c r="I1802" s="12">
        <v>246</v>
      </c>
      <c r="J1802" s="12">
        <v>0</v>
      </c>
      <c r="K1802" s="12">
        <v>0</v>
      </c>
      <c r="L1802" s="12">
        <v>0</v>
      </c>
      <c r="M1802" s="12">
        <v>0</v>
      </c>
      <c r="N1802" s="12">
        <v>0</v>
      </c>
    </row>
    <row r="1803" spans="1:14" s="14" customFormat="1">
      <c r="A1803" s="13" t="s">
        <v>1387</v>
      </c>
      <c r="B1803" s="14">
        <v>302</v>
      </c>
      <c r="C1803" s="14">
        <v>395</v>
      </c>
      <c r="D1803" s="14" t="s">
        <v>614</v>
      </c>
      <c r="E1803" s="14">
        <v>20</v>
      </c>
      <c r="F1803" s="21">
        <v>5</v>
      </c>
      <c r="G1803" s="21">
        <v>15</v>
      </c>
      <c r="H1803" s="14">
        <v>0</v>
      </c>
      <c r="I1803" s="12">
        <v>246</v>
      </c>
      <c r="J1803" s="12">
        <v>0</v>
      </c>
      <c r="K1803" s="12">
        <v>0</v>
      </c>
      <c r="L1803" s="12">
        <v>0</v>
      </c>
      <c r="M1803" s="12">
        <v>0</v>
      </c>
      <c r="N1803" s="12">
        <v>0</v>
      </c>
    </row>
    <row r="1804" spans="1:14" s="14" customFormat="1">
      <c r="A1804" s="13" t="s">
        <v>1387</v>
      </c>
      <c r="B1804" s="14">
        <v>302</v>
      </c>
      <c r="C1804" s="14">
        <v>395</v>
      </c>
      <c r="D1804" s="14" t="s">
        <v>1388</v>
      </c>
      <c r="E1804" s="14">
        <v>20</v>
      </c>
      <c r="F1804" s="21">
        <v>5</v>
      </c>
      <c r="G1804" s="21">
        <v>15</v>
      </c>
      <c r="H1804" s="14">
        <v>0</v>
      </c>
      <c r="I1804" s="12">
        <v>246</v>
      </c>
      <c r="J1804" s="12">
        <v>0</v>
      </c>
      <c r="K1804" s="12">
        <v>0</v>
      </c>
      <c r="L1804" s="12">
        <v>0</v>
      </c>
      <c r="M1804" s="12">
        <v>0</v>
      </c>
      <c r="N1804" s="12">
        <v>0</v>
      </c>
    </row>
    <row r="1805" spans="1:14" s="14" customFormat="1">
      <c r="A1805" s="13" t="s">
        <v>1387</v>
      </c>
      <c r="B1805" s="14">
        <v>302</v>
      </c>
      <c r="C1805" s="14">
        <v>395</v>
      </c>
      <c r="D1805" s="14" t="s">
        <v>624</v>
      </c>
      <c r="E1805" s="14">
        <v>20</v>
      </c>
      <c r="F1805" s="21">
        <v>5</v>
      </c>
      <c r="G1805" s="21">
        <v>15</v>
      </c>
      <c r="H1805" s="14">
        <v>0</v>
      </c>
      <c r="I1805" s="12">
        <v>246</v>
      </c>
      <c r="J1805" s="12">
        <v>0</v>
      </c>
      <c r="K1805" s="12">
        <v>0</v>
      </c>
      <c r="L1805" s="12">
        <v>0</v>
      </c>
      <c r="M1805" s="12">
        <v>0</v>
      </c>
      <c r="N1805" s="12">
        <v>0</v>
      </c>
    </row>
    <row r="1806" spans="1:14" s="14" customFormat="1">
      <c r="A1806" s="13" t="s">
        <v>1387</v>
      </c>
      <c r="B1806" s="14">
        <v>302</v>
      </c>
      <c r="C1806" s="14">
        <v>395</v>
      </c>
      <c r="D1806" s="14" t="s">
        <v>622</v>
      </c>
      <c r="E1806" s="14">
        <v>20</v>
      </c>
      <c r="F1806" s="21">
        <v>5</v>
      </c>
      <c r="G1806" s="21">
        <v>15</v>
      </c>
      <c r="H1806" s="14">
        <v>0</v>
      </c>
      <c r="I1806" s="12">
        <v>246</v>
      </c>
      <c r="J1806" s="12">
        <v>0</v>
      </c>
      <c r="K1806" s="12">
        <v>0</v>
      </c>
      <c r="L1806" s="12">
        <v>0</v>
      </c>
      <c r="M1806" s="12">
        <v>0</v>
      </c>
      <c r="N1806" s="12">
        <v>0</v>
      </c>
    </row>
    <row r="1807" spans="1:14" s="14" customFormat="1">
      <c r="A1807" s="13" t="s">
        <v>1387</v>
      </c>
      <c r="B1807" s="14">
        <v>302</v>
      </c>
      <c r="C1807" s="14">
        <v>395</v>
      </c>
      <c r="D1807" s="14" t="s">
        <v>620</v>
      </c>
      <c r="E1807" s="14">
        <v>20</v>
      </c>
      <c r="F1807" s="21">
        <v>5</v>
      </c>
      <c r="G1807" s="21">
        <v>15</v>
      </c>
      <c r="H1807" s="14">
        <v>0</v>
      </c>
      <c r="I1807" s="12">
        <v>246</v>
      </c>
      <c r="J1807" s="12">
        <v>0</v>
      </c>
      <c r="K1807" s="12">
        <v>0</v>
      </c>
      <c r="L1807" s="12">
        <v>0</v>
      </c>
      <c r="M1807" s="12">
        <v>0</v>
      </c>
      <c r="N1807" s="12">
        <v>0</v>
      </c>
    </row>
    <row r="1808" spans="1:14" s="14" customFormat="1">
      <c r="A1808" s="13" t="s">
        <v>1387</v>
      </c>
      <c r="B1808" s="14">
        <v>208</v>
      </c>
      <c r="C1808" s="14">
        <v>366</v>
      </c>
      <c r="D1808" s="14" t="s">
        <v>614</v>
      </c>
      <c r="E1808" s="14">
        <v>20</v>
      </c>
      <c r="F1808" s="21">
        <v>5</v>
      </c>
      <c r="G1808" s="21">
        <v>15</v>
      </c>
      <c r="H1808" s="14">
        <v>0</v>
      </c>
      <c r="I1808" s="12">
        <v>246</v>
      </c>
      <c r="J1808" s="12">
        <v>0</v>
      </c>
      <c r="K1808" s="12">
        <v>0</v>
      </c>
      <c r="L1808" s="12">
        <v>0</v>
      </c>
      <c r="M1808" s="12">
        <v>0</v>
      </c>
      <c r="N1808" s="12">
        <v>0</v>
      </c>
    </row>
    <row r="1809" spans="1:14" s="14" customFormat="1">
      <c r="A1809" s="13" t="s">
        <v>1387</v>
      </c>
      <c r="B1809" s="14">
        <v>208</v>
      </c>
      <c r="C1809" s="14">
        <v>366</v>
      </c>
      <c r="D1809" s="14" t="s">
        <v>1388</v>
      </c>
      <c r="E1809" s="14">
        <v>20</v>
      </c>
      <c r="F1809" s="21">
        <v>5</v>
      </c>
      <c r="G1809" s="21">
        <v>15</v>
      </c>
      <c r="H1809" s="14">
        <v>0</v>
      </c>
      <c r="I1809" s="12">
        <v>246</v>
      </c>
      <c r="J1809" s="12">
        <v>0</v>
      </c>
      <c r="K1809" s="12">
        <v>0</v>
      </c>
      <c r="L1809" s="12">
        <v>0</v>
      </c>
      <c r="M1809" s="12">
        <v>0</v>
      </c>
      <c r="N1809" s="12">
        <v>0</v>
      </c>
    </row>
    <row r="1810" spans="1:14" s="14" customFormat="1">
      <c r="A1810" s="13" t="s">
        <v>1387</v>
      </c>
      <c r="B1810" s="14">
        <v>208</v>
      </c>
      <c r="C1810" s="14">
        <v>366</v>
      </c>
      <c r="D1810" s="14" t="s">
        <v>624</v>
      </c>
      <c r="E1810" s="14">
        <v>20</v>
      </c>
      <c r="F1810" s="21">
        <v>5</v>
      </c>
      <c r="G1810" s="21">
        <v>15</v>
      </c>
      <c r="H1810" s="14">
        <v>0</v>
      </c>
      <c r="I1810" s="12">
        <v>246</v>
      </c>
      <c r="J1810" s="12">
        <v>0</v>
      </c>
      <c r="K1810" s="12">
        <v>0</v>
      </c>
      <c r="L1810" s="12">
        <v>0</v>
      </c>
      <c r="M1810" s="12">
        <v>0</v>
      </c>
      <c r="N1810" s="12">
        <v>0</v>
      </c>
    </row>
    <row r="1811" spans="1:14" s="14" customFormat="1">
      <c r="A1811" s="13" t="s">
        <v>1387</v>
      </c>
      <c r="B1811" s="14">
        <v>208</v>
      </c>
      <c r="C1811" s="14">
        <v>366</v>
      </c>
      <c r="D1811" s="14" t="s">
        <v>622</v>
      </c>
      <c r="E1811" s="14">
        <v>20</v>
      </c>
      <c r="F1811" s="21">
        <v>5</v>
      </c>
      <c r="G1811" s="21">
        <v>15</v>
      </c>
      <c r="H1811" s="14">
        <v>0</v>
      </c>
      <c r="I1811" s="12">
        <v>246</v>
      </c>
      <c r="J1811" s="12">
        <v>0</v>
      </c>
      <c r="K1811" s="12">
        <v>0</v>
      </c>
      <c r="L1811" s="12">
        <v>0</v>
      </c>
      <c r="M1811" s="12">
        <v>0</v>
      </c>
      <c r="N1811" s="12">
        <v>0</v>
      </c>
    </row>
    <row r="1812" spans="1:14" s="14" customFormat="1">
      <c r="A1812" s="13" t="s">
        <v>1387</v>
      </c>
      <c r="B1812" s="14">
        <v>208</v>
      </c>
      <c r="C1812" s="14">
        <v>366</v>
      </c>
      <c r="D1812" s="14" t="s">
        <v>620</v>
      </c>
      <c r="E1812" s="14">
        <v>20</v>
      </c>
      <c r="F1812" s="21">
        <v>5</v>
      </c>
      <c r="G1812" s="21">
        <v>15</v>
      </c>
      <c r="H1812" s="14">
        <v>0</v>
      </c>
      <c r="I1812" s="12">
        <v>246</v>
      </c>
      <c r="J1812" s="12">
        <v>0</v>
      </c>
      <c r="K1812" s="12">
        <v>0</v>
      </c>
      <c r="L1812" s="12">
        <v>0</v>
      </c>
      <c r="M1812" s="12">
        <v>0</v>
      </c>
      <c r="N1812" s="12">
        <v>0</v>
      </c>
    </row>
    <row r="1813" spans="1:14" s="14" customFormat="1">
      <c r="A1813" s="13" t="s">
        <v>1387</v>
      </c>
      <c r="B1813" s="14">
        <v>174</v>
      </c>
      <c r="C1813" s="14">
        <v>178</v>
      </c>
      <c r="D1813" s="14" t="s">
        <v>614</v>
      </c>
      <c r="E1813" s="14">
        <v>20</v>
      </c>
      <c r="F1813" s="21">
        <v>5</v>
      </c>
      <c r="G1813" s="21">
        <v>15</v>
      </c>
      <c r="H1813" s="14">
        <v>0</v>
      </c>
      <c r="I1813" s="12">
        <v>246</v>
      </c>
      <c r="J1813" s="12">
        <v>0</v>
      </c>
      <c r="K1813" s="12">
        <v>0</v>
      </c>
      <c r="L1813" s="12">
        <v>0</v>
      </c>
      <c r="M1813" s="12">
        <v>0</v>
      </c>
      <c r="N1813" s="12">
        <v>0</v>
      </c>
    </row>
    <row r="1814" spans="1:14" s="14" customFormat="1">
      <c r="A1814" s="13" t="s">
        <v>1387</v>
      </c>
      <c r="B1814" s="14">
        <v>174</v>
      </c>
      <c r="C1814" s="14">
        <v>178</v>
      </c>
      <c r="D1814" s="14" t="s">
        <v>1388</v>
      </c>
      <c r="E1814" s="14">
        <v>20</v>
      </c>
      <c r="F1814" s="21">
        <v>5</v>
      </c>
      <c r="G1814" s="21">
        <v>15</v>
      </c>
      <c r="H1814" s="14">
        <v>0</v>
      </c>
      <c r="I1814" s="12">
        <v>246</v>
      </c>
      <c r="J1814" s="12">
        <v>0</v>
      </c>
      <c r="K1814" s="12">
        <v>0</v>
      </c>
      <c r="L1814" s="12">
        <v>0</v>
      </c>
      <c r="M1814" s="12">
        <v>0</v>
      </c>
      <c r="N1814" s="12">
        <v>0</v>
      </c>
    </row>
    <row r="1815" spans="1:14" s="14" customFormat="1">
      <c r="A1815" s="13" t="s">
        <v>1387</v>
      </c>
      <c r="B1815" s="14">
        <v>174</v>
      </c>
      <c r="C1815" s="14">
        <v>178</v>
      </c>
      <c r="D1815" s="14" t="s">
        <v>624</v>
      </c>
      <c r="E1815" s="14">
        <v>20</v>
      </c>
      <c r="F1815" s="21">
        <v>5</v>
      </c>
      <c r="G1815" s="21">
        <v>15</v>
      </c>
      <c r="H1815" s="14">
        <v>0</v>
      </c>
      <c r="I1815" s="12">
        <v>246</v>
      </c>
      <c r="J1815" s="12">
        <v>0</v>
      </c>
      <c r="K1815" s="12">
        <v>0</v>
      </c>
      <c r="L1815" s="12">
        <v>0</v>
      </c>
      <c r="M1815" s="12">
        <v>0</v>
      </c>
      <c r="N1815" s="12">
        <v>0</v>
      </c>
    </row>
    <row r="1816" spans="1:14" s="14" customFormat="1">
      <c r="A1816" s="13" t="s">
        <v>1387</v>
      </c>
      <c r="B1816" s="14">
        <v>174</v>
      </c>
      <c r="C1816" s="14">
        <v>178</v>
      </c>
      <c r="D1816" s="14" t="s">
        <v>622</v>
      </c>
      <c r="E1816" s="14">
        <v>20</v>
      </c>
      <c r="F1816" s="21">
        <v>5</v>
      </c>
      <c r="G1816" s="21">
        <v>15</v>
      </c>
      <c r="H1816" s="14">
        <v>0</v>
      </c>
      <c r="I1816" s="12">
        <v>246</v>
      </c>
      <c r="J1816" s="12">
        <v>0</v>
      </c>
      <c r="K1816" s="12">
        <v>0</v>
      </c>
      <c r="L1816" s="12">
        <v>0</v>
      </c>
      <c r="M1816" s="12">
        <v>0</v>
      </c>
      <c r="N1816" s="12">
        <v>0</v>
      </c>
    </row>
    <row r="1817" spans="1:14" s="14" customFormat="1">
      <c r="A1817" s="13" t="s">
        <v>1387</v>
      </c>
      <c r="B1817" s="14">
        <v>174</v>
      </c>
      <c r="C1817" s="14">
        <v>178</v>
      </c>
      <c r="D1817" s="14" t="s">
        <v>620</v>
      </c>
      <c r="E1817" s="14">
        <v>20</v>
      </c>
      <c r="F1817" s="21">
        <v>5</v>
      </c>
      <c r="G1817" s="21">
        <v>15</v>
      </c>
      <c r="H1817" s="14">
        <v>0</v>
      </c>
      <c r="I1817" s="12">
        <v>246</v>
      </c>
      <c r="J1817" s="12">
        <v>0</v>
      </c>
      <c r="K1817" s="12">
        <v>0</v>
      </c>
      <c r="L1817" s="12">
        <v>0</v>
      </c>
      <c r="M1817" s="12">
        <v>0</v>
      </c>
      <c r="N1817" s="12">
        <v>0</v>
      </c>
    </row>
    <row r="1818" spans="1:14" s="14" customFormat="1">
      <c r="A1818" s="13" t="s">
        <v>1387</v>
      </c>
      <c r="B1818" s="14">
        <v>360</v>
      </c>
      <c r="C1818" s="14">
        <v>150</v>
      </c>
      <c r="D1818" s="14" t="s">
        <v>614</v>
      </c>
      <c r="E1818" s="14">
        <v>20</v>
      </c>
      <c r="F1818" s="21">
        <v>5</v>
      </c>
      <c r="G1818" s="21">
        <v>15</v>
      </c>
      <c r="H1818" s="14">
        <v>0</v>
      </c>
      <c r="I1818" s="12">
        <v>246</v>
      </c>
      <c r="J1818" s="12">
        <v>0</v>
      </c>
      <c r="K1818" s="12">
        <v>0</v>
      </c>
      <c r="L1818" s="12">
        <v>0</v>
      </c>
      <c r="M1818" s="12">
        <v>0</v>
      </c>
      <c r="N1818" s="12">
        <v>0</v>
      </c>
    </row>
    <row r="1819" spans="1:14" s="14" customFormat="1">
      <c r="A1819" s="13" t="s">
        <v>1387</v>
      </c>
      <c r="B1819" s="14">
        <v>360</v>
      </c>
      <c r="C1819" s="14">
        <v>150</v>
      </c>
      <c r="D1819" s="14" t="s">
        <v>1388</v>
      </c>
      <c r="E1819" s="14">
        <v>20</v>
      </c>
      <c r="F1819" s="21">
        <v>5</v>
      </c>
      <c r="G1819" s="21">
        <v>15</v>
      </c>
      <c r="H1819" s="14">
        <v>0</v>
      </c>
      <c r="I1819" s="12">
        <v>246</v>
      </c>
      <c r="J1819" s="12">
        <v>0</v>
      </c>
      <c r="K1819" s="12">
        <v>0</v>
      </c>
      <c r="L1819" s="12">
        <v>0</v>
      </c>
      <c r="M1819" s="12">
        <v>0</v>
      </c>
      <c r="N1819" s="12">
        <v>0</v>
      </c>
    </row>
    <row r="1820" spans="1:14" s="14" customFormat="1">
      <c r="A1820" s="13" t="s">
        <v>1387</v>
      </c>
      <c r="B1820" s="14">
        <v>360</v>
      </c>
      <c r="C1820" s="14">
        <v>150</v>
      </c>
      <c r="D1820" s="14" t="s">
        <v>624</v>
      </c>
      <c r="E1820" s="14">
        <v>20</v>
      </c>
      <c r="F1820" s="21">
        <v>5</v>
      </c>
      <c r="G1820" s="21">
        <v>15</v>
      </c>
      <c r="H1820" s="14">
        <v>0</v>
      </c>
      <c r="I1820" s="12">
        <v>246</v>
      </c>
      <c r="J1820" s="12">
        <v>0</v>
      </c>
      <c r="K1820" s="12">
        <v>0</v>
      </c>
      <c r="L1820" s="12">
        <v>0</v>
      </c>
      <c r="M1820" s="12">
        <v>0</v>
      </c>
      <c r="N1820" s="12">
        <v>0</v>
      </c>
    </row>
    <row r="1821" spans="1:14" s="14" customFormat="1">
      <c r="A1821" s="13" t="s">
        <v>1387</v>
      </c>
      <c r="B1821" s="14">
        <v>360</v>
      </c>
      <c r="C1821" s="14">
        <v>150</v>
      </c>
      <c r="D1821" s="14" t="s">
        <v>622</v>
      </c>
      <c r="E1821" s="14">
        <v>20</v>
      </c>
      <c r="F1821" s="21">
        <v>5</v>
      </c>
      <c r="G1821" s="21">
        <v>15</v>
      </c>
      <c r="H1821" s="14">
        <v>0</v>
      </c>
      <c r="I1821" s="12">
        <v>246</v>
      </c>
      <c r="J1821" s="12">
        <v>0</v>
      </c>
      <c r="K1821" s="12">
        <v>0</v>
      </c>
      <c r="L1821" s="12">
        <v>0</v>
      </c>
      <c r="M1821" s="12">
        <v>0</v>
      </c>
      <c r="N1821" s="12">
        <v>0</v>
      </c>
    </row>
    <row r="1822" spans="1:14" s="14" customFormat="1">
      <c r="A1822" s="13" t="s">
        <v>1387</v>
      </c>
      <c r="B1822" s="14">
        <v>360</v>
      </c>
      <c r="C1822" s="14">
        <v>150</v>
      </c>
      <c r="D1822" s="14" t="s">
        <v>620</v>
      </c>
      <c r="E1822" s="14">
        <v>20</v>
      </c>
      <c r="F1822" s="21">
        <v>5</v>
      </c>
      <c r="G1822" s="21">
        <v>15</v>
      </c>
      <c r="H1822" s="14">
        <v>0</v>
      </c>
      <c r="I1822" s="12">
        <v>246</v>
      </c>
      <c r="J1822" s="12">
        <v>0</v>
      </c>
      <c r="K1822" s="12">
        <v>0</v>
      </c>
      <c r="L1822" s="12">
        <v>0</v>
      </c>
      <c r="M1822" s="12">
        <v>0</v>
      </c>
      <c r="N1822" s="12">
        <v>0</v>
      </c>
    </row>
    <row r="1823" spans="1:14" s="14" customFormat="1">
      <c r="A1823" s="13" t="s">
        <v>1387</v>
      </c>
      <c r="B1823" s="14">
        <v>250</v>
      </c>
      <c r="C1823" s="14">
        <v>280</v>
      </c>
      <c r="D1823" s="14" t="s">
        <v>614</v>
      </c>
      <c r="E1823" s="14">
        <v>20</v>
      </c>
      <c r="F1823" s="21">
        <v>5</v>
      </c>
      <c r="G1823" s="21">
        <v>15</v>
      </c>
      <c r="H1823" s="14">
        <v>0</v>
      </c>
      <c r="I1823" s="12">
        <v>246</v>
      </c>
      <c r="J1823" s="12">
        <v>0</v>
      </c>
      <c r="K1823" s="12">
        <v>0</v>
      </c>
      <c r="L1823" s="12">
        <v>0</v>
      </c>
      <c r="M1823" s="12">
        <v>0</v>
      </c>
      <c r="N1823" s="12">
        <v>0</v>
      </c>
    </row>
    <row r="1824" spans="1:14" s="14" customFormat="1">
      <c r="A1824" s="13" t="s">
        <v>1387</v>
      </c>
      <c r="B1824" s="14">
        <v>250</v>
      </c>
      <c r="C1824" s="14">
        <v>280</v>
      </c>
      <c r="D1824" s="14" t="s">
        <v>1388</v>
      </c>
      <c r="E1824" s="14">
        <v>20</v>
      </c>
      <c r="F1824" s="21">
        <v>5</v>
      </c>
      <c r="G1824" s="21">
        <v>15</v>
      </c>
      <c r="H1824" s="14">
        <v>0</v>
      </c>
      <c r="I1824" s="12">
        <v>246</v>
      </c>
      <c r="J1824" s="12">
        <v>0</v>
      </c>
      <c r="K1824" s="12">
        <v>0</v>
      </c>
      <c r="L1824" s="12">
        <v>0</v>
      </c>
      <c r="M1824" s="12">
        <v>0</v>
      </c>
      <c r="N1824" s="12">
        <v>0</v>
      </c>
    </row>
    <row r="1825" spans="1:14" s="14" customFormat="1">
      <c r="A1825" s="13" t="s">
        <v>1387</v>
      </c>
      <c r="B1825" s="14">
        <v>250</v>
      </c>
      <c r="C1825" s="14">
        <v>280</v>
      </c>
      <c r="D1825" s="14" t="s">
        <v>624</v>
      </c>
      <c r="E1825" s="14">
        <v>20</v>
      </c>
      <c r="F1825" s="21">
        <v>5</v>
      </c>
      <c r="G1825" s="21">
        <v>15</v>
      </c>
      <c r="H1825" s="14">
        <v>0</v>
      </c>
      <c r="I1825" s="12">
        <v>246</v>
      </c>
      <c r="J1825" s="12">
        <v>0</v>
      </c>
      <c r="K1825" s="12">
        <v>0</v>
      </c>
      <c r="L1825" s="12">
        <v>0</v>
      </c>
      <c r="M1825" s="12">
        <v>0</v>
      </c>
      <c r="N1825" s="12">
        <v>0</v>
      </c>
    </row>
    <row r="1826" spans="1:14" s="14" customFormat="1">
      <c r="A1826" s="13" t="s">
        <v>1387</v>
      </c>
      <c r="B1826" s="14">
        <v>250</v>
      </c>
      <c r="C1826" s="14">
        <v>280</v>
      </c>
      <c r="D1826" s="14" t="s">
        <v>622</v>
      </c>
      <c r="E1826" s="14">
        <v>20</v>
      </c>
      <c r="F1826" s="21">
        <v>5</v>
      </c>
      <c r="G1826" s="21">
        <v>15</v>
      </c>
      <c r="H1826" s="14">
        <v>0</v>
      </c>
      <c r="I1826" s="12">
        <v>246</v>
      </c>
      <c r="J1826" s="12">
        <v>0</v>
      </c>
      <c r="K1826" s="12">
        <v>0</v>
      </c>
      <c r="L1826" s="12">
        <v>0</v>
      </c>
      <c r="M1826" s="12">
        <v>0</v>
      </c>
      <c r="N1826" s="12">
        <v>0</v>
      </c>
    </row>
    <row r="1827" spans="1:14" s="14" customFormat="1">
      <c r="A1827" s="13" t="s">
        <v>1387</v>
      </c>
      <c r="B1827" s="14">
        <v>250</v>
      </c>
      <c r="C1827" s="14">
        <v>280</v>
      </c>
      <c r="D1827" s="14" t="s">
        <v>620</v>
      </c>
      <c r="E1827" s="14">
        <v>20</v>
      </c>
      <c r="F1827" s="21">
        <v>5</v>
      </c>
      <c r="G1827" s="21">
        <v>15</v>
      </c>
      <c r="H1827" s="14">
        <v>0</v>
      </c>
      <c r="I1827" s="12">
        <v>246</v>
      </c>
      <c r="J1827" s="12">
        <v>0</v>
      </c>
      <c r="K1827" s="12">
        <v>0</v>
      </c>
      <c r="L1827" s="12">
        <v>0</v>
      </c>
      <c r="M1827" s="12">
        <v>0</v>
      </c>
      <c r="N1827" s="12">
        <v>0</v>
      </c>
    </row>
    <row r="1829" spans="1:14">
      <c r="A1829" s="11" t="s">
        <v>1393</v>
      </c>
    </row>
    <row r="1830" spans="1:14" s="14" customFormat="1">
      <c r="A1830" s="13" t="s">
        <v>1394</v>
      </c>
      <c r="B1830" s="14">
        <v>250</v>
      </c>
      <c r="C1830" s="14">
        <v>250</v>
      </c>
      <c r="D1830" s="14" t="s">
        <v>1388</v>
      </c>
      <c r="E1830" s="14">
        <v>100</v>
      </c>
      <c r="F1830" s="21">
        <v>30</v>
      </c>
      <c r="G1830" s="73">
        <v>60</v>
      </c>
      <c r="H1830" s="14">
        <v>0</v>
      </c>
      <c r="I1830" s="12">
        <v>246</v>
      </c>
      <c r="J1830" s="12">
        <v>0</v>
      </c>
      <c r="K1830" s="12">
        <v>0</v>
      </c>
      <c r="L1830" s="12">
        <v>0</v>
      </c>
      <c r="M1830" s="12">
        <v>0</v>
      </c>
      <c r="N1830" s="12">
        <v>0</v>
      </c>
    </row>
    <row r="1831" spans="1:14" s="14" customFormat="1">
      <c r="A1831" s="13" t="s">
        <v>1394</v>
      </c>
      <c r="B1831" s="14">
        <v>250</v>
      </c>
      <c r="C1831" s="14">
        <v>250</v>
      </c>
      <c r="D1831" s="14" t="s">
        <v>624</v>
      </c>
      <c r="E1831" s="14">
        <v>100</v>
      </c>
      <c r="F1831" s="21">
        <v>30</v>
      </c>
      <c r="G1831" s="73">
        <v>60</v>
      </c>
      <c r="H1831" s="14">
        <v>0</v>
      </c>
      <c r="I1831" s="12">
        <v>246</v>
      </c>
      <c r="J1831" s="12">
        <v>0</v>
      </c>
      <c r="K1831" s="12">
        <v>0</v>
      </c>
      <c r="L1831" s="12">
        <v>0</v>
      </c>
      <c r="M1831" s="12">
        <v>0</v>
      </c>
      <c r="N1831" s="12">
        <v>0</v>
      </c>
    </row>
    <row r="1832" spans="1:14" s="14" customFormat="1">
      <c r="A1832" s="13" t="s">
        <v>1394</v>
      </c>
      <c r="B1832" s="14">
        <v>250</v>
      </c>
      <c r="C1832" s="14">
        <v>250</v>
      </c>
      <c r="D1832" s="14" t="s">
        <v>614</v>
      </c>
      <c r="E1832" s="14">
        <v>200</v>
      </c>
      <c r="F1832" s="21">
        <v>30</v>
      </c>
      <c r="G1832" s="73">
        <v>60</v>
      </c>
      <c r="H1832" s="14">
        <v>0</v>
      </c>
      <c r="I1832" s="12">
        <v>246</v>
      </c>
      <c r="J1832" s="12">
        <v>0</v>
      </c>
      <c r="K1832" s="12">
        <v>0</v>
      </c>
      <c r="L1832" s="12">
        <v>0</v>
      </c>
      <c r="M1832" s="12">
        <v>0</v>
      </c>
      <c r="N1832" s="12">
        <v>0</v>
      </c>
    </row>
    <row r="1833" spans="1:14" s="14" customFormat="1">
      <c r="A1833" s="13" t="s">
        <v>1394</v>
      </c>
      <c r="B1833" s="14">
        <v>250</v>
      </c>
      <c r="C1833" s="14">
        <v>250</v>
      </c>
      <c r="D1833" s="14" t="s">
        <v>642</v>
      </c>
      <c r="E1833" s="14">
        <v>200</v>
      </c>
      <c r="F1833" s="21">
        <v>30</v>
      </c>
      <c r="G1833" s="73">
        <v>60</v>
      </c>
      <c r="H1833" s="14">
        <v>0</v>
      </c>
      <c r="I1833" s="12">
        <v>246</v>
      </c>
      <c r="J1833" s="12">
        <v>0</v>
      </c>
      <c r="K1833" s="12">
        <v>0</v>
      </c>
      <c r="L1833" s="12">
        <v>0</v>
      </c>
      <c r="M1833" s="12">
        <v>0</v>
      </c>
      <c r="N1833" s="12">
        <v>0</v>
      </c>
    </row>
    <row r="1834" spans="1:14" s="14" customFormat="1">
      <c r="A1834" s="13" t="s">
        <v>1394</v>
      </c>
      <c r="B1834" s="14">
        <v>250</v>
      </c>
      <c r="C1834" s="14">
        <v>250</v>
      </c>
      <c r="D1834" s="14" t="s">
        <v>616</v>
      </c>
      <c r="E1834" s="14">
        <v>200</v>
      </c>
      <c r="F1834" s="21">
        <v>30</v>
      </c>
      <c r="G1834" s="73">
        <v>60</v>
      </c>
      <c r="H1834" s="14">
        <v>0</v>
      </c>
      <c r="I1834" s="12">
        <v>246</v>
      </c>
      <c r="J1834" s="12">
        <v>0</v>
      </c>
      <c r="K1834" s="12">
        <v>0</v>
      </c>
      <c r="L1834" s="12">
        <v>0</v>
      </c>
      <c r="M1834" s="12">
        <v>0</v>
      </c>
      <c r="N1834" s="12">
        <v>0</v>
      </c>
    </row>
    <row r="1835" spans="1:14" s="14" customFormat="1">
      <c r="A1835" s="13" t="s">
        <v>1395</v>
      </c>
      <c r="B1835" s="14">
        <v>250</v>
      </c>
      <c r="C1835" s="14">
        <v>250</v>
      </c>
      <c r="D1835" s="14" t="s">
        <v>1388</v>
      </c>
      <c r="E1835" s="14">
        <v>200</v>
      </c>
      <c r="F1835" s="21">
        <v>30</v>
      </c>
      <c r="G1835" s="73">
        <v>60</v>
      </c>
      <c r="H1835" s="14">
        <v>0</v>
      </c>
      <c r="I1835" s="12">
        <v>246</v>
      </c>
      <c r="J1835" s="12">
        <v>0</v>
      </c>
      <c r="K1835" s="12">
        <v>0</v>
      </c>
      <c r="L1835" s="12">
        <v>0</v>
      </c>
      <c r="M1835" s="12">
        <v>0</v>
      </c>
      <c r="N1835" s="12">
        <v>0</v>
      </c>
    </row>
    <row r="1836" spans="1:14" s="14" customFormat="1">
      <c r="A1836" s="13" t="s">
        <v>1394</v>
      </c>
      <c r="B1836" s="14">
        <v>250</v>
      </c>
      <c r="C1836" s="14">
        <v>250</v>
      </c>
      <c r="D1836" s="14" t="s">
        <v>624</v>
      </c>
      <c r="E1836" s="14">
        <v>200</v>
      </c>
      <c r="F1836" s="21">
        <v>30</v>
      </c>
      <c r="G1836" s="73">
        <v>60</v>
      </c>
      <c r="H1836" s="14">
        <v>0</v>
      </c>
      <c r="I1836" s="12">
        <v>246</v>
      </c>
      <c r="J1836" s="12">
        <v>0</v>
      </c>
      <c r="K1836" s="12">
        <v>0</v>
      </c>
      <c r="L1836" s="12">
        <v>0</v>
      </c>
      <c r="M1836" s="12">
        <v>0</v>
      </c>
      <c r="N1836" s="12">
        <v>0</v>
      </c>
    </row>
    <row r="1837" spans="1:14" s="14" customFormat="1">
      <c r="A1837" s="13" t="s">
        <v>1394</v>
      </c>
      <c r="B1837" s="14">
        <v>250</v>
      </c>
      <c r="C1837" s="14">
        <v>250</v>
      </c>
      <c r="D1837" s="14" t="s">
        <v>622</v>
      </c>
      <c r="E1837" s="14">
        <v>200</v>
      </c>
      <c r="F1837" s="21">
        <v>30</v>
      </c>
      <c r="G1837" s="73">
        <v>60</v>
      </c>
      <c r="H1837" s="14">
        <v>0</v>
      </c>
      <c r="I1837" s="12">
        <v>246</v>
      </c>
      <c r="J1837" s="12">
        <v>0</v>
      </c>
      <c r="K1837" s="12">
        <v>0</v>
      </c>
      <c r="L1837" s="12">
        <v>0</v>
      </c>
      <c r="M1837" s="12">
        <v>0</v>
      </c>
      <c r="N1837" s="12">
        <v>0</v>
      </c>
    </row>
    <row r="1838" spans="1:14" s="14" customFormat="1">
      <c r="A1838" s="13" t="s">
        <v>1394</v>
      </c>
      <c r="B1838" s="14">
        <v>250</v>
      </c>
      <c r="C1838" s="14">
        <v>250</v>
      </c>
      <c r="D1838" s="14" t="s">
        <v>620</v>
      </c>
      <c r="E1838" s="14">
        <v>200</v>
      </c>
      <c r="F1838" s="21">
        <v>30</v>
      </c>
      <c r="G1838" s="73">
        <v>60</v>
      </c>
      <c r="H1838" s="14">
        <v>0</v>
      </c>
      <c r="I1838" s="12">
        <v>246</v>
      </c>
      <c r="J1838" s="12">
        <v>0</v>
      </c>
      <c r="K1838" s="12">
        <v>0</v>
      </c>
      <c r="L1838" s="12">
        <v>0</v>
      </c>
      <c r="M1838" s="12">
        <v>0</v>
      </c>
      <c r="N1838" s="12">
        <v>0</v>
      </c>
    </row>
    <row r="1839" spans="1:14" s="14" customFormat="1">
      <c r="A1839" s="13" t="s">
        <v>1394</v>
      </c>
      <c r="B1839" s="14">
        <v>250</v>
      </c>
      <c r="C1839" s="14">
        <v>250</v>
      </c>
      <c r="D1839" s="14" t="s">
        <v>613</v>
      </c>
      <c r="E1839" s="14">
        <v>200</v>
      </c>
      <c r="F1839" s="21">
        <v>3</v>
      </c>
      <c r="G1839" s="73">
        <v>60</v>
      </c>
      <c r="H1839" s="14">
        <v>0</v>
      </c>
      <c r="I1839" s="12">
        <v>246</v>
      </c>
      <c r="J1839" s="12">
        <v>0</v>
      </c>
      <c r="K1839" s="12">
        <v>0</v>
      </c>
      <c r="L1839" s="12">
        <v>0</v>
      </c>
      <c r="M1839" s="12">
        <v>0</v>
      </c>
      <c r="N1839" s="12">
        <v>0</v>
      </c>
    </row>
    <row r="1840" spans="1:14" s="14" customFormat="1">
      <c r="A1840" s="13" t="s">
        <v>1394</v>
      </c>
      <c r="B1840" s="14">
        <v>250</v>
      </c>
      <c r="C1840" s="14">
        <v>250</v>
      </c>
      <c r="D1840" s="14" t="s">
        <v>615</v>
      </c>
      <c r="E1840" s="14">
        <v>200</v>
      </c>
      <c r="F1840" s="21">
        <v>3</v>
      </c>
      <c r="G1840" s="73">
        <v>60</v>
      </c>
      <c r="H1840" s="14">
        <v>0</v>
      </c>
      <c r="I1840" s="12">
        <v>246</v>
      </c>
      <c r="J1840" s="12">
        <v>0</v>
      </c>
      <c r="K1840" s="12">
        <v>0</v>
      </c>
      <c r="L1840" s="12">
        <v>0</v>
      </c>
      <c r="M1840" s="12">
        <v>0</v>
      </c>
      <c r="N1840" s="12">
        <v>0</v>
      </c>
    </row>
    <row r="1841" spans="1:14" s="14" customFormat="1">
      <c r="A1841" s="13" t="s">
        <v>1394</v>
      </c>
      <c r="B1841" s="14">
        <v>250</v>
      </c>
      <c r="C1841" s="14">
        <v>250</v>
      </c>
      <c r="D1841" s="14" t="s">
        <v>1390</v>
      </c>
      <c r="E1841" s="14">
        <v>200</v>
      </c>
      <c r="F1841" s="21">
        <v>3</v>
      </c>
      <c r="G1841" s="73">
        <v>60</v>
      </c>
      <c r="H1841" s="14">
        <v>0</v>
      </c>
      <c r="I1841" s="12">
        <v>246</v>
      </c>
      <c r="J1841" s="12">
        <v>0</v>
      </c>
      <c r="K1841" s="12">
        <v>0</v>
      </c>
      <c r="L1841" s="12">
        <v>0</v>
      </c>
      <c r="M1841" s="12">
        <v>0</v>
      </c>
      <c r="N1841" s="12">
        <v>0</v>
      </c>
    </row>
    <row r="1842" spans="1:14" s="14" customFormat="1">
      <c r="A1842" s="13" t="s">
        <v>1394</v>
      </c>
      <c r="B1842" s="14">
        <v>250</v>
      </c>
      <c r="C1842" s="14">
        <v>250</v>
      </c>
      <c r="D1842" s="14" t="s">
        <v>623</v>
      </c>
      <c r="E1842" s="14">
        <v>200</v>
      </c>
      <c r="F1842" s="21">
        <v>3</v>
      </c>
      <c r="G1842" s="73">
        <v>60</v>
      </c>
      <c r="H1842" s="14">
        <v>0</v>
      </c>
      <c r="I1842" s="12">
        <v>246</v>
      </c>
      <c r="J1842" s="12">
        <v>0</v>
      </c>
      <c r="K1842" s="12">
        <v>0</v>
      </c>
      <c r="L1842" s="12">
        <v>0</v>
      </c>
      <c r="M1842" s="12">
        <v>0</v>
      </c>
      <c r="N1842" s="12">
        <v>0</v>
      </c>
    </row>
    <row r="1843" spans="1:14" s="14" customFormat="1">
      <c r="A1843" s="13" t="s">
        <v>1394</v>
      </c>
      <c r="B1843" s="14">
        <v>250</v>
      </c>
      <c r="C1843" s="14">
        <v>250</v>
      </c>
      <c r="D1843" s="14" t="s">
        <v>621</v>
      </c>
      <c r="E1843" s="14">
        <v>200</v>
      </c>
      <c r="F1843" s="21">
        <v>3</v>
      </c>
      <c r="G1843" s="73">
        <v>60</v>
      </c>
      <c r="H1843" s="14">
        <v>0</v>
      </c>
      <c r="I1843" s="12">
        <v>246</v>
      </c>
      <c r="J1843" s="12">
        <v>0</v>
      </c>
      <c r="K1843" s="12">
        <v>0</v>
      </c>
      <c r="L1843" s="12">
        <v>0</v>
      </c>
      <c r="M1843" s="12">
        <v>0</v>
      </c>
      <c r="N1843" s="12">
        <v>0</v>
      </c>
    </row>
    <row r="1844" spans="1:14" s="14" customFormat="1">
      <c r="A1844" s="13" t="s">
        <v>1394</v>
      </c>
      <c r="B1844" s="14">
        <v>250</v>
      </c>
      <c r="C1844" s="14">
        <v>250</v>
      </c>
      <c r="D1844" s="14" t="s">
        <v>619</v>
      </c>
      <c r="E1844" s="14">
        <v>200</v>
      </c>
      <c r="F1844" s="21">
        <v>3</v>
      </c>
      <c r="G1844" s="73">
        <v>60</v>
      </c>
      <c r="H1844" s="14">
        <v>0</v>
      </c>
      <c r="I1844" s="12">
        <v>246</v>
      </c>
      <c r="J1844" s="12">
        <v>0</v>
      </c>
      <c r="K1844" s="12">
        <v>0</v>
      </c>
      <c r="L1844" s="12">
        <v>0</v>
      </c>
      <c r="M1844" s="12">
        <v>0</v>
      </c>
      <c r="N1844" s="12">
        <v>0</v>
      </c>
    </row>
    <row r="1845" spans="1:14" s="14" customFormat="1">
      <c r="A1845" s="13" t="s">
        <v>1394</v>
      </c>
      <c r="B1845" s="14">
        <v>250</v>
      </c>
      <c r="C1845" s="14">
        <v>250</v>
      </c>
      <c r="D1845" s="14" t="s">
        <v>641</v>
      </c>
      <c r="E1845" s="14">
        <v>200</v>
      </c>
      <c r="F1845" s="21">
        <v>3</v>
      </c>
      <c r="G1845" s="73">
        <v>60</v>
      </c>
      <c r="H1845" s="14">
        <v>0</v>
      </c>
      <c r="I1845" s="12">
        <v>246</v>
      </c>
      <c r="J1845" s="12">
        <v>0</v>
      </c>
      <c r="K1845" s="12">
        <v>0</v>
      </c>
      <c r="L1845" s="12">
        <v>0</v>
      </c>
      <c r="M1845" s="12">
        <v>0</v>
      </c>
      <c r="N1845" s="12">
        <v>0</v>
      </c>
    </row>
    <row r="1846" spans="1:14" s="16" customFormat="1">
      <c r="A1846" s="15" t="s">
        <v>1394</v>
      </c>
      <c r="B1846" s="16">
        <v>250</v>
      </c>
      <c r="C1846" s="16">
        <v>250</v>
      </c>
      <c r="D1846" s="16" t="s">
        <v>1392</v>
      </c>
      <c r="E1846" s="16">
        <v>200</v>
      </c>
      <c r="F1846" s="22">
        <v>2</v>
      </c>
      <c r="G1846" s="22">
        <v>60</v>
      </c>
      <c r="H1846" s="16">
        <v>0</v>
      </c>
      <c r="I1846" s="18">
        <v>249</v>
      </c>
      <c r="J1846" s="18">
        <v>0</v>
      </c>
      <c r="K1846" s="18">
        <v>0</v>
      </c>
      <c r="L1846" s="12">
        <v>0</v>
      </c>
      <c r="M1846" s="12">
        <v>0</v>
      </c>
      <c r="N1846" s="12">
        <v>0</v>
      </c>
    </row>
    <row r="1847" spans="1:14" s="14" customFormat="1">
      <c r="A1847" s="13" t="s">
        <v>1394</v>
      </c>
      <c r="B1847" s="14">
        <v>180</v>
      </c>
      <c r="C1847" s="14">
        <v>80</v>
      </c>
      <c r="D1847" s="14" t="s">
        <v>614</v>
      </c>
      <c r="E1847" s="14">
        <v>30</v>
      </c>
      <c r="F1847" s="21">
        <v>5</v>
      </c>
      <c r="G1847" s="21">
        <v>15</v>
      </c>
      <c r="H1847" s="14">
        <v>0</v>
      </c>
      <c r="I1847" s="12">
        <v>246</v>
      </c>
      <c r="J1847" s="12">
        <v>0</v>
      </c>
      <c r="K1847" s="12">
        <v>0</v>
      </c>
      <c r="L1847" s="12">
        <v>0</v>
      </c>
      <c r="M1847" s="12">
        <v>0</v>
      </c>
      <c r="N1847" s="12">
        <v>0</v>
      </c>
    </row>
    <row r="1848" spans="1:14" s="14" customFormat="1">
      <c r="A1848" s="13" t="s">
        <v>1394</v>
      </c>
      <c r="B1848" s="14">
        <v>180</v>
      </c>
      <c r="C1848" s="14">
        <v>80</v>
      </c>
      <c r="D1848" s="14" t="s">
        <v>642</v>
      </c>
      <c r="E1848" s="14">
        <v>30</v>
      </c>
      <c r="F1848" s="21">
        <v>5</v>
      </c>
      <c r="G1848" s="21">
        <v>15</v>
      </c>
      <c r="H1848" s="14">
        <v>0</v>
      </c>
      <c r="I1848" s="12">
        <v>246</v>
      </c>
      <c r="J1848" s="12">
        <v>0</v>
      </c>
      <c r="K1848" s="12">
        <v>0</v>
      </c>
      <c r="L1848" s="12">
        <v>0</v>
      </c>
      <c r="M1848" s="12">
        <v>0</v>
      </c>
      <c r="N1848" s="12">
        <v>0</v>
      </c>
    </row>
    <row r="1849" spans="1:14" s="14" customFormat="1">
      <c r="A1849" s="13" t="s">
        <v>1394</v>
      </c>
      <c r="B1849" s="14">
        <v>180</v>
      </c>
      <c r="C1849" s="14">
        <v>80</v>
      </c>
      <c r="D1849" s="14" t="s">
        <v>616</v>
      </c>
      <c r="E1849" s="14">
        <v>30</v>
      </c>
      <c r="F1849" s="21">
        <v>5</v>
      </c>
      <c r="G1849" s="21">
        <v>15</v>
      </c>
      <c r="H1849" s="14">
        <v>0</v>
      </c>
      <c r="I1849" s="12">
        <v>246</v>
      </c>
      <c r="J1849" s="12">
        <v>0</v>
      </c>
      <c r="K1849" s="12">
        <v>0</v>
      </c>
      <c r="L1849" s="12">
        <v>0</v>
      </c>
      <c r="M1849" s="12">
        <v>0</v>
      </c>
      <c r="N1849" s="12">
        <v>0</v>
      </c>
    </row>
    <row r="1850" spans="1:14" s="14" customFormat="1">
      <c r="A1850" s="13" t="s">
        <v>1395</v>
      </c>
      <c r="B1850" s="14">
        <v>180</v>
      </c>
      <c r="C1850" s="14">
        <v>80</v>
      </c>
      <c r="D1850" s="14" t="s">
        <v>1388</v>
      </c>
      <c r="E1850" s="14">
        <v>30</v>
      </c>
      <c r="F1850" s="21">
        <v>5</v>
      </c>
      <c r="G1850" s="21">
        <v>15</v>
      </c>
      <c r="H1850" s="14">
        <v>0</v>
      </c>
      <c r="I1850" s="12">
        <v>246</v>
      </c>
      <c r="J1850" s="12">
        <v>0</v>
      </c>
      <c r="K1850" s="12">
        <v>0</v>
      </c>
      <c r="L1850" s="12">
        <v>0</v>
      </c>
      <c r="M1850" s="12">
        <v>0</v>
      </c>
      <c r="N1850" s="12">
        <v>0</v>
      </c>
    </row>
    <row r="1851" spans="1:14" s="14" customFormat="1">
      <c r="A1851" s="13" t="s">
        <v>1394</v>
      </c>
      <c r="B1851" s="14">
        <v>180</v>
      </c>
      <c r="C1851" s="14">
        <v>80</v>
      </c>
      <c r="D1851" s="14" t="s">
        <v>624</v>
      </c>
      <c r="E1851" s="14">
        <v>30</v>
      </c>
      <c r="F1851" s="21">
        <v>5</v>
      </c>
      <c r="G1851" s="21">
        <v>15</v>
      </c>
      <c r="H1851" s="14">
        <v>0</v>
      </c>
      <c r="I1851" s="12">
        <v>246</v>
      </c>
      <c r="J1851" s="12">
        <v>0</v>
      </c>
      <c r="K1851" s="12">
        <v>0</v>
      </c>
      <c r="L1851" s="12">
        <v>0</v>
      </c>
      <c r="M1851" s="12">
        <v>0</v>
      </c>
      <c r="N1851" s="12">
        <v>0</v>
      </c>
    </row>
    <row r="1852" spans="1:14" s="14" customFormat="1">
      <c r="A1852" s="13" t="s">
        <v>1394</v>
      </c>
      <c r="B1852" s="14">
        <v>180</v>
      </c>
      <c r="C1852" s="14">
        <v>80</v>
      </c>
      <c r="D1852" s="14" t="s">
        <v>622</v>
      </c>
      <c r="E1852" s="14">
        <v>30</v>
      </c>
      <c r="F1852" s="21">
        <v>5</v>
      </c>
      <c r="G1852" s="21">
        <v>15</v>
      </c>
      <c r="H1852" s="14">
        <v>0</v>
      </c>
      <c r="I1852" s="12">
        <v>246</v>
      </c>
      <c r="J1852" s="12">
        <v>0</v>
      </c>
      <c r="K1852" s="12">
        <v>0</v>
      </c>
      <c r="L1852" s="12">
        <v>0</v>
      </c>
      <c r="M1852" s="12">
        <v>0</v>
      </c>
      <c r="N1852" s="12">
        <v>0</v>
      </c>
    </row>
    <row r="1853" spans="1:14" s="14" customFormat="1">
      <c r="A1853" s="13" t="s">
        <v>1394</v>
      </c>
      <c r="B1853" s="14">
        <v>180</v>
      </c>
      <c r="C1853" s="14">
        <v>80</v>
      </c>
      <c r="D1853" s="14" t="s">
        <v>620</v>
      </c>
      <c r="E1853" s="14">
        <v>30</v>
      </c>
      <c r="F1853" s="21">
        <v>5</v>
      </c>
      <c r="G1853" s="21">
        <v>15</v>
      </c>
      <c r="H1853" s="14">
        <v>0</v>
      </c>
      <c r="I1853" s="12">
        <v>246</v>
      </c>
      <c r="J1853" s="12">
        <v>0</v>
      </c>
      <c r="K1853" s="12">
        <v>0</v>
      </c>
      <c r="L1853" s="12">
        <v>0</v>
      </c>
      <c r="M1853" s="12">
        <v>0</v>
      </c>
      <c r="N1853" s="12">
        <v>0</v>
      </c>
    </row>
    <row r="1854" spans="1:14" s="14" customFormat="1">
      <c r="A1854" s="13" t="s">
        <v>1394</v>
      </c>
      <c r="B1854" s="14">
        <v>330</v>
      </c>
      <c r="C1854" s="14">
        <v>90</v>
      </c>
      <c r="D1854" s="14" t="s">
        <v>614</v>
      </c>
      <c r="E1854" s="14">
        <v>30</v>
      </c>
      <c r="F1854" s="21">
        <v>5</v>
      </c>
      <c r="G1854" s="21">
        <v>15</v>
      </c>
      <c r="H1854" s="14">
        <v>0</v>
      </c>
      <c r="I1854" s="12">
        <v>246</v>
      </c>
      <c r="J1854" s="12">
        <v>0</v>
      </c>
      <c r="K1854" s="12">
        <v>0</v>
      </c>
      <c r="L1854" s="12">
        <v>0</v>
      </c>
      <c r="M1854" s="12">
        <v>0</v>
      </c>
      <c r="N1854" s="12">
        <v>0</v>
      </c>
    </row>
    <row r="1855" spans="1:14" s="14" customFormat="1">
      <c r="A1855" s="13" t="s">
        <v>1394</v>
      </c>
      <c r="B1855" s="14">
        <v>330</v>
      </c>
      <c r="C1855" s="14">
        <v>90</v>
      </c>
      <c r="D1855" s="14" t="s">
        <v>642</v>
      </c>
      <c r="E1855" s="14">
        <v>30</v>
      </c>
      <c r="F1855" s="21">
        <v>5</v>
      </c>
      <c r="G1855" s="21">
        <v>15</v>
      </c>
      <c r="H1855" s="14">
        <v>0</v>
      </c>
      <c r="I1855" s="12">
        <v>246</v>
      </c>
      <c r="J1855" s="12">
        <v>0</v>
      </c>
      <c r="K1855" s="12">
        <v>0</v>
      </c>
      <c r="L1855" s="12">
        <v>0</v>
      </c>
      <c r="M1855" s="12">
        <v>0</v>
      </c>
      <c r="N1855" s="12">
        <v>0</v>
      </c>
    </row>
    <row r="1856" spans="1:14" s="14" customFormat="1">
      <c r="A1856" s="13" t="s">
        <v>1394</v>
      </c>
      <c r="B1856" s="14">
        <v>330</v>
      </c>
      <c r="C1856" s="14">
        <v>90</v>
      </c>
      <c r="D1856" s="14" t="s">
        <v>616</v>
      </c>
      <c r="E1856" s="14">
        <v>30</v>
      </c>
      <c r="F1856" s="21">
        <v>5</v>
      </c>
      <c r="G1856" s="21">
        <v>15</v>
      </c>
      <c r="H1856" s="14">
        <v>0</v>
      </c>
      <c r="I1856" s="12">
        <v>246</v>
      </c>
      <c r="J1856" s="12">
        <v>0</v>
      </c>
      <c r="K1856" s="12">
        <v>0</v>
      </c>
      <c r="L1856" s="12">
        <v>0</v>
      </c>
      <c r="M1856" s="12">
        <v>0</v>
      </c>
      <c r="N1856" s="12">
        <v>0</v>
      </c>
    </row>
    <row r="1857" spans="1:14" s="14" customFormat="1">
      <c r="A1857" s="13" t="s">
        <v>1395</v>
      </c>
      <c r="B1857" s="14">
        <v>330</v>
      </c>
      <c r="C1857" s="14">
        <v>90</v>
      </c>
      <c r="D1857" s="14" t="s">
        <v>1388</v>
      </c>
      <c r="E1857" s="14">
        <v>30</v>
      </c>
      <c r="F1857" s="21">
        <v>5</v>
      </c>
      <c r="G1857" s="21">
        <v>15</v>
      </c>
      <c r="H1857" s="14">
        <v>0</v>
      </c>
      <c r="I1857" s="12">
        <v>246</v>
      </c>
      <c r="J1857" s="12">
        <v>0</v>
      </c>
      <c r="K1857" s="12">
        <v>0</v>
      </c>
      <c r="L1857" s="12">
        <v>0</v>
      </c>
      <c r="M1857" s="12">
        <v>0</v>
      </c>
      <c r="N1857" s="12">
        <v>0</v>
      </c>
    </row>
    <row r="1858" spans="1:14" s="14" customFormat="1">
      <c r="A1858" s="13" t="s">
        <v>1394</v>
      </c>
      <c r="B1858" s="14">
        <v>330</v>
      </c>
      <c r="C1858" s="14">
        <v>90</v>
      </c>
      <c r="D1858" s="14" t="s">
        <v>624</v>
      </c>
      <c r="E1858" s="14">
        <v>30</v>
      </c>
      <c r="F1858" s="21">
        <v>5</v>
      </c>
      <c r="G1858" s="21">
        <v>15</v>
      </c>
      <c r="H1858" s="14">
        <v>0</v>
      </c>
      <c r="I1858" s="12">
        <v>246</v>
      </c>
      <c r="J1858" s="12">
        <v>0</v>
      </c>
      <c r="K1858" s="12">
        <v>0</v>
      </c>
      <c r="L1858" s="12">
        <v>0</v>
      </c>
      <c r="M1858" s="12">
        <v>0</v>
      </c>
      <c r="N1858" s="12">
        <v>0</v>
      </c>
    </row>
    <row r="1859" spans="1:14" s="14" customFormat="1">
      <c r="A1859" s="13" t="s">
        <v>1394</v>
      </c>
      <c r="B1859" s="14">
        <v>330</v>
      </c>
      <c r="C1859" s="14">
        <v>90</v>
      </c>
      <c r="D1859" s="14" t="s">
        <v>622</v>
      </c>
      <c r="E1859" s="14">
        <v>30</v>
      </c>
      <c r="F1859" s="21">
        <v>5</v>
      </c>
      <c r="G1859" s="21">
        <v>15</v>
      </c>
      <c r="H1859" s="14">
        <v>0</v>
      </c>
      <c r="I1859" s="12">
        <v>246</v>
      </c>
      <c r="J1859" s="12">
        <v>0</v>
      </c>
      <c r="K1859" s="12">
        <v>0</v>
      </c>
      <c r="L1859" s="12">
        <v>0</v>
      </c>
      <c r="M1859" s="12">
        <v>0</v>
      </c>
      <c r="N1859" s="12">
        <v>0</v>
      </c>
    </row>
    <row r="1860" spans="1:14" s="14" customFormat="1">
      <c r="A1860" s="13" t="s">
        <v>1394</v>
      </c>
      <c r="B1860" s="14">
        <v>330</v>
      </c>
      <c r="C1860" s="14">
        <v>90</v>
      </c>
      <c r="D1860" s="14" t="s">
        <v>620</v>
      </c>
      <c r="E1860" s="14">
        <v>30</v>
      </c>
      <c r="F1860" s="21">
        <v>5</v>
      </c>
      <c r="G1860" s="21">
        <v>15</v>
      </c>
      <c r="H1860" s="14">
        <v>0</v>
      </c>
      <c r="I1860" s="12">
        <v>246</v>
      </c>
      <c r="J1860" s="12">
        <v>0</v>
      </c>
      <c r="K1860" s="12">
        <v>0</v>
      </c>
      <c r="L1860" s="12">
        <v>0</v>
      </c>
      <c r="M1860" s="12">
        <v>0</v>
      </c>
      <c r="N1860" s="12">
        <v>0</v>
      </c>
    </row>
    <row r="1861" spans="1:14" s="16" customFormat="1">
      <c r="A1861" s="15" t="s">
        <v>1394</v>
      </c>
      <c r="B1861" s="16">
        <v>330</v>
      </c>
      <c r="C1861" s="16">
        <v>90</v>
      </c>
      <c r="D1861" s="16" t="s">
        <v>1392</v>
      </c>
      <c r="E1861" s="16">
        <v>5</v>
      </c>
      <c r="F1861" s="22">
        <v>1</v>
      </c>
      <c r="G1861" s="22">
        <v>60</v>
      </c>
      <c r="H1861" s="16">
        <v>0</v>
      </c>
      <c r="I1861" s="18">
        <v>249</v>
      </c>
      <c r="J1861" s="18">
        <v>0</v>
      </c>
      <c r="K1861" s="18">
        <v>0</v>
      </c>
      <c r="L1861" s="12">
        <v>0</v>
      </c>
      <c r="M1861" s="12">
        <v>0</v>
      </c>
      <c r="N1861" s="12">
        <v>0</v>
      </c>
    </row>
    <row r="1862" spans="1:14" s="14" customFormat="1">
      <c r="A1862" s="13" t="s">
        <v>1394</v>
      </c>
      <c r="B1862" s="14">
        <v>267</v>
      </c>
      <c r="C1862" s="14">
        <v>245</v>
      </c>
      <c r="D1862" s="14" t="s">
        <v>614</v>
      </c>
      <c r="E1862" s="14">
        <v>30</v>
      </c>
      <c r="F1862" s="21">
        <v>5</v>
      </c>
      <c r="G1862" s="21">
        <v>15</v>
      </c>
      <c r="H1862" s="14">
        <v>0</v>
      </c>
      <c r="I1862" s="12">
        <v>246</v>
      </c>
      <c r="J1862" s="12">
        <v>0</v>
      </c>
      <c r="K1862" s="12">
        <v>0</v>
      </c>
      <c r="L1862" s="12">
        <v>0</v>
      </c>
      <c r="M1862" s="12">
        <v>0</v>
      </c>
      <c r="N1862" s="12">
        <v>0</v>
      </c>
    </row>
    <row r="1863" spans="1:14" s="14" customFormat="1">
      <c r="A1863" s="13" t="s">
        <v>1394</v>
      </c>
      <c r="B1863" s="14">
        <v>267</v>
      </c>
      <c r="C1863" s="14">
        <v>245</v>
      </c>
      <c r="D1863" s="14" t="s">
        <v>642</v>
      </c>
      <c r="E1863" s="14">
        <v>30</v>
      </c>
      <c r="F1863" s="21">
        <v>5</v>
      </c>
      <c r="G1863" s="21">
        <v>15</v>
      </c>
      <c r="H1863" s="14">
        <v>0</v>
      </c>
      <c r="I1863" s="12">
        <v>246</v>
      </c>
      <c r="J1863" s="12">
        <v>0</v>
      </c>
      <c r="K1863" s="12">
        <v>0</v>
      </c>
      <c r="L1863" s="12">
        <v>0</v>
      </c>
      <c r="M1863" s="12">
        <v>0</v>
      </c>
      <c r="N1863" s="12">
        <v>0</v>
      </c>
    </row>
    <row r="1864" spans="1:14" s="14" customFormat="1">
      <c r="A1864" s="13" t="s">
        <v>1394</v>
      </c>
      <c r="B1864" s="14">
        <v>267</v>
      </c>
      <c r="C1864" s="14">
        <v>245</v>
      </c>
      <c r="D1864" s="14" t="s">
        <v>616</v>
      </c>
      <c r="E1864" s="14">
        <v>30</v>
      </c>
      <c r="F1864" s="21">
        <v>5</v>
      </c>
      <c r="G1864" s="21">
        <v>15</v>
      </c>
      <c r="H1864" s="14">
        <v>0</v>
      </c>
      <c r="I1864" s="12">
        <v>246</v>
      </c>
      <c r="J1864" s="12">
        <v>0</v>
      </c>
      <c r="K1864" s="12">
        <v>0</v>
      </c>
      <c r="L1864" s="12">
        <v>0</v>
      </c>
      <c r="M1864" s="12">
        <v>0</v>
      </c>
      <c r="N1864" s="12">
        <v>0</v>
      </c>
    </row>
    <row r="1865" spans="1:14" s="14" customFormat="1">
      <c r="A1865" s="13" t="s">
        <v>1395</v>
      </c>
      <c r="B1865" s="14">
        <v>267</v>
      </c>
      <c r="C1865" s="14">
        <v>245</v>
      </c>
      <c r="D1865" s="14" t="s">
        <v>1388</v>
      </c>
      <c r="E1865" s="14">
        <v>30</v>
      </c>
      <c r="F1865" s="21">
        <v>5</v>
      </c>
      <c r="G1865" s="21">
        <v>15</v>
      </c>
      <c r="H1865" s="14">
        <v>0</v>
      </c>
      <c r="I1865" s="12">
        <v>246</v>
      </c>
      <c r="J1865" s="12">
        <v>0</v>
      </c>
      <c r="K1865" s="12">
        <v>0</v>
      </c>
      <c r="L1865" s="12">
        <v>0</v>
      </c>
      <c r="M1865" s="12">
        <v>0</v>
      </c>
      <c r="N1865" s="12">
        <v>0</v>
      </c>
    </row>
    <row r="1866" spans="1:14" s="14" customFormat="1">
      <c r="A1866" s="13" t="s">
        <v>1394</v>
      </c>
      <c r="B1866" s="14">
        <v>267</v>
      </c>
      <c r="C1866" s="14">
        <v>245</v>
      </c>
      <c r="D1866" s="14" t="s">
        <v>624</v>
      </c>
      <c r="E1866" s="14">
        <v>30</v>
      </c>
      <c r="F1866" s="21">
        <v>5</v>
      </c>
      <c r="G1866" s="21">
        <v>15</v>
      </c>
      <c r="H1866" s="14">
        <v>0</v>
      </c>
      <c r="I1866" s="12">
        <v>246</v>
      </c>
      <c r="J1866" s="12">
        <v>0</v>
      </c>
      <c r="K1866" s="12">
        <v>0</v>
      </c>
      <c r="L1866" s="12">
        <v>0</v>
      </c>
      <c r="M1866" s="12">
        <v>0</v>
      </c>
      <c r="N1866" s="12">
        <v>0</v>
      </c>
    </row>
    <row r="1867" spans="1:14" s="14" customFormat="1">
      <c r="A1867" s="13" t="s">
        <v>1394</v>
      </c>
      <c r="B1867" s="14">
        <v>267</v>
      </c>
      <c r="C1867" s="14">
        <v>245</v>
      </c>
      <c r="D1867" s="14" t="s">
        <v>622</v>
      </c>
      <c r="E1867" s="14">
        <v>30</v>
      </c>
      <c r="F1867" s="21">
        <v>5</v>
      </c>
      <c r="G1867" s="21">
        <v>15</v>
      </c>
      <c r="H1867" s="14">
        <v>0</v>
      </c>
      <c r="I1867" s="12">
        <v>246</v>
      </c>
      <c r="J1867" s="12">
        <v>0</v>
      </c>
      <c r="K1867" s="12">
        <v>0</v>
      </c>
      <c r="L1867" s="12">
        <v>0</v>
      </c>
      <c r="M1867" s="12">
        <v>0</v>
      </c>
      <c r="N1867" s="12">
        <v>0</v>
      </c>
    </row>
    <row r="1868" spans="1:14" s="14" customFormat="1">
      <c r="A1868" s="13" t="s">
        <v>1394</v>
      </c>
      <c r="B1868" s="14">
        <v>267</v>
      </c>
      <c r="C1868" s="14">
        <v>245</v>
      </c>
      <c r="D1868" s="14" t="s">
        <v>620</v>
      </c>
      <c r="E1868" s="14">
        <v>30</v>
      </c>
      <c r="F1868" s="21">
        <v>5</v>
      </c>
      <c r="G1868" s="21">
        <v>15</v>
      </c>
      <c r="H1868" s="14">
        <v>0</v>
      </c>
      <c r="I1868" s="12">
        <v>246</v>
      </c>
      <c r="J1868" s="12">
        <v>0</v>
      </c>
      <c r="K1868" s="12">
        <v>0</v>
      </c>
      <c r="L1868" s="12">
        <v>0</v>
      </c>
      <c r="M1868" s="12">
        <v>0</v>
      </c>
      <c r="N1868" s="12">
        <v>0</v>
      </c>
    </row>
    <row r="1869" spans="1:14" s="14" customFormat="1">
      <c r="A1869" s="13" t="s">
        <v>1394</v>
      </c>
      <c r="B1869" s="14">
        <v>143</v>
      </c>
      <c r="C1869" s="14">
        <v>293</v>
      </c>
      <c r="D1869" s="14" t="s">
        <v>614</v>
      </c>
      <c r="E1869" s="14">
        <v>30</v>
      </c>
      <c r="F1869" s="21">
        <v>5</v>
      </c>
      <c r="G1869" s="21">
        <v>15</v>
      </c>
      <c r="H1869" s="14">
        <v>0</v>
      </c>
      <c r="I1869" s="12">
        <v>246</v>
      </c>
      <c r="J1869" s="12">
        <v>0</v>
      </c>
      <c r="K1869" s="12">
        <v>0</v>
      </c>
      <c r="L1869" s="12">
        <v>0</v>
      </c>
      <c r="M1869" s="12">
        <v>0</v>
      </c>
      <c r="N1869" s="12">
        <v>0</v>
      </c>
    </row>
    <row r="1870" spans="1:14" s="14" customFormat="1">
      <c r="A1870" s="13" t="s">
        <v>1394</v>
      </c>
      <c r="B1870" s="14">
        <v>143</v>
      </c>
      <c r="C1870" s="14">
        <v>293</v>
      </c>
      <c r="D1870" s="14" t="s">
        <v>642</v>
      </c>
      <c r="E1870" s="14">
        <v>30</v>
      </c>
      <c r="F1870" s="21">
        <v>5</v>
      </c>
      <c r="G1870" s="21">
        <v>15</v>
      </c>
      <c r="H1870" s="14">
        <v>0</v>
      </c>
      <c r="I1870" s="12">
        <v>246</v>
      </c>
      <c r="J1870" s="12">
        <v>0</v>
      </c>
      <c r="K1870" s="12">
        <v>0</v>
      </c>
      <c r="L1870" s="12">
        <v>0</v>
      </c>
      <c r="M1870" s="12">
        <v>0</v>
      </c>
      <c r="N1870" s="12">
        <v>0</v>
      </c>
    </row>
    <row r="1871" spans="1:14" s="14" customFormat="1">
      <c r="A1871" s="13" t="s">
        <v>1394</v>
      </c>
      <c r="B1871" s="14">
        <v>143</v>
      </c>
      <c r="C1871" s="14">
        <v>293</v>
      </c>
      <c r="D1871" s="14" t="s">
        <v>616</v>
      </c>
      <c r="E1871" s="14">
        <v>30</v>
      </c>
      <c r="F1871" s="21">
        <v>5</v>
      </c>
      <c r="G1871" s="21">
        <v>15</v>
      </c>
      <c r="H1871" s="14">
        <v>0</v>
      </c>
      <c r="I1871" s="12">
        <v>246</v>
      </c>
      <c r="J1871" s="12">
        <v>0</v>
      </c>
      <c r="K1871" s="12">
        <v>0</v>
      </c>
      <c r="L1871" s="12">
        <v>0</v>
      </c>
      <c r="M1871" s="12">
        <v>0</v>
      </c>
      <c r="N1871" s="12">
        <v>0</v>
      </c>
    </row>
    <row r="1872" spans="1:14" s="14" customFormat="1">
      <c r="A1872" s="13" t="s">
        <v>1395</v>
      </c>
      <c r="B1872" s="14">
        <v>143</v>
      </c>
      <c r="C1872" s="14">
        <v>293</v>
      </c>
      <c r="D1872" s="14" t="s">
        <v>1388</v>
      </c>
      <c r="E1872" s="14">
        <v>30</v>
      </c>
      <c r="F1872" s="21">
        <v>5</v>
      </c>
      <c r="G1872" s="21">
        <v>15</v>
      </c>
      <c r="H1872" s="14">
        <v>0</v>
      </c>
      <c r="I1872" s="12">
        <v>246</v>
      </c>
      <c r="J1872" s="12">
        <v>0</v>
      </c>
      <c r="K1872" s="12">
        <v>0</v>
      </c>
      <c r="L1872" s="12">
        <v>0</v>
      </c>
      <c r="M1872" s="12">
        <v>0</v>
      </c>
      <c r="N1872" s="12">
        <v>0</v>
      </c>
    </row>
    <row r="1873" spans="1:14" s="14" customFormat="1">
      <c r="A1873" s="13" t="s">
        <v>1394</v>
      </c>
      <c r="B1873" s="14">
        <v>143</v>
      </c>
      <c r="C1873" s="14">
        <v>293</v>
      </c>
      <c r="D1873" s="14" t="s">
        <v>624</v>
      </c>
      <c r="E1873" s="14">
        <v>30</v>
      </c>
      <c r="F1873" s="21">
        <v>5</v>
      </c>
      <c r="G1873" s="21">
        <v>15</v>
      </c>
      <c r="H1873" s="14">
        <v>0</v>
      </c>
      <c r="I1873" s="12">
        <v>246</v>
      </c>
      <c r="J1873" s="12">
        <v>0</v>
      </c>
      <c r="K1873" s="12">
        <v>0</v>
      </c>
      <c r="L1873" s="12">
        <v>0</v>
      </c>
      <c r="M1873" s="12">
        <v>0</v>
      </c>
      <c r="N1873" s="12">
        <v>0</v>
      </c>
    </row>
    <row r="1874" spans="1:14" s="14" customFormat="1">
      <c r="A1874" s="13" t="s">
        <v>1394</v>
      </c>
      <c r="B1874" s="14">
        <v>143</v>
      </c>
      <c r="C1874" s="14">
        <v>293</v>
      </c>
      <c r="D1874" s="14" t="s">
        <v>622</v>
      </c>
      <c r="E1874" s="14">
        <v>30</v>
      </c>
      <c r="F1874" s="21">
        <v>5</v>
      </c>
      <c r="G1874" s="21">
        <v>15</v>
      </c>
      <c r="H1874" s="14">
        <v>0</v>
      </c>
      <c r="I1874" s="12">
        <v>246</v>
      </c>
      <c r="J1874" s="12">
        <v>0</v>
      </c>
      <c r="K1874" s="12">
        <v>0</v>
      </c>
      <c r="L1874" s="12">
        <v>0</v>
      </c>
      <c r="M1874" s="12">
        <v>0</v>
      </c>
      <c r="N1874" s="12">
        <v>0</v>
      </c>
    </row>
    <row r="1875" spans="1:14" s="14" customFormat="1">
      <c r="A1875" s="13" t="s">
        <v>1394</v>
      </c>
      <c r="B1875" s="14">
        <v>143</v>
      </c>
      <c r="C1875" s="14">
        <v>293</v>
      </c>
      <c r="D1875" s="14" t="s">
        <v>620</v>
      </c>
      <c r="E1875" s="14">
        <v>30</v>
      </c>
      <c r="F1875" s="21">
        <v>5</v>
      </c>
      <c r="G1875" s="21">
        <v>15</v>
      </c>
      <c r="H1875" s="14">
        <v>0</v>
      </c>
      <c r="I1875" s="12">
        <v>246</v>
      </c>
      <c r="J1875" s="12">
        <v>0</v>
      </c>
      <c r="K1875" s="12">
        <v>0</v>
      </c>
      <c r="L1875" s="12">
        <v>0</v>
      </c>
      <c r="M1875" s="12">
        <v>0</v>
      </c>
      <c r="N1875" s="12">
        <v>0</v>
      </c>
    </row>
    <row r="1876" spans="1:14" s="14" customFormat="1">
      <c r="A1876" s="13" t="s">
        <v>1394</v>
      </c>
      <c r="B1876" s="14">
        <v>40</v>
      </c>
      <c r="C1876" s="14">
        <v>160</v>
      </c>
      <c r="D1876" s="14" t="s">
        <v>614</v>
      </c>
      <c r="E1876" s="14">
        <v>30</v>
      </c>
      <c r="F1876" s="21">
        <v>5</v>
      </c>
      <c r="G1876" s="21">
        <v>15</v>
      </c>
      <c r="H1876" s="14">
        <v>0</v>
      </c>
      <c r="I1876" s="12">
        <v>246</v>
      </c>
      <c r="J1876" s="12">
        <v>0</v>
      </c>
      <c r="K1876" s="12">
        <v>0</v>
      </c>
      <c r="L1876" s="12">
        <v>0</v>
      </c>
      <c r="M1876" s="12">
        <v>0</v>
      </c>
      <c r="N1876" s="12">
        <v>0</v>
      </c>
    </row>
    <row r="1877" spans="1:14" s="14" customFormat="1">
      <c r="A1877" s="13" t="s">
        <v>1394</v>
      </c>
      <c r="B1877" s="14">
        <v>40</v>
      </c>
      <c r="C1877" s="14">
        <v>160</v>
      </c>
      <c r="D1877" s="14" t="s">
        <v>642</v>
      </c>
      <c r="E1877" s="14">
        <v>30</v>
      </c>
      <c r="F1877" s="21">
        <v>5</v>
      </c>
      <c r="G1877" s="21">
        <v>15</v>
      </c>
      <c r="H1877" s="14">
        <v>0</v>
      </c>
      <c r="I1877" s="12">
        <v>246</v>
      </c>
      <c r="J1877" s="12">
        <v>0</v>
      </c>
      <c r="K1877" s="12">
        <v>0</v>
      </c>
      <c r="L1877" s="12">
        <v>0</v>
      </c>
      <c r="M1877" s="12">
        <v>0</v>
      </c>
      <c r="N1877" s="12">
        <v>0</v>
      </c>
    </row>
    <row r="1878" spans="1:14" s="14" customFormat="1">
      <c r="A1878" s="13" t="s">
        <v>1394</v>
      </c>
      <c r="B1878" s="14">
        <v>40</v>
      </c>
      <c r="C1878" s="14">
        <v>160</v>
      </c>
      <c r="D1878" s="14" t="s">
        <v>616</v>
      </c>
      <c r="E1878" s="14">
        <v>30</v>
      </c>
      <c r="F1878" s="21">
        <v>5</v>
      </c>
      <c r="G1878" s="21">
        <v>15</v>
      </c>
      <c r="H1878" s="14">
        <v>0</v>
      </c>
      <c r="I1878" s="12">
        <v>246</v>
      </c>
      <c r="J1878" s="12">
        <v>0</v>
      </c>
      <c r="K1878" s="12">
        <v>0</v>
      </c>
      <c r="L1878" s="12">
        <v>0</v>
      </c>
      <c r="M1878" s="12">
        <v>0</v>
      </c>
      <c r="N1878" s="12">
        <v>0</v>
      </c>
    </row>
    <row r="1879" spans="1:14" s="14" customFormat="1">
      <c r="A1879" s="13" t="s">
        <v>1395</v>
      </c>
      <c r="B1879" s="14">
        <v>40</v>
      </c>
      <c r="C1879" s="14">
        <v>160</v>
      </c>
      <c r="D1879" s="14" t="s">
        <v>1388</v>
      </c>
      <c r="E1879" s="14">
        <v>30</v>
      </c>
      <c r="F1879" s="21">
        <v>5</v>
      </c>
      <c r="G1879" s="21">
        <v>15</v>
      </c>
      <c r="H1879" s="14">
        <v>0</v>
      </c>
      <c r="I1879" s="12">
        <v>246</v>
      </c>
      <c r="J1879" s="12">
        <v>0</v>
      </c>
      <c r="K1879" s="12">
        <v>0</v>
      </c>
      <c r="L1879" s="12">
        <v>0</v>
      </c>
      <c r="M1879" s="12">
        <v>0</v>
      </c>
      <c r="N1879" s="12">
        <v>0</v>
      </c>
    </row>
    <row r="1880" spans="1:14" s="14" customFormat="1">
      <c r="A1880" s="13" t="s">
        <v>1394</v>
      </c>
      <c r="B1880" s="14">
        <v>40</v>
      </c>
      <c r="C1880" s="14">
        <v>160</v>
      </c>
      <c r="D1880" s="14" t="s">
        <v>624</v>
      </c>
      <c r="E1880" s="14">
        <v>30</v>
      </c>
      <c r="F1880" s="21">
        <v>5</v>
      </c>
      <c r="G1880" s="21">
        <v>15</v>
      </c>
      <c r="H1880" s="14">
        <v>0</v>
      </c>
      <c r="I1880" s="12">
        <v>246</v>
      </c>
      <c r="J1880" s="12">
        <v>0</v>
      </c>
      <c r="K1880" s="12">
        <v>0</v>
      </c>
      <c r="L1880" s="12">
        <v>0</v>
      </c>
      <c r="M1880" s="12">
        <v>0</v>
      </c>
      <c r="N1880" s="12">
        <v>0</v>
      </c>
    </row>
    <row r="1881" spans="1:14" s="14" customFormat="1">
      <c r="A1881" s="13" t="s">
        <v>1394</v>
      </c>
      <c r="B1881" s="14">
        <v>40</v>
      </c>
      <c r="C1881" s="14">
        <v>160</v>
      </c>
      <c r="D1881" s="14" t="s">
        <v>622</v>
      </c>
      <c r="E1881" s="14">
        <v>30</v>
      </c>
      <c r="F1881" s="21">
        <v>5</v>
      </c>
      <c r="G1881" s="21">
        <v>15</v>
      </c>
      <c r="H1881" s="14">
        <v>0</v>
      </c>
      <c r="I1881" s="12">
        <v>246</v>
      </c>
      <c r="J1881" s="12">
        <v>0</v>
      </c>
      <c r="K1881" s="12">
        <v>0</v>
      </c>
      <c r="L1881" s="12">
        <v>0</v>
      </c>
      <c r="M1881" s="12">
        <v>0</v>
      </c>
      <c r="N1881" s="12">
        <v>0</v>
      </c>
    </row>
    <row r="1882" spans="1:14" s="14" customFormat="1">
      <c r="A1882" s="13" t="s">
        <v>1394</v>
      </c>
      <c r="B1882" s="14">
        <v>40</v>
      </c>
      <c r="C1882" s="14">
        <v>160</v>
      </c>
      <c r="D1882" s="14" t="s">
        <v>620</v>
      </c>
      <c r="E1882" s="14">
        <v>30</v>
      </c>
      <c r="F1882" s="21">
        <v>5</v>
      </c>
      <c r="G1882" s="21">
        <v>15</v>
      </c>
      <c r="H1882" s="14">
        <v>0</v>
      </c>
      <c r="I1882" s="12">
        <v>246</v>
      </c>
      <c r="J1882" s="12">
        <v>0</v>
      </c>
      <c r="K1882" s="12">
        <v>0</v>
      </c>
      <c r="L1882" s="12">
        <v>0</v>
      </c>
      <c r="M1882" s="12">
        <v>0</v>
      </c>
      <c r="N1882" s="12">
        <v>0</v>
      </c>
    </row>
    <row r="1883" spans="1:14" s="16" customFormat="1">
      <c r="A1883" s="15" t="s">
        <v>1394</v>
      </c>
      <c r="B1883" s="16">
        <v>40</v>
      </c>
      <c r="C1883" s="16">
        <v>160</v>
      </c>
      <c r="D1883" s="16" t="s">
        <v>1392</v>
      </c>
      <c r="E1883" s="16">
        <v>5</v>
      </c>
      <c r="F1883" s="22">
        <v>1</v>
      </c>
      <c r="G1883" s="22">
        <v>60</v>
      </c>
      <c r="H1883" s="16">
        <v>0</v>
      </c>
      <c r="I1883" s="18">
        <v>249</v>
      </c>
      <c r="J1883" s="18">
        <v>0</v>
      </c>
      <c r="K1883" s="18">
        <v>0</v>
      </c>
      <c r="L1883" s="12">
        <v>0</v>
      </c>
      <c r="M1883" s="12">
        <v>0</v>
      </c>
      <c r="N1883" s="12">
        <v>0</v>
      </c>
    </row>
    <row r="1884" spans="1:14" s="14" customFormat="1">
      <c r="A1884" s="13" t="s">
        <v>1394</v>
      </c>
      <c r="B1884" s="14">
        <v>60</v>
      </c>
      <c r="C1884" s="14">
        <v>90</v>
      </c>
      <c r="D1884" s="14" t="s">
        <v>614</v>
      </c>
      <c r="E1884" s="14">
        <v>30</v>
      </c>
      <c r="F1884" s="21">
        <v>5</v>
      </c>
      <c r="G1884" s="21">
        <v>15</v>
      </c>
      <c r="H1884" s="14">
        <v>0</v>
      </c>
      <c r="I1884" s="12">
        <v>246</v>
      </c>
      <c r="J1884" s="12">
        <v>0</v>
      </c>
      <c r="K1884" s="12">
        <v>0</v>
      </c>
      <c r="L1884" s="12">
        <v>0</v>
      </c>
      <c r="M1884" s="12">
        <v>0</v>
      </c>
      <c r="N1884" s="12">
        <v>0</v>
      </c>
    </row>
    <row r="1885" spans="1:14" s="14" customFormat="1">
      <c r="A1885" s="13" t="s">
        <v>1394</v>
      </c>
      <c r="B1885" s="14">
        <v>60</v>
      </c>
      <c r="C1885" s="14">
        <v>90</v>
      </c>
      <c r="D1885" s="14" t="s">
        <v>642</v>
      </c>
      <c r="E1885" s="14">
        <v>30</v>
      </c>
      <c r="F1885" s="21">
        <v>5</v>
      </c>
      <c r="G1885" s="21">
        <v>15</v>
      </c>
      <c r="H1885" s="14">
        <v>0</v>
      </c>
      <c r="I1885" s="12">
        <v>246</v>
      </c>
      <c r="J1885" s="12">
        <v>0</v>
      </c>
      <c r="K1885" s="12">
        <v>0</v>
      </c>
      <c r="L1885" s="12">
        <v>0</v>
      </c>
      <c r="M1885" s="12">
        <v>0</v>
      </c>
      <c r="N1885" s="12">
        <v>0</v>
      </c>
    </row>
    <row r="1886" spans="1:14" s="14" customFormat="1">
      <c r="A1886" s="13" t="s">
        <v>1394</v>
      </c>
      <c r="B1886" s="14">
        <v>60</v>
      </c>
      <c r="C1886" s="14">
        <v>90</v>
      </c>
      <c r="D1886" s="14" t="s">
        <v>616</v>
      </c>
      <c r="E1886" s="14">
        <v>30</v>
      </c>
      <c r="F1886" s="21">
        <v>5</v>
      </c>
      <c r="G1886" s="21">
        <v>15</v>
      </c>
      <c r="H1886" s="14">
        <v>0</v>
      </c>
      <c r="I1886" s="12">
        <v>246</v>
      </c>
      <c r="J1886" s="12">
        <v>0</v>
      </c>
      <c r="K1886" s="12">
        <v>0</v>
      </c>
      <c r="L1886" s="12">
        <v>0</v>
      </c>
      <c r="M1886" s="12">
        <v>0</v>
      </c>
      <c r="N1886" s="12">
        <v>0</v>
      </c>
    </row>
    <row r="1887" spans="1:14" s="14" customFormat="1">
      <c r="A1887" s="13" t="s">
        <v>1395</v>
      </c>
      <c r="B1887" s="14">
        <v>60</v>
      </c>
      <c r="C1887" s="14">
        <v>90</v>
      </c>
      <c r="D1887" s="14" t="s">
        <v>1388</v>
      </c>
      <c r="E1887" s="14">
        <v>30</v>
      </c>
      <c r="F1887" s="21">
        <v>5</v>
      </c>
      <c r="G1887" s="21">
        <v>15</v>
      </c>
      <c r="H1887" s="14">
        <v>0</v>
      </c>
      <c r="I1887" s="12">
        <v>246</v>
      </c>
      <c r="J1887" s="12">
        <v>0</v>
      </c>
      <c r="K1887" s="12">
        <v>0</v>
      </c>
      <c r="L1887" s="12">
        <v>0</v>
      </c>
      <c r="M1887" s="12">
        <v>0</v>
      </c>
      <c r="N1887" s="12">
        <v>0</v>
      </c>
    </row>
    <row r="1888" spans="1:14" s="14" customFormat="1">
      <c r="A1888" s="13" t="s">
        <v>1394</v>
      </c>
      <c r="B1888" s="14">
        <v>60</v>
      </c>
      <c r="C1888" s="14">
        <v>90</v>
      </c>
      <c r="D1888" s="14" t="s">
        <v>624</v>
      </c>
      <c r="E1888" s="14">
        <v>30</v>
      </c>
      <c r="F1888" s="21">
        <v>5</v>
      </c>
      <c r="G1888" s="21">
        <v>15</v>
      </c>
      <c r="H1888" s="14">
        <v>0</v>
      </c>
      <c r="I1888" s="12">
        <v>246</v>
      </c>
      <c r="J1888" s="12">
        <v>0</v>
      </c>
      <c r="K1888" s="12">
        <v>0</v>
      </c>
      <c r="L1888" s="12">
        <v>0</v>
      </c>
      <c r="M1888" s="12">
        <v>0</v>
      </c>
      <c r="N1888" s="12">
        <v>0</v>
      </c>
    </row>
    <row r="1889" spans="1:14" s="14" customFormat="1">
      <c r="A1889" s="13" t="s">
        <v>1394</v>
      </c>
      <c r="B1889" s="14">
        <v>60</v>
      </c>
      <c r="C1889" s="14">
        <v>90</v>
      </c>
      <c r="D1889" s="14" t="s">
        <v>622</v>
      </c>
      <c r="E1889" s="14">
        <v>30</v>
      </c>
      <c r="F1889" s="21">
        <v>5</v>
      </c>
      <c r="G1889" s="21">
        <v>15</v>
      </c>
      <c r="H1889" s="14">
        <v>0</v>
      </c>
      <c r="I1889" s="12">
        <v>246</v>
      </c>
      <c r="J1889" s="12">
        <v>0</v>
      </c>
      <c r="K1889" s="12">
        <v>0</v>
      </c>
      <c r="L1889" s="12">
        <v>0</v>
      </c>
      <c r="M1889" s="12">
        <v>0</v>
      </c>
      <c r="N1889" s="12">
        <v>0</v>
      </c>
    </row>
    <row r="1890" spans="1:14" s="14" customFormat="1">
      <c r="A1890" s="13" t="s">
        <v>1394</v>
      </c>
      <c r="B1890" s="14">
        <v>60</v>
      </c>
      <c r="C1890" s="14">
        <v>90</v>
      </c>
      <c r="D1890" s="14" t="s">
        <v>620</v>
      </c>
      <c r="E1890" s="14">
        <v>30</v>
      </c>
      <c r="F1890" s="21">
        <v>5</v>
      </c>
      <c r="G1890" s="21">
        <v>15</v>
      </c>
      <c r="H1890" s="14">
        <v>0</v>
      </c>
      <c r="I1890" s="12">
        <v>246</v>
      </c>
      <c r="J1890" s="12">
        <v>0</v>
      </c>
      <c r="K1890" s="12">
        <v>0</v>
      </c>
      <c r="L1890" s="12">
        <v>0</v>
      </c>
      <c r="M1890" s="12">
        <v>0</v>
      </c>
      <c r="N1890" s="12">
        <v>0</v>
      </c>
    </row>
    <row r="1891" spans="1:14" s="14" customFormat="1">
      <c r="A1891" s="13" t="s">
        <v>1394</v>
      </c>
      <c r="B1891" s="14">
        <v>120</v>
      </c>
      <c r="C1891" s="14">
        <v>160</v>
      </c>
      <c r="D1891" s="14" t="s">
        <v>614</v>
      </c>
      <c r="E1891" s="14">
        <v>30</v>
      </c>
      <c r="F1891" s="21">
        <v>5</v>
      </c>
      <c r="G1891" s="21">
        <v>15</v>
      </c>
      <c r="H1891" s="14">
        <v>0</v>
      </c>
      <c r="I1891" s="12">
        <v>246</v>
      </c>
      <c r="J1891" s="12">
        <v>0</v>
      </c>
      <c r="K1891" s="12">
        <v>0</v>
      </c>
      <c r="L1891" s="12">
        <v>0</v>
      </c>
      <c r="M1891" s="12">
        <v>0</v>
      </c>
      <c r="N1891" s="12">
        <v>0</v>
      </c>
    </row>
    <row r="1892" spans="1:14" s="14" customFormat="1">
      <c r="A1892" s="13" t="s">
        <v>1394</v>
      </c>
      <c r="B1892" s="14">
        <v>120</v>
      </c>
      <c r="C1892" s="14">
        <v>160</v>
      </c>
      <c r="D1892" s="14" t="s">
        <v>642</v>
      </c>
      <c r="E1892" s="14">
        <v>30</v>
      </c>
      <c r="F1892" s="21">
        <v>5</v>
      </c>
      <c r="G1892" s="21">
        <v>15</v>
      </c>
      <c r="H1892" s="14">
        <v>0</v>
      </c>
      <c r="I1892" s="12">
        <v>246</v>
      </c>
      <c r="J1892" s="12">
        <v>0</v>
      </c>
      <c r="K1892" s="12">
        <v>0</v>
      </c>
      <c r="L1892" s="12">
        <v>0</v>
      </c>
      <c r="M1892" s="12">
        <v>0</v>
      </c>
      <c r="N1892" s="12">
        <v>0</v>
      </c>
    </row>
    <row r="1893" spans="1:14" s="14" customFormat="1">
      <c r="A1893" s="13" t="s">
        <v>1394</v>
      </c>
      <c r="B1893" s="14">
        <v>120</v>
      </c>
      <c r="C1893" s="14">
        <v>160</v>
      </c>
      <c r="D1893" s="14" t="s">
        <v>616</v>
      </c>
      <c r="E1893" s="14">
        <v>30</v>
      </c>
      <c r="F1893" s="21">
        <v>5</v>
      </c>
      <c r="G1893" s="21">
        <v>15</v>
      </c>
      <c r="H1893" s="14">
        <v>0</v>
      </c>
      <c r="I1893" s="12">
        <v>246</v>
      </c>
      <c r="J1893" s="12">
        <v>0</v>
      </c>
      <c r="K1893" s="12">
        <v>0</v>
      </c>
      <c r="L1893" s="12">
        <v>0</v>
      </c>
      <c r="M1893" s="12">
        <v>0</v>
      </c>
      <c r="N1893" s="12">
        <v>0</v>
      </c>
    </row>
    <row r="1894" spans="1:14" s="14" customFormat="1">
      <c r="A1894" s="13" t="s">
        <v>1395</v>
      </c>
      <c r="B1894" s="14">
        <v>120</v>
      </c>
      <c r="C1894" s="14">
        <v>160</v>
      </c>
      <c r="D1894" s="14" t="s">
        <v>1388</v>
      </c>
      <c r="E1894" s="14">
        <v>30</v>
      </c>
      <c r="F1894" s="21">
        <v>5</v>
      </c>
      <c r="G1894" s="21">
        <v>15</v>
      </c>
      <c r="H1894" s="14">
        <v>0</v>
      </c>
      <c r="I1894" s="12">
        <v>246</v>
      </c>
      <c r="J1894" s="12">
        <v>0</v>
      </c>
      <c r="K1894" s="12">
        <v>0</v>
      </c>
      <c r="L1894" s="12">
        <v>0</v>
      </c>
      <c r="M1894" s="12">
        <v>0</v>
      </c>
      <c r="N1894" s="12">
        <v>0</v>
      </c>
    </row>
    <row r="1895" spans="1:14" s="14" customFormat="1">
      <c r="A1895" s="13" t="s">
        <v>1394</v>
      </c>
      <c r="B1895" s="14">
        <v>120</v>
      </c>
      <c r="C1895" s="14">
        <v>160</v>
      </c>
      <c r="D1895" s="14" t="s">
        <v>624</v>
      </c>
      <c r="E1895" s="14">
        <v>30</v>
      </c>
      <c r="F1895" s="21">
        <v>5</v>
      </c>
      <c r="G1895" s="21">
        <v>15</v>
      </c>
      <c r="H1895" s="14">
        <v>0</v>
      </c>
      <c r="I1895" s="12">
        <v>246</v>
      </c>
      <c r="J1895" s="12">
        <v>0</v>
      </c>
      <c r="K1895" s="12">
        <v>0</v>
      </c>
      <c r="L1895" s="12">
        <v>0</v>
      </c>
      <c r="M1895" s="12">
        <v>0</v>
      </c>
      <c r="N1895" s="12">
        <v>0</v>
      </c>
    </row>
    <row r="1896" spans="1:14" s="14" customFormat="1">
      <c r="A1896" s="13" t="s">
        <v>1394</v>
      </c>
      <c r="B1896" s="14">
        <v>120</v>
      </c>
      <c r="C1896" s="14">
        <v>160</v>
      </c>
      <c r="D1896" s="14" t="s">
        <v>622</v>
      </c>
      <c r="E1896" s="14">
        <v>30</v>
      </c>
      <c r="F1896" s="21">
        <v>5</v>
      </c>
      <c r="G1896" s="21">
        <v>15</v>
      </c>
      <c r="H1896" s="14">
        <v>0</v>
      </c>
      <c r="I1896" s="12">
        <v>246</v>
      </c>
      <c r="J1896" s="12">
        <v>0</v>
      </c>
      <c r="K1896" s="12">
        <v>0</v>
      </c>
      <c r="L1896" s="12">
        <v>0</v>
      </c>
      <c r="M1896" s="12">
        <v>0</v>
      </c>
      <c r="N1896" s="12">
        <v>0</v>
      </c>
    </row>
    <row r="1897" spans="1:14" s="14" customFormat="1">
      <c r="A1897" s="13" t="s">
        <v>1394</v>
      </c>
      <c r="B1897" s="14">
        <v>120</v>
      </c>
      <c r="C1897" s="14">
        <v>160</v>
      </c>
      <c r="D1897" s="14" t="s">
        <v>620</v>
      </c>
      <c r="E1897" s="14">
        <v>30</v>
      </c>
      <c r="F1897" s="21">
        <v>5</v>
      </c>
      <c r="G1897" s="21">
        <v>15</v>
      </c>
      <c r="H1897" s="14">
        <v>0</v>
      </c>
      <c r="I1897" s="12">
        <v>246</v>
      </c>
      <c r="J1897" s="12">
        <v>0</v>
      </c>
      <c r="K1897" s="12">
        <v>0</v>
      </c>
      <c r="L1897" s="12">
        <v>0</v>
      </c>
      <c r="M1897" s="12">
        <v>0</v>
      </c>
      <c r="N1897" s="12">
        <v>0</v>
      </c>
    </row>
    <row r="1898" spans="1:14" s="14" customFormat="1">
      <c r="A1898" s="13" t="s">
        <v>1394</v>
      </c>
      <c r="B1898" s="14">
        <v>350</v>
      </c>
      <c r="C1898" s="14">
        <v>340</v>
      </c>
      <c r="D1898" s="14" t="s">
        <v>614</v>
      </c>
      <c r="E1898" s="14">
        <v>30</v>
      </c>
      <c r="F1898" s="21">
        <v>5</v>
      </c>
      <c r="G1898" s="21">
        <v>15</v>
      </c>
      <c r="H1898" s="14">
        <v>0</v>
      </c>
      <c r="I1898" s="12">
        <v>246</v>
      </c>
      <c r="J1898" s="12">
        <v>0</v>
      </c>
      <c r="K1898" s="12">
        <v>0</v>
      </c>
      <c r="L1898" s="12">
        <v>0</v>
      </c>
      <c r="M1898" s="12">
        <v>0</v>
      </c>
      <c r="N1898" s="12">
        <v>0</v>
      </c>
    </row>
    <row r="1899" spans="1:14" s="14" customFormat="1">
      <c r="A1899" s="13" t="s">
        <v>1394</v>
      </c>
      <c r="B1899" s="14">
        <v>350</v>
      </c>
      <c r="C1899" s="14">
        <v>340</v>
      </c>
      <c r="D1899" s="14" t="s">
        <v>642</v>
      </c>
      <c r="E1899" s="14">
        <v>30</v>
      </c>
      <c r="F1899" s="21">
        <v>5</v>
      </c>
      <c r="G1899" s="21">
        <v>15</v>
      </c>
      <c r="H1899" s="14">
        <v>0</v>
      </c>
      <c r="I1899" s="12">
        <v>246</v>
      </c>
      <c r="J1899" s="12">
        <v>0</v>
      </c>
      <c r="K1899" s="12">
        <v>0</v>
      </c>
      <c r="L1899" s="12">
        <v>0</v>
      </c>
      <c r="M1899" s="12">
        <v>0</v>
      </c>
      <c r="N1899" s="12">
        <v>0</v>
      </c>
    </row>
    <row r="1900" spans="1:14" s="14" customFormat="1">
      <c r="A1900" s="13" t="s">
        <v>1394</v>
      </c>
      <c r="B1900" s="14">
        <v>350</v>
      </c>
      <c r="C1900" s="14">
        <v>340</v>
      </c>
      <c r="D1900" s="14" t="s">
        <v>616</v>
      </c>
      <c r="E1900" s="14">
        <v>30</v>
      </c>
      <c r="F1900" s="21">
        <v>5</v>
      </c>
      <c r="G1900" s="21">
        <v>15</v>
      </c>
      <c r="H1900" s="14">
        <v>0</v>
      </c>
      <c r="I1900" s="12">
        <v>246</v>
      </c>
      <c r="J1900" s="12">
        <v>0</v>
      </c>
      <c r="K1900" s="12">
        <v>0</v>
      </c>
      <c r="L1900" s="12">
        <v>0</v>
      </c>
      <c r="M1900" s="12">
        <v>0</v>
      </c>
      <c r="N1900" s="12">
        <v>0</v>
      </c>
    </row>
    <row r="1901" spans="1:14" s="14" customFormat="1">
      <c r="A1901" s="13" t="s">
        <v>1395</v>
      </c>
      <c r="B1901" s="14">
        <v>350</v>
      </c>
      <c r="C1901" s="14">
        <v>340</v>
      </c>
      <c r="D1901" s="14" t="s">
        <v>1388</v>
      </c>
      <c r="E1901" s="14">
        <v>30</v>
      </c>
      <c r="F1901" s="21">
        <v>5</v>
      </c>
      <c r="G1901" s="21">
        <v>15</v>
      </c>
      <c r="H1901" s="14">
        <v>0</v>
      </c>
      <c r="I1901" s="12">
        <v>246</v>
      </c>
      <c r="J1901" s="12">
        <v>0</v>
      </c>
      <c r="K1901" s="12">
        <v>0</v>
      </c>
      <c r="L1901" s="12">
        <v>0</v>
      </c>
      <c r="M1901" s="12">
        <v>0</v>
      </c>
      <c r="N1901" s="12">
        <v>0</v>
      </c>
    </row>
    <row r="1902" spans="1:14" s="14" customFormat="1">
      <c r="A1902" s="13" t="s">
        <v>1394</v>
      </c>
      <c r="B1902" s="14">
        <v>350</v>
      </c>
      <c r="C1902" s="14">
        <v>340</v>
      </c>
      <c r="D1902" s="14" t="s">
        <v>624</v>
      </c>
      <c r="E1902" s="14">
        <v>30</v>
      </c>
      <c r="F1902" s="21">
        <v>5</v>
      </c>
      <c r="G1902" s="21">
        <v>15</v>
      </c>
      <c r="H1902" s="14">
        <v>0</v>
      </c>
      <c r="I1902" s="12">
        <v>246</v>
      </c>
      <c r="J1902" s="12">
        <v>0</v>
      </c>
      <c r="K1902" s="12">
        <v>0</v>
      </c>
      <c r="L1902" s="12">
        <v>0</v>
      </c>
      <c r="M1902" s="12">
        <v>0</v>
      </c>
      <c r="N1902" s="12">
        <v>0</v>
      </c>
    </row>
    <row r="1903" spans="1:14" s="14" customFormat="1">
      <c r="A1903" s="13" t="s">
        <v>1394</v>
      </c>
      <c r="B1903" s="14">
        <v>350</v>
      </c>
      <c r="C1903" s="14">
        <v>340</v>
      </c>
      <c r="D1903" s="14" t="s">
        <v>622</v>
      </c>
      <c r="E1903" s="14">
        <v>30</v>
      </c>
      <c r="F1903" s="21">
        <v>5</v>
      </c>
      <c r="G1903" s="21">
        <v>15</v>
      </c>
      <c r="H1903" s="14">
        <v>0</v>
      </c>
      <c r="I1903" s="12">
        <v>246</v>
      </c>
      <c r="J1903" s="12">
        <v>0</v>
      </c>
      <c r="K1903" s="12">
        <v>0</v>
      </c>
      <c r="L1903" s="12">
        <v>0</v>
      </c>
      <c r="M1903" s="12">
        <v>0</v>
      </c>
      <c r="N1903" s="12">
        <v>0</v>
      </c>
    </row>
    <row r="1904" spans="1:14" s="14" customFormat="1">
      <c r="A1904" s="13" t="s">
        <v>1394</v>
      </c>
      <c r="B1904" s="14">
        <v>350</v>
      </c>
      <c r="C1904" s="14">
        <v>340</v>
      </c>
      <c r="D1904" s="14" t="s">
        <v>620</v>
      </c>
      <c r="E1904" s="14">
        <v>30</v>
      </c>
      <c r="F1904" s="21">
        <v>5</v>
      </c>
      <c r="G1904" s="21">
        <v>15</v>
      </c>
      <c r="H1904" s="14">
        <v>0</v>
      </c>
      <c r="I1904" s="12">
        <v>246</v>
      </c>
      <c r="J1904" s="12">
        <v>0</v>
      </c>
      <c r="K1904" s="12">
        <v>0</v>
      </c>
      <c r="L1904" s="12">
        <v>0</v>
      </c>
      <c r="M1904" s="12">
        <v>0</v>
      </c>
      <c r="N1904" s="12">
        <v>0</v>
      </c>
    </row>
    <row r="1906" spans="1:14">
      <c r="A1906" s="11" t="s">
        <v>1396</v>
      </c>
    </row>
    <row r="1907" spans="1:14">
      <c r="A1907" s="11" t="s">
        <v>1397</v>
      </c>
      <c r="B1907" s="12">
        <v>40</v>
      </c>
      <c r="C1907" s="12">
        <v>40</v>
      </c>
      <c r="D1907" s="12" t="s">
        <v>624</v>
      </c>
      <c r="E1907" s="12">
        <v>20</v>
      </c>
      <c r="F1907" s="73">
        <v>8</v>
      </c>
      <c r="G1907" s="21">
        <v>10</v>
      </c>
      <c r="H1907" s="12">
        <v>0</v>
      </c>
      <c r="I1907" s="12">
        <v>246</v>
      </c>
      <c r="J1907" s="12">
        <v>0</v>
      </c>
      <c r="K1907" s="12">
        <v>0</v>
      </c>
      <c r="L1907" s="12">
        <v>0</v>
      </c>
      <c r="M1907" s="12">
        <v>0</v>
      </c>
      <c r="N1907" s="12">
        <v>0</v>
      </c>
    </row>
    <row r="1908" spans="1:14">
      <c r="A1908" s="11" t="s">
        <v>1398</v>
      </c>
      <c r="B1908" s="12">
        <v>40</v>
      </c>
      <c r="C1908" s="12">
        <v>40</v>
      </c>
      <c r="D1908" s="12" t="s">
        <v>622</v>
      </c>
      <c r="E1908" s="12">
        <v>20</v>
      </c>
      <c r="F1908" s="73">
        <v>8</v>
      </c>
      <c r="G1908" s="21">
        <v>10</v>
      </c>
      <c r="H1908" s="12">
        <v>0</v>
      </c>
      <c r="I1908" s="12">
        <v>246</v>
      </c>
      <c r="J1908" s="12">
        <v>0</v>
      </c>
      <c r="K1908" s="12">
        <v>0</v>
      </c>
      <c r="L1908" s="12">
        <v>0</v>
      </c>
      <c r="M1908" s="12">
        <v>0</v>
      </c>
      <c r="N1908" s="12">
        <v>0</v>
      </c>
    </row>
    <row r="1909" spans="1:14">
      <c r="A1909" s="11" t="s">
        <v>1397</v>
      </c>
      <c r="B1909" s="12">
        <v>40</v>
      </c>
      <c r="C1909" s="12">
        <v>40</v>
      </c>
      <c r="D1909" s="12" t="s">
        <v>620</v>
      </c>
      <c r="E1909" s="12">
        <v>20</v>
      </c>
      <c r="F1909" s="73">
        <v>8</v>
      </c>
      <c r="G1909" s="21">
        <v>10</v>
      </c>
      <c r="H1909" s="12">
        <v>0</v>
      </c>
      <c r="I1909" s="12">
        <v>246</v>
      </c>
      <c r="J1909" s="12">
        <v>0</v>
      </c>
      <c r="K1909" s="12">
        <v>0</v>
      </c>
      <c r="L1909" s="12">
        <v>0</v>
      </c>
      <c r="M1909" s="12">
        <v>0</v>
      </c>
      <c r="N1909" s="12">
        <v>0</v>
      </c>
    </row>
    <row r="1910" spans="1:14">
      <c r="A1910" s="11" t="s">
        <v>1397</v>
      </c>
      <c r="B1910" s="12">
        <v>40</v>
      </c>
      <c r="C1910" s="12">
        <v>40</v>
      </c>
      <c r="D1910" s="12" t="s">
        <v>616</v>
      </c>
      <c r="E1910" s="12">
        <v>20</v>
      </c>
      <c r="F1910" s="73">
        <v>8</v>
      </c>
      <c r="G1910" s="21">
        <v>10</v>
      </c>
      <c r="H1910" s="12">
        <v>0</v>
      </c>
      <c r="I1910" s="12">
        <v>246</v>
      </c>
      <c r="J1910" s="12">
        <v>0</v>
      </c>
      <c r="K1910" s="12">
        <v>0</v>
      </c>
      <c r="L1910" s="12">
        <v>0</v>
      </c>
      <c r="M1910" s="12">
        <v>0</v>
      </c>
      <c r="N1910" s="12">
        <v>0</v>
      </c>
    </row>
    <row r="1911" spans="1:14">
      <c r="A1911" s="11" t="s">
        <v>1397</v>
      </c>
      <c r="B1911" s="12">
        <v>50</v>
      </c>
      <c r="C1911" s="12">
        <v>50</v>
      </c>
      <c r="D1911" s="12" t="s">
        <v>624</v>
      </c>
      <c r="E1911" s="12">
        <v>20</v>
      </c>
      <c r="F1911" s="73">
        <v>8</v>
      </c>
      <c r="G1911" s="21">
        <v>10</v>
      </c>
      <c r="H1911" s="12">
        <v>0</v>
      </c>
      <c r="I1911" s="12">
        <v>246</v>
      </c>
      <c r="J1911" s="12">
        <v>0</v>
      </c>
      <c r="K1911" s="12">
        <v>0</v>
      </c>
      <c r="L1911" s="12">
        <v>0</v>
      </c>
      <c r="M1911" s="12">
        <v>0</v>
      </c>
      <c r="N1911" s="12">
        <v>0</v>
      </c>
    </row>
    <row r="1912" spans="1:14">
      <c r="A1912" s="11" t="s">
        <v>1397</v>
      </c>
      <c r="B1912" s="12">
        <v>50</v>
      </c>
      <c r="C1912" s="12">
        <v>50</v>
      </c>
      <c r="D1912" s="12" t="s">
        <v>622</v>
      </c>
      <c r="E1912" s="12">
        <v>20</v>
      </c>
      <c r="F1912" s="73">
        <v>8</v>
      </c>
      <c r="G1912" s="21">
        <v>10</v>
      </c>
      <c r="H1912" s="12">
        <v>0</v>
      </c>
      <c r="I1912" s="12">
        <v>246</v>
      </c>
      <c r="J1912" s="12">
        <v>0</v>
      </c>
      <c r="K1912" s="12">
        <v>0</v>
      </c>
      <c r="L1912" s="12">
        <v>0</v>
      </c>
      <c r="M1912" s="12">
        <v>0</v>
      </c>
      <c r="N1912" s="12">
        <v>0</v>
      </c>
    </row>
    <row r="1913" spans="1:14">
      <c r="A1913" s="11" t="s">
        <v>1397</v>
      </c>
      <c r="B1913" s="12">
        <v>50</v>
      </c>
      <c r="C1913" s="12">
        <v>50</v>
      </c>
      <c r="D1913" s="12" t="s">
        <v>620</v>
      </c>
      <c r="E1913" s="12">
        <v>20</v>
      </c>
      <c r="F1913" s="73">
        <v>8</v>
      </c>
      <c r="G1913" s="21">
        <v>10</v>
      </c>
      <c r="H1913" s="12">
        <v>0</v>
      </c>
      <c r="I1913" s="12">
        <v>246</v>
      </c>
      <c r="J1913" s="12">
        <v>0</v>
      </c>
      <c r="K1913" s="12">
        <v>0</v>
      </c>
      <c r="L1913" s="12">
        <v>0</v>
      </c>
      <c r="M1913" s="12">
        <v>0</v>
      </c>
      <c r="N1913" s="12">
        <v>0</v>
      </c>
    </row>
    <row r="1914" spans="1:14">
      <c r="A1914" s="11" t="s">
        <v>1397</v>
      </c>
      <c r="B1914" s="12">
        <v>50</v>
      </c>
      <c r="C1914" s="12">
        <v>50</v>
      </c>
      <c r="D1914" s="12" t="s">
        <v>616</v>
      </c>
      <c r="E1914" s="12">
        <v>20</v>
      </c>
      <c r="F1914" s="73">
        <v>8</v>
      </c>
      <c r="G1914" s="21">
        <v>10</v>
      </c>
      <c r="H1914" s="12">
        <v>0</v>
      </c>
      <c r="I1914" s="12">
        <v>246</v>
      </c>
      <c r="J1914" s="12">
        <v>0</v>
      </c>
      <c r="K1914" s="12">
        <v>0</v>
      </c>
      <c r="L1914" s="12">
        <v>0</v>
      </c>
      <c r="M1914" s="12">
        <v>0</v>
      </c>
      <c r="N1914" s="12">
        <v>0</v>
      </c>
    </row>
    <row r="1915" spans="1:14">
      <c r="A1915" s="11" t="s">
        <v>1397</v>
      </c>
      <c r="B1915" s="12">
        <v>60</v>
      </c>
      <c r="C1915" s="12">
        <v>60</v>
      </c>
      <c r="D1915" s="12" t="s">
        <v>624</v>
      </c>
      <c r="E1915" s="12">
        <v>20</v>
      </c>
      <c r="F1915" s="73">
        <v>8</v>
      </c>
      <c r="G1915" s="21">
        <v>10</v>
      </c>
      <c r="H1915" s="12">
        <v>0</v>
      </c>
      <c r="I1915" s="12">
        <v>246</v>
      </c>
      <c r="J1915" s="12">
        <v>0</v>
      </c>
      <c r="K1915" s="12">
        <v>0</v>
      </c>
      <c r="L1915" s="12">
        <v>0</v>
      </c>
      <c r="M1915" s="12">
        <v>0</v>
      </c>
      <c r="N1915" s="12">
        <v>0</v>
      </c>
    </row>
    <row r="1916" spans="1:14">
      <c r="A1916" s="11" t="s">
        <v>1397</v>
      </c>
      <c r="B1916" s="12">
        <v>60</v>
      </c>
      <c r="C1916" s="12">
        <v>60</v>
      </c>
      <c r="D1916" s="12" t="s">
        <v>622</v>
      </c>
      <c r="E1916" s="12">
        <v>20</v>
      </c>
      <c r="F1916" s="73">
        <v>8</v>
      </c>
      <c r="G1916" s="21">
        <v>10</v>
      </c>
      <c r="H1916" s="12">
        <v>0</v>
      </c>
      <c r="I1916" s="12">
        <v>246</v>
      </c>
      <c r="J1916" s="12">
        <v>0</v>
      </c>
      <c r="K1916" s="12">
        <v>0</v>
      </c>
      <c r="L1916" s="12">
        <v>0</v>
      </c>
      <c r="M1916" s="12">
        <v>0</v>
      </c>
      <c r="N1916" s="12">
        <v>0</v>
      </c>
    </row>
    <row r="1917" spans="1:14">
      <c r="A1917" s="11" t="s">
        <v>1397</v>
      </c>
      <c r="B1917" s="12">
        <v>60</v>
      </c>
      <c r="C1917" s="12">
        <v>60</v>
      </c>
      <c r="D1917" s="12" t="s">
        <v>620</v>
      </c>
      <c r="E1917" s="12">
        <v>20</v>
      </c>
      <c r="F1917" s="73">
        <v>8</v>
      </c>
      <c r="G1917" s="21">
        <v>10</v>
      </c>
      <c r="H1917" s="12">
        <v>0</v>
      </c>
      <c r="I1917" s="12">
        <v>246</v>
      </c>
      <c r="J1917" s="12">
        <v>0</v>
      </c>
      <c r="K1917" s="12">
        <v>0</v>
      </c>
      <c r="L1917" s="12">
        <v>0</v>
      </c>
      <c r="M1917" s="12">
        <v>0</v>
      </c>
      <c r="N1917" s="12">
        <v>0</v>
      </c>
    </row>
    <row r="1918" spans="1:14">
      <c r="A1918" s="11" t="s">
        <v>1397</v>
      </c>
      <c r="B1918" s="12">
        <v>60</v>
      </c>
      <c r="C1918" s="12">
        <v>60</v>
      </c>
      <c r="D1918" s="12" t="s">
        <v>616</v>
      </c>
      <c r="E1918" s="12">
        <v>20</v>
      </c>
      <c r="F1918" s="73">
        <v>8</v>
      </c>
      <c r="G1918" s="21">
        <v>10</v>
      </c>
      <c r="H1918" s="12">
        <v>0</v>
      </c>
      <c r="I1918" s="12">
        <v>246</v>
      </c>
      <c r="J1918" s="12">
        <v>0</v>
      </c>
      <c r="K1918" s="12">
        <v>0</v>
      </c>
      <c r="L1918" s="12">
        <v>0</v>
      </c>
      <c r="M1918" s="12">
        <v>0</v>
      </c>
      <c r="N1918" s="12">
        <v>0</v>
      </c>
    </row>
    <row r="1919" spans="1:14">
      <c r="A1919" s="11" t="s">
        <v>1397</v>
      </c>
      <c r="B1919" s="12">
        <v>40</v>
      </c>
      <c r="C1919" s="12">
        <v>50</v>
      </c>
      <c r="D1919" s="12" t="s">
        <v>624</v>
      </c>
      <c r="E1919" s="12">
        <v>20</v>
      </c>
      <c r="F1919" s="73">
        <v>8</v>
      </c>
      <c r="G1919" s="21">
        <v>10</v>
      </c>
      <c r="H1919" s="12">
        <v>0</v>
      </c>
      <c r="I1919" s="12">
        <v>246</v>
      </c>
      <c r="J1919" s="12">
        <v>0</v>
      </c>
      <c r="K1919" s="12">
        <v>0</v>
      </c>
      <c r="L1919" s="12">
        <v>0</v>
      </c>
      <c r="M1919" s="12">
        <v>0</v>
      </c>
      <c r="N1919" s="12">
        <v>0</v>
      </c>
    </row>
    <row r="1920" spans="1:14">
      <c r="A1920" s="11" t="s">
        <v>1397</v>
      </c>
      <c r="B1920" s="12">
        <v>40</v>
      </c>
      <c r="C1920" s="12">
        <v>50</v>
      </c>
      <c r="D1920" s="12" t="s">
        <v>622</v>
      </c>
      <c r="E1920" s="12">
        <v>20</v>
      </c>
      <c r="F1920" s="73">
        <v>8</v>
      </c>
      <c r="G1920" s="21">
        <v>10</v>
      </c>
      <c r="H1920" s="12">
        <v>0</v>
      </c>
      <c r="I1920" s="12">
        <v>246</v>
      </c>
      <c r="J1920" s="12">
        <v>0</v>
      </c>
      <c r="K1920" s="12">
        <v>0</v>
      </c>
      <c r="L1920" s="12">
        <v>0</v>
      </c>
      <c r="M1920" s="12">
        <v>0</v>
      </c>
      <c r="N1920" s="12">
        <v>0</v>
      </c>
    </row>
    <row r="1921" spans="1:14">
      <c r="A1921" s="11" t="s">
        <v>1397</v>
      </c>
      <c r="B1921" s="12">
        <v>40</v>
      </c>
      <c r="C1921" s="12">
        <v>50</v>
      </c>
      <c r="D1921" s="12" t="s">
        <v>620</v>
      </c>
      <c r="E1921" s="12">
        <v>20</v>
      </c>
      <c r="F1921" s="73">
        <v>8</v>
      </c>
      <c r="G1921" s="21">
        <v>10</v>
      </c>
      <c r="H1921" s="12">
        <v>0</v>
      </c>
      <c r="I1921" s="12">
        <v>246</v>
      </c>
      <c r="J1921" s="12">
        <v>0</v>
      </c>
      <c r="K1921" s="12">
        <v>0</v>
      </c>
      <c r="L1921" s="12">
        <v>0</v>
      </c>
      <c r="M1921" s="12">
        <v>0</v>
      </c>
      <c r="N1921" s="12">
        <v>0</v>
      </c>
    </row>
    <row r="1922" spans="1:14">
      <c r="A1922" s="11" t="s">
        <v>1397</v>
      </c>
      <c r="B1922" s="12">
        <v>40</v>
      </c>
      <c r="C1922" s="12">
        <v>50</v>
      </c>
      <c r="D1922" s="12" t="s">
        <v>616</v>
      </c>
      <c r="E1922" s="12">
        <v>20</v>
      </c>
      <c r="F1922" s="73">
        <v>8</v>
      </c>
      <c r="G1922" s="21">
        <v>10</v>
      </c>
      <c r="H1922" s="12">
        <v>0</v>
      </c>
      <c r="I1922" s="12">
        <v>246</v>
      </c>
      <c r="J1922" s="12">
        <v>0</v>
      </c>
      <c r="K1922" s="12">
        <v>0</v>
      </c>
      <c r="L1922" s="12">
        <v>0</v>
      </c>
      <c r="M1922" s="12">
        <v>0</v>
      </c>
      <c r="N1922" s="12">
        <v>0</v>
      </c>
    </row>
    <row r="1923" spans="1:14">
      <c r="A1923" s="11" t="s">
        <v>1397</v>
      </c>
      <c r="B1923" s="12">
        <v>50</v>
      </c>
      <c r="C1923" s="12">
        <v>40</v>
      </c>
      <c r="D1923" s="12" t="s">
        <v>624</v>
      </c>
      <c r="E1923" s="12">
        <v>20</v>
      </c>
      <c r="F1923" s="73">
        <v>8</v>
      </c>
      <c r="G1923" s="21">
        <v>10</v>
      </c>
      <c r="H1923" s="12">
        <v>0</v>
      </c>
      <c r="I1923" s="12">
        <v>246</v>
      </c>
      <c r="J1923" s="12">
        <v>0</v>
      </c>
      <c r="K1923" s="12">
        <v>0</v>
      </c>
      <c r="L1923" s="12">
        <v>0</v>
      </c>
      <c r="M1923" s="12">
        <v>0</v>
      </c>
      <c r="N1923" s="12">
        <v>0</v>
      </c>
    </row>
    <row r="1924" spans="1:14">
      <c r="A1924" s="11" t="s">
        <v>1397</v>
      </c>
      <c r="B1924" s="12">
        <v>50</v>
      </c>
      <c r="C1924" s="12">
        <v>40</v>
      </c>
      <c r="D1924" s="12" t="s">
        <v>622</v>
      </c>
      <c r="E1924" s="12">
        <v>20</v>
      </c>
      <c r="F1924" s="73">
        <v>8</v>
      </c>
      <c r="G1924" s="21">
        <v>10</v>
      </c>
      <c r="H1924" s="12">
        <v>0</v>
      </c>
      <c r="I1924" s="12">
        <v>246</v>
      </c>
      <c r="J1924" s="12">
        <v>0</v>
      </c>
      <c r="K1924" s="12">
        <v>0</v>
      </c>
      <c r="L1924" s="12">
        <v>0</v>
      </c>
      <c r="M1924" s="12">
        <v>0</v>
      </c>
      <c r="N1924" s="12">
        <v>0</v>
      </c>
    </row>
    <row r="1925" spans="1:14">
      <c r="A1925" s="11" t="s">
        <v>1397</v>
      </c>
      <c r="B1925" s="12">
        <v>50</v>
      </c>
      <c r="C1925" s="12">
        <v>40</v>
      </c>
      <c r="D1925" s="12" t="s">
        <v>620</v>
      </c>
      <c r="E1925" s="12">
        <v>20</v>
      </c>
      <c r="F1925" s="73">
        <v>8</v>
      </c>
      <c r="G1925" s="21">
        <v>10</v>
      </c>
      <c r="H1925" s="12">
        <v>0</v>
      </c>
      <c r="I1925" s="12">
        <v>246</v>
      </c>
      <c r="J1925" s="12">
        <v>0</v>
      </c>
      <c r="K1925" s="12">
        <v>0</v>
      </c>
      <c r="L1925" s="12">
        <v>0</v>
      </c>
      <c r="M1925" s="12">
        <v>0</v>
      </c>
      <c r="N1925" s="12">
        <v>0</v>
      </c>
    </row>
    <row r="1926" spans="1:14">
      <c r="A1926" s="11" t="s">
        <v>1397</v>
      </c>
      <c r="B1926" s="12">
        <v>50</v>
      </c>
      <c r="C1926" s="12">
        <v>40</v>
      </c>
      <c r="D1926" s="12" t="s">
        <v>616</v>
      </c>
      <c r="E1926" s="12">
        <v>20</v>
      </c>
      <c r="F1926" s="73">
        <v>8</v>
      </c>
      <c r="G1926" s="21">
        <v>10</v>
      </c>
      <c r="H1926" s="12">
        <v>0</v>
      </c>
      <c r="I1926" s="12">
        <v>246</v>
      </c>
      <c r="J1926" s="12">
        <v>0</v>
      </c>
      <c r="K1926" s="12">
        <v>0</v>
      </c>
      <c r="L1926" s="12">
        <v>0</v>
      </c>
      <c r="M1926" s="12">
        <v>0</v>
      </c>
      <c r="N1926" s="12">
        <v>0</v>
      </c>
    </row>
    <row r="1927" spans="1:14">
      <c r="A1927" s="11" t="s">
        <v>1397</v>
      </c>
      <c r="B1927" s="12">
        <v>60</v>
      </c>
      <c r="C1927" s="12">
        <v>50</v>
      </c>
      <c r="D1927" s="12" t="s">
        <v>624</v>
      </c>
      <c r="E1927" s="12">
        <v>20</v>
      </c>
      <c r="F1927" s="73">
        <v>8</v>
      </c>
      <c r="G1927" s="21">
        <v>10</v>
      </c>
      <c r="H1927" s="12">
        <v>0</v>
      </c>
      <c r="I1927" s="12">
        <v>246</v>
      </c>
      <c r="J1927" s="12">
        <v>0</v>
      </c>
      <c r="K1927" s="12">
        <v>0</v>
      </c>
      <c r="L1927" s="12">
        <v>0</v>
      </c>
      <c r="M1927" s="12">
        <v>0</v>
      </c>
      <c r="N1927" s="12">
        <v>0</v>
      </c>
    </row>
    <row r="1928" spans="1:14">
      <c r="A1928" s="11" t="s">
        <v>1397</v>
      </c>
      <c r="B1928" s="12">
        <v>60</v>
      </c>
      <c r="C1928" s="12">
        <v>50</v>
      </c>
      <c r="D1928" s="12" t="s">
        <v>622</v>
      </c>
      <c r="E1928" s="12">
        <v>20</v>
      </c>
      <c r="F1928" s="73">
        <v>8</v>
      </c>
      <c r="G1928" s="21">
        <v>10</v>
      </c>
      <c r="H1928" s="12">
        <v>0</v>
      </c>
      <c r="I1928" s="12">
        <v>246</v>
      </c>
      <c r="J1928" s="12">
        <v>0</v>
      </c>
      <c r="K1928" s="12">
        <v>0</v>
      </c>
      <c r="L1928" s="12">
        <v>0</v>
      </c>
      <c r="M1928" s="12">
        <v>0</v>
      </c>
      <c r="N1928" s="12">
        <v>0</v>
      </c>
    </row>
    <row r="1929" spans="1:14">
      <c r="A1929" s="11" t="s">
        <v>1397</v>
      </c>
      <c r="B1929" s="12">
        <v>60</v>
      </c>
      <c r="C1929" s="12">
        <v>50</v>
      </c>
      <c r="D1929" s="12" t="s">
        <v>620</v>
      </c>
      <c r="E1929" s="12">
        <v>20</v>
      </c>
      <c r="F1929" s="73">
        <v>8</v>
      </c>
      <c r="G1929" s="21">
        <v>10</v>
      </c>
      <c r="H1929" s="12">
        <v>0</v>
      </c>
      <c r="I1929" s="12">
        <v>246</v>
      </c>
      <c r="J1929" s="12">
        <v>0</v>
      </c>
      <c r="K1929" s="12">
        <v>0</v>
      </c>
      <c r="L1929" s="12">
        <v>0</v>
      </c>
      <c r="M1929" s="12">
        <v>0</v>
      </c>
      <c r="N1929" s="12">
        <v>0</v>
      </c>
    </row>
    <row r="1930" spans="1:14">
      <c r="A1930" s="11" t="s">
        <v>1397</v>
      </c>
      <c r="B1930" s="12">
        <v>60</v>
      </c>
      <c r="C1930" s="12">
        <v>50</v>
      </c>
      <c r="D1930" s="12" t="s">
        <v>616</v>
      </c>
      <c r="E1930" s="12">
        <v>20</v>
      </c>
      <c r="F1930" s="73">
        <v>8</v>
      </c>
      <c r="G1930" s="21">
        <v>10</v>
      </c>
      <c r="H1930" s="12">
        <v>0</v>
      </c>
      <c r="I1930" s="12">
        <v>246</v>
      </c>
      <c r="J1930" s="12">
        <v>0</v>
      </c>
      <c r="K1930" s="12">
        <v>0</v>
      </c>
      <c r="L1930" s="12">
        <v>0</v>
      </c>
      <c r="M1930" s="12">
        <v>0</v>
      </c>
      <c r="N1930" s="12">
        <v>0</v>
      </c>
    </row>
    <row r="1931" spans="1:14">
      <c r="A1931" s="11" t="s">
        <v>1397</v>
      </c>
      <c r="B1931" s="12">
        <v>50</v>
      </c>
      <c r="C1931" s="12">
        <v>60</v>
      </c>
      <c r="D1931" s="12" t="s">
        <v>624</v>
      </c>
      <c r="E1931" s="12">
        <v>20</v>
      </c>
      <c r="F1931" s="73">
        <v>8</v>
      </c>
      <c r="G1931" s="21">
        <v>10</v>
      </c>
      <c r="H1931" s="12">
        <v>0</v>
      </c>
      <c r="I1931" s="12">
        <v>246</v>
      </c>
      <c r="J1931" s="12">
        <v>0</v>
      </c>
      <c r="K1931" s="12">
        <v>0</v>
      </c>
      <c r="L1931" s="12">
        <v>0</v>
      </c>
      <c r="M1931" s="12">
        <v>0</v>
      </c>
      <c r="N1931" s="12">
        <v>0</v>
      </c>
    </row>
    <row r="1932" spans="1:14">
      <c r="A1932" s="11" t="s">
        <v>1397</v>
      </c>
      <c r="B1932" s="12">
        <v>50</v>
      </c>
      <c r="C1932" s="12">
        <v>60</v>
      </c>
      <c r="D1932" s="12" t="s">
        <v>622</v>
      </c>
      <c r="E1932" s="12">
        <v>20</v>
      </c>
      <c r="F1932" s="73">
        <v>8</v>
      </c>
      <c r="G1932" s="21">
        <v>10</v>
      </c>
      <c r="H1932" s="12">
        <v>0</v>
      </c>
      <c r="I1932" s="12">
        <v>246</v>
      </c>
      <c r="J1932" s="12">
        <v>0</v>
      </c>
      <c r="K1932" s="12">
        <v>0</v>
      </c>
      <c r="L1932" s="12">
        <v>0</v>
      </c>
      <c r="M1932" s="12">
        <v>0</v>
      </c>
      <c r="N1932" s="12">
        <v>0</v>
      </c>
    </row>
    <row r="1933" spans="1:14">
      <c r="A1933" s="11" t="s">
        <v>1397</v>
      </c>
      <c r="B1933" s="12">
        <v>50</v>
      </c>
      <c r="C1933" s="12">
        <v>60</v>
      </c>
      <c r="D1933" s="12" t="s">
        <v>620</v>
      </c>
      <c r="E1933" s="12">
        <v>20</v>
      </c>
      <c r="F1933" s="73">
        <v>8</v>
      </c>
      <c r="G1933" s="21">
        <v>10</v>
      </c>
      <c r="H1933" s="12">
        <v>0</v>
      </c>
      <c r="I1933" s="12">
        <v>246</v>
      </c>
      <c r="J1933" s="12">
        <v>0</v>
      </c>
      <c r="K1933" s="12">
        <v>0</v>
      </c>
      <c r="L1933" s="12">
        <v>0</v>
      </c>
      <c r="M1933" s="12">
        <v>0</v>
      </c>
      <c r="N1933" s="12">
        <v>0</v>
      </c>
    </row>
    <row r="1934" spans="1:14">
      <c r="A1934" s="11" t="s">
        <v>1397</v>
      </c>
      <c r="B1934" s="12">
        <v>50</v>
      </c>
      <c r="C1934" s="12">
        <v>60</v>
      </c>
      <c r="D1934" s="12" t="s">
        <v>616</v>
      </c>
      <c r="E1934" s="12">
        <v>20</v>
      </c>
      <c r="F1934" s="73">
        <v>8</v>
      </c>
      <c r="G1934" s="21">
        <v>10</v>
      </c>
      <c r="H1934" s="12">
        <v>0</v>
      </c>
      <c r="I1934" s="12">
        <v>246</v>
      </c>
      <c r="J1934" s="12">
        <v>0</v>
      </c>
      <c r="K1934" s="12">
        <v>0</v>
      </c>
      <c r="L1934" s="12">
        <v>0</v>
      </c>
      <c r="M1934" s="12">
        <v>0</v>
      </c>
      <c r="N1934" s="12">
        <v>0</v>
      </c>
    </row>
    <row r="1935" spans="1:14">
      <c r="A1935" s="11" t="s">
        <v>1397</v>
      </c>
      <c r="B1935" s="12">
        <v>83</v>
      </c>
      <c r="C1935" s="12">
        <v>84</v>
      </c>
      <c r="D1935" s="12" t="s">
        <v>624</v>
      </c>
      <c r="E1935" s="12">
        <v>7</v>
      </c>
      <c r="F1935" s="73">
        <v>8</v>
      </c>
      <c r="G1935" s="21">
        <v>10</v>
      </c>
      <c r="H1935" s="12">
        <v>0</v>
      </c>
      <c r="I1935" s="12">
        <v>246</v>
      </c>
      <c r="J1935" s="12">
        <v>0</v>
      </c>
      <c r="K1935" s="12">
        <v>0</v>
      </c>
      <c r="L1935" s="12">
        <v>0</v>
      </c>
      <c r="M1935" s="12">
        <v>0</v>
      </c>
      <c r="N1935" s="12">
        <v>0</v>
      </c>
    </row>
    <row r="1936" spans="1:14">
      <c r="A1936" s="11" t="s">
        <v>1397</v>
      </c>
      <c r="B1936" s="12">
        <v>83</v>
      </c>
      <c r="C1936" s="12">
        <v>84</v>
      </c>
      <c r="D1936" s="12" t="s">
        <v>622</v>
      </c>
      <c r="E1936" s="12">
        <v>7</v>
      </c>
      <c r="F1936" s="73">
        <v>8</v>
      </c>
      <c r="G1936" s="21">
        <v>10</v>
      </c>
      <c r="H1936" s="12">
        <v>0</v>
      </c>
      <c r="I1936" s="12">
        <v>246</v>
      </c>
      <c r="J1936" s="12">
        <v>0</v>
      </c>
      <c r="K1936" s="12">
        <v>0</v>
      </c>
      <c r="L1936" s="12">
        <v>0</v>
      </c>
      <c r="M1936" s="12">
        <v>0</v>
      </c>
      <c r="N1936" s="12">
        <v>0</v>
      </c>
    </row>
    <row r="1937" spans="1:14">
      <c r="A1937" s="11" t="s">
        <v>1397</v>
      </c>
      <c r="B1937" s="12">
        <v>83</v>
      </c>
      <c r="C1937" s="12">
        <v>84</v>
      </c>
      <c r="D1937" s="12" t="s">
        <v>620</v>
      </c>
      <c r="E1937" s="12">
        <v>7</v>
      </c>
      <c r="F1937" s="73">
        <v>8</v>
      </c>
      <c r="G1937" s="21">
        <v>10</v>
      </c>
      <c r="H1937" s="12">
        <v>0</v>
      </c>
      <c r="I1937" s="12">
        <v>246</v>
      </c>
      <c r="J1937" s="12">
        <v>0</v>
      </c>
      <c r="K1937" s="12">
        <v>0</v>
      </c>
      <c r="L1937" s="12">
        <v>0</v>
      </c>
      <c r="M1937" s="12">
        <v>0</v>
      </c>
      <c r="N1937" s="12">
        <v>0</v>
      </c>
    </row>
    <row r="1938" spans="1:14">
      <c r="A1938" s="11" t="s">
        <v>1397</v>
      </c>
      <c r="B1938" s="12">
        <v>83</v>
      </c>
      <c r="C1938" s="12">
        <v>84</v>
      </c>
      <c r="D1938" s="12" t="s">
        <v>616</v>
      </c>
      <c r="E1938" s="12">
        <v>7</v>
      </c>
      <c r="F1938" s="73">
        <v>8</v>
      </c>
      <c r="G1938" s="21">
        <v>10</v>
      </c>
      <c r="H1938" s="12">
        <v>0</v>
      </c>
      <c r="I1938" s="12">
        <v>246</v>
      </c>
      <c r="J1938" s="12">
        <v>0</v>
      </c>
      <c r="K1938" s="12">
        <v>0</v>
      </c>
      <c r="L1938" s="12">
        <v>0</v>
      </c>
      <c r="M1938" s="12">
        <v>0</v>
      </c>
      <c r="N1938" s="12">
        <v>0</v>
      </c>
    </row>
    <row r="1939" spans="1:14">
      <c r="A1939" s="11" t="s">
        <v>1397</v>
      </c>
      <c r="B1939" s="12">
        <v>20</v>
      </c>
      <c r="C1939" s="12">
        <v>21</v>
      </c>
      <c r="D1939" s="12" t="s">
        <v>624</v>
      </c>
      <c r="E1939" s="12">
        <v>7</v>
      </c>
      <c r="F1939" s="73">
        <v>8</v>
      </c>
      <c r="G1939" s="21">
        <v>10</v>
      </c>
      <c r="H1939" s="12">
        <v>0</v>
      </c>
      <c r="I1939" s="12">
        <v>246</v>
      </c>
      <c r="J1939" s="12">
        <v>0</v>
      </c>
      <c r="K1939" s="12">
        <v>0</v>
      </c>
      <c r="L1939" s="12">
        <v>0</v>
      </c>
      <c r="M1939" s="12">
        <v>0</v>
      </c>
      <c r="N1939" s="12">
        <v>0</v>
      </c>
    </row>
    <row r="1940" spans="1:14">
      <c r="A1940" s="11" t="s">
        <v>1397</v>
      </c>
      <c r="B1940" s="12">
        <v>20</v>
      </c>
      <c r="C1940" s="12">
        <v>21</v>
      </c>
      <c r="D1940" s="12" t="s">
        <v>622</v>
      </c>
      <c r="E1940" s="12">
        <v>7</v>
      </c>
      <c r="F1940" s="73">
        <v>8</v>
      </c>
      <c r="G1940" s="21">
        <v>10</v>
      </c>
      <c r="H1940" s="12">
        <v>0</v>
      </c>
      <c r="I1940" s="12">
        <v>246</v>
      </c>
      <c r="J1940" s="12">
        <v>0</v>
      </c>
      <c r="K1940" s="12">
        <v>0</v>
      </c>
      <c r="L1940" s="12">
        <v>0</v>
      </c>
      <c r="M1940" s="12">
        <v>0</v>
      </c>
      <c r="N1940" s="12">
        <v>0</v>
      </c>
    </row>
    <row r="1941" spans="1:14">
      <c r="A1941" s="11" t="s">
        <v>1397</v>
      </c>
      <c r="B1941" s="12">
        <v>20</v>
      </c>
      <c r="C1941" s="12">
        <v>21</v>
      </c>
      <c r="D1941" s="12" t="s">
        <v>620</v>
      </c>
      <c r="E1941" s="12">
        <v>7</v>
      </c>
      <c r="F1941" s="73">
        <v>8</v>
      </c>
      <c r="G1941" s="21">
        <v>10</v>
      </c>
      <c r="H1941" s="12">
        <v>0</v>
      </c>
      <c r="I1941" s="12">
        <v>246</v>
      </c>
      <c r="J1941" s="12">
        <v>0</v>
      </c>
      <c r="K1941" s="12">
        <v>0</v>
      </c>
      <c r="L1941" s="12">
        <v>0</v>
      </c>
      <c r="M1941" s="12">
        <v>0</v>
      </c>
      <c r="N1941" s="12">
        <v>0</v>
      </c>
    </row>
    <row r="1942" spans="1:14">
      <c r="A1942" s="11" t="s">
        <v>1397</v>
      </c>
      <c r="B1942" s="12">
        <v>20</v>
      </c>
      <c r="C1942" s="12">
        <v>21</v>
      </c>
      <c r="D1942" s="12" t="s">
        <v>616</v>
      </c>
      <c r="E1942" s="12">
        <v>7</v>
      </c>
      <c r="F1942" s="73">
        <v>8</v>
      </c>
      <c r="G1942" s="21">
        <v>10</v>
      </c>
      <c r="H1942" s="12">
        <v>0</v>
      </c>
      <c r="I1942" s="12">
        <v>246</v>
      </c>
      <c r="J1942" s="12">
        <v>0</v>
      </c>
      <c r="K1942" s="12">
        <v>0</v>
      </c>
      <c r="L1942" s="12">
        <v>0</v>
      </c>
      <c r="M1942" s="12">
        <v>0</v>
      </c>
      <c r="N1942" s="12">
        <v>0</v>
      </c>
    </row>
    <row r="1943" spans="1:14">
      <c r="A1943" s="11" t="s">
        <v>1397</v>
      </c>
      <c r="B1943" s="12">
        <v>42</v>
      </c>
      <c r="C1943" s="12">
        <v>49</v>
      </c>
      <c r="D1943" s="12" t="s">
        <v>615</v>
      </c>
      <c r="E1943" s="12">
        <v>30</v>
      </c>
      <c r="F1943" s="73">
        <v>2</v>
      </c>
      <c r="G1943" s="73">
        <v>60</v>
      </c>
      <c r="H1943" s="12">
        <v>0</v>
      </c>
      <c r="I1943" s="12">
        <v>246</v>
      </c>
      <c r="J1943" s="12">
        <v>0</v>
      </c>
      <c r="K1943" s="12">
        <v>0</v>
      </c>
      <c r="L1943" s="12">
        <v>0</v>
      </c>
      <c r="M1943" s="12">
        <v>0</v>
      </c>
      <c r="N1943" s="12">
        <v>0</v>
      </c>
    </row>
    <row r="1944" spans="1:14">
      <c r="A1944" s="11" t="s">
        <v>1397</v>
      </c>
      <c r="B1944" s="12">
        <v>42</v>
      </c>
      <c r="C1944" s="12">
        <v>49</v>
      </c>
      <c r="D1944" s="12" t="s">
        <v>623</v>
      </c>
      <c r="E1944" s="12">
        <v>30</v>
      </c>
      <c r="F1944" s="73">
        <v>2</v>
      </c>
      <c r="G1944" s="73">
        <v>60</v>
      </c>
      <c r="H1944" s="12">
        <v>0</v>
      </c>
      <c r="I1944" s="12">
        <v>246</v>
      </c>
      <c r="J1944" s="12">
        <v>0</v>
      </c>
      <c r="K1944" s="12">
        <v>0</v>
      </c>
      <c r="L1944" s="12">
        <v>0</v>
      </c>
      <c r="M1944" s="12">
        <v>0</v>
      </c>
      <c r="N1944" s="12">
        <v>0</v>
      </c>
    </row>
    <row r="1945" spans="1:14">
      <c r="A1945" s="11" t="s">
        <v>1397</v>
      </c>
      <c r="B1945" s="12">
        <v>42</v>
      </c>
      <c r="C1945" s="12">
        <v>49</v>
      </c>
      <c r="D1945" s="12" t="s">
        <v>621</v>
      </c>
      <c r="E1945" s="12">
        <v>30</v>
      </c>
      <c r="F1945" s="73">
        <v>2</v>
      </c>
      <c r="G1945" s="73">
        <v>60</v>
      </c>
      <c r="H1945" s="12">
        <v>0</v>
      </c>
      <c r="I1945" s="12">
        <v>246</v>
      </c>
      <c r="J1945" s="12">
        <v>0</v>
      </c>
      <c r="K1945" s="12">
        <v>0</v>
      </c>
      <c r="L1945" s="12">
        <v>0</v>
      </c>
      <c r="M1945" s="12">
        <v>0</v>
      </c>
      <c r="N1945" s="12">
        <v>0</v>
      </c>
    </row>
    <row r="1946" spans="1:14">
      <c r="A1946" s="11" t="s">
        <v>1397</v>
      </c>
      <c r="B1946" s="12">
        <v>42</v>
      </c>
      <c r="C1946" s="12">
        <v>49</v>
      </c>
      <c r="D1946" s="12" t="s">
        <v>619</v>
      </c>
      <c r="E1946" s="12">
        <v>30</v>
      </c>
      <c r="F1946" s="73">
        <v>2</v>
      </c>
      <c r="G1946" s="73">
        <v>60</v>
      </c>
      <c r="H1946" s="12">
        <v>0</v>
      </c>
      <c r="I1946" s="12">
        <v>246</v>
      </c>
      <c r="J1946" s="12">
        <v>0</v>
      </c>
      <c r="K1946" s="12">
        <v>0</v>
      </c>
      <c r="L1946" s="12">
        <v>0</v>
      </c>
      <c r="M1946" s="12">
        <v>0</v>
      </c>
      <c r="N1946" s="12">
        <v>0</v>
      </c>
    </row>
    <row r="1947" spans="1:14" s="18" customFormat="1">
      <c r="A1947" s="17" t="s">
        <v>1397</v>
      </c>
      <c r="B1947" s="18">
        <v>50</v>
      </c>
      <c r="C1947" s="18">
        <v>50</v>
      </c>
      <c r="D1947" s="18" t="s">
        <v>1392</v>
      </c>
      <c r="E1947" s="18">
        <v>30</v>
      </c>
      <c r="F1947" s="29">
        <v>2</v>
      </c>
      <c r="G1947" s="29">
        <v>60</v>
      </c>
      <c r="H1947" s="18">
        <v>0</v>
      </c>
      <c r="I1947" s="18">
        <v>249</v>
      </c>
      <c r="J1947" s="18">
        <v>0</v>
      </c>
      <c r="K1947" s="18">
        <v>0</v>
      </c>
      <c r="L1947" s="12">
        <v>0</v>
      </c>
      <c r="M1947" s="12">
        <v>0</v>
      </c>
      <c r="N1947" s="12">
        <v>0</v>
      </c>
    </row>
    <row r="1948" spans="1:14" s="18" customFormat="1">
      <c r="A1948" s="17" t="s">
        <v>1397</v>
      </c>
      <c r="B1948" s="18">
        <v>50</v>
      </c>
      <c r="C1948" s="18">
        <v>50</v>
      </c>
      <c r="D1948" s="18" t="s">
        <v>1091</v>
      </c>
      <c r="E1948" s="18">
        <v>20</v>
      </c>
      <c r="F1948" s="29">
        <v>1</v>
      </c>
      <c r="G1948" s="29">
        <v>60</v>
      </c>
      <c r="H1948" s="18">
        <v>0</v>
      </c>
      <c r="I1948" s="18">
        <v>249</v>
      </c>
      <c r="J1948" s="18">
        <v>0</v>
      </c>
      <c r="K1948" s="18">
        <v>0</v>
      </c>
      <c r="L1948" s="12">
        <v>0</v>
      </c>
      <c r="M1948" s="12">
        <v>0</v>
      </c>
      <c r="N1948" s="12">
        <v>0</v>
      </c>
    </row>
    <row r="1950" spans="1:14">
      <c r="A1950" s="11" t="s">
        <v>1222</v>
      </c>
    </row>
    <row r="1951" spans="1:14">
      <c r="A1951" s="11" t="s">
        <v>1251</v>
      </c>
    </row>
    <row r="1952" spans="1:14">
      <c r="A1952" s="11" t="s">
        <v>1252</v>
      </c>
      <c r="B1952" s="12">
        <v>120</v>
      </c>
      <c r="C1952" s="12">
        <v>395</v>
      </c>
      <c r="D1952" s="12" t="s">
        <v>640</v>
      </c>
      <c r="E1952" s="12">
        <v>90</v>
      </c>
      <c r="F1952" s="73">
        <v>4</v>
      </c>
      <c r="G1952" s="21">
        <v>20</v>
      </c>
      <c r="H1952" s="12">
        <v>0</v>
      </c>
      <c r="I1952" s="12">
        <v>246</v>
      </c>
      <c r="J1952" s="12">
        <v>0</v>
      </c>
      <c r="K1952" s="12">
        <v>0</v>
      </c>
      <c r="L1952" s="12">
        <v>0</v>
      </c>
      <c r="M1952" s="12">
        <v>0</v>
      </c>
      <c r="N1952" s="12">
        <v>0</v>
      </c>
    </row>
    <row r="1953" spans="1:14">
      <c r="A1953" s="11" t="s">
        <v>1252</v>
      </c>
      <c r="B1953" s="12">
        <v>120</v>
      </c>
      <c r="C1953" s="12">
        <v>395</v>
      </c>
      <c r="D1953" s="12" t="s">
        <v>1288</v>
      </c>
      <c r="E1953" s="12">
        <v>90</v>
      </c>
      <c r="F1953" s="73">
        <v>4</v>
      </c>
      <c r="G1953" s="21">
        <v>20</v>
      </c>
      <c r="H1953" s="12">
        <v>0</v>
      </c>
      <c r="I1953" s="12">
        <v>246</v>
      </c>
      <c r="J1953" s="12">
        <v>0</v>
      </c>
      <c r="K1953" s="12">
        <v>0</v>
      </c>
      <c r="L1953" s="12">
        <v>0</v>
      </c>
      <c r="M1953" s="12">
        <v>0</v>
      </c>
      <c r="N1953" s="12">
        <v>0</v>
      </c>
    </row>
    <row r="1954" spans="1:14">
      <c r="A1954" s="11" t="s">
        <v>1252</v>
      </c>
      <c r="B1954" s="12">
        <v>120</v>
      </c>
      <c r="C1954" s="12">
        <v>395</v>
      </c>
      <c r="D1954" s="12" t="s">
        <v>1379</v>
      </c>
      <c r="E1954" s="12">
        <v>90</v>
      </c>
      <c r="F1954" s="73">
        <v>4</v>
      </c>
      <c r="G1954" s="21">
        <v>20</v>
      </c>
      <c r="H1954" s="12">
        <v>0</v>
      </c>
      <c r="I1954" s="12">
        <v>246</v>
      </c>
      <c r="J1954" s="12">
        <v>0</v>
      </c>
      <c r="K1954" s="12">
        <v>0</v>
      </c>
      <c r="L1954" s="12">
        <v>0</v>
      </c>
      <c r="M1954" s="12">
        <v>0</v>
      </c>
      <c r="N1954" s="12">
        <v>0</v>
      </c>
    </row>
    <row r="1955" spans="1:14">
      <c r="A1955" s="11" t="s">
        <v>1252</v>
      </c>
      <c r="B1955" s="12">
        <v>120</v>
      </c>
      <c r="C1955" s="12">
        <v>395</v>
      </c>
      <c r="D1955" s="12" t="s">
        <v>629</v>
      </c>
      <c r="E1955" s="12">
        <v>90</v>
      </c>
      <c r="F1955" s="73">
        <v>4</v>
      </c>
      <c r="G1955" s="21">
        <v>20</v>
      </c>
      <c r="H1955" s="12">
        <v>0</v>
      </c>
      <c r="I1955" s="12">
        <v>246</v>
      </c>
      <c r="J1955" s="12">
        <v>0</v>
      </c>
      <c r="K1955" s="12">
        <v>0</v>
      </c>
      <c r="L1955" s="12">
        <v>0</v>
      </c>
      <c r="M1955" s="12">
        <v>0</v>
      </c>
      <c r="N1955" s="12">
        <v>0</v>
      </c>
    </row>
    <row r="1956" spans="1:14">
      <c r="A1956" s="11" t="s">
        <v>1252</v>
      </c>
      <c r="B1956" s="12">
        <v>120</v>
      </c>
      <c r="C1956" s="12">
        <v>395</v>
      </c>
      <c r="D1956" s="12" t="s">
        <v>631</v>
      </c>
      <c r="E1956" s="12">
        <v>90</v>
      </c>
      <c r="F1956" s="73">
        <v>4</v>
      </c>
      <c r="G1956" s="21">
        <v>20</v>
      </c>
      <c r="H1956" s="12">
        <v>0</v>
      </c>
      <c r="I1956" s="12">
        <v>246</v>
      </c>
      <c r="J1956" s="12">
        <v>0</v>
      </c>
      <c r="K1956" s="12">
        <v>0</v>
      </c>
      <c r="L1956" s="12">
        <v>0</v>
      </c>
      <c r="M1956" s="12">
        <v>0</v>
      </c>
      <c r="N1956" s="12">
        <v>0</v>
      </c>
    </row>
    <row r="1957" spans="1:14">
      <c r="A1957" s="11" t="s">
        <v>1252</v>
      </c>
      <c r="B1957" s="12">
        <v>120</v>
      </c>
      <c r="C1957" s="12">
        <v>395</v>
      </c>
      <c r="D1957" s="12" t="s">
        <v>647</v>
      </c>
      <c r="E1957" s="12">
        <v>90</v>
      </c>
      <c r="F1957" s="73">
        <v>4</v>
      </c>
      <c r="G1957" s="21">
        <v>20</v>
      </c>
      <c r="H1957" s="12">
        <v>0</v>
      </c>
      <c r="I1957" s="12">
        <v>246</v>
      </c>
      <c r="J1957" s="12">
        <v>0</v>
      </c>
      <c r="K1957" s="12">
        <v>0</v>
      </c>
      <c r="L1957" s="12">
        <v>0</v>
      </c>
      <c r="M1957" s="12">
        <v>0</v>
      </c>
      <c r="N1957" s="12">
        <v>0</v>
      </c>
    </row>
    <row r="1958" spans="1:14">
      <c r="A1958" s="11" t="s">
        <v>1252</v>
      </c>
      <c r="B1958" s="12">
        <v>120</v>
      </c>
      <c r="C1958" s="12">
        <v>395</v>
      </c>
      <c r="D1958" s="12" t="s">
        <v>638</v>
      </c>
      <c r="E1958" s="12">
        <v>90</v>
      </c>
      <c r="F1958" s="73">
        <v>4</v>
      </c>
      <c r="G1958" s="21">
        <v>20</v>
      </c>
      <c r="H1958" s="12">
        <v>0</v>
      </c>
      <c r="I1958" s="12">
        <v>246</v>
      </c>
      <c r="J1958" s="12">
        <v>0</v>
      </c>
      <c r="K1958" s="12">
        <v>0</v>
      </c>
      <c r="L1958" s="12">
        <v>0</v>
      </c>
      <c r="M1958" s="12">
        <v>0</v>
      </c>
      <c r="N1958" s="12">
        <v>0</v>
      </c>
    </row>
    <row r="1960" spans="1:14">
      <c r="A1960" s="11" t="s">
        <v>1252</v>
      </c>
      <c r="B1960" s="12">
        <v>260</v>
      </c>
      <c r="C1960" s="12">
        <v>395</v>
      </c>
      <c r="D1960" s="12" t="s">
        <v>640</v>
      </c>
      <c r="E1960" s="12">
        <v>90</v>
      </c>
      <c r="F1960" s="73">
        <v>4</v>
      </c>
      <c r="G1960" s="21">
        <v>20</v>
      </c>
      <c r="H1960" s="12">
        <v>0</v>
      </c>
      <c r="I1960" s="12">
        <v>246</v>
      </c>
      <c r="J1960" s="12">
        <v>0</v>
      </c>
      <c r="K1960" s="12">
        <v>0</v>
      </c>
      <c r="L1960" s="12">
        <v>0</v>
      </c>
      <c r="M1960" s="12">
        <v>0</v>
      </c>
      <c r="N1960" s="12">
        <v>0</v>
      </c>
    </row>
    <row r="1961" spans="1:14">
      <c r="A1961" s="11" t="s">
        <v>1252</v>
      </c>
      <c r="B1961" s="12">
        <v>260</v>
      </c>
      <c r="C1961" s="12">
        <v>395</v>
      </c>
      <c r="D1961" s="12" t="s">
        <v>1288</v>
      </c>
      <c r="E1961" s="12">
        <v>90</v>
      </c>
      <c r="F1961" s="73">
        <v>4</v>
      </c>
      <c r="G1961" s="21">
        <v>20</v>
      </c>
      <c r="H1961" s="12">
        <v>0</v>
      </c>
      <c r="I1961" s="12">
        <v>246</v>
      </c>
      <c r="J1961" s="12">
        <v>0</v>
      </c>
      <c r="K1961" s="12">
        <v>0</v>
      </c>
      <c r="L1961" s="12">
        <v>0</v>
      </c>
      <c r="M1961" s="12">
        <v>0</v>
      </c>
      <c r="N1961" s="12">
        <v>0</v>
      </c>
    </row>
    <row r="1962" spans="1:14">
      <c r="A1962" s="11" t="s">
        <v>1252</v>
      </c>
      <c r="B1962" s="12">
        <v>260</v>
      </c>
      <c r="C1962" s="12">
        <v>395</v>
      </c>
      <c r="D1962" s="12" t="s">
        <v>1379</v>
      </c>
      <c r="E1962" s="12">
        <v>90</v>
      </c>
      <c r="F1962" s="73">
        <v>4</v>
      </c>
      <c r="G1962" s="21">
        <v>20</v>
      </c>
      <c r="H1962" s="12">
        <v>0</v>
      </c>
      <c r="I1962" s="12">
        <v>246</v>
      </c>
      <c r="J1962" s="12">
        <v>0</v>
      </c>
      <c r="K1962" s="12">
        <v>0</v>
      </c>
      <c r="L1962" s="12">
        <v>0</v>
      </c>
      <c r="M1962" s="12">
        <v>0</v>
      </c>
      <c r="N1962" s="12">
        <v>0</v>
      </c>
    </row>
    <row r="1963" spans="1:14">
      <c r="A1963" s="11" t="s">
        <v>1252</v>
      </c>
      <c r="B1963" s="12">
        <v>260</v>
      </c>
      <c r="C1963" s="12">
        <v>395</v>
      </c>
      <c r="D1963" s="12" t="s">
        <v>629</v>
      </c>
      <c r="E1963" s="12">
        <v>90</v>
      </c>
      <c r="F1963" s="73">
        <v>4</v>
      </c>
      <c r="G1963" s="21">
        <v>20</v>
      </c>
      <c r="H1963" s="12">
        <v>0</v>
      </c>
      <c r="I1963" s="12">
        <v>246</v>
      </c>
      <c r="J1963" s="12">
        <v>0</v>
      </c>
      <c r="K1963" s="12">
        <v>0</v>
      </c>
      <c r="L1963" s="12">
        <v>0</v>
      </c>
      <c r="M1963" s="12">
        <v>0</v>
      </c>
      <c r="N1963" s="12">
        <v>0</v>
      </c>
    </row>
    <row r="1964" spans="1:14">
      <c r="A1964" s="11" t="s">
        <v>1252</v>
      </c>
      <c r="B1964" s="12">
        <v>260</v>
      </c>
      <c r="C1964" s="12">
        <v>395</v>
      </c>
      <c r="D1964" s="12" t="s">
        <v>631</v>
      </c>
      <c r="E1964" s="12">
        <v>90</v>
      </c>
      <c r="F1964" s="73">
        <v>4</v>
      </c>
      <c r="G1964" s="21">
        <v>20</v>
      </c>
      <c r="H1964" s="12">
        <v>0</v>
      </c>
      <c r="I1964" s="12">
        <v>246</v>
      </c>
      <c r="J1964" s="12">
        <v>0</v>
      </c>
      <c r="K1964" s="12">
        <v>0</v>
      </c>
      <c r="L1964" s="12">
        <v>0</v>
      </c>
      <c r="M1964" s="12">
        <v>0</v>
      </c>
      <c r="N1964" s="12">
        <v>0</v>
      </c>
    </row>
    <row r="1965" spans="1:14">
      <c r="A1965" s="11" t="s">
        <v>1252</v>
      </c>
      <c r="B1965" s="12">
        <v>260</v>
      </c>
      <c r="C1965" s="12">
        <v>395</v>
      </c>
      <c r="D1965" s="12" t="s">
        <v>647</v>
      </c>
      <c r="E1965" s="12">
        <v>90</v>
      </c>
      <c r="F1965" s="73">
        <v>4</v>
      </c>
      <c r="G1965" s="21">
        <v>20</v>
      </c>
      <c r="H1965" s="12">
        <v>0</v>
      </c>
      <c r="I1965" s="12">
        <v>246</v>
      </c>
      <c r="J1965" s="12">
        <v>0</v>
      </c>
      <c r="K1965" s="12">
        <v>0</v>
      </c>
      <c r="L1965" s="12">
        <v>0</v>
      </c>
      <c r="M1965" s="12">
        <v>0</v>
      </c>
      <c r="N1965" s="12">
        <v>0</v>
      </c>
    </row>
    <row r="1966" spans="1:14">
      <c r="A1966" s="11" t="s">
        <v>1252</v>
      </c>
      <c r="B1966" s="12">
        <v>260</v>
      </c>
      <c r="C1966" s="12">
        <v>395</v>
      </c>
      <c r="D1966" s="12" t="s">
        <v>638</v>
      </c>
      <c r="E1966" s="12">
        <v>90</v>
      </c>
      <c r="F1966" s="73">
        <v>4</v>
      </c>
      <c r="G1966" s="21">
        <v>20</v>
      </c>
      <c r="H1966" s="12">
        <v>0</v>
      </c>
      <c r="I1966" s="12">
        <v>246</v>
      </c>
      <c r="J1966" s="12">
        <v>0</v>
      </c>
      <c r="K1966" s="12">
        <v>0</v>
      </c>
      <c r="L1966" s="12">
        <v>0</v>
      </c>
      <c r="M1966" s="12">
        <v>0</v>
      </c>
      <c r="N1966" s="12">
        <v>0</v>
      </c>
    </row>
    <row r="1968" spans="1:14">
      <c r="A1968" s="11" t="s">
        <v>1252</v>
      </c>
      <c r="B1968" s="12">
        <v>360</v>
      </c>
      <c r="C1968" s="12">
        <v>395</v>
      </c>
      <c r="D1968" s="12" t="s">
        <v>640</v>
      </c>
      <c r="E1968" s="12">
        <v>90</v>
      </c>
      <c r="F1968" s="73">
        <v>4</v>
      </c>
      <c r="G1968" s="21">
        <v>20</v>
      </c>
      <c r="H1968" s="12">
        <v>0</v>
      </c>
      <c r="I1968" s="12">
        <v>246</v>
      </c>
      <c r="J1968" s="12">
        <v>0</v>
      </c>
      <c r="K1968" s="12">
        <v>0</v>
      </c>
      <c r="L1968" s="12">
        <v>0</v>
      </c>
      <c r="M1968" s="12">
        <v>0</v>
      </c>
      <c r="N1968" s="12">
        <v>0</v>
      </c>
    </row>
    <row r="1969" spans="1:14">
      <c r="A1969" s="11" t="s">
        <v>1252</v>
      </c>
      <c r="B1969" s="12">
        <v>360</v>
      </c>
      <c r="C1969" s="12">
        <v>395</v>
      </c>
      <c r="D1969" s="12" t="s">
        <v>1288</v>
      </c>
      <c r="E1969" s="12">
        <v>90</v>
      </c>
      <c r="F1969" s="73">
        <v>4</v>
      </c>
      <c r="G1969" s="21">
        <v>20</v>
      </c>
      <c r="H1969" s="12">
        <v>0</v>
      </c>
      <c r="I1969" s="12">
        <v>246</v>
      </c>
      <c r="J1969" s="12">
        <v>0</v>
      </c>
      <c r="K1969" s="12">
        <v>0</v>
      </c>
      <c r="L1969" s="12">
        <v>0</v>
      </c>
      <c r="M1969" s="12">
        <v>0</v>
      </c>
      <c r="N1969" s="12">
        <v>0</v>
      </c>
    </row>
    <row r="1970" spans="1:14">
      <c r="A1970" s="11" t="s">
        <v>1252</v>
      </c>
      <c r="B1970" s="12">
        <v>360</v>
      </c>
      <c r="C1970" s="12">
        <v>395</v>
      </c>
      <c r="D1970" s="12" t="s">
        <v>1379</v>
      </c>
      <c r="E1970" s="12">
        <v>90</v>
      </c>
      <c r="F1970" s="73">
        <v>4</v>
      </c>
      <c r="G1970" s="21">
        <v>20</v>
      </c>
      <c r="H1970" s="12">
        <v>0</v>
      </c>
      <c r="I1970" s="12">
        <v>246</v>
      </c>
      <c r="J1970" s="12">
        <v>0</v>
      </c>
      <c r="K1970" s="12">
        <v>0</v>
      </c>
      <c r="L1970" s="12">
        <v>0</v>
      </c>
      <c r="M1970" s="12">
        <v>0</v>
      </c>
      <c r="N1970" s="12">
        <v>0</v>
      </c>
    </row>
    <row r="1971" spans="1:14">
      <c r="A1971" s="11" t="s">
        <v>1252</v>
      </c>
      <c r="B1971" s="12">
        <v>360</v>
      </c>
      <c r="C1971" s="12">
        <v>395</v>
      </c>
      <c r="D1971" s="12" t="s">
        <v>629</v>
      </c>
      <c r="E1971" s="12">
        <v>90</v>
      </c>
      <c r="F1971" s="73">
        <v>4</v>
      </c>
      <c r="G1971" s="21">
        <v>20</v>
      </c>
      <c r="H1971" s="12">
        <v>0</v>
      </c>
      <c r="I1971" s="12">
        <v>246</v>
      </c>
      <c r="J1971" s="12">
        <v>0</v>
      </c>
      <c r="K1971" s="12">
        <v>0</v>
      </c>
      <c r="L1971" s="12">
        <v>0</v>
      </c>
      <c r="M1971" s="12">
        <v>0</v>
      </c>
      <c r="N1971" s="12">
        <v>0</v>
      </c>
    </row>
    <row r="1972" spans="1:14">
      <c r="A1972" s="11" t="s">
        <v>1252</v>
      </c>
      <c r="B1972" s="12">
        <v>360</v>
      </c>
      <c r="C1972" s="12">
        <v>395</v>
      </c>
      <c r="D1972" s="12" t="s">
        <v>631</v>
      </c>
      <c r="E1972" s="12">
        <v>90</v>
      </c>
      <c r="F1972" s="73">
        <v>4</v>
      </c>
      <c r="G1972" s="21">
        <v>20</v>
      </c>
      <c r="H1972" s="12">
        <v>0</v>
      </c>
      <c r="I1972" s="12">
        <v>246</v>
      </c>
      <c r="J1972" s="12">
        <v>0</v>
      </c>
      <c r="K1972" s="12">
        <v>0</v>
      </c>
      <c r="L1972" s="12">
        <v>0</v>
      </c>
      <c r="M1972" s="12">
        <v>0</v>
      </c>
      <c r="N1972" s="12">
        <v>0</v>
      </c>
    </row>
    <row r="1973" spans="1:14">
      <c r="A1973" s="11" t="s">
        <v>1252</v>
      </c>
      <c r="B1973" s="12">
        <v>360</v>
      </c>
      <c r="C1973" s="12">
        <v>395</v>
      </c>
      <c r="D1973" s="12" t="s">
        <v>647</v>
      </c>
      <c r="E1973" s="12">
        <v>90</v>
      </c>
      <c r="F1973" s="73">
        <v>4</v>
      </c>
      <c r="G1973" s="21">
        <v>20</v>
      </c>
      <c r="H1973" s="12">
        <v>0</v>
      </c>
      <c r="I1973" s="12">
        <v>246</v>
      </c>
      <c r="J1973" s="12">
        <v>0</v>
      </c>
      <c r="K1973" s="12">
        <v>0</v>
      </c>
      <c r="L1973" s="12">
        <v>0</v>
      </c>
      <c r="M1973" s="12">
        <v>0</v>
      </c>
      <c r="N1973" s="12">
        <v>0</v>
      </c>
    </row>
    <row r="1974" spans="1:14">
      <c r="A1974" s="11" t="s">
        <v>1252</v>
      </c>
      <c r="B1974" s="12">
        <v>360</v>
      </c>
      <c r="C1974" s="12">
        <v>395</v>
      </c>
      <c r="D1974" s="12" t="s">
        <v>638</v>
      </c>
      <c r="E1974" s="12">
        <v>90</v>
      </c>
      <c r="F1974" s="73">
        <v>4</v>
      </c>
      <c r="G1974" s="21">
        <v>20</v>
      </c>
      <c r="H1974" s="12">
        <v>0</v>
      </c>
      <c r="I1974" s="12">
        <v>246</v>
      </c>
      <c r="J1974" s="12">
        <v>0</v>
      </c>
      <c r="K1974" s="12">
        <v>0</v>
      </c>
      <c r="L1974" s="12">
        <v>0</v>
      </c>
      <c r="M1974" s="12">
        <v>0</v>
      </c>
      <c r="N1974" s="12">
        <v>0</v>
      </c>
    </row>
    <row r="1976" spans="1:14">
      <c r="A1976" s="11" t="s">
        <v>1252</v>
      </c>
      <c r="B1976" s="12">
        <v>300</v>
      </c>
      <c r="C1976" s="12">
        <v>340</v>
      </c>
      <c r="D1976" s="12" t="s">
        <v>640</v>
      </c>
      <c r="E1976" s="12">
        <v>90</v>
      </c>
      <c r="F1976" s="73">
        <v>4</v>
      </c>
      <c r="G1976" s="21">
        <v>20</v>
      </c>
      <c r="H1976" s="12">
        <v>0</v>
      </c>
      <c r="I1976" s="12">
        <v>246</v>
      </c>
      <c r="J1976" s="12">
        <v>0</v>
      </c>
      <c r="K1976" s="12">
        <v>0</v>
      </c>
      <c r="L1976" s="12">
        <v>0</v>
      </c>
      <c r="M1976" s="12">
        <v>0</v>
      </c>
      <c r="N1976" s="12">
        <v>0</v>
      </c>
    </row>
    <row r="1977" spans="1:14">
      <c r="A1977" s="11" t="s">
        <v>1252</v>
      </c>
      <c r="B1977" s="12">
        <v>300</v>
      </c>
      <c r="C1977" s="12">
        <v>340</v>
      </c>
      <c r="D1977" s="12" t="s">
        <v>1288</v>
      </c>
      <c r="E1977" s="12">
        <v>90</v>
      </c>
      <c r="F1977" s="73">
        <v>4</v>
      </c>
      <c r="G1977" s="21">
        <v>20</v>
      </c>
      <c r="H1977" s="12">
        <v>0</v>
      </c>
      <c r="I1977" s="12">
        <v>246</v>
      </c>
      <c r="J1977" s="12">
        <v>0</v>
      </c>
      <c r="K1977" s="12">
        <v>0</v>
      </c>
      <c r="L1977" s="12">
        <v>0</v>
      </c>
      <c r="M1977" s="12">
        <v>0</v>
      </c>
      <c r="N1977" s="12">
        <v>0</v>
      </c>
    </row>
    <row r="1978" spans="1:14">
      <c r="A1978" s="11" t="s">
        <v>1252</v>
      </c>
      <c r="B1978" s="12">
        <v>300</v>
      </c>
      <c r="C1978" s="12">
        <v>340</v>
      </c>
      <c r="D1978" s="12" t="s">
        <v>1379</v>
      </c>
      <c r="E1978" s="12">
        <v>90</v>
      </c>
      <c r="F1978" s="73">
        <v>4</v>
      </c>
      <c r="G1978" s="21">
        <v>20</v>
      </c>
      <c r="H1978" s="12">
        <v>0</v>
      </c>
      <c r="I1978" s="12">
        <v>246</v>
      </c>
      <c r="J1978" s="12">
        <v>0</v>
      </c>
      <c r="K1978" s="12">
        <v>0</v>
      </c>
      <c r="L1978" s="12">
        <v>0</v>
      </c>
      <c r="M1978" s="12">
        <v>0</v>
      </c>
      <c r="N1978" s="12">
        <v>0</v>
      </c>
    </row>
    <row r="1979" spans="1:14">
      <c r="A1979" s="11" t="s">
        <v>1252</v>
      </c>
      <c r="B1979" s="12">
        <v>300</v>
      </c>
      <c r="C1979" s="12">
        <v>340</v>
      </c>
      <c r="D1979" s="12" t="s">
        <v>629</v>
      </c>
      <c r="E1979" s="12">
        <v>90</v>
      </c>
      <c r="F1979" s="73">
        <v>4</v>
      </c>
      <c r="G1979" s="21">
        <v>20</v>
      </c>
      <c r="H1979" s="12">
        <v>0</v>
      </c>
      <c r="I1979" s="12">
        <v>246</v>
      </c>
      <c r="J1979" s="12">
        <v>0</v>
      </c>
      <c r="K1979" s="12">
        <v>0</v>
      </c>
      <c r="L1979" s="12">
        <v>0</v>
      </c>
      <c r="M1979" s="12">
        <v>0</v>
      </c>
      <c r="N1979" s="12">
        <v>0</v>
      </c>
    </row>
    <row r="1980" spans="1:14">
      <c r="A1980" s="11" t="s">
        <v>1252</v>
      </c>
      <c r="B1980" s="12">
        <v>300</v>
      </c>
      <c r="C1980" s="12">
        <v>340</v>
      </c>
      <c r="D1980" s="12" t="s">
        <v>631</v>
      </c>
      <c r="E1980" s="12">
        <v>90</v>
      </c>
      <c r="F1980" s="73">
        <v>4</v>
      </c>
      <c r="G1980" s="21">
        <v>20</v>
      </c>
      <c r="H1980" s="12">
        <v>0</v>
      </c>
      <c r="I1980" s="12">
        <v>246</v>
      </c>
      <c r="J1980" s="12">
        <v>0</v>
      </c>
      <c r="K1980" s="12">
        <v>0</v>
      </c>
      <c r="L1980" s="12">
        <v>0</v>
      </c>
      <c r="M1980" s="12">
        <v>0</v>
      </c>
      <c r="N1980" s="12">
        <v>0</v>
      </c>
    </row>
    <row r="1981" spans="1:14">
      <c r="A1981" s="11" t="s">
        <v>1252</v>
      </c>
      <c r="B1981" s="12">
        <v>300</v>
      </c>
      <c r="C1981" s="12">
        <v>340</v>
      </c>
      <c r="D1981" s="12" t="s">
        <v>647</v>
      </c>
      <c r="E1981" s="12">
        <v>90</v>
      </c>
      <c r="F1981" s="73">
        <v>4</v>
      </c>
      <c r="G1981" s="21">
        <v>20</v>
      </c>
      <c r="H1981" s="12">
        <v>0</v>
      </c>
      <c r="I1981" s="12">
        <v>246</v>
      </c>
      <c r="J1981" s="12">
        <v>0</v>
      </c>
      <c r="K1981" s="12">
        <v>0</v>
      </c>
      <c r="L1981" s="12">
        <v>0</v>
      </c>
      <c r="M1981" s="12">
        <v>0</v>
      </c>
      <c r="N1981" s="12">
        <v>0</v>
      </c>
    </row>
    <row r="1982" spans="1:14">
      <c r="A1982" s="11" t="s">
        <v>1252</v>
      </c>
      <c r="B1982" s="12">
        <v>300</v>
      </c>
      <c r="C1982" s="12">
        <v>340</v>
      </c>
      <c r="D1982" s="12" t="s">
        <v>638</v>
      </c>
      <c r="E1982" s="12">
        <v>90</v>
      </c>
      <c r="F1982" s="73">
        <v>4</v>
      </c>
      <c r="G1982" s="21">
        <v>20</v>
      </c>
      <c r="H1982" s="12">
        <v>0</v>
      </c>
      <c r="I1982" s="12">
        <v>246</v>
      </c>
      <c r="J1982" s="12">
        <v>0</v>
      </c>
      <c r="K1982" s="12">
        <v>0</v>
      </c>
      <c r="L1982" s="12">
        <v>0</v>
      </c>
      <c r="M1982" s="12">
        <v>0</v>
      </c>
      <c r="N1982" s="12">
        <v>0</v>
      </c>
    </row>
    <row r="1983" spans="1:14">
      <c r="A1983" s="11" t="s">
        <v>1252</v>
      </c>
      <c r="B1983" s="12">
        <v>300</v>
      </c>
      <c r="C1983" s="12">
        <v>340</v>
      </c>
      <c r="D1983" s="12" t="s">
        <v>1399</v>
      </c>
      <c r="E1983" s="12">
        <v>90</v>
      </c>
      <c r="F1983" s="73">
        <v>4</v>
      </c>
      <c r="G1983" s="21">
        <v>20</v>
      </c>
      <c r="H1983" s="12">
        <v>0</v>
      </c>
      <c r="I1983" s="12">
        <v>246</v>
      </c>
      <c r="J1983" s="12">
        <v>0</v>
      </c>
      <c r="K1983" s="12">
        <v>0</v>
      </c>
      <c r="L1983" s="12">
        <v>0</v>
      </c>
      <c r="M1983" s="12">
        <v>0</v>
      </c>
      <c r="N1983" s="12">
        <v>0</v>
      </c>
    </row>
    <row r="1985" spans="1:14">
      <c r="A1985" s="11" t="s">
        <v>1252</v>
      </c>
      <c r="B1985" s="12">
        <v>380</v>
      </c>
      <c r="C1985" s="12">
        <v>340</v>
      </c>
      <c r="D1985" s="12" t="s">
        <v>640</v>
      </c>
      <c r="E1985" s="12">
        <v>90</v>
      </c>
      <c r="F1985" s="26">
        <v>4</v>
      </c>
      <c r="G1985" s="21">
        <v>20</v>
      </c>
      <c r="H1985" s="12">
        <v>0</v>
      </c>
      <c r="I1985" s="12">
        <v>246</v>
      </c>
      <c r="J1985" s="12">
        <v>0</v>
      </c>
      <c r="K1985" s="12">
        <v>0</v>
      </c>
      <c r="L1985" s="12">
        <v>0</v>
      </c>
      <c r="M1985" s="12">
        <v>0</v>
      </c>
      <c r="N1985" s="12">
        <v>0</v>
      </c>
    </row>
    <row r="1986" spans="1:14">
      <c r="A1986" s="11" t="s">
        <v>1252</v>
      </c>
      <c r="B1986" s="12">
        <v>380</v>
      </c>
      <c r="C1986" s="12">
        <v>340</v>
      </c>
      <c r="D1986" s="12" t="s">
        <v>1288</v>
      </c>
      <c r="E1986" s="12">
        <v>90</v>
      </c>
      <c r="F1986" s="26">
        <v>4</v>
      </c>
      <c r="G1986" s="21">
        <v>20</v>
      </c>
      <c r="H1986" s="12">
        <v>0</v>
      </c>
      <c r="I1986" s="12">
        <v>246</v>
      </c>
      <c r="J1986" s="12">
        <v>0</v>
      </c>
      <c r="K1986" s="12">
        <v>0</v>
      </c>
      <c r="L1986" s="12">
        <v>0</v>
      </c>
      <c r="M1986" s="12">
        <v>0</v>
      </c>
      <c r="N1986" s="12">
        <v>0</v>
      </c>
    </row>
    <row r="1987" spans="1:14">
      <c r="A1987" s="11" t="s">
        <v>1252</v>
      </c>
      <c r="B1987" s="12">
        <v>380</v>
      </c>
      <c r="C1987" s="12">
        <v>340</v>
      </c>
      <c r="D1987" s="12" t="s">
        <v>1379</v>
      </c>
      <c r="E1987" s="12">
        <v>90</v>
      </c>
      <c r="F1987" s="26">
        <v>4</v>
      </c>
      <c r="G1987" s="21">
        <v>20</v>
      </c>
      <c r="H1987" s="12">
        <v>0</v>
      </c>
      <c r="I1987" s="12">
        <v>246</v>
      </c>
      <c r="J1987" s="12">
        <v>0</v>
      </c>
      <c r="K1987" s="12">
        <v>0</v>
      </c>
      <c r="L1987" s="12">
        <v>0</v>
      </c>
      <c r="M1987" s="12">
        <v>0</v>
      </c>
      <c r="N1987" s="12">
        <v>0</v>
      </c>
    </row>
    <row r="1988" spans="1:14">
      <c r="A1988" s="11" t="s">
        <v>1252</v>
      </c>
      <c r="B1988" s="12">
        <v>380</v>
      </c>
      <c r="C1988" s="12">
        <v>340</v>
      </c>
      <c r="D1988" s="12" t="s">
        <v>629</v>
      </c>
      <c r="E1988" s="12">
        <v>90</v>
      </c>
      <c r="F1988" s="26">
        <v>4</v>
      </c>
      <c r="G1988" s="21">
        <v>20</v>
      </c>
      <c r="H1988" s="12">
        <v>0</v>
      </c>
      <c r="I1988" s="12">
        <v>246</v>
      </c>
      <c r="J1988" s="12">
        <v>0</v>
      </c>
      <c r="K1988" s="12">
        <v>0</v>
      </c>
      <c r="L1988" s="12">
        <v>0</v>
      </c>
      <c r="M1988" s="12">
        <v>0</v>
      </c>
      <c r="N1988" s="12">
        <v>0</v>
      </c>
    </row>
    <row r="1989" spans="1:14">
      <c r="A1989" s="11" t="s">
        <v>1252</v>
      </c>
      <c r="B1989" s="12">
        <v>380</v>
      </c>
      <c r="C1989" s="12">
        <v>340</v>
      </c>
      <c r="D1989" s="12" t="s">
        <v>631</v>
      </c>
      <c r="E1989" s="12">
        <v>90</v>
      </c>
      <c r="F1989" s="26">
        <v>4</v>
      </c>
      <c r="G1989" s="21">
        <v>20</v>
      </c>
      <c r="H1989" s="12">
        <v>0</v>
      </c>
      <c r="I1989" s="12">
        <v>246</v>
      </c>
      <c r="J1989" s="12">
        <v>0</v>
      </c>
      <c r="K1989" s="12">
        <v>0</v>
      </c>
      <c r="L1989" s="12">
        <v>0</v>
      </c>
      <c r="M1989" s="12">
        <v>0</v>
      </c>
      <c r="N1989" s="12">
        <v>0</v>
      </c>
    </row>
    <row r="1990" spans="1:14">
      <c r="A1990" s="11" t="s">
        <v>1252</v>
      </c>
      <c r="B1990" s="12">
        <v>380</v>
      </c>
      <c r="C1990" s="12">
        <v>340</v>
      </c>
      <c r="D1990" s="12" t="s">
        <v>647</v>
      </c>
      <c r="E1990" s="12">
        <v>90</v>
      </c>
      <c r="F1990" s="26">
        <v>4</v>
      </c>
      <c r="G1990" s="21">
        <v>20</v>
      </c>
      <c r="H1990" s="12">
        <v>0</v>
      </c>
      <c r="I1990" s="12">
        <v>246</v>
      </c>
      <c r="J1990" s="12">
        <v>0</v>
      </c>
      <c r="K1990" s="12">
        <v>0</v>
      </c>
      <c r="L1990" s="12">
        <v>0</v>
      </c>
      <c r="M1990" s="12">
        <v>0</v>
      </c>
      <c r="N1990" s="12">
        <v>0</v>
      </c>
    </row>
    <row r="1991" spans="1:14">
      <c r="A1991" s="11" t="s">
        <v>1252</v>
      </c>
      <c r="B1991" s="12">
        <v>380</v>
      </c>
      <c r="C1991" s="12">
        <v>340</v>
      </c>
      <c r="D1991" s="12" t="s">
        <v>638</v>
      </c>
      <c r="E1991" s="12">
        <v>90</v>
      </c>
      <c r="F1991" s="26">
        <v>4</v>
      </c>
      <c r="G1991" s="21">
        <v>20</v>
      </c>
      <c r="H1991" s="12">
        <v>0</v>
      </c>
      <c r="I1991" s="12">
        <v>246</v>
      </c>
      <c r="J1991" s="12">
        <v>0</v>
      </c>
      <c r="K1991" s="12">
        <v>0</v>
      </c>
      <c r="L1991" s="12">
        <v>0</v>
      </c>
      <c r="M1991" s="12">
        <v>0</v>
      </c>
      <c r="N1991" s="12">
        <v>0</v>
      </c>
    </row>
    <row r="1993" spans="1:14">
      <c r="A1993" s="11" t="s">
        <v>1252</v>
      </c>
      <c r="B1993" s="12">
        <v>100</v>
      </c>
      <c r="C1993" s="12">
        <v>300</v>
      </c>
      <c r="D1993" s="12" t="s">
        <v>640</v>
      </c>
      <c r="E1993" s="12">
        <v>30</v>
      </c>
      <c r="F1993" s="73">
        <v>4</v>
      </c>
      <c r="G1993" s="21">
        <v>20</v>
      </c>
      <c r="H1993" s="12">
        <v>0</v>
      </c>
      <c r="I1993" s="12">
        <v>246</v>
      </c>
      <c r="J1993" s="12">
        <v>0</v>
      </c>
      <c r="K1993" s="12">
        <v>0</v>
      </c>
      <c r="L1993" s="12">
        <v>0</v>
      </c>
      <c r="M1993" s="12">
        <v>0</v>
      </c>
      <c r="N1993" s="12">
        <v>0</v>
      </c>
    </row>
    <row r="1994" spans="1:14">
      <c r="A1994" s="11" t="s">
        <v>1252</v>
      </c>
      <c r="B1994" s="12">
        <v>100</v>
      </c>
      <c r="C1994" s="12">
        <v>300</v>
      </c>
      <c r="D1994" s="12" t="s">
        <v>1288</v>
      </c>
      <c r="E1994" s="12">
        <v>30</v>
      </c>
      <c r="F1994" s="73">
        <v>4</v>
      </c>
      <c r="G1994" s="21">
        <v>20</v>
      </c>
      <c r="H1994" s="12">
        <v>0</v>
      </c>
      <c r="I1994" s="12">
        <v>246</v>
      </c>
      <c r="J1994" s="12">
        <v>0</v>
      </c>
      <c r="K1994" s="12">
        <v>0</v>
      </c>
      <c r="L1994" s="12">
        <v>0</v>
      </c>
      <c r="M1994" s="12">
        <v>0</v>
      </c>
      <c r="N1994" s="12">
        <v>0</v>
      </c>
    </row>
    <row r="1995" spans="1:14">
      <c r="A1995" s="11" t="s">
        <v>1252</v>
      </c>
      <c r="B1995" s="12">
        <v>100</v>
      </c>
      <c r="C1995" s="12">
        <v>300</v>
      </c>
      <c r="D1995" s="12" t="s">
        <v>1379</v>
      </c>
      <c r="E1995" s="12">
        <v>30</v>
      </c>
      <c r="F1995" s="73">
        <v>4</v>
      </c>
      <c r="G1995" s="21">
        <v>20</v>
      </c>
      <c r="H1995" s="12">
        <v>0</v>
      </c>
      <c r="I1995" s="12">
        <v>246</v>
      </c>
      <c r="J1995" s="12">
        <v>0</v>
      </c>
      <c r="K1995" s="12">
        <v>0</v>
      </c>
      <c r="L1995" s="12">
        <v>0</v>
      </c>
      <c r="M1995" s="12">
        <v>0</v>
      </c>
      <c r="N1995" s="12">
        <v>0</v>
      </c>
    </row>
    <row r="1996" spans="1:14">
      <c r="A1996" s="11" t="s">
        <v>1252</v>
      </c>
      <c r="B1996" s="12">
        <v>100</v>
      </c>
      <c r="C1996" s="12">
        <v>300</v>
      </c>
      <c r="D1996" s="12" t="s">
        <v>629</v>
      </c>
      <c r="E1996" s="12">
        <v>30</v>
      </c>
      <c r="F1996" s="73">
        <v>4</v>
      </c>
      <c r="G1996" s="21">
        <v>20</v>
      </c>
      <c r="H1996" s="12">
        <v>0</v>
      </c>
      <c r="I1996" s="12">
        <v>246</v>
      </c>
      <c r="J1996" s="12">
        <v>0</v>
      </c>
      <c r="K1996" s="12">
        <v>0</v>
      </c>
      <c r="L1996" s="12">
        <v>0</v>
      </c>
      <c r="M1996" s="12">
        <v>0</v>
      </c>
      <c r="N1996" s="12">
        <v>0</v>
      </c>
    </row>
    <row r="1997" spans="1:14">
      <c r="A1997" s="11" t="s">
        <v>1252</v>
      </c>
      <c r="B1997" s="12">
        <v>100</v>
      </c>
      <c r="C1997" s="12">
        <v>300</v>
      </c>
      <c r="D1997" s="12" t="s">
        <v>631</v>
      </c>
      <c r="E1997" s="12">
        <v>30</v>
      </c>
      <c r="F1997" s="73">
        <v>4</v>
      </c>
      <c r="G1997" s="21">
        <v>20</v>
      </c>
      <c r="H1997" s="12">
        <v>0</v>
      </c>
      <c r="I1997" s="12">
        <v>246</v>
      </c>
      <c r="J1997" s="12">
        <v>0</v>
      </c>
      <c r="K1997" s="12">
        <v>0</v>
      </c>
      <c r="L1997" s="12">
        <v>0</v>
      </c>
      <c r="M1997" s="12">
        <v>0</v>
      </c>
      <c r="N1997" s="12">
        <v>0</v>
      </c>
    </row>
    <row r="1998" spans="1:14">
      <c r="A1998" s="11" t="s">
        <v>1252</v>
      </c>
      <c r="B1998" s="12">
        <v>100</v>
      </c>
      <c r="C1998" s="12">
        <v>300</v>
      </c>
      <c r="D1998" s="12" t="s">
        <v>647</v>
      </c>
      <c r="E1998" s="12">
        <v>30</v>
      </c>
      <c r="F1998" s="73">
        <v>4</v>
      </c>
      <c r="G1998" s="21">
        <v>20</v>
      </c>
      <c r="H1998" s="12">
        <v>0</v>
      </c>
      <c r="I1998" s="12">
        <v>246</v>
      </c>
      <c r="J1998" s="12">
        <v>0</v>
      </c>
      <c r="K1998" s="12">
        <v>0</v>
      </c>
      <c r="L1998" s="12">
        <v>0</v>
      </c>
      <c r="M1998" s="12">
        <v>0</v>
      </c>
      <c r="N1998" s="12">
        <v>0</v>
      </c>
    </row>
    <row r="1999" spans="1:14">
      <c r="A1999" s="11" t="s">
        <v>1252</v>
      </c>
      <c r="B1999" s="12">
        <v>100</v>
      </c>
      <c r="C1999" s="12">
        <v>300</v>
      </c>
      <c r="D1999" s="12" t="s">
        <v>638</v>
      </c>
      <c r="E1999" s="12">
        <v>30</v>
      </c>
      <c r="F1999" s="73">
        <v>4</v>
      </c>
      <c r="G1999" s="21">
        <v>20</v>
      </c>
      <c r="H1999" s="12">
        <v>0</v>
      </c>
      <c r="I1999" s="12">
        <v>246</v>
      </c>
      <c r="J1999" s="12">
        <v>0</v>
      </c>
      <c r="K1999" s="12">
        <v>0</v>
      </c>
      <c r="L1999" s="12">
        <v>0</v>
      </c>
      <c r="M1999" s="12">
        <v>0</v>
      </c>
      <c r="N1999" s="12">
        <v>0</v>
      </c>
    </row>
    <row r="2001" spans="1:14">
      <c r="A2001" s="11" t="s">
        <v>1252</v>
      </c>
      <c r="B2001" s="12">
        <v>150</v>
      </c>
      <c r="C2001" s="12">
        <v>230</v>
      </c>
      <c r="D2001" s="12" t="s">
        <v>640</v>
      </c>
      <c r="E2001" s="12">
        <v>30</v>
      </c>
      <c r="F2001" s="73">
        <v>4</v>
      </c>
      <c r="G2001" s="21">
        <v>20</v>
      </c>
      <c r="H2001" s="12">
        <v>0</v>
      </c>
      <c r="I2001" s="12">
        <v>246</v>
      </c>
      <c r="J2001" s="12">
        <v>0</v>
      </c>
      <c r="K2001" s="12">
        <v>0</v>
      </c>
      <c r="L2001" s="12">
        <v>0</v>
      </c>
      <c r="M2001" s="12">
        <v>0</v>
      </c>
      <c r="N2001" s="12">
        <v>0</v>
      </c>
    </row>
    <row r="2002" spans="1:14">
      <c r="A2002" s="11" t="s">
        <v>1252</v>
      </c>
      <c r="B2002" s="12">
        <v>150</v>
      </c>
      <c r="C2002" s="12">
        <v>230</v>
      </c>
      <c r="D2002" s="12" t="s">
        <v>1288</v>
      </c>
      <c r="E2002" s="12">
        <v>30</v>
      </c>
      <c r="F2002" s="73">
        <v>4</v>
      </c>
      <c r="G2002" s="21">
        <v>20</v>
      </c>
      <c r="H2002" s="12">
        <v>0</v>
      </c>
      <c r="I2002" s="12">
        <v>246</v>
      </c>
      <c r="J2002" s="12">
        <v>0</v>
      </c>
      <c r="K2002" s="12">
        <v>0</v>
      </c>
      <c r="L2002" s="12">
        <v>0</v>
      </c>
      <c r="M2002" s="12">
        <v>0</v>
      </c>
      <c r="N2002" s="12">
        <v>0</v>
      </c>
    </row>
    <row r="2003" spans="1:14">
      <c r="A2003" s="11" t="s">
        <v>1252</v>
      </c>
      <c r="B2003" s="12">
        <v>150</v>
      </c>
      <c r="C2003" s="12">
        <v>230</v>
      </c>
      <c r="D2003" s="12" t="s">
        <v>1379</v>
      </c>
      <c r="E2003" s="12">
        <v>30</v>
      </c>
      <c r="F2003" s="73">
        <v>4</v>
      </c>
      <c r="G2003" s="21">
        <v>20</v>
      </c>
      <c r="H2003" s="12">
        <v>0</v>
      </c>
      <c r="I2003" s="12">
        <v>246</v>
      </c>
      <c r="J2003" s="12">
        <v>0</v>
      </c>
      <c r="K2003" s="12">
        <v>0</v>
      </c>
      <c r="L2003" s="12">
        <v>0</v>
      </c>
      <c r="M2003" s="12">
        <v>0</v>
      </c>
      <c r="N2003" s="12">
        <v>0</v>
      </c>
    </row>
    <row r="2004" spans="1:14">
      <c r="A2004" s="11" t="s">
        <v>1252</v>
      </c>
      <c r="B2004" s="12">
        <v>150</v>
      </c>
      <c r="C2004" s="12">
        <v>230</v>
      </c>
      <c r="D2004" s="12" t="s">
        <v>629</v>
      </c>
      <c r="E2004" s="12">
        <v>30</v>
      </c>
      <c r="F2004" s="73">
        <v>4</v>
      </c>
      <c r="G2004" s="21">
        <v>20</v>
      </c>
      <c r="H2004" s="12">
        <v>0</v>
      </c>
      <c r="I2004" s="12">
        <v>246</v>
      </c>
      <c r="J2004" s="12">
        <v>0</v>
      </c>
      <c r="K2004" s="12">
        <v>0</v>
      </c>
      <c r="L2004" s="12">
        <v>0</v>
      </c>
      <c r="M2004" s="12">
        <v>0</v>
      </c>
      <c r="N2004" s="12">
        <v>0</v>
      </c>
    </row>
    <row r="2005" spans="1:14">
      <c r="A2005" s="11" t="s">
        <v>1252</v>
      </c>
      <c r="B2005" s="12">
        <v>150</v>
      </c>
      <c r="C2005" s="12">
        <v>230</v>
      </c>
      <c r="D2005" s="12" t="s">
        <v>631</v>
      </c>
      <c r="E2005" s="12">
        <v>30</v>
      </c>
      <c r="F2005" s="73">
        <v>4</v>
      </c>
      <c r="G2005" s="21">
        <v>20</v>
      </c>
      <c r="H2005" s="12">
        <v>0</v>
      </c>
      <c r="I2005" s="12">
        <v>246</v>
      </c>
      <c r="J2005" s="12">
        <v>0</v>
      </c>
      <c r="K2005" s="12">
        <v>0</v>
      </c>
      <c r="L2005" s="12">
        <v>0</v>
      </c>
      <c r="M2005" s="12">
        <v>0</v>
      </c>
      <c r="N2005" s="12">
        <v>0</v>
      </c>
    </row>
    <row r="2006" spans="1:14">
      <c r="A2006" s="11" t="s">
        <v>1252</v>
      </c>
      <c r="B2006" s="12">
        <v>150</v>
      </c>
      <c r="C2006" s="12">
        <v>230</v>
      </c>
      <c r="D2006" s="12" t="s">
        <v>647</v>
      </c>
      <c r="E2006" s="12">
        <v>30</v>
      </c>
      <c r="F2006" s="73">
        <v>4</v>
      </c>
      <c r="G2006" s="21">
        <v>20</v>
      </c>
      <c r="H2006" s="12">
        <v>0</v>
      </c>
      <c r="I2006" s="12">
        <v>246</v>
      </c>
      <c r="J2006" s="12">
        <v>0</v>
      </c>
      <c r="K2006" s="12">
        <v>0</v>
      </c>
      <c r="L2006" s="12">
        <v>0</v>
      </c>
      <c r="M2006" s="12">
        <v>0</v>
      </c>
      <c r="N2006" s="12">
        <v>0</v>
      </c>
    </row>
    <row r="2007" spans="1:14">
      <c r="A2007" s="11" t="s">
        <v>1252</v>
      </c>
      <c r="B2007" s="12">
        <v>150</v>
      </c>
      <c r="C2007" s="12">
        <v>230</v>
      </c>
      <c r="D2007" s="12" t="s">
        <v>638</v>
      </c>
      <c r="E2007" s="12">
        <v>30</v>
      </c>
      <c r="F2007" s="73">
        <v>4</v>
      </c>
      <c r="G2007" s="21">
        <v>20</v>
      </c>
      <c r="H2007" s="12">
        <v>0</v>
      </c>
      <c r="I2007" s="12">
        <v>246</v>
      </c>
      <c r="J2007" s="12">
        <v>0</v>
      </c>
      <c r="K2007" s="12">
        <v>0</v>
      </c>
      <c r="L2007" s="12">
        <v>0</v>
      </c>
      <c r="M2007" s="12">
        <v>0</v>
      </c>
      <c r="N2007" s="12">
        <v>0</v>
      </c>
    </row>
    <row r="2009" spans="1:14">
      <c r="A2009" s="11" t="s">
        <v>1252</v>
      </c>
      <c r="B2009" s="12">
        <v>290</v>
      </c>
      <c r="C2009" s="12">
        <v>238</v>
      </c>
      <c r="D2009" s="12" t="s">
        <v>640</v>
      </c>
      <c r="E2009" s="12">
        <v>30</v>
      </c>
      <c r="F2009" s="73">
        <v>4</v>
      </c>
      <c r="G2009" s="21">
        <v>20</v>
      </c>
      <c r="H2009" s="12">
        <v>0</v>
      </c>
      <c r="I2009" s="12">
        <v>246</v>
      </c>
      <c r="J2009" s="12">
        <v>0</v>
      </c>
      <c r="K2009" s="12">
        <v>0</v>
      </c>
      <c r="L2009" s="12">
        <v>0</v>
      </c>
      <c r="M2009" s="12">
        <v>0</v>
      </c>
      <c r="N2009" s="12">
        <v>0</v>
      </c>
    </row>
    <row r="2010" spans="1:14">
      <c r="A2010" s="11" t="s">
        <v>1252</v>
      </c>
      <c r="B2010" s="12">
        <v>290</v>
      </c>
      <c r="C2010" s="12">
        <v>238</v>
      </c>
      <c r="D2010" s="12" t="s">
        <v>1288</v>
      </c>
      <c r="E2010" s="12">
        <v>30</v>
      </c>
      <c r="F2010" s="73">
        <v>4</v>
      </c>
      <c r="G2010" s="21">
        <v>20</v>
      </c>
      <c r="H2010" s="12">
        <v>0</v>
      </c>
      <c r="I2010" s="12">
        <v>246</v>
      </c>
      <c r="J2010" s="12">
        <v>0</v>
      </c>
      <c r="K2010" s="12">
        <v>0</v>
      </c>
      <c r="L2010" s="12">
        <v>0</v>
      </c>
      <c r="M2010" s="12">
        <v>0</v>
      </c>
      <c r="N2010" s="12">
        <v>0</v>
      </c>
    </row>
    <row r="2011" spans="1:14">
      <c r="A2011" s="11" t="s">
        <v>1252</v>
      </c>
      <c r="B2011" s="12">
        <v>290</v>
      </c>
      <c r="C2011" s="12">
        <v>238</v>
      </c>
      <c r="D2011" s="12" t="s">
        <v>1379</v>
      </c>
      <c r="E2011" s="12">
        <v>30</v>
      </c>
      <c r="F2011" s="73">
        <v>4</v>
      </c>
      <c r="G2011" s="21">
        <v>20</v>
      </c>
      <c r="H2011" s="12">
        <v>0</v>
      </c>
      <c r="I2011" s="12">
        <v>246</v>
      </c>
      <c r="J2011" s="12">
        <v>0</v>
      </c>
      <c r="K2011" s="12">
        <v>0</v>
      </c>
      <c r="L2011" s="12">
        <v>0</v>
      </c>
      <c r="M2011" s="12">
        <v>0</v>
      </c>
      <c r="N2011" s="12">
        <v>0</v>
      </c>
    </row>
    <row r="2012" spans="1:14">
      <c r="A2012" s="11" t="s">
        <v>1252</v>
      </c>
      <c r="B2012" s="12">
        <v>290</v>
      </c>
      <c r="C2012" s="12">
        <v>238</v>
      </c>
      <c r="D2012" s="12" t="s">
        <v>629</v>
      </c>
      <c r="E2012" s="12">
        <v>30</v>
      </c>
      <c r="F2012" s="73">
        <v>4</v>
      </c>
      <c r="G2012" s="21">
        <v>20</v>
      </c>
      <c r="H2012" s="12">
        <v>0</v>
      </c>
      <c r="I2012" s="12">
        <v>246</v>
      </c>
      <c r="J2012" s="12">
        <v>0</v>
      </c>
      <c r="K2012" s="12">
        <v>0</v>
      </c>
      <c r="L2012" s="12">
        <v>0</v>
      </c>
      <c r="M2012" s="12">
        <v>0</v>
      </c>
      <c r="N2012" s="12">
        <v>0</v>
      </c>
    </row>
    <row r="2013" spans="1:14">
      <c r="A2013" s="11" t="s">
        <v>1252</v>
      </c>
      <c r="B2013" s="12">
        <v>290</v>
      </c>
      <c r="C2013" s="12">
        <v>238</v>
      </c>
      <c r="D2013" s="12" t="s">
        <v>631</v>
      </c>
      <c r="E2013" s="12">
        <v>30</v>
      </c>
      <c r="F2013" s="73">
        <v>4</v>
      </c>
      <c r="G2013" s="21">
        <v>20</v>
      </c>
      <c r="H2013" s="12">
        <v>0</v>
      </c>
      <c r="I2013" s="12">
        <v>246</v>
      </c>
      <c r="J2013" s="12">
        <v>0</v>
      </c>
      <c r="K2013" s="12">
        <v>0</v>
      </c>
      <c r="L2013" s="12">
        <v>0</v>
      </c>
      <c r="M2013" s="12">
        <v>0</v>
      </c>
      <c r="N2013" s="12">
        <v>0</v>
      </c>
    </row>
    <row r="2014" spans="1:14">
      <c r="A2014" s="11" t="s">
        <v>1252</v>
      </c>
      <c r="B2014" s="12">
        <v>290</v>
      </c>
      <c r="C2014" s="12">
        <v>238</v>
      </c>
      <c r="D2014" s="12" t="s">
        <v>647</v>
      </c>
      <c r="E2014" s="12">
        <v>30</v>
      </c>
      <c r="F2014" s="73">
        <v>4</v>
      </c>
      <c r="G2014" s="21">
        <v>20</v>
      </c>
      <c r="H2014" s="12">
        <v>0</v>
      </c>
      <c r="I2014" s="12">
        <v>246</v>
      </c>
      <c r="J2014" s="12">
        <v>0</v>
      </c>
      <c r="K2014" s="12">
        <v>0</v>
      </c>
      <c r="L2014" s="12">
        <v>0</v>
      </c>
      <c r="M2014" s="12">
        <v>0</v>
      </c>
      <c r="N2014" s="12">
        <v>0</v>
      </c>
    </row>
    <row r="2015" spans="1:14">
      <c r="A2015" s="11" t="s">
        <v>1252</v>
      </c>
      <c r="B2015" s="12">
        <v>290</v>
      </c>
      <c r="C2015" s="12">
        <v>238</v>
      </c>
      <c r="D2015" s="12" t="s">
        <v>638</v>
      </c>
      <c r="E2015" s="12">
        <v>30</v>
      </c>
      <c r="F2015" s="73">
        <v>4</v>
      </c>
      <c r="G2015" s="21">
        <v>20</v>
      </c>
      <c r="H2015" s="12">
        <v>0</v>
      </c>
      <c r="I2015" s="12">
        <v>246</v>
      </c>
      <c r="J2015" s="12">
        <v>0</v>
      </c>
      <c r="K2015" s="12">
        <v>0</v>
      </c>
      <c r="L2015" s="12">
        <v>0</v>
      </c>
      <c r="M2015" s="12">
        <v>0</v>
      </c>
      <c r="N2015" s="12">
        <v>0</v>
      </c>
    </row>
    <row r="2016" spans="1:14">
      <c r="A2016" s="11" t="s">
        <v>1252</v>
      </c>
      <c r="B2016" s="12">
        <v>290</v>
      </c>
      <c r="C2016" s="12">
        <v>238</v>
      </c>
      <c r="D2016" s="12" t="s">
        <v>1399</v>
      </c>
      <c r="E2016" s="12">
        <v>30</v>
      </c>
      <c r="F2016" s="73">
        <v>4</v>
      </c>
      <c r="G2016" s="21">
        <v>20</v>
      </c>
      <c r="H2016" s="12">
        <v>0</v>
      </c>
      <c r="I2016" s="12">
        <v>246</v>
      </c>
      <c r="J2016" s="12">
        <v>0</v>
      </c>
      <c r="K2016" s="12">
        <v>0</v>
      </c>
      <c r="L2016" s="12">
        <v>0</v>
      </c>
      <c r="M2016" s="12">
        <v>0</v>
      </c>
      <c r="N2016" s="12">
        <v>0</v>
      </c>
    </row>
    <row r="2018" spans="1:14">
      <c r="A2018" s="11" t="s">
        <v>1252</v>
      </c>
      <c r="B2018" s="12">
        <v>387</v>
      </c>
      <c r="C2018" s="12">
        <v>274</v>
      </c>
      <c r="D2018" s="12" t="s">
        <v>640</v>
      </c>
      <c r="E2018" s="12">
        <v>30</v>
      </c>
      <c r="F2018" s="26">
        <v>4</v>
      </c>
      <c r="G2018" s="21">
        <v>20</v>
      </c>
      <c r="H2018" s="12">
        <v>0</v>
      </c>
      <c r="I2018" s="12">
        <v>246</v>
      </c>
      <c r="J2018" s="12">
        <v>0</v>
      </c>
      <c r="K2018" s="12">
        <v>0</v>
      </c>
      <c r="L2018" s="12">
        <v>0</v>
      </c>
      <c r="M2018" s="12">
        <v>0</v>
      </c>
      <c r="N2018" s="12">
        <v>0</v>
      </c>
    </row>
    <row r="2019" spans="1:14">
      <c r="A2019" s="11" t="s">
        <v>1252</v>
      </c>
      <c r="B2019" s="12">
        <v>387</v>
      </c>
      <c r="C2019" s="12">
        <v>274</v>
      </c>
      <c r="D2019" s="12" t="s">
        <v>1288</v>
      </c>
      <c r="E2019" s="12">
        <v>30</v>
      </c>
      <c r="F2019" s="26">
        <v>4</v>
      </c>
      <c r="G2019" s="21">
        <v>20</v>
      </c>
      <c r="H2019" s="12">
        <v>0</v>
      </c>
      <c r="I2019" s="12">
        <v>246</v>
      </c>
      <c r="J2019" s="12">
        <v>0</v>
      </c>
      <c r="K2019" s="12">
        <v>0</v>
      </c>
      <c r="L2019" s="12">
        <v>0</v>
      </c>
      <c r="M2019" s="12">
        <v>0</v>
      </c>
      <c r="N2019" s="12">
        <v>0</v>
      </c>
    </row>
    <row r="2020" spans="1:14">
      <c r="A2020" s="11" t="s">
        <v>1252</v>
      </c>
      <c r="B2020" s="12">
        <v>387</v>
      </c>
      <c r="C2020" s="12">
        <v>274</v>
      </c>
      <c r="D2020" s="12" t="s">
        <v>1379</v>
      </c>
      <c r="E2020" s="12">
        <v>30</v>
      </c>
      <c r="F2020" s="26">
        <v>4</v>
      </c>
      <c r="G2020" s="21">
        <v>20</v>
      </c>
      <c r="H2020" s="12">
        <v>0</v>
      </c>
      <c r="I2020" s="12">
        <v>246</v>
      </c>
      <c r="J2020" s="12">
        <v>0</v>
      </c>
      <c r="K2020" s="12">
        <v>0</v>
      </c>
      <c r="L2020" s="12">
        <v>0</v>
      </c>
      <c r="M2020" s="12">
        <v>0</v>
      </c>
      <c r="N2020" s="12">
        <v>0</v>
      </c>
    </row>
    <row r="2021" spans="1:14">
      <c r="A2021" s="11" t="s">
        <v>1252</v>
      </c>
      <c r="B2021" s="12">
        <v>387</v>
      </c>
      <c r="C2021" s="12">
        <v>274</v>
      </c>
      <c r="D2021" s="12" t="s">
        <v>629</v>
      </c>
      <c r="E2021" s="12">
        <v>30</v>
      </c>
      <c r="F2021" s="26">
        <v>4</v>
      </c>
      <c r="G2021" s="21">
        <v>20</v>
      </c>
      <c r="H2021" s="12">
        <v>0</v>
      </c>
      <c r="I2021" s="12">
        <v>246</v>
      </c>
      <c r="J2021" s="12">
        <v>0</v>
      </c>
      <c r="K2021" s="12">
        <v>0</v>
      </c>
      <c r="L2021" s="12">
        <v>0</v>
      </c>
      <c r="M2021" s="12">
        <v>0</v>
      </c>
      <c r="N2021" s="12">
        <v>0</v>
      </c>
    </row>
    <row r="2022" spans="1:14">
      <c r="A2022" s="11" t="s">
        <v>1252</v>
      </c>
      <c r="B2022" s="12">
        <v>387</v>
      </c>
      <c r="C2022" s="12">
        <v>274</v>
      </c>
      <c r="D2022" s="12" t="s">
        <v>631</v>
      </c>
      <c r="E2022" s="12">
        <v>30</v>
      </c>
      <c r="F2022" s="26">
        <v>4</v>
      </c>
      <c r="G2022" s="21">
        <v>20</v>
      </c>
      <c r="H2022" s="12">
        <v>0</v>
      </c>
      <c r="I2022" s="12">
        <v>246</v>
      </c>
      <c r="J2022" s="12">
        <v>0</v>
      </c>
      <c r="K2022" s="12">
        <v>0</v>
      </c>
      <c r="L2022" s="12">
        <v>0</v>
      </c>
      <c r="M2022" s="12">
        <v>0</v>
      </c>
      <c r="N2022" s="12">
        <v>0</v>
      </c>
    </row>
    <row r="2023" spans="1:14">
      <c r="A2023" s="11" t="s">
        <v>1252</v>
      </c>
      <c r="B2023" s="12">
        <v>387</v>
      </c>
      <c r="C2023" s="12">
        <v>274</v>
      </c>
      <c r="D2023" s="12" t="s">
        <v>647</v>
      </c>
      <c r="E2023" s="12">
        <v>30</v>
      </c>
      <c r="F2023" s="26">
        <v>4</v>
      </c>
      <c r="G2023" s="21">
        <v>20</v>
      </c>
      <c r="H2023" s="12">
        <v>0</v>
      </c>
      <c r="I2023" s="12">
        <v>246</v>
      </c>
      <c r="J2023" s="12">
        <v>0</v>
      </c>
      <c r="K2023" s="12">
        <v>0</v>
      </c>
      <c r="L2023" s="12">
        <v>0</v>
      </c>
      <c r="M2023" s="12">
        <v>0</v>
      </c>
      <c r="N2023" s="12">
        <v>0</v>
      </c>
    </row>
    <row r="2024" spans="1:14">
      <c r="A2024" s="11" t="s">
        <v>1252</v>
      </c>
      <c r="B2024" s="12">
        <v>387</v>
      </c>
      <c r="C2024" s="12">
        <v>274</v>
      </c>
      <c r="D2024" s="12" t="s">
        <v>638</v>
      </c>
      <c r="E2024" s="12">
        <v>30</v>
      </c>
      <c r="F2024" s="26">
        <v>4</v>
      </c>
      <c r="G2024" s="21">
        <v>20</v>
      </c>
      <c r="H2024" s="12">
        <v>0</v>
      </c>
      <c r="I2024" s="12">
        <v>246</v>
      </c>
      <c r="J2024" s="12">
        <v>0</v>
      </c>
      <c r="K2024" s="12">
        <v>0</v>
      </c>
      <c r="L2024" s="12">
        <v>0</v>
      </c>
      <c r="M2024" s="12">
        <v>0</v>
      </c>
      <c r="N2024" s="12">
        <v>0</v>
      </c>
    </row>
    <row r="2026" spans="1:14">
      <c r="A2026" s="11" t="s">
        <v>1252</v>
      </c>
      <c r="B2026" s="12">
        <v>78</v>
      </c>
      <c r="C2026" s="12">
        <v>127</v>
      </c>
      <c r="D2026" s="12" t="s">
        <v>640</v>
      </c>
      <c r="E2026" s="12">
        <v>30</v>
      </c>
      <c r="F2026" s="26">
        <v>4</v>
      </c>
      <c r="G2026" s="21">
        <v>20</v>
      </c>
      <c r="H2026" s="12">
        <v>0</v>
      </c>
      <c r="I2026" s="12">
        <v>246</v>
      </c>
      <c r="J2026" s="12">
        <v>0</v>
      </c>
      <c r="K2026" s="12">
        <v>0</v>
      </c>
      <c r="L2026" s="12">
        <v>0</v>
      </c>
      <c r="M2026" s="12">
        <v>0</v>
      </c>
      <c r="N2026" s="12">
        <v>0</v>
      </c>
    </row>
    <row r="2027" spans="1:14">
      <c r="A2027" s="11" t="s">
        <v>1252</v>
      </c>
      <c r="B2027" s="12">
        <v>78</v>
      </c>
      <c r="C2027" s="12">
        <v>127</v>
      </c>
      <c r="D2027" s="12" t="s">
        <v>1288</v>
      </c>
      <c r="E2027" s="12">
        <v>30</v>
      </c>
      <c r="F2027" s="26">
        <v>4</v>
      </c>
      <c r="G2027" s="21">
        <v>20</v>
      </c>
      <c r="H2027" s="12">
        <v>0</v>
      </c>
      <c r="I2027" s="12">
        <v>246</v>
      </c>
      <c r="J2027" s="12">
        <v>0</v>
      </c>
      <c r="K2027" s="12">
        <v>0</v>
      </c>
      <c r="L2027" s="12">
        <v>0</v>
      </c>
      <c r="M2027" s="12">
        <v>0</v>
      </c>
      <c r="N2027" s="12">
        <v>0</v>
      </c>
    </row>
    <row r="2028" spans="1:14">
      <c r="A2028" s="11" t="s">
        <v>1252</v>
      </c>
      <c r="B2028" s="12">
        <v>78</v>
      </c>
      <c r="C2028" s="12">
        <v>127</v>
      </c>
      <c r="D2028" s="12" t="s">
        <v>1379</v>
      </c>
      <c r="E2028" s="12">
        <v>30</v>
      </c>
      <c r="F2028" s="26">
        <v>4</v>
      </c>
      <c r="G2028" s="21">
        <v>20</v>
      </c>
      <c r="H2028" s="12">
        <v>0</v>
      </c>
      <c r="I2028" s="12">
        <v>246</v>
      </c>
      <c r="J2028" s="12">
        <v>0</v>
      </c>
      <c r="K2028" s="12">
        <v>0</v>
      </c>
      <c r="L2028" s="12">
        <v>0</v>
      </c>
      <c r="M2028" s="12">
        <v>0</v>
      </c>
      <c r="N2028" s="12">
        <v>0</v>
      </c>
    </row>
    <row r="2029" spans="1:14">
      <c r="A2029" s="11" t="s">
        <v>1252</v>
      </c>
      <c r="B2029" s="12">
        <v>78</v>
      </c>
      <c r="C2029" s="12">
        <v>127</v>
      </c>
      <c r="D2029" s="12" t="s">
        <v>629</v>
      </c>
      <c r="E2029" s="12">
        <v>30</v>
      </c>
      <c r="F2029" s="26">
        <v>4</v>
      </c>
      <c r="G2029" s="21">
        <v>20</v>
      </c>
      <c r="H2029" s="12">
        <v>0</v>
      </c>
      <c r="I2029" s="12">
        <v>246</v>
      </c>
      <c r="J2029" s="12">
        <v>0</v>
      </c>
      <c r="K2029" s="12">
        <v>0</v>
      </c>
      <c r="L2029" s="12">
        <v>0</v>
      </c>
      <c r="M2029" s="12">
        <v>0</v>
      </c>
      <c r="N2029" s="12">
        <v>0</v>
      </c>
    </row>
    <row r="2030" spans="1:14">
      <c r="A2030" s="11" t="s">
        <v>1252</v>
      </c>
      <c r="B2030" s="12">
        <v>78</v>
      </c>
      <c r="C2030" s="12">
        <v>127</v>
      </c>
      <c r="D2030" s="12" t="s">
        <v>631</v>
      </c>
      <c r="E2030" s="12">
        <v>30</v>
      </c>
      <c r="F2030" s="26">
        <v>4</v>
      </c>
      <c r="G2030" s="21">
        <v>20</v>
      </c>
      <c r="H2030" s="12">
        <v>0</v>
      </c>
      <c r="I2030" s="12">
        <v>246</v>
      </c>
      <c r="J2030" s="12">
        <v>0</v>
      </c>
      <c r="K2030" s="12">
        <v>0</v>
      </c>
      <c r="L2030" s="12">
        <v>0</v>
      </c>
      <c r="M2030" s="12">
        <v>0</v>
      </c>
      <c r="N2030" s="12">
        <v>0</v>
      </c>
    </row>
    <row r="2031" spans="1:14">
      <c r="A2031" s="11" t="s">
        <v>1252</v>
      </c>
      <c r="B2031" s="12">
        <v>78</v>
      </c>
      <c r="C2031" s="12">
        <v>127</v>
      </c>
      <c r="D2031" s="12" t="s">
        <v>647</v>
      </c>
      <c r="E2031" s="12">
        <v>30</v>
      </c>
      <c r="F2031" s="26">
        <v>4</v>
      </c>
      <c r="G2031" s="21">
        <v>20</v>
      </c>
      <c r="H2031" s="12">
        <v>0</v>
      </c>
      <c r="I2031" s="12">
        <v>246</v>
      </c>
      <c r="J2031" s="12">
        <v>0</v>
      </c>
      <c r="K2031" s="12">
        <v>0</v>
      </c>
      <c r="L2031" s="12">
        <v>0</v>
      </c>
      <c r="M2031" s="12">
        <v>0</v>
      </c>
      <c r="N2031" s="12">
        <v>0</v>
      </c>
    </row>
    <row r="2032" spans="1:14">
      <c r="A2032" s="11" t="s">
        <v>1252</v>
      </c>
      <c r="B2032" s="12">
        <v>78</v>
      </c>
      <c r="C2032" s="12">
        <v>127</v>
      </c>
      <c r="D2032" s="12" t="s">
        <v>638</v>
      </c>
      <c r="E2032" s="12">
        <v>30</v>
      </c>
      <c r="F2032" s="26">
        <v>4</v>
      </c>
      <c r="G2032" s="21">
        <v>20</v>
      </c>
      <c r="H2032" s="12">
        <v>0</v>
      </c>
      <c r="I2032" s="12">
        <v>246</v>
      </c>
      <c r="J2032" s="12">
        <v>0</v>
      </c>
      <c r="K2032" s="12">
        <v>0</v>
      </c>
      <c r="L2032" s="12">
        <v>0</v>
      </c>
      <c r="M2032" s="12">
        <v>0</v>
      </c>
      <c r="N2032" s="12">
        <v>0</v>
      </c>
    </row>
    <row r="2034" spans="1:14">
      <c r="A2034" s="11" t="s">
        <v>1252</v>
      </c>
      <c r="B2034" s="12">
        <v>352</v>
      </c>
      <c r="C2034" s="12">
        <v>125</v>
      </c>
      <c r="D2034" s="12" t="s">
        <v>640</v>
      </c>
      <c r="E2034" s="12">
        <v>50</v>
      </c>
      <c r="F2034" s="73">
        <v>4</v>
      </c>
      <c r="G2034" s="21">
        <v>20</v>
      </c>
      <c r="H2034" s="12">
        <v>0</v>
      </c>
      <c r="I2034" s="12">
        <v>246</v>
      </c>
      <c r="J2034" s="12">
        <v>0</v>
      </c>
      <c r="K2034" s="12">
        <v>0</v>
      </c>
      <c r="L2034" s="12">
        <v>0</v>
      </c>
      <c r="M2034" s="12">
        <v>0</v>
      </c>
      <c r="N2034" s="12">
        <v>0</v>
      </c>
    </row>
    <row r="2035" spans="1:14">
      <c r="A2035" s="11" t="s">
        <v>1252</v>
      </c>
      <c r="B2035" s="12">
        <v>352</v>
      </c>
      <c r="C2035" s="12">
        <v>125</v>
      </c>
      <c r="D2035" s="12" t="s">
        <v>1288</v>
      </c>
      <c r="E2035" s="12">
        <v>50</v>
      </c>
      <c r="F2035" s="73">
        <v>4</v>
      </c>
      <c r="G2035" s="21">
        <v>20</v>
      </c>
      <c r="H2035" s="12">
        <v>0</v>
      </c>
      <c r="I2035" s="12">
        <v>246</v>
      </c>
      <c r="J2035" s="12">
        <v>0</v>
      </c>
      <c r="K2035" s="12">
        <v>0</v>
      </c>
      <c r="L2035" s="12">
        <v>0</v>
      </c>
      <c r="M2035" s="12">
        <v>0</v>
      </c>
      <c r="N2035" s="12">
        <v>0</v>
      </c>
    </row>
    <row r="2036" spans="1:14">
      <c r="A2036" s="11" t="s">
        <v>1252</v>
      </c>
      <c r="B2036" s="12">
        <v>352</v>
      </c>
      <c r="C2036" s="12">
        <v>125</v>
      </c>
      <c r="D2036" s="12" t="s">
        <v>1379</v>
      </c>
      <c r="E2036" s="12">
        <v>50</v>
      </c>
      <c r="F2036" s="73">
        <v>4</v>
      </c>
      <c r="G2036" s="21">
        <v>20</v>
      </c>
      <c r="H2036" s="12">
        <v>0</v>
      </c>
      <c r="I2036" s="12">
        <v>246</v>
      </c>
      <c r="J2036" s="12">
        <v>0</v>
      </c>
      <c r="K2036" s="12">
        <v>0</v>
      </c>
      <c r="L2036" s="12">
        <v>0</v>
      </c>
      <c r="M2036" s="12">
        <v>0</v>
      </c>
      <c r="N2036" s="12">
        <v>0</v>
      </c>
    </row>
    <row r="2037" spans="1:14">
      <c r="A2037" s="11" t="s">
        <v>1252</v>
      </c>
      <c r="B2037" s="12">
        <v>352</v>
      </c>
      <c r="C2037" s="12">
        <v>125</v>
      </c>
      <c r="D2037" s="12" t="s">
        <v>629</v>
      </c>
      <c r="E2037" s="12">
        <v>50</v>
      </c>
      <c r="F2037" s="73">
        <v>4</v>
      </c>
      <c r="G2037" s="21">
        <v>20</v>
      </c>
      <c r="H2037" s="12">
        <v>0</v>
      </c>
      <c r="I2037" s="12">
        <v>246</v>
      </c>
      <c r="J2037" s="12">
        <v>0</v>
      </c>
      <c r="K2037" s="12">
        <v>0</v>
      </c>
      <c r="L2037" s="12">
        <v>0</v>
      </c>
      <c r="M2037" s="12">
        <v>0</v>
      </c>
      <c r="N2037" s="12">
        <v>0</v>
      </c>
    </row>
    <row r="2038" spans="1:14">
      <c r="A2038" s="11" t="s">
        <v>1252</v>
      </c>
      <c r="B2038" s="12">
        <v>352</v>
      </c>
      <c r="C2038" s="12">
        <v>125</v>
      </c>
      <c r="D2038" s="12" t="s">
        <v>631</v>
      </c>
      <c r="E2038" s="12">
        <v>50</v>
      </c>
      <c r="F2038" s="73">
        <v>4</v>
      </c>
      <c r="G2038" s="21">
        <v>20</v>
      </c>
      <c r="H2038" s="12">
        <v>0</v>
      </c>
      <c r="I2038" s="12">
        <v>246</v>
      </c>
      <c r="J2038" s="12">
        <v>0</v>
      </c>
      <c r="K2038" s="12">
        <v>0</v>
      </c>
      <c r="L2038" s="12">
        <v>0</v>
      </c>
      <c r="M2038" s="12">
        <v>0</v>
      </c>
      <c r="N2038" s="12">
        <v>0</v>
      </c>
    </row>
    <row r="2039" spans="1:14">
      <c r="A2039" s="11" t="s">
        <v>1252</v>
      </c>
      <c r="B2039" s="12">
        <v>352</v>
      </c>
      <c r="C2039" s="12">
        <v>125</v>
      </c>
      <c r="D2039" s="12" t="s">
        <v>647</v>
      </c>
      <c r="E2039" s="12">
        <v>50</v>
      </c>
      <c r="F2039" s="73">
        <v>4</v>
      </c>
      <c r="G2039" s="21">
        <v>20</v>
      </c>
      <c r="H2039" s="12">
        <v>0</v>
      </c>
      <c r="I2039" s="12">
        <v>246</v>
      </c>
      <c r="J2039" s="12">
        <v>0</v>
      </c>
      <c r="K2039" s="12">
        <v>0</v>
      </c>
      <c r="L2039" s="12">
        <v>0</v>
      </c>
      <c r="M2039" s="12">
        <v>0</v>
      </c>
      <c r="N2039" s="12">
        <v>0</v>
      </c>
    </row>
    <row r="2040" spans="1:14">
      <c r="A2040" s="11" t="s">
        <v>1252</v>
      </c>
      <c r="B2040" s="12">
        <v>352</v>
      </c>
      <c r="C2040" s="12">
        <v>125</v>
      </c>
      <c r="D2040" s="12" t="s">
        <v>638</v>
      </c>
      <c r="E2040" s="12">
        <v>50</v>
      </c>
      <c r="F2040" s="73">
        <v>4</v>
      </c>
      <c r="G2040" s="21">
        <v>20</v>
      </c>
      <c r="H2040" s="12">
        <v>0</v>
      </c>
      <c r="I2040" s="12">
        <v>246</v>
      </c>
      <c r="J2040" s="12">
        <v>0</v>
      </c>
      <c r="K2040" s="12">
        <v>0</v>
      </c>
      <c r="L2040" s="12">
        <v>0</v>
      </c>
      <c r="M2040" s="12">
        <v>0</v>
      </c>
      <c r="N2040" s="12">
        <v>0</v>
      </c>
    </row>
    <row r="2042" spans="1:14">
      <c r="A2042" s="11" t="s">
        <v>1252</v>
      </c>
      <c r="B2042" s="12">
        <v>360</v>
      </c>
      <c r="C2042" s="12">
        <v>330</v>
      </c>
      <c r="D2042" s="12" t="s">
        <v>1399</v>
      </c>
      <c r="E2042" s="12">
        <v>100</v>
      </c>
      <c r="F2042" s="73">
        <v>10</v>
      </c>
      <c r="G2042" s="73">
        <v>60</v>
      </c>
      <c r="H2042" s="12">
        <v>0</v>
      </c>
      <c r="I2042" s="12">
        <v>246</v>
      </c>
      <c r="J2042" s="12">
        <v>0</v>
      </c>
      <c r="K2042" s="12">
        <v>0</v>
      </c>
      <c r="L2042" s="12">
        <v>0</v>
      </c>
      <c r="M2042" s="12">
        <v>0</v>
      </c>
      <c r="N2042" s="12">
        <v>0</v>
      </c>
    </row>
    <row r="2043" spans="1:14" s="18" customFormat="1">
      <c r="A2043" s="17" t="s">
        <v>1252</v>
      </c>
      <c r="B2043" s="18">
        <v>360</v>
      </c>
      <c r="C2043" s="18">
        <v>330</v>
      </c>
      <c r="D2043" s="18" t="s">
        <v>1058</v>
      </c>
      <c r="E2043" s="18">
        <v>100</v>
      </c>
      <c r="F2043" s="29">
        <v>2</v>
      </c>
      <c r="G2043" s="29">
        <v>60</v>
      </c>
      <c r="H2043" s="18">
        <v>0</v>
      </c>
      <c r="I2043" s="18">
        <v>249</v>
      </c>
      <c r="J2043" s="18">
        <v>0</v>
      </c>
      <c r="K2043" s="18">
        <v>0</v>
      </c>
      <c r="L2043" s="12">
        <v>0</v>
      </c>
      <c r="M2043" s="12">
        <v>0</v>
      </c>
      <c r="N2043" s="12">
        <v>0</v>
      </c>
    </row>
    <row r="2044" spans="1:14" s="18" customFormat="1">
      <c r="A2044" s="17" t="s">
        <v>1252</v>
      </c>
      <c r="B2044" s="18">
        <v>360</v>
      </c>
      <c r="C2044" s="18">
        <v>330</v>
      </c>
      <c r="D2044" s="18" t="s">
        <v>1063</v>
      </c>
      <c r="E2044" s="18">
        <v>100</v>
      </c>
      <c r="F2044" s="29">
        <v>2</v>
      </c>
      <c r="G2044" s="29">
        <v>60</v>
      </c>
      <c r="H2044" s="18">
        <v>0</v>
      </c>
      <c r="I2044" s="18">
        <v>249</v>
      </c>
      <c r="J2044" s="18">
        <v>0</v>
      </c>
      <c r="K2044" s="18">
        <v>0</v>
      </c>
      <c r="L2044" s="12">
        <v>0</v>
      </c>
      <c r="M2044" s="12">
        <v>0</v>
      </c>
      <c r="N2044" s="12">
        <v>0</v>
      </c>
    </row>
    <row r="2046" spans="1:14">
      <c r="A2046" s="11" t="s">
        <v>1222</v>
      </c>
    </row>
    <row r="2047" spans="1:14">
      <c r="A2047" s="11" t="s">
        <v>1254</v>
      </c>
    </row>
    <row r="2048" spans="1:14">
      <c r="A2048" s="20" t="s">
        <v>1400</v>
      </c>
    </row>
    <row r="2049" spans="1:14" s="14" customFormat="1">
      <c r="A2049" s="21">
        <v>12</v>
      </c>
      <c r="B2049" s="14">
        <v>100</v>
      </c>
      <c r="C2049" s="14">
        <v>100</v>
      </c>
      <c r="D2049" s="14" t="s">
        <v>550</v>
      </c>
      <c r="E2049" s="14">
        <v>100</v>
      </c>
      <c r="F2049" s="21">
        <v>10</v>
      </c>
      <c r="G2049" s="21">
        <v>15</v>
      </c>
      <c r="H2049" s="12">
        <v>0</v>
      </c>
      <c r="I2049" s="12">
        <v>246</v>
      </c>
      <c r="J2049" s="12">
        <v>0</v>
      </c>
      <c r="K2049" s="12">
        <v>0</v>
      </c>
      <c r="L2049" s="12">
        <v>0</v>
      </c>
      <c r="M2049" s="12">
        <v>0</v>
      </c>
      <c r="N2049" s="12">
        <v>0</v>
      </c>
    </row>
    <row r="2050" spans="1:14" s="14" customFormat="1">
      <c r="A2050" s="21">
        <v>12</v>
      </c>
      <c r="B2050" s="14">
        <v>100</v>
      </c>
      <c r="C2050" s="14">
        <v>100</v>
      </c>
      <c r="D2050" s="14" t="s">
        <v>539</v>
      </c>
      <c r="E2050" s="14">
        <v>100</v>
      </c>
      <c r="F2050" s="21">
        <v>7</v>
      </c>
      <c r="G2050" s="21">
        <v>15</v>
      </c>
      <c r="H2050" s="12">
        <v>0</v>
      </c>
      <c r="I2050" s="12">
        <v>246</v>
      </c>
      <c r="J2050" s="12">
        <v>0</v>
      </c>
      <c r="K2050" s="12">
        <v>0</v>
      </c>
      <c r="L2050" s="12">
        <v>0</v>
      </c>
      <c r="M2050" s="12">
        <v>0</v>
      </c>
      <c r="N2050" s="12">
        <v>0</v>
      </c>
    </row>
    <row r="2051" spans="1:14" s="14" customFormat="1">
      <c r="A2051" s="21">
        <v>12</v>
      </c>
      <c r="B2051" s="14">
        <v>100</v>
      </c>
      <c r="C2051" s="14">
        <v>100</v>
      </c>
      <c r="D2051" s="14" t="s">
        <v>552</v>
      </c>
      <c r="E2051" s="14">
        <v>100</v>
      </c>
      <c r="F2051" s="21">
        <v>7</v>
      </c>
      <c r="G2051" s="21">
        <v>15</v>
      </c>
      <c r="H2051" s="12">
        <v>0</v>
      </c>
      <c r="I2051" s="12">
        <v>246</v>
      </c>
      <c r="J2051" s="12">
        <v>0</v>
      </c>
      <c r="K2051" s="12">
        <v>0</v>
      </c>
      <c r="L2051" s="12">
        <v>0</v>
      </c>
      <c r="M2051" s="12">
        <v>0</v>
      </c>
      <c r="N2051" s="12">
        <v>0</v>
      </c>
    </row>
    <row r="2052" spans="1:14" s="14" customFormat="1">
      <c r="A2052" s="21">
        <v>12</v>
      </c>
      <c r="B2052" s="14">
        <v>100</v>
      </c>
      <c r="C2052" s="14">
        <v>100</v>
      </c>
      <c r="D2052" s="14" t="s">
        <v>548</v>
      </c>
      <c r="E2052" s="14">
        <v>100</v>
      </c>
      <c r="F2052" s="21">
        <v>7</v>
      </c>
      <c r="G2052" s="21">
        <v>15</v>
      </c>
      <c r="H2052" s="12">
        <v>0</v>
      </c>
      <c r="I2052" s="12">
        <v>246</v>
      </c>
      <c r="J2052" s="12">
        <v>0</v>
      </c>
      <c r="K2052" s="12">
        <v>0</v>
      </c>
      <c r="L2052" s="12">
        <v>0</v>
      </c>
      <c r="M2052" s="12">
        <v>0</v>
      </c>
      <c r="N2052" s="12">
        <v>0</v>
      </c>
    </row>
    <row r="2053" spans="1:14" s="16" customFormat="1">
      <c r="A2053" s="22">
        <v>12</v>
      </c>
      <c r="B2053" s="16">
        <v>100</v>
      </c>
      <c r="C2053" s="16">
        <v>100</v>
      </c>
      <c r="D2053" s="16" t="s">
        <v>554</v>
      </c>
      <c r="E2053" s="16">
        <v>100</v>
      </c>
      <c r="F2053" s="22">
        <v>7</v>
      </c>
      <c r="G2053" s="22">
        <v>60</v>
      </c>
      <c r="H2053" s="18">
        <v>0</v>
      </c>
      <c r="I2053" s="18">
        <v>246</v>
      </c>
      <c r="J2053" s="18">
        <v>0</v>
      </c>
      <c r="K2053" s="18">
        <v>0</v>
      </c>
      <c r="L2053" s="12">
        <v>0</v>
      </c>
      <c r="M2053" s="12">
        <v>0</v>
      </c>
      <c r="N2053" s="12">
        <v>0</v>
      </c>
    </row>
    <row r="2054" spans="1:14" s="16" customFormat="1">
      <c r="A2054" s="22">
        <v>12</v>
      </c>
      <c r="B2054" s="16">
        <v>100</v>
      </c>
      <c r="C2054" s="16">
        <v>100</v>
      </c>
      <c r="D2054" s="16" t="s">
        <v>540</v>
      </c>
      <c r="E2054" s="16">
        <v>100</v>
      </c>
      <c r="F2054" s="22">
        <v>7</v>
      </c>
      <c r="G2054" s="22">
        <v>60</v>
      </c>
      <c r="H2054" s="18">
        <v>0</v>
      </c>
      <c r="I2054" s="18">
        <v>246</v>
      </c>
      <c r="J2054" s="18">
        <v>0</v>
      </c>
      <c r="K2054" s="18">
        <v>0</v>
      </c>
      <c r="L2054" s="12">
        <v>0</v>
      </c>
      <c r="M2054" s="12">
        <v>0</v>
      </c>
      <c r="N2054" s="12">
        <v>0</v>
      </c>
    </row>
    <row r="2055" spans="1:14" s="14" customFormat="1">
      <c r="A2055" s="21">
        <v>12</v>
      </c>
      <c r="B2055" s="14">
        <v>100</v>
      </c>
      <c r="C2055" s="14">
        <v>100</v>
      </c>
      <c r="D2055" s="14" t="s">
        <v>1401</v>
      </c>
      <c r="E2055" s="14">
        <v>100</v>
      </c>
      <c r="F2055" s="21">
        <v>1</v>
      </c>
      <c r="G2055" s="73">
        <v>60</v>
      </c>
      <c r="H2055" s="12">
        <v>0</v>
      </c>
      <c r="I2055" s="12">
        <v>246</v>
      </c>
      <c r="J2055" s="12">
        <v>0</v>
      </c>
      <c r="K2055" s="12">
        <v>0</v>
      </c>
      <c r="L2055" s="12">
        <v>0</v>
      </c>
      <c r="M2055" s="12">
        <v>0</v>
      </c>
      <c r="N2055" s="12">
        <v>0</v>
      </c>
    </row>
    <row r="2056" spans="1:14" s="14" customFormat="1">
      <c r="A2056" s="21">
        <v>12</v>
      </c>
      <c r="B2056" s="14">
        <v>100</v>
      </c>
      <c r="C2056" s="14">
        <v>100</v>
      </c>
      <c r="D2056" s="14" t="s">
        <v>1402</v>
      </c>
      <c r="E2056" s="14">
        <v>100</v>
      </c>
      <c r="F2056" s="21">
        <v>1</v>
      </c>
      <c r="G2056" s="73">
        <v>60</v>
      </c>
      <c r="H2056" s="12">
        <v>0</v>
      </c>
      <c r="I2056" s="12">
        <v>246</v>
      </c>
      <c r="J2056" s="12">
        <v>0</v>
      </c>
      <c r="K2056" s="12">
        <v>0</v>
      </c>
      <c r="L2056" s="12">
        <v>0</v>
      </c>
      <c r="M2056" s="12">
        <v>0</v>
      </c>
      <c r="N2056" s="12">
        <v>0</v>
      </c>
    </row>
    <row r="2057" spans="1:14" s="14" customFormat="1">
      <c r="A2057" s="21">
        <v>12</v>
      </c>
      <c r="B2057" s="14">
        <v>100</v>
      </c>
      <c r="C2057" s="14">
        <v>100</v>
      </c>
      <c r="D2057" s="14" t="s">
        <v>1403</v>
      </c>
      <c r="E2057" s="14">
        <v>100</v>
      </c>
      <c r="F2057" s="21">
        <v>1</v>
      </c>
      <c r="G2057" s="73">
        <v>60</v>
      </c>
      <c r="H2057" s="12">
        <v>0</v>
      </c>
      <c r="I2057" s="12">
        <v>246</v>
      </c>
      <c r="J2057" s="12">
        <v>0</v>
      </c>
      <c r="K2057" s="12">
        <v>0</v>
      </c>
      <c r="L2057" s="12">
        <v>0</v>
      </c>
      <c r="M2057" s="12">
        <v>0</v>
      </c>
      <c r="N2057" s="12">
        <v>0</v>
      </c>
    </row>
    <row r="2058" spans="1:14" s="16" customFormat="1">
      <c r="A2058" s="22">
        <v>12</v>
      </c>
      <c r="B2058" s="16">
        <v>100</v>
      </c>
      <c r="C2058" s="16">
        <v>100</v>
      </c>
      <c r="D2058" s="16" t="s">
        <v>1134</v>
      </c>
      <c r="E2058" s="16">
        <v>100</v>
      </c>
      <c r="F2058" s="22">
        <v>1</v>
      </c>
      <c r="G2058" s="22">
        <v>60</v>
      </c>
      <c r="H2058" s="18">
        <v>0</v>
      </c>
      <c r="I2058" s="18">
        <v>246</v>
      </c>
      <c r="J2058" s="18">
        <v>0</v>
      </c>
      <c r="K2058" s="18">
        <v>0</v>
      </c>
      <c r="L2058" s="12">
        <v>0</v>
      </c>
      <c r="M2058" s="12">
        <v>0</v>
      </c>
      <c r="N2058" s="12">
        <v>0</v>
      </c>
    </row>
    <row r="2059" spans="1:14" s="14" customFormat="1">
      <c r="A2059" s="21"/>
      <c r="F2059" s="21"/>
      <c r="G2059" s="21"/>
    </row>
    <row r="2060" spans="1:14" s="14" customFormat="1">
      <c r="A2060" s="21" t="s">
        <v>1404</v>
      </c>
      <c r="F2060" s="21"/>
      <c r="G2060" s="21"/>
    </row>
    <row r="2061" spans="1:14" s="14" customFormat="1">
      <c r="A2061" s="21">
        <v>12</v>
      </c>
      <c r="B2061" s="14">
        <v>100</v>
      </c>
      <c r="C2061" s="14">
        <v>300</v>
      </c>
      <c r="D2061" s="14" t="s">
        <v>550</v>
      </c>
      <c r="E2061" s="14">
        <v>100</v>
      </c>
      <c r="F2061" s="21">
        <v>10</v>
      </c>
      <c r="G2061" s="21">
        <v>15</v>
      </c>
      <c r="H2061" s="12">
        <v>0</v>
      </c>
      <c r="I2061" s="12">
        <v>246</v>
      </c>
      <c r="J2061" s="12">
        <v>0</v>
      </c>
      <c r="K2061" s="12">
        <v>0</v>
      </c>
      <c r="L2061" s="12">
        <v>0</v>
      </c>
      <c r="M2061" s="12">
        <v>0</v>
      </c>
      <c r="N2061" s="12">
        <v>0</v>
      </c>
    </row>
    <row r="2062" spans="1:14" s="14" customFormat="1">
      <c r="A2062" s="21">
        <v>12</v>
      </c>
      <c r="B2062" s="14">
        <v>100</v>
      </c>
      <c r="C2062" s="14">
        <v>300</v>
      </c>
      <c r="D2062" s="14" t="s">
        <v>539</v>
      </c>
      <c r="E2062" s="14">
        <v>100</v>
      </c>
      <c r="F2062" s="21">
        <v>7</v>
      </c>
      <c r="G2062" s="21">
        <v>15</v>
      </c>
      <c r="H2062" s="12">
        <v>0</v>
      </c>
      <c r="I2062" s="12">
        <v>246</v>
      </c>
      <c r="J2062" s="12">
        <v>0</v>
      </c>
      <c r="K2062" s="12">
        <v>0</v>
      </c>
      <c r="L2062" s="12">
        <v>0</v>
      </c>
      <c r="M2062" s="12">
        <v>0</v>
      </c>
      <c r="N2062" s="12">
        <v>0</v>
      </c>
    </row>
    <row r="2063" spans="1:14" s="14" customFormat="1">
      <c r="A2063" s="21">
        <v>12</v>
      </c>
      <c r="B2063" s="14">
        <v>100</v>
      </c>
      <c r="C2063" s="14">
        <v>300</v>
      </c>
      <c r="D2063" s="14" t="s">
        <v>552</v>
      </c>
      <c r="E2063" s="14">
        <v>100</v>
      </c>
      <c r="F2063" s="21">
        <v>7</v>
      </c>
      <c r="G2063" s="21">
        <v>15</v>
      </c>
      <c r="H2063" s="12">
        <v>0</v>
      </c>
      <c r="I2063" s="12">
        <v>246</v>
      </c>
      <c r="J2063" s="12">
        <v>0</v>
      </c>
      <c r="K2063" s="12">
        <v>0</v>
      </c>
      <c r="L2063" s="12">
        <v>0</v>
      </c>
      <c r="M2063" s="12">
        <v>0</v>
      </c>
      <c r="N2063" s="12">
        <v>0</v>
      </c>
    </row>
    <row r="2064" spans="1:14" s="14" customFormat="1">
      <c r="A2064" s="21">
        <v>12</v>
      </c>
      <c r="B2064" s="14">
        <v>100</v>
      </c>
      <c r="C2064" s="14">
        <v>300</v>
      </c>
      <c r="D2064" s="14" t="s">
        <v>548</v>
      </c>
      <c r="E2064" s="14">
        <v>100</v>
      </c>
      <c r="F2064" s="21">
        <v>7</v>
      </c>
      <c r="G2064" s="21">
        <v>15</v>
      </c>
      <c r="H2064" s="12">
        <v>0</v>
      </c>
      <c r="I2064" s="12">
        <v>246</v>
      </c>
      <c r="J2064" s="12">
        <v>0</v>
      </c>
      <c r="K2064" s="12">
        <v>0</v>
      </c>
      <c r="L2064" s="12">
        <v>0</v>
      </c>
      <c r="M2064" s="12">
        <v>0</v>
      </c>
      <c r="N2064" s="12">
        <v>0</v>
      </c>
    </row>
    <row r="2065" spans="1:14" s="16" customFormat="1">
      <c r="A2065" s="22">
        <v>12</v>
      </c>
      <c r="B2065" s="16">
        <v>100</v>
      </c>
      <c r="C2065" s="16">
        <v>300</v>
      </c>
      <c r="D2065" s="16" t="s">
        <v>554</v>
      </c>
      <c r="E2065" s="16">
        <v>100</v>
      </c>
      <c r="F2065" s="22">
        <v>7</v>
      </c>
      <c r="G2065" s="22">
        <v>60</v>
      </c>
      <c r="H2065" s="18">
        <v>0</v>
      </c>
      <c r="I2065" s="18">
        <v>246</v>
      </c>
      <c r="J2065" s="18">
        <v>0</v>
      </c>
      <c r="K2065" s="18">
        <v>0</v>
      </c>
      <c r="L2065" s="12">
        <v>0</v>
      </c>
      <c r="M2065" s="12">
        <v>0</v>
      </c>
      <c r="N2065" s="12">
        <v>0</v>
      </c>
    </row>
    <row r="2066" spans="1:14" s="16" customFormat="1">
      <c r="A2066" s="22">
        <v>12</v>
      </c>
      <c r="B2066" s="16">
        <v>100</v>
      </c>
      <c r="C2066" s="16">
        <v>300</v>
      </c>
      <c r="D2066" s="16" t="s">
        <v>540</v>
      </c>
      <c r="E2066" s="16">
        <v>100</v>
      </c>
      <c r="F2066" s="22">
        <v>7</v>
      </c>
      <c r="G2066" s="22">
        <v>60</v>
      </c>
      <c r="H2066" s="18">
        <v>0</v>
      </c>
      <c r="I2066" s="18">
        <v>246</v>
      </c>
      <c r="J2066" s="18">
        <v>0</v>
      </c>
      <c r="K2066" s="18">
        <v>0</v>
      </c>
      <c r="L2066" s="12">
        <v>0</v>
      </c>
      <c r="M2066" s="12">
        <v>0</v>
      </c>
      <c r="N2066" s="12">
        <v>0</v>
      </c>
    </row>
    <row r="2067" spans="1:14" s="14" customFormat="1">
      <c r="A2067" s="21">
        <v>12</v>
      </c>
      <c r="B2067" s="14">
        <v>100</v>
      </c>
      <c r="C2067" s="14">
        <v>300</v>
      </c>
      <c r="D2067" s="14" t="s">
        <v>1401</v>
      </c>
      <c r="E2067" s="14">
        <v>100</v>
      </c>
      <c r="F2067" s="21">
        <v>1</v>
      </c>
      <c r="G2067" s="73">
        <v>60</v>
      </c>
      <c r="H2067" s="12">
        <v>0</v>
      </c>
      <c r="I2067" s="12">
        <v>246</v>
      </c>
      <c r="J2067" s="12">
        <v>0</v>
      </c>
      <c r="K2067" s="12">
        <v>0</v>
      </c>
      <c r="L2067" s="12">
        <v>0</v>
      </c>
      <c r="M2067" s="12">
        <v>0</v>
      </c>
      <c r="N2067" s="12">
        <v>0</v>
      </c>
    </row>
    <row r="2068" spans="1:14" s="14" customFormat="1">
      <c r="A2068" s="21">
        <v>12</v>
      </c>
      <c r="B2068" s="14">
        <v>100</v>
      </c>
      <c r="C2068" s="14">
        <v>300</v>
      </c>
      <c r="D2068" s="14" t="s">
        <v>1402</v>
      </c>
      <c r="E2068" s="14">
        <v>100</v>
      </c>
      <c r="F2068" s="21">
        <v>1</v>
      </c>
      <c r="G2068" s="73">
        <v>60</v>
      </c>
      <c r="H2068" s="12">
        <v>0</v>
      </c>
      <c r="I2068" s="12">
        <v>246</v>
      </c>
      <c r="J2068" s="12">
        <v>0</v>
      </c>
      <c r="K2068" s="12">
        <v>0</v>
      </c>
      <c r="L2068" s="12">
        <v>0</v>
      </c>
      <c r="M2068" s="12">
        <v>0</v>
      </c>
      <c r="N2068" s="12">
        <v>0</v>
      </c>
    </row>
    <row r="2069" spans="1:14" s="14" customFormat="1">
      <c r="A2069" s="21">
        <v>12</v>
      </c>
      <c r="B2069" s="14">
        <v>100</v>
      </c>
      <c r="C2069" s="14">
        <v>300</v>
      </c>
      <c r="D2069" s="14" t="s">
        <v>1403</v>
      </c>
      <c r="E2069" s="14">
        <v>100</v>
      </c>
      <c r="F2069" s="21">
        <v>1</v>
      </c>
      <c r="G2069" s="73">
        <v>60</v>
      </c>
      <c r="H2069" s="12">
        <v>0</v>
      </c>
      <c r="I2069" s="12">
        <v>246</v>
      </c>
      <c r="J2069" s="12">
        <v>0</v>
      </c>
      <c r="K2069" s="12">
        <v>0</v>
      </c>
      <c r="L2069" s="12">
        <v>0</v>
      </c>
      <c r="M2069" s="12">
        <v>0</v>
      </c>
      <c r="N2069" s="12">
        <v>0</v>
      </c>
    </row>
    <row r="2070" spans="1:14" s="16" customFormat="1">
      <c r="A2070" s="22">
        <v>12</v>
      </c>
      <c r="B2070" s="16">
        <v>100</v>
      </c>
      <c r="C2070" s="16">
        <v>300</v>
      </c>
      <c r="D2070" s="16" t="s">
        <v>1134</v>
      </c>
      <c r="E2070" s="16">
        <v>100</v>
      </c>
      <c r="F2070" s="22">
        <v>1</v>
      </c>
      <c r="G2070" s="22">
        <v>60</v>
      </c>
      <c r="H2070" s="18">
        <v>0</v>
      </c>
      <c r="I2070" s="18">
        <v>246</v>
      </c>
      <c r="J2070" s="18">
        <v>0</v>
      </c>
      <c r="K2070" s="18">
        <v>0</v>
      </c>
      <c r="L2070" s="12">
        <v>0</v>
      </c>
      <c r="M2070" s="12">
        <v>0</v>
      </c>
      <c r="N2070" s="12">
        <v>0</v>
      </c>
    </row>
    <row r="2071" spans="1:14" s="14" customFormat="1">
      <c r="A2071" s="21"/>
      <c r="F2071" s="21"/>
      <c r="G2071" s="21"/>
    </row>
    <row r="2072" spans="1:14" s="14" customFormat="1">
      <c r="A2072" s="21" t="s">
        <v>1405</v>
      </c>
      <c r="F2072" s="21"/>
      <c r="G2072" s="21"/>
    </row>
    <row r="2073" spans="1:14" s="14" customFormat="1">
      <c r="A2073" s="21">
        <v>12</v>
      </c>
      <c r="B2073" s="14">
        <v>300</v>
      </c>
      <c r="C2073" s="14">
        <v>100</v>
      </c>
      <c r="D2073" s="14" t="s">
        <v>550</v>
      </c>
      <c r="E2073" s="14">
        <v>100</v>
      </c>
      <c r="F2073" s="21">
        <v>10</v>
      </c>
      <c r="G2073" s="21">
        <v>15</v>
      </c>
      <c r="H2073" s="12">
        <v>0</v>
      </c>
      <c r="I2073" s="12">
        <v>246</v>
      </c>
      <c r="J2073" s="12">
        <v>0</v>
      </c>
      <c r="K2073" s="12">
        <v>0</v>
      </c>
      <c r="L2073" s="12">
        <v>0</v>
      </c>
      <c r="M2073" s="12">
        <v>0</v>
      </c>
      <c r="N2073" s="12">
        <v>0</v>
      </c>
    </row>
    <row r="2074" spans="1:14" s="14" customFormat="1">
      <c r="A2074" s="21">
        <v>12</v>
      </c>
      <c r="B2074" s="14">
        <v>300</v>
      </c>
      <c r="C2074" s="14">
        <v>100</v>
      </c>
      <c r="D2074" s="14" t="s">
        <v>539</v>
      </c>
      <c r="E2074" s="14">
        <v>100</v>
      </c>
      <c r="F2074" s="21">
        <v>7</v>
      </c>
      <c r="G2074" s="21">
        <v>15</v>
      </c>
      <c r="H2074" s="12">
        <v>0</v>
      </c>
      <c r="I2074" s="12">
        <v>246</v>
      </c>
      <c r="J2074" s="12">
        <v>0</v>
      </c>
      <c r="K2074" s="12">
        <v>0</v>
      </c>
      <c r="L2074" s="12">
        <v>0</v>
      </c>
      <c r="M2074" s="12">
        <v>0</v>
      </c>
      <c r="N2074" s="12">
        <v>0</v>
      </c>
    </row>
    <row r="2075" spans="1:14" s="14" customFormat="1">
      <c r="A2075" s="21">
        <v>12</v>
      </c>
      <c r="B2075" s="14">
        <v>300</v>
      </c>
      <c r="C2075" s="14">
        <v>100</v>
      </c>
      <c r="D2075" s="14" t="s">
        <v>552</v>
      </c>
      <c r="E2075" s="14">
        <v>100</v>
      </c>
      <c r="F2075" s="21">
        <v>7</v>
      </c>
      <c r="G2075" s="21">
        <v>15</v>
      </c>
      <c r="H2075" s="12">
        <v>0</v>
      </c>
      <c r="I2075" s="12">
        <v>246</v>
      </c>
      <c r="J2075" s="12">
        <v>0</v>
      </c>
      <c r="K2075" s="12">
        <v>0</v>
      </c>
      <c r="L2075" s="12">
        <v>0</v>
      </c>
      <c r="M2075" s="12">
        <v>0</v>
      </c>
      <c r="N2075" s="12">
        <v>0</v>
      </c>
    </row>
    <row r="2076" spans="1:14" s="14" customFormat="1">
      <c r="A2076" s="21">
        <v>12</v>
      </c>
      <c r="B2076" s="14">
        <v>300</v>
      </c>
      <c r="C2076" s="14">
        <v>100</v>
      </c>
      <c r="D2076" s="14" t="s">
        <v>548</v>
      </c>
      <c r="E2076" s="14">
        <v>100</v>
      </c>
      <c r="F2076" s="21">
        <v>7</v>
      </c>
      <c r="G2076" s="21">
        <v>15</v>
      </c>
      <c r="H2076" s="12">
        <v>0</v>
      </c>
      <c r="I2076" s="12">
        <v>246</v>
      </c>
      <c r="J2076" s="12">
        <v>0</v>
      </c>
      <c r="K2076" s="12">
        <v>0</v>
      </c>
      <c r="L2076" s="12">
        <v>0</v>
      </c>
      <c r="M2076" s="12">
        <v>0</v>
      </c>
      <c r="N2076" s="12">
        <v>0</v>
      </c>
    </row>
    <row r="2077" spans="1:14" s="16" customFormat="1">
      <c r="A2077" s="22">
        <v>12</v>
      </c>
      <c r="B2077" s="16">
        <v>300</v>
      </c>
      <c r="C2077" s="16">
        <v>100</v>
      </c>
      <c r="D2077" s="16" t="s">
        <v>554</v>
      </c>
      <c r="E2077" s="16">
        <v>100</v>
      </c>
      <c r="F2077" s="22">
        <v>7</v>
      </c>
      <c r="G2077" s="22">
        <v>60</v>
      </c>
      <c r="H2077" s="18">
        <v>0</v>
      </c>
      <c r="I2077" s="18">
        <v>246</v>
      </c>
      <c r="J2077" s="18">
        <v>0</v>
      </c>
      <c r="K2077" s="18">
        <v>0</v>
      </c>
      <c r="L2077" s="12">
        <v>0</v>
      </c>
      <c r="M2077" s="12">
        <v>0</v>
      </c>
      <c r="N2077" s="12">
        <v>0</v>
      </c>
    </row>
    <row r="2078" spans="1:14" s="16" customFormat="1">
      <c r="A2078" s="22">
        <v>12</v>
      </c>
      <c r="B2078" s="16">
        <v>300</v>
      </c>
      <c r="C2078" s="16">
        <v>100</v>
      </c>
      <c r="D2078" s="16" t="s">
        <v>540</v>
      </c>
      <c r="E2078" s="16">
        <v>100</v>
      </c>
      <c r="F2078" s="22">
        <v>7</v>
      </c>
      <c r="G2078" s="22">
        <v>60</v>
      </c>
      <c r="H2078" s="18">
        <v>0</v>
      </c>
      <c r="I2078" s="18">
        <v>246</v>
      </c>
      <c r="J2078" s="18">
        <v>0</v>
      </c>
      <c r="K2078" s="18">
        <v>0</v>
      </c>
      <c r="L2078" s="12">
        <v>0</v>
      </c>
      <c r="M2078" s="12">
        <v>0</v>
      </c>
      <c r="N2078" s="12">
        <v>0</v>
      </c>
    </row>
    <row r="2079" spans="1:14" s="14" customFormat="1">
      <c r="A2079" s="21">
        <v>12</v>
      </c>
      <c r="B2079" s="14">
        <v>300</v>
      </c>
      <c r="C2079" s="14">
        <v>100</v>
      </c>
      <c r="D2079" s="14" t="s">
        <v>1401</v>
      </c>
      <c r="E2079" s="14">
        <v>100</v>
      </c>
      <c r="F2079" s="21">
        <v>1</v>
      </c>
      <c r="G2079" s="73">
        <v>60</v>
      </c>
      <c r="H2079" s="12">
        <v>0</v>
      </c>
      <c r="I2079" s="12">
        <v>246</v>
      </c>
      <c r="J2079" s="12">
        <v>0</v>
      </c>
      <c r="K2079" s="12">
        <v>0</v>
      </c>
      <c r="L2079" s="12">
        <v>0</v>
      </c>
      <c r="M2079" s="12">
        <v>0</v>
      </c>
      <c r="N2079" s="12">
        <v>0</v>
      </c>
    </row>
    <row r="2080" spans="1:14" s="14" customFormat="1">
      <c r="A2080" s="21">
        <v>12</v>
      </c>
      <c r="B2080" s="14">
        <v>300</v>
      </c>
      <c r="C2080" s="14">
        <v>100</v>
      </c>
      <c r="D2080" s="14" t="s">
        <v>1402</v>
      </c>
      <c r="E2080" s="14">
        <v>100</v>
      </c>
      <c r="F2080" s="21">
        <v>1</v>
      </c>
      <c r="G2080" s="73">
        <v>60</v>
      </c>
      <c r="H2080" s="12">
        <v>0</v>
      </c>
      <c r="I2080" s="12">
        <v>246</v>
      </c>
      <c r="J2080" s="12">
        <v>0</v>
      </c>
      <c r="K2080" s="12">
        <v>0</v>
      </c>
      <c r="L2080" s="12">
        <v>0</v>
      </c>
      <c r="M2080" s="12">
        <v>0</v>
      </c>
      <c r="N2080" s="12">
        <v>0</v>
      </c>
    </row>
    <row r="2081" spans="1:14" s="14" customFormat="1">
      <c r="A2081" s="21">
        <v>12</v>
      </c>
      <c r="B2081" s="14">
        <v>300</v>
      </c>
      <c r="C2081" s="14">
        <v>100</v>
      </c>
      <c r="D2081" s="14" t="s">
        <v>1403</v>
      </c>
      <c r="E2081" s="14">
        <v>100</v>
      </c>
      <c r="F2081" s="21">
        <v>1</v>
      </c>
      <c r="G2081" s="73">
        <v>60</v>
      </c>
      <c r="H2081" s="12">
        <v>0</v>
      </c>
      <c r="I2081" s="12">
        <v>246</v>
      </c>
      <c r="J2081" s="12">
        <v>0</v>
      </c>
      <c r="K2081" s="12">
        <v>0</v>
      </c>
      <c r="L2081" s="12">
        <v>0</v>
      </c>
      <c r="M2081" s="12">
        <v>0</v>
      </c>
      <c r="N2081" s="12">
        <v>0</v>
      </c>
    </row>
    <row r="2082" spans="1:14" s="16" customFormat="1">
      <c r="A2082" s="22">
        <v>12</v>
      </c>
      <c r="B2082" s="16">
        <v>300</v>
      </c>
      <c r="C2082" s="16">
        <v>100</v>
      </c>
      <c r="D2082" s="16" t="s">
        <v>1134</v>
      </c>
      <c r="E2082" s="16">
        <v>100</v>
      </c>
      <c r="F2082" s="22">
        <v>1</v>
      </c>
      <c r="G2082" s="22">
        <v>60</v>
      </c>
      <c r="H2082" s="18">
        <v>0</v>
      </c>
      <c r="I2082" s="18">
        <v>246</v>
      </c>
      <c r="J2082" s="18">
        <v>0</v>
      </c>
      <c r="K2082" s="18">
        <v>0</v>
      </c>
      <c r="L2082" s="12">
        <v>0</v>
      </c>
      <c r="M2082" s="12">
        <v>0</v>
      </c>
      <c r="N2082" s="12">
        <v>0</v>
      </c>
    </row>
    <row r="2083" spans="1:14" s="14" customFormat="1">
      <c r="A2083" s="21"/>
      <c r="F2083" s="21"/>
      <c r="G2083" s="21"/>
    </row>
    <row r="2084" spans="1:14" s="14" customFormat="1">
      <c r="A2084" s="21" t="s">
        <v>1406</v>
      </c>
      <c r="F2084" s="21"/>
      <c r="G2084" s="21"/>
    </row>
    <row r="2085" spans="1:14" s="14" customFormat="1">
      <c r="A2085" s="21">
        <v>12</v>
      </c>
      <c r="B2085" s="14">
        <v>300</v>
      </c>
      <c r="C2085" s="14">
        <v>300</v>
      </c>
      <c r="D2085" s="14" t="s">
        <v>550</v>
      </c>
      <c r="E2085" s="14">
        <v>100</v>
      </c>
      <c r="F2085" s="21">
        <v>10</v>
      </c>
      <c r="G2085" s="21">
        <v>15</v>
      </c>
      <c r="H2085" s="12">
        <v>0</v>
      </c>
      <c r="I2085" s="12">
        <v>246</v>
      </c>
      <c r="J2085" s="12">
        <v>0</v>
      </c>
      <c r="K2085" s="12">
        <v>0</v>
      </c>
      <c r="L2085" s="12">
        <v>0</v>
      </c>
      <c r="M2085" s="12">
        <v>0</v>
      </c>
      <c r="N2085" s="12">
        <v>0</v>
      </c>
    </row>
    <row r="2086" spans="1:14" s="14" customFormat="1">
      <c r="A2086" s="21">
        <v>12</v>
      </c>
      <c r="B2086" s="14">
        <v>300</v>
      </c>
      <c r="C2086" s="14">
        <v>300</v>
      </c>
      <c r="D2086" s="14" t="s">
        <v>539</v>
      </c>
      <c r="E2086" s="14">
        <v>100</v>
      </c>
      <c r="F2086" s="21">
        <v>7</v>
      </c>
      <c r="G2086" s="21">
        <v>15</v>
      </c>
      <c r="H2086" s="12">
        <v>0</v>
      </c>
      <c r="I2086" s="12">
        <v>246</v>
      </c>
      <c r="J2086" s="12">
        <v>0</v>
      </c>
      <c r="K2086" s="12">
        <v>0</v>
      </c>
      <c r="L2086" s="12">
        <v>0</v>
      </c>
      <c r="M2086" s="12">
        <v>0</v>
      </c>
      <c r="N2086" s="12">
        <v>0</v>
      </c>
    </row>
    <row r="2087" spans="1:14" s="14" customFormat="1">
      <c r="A2087" s="21">
        <v>12</v>
      </c>
      <c r="B2087" s="14">
        <v>300</v>
      </c>
      <c r="C2087" s="14">
        <v>300</v>
      </c>
      <c r="D2087" s="14" t="s">
        <v>552</v>
      </c>
      <c r="E2087" s="14">
        <v>100</v>
      </c>
      <c r="F2087" s="21">
        <v>7</v>
      </c>
      <c r="G2087" s="21">
        <v>15</v>
      </c>
      <c r="H2087" s="12">
        <v>0</v>
      </c>
      <c r="I2087" s="12">
        <v>246</v>
      </c>
      <c r="J2087" s="12">
        <v>0</v>
      </c>
      <c r="K2087" s="12">
        <v>0</v>
      </c>
      <c r="L2087" s="12">
        <v>0</v>
      </c>
      <c r="M2087" s="12">
        <v>0</v>
      </c>
      <c r="N2087" s="12">
        <v>0</v>
      </c>
    </row>
    <row r="2088" spans="1:14" s="14" customFormat="1">
      <c r="A2088" s="21">
        <v>12</v>
      </c>
      <c r="B2088" s="14">
        <v>300</v>
      </c>
      <c r="C2088" s="14">
        <v>300</v>
      </c>
      <c r="D2088" s="14" t="s">
        <v>548</v>
      </c>
      <c r="E2088" s="14">
        <v>100</v>
      </c>
      <c r="F2088" s="21">
        <v>7</v>
      </c>
      <c r="G2088" s="21">
        <v>15</v>
      </c>
      <c r="H2088" s="12">
        <v>0</v>
      </c>
      <c r="I2088" s="12">
        <v>246</v>
      </c>
      <c r="J2088" s="12">
        <v>0</v>
      </c>
      <c r="K2088" s="12">
        <v>0</v>
      </c>
      <c r="L2088" s="12">
        <v>0</v>
      </c>
      <c r="M2088" s="12">
        <v>0</v>
      </c>
      <c r="N2088" s="12">
        <v>0</v>
      </c>
    </row>
    <row r="2089" spans="1:14" s="16" customFormat="1">
      <c r="A2089" s="22">
        <v>12</v>
      </c>
      <c r="B2089" s="16">
        <v>300</v>
      </c>
      <c r="C2089" s="16">
        <v>300</v>
      </c>
      <c r="D2089" s="16" t="s">
        <v>554</v>
      </c>
      <c r="E2089" s="16">
        <v>100</v>
      </c>
      <c r="F2089" s="22">
        <v>7</v>
      </c>
      <c r="G2089" s="22">
        <v>60</v>
      </c>
      <c r="H2089" s="18">
        <v>0</v>
      </c>
      <c r="I2089" s="18">
        <v>246</v>
      </c>
      <c r="J2089" s="18">
        <v>0</v>
      </c>
      <c r="K2089" s="18">
        <v>0</v>
      </c>
      <c r="L2089" s="12">
        <v>0</v>
      </c>
      <c r="M2089" s="12">
        <v>0</v>
      </c>
      <c r="N2089" s="12">
        <v>0</v>
      </c>
    </row>
    <row r="2090" spans="1:14" s="16" customFormat="1">
      <c r="A2090" s="22">
        <v>12</v>
      </c>
      <c r="B2090" s="16">
        <v>300</v>
      </c>
      <c r="C2090" s="16">
        <v>300</v>
      </c>
      <c r="D2090" s="16" t="s">
        <v>540</v>
      </c>
      <c r="E2090" s="16">
        <v>100</v>
      </c>
      <c r="F2090" s="22">
        <v>7</v>
      </c>
      <c r="G2090" s="22">
        <v>60</v>
      </c>
      <c r="H2090" s="18">
        <v>0</v>
      </c>
      <c r="I2090" s="18">
        <v>246</v>
      </c>
      <c r="J2090" s="18">
        <v>0</v>
      </c>
      <c r="K2090" s="18">
        <v>0</v>
      </c>
      <c r="L2090" s="12">
        <v>0</v>
      </c>
      <c r="M2090" s="12">
        <v>0</v>
      </c>
      <c r="N2090" s="12">
        <v>0</v>
      </c>
    </row>
    <row r="2091" spans="1:14" s="14" customFormat="1">
      <c r="A2091" s="21">
        <v>12</v>
      </c>
      <c r="B2091" s="14">
        <v>300</v>
      </c>
      <c r="C2091" s="14">
        <v>300</v>
      </c>
      <c r="D2091" s="14" t="s">
        <v>1401</v>
      </c>
      <c r="E2091" s="14">
        <v>100</v>
      </c>
      <c r="F2091" s="21">
        <v>1</v>
      </c>
      <c r="G2091" s="73">
        <v>60</v>
      </c>
      <c r="H2091" s="12">
        <v>0</v>
      </c>
      <c r="I2091" s="12">
        <v>246</v>
      </c>
      <c r="J2091" s="12">
        <v>0</v>
      </c>
      <c r="K2091" s="12">
        <v>0</v>
      </c>
      <c r="L2091" s="12">
        <v>0</v>
      </c>
      <c r="M2091" s="12">
        <v>0</v>
      </c>
      <c r="N2091" s="12">
        <v>0</v>
      </c>
    </row>
    <row r="2092" spans="1:14" s="14" customFormat="1">
      <c r="A2092" s="21">
        <v>12</v>
      </c>
      <c r="B2092" s="14">
        <v>300</v>
      </c>
      <c r="C2092" s="14">
        <v>300</v>
      </c>
      <c r="D2092" s="14" t="s">
        <v>1402</v>
      </c>
      <c r="E2092" s="14">
        <v>100</v>
      </c>
      <c r="F2092" s="21">
        <v>1</v>
      </c>
      <c r="G2092" s="73">
        <v>60</v>
      </c>
      <c r="H2092" s="12">
        <v>0</v>
      </c>
      <c r="I2092" s="12">
        <v>246</v>
      </c>
      <c r="J2092" s="12">
        <v>0</v>
      </c>
      <c r="K2092" s="12">
        <v>0</v>
      </c>
      <c r="L2092" s="12">
        <v>0</v>
      </c>
      <c r="M2092" s="12">
        <v>0</v>
      </c>
      <c r="N2092" s="12">
        <v>0</v>
      </c>
    </row>
    <row r="2093" spans="1:14" s="14" customFormat="1">
      <c r="A2093" s="21">
        <v>12</v>
      </c>
      <c r="B2093" s="14">
        <v>300</v>
      </c>
      <c r="C2093" s="14">
        <v>300</v>
      </c>
      <c r="D2093" s="14" t="s">
        <v>1403</v>
      </c>
      <c r="E2093" s="14">
        <v>100</v>
      </c>
      <c r="F2093" s="21">
        <v>1</v>
      </c>
      <c r="G2093" s="73">
        <v>60</v>
      </c>
      <c r="H2093" s="12">
        <v>0</v>
      </c>
      <c r="I2093" s="12">
        <v>246</v>
      </c>
      <c r="J2093" s="12">
        <v>0</v>
      </c>
      <c r="K2093" s="12">
        <v>0</v>
      </c>
      <c r="L2093" s="12">
        <v>0</v>
      </c>
      <c r="M2093" s="12">
        <v>0</v>
      </c>
      <c r="N2093" s="12">
        <v>0</v>
      </c>
    </row>
    <row r="2094" spans="1:14" s="16" customFormat="1">
      <c r="A2094" s="22">
        <v>12</v>
      </c>
      <c r="B2094" s="16">
        <v>300</v>
      </c>
      <c r="C2094" s="16">
        <v>300</v>
      </c>
      <c r="D2094" s="16" t="s">
        <v>1134</v>
      </c>
      <c r="E2094" s="16">
        <v>100</v>
      </c>
      <c r="F2094" s="22">
        <v>1</v>
      </c>
      <c r="G2094" s="22">
        <v>60</v>
      </c>
      <c r="H2094" s="18">
        <v>0</v>
      </c>
      <c r="I2094" s="18">
        <v>246</v>
      </c>
      <c r="J2094" s="18">
        <v>0</v>
      </c>
      <c r="K2094" s="18">
        <v>0</v>
      </c>
      <c r="L2094" s="12">
        <v>0</v>
      </c>
      <c r="M2094" s="12">
        <v>0</v>
      </c>
      <c r="N2094" s="12">
        <v>0</v>
      </c>
    </row>
    <row r="2095" spans="1:14" s="14" customFormat="1">
      <c r="A2095" s="21"/>
      <c r="F2095" s="21"/>
      <c r="G2095" s="21"/>
    </row>
    <row r="2096" spans="1:14" s="14" customFormat="1">
      <c r="A2096" s="21" t="s">
        <v>1407</v>
      </c>
      <c r="F2096" s="21"/>
      <c r="G2096" s="21"/>
    </row>
    <row r="2097" spans="1:14" s="14" customFormat="1">
      <c r="A2097" s="21">
        <v>12</v>
      </c>
      <c r="B2097" s="14">
        <v>200</v>
      </c>
      <c r="C2097" s="14">
        <v>200</v>
      </c>
      <c r="D2097" s="14" t="s">
        <v>550</v>
      </c>
      <c r="E2097" s="14">
        <v>100</v>
      </c>
      <c r="F2097" s="21">
        <v>10</v>
      </c>
      <c r="G2097" s="21">
        <v>15</v>
      </c>
      <c r="H2097" s="12">
        <v>0</v>
      </c>
      <c r="I2097" s="12">
        <v>246</v>
      </c>
      <c r="J2097" s="12">
        <v>0</v>
      </c>
      <c r="K2097" s="12">
        <v>0</v>
      </c>
      <c r="L2097" s="12">
        <v>0</v>
      </c>
      <c r="M2097" s="12">
        <v>0</v>
      </c>
      <c r="N2097" s="12">
        <v>0</v>
      </c>
    </row>
    <row r="2098" spans="1:14" s="14" customFormat="1">
      <c r="A2098" s="21">
        <v>12</v>
      </c>
      <c r="B2098" s="14">
        <v>200</v>
      </c>
      <c r="C2098" s="14">
        <v>200</v>
      </c>
      <c r="D2098" s="14" t="s">
        <v>539</v>
      </c>
      <c r="E2098" s="14">
        <v>100</v>
      </c>
      <c r="F2098" s="21">
        <v>10</v>
      </c>
      <c r="G2098" s="21">
        <v>15</v>
      </c>
      <c r="H2098" s="12">
        <v>0</v>
      </c>
      <c r="I2098" s="12">
        <v>246</v>
      </c>
      <c r="J2098" s="12">
        <v>0</v>
      </c>
      <c r="K2098" s="12">
        <v>0</v>
      </c>
      <c r="L2098" s="12">
        <v>0</v>
      </c>
      <c r="M2098" s="12">
        <v>0</v>
      </c>
      <c r="N2098" s="12">
        <v>0</v>
      </c>
    </row>
    <row r="2099" spans="1:14" s="14" customFormat="1">
      <c r="A2099" s="21">
        <v>12</v>
      </c>
      <c r="B2099" s="14">
        <v>200</v>
      </c>
      <c r="C2099" s="14">
        <v>200</v>
      </c>
      <c r="D2099" s="14" t="s">
        <v>552</v>
      </c>
      <c r="E2099" s="14">
        <v>100</v>
      </c>
      <c r="F2099" s="21">
        <v>10</v>
      </c>
      <c r="G2099" s="21">
        <v>15</v>
      </c>
      <c r="H2099" s="12">
        <v>0</v>
      </c>
      <c r="I2099" s="12">
        <v>246</v>
      </c>
      <c r="J2099" s="12">
        <v>0</v>
      </c>
      <c r="K2099" s="12">
        <v>0</v>
      </c>
      <c r="L2099" s="12">
        <v>0</v>
      </c>
      <c r="M2099" s="12">
        <v>0</v>
      </c>
      <c r="N2099" s="12">
        <v>0</v>
      </c>
    </row>
    <row r="2100" spans="1:14" s="14" customFormat="1">
      <c r="A2100" s="21">
        <v>12</v>
      </c>
      <c r="B2100" s="14">
        <v>200</v>
      </c>
      <c r="C2100" s="14">
        <v>200</v>
      </c>
      <c r="D2100" s="14" t="s">
        <v>548</v>
      </c>
      <c r="E2100" s="14">
        <v>100</v>
      </c>
      <c r="F2100" s="21">
        <v>10</v>
      </c>
      <c r="G2100" s="21">
        <v>15</v>
      </c>
      <c r="H2100" s="12">
        <v>0</v>
      </c>
      <c r="I2100" s="12">
        <v>246</v>
      </c>
      <c r="J2100" s="12">
        <v>0</v>
      </c>
      <c r="K2100" s="12">
        <v>0</v>
      </c>
      <c r="L2100" s="12">
        <v>0</v>
      </c>
      <c r="M2100" s="12">
        <v>0</v>
      </c>
      <c r="N2100" s="12">
        <v>0</v>
      </c>
    </row>
    <row r="2101" spans="1:14" s="16" customFormat="1">
      <c r="A2101" s="22">
        <v>12</v>
      </c>
      <c r="B2101" s="16">
        <v>200</v>
      </c>
      <c r="C2101" s="16">
        <v>200</v>
      </c>
      <c r="D2101" s="16" t="s">
        <v>554</v>
      </c>
      <c r="E2101" s="16">
        <v>100</v>
      </c>
      <c r="F2101" s="22">
        <v>7</v>
      </c>
      <c r="G2101" s="22">
        <v>60</v>
      </c>
      <c r="H2101" s="18">
        <v>0</v>
      </c>
      <c r="I2101" s="18">
        <v>246</v>
      </c>
      <c r="J2101" s="18">
        <v>0</v>
      </c>
      <c r="K2101" s="18">
        <v>0</v>
      </c>
      <c r="L2101" s="12">
        <v>0</v>
      </c>
      <c r="M2101" s="12">
        <v>0</v>
      </c>
      <c r="N2101" s="12">
        <v>0</v>
      </c>
    </row>
    <row r="2102" spans="1:14" s="16" customFormat="1">
      <c r="A2102" s="22">
        <v>12</v>
      </c>
      <c r="B2102" s="16">
        <v>200</v>
      </c>
      <c r="C2102" s="16">
        <v>200</v>
      </c>
      <c r="D2102" s="16" t="s">
        <v>540</v>
      </c>
      <c r="E2102" s="16">
        <v>100</v>
      </c>
      <c r="F2102" s="22">
        <v>7</v>
      </c>
      <c r="G2102" s="22">
        <v>60</v>
      </c>
      <c r="H2102" s="18">
        <v>0</v>
      </c>
      <c r="I2102" s="18">
        <v>246</v>
      </c>
      <c r="J2102" s="18">
        <v>0</v>
      </c>
      <c r="K2102" s="18">
        <v>0</v>
      </c>
      <c r="L2102" s="12">
        <v>0</v>
      </c>
      <c r="M2102" s="12">
        <v>0</v>
      </c>
      <c r="N2102" s="12">
        <v>0</v>
      </c>
    </row>
    <row r="2103" spans="1:14" s="14" customFormat="1">
      <c r="A2103" s="21">
        <v>12</v>
      </c>
      <c r="B2103" s="14">
        <v>200</v>
      </c>
      <c r="C2103" s="14">
        <v>200</v>
      </c>
      <c r="D2103" s="14" t="s">
        <v>1401</v>
      </c>
      <c r="E2103" s="14">
        <v>100</v>
      </c>
      <c r="F2103" s="21">
        <v>1</v>
      </c>
      <c r="G2103" s="73">
        <v>60</v>
      </c>
      <c r="H2103" s="12">
        <v>0</v>
      </c>
      <c r="I2103" s="12">
        <v>246</v>
      </c>
      <c r="J2103" s="12">
        <v>0</v>
      </c>
      <c r="K2103" s="12">
        <v>0</v>
      </c>
      <c r="L2103" s="12">
        <v>0</v>
      </c>
      <c r="M2103" s="12">
        <v>0</v>
      </c>
      <c r="N2103" s="12">
        <v>0</v>
      </c>
    </row>
    <row r="2104" spans="1:14" s="14" customFormat="1">
      <c r="A2104" s="21">
        <v>12</v>
      </c>
      <c r="B2104" s="14">
        <v>200</v>
      </c>
      <c r="C2104" s="14">
        <v>200</v>
      </c>
      <c r="D2104" s="14" t="s">
        <v>1402</v>
      </c>
      <c r="E2104" s="14">
        <v>100</v>
      </c>
      <c r="F2104" s="21">
        <v>1</v>
      </c>
      <c r="G2104" s="73">
        <v>60</v>
      </c>
      <c r="H2104" s="12">
        <v>0</v>
      </c>
      <c r="I2104" s="12">
        <v>246</v>
      </c>
      <c r="J2104" s="12">
        <v>0</v>
      </c>
      <c r="K2104" s="12">
        <v>0</v>
      </c>
      <c r="L2104" s="12">
        <v>0</v>
      </c>
      <c r="M2104" s="12">
        <v>0</v>
      </c>
      <c r="N2104" s="12">
        <v>0</v>
      </c>
    </row>
    <row r="2105" spans="1:14" s="14" customFormat="1">
      <c r="A2105" s="21">
        <v>12</v>
      </c>
      <c r="B2105" s="14">
        <v>200</v>
      </c>
      <c r="C2105" s="14">
        <v>200</v>
      </c>
      <c r="D2105" s="14" t="s">
        <v>1403</v>
      </c>
      <c r="E2105" s="14">
        <v>100</v>
      </c>
      <c r="F2105" s="21">
        <v>1</v>
      </c>
      <c r="G2105" s="73">
        <v>60</v>
      </c>
      <c r="H2105" s="12">
        <v>0</v>
      </c>
      <c r="I2105" s="12">
        <v>246</v>
      </c>
      <c r="J2105" s="12">
        <v>0</v>
      </c>
      <c r="K2105" s="12">
        <v>0</v>
      </c>
      <c r="L2105" s="12">
        <v>0</v>
      </c>
      <c r="M2105" s="12">
        <v>0</v>
      </c>
      <c r="N2105" s="12">
        <v>0</v>
      </c>
    </row>
    <row r="2106" spans="1:14" s="16" customFormat="1">
      <c r="A2106" s="22">
        <v>12</v>
      </c>
      <c r="B2106" s="16">
        <v>200</v>
      </c>
      <c r="C2106" s="16">
        <v>200</v>
      </c>
      <c r="D2106" s="16" t="s">
        <v>1134</v>
      </c>
      <c r="E2106" s="16">
        <v>100</v>
      </c>
      <c r="F2106" s="22">
        <v>1</v>
      </c>
      <c r="G2106" s="22">
        <v>60</v>
      </c>
      <c r="H2106" s="18">
        <v>0</v>
      </c>
      <c r="I2106" s="18">
        <v>246</v>
      </c>
      <c r="J2106" s="18">
        <v>0</v>
      </c>
      <c r="K2106" s="18">
        <v>0</v>
      </c>
      <c r="L2106" s="12">
        <v>0</v>
      </c>
      <c r="M2106" s="12">
        <v>0</v>
      </c>
      <c r="N2106" s="12">
        <v>0</v>
      </c>
    </row>
    <row r="2107" spans="1:14" s="14" customFormat="1">
      <c r="A2107" s="21"/>
      <c r="F2107" s="21"/>
      <c r="G2107" s="21"/>
      <c r="H2107" s="12"/>
      <c r="I2107" s="12"/>
      <c r="J2107" s="12"/>
      <c r="K2107" s="12"/>
    </row>
    <row r="2108" spans="1:14" s="14" customFormat="1">
      <c r="A2108" s="21">
        <v>12</v>
      </c>
      <c r="B2108" s="14">
        <v>186</v>
      </c>
      <c r="C2108" s="14">
        <v>311</v>
      </c>
      <c r="D2108" s="14" t="s">
        <v>550</v>
      </c>
      <c r="E2108" s="14">
        <v>20</v>
      </c>
      <c r="F2108" s="21">
        <v>5</v>
      </c>
      <c r="G2108" s="21">
        <v>15</v>
      </c>
      <c r="H2108" s="12">
        <v>0</v>
      </c>
      <c r="I2108" s="12">
        <v>246</v>
      </c>
      <c r="J2108" s="12">
        <v>0</v>
      </c>
      <c r="K2108" s="12">
        <v>0</v>
      </c>
      <c r="L2108" s="12">
        <v>0</v>
      </c>
      <c r="M2108" s="12">
        <v>0</v>
      </c>
      <c r="N2108" s="12">
        <v>0</v>
      </c>
    </row>
    <row r="2109" spans="1:14" s="14" customFormat="1">
      <c r="A2109" s="21">
        <v>12</v>
      </c>
      <c r="B2109" s="14">
        <v>186</v>
      </c>
      <c r="C2109" s="14">
        <v>311</v>
      </c>
      <c r="D2109" s="14" t="s">
        <v>539</v>
      </c>
      <c r="E2109" s="14">
        <v>20</v>
      </c>
      <c r="F2109" s="21">
        <v>5</v>
      </c>
      <c r="G2109" s="21">
        <v>15</v>
      </c>
      <c r="H2109" s="12">
        <v>0</v>
      </c>
      <c r="I2109" s="12">
        <v>246</v>
      </c>
      <c r="J2109" s="12">
        <v>0</v>
      </c>
      <c r="K2109" s="12">
        <v>0</v>
      </c>
      <c r="L2109" s="12">
        <v>0</v>
      </c>
      <c r="M2109" s="12">
        <v>0</v>
      </c>
      <c r="N2109" s="12">
        <v>0</v>
      </c>
    </row>
    <row r="2110" spans="1:14" s="14" customFormat="1">
      <c r="A2110" s="21">
        <v>12</v>
      </c>
      <c r="B2110" s="14">
        <v>186</v>
      </c>
      <c r="C2110" s="14">
        <v>311</v>
      </c>
      <c r="D2110" s="14" t="s">
        <v>552</v>
      </c>
      <c r="E2110" s="14">
        <v>20</v>
      </c>
      <c r="F2110" s="21">
        <v>5</v>
      </c>
      <c r="G2110" s="21">
        <v>15</v>
      </c>
      <c r="H2110" s="12">
        <v>0</v>
      </c>
      <c r="I2110" s="12">
        <v>246</v>
      </c>
      <c r="J2110" s="12">
        <v>0</v>
      </c>
      <c r="K2110" s="12">
        <v>0</v>
      </c>
      <c r="L2110" s="12">
        <v>0</v>
      </c>
      <c r="M2110" s="12">
        <v>0</v>
      </c>
      <c r="N2110" s="12">
        <v>0</v>
      </c>
    </row>
    <row r="2111" spans="1:14" s="14" customFormat="1">
      <c r="A2111" s="21">
        <v>12</v>
      </c>
      <c r="B2111" s="14">
        <v>186</v>
      </c>
      <c r="C2111" s="14">
        <v>311</v>
      </c>
      <c r="D2111" s="14" t="s">
        <v>548</v>
      </c>
      <c r="E2111" s="14">
        <v>20</v>
      </c>
      <c r="F2111" s="21">
        <v>5</v>
      </c>
      <c r="G2111" s="21">
        <v>15</v>
      </c>
      <c r="H2111" s="12">
        <v>0</v>
      </c>
      <c r="I2111" s="12">
        <v>246</v>
      </c>
      <c r="J2111" s="12">
        <v>0</v>
      </c>
      <c r="K2111" s="12">
        <v>0</v>
      </c>
      <c r="L2111" s="12">
        <v>0</v>
      </c>
      <c r="M2111" s="12">
        <v>0</v>
      </c>
      <c r="N2111" s="12">
        <v>0</v>
      </c>
    </row>
    <row r="2112" spans="1:14" s="14" customFormat="1">
      <c r="A2112" s="21">
        <v>12</v>
      </c>
      <c r="B2112" s="14">
        <v>60</v>
      </c>
      <c r="C2112" s="14">
        <v>390</v>
      </c>
      <c r="D2112" s="14" t="s">
        <v>550</v>
      </c>
      <c r="E2112" s="14">
        <v>20</v>
      </c>
      <c r="F2112" s="21">
        <v>5</v>
      </c>
      <c r="G2112" s="21">
        <v>15</v>
      </c>
      <c r="H2112" s="12">
        <v>0</v>
      </c>
      <c r="I2112" s="12">
        <v>246</v>
      </c>
      <c r="J2112" s="12">
        <v>0</v>
      </c>
      <c r="K2112" s="12">
        <v>0</v>
      </c>
      <c r="L2112" s="12">
        <v>0</v>
      </c>
      <c r="M2112" s="12">
        <v>0</v>
      </c>
      <c r="N2112" s="12">
        <v>0</v>
      </c>
    </row>
    <row r="2113" spans="1:14" s="14" customFormat="1">
      <c r="A2113" s="21">
        <v>12</v>
      </c>
      <c r="B2113" s="14">
        <v>60</v>
      </c>
      <c r="C2113" s="14">
        <v>390</v>
      </c>
      <c r="D2113" s="14" t="s">
        <v>539</v>
      </c>
      <c r="E2113" s="14">
        <v>20</v>
      </c>
      <c r="F2113" s="21">
        <v>5</v>
      </c>
      <c r="G2113" s="21">
        <v>15</v>
      </c>
      <c r="H2113" s="12">
        <v>0</v>
      </c>
      <c r="I2113" s="12">
        <v>246</v>
      </c>
      <c r="J2113" s="12">
        <v>0</v>
      </c>
      <c r="K2113" s="12">
        <v>0</v>
      </c>
      <c r="L2113" s="12">
        <v>0</v>
      </c>
      <c r="M2113" s="12">
        <v>0</v>
      </c>
      <c r="N2113" s="12">
        <v>0</v>
      </c>
    </row>
    <row r="2114" spans="1:14" s="14" customFormat="1">
      <c r="A2114" s="21">
        <v>12</v>
      </c>
      <c r="B2114" s="14">
        <v>60</v>
      </c>
      <c r="C2114" s="14">
        <v>390</v>
      </c>
      <c r="D2114" s="14" t="s">
        <v>552</v>
      </c>
      <c r="E2114" s="14">
        <v>20</v>
      </c>
      <c r="F2114" s="21">
        <v>5</v>
      </c>
      <c r="G2114" s="21">
        <v>15</v>
      </c>
      <c r="H2114" s="12">
        <v>0</v>
      </c>
      <c r="I2114" s="12">
        <v>246</v>
      </c>
      <c r="J2114" s="12">
        <v>0</v>
      </c>
      <c r="K2114" s="12">
        <v>0</v>
      </c>
      <c r="L2114" s="12">
        <v>0</v>
      </c>
      <c r="M2114" s="12">
        <v>0</v>
      </c>
      <c r="N2114" s="12">
        <v>0</v>
      </c>
    </row>
    <row r="2115" spans="1:14" s="14" customFormat="1">
      <c r="A2115" s="21">
        <v>12</v>
      </c>
      <c r="B2115" s="14">
        <v>60</v>
      </c>
      <c r="C2115" s="14">
        <v>390</v>
      </c>
      <c r="D2115" s="14" t="s">
        <v>548</v>
      </c>
      <c r="E2115" s="14">
        <v>20</v>
      </c>
      <c r="F2115" s="21">
        <v>5</v>
      </c>
      <c r="G2115" s="21">
        <v>15</v>
      </c>
      <c r="H2115" s="12">
        <v>0</v>
      </c>
      <c r="I2115" s="12">
        <v>246</v>
      </c>
      <c r="J2115" s="12">
        <v>0</v>
      </c>
      <c r="K2115" s="12">
        <v>0</v>
      </c>
      <c r="L2115" s="12">
        <v>0</v>
      </c>
      <c r="M2115" s="12">
        <v>0</v>
      </c>
      <c r="N2115" s="12">
        <v>0</v>
      </c>
    </row>
    <row r="2116" spans="1:14" s="14" customFormat="1">
      <c r="A2116" s="21">
        <v>12</v>
      </c>
      <c r="B2116" s="14">
        <v>265</v>
      </c>
      <c r="C2116" s="14">
        <v>145</v>
      </c>
      <c r="D2116" s="14" t="s">
        <v>550</v>
      </c>
      <c r="E2116" s="14">
        <v>20</v>
      </c>
      <c r="F2116" s="21">
        <v>5</v>
      </c>
      <c r="G2116" s="21">
        <v>15</v>
      </c>
      <c r="H2116" s="12">
        <v>0</v>
      </c>
      <c r="I2116" s="12">
        <v>246</v>
      </c>
      <c r="J2116" s="12">
        <v>0</v>
      </c>
      <c r="K2116" s="12">
        <v>0</v>
      </c>
      <c r="L2116" s="12">
        <v>0</v>
      </c>
      <c r="M2116" s="12">
        <v>0</v>
      </c>
      <c r="N2116" s="12">
        <v>0</v>
      </c>
    </row>
    <row r="2117" spans="1:14" s="14" customFormat="1">
      <c r="A2117" s="21">
        <v>12</v>
      </c>
      <c r="B2117" s="14">
        <v>265</v>
      </c>
      <c r="C2117" s="14">
        <v>145</v>
      </c>
      <c r="D2117" s="14" t="s">
        <v>539</v>
      </c>
      <c r="E2117" s="14">
        <v>20</v>
      </c>
      <c r="F2117" s="21">
        <v>5</v>
      </c>
      <c r="G2117" s="21">
        <v>15</v>
      </c>
      <c r="H2117" s="12">
        <v>0</v>
      </c>
      <c r="I2117" s="12">
        <v>246</v>
      </c>
      <c r="J2117" s="12">
        <v>0</v>
      </c>
      <c r="K2117" s="12">
        <v>0</v>
      </c>
      <c r="L2117" s="12">
        <v>0</v>
      </c>
      <c r="M2117" s="12">
        <v>0</v>
      </c>
      <c r="N2117" s="12">
        <v>0</v>
      </c>
    </row>
    <row r="2118" spans="1:14" s="14" customFormat="1">
      <c r="A2118" s="21">
        <v>12</v>
      </c>
      <c r="B2118" s="14">
        <v>265</v>
      </c>
      <c r="C2118" s="14">
        <v>145</v>
      </c>
      <c r="D2118" s="14" t="s">
        <v>552</v>
      </c>
      <c r="E2118" s="14">
        <v>20</v>
      </c>
      <c r="F2118" s="21">
        <v>5</v>
      </c>
      <c r="G2118" s="21">
        <v>15</v>
      </c>
      <c r="H2118" s="12">
        <v>0</v>
      </c>
      <c r="I2118" s="12">
        <v>246</v>
      </c>
      <c r="J2118" s="12">
        <v>0</v>
      </c>
      <c r="K2118" s="12">
        <v>0</v>
      </c>
      <c r="L2118" s="12">
        <v>0</v>
      </c>
      <c r="M2118" s="12">
        <v>0</v>
      </c>
      <c r="N2118" s="12">
        <v>0</v>
      </c>
    </row>
    <row r="2119" spans="1:14" s="14" customFormat="1">
      <c r="A2119" s="21">
        <v>12</v>
      </c>
      <c r="B2119" s="14">
        <v>265</v>
      </c>
      <c r="C2119" s="14">
        <v>145</v>
      </c>
      <c r="D2119" s="14" t="s">
        <v>548</v>
      </c>
      <c r="E2119" s="14">
        <v>20</v>
      </c>
      <c r="F2119" s="21">
        <v>5</v>
      </c>
      <c r="G2119" s="21">
        <v>15</v>
      </c>
      <c r="H2119" s="12">
        <v>0</v>
      </c>
      <c r="I2119" s="12">
        <v>246</v>
      </c>
      <c r="J2119" s="12">
        <v>0</v>
      </c>
      <c r="K2119" s="12">
        <v>0</v>
      </c>
      <c r="L2119" s="12">
        <v>0</v>
      </c>
      <c r="M2119" s="12">
        <v>0</v>
      </c>
      <c r="N2119" s="12">
        <v>0</v>
      </c>
    </row>
    <row r="2120" spans="1:14" s="14" customFormat="1">
      <c r="A2120" s="21">
        <v>12</v>
      </c>
      <c r="B2120" s="14">
        <v>94</v>
      </c>
      <c r="C2120" s="14">
        <v>218</v>
      </c>
      <c r="D2120" s="14" t="s">
        <v>550</v>
      </c>
      <c r="E2120" s="14">
        <v>20</v>
      </c>
      <c r="F2120" s="21">
        <v>5</v>
      </c>
      <c r="G2120" s="21">
        <v>15</v>
      </c>
      <c r="H2120" s="12">
        <v>0</v>
      </c>
      <c r="I2120" s="12">
        <v>246</v>
      </c>
      <c r="J2120" s="12">
        <v>0</v>
      </c>
      <c r="K2120" s="12">
        <v>0</v>
      </c>
      <c r="L2120" s="12">
        <v>0</v>
      </c>
      <c r="M2120" s="12">
        <v>0</v>
      </c>
      <c r="N2120" s="12">
        <v>0</v>
      </c>
    </row>
    <row r="2121" spans="1:14" s="14" customFormat="1">
      <c r="A2121" s="21">
        <v>12</v>
      </c>
      <c r="B2121" s="14">
        <v>94</v>
      </c>
      <c r="C2121" s="14">
        <v>218</v>
      </c>
      <c r="D2121" s="14" t="s">
        <v>539</v>
      </c>
      <c r="E2121" s="14">
        <v>20</v>
      </c>
      <c r="F2121" s="21">
        <v>5</v>
      </c>
      <c r="G2121" s="21">
        <v>15</v>
      </c>
      <c r="H2121" s="12">
        <v>0</v>
      </c>
      <c r="I2121" s="12">
        <v>246</v>
      </c>
      <c r="J2121" s="12">
        <v>0</v>
      </c>
      <c r="K2121" s="12">
        <v>0</v>
      </c>
      <c r="L2121" s="12">
        <v>0</v>
      </c>
      <c r="M2121" s="12">
        <v>0</v>
      </c>
      <c r="N2121" s="12">
        <v>0</v>
      </c>
    </row>
    <row r="2122" spans="1:14" s="14" customFormat="1">
      <c r="A2122" s="21">
        <v>12</v>
      </c>
      <c r="B2122" s="14">
        <v>94</v>
      </c>
      <c r="C2122" s="14">
        <v>218</v>
      </c>
      <c r="D2122" s="14" t="s">
        <v>552</v>
      </c>
      <c r="E2122" s="14">
        <v>20</v>
      </c>
      <c r="F2122" s="21">
        <v>5</v>
      </c>
      <c r="G2122" s="21">
        <v>15</v>
      </c>
      <c r="H2122" s="12">
        <v>0</v>
      </c>
      <c r="I2122" s="12">
        <v>246</v>
      </c>
      <c r="J2122" s="12">
        <v>0</v>
      </c>
      <c r="K2122" s="12">
        <v>0</v>
      </c>
      <c r="L2122" s="12">
        <v>0</v>
      </c>
      <c r="M2122" s="12">
        <v>0</v>
      </c>
      <c r="N2122" s="12">
        <v>0</v>
      </c>
    </row>
    <row r="2123" spans="1:14" s="14" customFormat="1">
      <c r="A2123" s="21">
        <v>12</v>
      </c>
      <c r="B2123" s="14">
        <v>94</v>
      </c>
      <c r="C2123" s="14">
        <v>218</v>
      </c>
      <c r="D2123" s="14" t="s">
        <v>548</v>
      </c>
      <c r="E2123" s="14">
        <v>20</v>
      </c>
      <c r="F2123" s="21">
        <v>5</v>
      </c>
      <c r="G2123" s="21">
        <v>15</v>
      </c>
      <c r="H2123" s="12">
        <v>0</v>
      </c>
      <c r="I2123" s="12">
        <v>246</v>
      </c>
      <c r="J2123" s="12">
        <v>0</v>
      </c>
      <c r="K2123" s="12">
        <v>0</v>
      </c>
      <c r="L2123" s="12">
        <v>0</v>
      </c>
      <c r="M2123" s="12">
        <v>0</v>
      </c>
      <c r="N2123" s="12">
        <v>0</v>
      </c>
    </row>
    <row r="2125" spans="1:14">
      <c r="A2125" s="11" t="s">
        <v>1222</v>
      </c>
    </row>
    <row r="2126" spans="1:14">
      <c r="A2126" s="11" t="s">
        <v>1408</v>
      </c>
    </row>
    <row r="2127" spans="1:14">
      <c r="A2127" s="11" t="s">
        <v>1409</v>
      </c>
      <c r="B2127" s="12">
        <v>200</v>
      </c>
      <c r="C2127" s="12">
        <v>200</v>
      </c>
      <c r="D2127" s="12" t="s">
        <v>556</v>
      </c>
      <c r="E2127" s="12">
        <v>180</v>
      </c>
      <c r="F2127" s="73">
        <v>30</v>
      </c>
      <c r="G2127" s="73">
        <v>60</v>
      </c>
      <c r="H2127" s="12">
        <v>0</v>
      </c>
      <c r="I2127" s="12">
        <v>246</v>
      </c>
      <c r="J2127" s="12">
        <v>0</v>
      </c>
      <c r="K2127" s="12">
        <v>0</v>
      </c>
      <c r="L2127" s="12">
        <v>0</v>
      </c>
      <c r="M2127" s="12">
        <v>0</v>
      </c>
      <c r="N2127" s="12">
        <v>0</v>
      </c>
    </row>
    <row r="2128" spans="1:14">
      <c r="A2128" s="11" t="s">
        <v>1410</v>
      </c>
      <c r="B2128" s="12">
        <v>200</v>
      </c>
      <c r="C2128" s="12">
        <v>200</v>
      </c>
      <c r="D2128" s="12" t="s">
        <v>550</v>
      </c>
      <c r="E2128" s="12">
        <v>180</v>
      </c>
      <c r="F2128" s="73">
        <v>30</v>
      </c>
      <c r="G2128" s="73">
        <v>60</v>
      </c>
      <c r="H2128" s="12">
        <v>0</v>
      </c>
      <c r="I2128" s="12">
        <v>246</v>
      </c>
      <c r="J2128" s="12">
        <v>0</v>
      </c>
      <c r="K2128" s="12">
        <v>0</v>
      </c>
      <c r="L2128" s="12">
        <v>0</v>
      </c>
      <c r="M2128" s="12">
        <v>0</v>
      </c>
      <c r="N2128" s="12">
        <v>0</v>
      </c>
    </row>
    <row r="2129" spans="1:14">
      <c r="A2129" s="11" t="s">
        <v>1410</v>
      </c>
      <c r="B2129" s="12">
        <v>200</v>
      </c>
      <c r="C2129" s="12">
        <v>200</v>
      </c>
      <c r="D2129" s="12" t="s">
        <v>552</v>
      </c>
      <c r="E2129" s="12">
        <v>180</v>
      </c>
      <c r="F2129" s="73">
        <v>30</v>
      </c>
      <c r="G2129" s="73">
        <v>60</v>
      </c>
      <c r="H2129" s="12">
        <v>0</v>
      </c>
      <c r="I2129" s="12">
        <v>246</v>
      </c>
      <c r="J2129" s="12">
        <v>0</v>
      </c>
      <c r="K2129" s="12">
        <v>0</v>
      </c>
      <c r="L2129" s="12">
        <v>0</v>
      </c>
      <c r="M2129" s="12">
        <v>0</v>
      </c>
      <c r="N2129" s="12">
        <v>0</v>
      </c>
    </row>
    <row r="2130" spans="1:14">
      <c r="A2130" s="11" t="s">
        <v>1410</v>
      </c>
      <c r="B2130" s="12">
        <v>200</v>
      </c>
      <c r="C2130" s="12">
        <v>200</v>
      </c>
      <c r="D2130" s="12" t="s">
        <v>548</v>
      </c>
      <c r="E2130" s="12">
        <v>180</v>
      </c>
      <c r="F2130" s="73">
        <v>30</v>
      </c>
      <c r="G2130" s="73">
        <v>60</v>
      </c>
      <c r="H2130" s="12">
        <v>0</v>
      </c>
      <c r="I2130" s="12">
        <v>246</v>
      </c>
      <c r="J2130" s="12">
        <v>0</v>
      </c>
      <c r="K2130" s="12">
        <v>0</v>
      </c>
      <c r="L2130" s="12">
        <v>0</v>
      </c>
      <c r="M2130" s="12">
        <v>0</v>
      </c>
      <c r="N2130" s="12">
        <v>0</v>
      </c>
    </row>
    <row r="2131" spans="1:14">
      <c r="A2131" s="11" t="s">
        <v>1410</v>
      </c>
      <c r="B2131" s="12">
        <v>200</v>
      </c>
      <c r="C2131" s="12">
        <v>200</v>
      </c>
      <c r="D2131" s="12" t="s">
        <v>539</v>
      </c>
      <c r="E2131" s="12">
        <v>180</v>
      </c>
      <c r="F2131" s="73">
        <v>30</v>
      </c>
      <c r="G2131" s="73">
        <v>60</v>
      </c>
      <c r="H2131" s="12">
        <v>0</v>
      </c>
      <c r="I2131" s="12">
        <v>246</v>
      </c>
      <c r="J2131" s="12">
        <v>0</v>
      </c>
      <c r="K2131" s="12">
        <v>0</v>
      </c>
      <c r="L2131" s="12">
        <v>0</v>
      </c>
      <c r="M2131" s="12">
        <v>0</v>
      </c>
      <c r="N2131" s="12">
        <v>0</v>
      </c>
    </row>
    <row r="2132" spans="1:14">
      <c r="A2132" s="11" t="s">
        <v>1410</v>
      </c>
      <c r="B2132" s="12">
        <v>200</v>
      </c>
      <c r="C2132" s="12">
        <v>200</v>
      </c>
      <c r="D2132" s="12" t="s">
        <v>549</v>
      </c>
      <c r="E2132" s="12">
        <v>180</v>
      </c>
      <c r="F2132" s="73">
        <v>2</v>
      </c>
      <c r="G2132" s="73">
        <v>60</v>
      </c>
      <c r="H2132" s="12">
        <v>0</v>
      </c>
      <c r="I2132" s="12">
        <v>246</v>
      </c>
      <c r="J2132" s="12">
        <v>0</v>
      </c>
      <c r="K2132" s="12">
        <v>0</v>
      </c>
      <c r="L2132" s="12">
        <v>0</v>
      </c>
      <c r="M2132" s="12">
        <v>0</v>
      </c>
      <c r="N2132" s="12">
        <v>0</v>
      </c>
    </row>
    <row r="2133" spans="1:14">
      <c r="A2133" s="11" t="s">
        <v>1410</v>
      </c>
      <c r="B2133" s="12">
        <v>200</v>
      </c>
      <c r="C2133" s="12">
        <v>200</v>
      </c>
      <c r="D2133" s="12" t="s">
        <v>551</v>
      </c>
      <c r="E2133" s="12">
        <v>180</v>
      </c>
      <c r="F2133" s="73">
        <v>2</v>
      </c>
      <c r="G2133" s="73">
        <v>60</v>
      </c>
      <c r="H2133" s="12">
        <v>0</v>
      </c>
      <c r="I2133" s="12">
        <v>246</v>
      </c>
      <c r="J2133" s="12">
        <v>0</v>
      </c>
      <c r="K2133" s="12">
        <v>0</v>
      </c>
      <c r="L2133" s="12">
        <v>0</v>
      </c>
      <c r="M2133" s="12">
        <v>0</v>
      </c>
      <c r="N2133" s="12">
        <v>0</v>
      </c>
    </row>
    <row r="2134" spans="1:14">
      <c r="A2134" s="11" t="s">
        <v>1410</v>
      </c>
      <c r="B2134" s="12">
        <v>200</v>
      </c>
      <c r="C2134" s="12">
        <v>200</v>
      </c>
      <c r="D2134" s="12" t="s">
        <v>547</v>
      </c>
      <c r="E2134" s="12">
        <v>180</v>
      </c>
      <c r="F2134" s="73">
        <v>2</v>
      </c>
      <c r="G2134" s="73">
        <v>60</v>
      </c>
      <c r="H2134" s="12">
        <v>0</v>
      </c>
      <c r="I2134" s="12">
        <v>246</v>
      </c>
      <c r="J2134" s="12">
        <v>0</v>
      </c>
      <c r="K2134" s="12">
        <v>0</v>
      </c>
      <c r="L2134" s="12">
        <v>0</v>
      </c>
      <c r="M2134" s="12">
        <v>0</v>
      </c>
      <c r="N2134" s="12">
        <v>0</v>
      </c>
    </row>
    <row r="2135" spans="1:14">
      <c r="A2135" s="11" t="s">
        <v>1410</v>
      </c>
      <c r="B2135" s="12">
        <v>200</v>
      </c>
      <c r="C2135" s="12">
        <v>200</v>
      </c>
      <c r="D2135" s="12" t="s">
        <v>555</v>
      </c>
      <c r="E2135" s="12">
        <v>180</v>
      </c>
      <c r="F2135" s="73">
        <v>2</v>
      </c>
      <c r="G2135" s="73">
        <v>60</v>
      </c>
      <c r="H2135" s="12">
        <v>0</v>
      </c>
      <c r="I2135" s="12">
        <v>246</v>
      </c>
      <c r="J2135" s="12">
        <v>0</v>
      </c>
      <c r="K2135" s="12">
        <v>0</v>
      </c>
      <c r="L2135" s="12">
        <v>0</v>
      </c>
      <c r="M2135" s="12">
        <v>0</v>
      </c>
      <c r="N2135" s="12">
        <v>0</v>
      </c>
    </row>
    <row r="2136" spans="1:14">
      <c r="A2136" s="11" t="s">
        <v>1410</v>
      </c>
      <c r="B2136" s="12">
        <v>200</v>
      </c>
      <c r="C2136" s="12">
        <v>200</v>
      </c>
      <c r="D2136" s="12" t="s">
        <v>538</v>
      </c>
      <c r="E2136" s="12">
        <v>180</v>
      </c>
      <c r="F2136" s="73">
        <v>2</v>
      </c>
      <c r="G2136" s="73">
        <v>60</v>
      </c>
      <c r="H2136" s="12">
        <v>0</v>
      </c>
      <c r="I2136" s="12">
        <v>246</v>
      </c>
      <c r="J2136" s="12">
        <v>0</v>
      </c>
      <c r="K2136" s="12">
        <v>0</v>
      </c>
      <c r="L2136" s="12">
        <v>0</v>
      </c>
      <c r="M2136" s="12">
        <v>0</v>
      </c>
      <c r="N2136" s="12">
        <v>0</v>
      </c>
    </row>
    <row r="2137" spans="1:14">
      <c r="A2137" s="11" t="s">
        <v>1410</v>
      </c>
      <c r="B2137" s="12">
        <v>200</v>
      </c>
      <c r="C2137" s="12">
        <v>200</v>
      </c>
      <c r="D2137" s="12" t="s">
        <v>1403</v>
      </c>
      <c r="E2137" s="12">
        <v>180</v>
      </c>
      <c r="F2137" s="73">
        <v>2</v>
      </c>
      <c r="G2137" s="73">
        <v>60</v>
      </c>
      <c r="H2137" s="12">
        <v>0</v>
      </c>
      <c r="I2137" s="12">
        <v>246</v>
      </c>
      <c r="J2137" s="12">
        <v>0</v>
      </c>
      <c r="K2137" s="12">
        <v>0</v>
      </c>
      <c r="L2137" s="12">
        <v>0</v>
      </c>
      <c r="M2137" s="12">
        <v>0</v>
      </c>
      <c r="N2137" s="12">
        <v>0</v>
      </c>
    </row>
    <row r="2138" spans="1:14" s="18" customFormat="1">
      <c r="A2138" s="19" t="s">
        <v>1410</v>
      </c>
      <c r="B2138" s="18">
        <v>200</v>
      </c>
      <c r="C2138" s="18">
        <v>200</v>
      </c>
      <c r="D2138" s="18" t="s">
        <v>1411</v>
      </c>
      <c r="E2138" s="18">
        <v>180</v>
      </c>
      <c r="F2138" s="29">
        <v>5</v>
      </c>
      <c r="G2138" s="29">
        <v>60</v>
      </c>
      <c r="H2138" s="18">
        <v>0</v>
      </c>
      <c r="I2138" s="18">
        <v>246</v>
      </c>
      <c r="J2138" s="18">
        <v>0</v>
      </c>
      <c r="K2138" s="18">
        <v>0</v>
      </c>
      <c r="L2138" s="12">
        <v>0</v>
      </c>
      <c r="M2138" s="12">
        <v>0</v>
      </c>
      <c r="N2138" s="12">
        <v>0</v>
      </c>
    </row>
    <row r="2139" spans="1:14" s="18" customFormat="1">
      <c r="A2139" s="19" t="s">
        <v>1410</v>
      </c>
      <c r="B2139" s="18">
        <v>200</v>
      </c>
      <c r="C2139" s="18">
        <v>200</v>
      </c>
      <c r="D2139" s="18" t="s">
        <v>1412</v>
      </c>
      <c r="E2139" s="18">
        <v>180</v>
      </c>
      <c r="F2139" s="29">
        <v>5</v>
      </c>
      <c r="G2139" s="29">
        <v>60</v>
      </c>
      <c r="H2139" s="18">
        <v>0</v>
      </c>
      <c r="I2139" s="18">
        <v>246</v>
      </c>
      <c r="J2139" s="18">
        <v>0</v>
      </c>
      <c r="K2139" s="18">
        <v>0</v>
      </c>
      <c r="L2139" s="12">
        <v>0</v>
      </c>
      <c r="M2139" s="12">
        <v>0</v>
      </c>
      <c r="N2139" s="12">
        <v>0</v>
      </c>
    </row>
    <row r="2141" spans="1:14">
      <c r="A2141" s="11" t="s">
        <v>1409</v>
      </c>
      <c r="B2141" s="12">
        <v>270</v>
      </c>
      <c r="C2141" s="12">
        <v>200</v>
      </c>
      <c r="D2141" s="12" t="s">
        <v>556</v>
      </c>
      <c r="E2141" s="12">
        <v>20</v>
      </c>
      <c r="F2141" s="73">
        <v>5</v>
      </c>
      <c r="G2141" s="21">
        <v>15</v>
      </c>
      <c r="H2141" s="12">
        <v>0</v>
      </c>
      <c r="I2141" s="12">
        <v>246</v>
      </c>
      <c r="J2141" s="12">
        <v>0</v>
      </c>
      <c r="K2141" s="12">
        <v>0</v>
      </c>
      <c r="L2141" s="12">
        <v>0</v>
      </c>
      <c r="M2141" s="12">
        <v>0</v>
      </c>
      <c r="N2141" s="12">
        <v>0</v>
      </c>
    </row>
    <row r="2142" spans="1:14">
      <c r="A2142" s="11" t="s">
        <v>1410</v>
      </c>
      <c r="B2142" s="12">
        <v>270</v>
      </c>
      <c r="C2142" s="12">
        <v>200</v>
      </c>
      <c r="D2142" s="12" t="s">
        <v>550</v>
      </c>
      <c r="E2142" s="12">
        <v>20</v>
      </c>
      <c r="F2142" s="73">
        <v>5</v>
      </c>
      <c r="G2142" s="21">
        <v>15</v>
      </c>
      <c r="H2142" s="12">
        <v>0</v>
      </c>
      <c r="I2142" s="12">
        <v>246</v>
      </c>
      <c r="J2142" s="12">
        <v>0</v>
      </c>
      <c r="K2142" s="12">
        <v>0</v>
      </c>
      <c r="L2142" s="12">
        <v>0</v>
      </c>
      <c r="M2142" s="12">
        <v>0</v>
      </c>
      <c r="N2142" s="12">
        <v>0</v>
      </c>
    </row>
    <row r="2143" spans="1:14">
      <c r="A2143" s="11" t="s">
        <v>1410</v>
      </c>
      <c r="B2143" s="12">
        <v>270</v>
      </c>
      <c r="C2143" s="12">
        <v>200</v>
      </c>
      <c r="D2143" s="12" t="s">
        <v>552</v>
      </c>
      <c r="E2143" s="12">
        <v>20</v>
      </c>
      <c r="F2143" s="73">
        <v>5</v>
      </c>
      <c r="G2143" s="21">
        <v>15</v>
      </c>
      <c r="H2143" s="12">
        <v>0</v>
      </c>
      <c r="I2143" s="12">
        <v>246</v>
      </c>
      <c r="J2143" s="12">
        <v>0</v>
      </c>
      <c r="K2143" s="12">
        <v>0</v>
      </c>
      <c r="L2143" s="12">
        <v>0</v>
      </c>
      <c r="M2143" s="12">
        <v>0</v>
      </c>
      <c r="N2143" s="12">
        <v>0</v>
      </c>
    </row>
    <row r="2144" spans="1:14">
      <c r="A2144" s="11" t="s">
        <v>1410</v>
      </c>
      <c r="B2144" s="12">
        <v>270</v>
      </c>
      <c r="C2144" s="12">
        <v>200</v>
      </c>
      <c r="D2144" s="12" t="s">
        <v>548</v>
      </c>
      <c r="E2144" s="12">
        <v>20</v>
      </c>
      <c r="F2144" s="73">
        <v>5</v>
      </c>
      <c r="G2144" s="21">
        <v>15</v>
      </c>
      <c r="H2144" s="12">
        <v>0</v>
      </c>
      <c r="I2144" s="12">
        <v>246</v>
      </c>
      <c r="J2144" s="12">
        <v>0</v>
      </c>
      <c r="K2144" s="12">
        <v>0</v>
      </c>
      <c r="L2144" s="12">
        <v>0</v>
      </c>
      <c r="M2144" s="12">
        <v>0</v>
      </c>
      <c r="N2144" s="12">
        <v>0</v>
      </c>
    </row>
    <row r="2145" spans="1:14">
      <c r="A2145" s="11" t="s">
        <v>1410</v>
      </c>
      <c r="B2145" s="12">
        <v>270</v>
      </c>
      <c r="C2145" s="12">
        <v>200</v>
      </c>
      <c r="D2145" s="12" t="s">
        <v>539</v>
      </c>
      <c r="E2145" s="12">
        <v>20</v>
      </c>
      <c r="F2145" s="73">
        <v>5</v>
      </c>
      <c r="G2145" s="21">
        <v>15</v>
      </c>
      <c r="H2145" s="12">
        <v>0</v>
      </c>
      <c r="I2145" s="12">
        <v>246</v>
      </c>
      <c r="J2145" s="12">
        <v>0</v>
      </c>
      <c r="K2145" s="12">
        <v>0</v>
      </c>
      <c r="L2145" s="12">
        <v>0</v>
      </c>
      <c r="M2145" s="12">
        <v>0</v>
      </c>
      <c r="N2145" s="12">
        <v>0</v>
      </c>
    </row>
    <row r="2146" spans="1:14">
      <c r="A2146" s="11" t="s">
        <v>1410</v>
      </c>
      <c r="B2146" s="12">
        <v>340</v>
      </c>
      <c r="C2146" s="12">
        <v>247</v>
      </c>
      <c r="D2146" s="12" t="s">
        <v>556</v>
      </c>
      <c r="E2146" s="12">
        <v>20</v>
      </c>
      <c r="F2146" s="73">
        <v>5</v>
      </c>
      <c r="G2146" s="21">
        <v>15</v>
      </c>
      <c r="H2146" s="12">
        <v>0</v>
      </c>
      <c r="I2146" s="12">
        <v>246</v>
      </c>
      <c r="J2146" s="12">
        <v>0</v>
      </c>
      <c r="K2146" s="12">
        <v>0</v>
      </c>
      <c r="L2146" s="12">
        <v>0</v>
      </c>
      <c r="M2146" s="12">
        <v>0</v>
      </c>
      <c r="N2146" s="12">
        <v>0</v>
      </c>
    </row>
    <row r="2147" spans="1:14">
      <c r="A2147" s="11" t="s">
        <v>1410</v>
      </c>
      <c r="B2147" s="12">
        <v>340</v>
      </c>
      <c r="C2147" s="12">
        <v>247</v>
      </c>
      <c r="D2147" s="12" t="s">
        <v>550</v>
      </c>
      <c r="E2147" s="12">
        <v>20</v>
      </c>
      <c r="F2147" s="73">
        <v>5</v>
      </c>
      <c r="G2147" s="21">
        <v>15</v>
      </c>
      <c r="H2147" s="12">
        <v>0</v>
      </c>
      <c r="I2147" s="12">
        <v>246</v>
      </c>
      <c r="J2147" s="12">
        <v>0</v>
      </c>
      <c r="K2147" s="12">
        <v>0</v>
      </c>
      <c r="L2147" s="12">
        <v>0</v>
      </c>
      <c r="M2147" s="12">
        <v>0</v>
      </c>
      <c r="N2147" s="12">
        <v>0</v>
      </c>
    </row>
    <row r="2148" spans="1:14">
      <c r="A2148" s="11" t="s">
        <v>1410</v>
      </c>
      <c r="B2148" s="12">
        <v>340</v>
      </c>
      <c r="C2148" s="12">
        <v>247</v>
      </c>
      <c r="D2148" s="12" t="s">
        <v>552</v>
      </c>
      <c r="E2148" s="12">
        <v>20</v>
      </c>
      <c r="F2148" s="73">
        <v>5</v>
      </c>
      <c r="G2148" s="21">
        <v>15</v>
      </c>
      <c r="H2148" s="12">
        <v>0</v>
      </c>
      <c r="I2148" s="12">
        <v>246</v>
      </c>
      <c r="J2148" s="12">
        <v>0</v>
      </c>
      <c r="K2148" s="12">
        <v>0</v>
      </c>
      <c r="L2148" s="12">
        <v>0</v>
      </c>
      <c r="M2148" s="12">
        <v>0</v>
      </c>
      <c r="N2148" s="12">
        <v>0</v>
      </c>
    </row>
    <row r="2149" spans="1:14">
      <c r="A2149" s="11" t="s">
        <v>1410</v>
      </c>
      <c r="B2149" s="12">
        <v>340</v>
      </c>
      <c r="C2149" s="12">
        <v>247</v>
      </c>
      <c r="D2149" s="12" t="s">
        <v>548</v>
      </c>
      <c r="E2149" s="12">
        <v>20</v>
      </c>
      <c r="F2149" s="73">
        <v>5</v>
      </c>
      <c r="G2149" s="21">
        <v>15</v>
      </c>
      <c r="H2149" s="12">
        <v>0</v>
      </c>
      <c r="I2149" s="12">
        <v>246</v>
      </c>
      <c r="J2149" s="12">
        <v>0</v>
      </c>
      <c r="K2149" s="12">
        <v>0</v>
      </c>
      <c r="L2149" s="12">
        <v>0</v>
      </c>
      <c r="M2149" s="12">
        <v>0</v>
      </c>
      <c r="N2149" s="12">
        <v>0</v>
      </c>
    </row>
    <row r="2150" spans="1:14">
      <c r="A2150" s="11" t="s">
        <v>1410</v>
      </c>
      <c r="B2150" s="12">
        <v>340</v>
      </c>
      <c r="C2150" s="12">
        <v>247</v>
      </c>
      <c r="D2150" s="12" t="s">
        <v>539</v>
      </c>
      <c r="E2150" s="12">
        <v>20</v>
      </c>
      <c r="F2150" s="73">
        <v>5</v>
      </c>
      <c r="G2150" s="21">
        <v>15</v>
      </c>
      <c r="H2150" s="12">
        <v>0</v>
      </c>
      <c r="I2150" s="12">
        <v>246</v>
      </c>
      <c r="J2150" s="12">
        <v>0</v>
      </c>
      <c r="K2150" s="12">
        <v>0</v>
      </c>
      <c r="L2150" s="12">
        <v>0</v>
      </c>
      <c r="M2150" s="12">
        <v>0</v>
      </c>
      <c r="N2150" s="12">
        <v>0</v>
      </c>
    </row>
    <row r="2151" spans="1:14">
      <c r="A2151" s="11" t="s">
        <v>1410</v>
      </c>
      <c r="B2151" s="12">
        <v>216</v>
      </c>
      <c r="C2151" s="12">
        <v>37</v>
      </c>
      <c r="D2151" s="12" t="s">
        <v>556</v>
      </c>
      <c r="E2151" s="12">
        <v>20</v>
      </c>
      <c r="F2151" s="73">
        <v>5</v>
      </c>
      <c r="G2151" s="21">
        <v>15</v>
      </c>
      <c r="H2151" s="12">
        <v>0</v>
      </c>
      <c r="I2151" s="12">
        <v>246</v>
      </c>
      <c r="J2151" s="12">
        <v>0</v>
      </c>
      <c r="K2151" s="12">
        <v>0</v>
      </c>
      <c r="L2151" s="12">
        <v>0</v>
      </c>
      <c r="M2151" s="12">
        <v>0</v>
      </c>
      <c r="N2151" s="12">
        <v>0</v>
      </c>
    </row>
    <row r="2152" spans="1:14">
      <c r="A2152" s="11" t="s">
        <v>1410</v>
      </c>
      <c r="B2152" s="12">
        <v>216</v>
      </c>
      <c r="C2152" s="12">
        <v>37</v>
      </c>
      <c r="D2152" s="12" t="s">
        <v>550</v>
      </c>
      <c r="E2152" s="12">
        <v>20</v>
      </c>
      <c r="F2152" s="73">
        <v>5</v>
      </c>
      <c r="G2152" s="21">
        <v>15</v>
      </c>
      <c r="H2152" s="12">
        <v>0</v>
      </c>
      <c r="I2152" s="12">
        <v>246</v>
      </c>
      <c r="J2152" s="12">
        <v>0</v>
      </c>
      <c r="K2152" s="12">
        <v>0</v>
      </c>
      <c r="L2152" s="12">
        <v>0</v>
      </c>
      <c r="M2152" s="12">
        <v>0</v>
      </c>
      <c r="N2152" s="12">
        <v>0</v>
      </c>
    </row>
    <row r="2153" spans="1:14">
      <c r="A2153" s="11" t="s">
        <v>1410</v>
      </c>
      <c r="B2153" s="12">
        <v>216</v>
      </c>
      <c r="C2153" s="12">
        <v>37</v>
      </c>
      <c r="D2153" s="12" t="s">
        <v>552</v>
      </c>
      <c r="E2153" s="12">
        <v>20</v>
      </c>
      <c r="F2153" s="73">
        <v>5</v>
      </c>
      <c r="G2153" s="21">
        <v>15</v>
      </c>
      <c r="H2153" s="12">
        <v>0</v>
      </c>
      <c r="I2153" s="12">
        <v>246</v>
      </c>
      <c r="J2153" s="12">
        <v>0</v>
      </c>
      <c r="K2153" s="12">
        <v>0</v>
      </c>
      <c r="L2153" s="12">
        <v>0</v>
      </c>
      <c r="M2153" s="12">
        <v>0</v>
      </c>
      <c r="N2153" s="12">
        <v>0</v>
      </c>
    </row>
    <row r="2154" spans="1:14">
      <c r="A2154" s="11" t="s">
        <v>1410</v>
      </c>
      <c r="B2154" s="12">
        <v>216</v>
      </c>
      <c r="C2154" s="12">
        <v>37</v>
      </c>
      <c r="D2154" s="12" t="s">
        <v>548</v>
      </c>
      <c r="E2154" s="12">
        <v>20</v>
      </c>
      <c r="F2154" s="73">
        <v>5</v>
      </c>
      <c r="G2154" s="21">
        <v>15</v>
      </c>
      <c r="H2154" s="12">
        <v>0</v>
      </c>
      <c r="I2154" s="12">
        <v>246</v>
      </c>
      <c r="J2154" s="12">
        <v>0</v>
      </c>
      <c r="K2154" s="12">
        <v>0</v>
      </c>
      <c r="L2154" s="12">
        <v>0</v>
      </c>
      <c r="M2154" s="12">
        <v>0</v>
      </c>
      <c r="N2154" s="12">
        <v>0</v>
      </c>
    </row>
    <row r="2155" spans="1:14">
      <c r="A2155" s="11" t="s">
        <v>1410</v>
      </c>
      <c r="B2155" s="12">
        <v>216</v>
      </c>
      <c r="C2155" s="12">
        <v>37</v>
      </c>
      <c r="D2155" s="12" t="s">
        <v>539</v>
      </c>
      <c r="E2155" s="12">
        <v>20</v>
      </c>
      <c r="F2155" s="73">
        <v>5</v>
      </c>
      <c r="G2155" s="21">
        <v>15</v>
      </c>
      <c r="H2155" s="12">
        <v>0</v>
      </c>
      <c r="I2155" s="12">
        <v>246</v>
      </c>
      <c r="J2155" s="12">
        <v>0</v>
      </c>
      <c r="K2155" s="12">
        <v>0</v>
      </c>
      <c r="L2155" s="12">
        <v>0</v>
      </c>
      <c r="M2155" s="12">
        <v>0</v>
      </c>
      <c r="N2155" s="12">
        <v>0</v>
      </c>
    </row>
    <row r="2156" spans="1:14">
      <c r="A2156" s="11" t="s">
        <v>1410</v>
      </c>
      <c r="B2156" s="12">
        <v>354</v>
      </c>
      <c r="C2156" s="12">
        <v>132</v>
      </c>
      <c r="D2156" s="12" t="s">
        <v>556</v>
      </c>
      <c r="E2156" s="12">
        <v>20</v>
      </c>
      <c r="F2156" s="73">
        <v>5</v>
      </c>
      <c r="G2156" s="21">
        <v>15</v>
      </c>
      <c r="H2156" s="12">
        <v>0</v>
      </c>
      <c r="I2156" s="12">
        <v>246</v>
      </c>
      <c r="J2156" s="12">
        <v>0</v>
      </c>
      <c r="K2156" s="12">
        <v>0</v>
      </c>
      <c r="L2156" s="12">
        <v>0</v>
      </c>
      <c r="M2156" s="12">
        <v>0</v>
      </c>
      <c r="N2156" s="12">
        <v>0</v>
      </c>
    </row>
    <row r="2157" spans="1:14">
      <c r="A2157" s="11" t="s">
        <v>1410</v>
      </c>
      <c r="B2157" s="12">
        <v>354</v>
      </c>
      <c r="C2157" s="12">
        <v>132</v>
      </c>
      <c r="D2157" s="12" t="s">
        <v>550</v>
      </c>
      <c r="E2157" s="12">
        <v>20</v>
      </c>
      <c r="F2157" s="73">
        <v>5</v>
      </c>
      <c r="G2157" s="21">
        <v>15</v>
      </c>
      <c r="H2157" s="12">
        <v>0</v>
      </c>
      <c r="I2157" s="12">
        <v>246</v>
      </c>
      <c r="J2157" s="12">
        <v>0</v>
      </c>
      <c r="K2157" s="12">
        <v>0</v>
      </c>
      <c r="L2157" s="12">
        <v>0</v>
      </c>
      <c r="M2157" s="12">
        <v>0</v>
      </c>
      <c r="N2157" s="12">
        <v>0</v>
      </c>
    </row>
    <row r="2158" spans="1:14">
      <c r="A2158" s="11" t="s">
        <v>1410</v>
      </c>
      <c r="B2158" s="12">
        <v>354</v>
      </c>
      <c r="C2158" s="12">
        <v>132</v>
      </c>
      <c r="D2158" s="12" t="s">
        <v>552</v>
      </c>
      <c r="E2158" s="12">
        <v>20</v>
      </c>
      <c r="F2158" s="73">
        <v>5</v>
      </c>
      <c r="G2158" s="21">
        <v>15</v>
      </c>
      <c r="H2158" s="12">
        <v>0</v>
      </c>
      <c r="I2158" s="12">
        <v>246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</row>
    <row r="2159" spans="1:14">
      <c r="A2159" s="11" t="s">
        <v>1410</v>
      </c>
      <c r="B2159" s="12">
        <v>354</v>
      </c>
      <c r="C2159" s="12">
        <v>132</v>
      </c>
      <c r="D2159" s="12" t="s">
        <v>548</v>
      </c>
      <c r="E2159" s="12">
        <v>20</v>
      </c>
      <c r="F2159" s="73">
        <v>5</v>
      </c>
      <c r="G2159" s="21">
        <v>15</v>
      </c>
      <c r="H2159" s="12">
        <v>0</v>
      </c>
      <c r="I2159" s="12">
        <v>246</v>
      </c>
      <c r="J2159" s="12">
        <v>0</v>
      </c>
      <c r="K2159" s="12">
        <v>0</v>
      </c>
      <c r="L2159" s="12">
        <v>0</v>
      </c>
      <c r="M2159" s="12">
        <v>0</v>
      </c>
      <c r="N2159" s="12">
        <v>0</v>
      </c>
    </row>
    <row r="2160" spans="1:14">
      <c r="A2160" s="11" t="s">
        <v>1410</v>
      </c>
      <c r="B2160" s="12">
        <v>354</v>
      </c>
      <c r="C2160" s="12">
        <v>132</v>
      </c>
      <c r="D2160" s="12" t="s">
        <v>539</v>
      </c>
      <c r="E2160" s="12">
        <v>20</v>
      </c>
      <c r="F2160" s="73">
        <v>5</v>
      </c>
      <c r="G2160" s="21">
        <v>15</v>
      </c>
      <c r="H2160" s="12">
        <v>0</v>
      </c>
      <c r="I2160" s="12">
        <v>246</v>
      </c>
      <c r="J2160" s="12">
        <v>0</v>
      </c>
      <c r="K2160" s="12">
        <v>0</v>
      </c>
      <c r="L2160" s="12">
        <v>0</v>
      </c>
      <c r="M2160" s="12">
        <v>0</v>
      </c>
      <c r="N2160" s="12">
        <v>0</v>
      </c>
    </row>
    <row r="2161" spans="1:14">
      <c r="A2161" s="11" t="s">
        <v>1410</v>
      </c>
      <c r="B2161" s="12">
        <v>311</v>
      </c>
      <c r="C2161" s="12">
        <v>65</v>
      </c>
      <c r="D2161" s="12" t="s">
        <v>556</v>
      </c>
      <c r="E2161" s="12">
        <v>20</v>
      </c>
      <c r="F2161" s="73">
        <v>5</v>
      </c>
      <c r="G2161" s="21">
        <v>15</v>
      </c>
      <c r="H2161" s="12">
        <v>0</v>
      </c>
      <c r="I2161" s="12">
        <v>246</v>
      </c>
      <c r="J2161" s="12">
        <v>0</v>
      </c>
      <c r="K2161" s="12">
        <v>0</v>
      </c>
      <c r="L2161" s="12">
        <v>0</v>
      </c>
      <c r="M2161" s="12">
        <v>0</v>
      </c>
      <c r="N2161" s="12">
        <v>0</v>
      </c>
    </row>
    <row r="2162" spans="1:14">
      <c r="A2162" s="11" t="s">
        <v>1410</v>
      </c>
      <c r="B2162" s="12">
        <v>311</v>
      </c>
      <c r="C2162" s="12">
        <v>65</v>
      </c>
      <c r="D2162" s="12" t="s">
        <v>550</v>
      </c>
      <c r="E2162" s="12">
        <v>20</v>
      </c>
      <c r="F2162" s="73">
        <v>5</v>
      </c>
      <c r="G2162" s="21">
        <v>15</v>
      </c>
      <c r="H2162" s="12">
        <v>0</v>
      </c>
      <c r="I2162" s="12">
        <v>246</v>
      </c>
      <c r="J2162" s="12">
        <v>0</v>
      </c>
      <c r="K2162" s="12">
        <v>0</v>
      </c>
      <c r="L2162" s="12">
        <v>0</v>
      </c>
      <c r="M2162" s="12">
        <v>0</v>
      </c>
      <c r="N2162" s="12">
        <v>0</v>
      </c>
    </row>
    <row r="2163" spans="1:14">
      <c r="A2163" s="11" t="s">
        <v>1410</v>
      </c>
      <c r="B2163" s="12">
        <v>311</v>
      </c>
      <c r="C2163" s="12">
        <v>65</v>
      </c>
      <c r="D2163" s="12" t="s">
        <v>552</v>
      </c>
      <c r="E2163" s="12">
        <v>20</v>
      </c>
      <c r="F2163" s="73">
        <v>5</v>
      </c>
      <c r="G2163" s="21">
        <v>15</v>
      </c>
      <c r="H2163" s="12">
        <v>0</v>
      </c>
      <c r="I2163" s="12">
        <v>246</v>
      </c>
      <c r="J2163" s="12">
        <v>0</v>
      </c>
      <c r="K2163" s="12">
        <v>0</v>
      </c>
      <c r="L2163" s="12">
        <v>0</v>
      </c>
      <c r="M2163" s="12">
        <v>0</v>
      </c>
      <c r="N2163" s="12">
        <v>0</v>
      </c>
    </row>
    <row r="2164" spans="1:14">
      <c r="A2164" s="11" t="s">
        <v>1410</v>
      </c>
      <c r="B2164" s="12">
        <v>311</v>
      </c>
      <c r="C2164" s="12">
        <v>65</v>
      </c>
      <c r="D2164" s="12" t="s">
        <v>548</v>
      </c>
      <c r="E2164" s="12">
        <v>20</v>
      </c>
      <c r="F2164" s="73">
        <v>5</v>
      </c>
      <c r="G2164" s="21">
        <v>15</v>
      </c>
      <c r="H2164" s="12">
        <v>0</v>
      </c>
      <c r="I2164" s="12">
        <v>246</v>
      </c>
      <c r="J2164" s="12">
        <v>0</v>
      </c>
      <c r="K2164" s="12">
        <v>0</v>
      </c>
      <c r="L2164" s="12">
        <v>0</v>
      </c>
      <c r="M2164" s="12">
        <v>0</v>
      </c>
      <c r="N2164" s="12">
        <v>0</v>
      </c>
    </row>
    <row r="2165" spans="1:14">
      <c r="A2165" s="11" t="s">
        <v>1410</v>
      </c>
      <c r="B2165" s="12">
        <v>311</v>
      </c>
      <c r="C2165" s="12">
        <v>65</v>
      </c>
      <c r="D2165" s="12" t="s">
        <v>539</v>
      </c>
      <c r="E2165" s="12">
        <v>20</v>
      </c>
      <c r="F2165" s="73">
        <v>5</v>
      </c>
      <c r="G2165" s="21">
        <v>15</v>
      </c>
      <c r="H2165" s="12">
        <v>0</v>
      </c>
      <c r="I2165" s="12">
        <v>246</v>
      </c>
      <c r="J2165" s="12">
        <v>0</v>
      </c>
      <c r="K2165" s="12">
        <v>0</v>
      </c>
      <c r="L2165" s="12">
        <v>0</v>
      </c>
      <c r="M2165" s="12">
        <v>0</v>
      </c>
      <c r="N2165" s="12">
        <v>0</v>
      </c>
    </row>
    <row r="2166" spans="1:14">
      <c r="A2166" s="11" t="s">
        <v>1409</v>
      </c>
      <c r="B2166" s="12">
        <v>72</v>
      </c>
      <c r="C2166" s="12">
        <v>311</v>
      </c>
      <c r="D2166" s="12" t="s">
        <v>556</v>
      </c>
      <c r="E2166" s="12">
        <v>20</v>
      </c>
      <c r="F2166" s="73">
        <v>5</v>
      </c>
      <c r="G2166" s="21">
        <v>15</v>
      </c>
      <c r="H2166" s="12">
        <v>0</v>
      </c>
      <c r="I2166" s="12">
        <v>246</v>
      </c>
      <c r="J2166" s="12">
        <v>0</v>
      </c>
      <c r="K2166" s="12">
        <v>0</v>
      </c>
      <c r="L2166" s="12">
        <v>0</v>
      </c>
      <c r="M2166" s="12">
        <v>0</v>
      </c>
      <c r="N2166" s="12">
        <v>0</v>
      </c>
    </row>
    <row r="2167" spans="1:14">
      <c r="A2167" s="11" t="s">
        <v>1410</v>
      </c>
      <c r="B2167" s="12">
        <v>72</v>
      </c>
      <c r="C2167" s="12">
        <v>311</v>
      </c>
      <c r="D2167" s="12" t="s">
        <v>550</v>
      </c>
      <c r="E2167" s="12">
        <v>20</v>
      </c>
      <c r="F2167" s="73">
        <v>5</v>
      </c>
      <c r="G2167" s="21">
        <v>15</v>
      </c>
      <c r="H2167" s="12">
        <v>0</v>
      </c>
      <c r="I2167" s="12">
        <v>246</v>
      </c>
      <c r="J2167" s="12">
        <v>0</v>
      </c>
      <c r="K2167" s="12">
        <v>0</v>
      </c>
      <c r="L2167" s="12">
        <v>0</v>
      </c>
      <c r="M2167" s="12">
        <v>0</v>
      </c>
      <c r="N2167" s="12">
        <v>0</v>
      </c>
    </row>
    <row r="2168" spans="1:14">
      <c r="A2168" s="11" t="s">
        <v>1410</v>
      </c>
      <c r="B2168" s="12">
        <v>72</v>
      </c>
      <c r="C2168" s="12">
        <v>311</v>
      </c>
      <c r="D2168" s="12" t="s">
        <v>552</v>
      </c>
      <c r="E2168" s="12">
        <v>20</v>
      </c>
      <c r="F2168" s="73">
        <v>5</v>
      </c>
      <c r="G2168" s="21">
        <v>15</v>
      </c>
      <c r="H2168" s="12">
        <v>0</v>
      </c>
      <c r="I2168" s="12">
        <v>246</v>
      </c>
      <c r="J2168" s="12">
        <v>0</v>
      </c>
      <c r="K2168" s="12">
        <v>0</v>
      </c>
      <c r="L2168" s="12">
        <v>0</v>
      </c>
      <c r="M2168" s="12">
        <v>0</v>
      </c>
      <c r="N2168" s="12">
        <v>0</v>
      </c>
    </row>
    <row r="2169" spans="1:14">
      <c r="A2169" s="11" t="s">
        <v>1410</v>
      </c>
      <c r="B2169" s="12">
        <v>72</v>
      </c>
      <c r="C2169" s="12">
        <v>311</v>
      </c>
      <c r="D2169" s="12" t="s">
        <v>548</v>
      </c>
      <c r="E2169" s="12">
        <v>20</v>
      </c>
      <c r="F2169" s="73">
        <v>5</v>
      </c>
      <c r="G2169" s="21">
        <v>15</v>
      </c>
      <c r="H2169" s="12">
        <v>0</v>
      </c>
      <c r="I2169" s="12">
        <v>246</v>
      </c>
      <c r="J2169" s="12">
        <v>0</v>
      </c>
      <c r="K2169" s="12">
        <v>0</v>
      </c>
      <c r="L2169" s="12">
        <v>0</v>
      </c>
      <c r="M2169" s="12">
        <v>0</v>
      </c>
      <c r="N2169" s="12">
        <v>0</v>
      </c>
    </row>
    <row r="2170" spans="1:14">
      <c r="A2170" s="11" t="s">
        <v>1410</v>
      </c>
      <c r="B2170" s="12">
        <v>72</v>
      </c>
      <c r="C2170" s="12">
        <v>311</v>
      </c>
      <c r="D2170" s="12" t="s">
        <v>539</v>
      </c>
      <c r="E2170" s="12">
        <v>20</v>
      </c>
      <c r="F2170" s="73">
        <v>5</v>
      </c>
      <c r="G2170" s="21">
        <v>15</v>
      </c>
      <c r="H2170" s="12">
        <v>0</v>
      </c>
      <c r="I2170" s="12">
        <v>246</v>
      </c>
      <c r="J2170" s="12">
        <v>0</v>
      </c>
      <c r="K2170" s="12">
        <v>0</v>
      </c>
      <c r="L2170" s="12">
        <v>0</v>
      </c>
      <c r="M2170" s="12">
        <v>0</v>
      </c>
      <c r="N2170" s="12">
        <v>0</v>
      </c>
    </row>
    <row r="2171" spans="1:14">
      <c r="A2171" s="11" t="s">
        <v>1409</v>
      </c>
      <c r="B2171" s="12">
        <v>115</v>
      </c>
      <c r="C2171" s="12">
        <v>160</v>
      </c>
      <c r="D2171" s="12" t="s">
        <v>556</v>
      </c>
      <c r="E2171" s="12">
        <v>20</v>
      </c>
      <c r="F2171" s="73">
        <v>5</v>
      </c>
      <c r="G2171" s="21">
        <v>15</v>
      </c>
      <c r="H2171" s="12">
        <v>0</v>
      </c>
      <c r="I2171" s="12">
        <v>246</v>
      </c>
      <c r="J2171" s="12">
        <v>0</v>
      </c>
      <c r="K2171" s="12">
        <v>0</v>
      </c>
      <c r="L2171" s="12">
        <v>0</v>
      </c>
      <c r="M2171" s="12">
        <v>0</v>
      </c>
      <c r="N2171" s="12">
        <v>0</v>
      </c>
    </row>
    <row r="2172" spans="1:14">
      <c r="A2172" s="11" t="s">
        <v>1410</v>
      </c>
      <c r="B2172" s="12">
        <v>115</v>
      </c>
      <c r="C2172" s="12">
        <v>160</v>
      </c>
      <c r="D2172" s="12" t="s">
        <v>550</v>
      </c>
      <c r="E2172" s="12">
        <v>20</v>
      </c>
      <c r="F2172" s="73">
        <v>5</v>
      </c>
      <c r="G2172" s="21">
        <v>15</v>
      </c>
      <c r="H2172" s="12">
        <v>0</v>
      </c>
      <c r="I2172" s="12">
        <v>246</v>
      </c>
      <c r="J2172" s="12">
        <v>0</v>
      </c>
      <c r="K2172" s="12">
        <v>0</v>
      </c>
      <c r="L2172" s="12">
        <v>0</v>
      </c>
      <c r="M2172" s="12">
        <v>0</v>
      </c>
      <c r="N2172" s="12">
        <v>0</v>
      </c>
    </row>
    <row r="2173" spans="1:14">
      <c r="A2173" s="11" t="s">
        <v>1410</v>
      </c>
      <c r="B2173" s="12">
        <v>115</v>
      </c>
      <c r="C2173" s="12">
        <v>160</v>
      </c>
      <c r="D2173" s="12" t="s">
        <v>552</v>
      </c>
      <c r="E2173" s="12">
        <v>20</v>
      </c>
      <c r="F2173" s="73">
        <v>5</v>
      </c>
      <c r="G2173" s="21">
        <v>15</v>
      </c>
      <c r="H2173" s="12">
        <v>0</v>
      </c>
      <c r="I2173" s="12">
        <v>246</v>
      </c>
      <c r="J2173" s="12">
        <v>0</v>
      </c>
      <c r="K2173" s="12">
        <v>0</v>
      </c>
      <c r="L2173" s="12">
        <v>0</v>
      </c>
      <c r="M2173" s="12">
        <v>0</v>
      </c>
      <c r="N2173" s="12">
        <v>0</v>
      </c>
    </row>
    <row r="2174" spans="1:14">
      <c r="A2174" s="11" t="s">
        <v>1410</v>
      </c>
      <c r="B2174" s="12">
        <v>115</v>
      </c>
      <c r="C2174" s="12">
        <v>160</v>
      </c>
      <c r="D2174" s="12" t="s">
        <v>548</v>
      </c>
      <c r="E2174" s="12">
        <v>20</v>
      </c>
      <c r="F2174" s="73">
        <v>5</v>
      </c>
      <c r="G2174" s="21">
        <v>15</v>
      </c>
      <c r="H2174" s="12">
        <v>0</v>
      </c>
      <c r="I2174" s="12">
        <v>246</v>
      </c>
      <c r="J2174" s="12">
        <v>0</v>
      </c>
      <c r="K2174" s="12">
        <v>0</v>
      </c>
      <c r="L2174" s="12">
        <v>0</v>
      </c>
      <c r="M2174" s="12">
        <v>0</v>
      </c>
      <c r="N2174" s="12">
        <v>0</v>
      </c>
    </row>
    <row r="2175" spans="1:14">
      <c r="A2175" s="11" t="s">
        <v>1410</v>
      </c>
      <c r="B2175" s="12">
        <v>115</v>
      </c>
      <c r="C2175" s="12">
        <v>160</v>
      </c>
      <c r="D2175" s="12" t="s">
        <v>539</v>
      </c>
      <c r="E2175" s="12">
        <v>20</v>
      </c>
      <c r="F2175" s="73">
        <v>5</v>
      </c>
      <c r="G2175" s="21">
        <v>15</v>
      </c>
      <c r="H2175" s="12">
        <v>0</v>
      </c>
      <c r="I2175" s="12">
        <v>246</v>
      </c>
      <c r="J2175" s="12">
        <v>0</v>
      </c>
      <c r="K2175" s="12">
        <v>0</v>
      </c>
      <c r="L2175" s="12">
        <v>0</v>
      </c>
      <c r="M2175" s="12">
        <v>0</v>
      </c>
      <c r="N2175" s="12">
        <v>0</v>
      </c>
    </row>
    <row r="2176" spans="1:14">
      <c r="A2176" s="11" t="s">
        <v>1409</v>
      </c>
      <c r="B2176" s="12">
        <v>184</v>
      </c>
      <c r="C2176" s="12">
        <v>287</v>
      </c>
      <c r="D2176" s="12" t="s">
        <v>556</v>
      </c>
      <c r="E2176" s="12">
        <v>20</v>
      </c>
      <c r="F2176" s="73">
        <v>5</v>
      </c>
      <c r="G2176" s="21">
        <v>15</v>
      </c>
      <c r="H2176" s="12">
        <v>0</v>
      </c>
      <c r="I2176" s="12">
        <v>246</v>
      </c>
      <c r="J2176" s="12">
        <v>0</v>
      </c>
      <c r="K2176" s="12">
        <v>0</v>
      </c>
      <c r="L2176" s="12">
        <v>0</v>
      </c>
      <c r="M2176" s="12">
        <v>0</v>
      </c>
      <c r="N2176" s="12">
        <v>0</v>
      </c>
    </row>
    <row r="2177" spans="1:14">
      <c r="A2177" s="11" t="s">
        <v>1410</v>
      </c>
      <c r="B2177" s="12">
        <v>184</v>
      </c>
      <c r="C2177" s="12">
        <v>287</v>
      </c>
      <c r="D2177" s="12" t="s">
        <v>550</v>
      </c>
      <c r="E2177" s="12">
        <v>20</v>
      </c>
      <c r="F2177" s="73">
        <v>5</v>
      </c>
      <c r="G2177" s="21">
        <v>15</v>
      </c>
      <c r="H2177" s="12">
        <v>0</v>
      </c>
      <c r="I2177" s="12">
        <v>246</v>
      </c>
      <c r="J2177" s="12">
        <v>0</v>
      </c>
      <c r="K2177" s="12">
        <v>0</v>
      </c>
      <c r="L2177" s="12">
        <v>0</v>
      </c>
      <c r="M2177" s="12">
        <v>0</v>
      </c>
      <c r="N2177" s="12">
        <v>0</v>
      </c>
    </row>
    <row r="2178" spans="1:14">
      <c r="A2178" s="11" t="s">
        <v>1410</v>
      </c>
      <c r="B2178" s="12">
        <v>184</v>
      </c>
      <c r="C2178" s="12">
        <v>287</v>
      </c>
      <c r="D2178" s="12" t="s">
        <v>552</v>
      </c>
      <c r="E2178" s="12">
        <v>20</v>
      </c>
      <c r="F2178" s="73">
        <v>5</v>
      </c>
      <c r="G2178" s="21">
        <v>15</v>
      </c>
      <c r="H2178" s="12">
        <v>0</v>
      </c>
      <c r="I2178" s="12">
        <v>246</v>
      </c>
      <c r="J2178" s="12">
        <v>0</v>
      </c>
      <c r="K2178" s="12">
        <v>0</v>
      </c>
      <c r="L2178" s="12">
        <v>0</v>
      </c>
      <c r="M2178" s="12">
        <v>0</v>
      </c>
      <c r="N2178" s="12">
        <v>0</v>
      </c>
    </row>
    <row r="2179" spans="1:14">
      <c r="A2179" s="11" t="s">
        <v>1410</v>
      </c>
      <c r="B2179" s="12">
        <v>184</v>
      </c>
      <c r="C2179" s="12">
        <v>287</v>
      </c>
      <c r="D2179" s="12" t="s">
        <v>548</v>
      </c>
      <c r="E2179" s="12">
        <v>20</v>
      </c>
      <c r="F2179" s="73">
        <v>5</v>
      </c>
      <c r="G2179" s="21">
        <v>15</v>
      </c>
      <c r="H2179" s="12">
        <v>0</v>
      </c>
      <c r="I2179" s="12">
        <v>246</v>
      </c>
      <c r="J2179" s="12">
        <v>0</v>
      </c>
      <c r="K2179" s="12">
        <v>0</v>
      </c>
      <c r="L2179" s="12">
        <v>0</v>
      </c>
      <c r="M2179" s="12">
        <v>0</v>
      </c>
      <c r="N2179" s="12">
        <v>0</v>
      </c>
    </row>
    <row r="2180" spans="1:14">
      <c r="A2180" s="11" t="s">
        <v>1410</v>
      </c>
      <c r="B2180" s="12">
        <v>184</v>
      </c>
      <c r="C2180" s="12">
        <v>287</v>
      </c>
      <c r="D2180" s="12" t="s">
        <v>539</v>
      </c>
      <c r="E2180" s="12">
        <v>20</v>
      </c>
      <c r="F2180" s="73">
        <v>5</v>
      </c>
      <c r="G2180" s="21">
        <v>15</v>
      </c>
      <c r="H2180" s="12">
        <v>0</v>
      </c>
      <c r="I2180" s="12">
        <v>246</v>
      </c>
      <c r="J2180" s="12">
        <v>0</v>
      </c>
      <c r="K2180" s="12">
        <v>0</v>
      </c>
      <c r="L2180" s="12">
        <v>0</v>
      </c>
      <c r="M2180" s="12">
        <v>0</v>
      </c>
      <c r="N2180" s="12">
        <v>0</v>
      </c>
    </row>
    <row r="2181" spans="1:14">
      <c r="A2181" s="11" t="s">
        <v>1409</v>
      </c>
      <c r="B2181" s="12">
        <v>315</v>
      </c>
      <c r="C2181" s="12">
        <v>250</v>
      </c>
      <c r="D2181" s="12" t="s">
        <v>556</v>
      </c>
      <c r="E2181" s="12">
        <v>20</v>
      </c>
      <c r="F2181" s="73">
        <v>5</v>
      </c>
      <c r="G2181" s="21">
        <v>15</v>
      </c>
      <c r="H2181" s="12">
        <v>0</v>
      </c>
      <c r="I2181" s="12">
        <v>246</v>
      </c>
      <c r="J2181" s="12">
        <v>0</v>
      </c>
      <c r="K2181" s="12">
        <v>0</v>
      </c>
      <c r="L2181" s="12">
        <v>0</v>
      </c>
      <c r="M2181" s="12">
        <v>0</v>
      </c>
      <c r="N2181" s="12">
        <v>0</v>
      </c>
    </row>
    <row r="2182" spans="1:14">
      <c r="A2182" s="11" t="s">
        <v>1410</v>
      </c>
      <c r="B2182" s="12">
        <v>315</v>
      </c>
      <c r="C2182" s="12">
        <v>250</v>
      </c>
      <c r="D2182" s="12" t="s">
        <v>550</v>
      </c>
      <c r="E2182" s="12">
        <v>20</v>
      </c>
      <c r="F2182" s="73">
        <v>5</v>
      </c>
      <c r="G2182" s="21">
        <v>15</v>
      </c>
      <c r="H2182" s="12">
        <v>0</v>
      </c>
      <c r="I2182" s="12">
        <v>246</v>
      </c>
      <c r="J2182" s="12">
        <v>0</v>
      </c>
      <c r="K2182" s="12">
        <v>0</v>
      </c>
      <c r="L2182" s="12">
        <v>0</v>
      </c>
      <c r="M2182" s="12">
        <v>0</v>
      </c>
      <c r="N2182" s="12">
        <v>0</v>
      </c>
    </row>
    <row r="2183" spans="1:14">
      <c r="A2183" s="11" t="s">
        <v>1410</v>
      </c>
      <c r="B2183" s="12">
        <v>315</v>
      </c>
      <c r="C2183" s="12">
        <v>250</v>
      </c>
      <c r="D2183" s="12" t="s">
        <v>552</v>
      </c>
      <c r="E2183" s="12">
        <v>20</v>
      </c>
      <c r="F2183" s="73">
        <v>5</v>
      </c>
      <c r="G2183" s="21">
        <v>15</v>
      </c>
      <c r="H2183" s="12">
        <v>0</v>
      </c>
      <c r="I2183" s="12">
        <v>246</v>
      </c>
      <c r="J2183" s="12">
        <v>0</v>
      </c>
      <c r="K2183" s="12">
        <v>0</v>
      </c>
      <c r="L2183" s="12">
        <v>0</v>
      </c>
      <c r="M2183" s="12">
        <v>0</v>
      </c>
      <c r="N2183" s="12">
        <v>0</v>
      </c>
    </row>
    <row r="2184" spans="1:14">
      <c r="A2184" s="11" t="s">
        <v>1410</v>
      </c>
      <c r="B2184" s="12">
        <v>315</v>
      </c>
      <c r="C2184" s="12">
        <v>250</v>
      </c>
      <c r="D2184" s="12" t="s">
        <v>548</v>
      </c>
      <c r="E2184" s="12">
        <v>20</v>
      </c>
      <c r="F2184" s="73">
        <v>5</v>
      </c>
      <c r="G2184" s="21">
        <v>15</v>
      </c>
      <c r="H2184" s="12">
        <v>0</v>
      </c>
      <c r="I2184" s="12">
        <v>246</v>
      </c>
      <c r="J2184" s="12">
        <v>0</v>
      </c>
      <c r="K2184" s="12">
        <v>0</v>
      </c>
      <c r="L2184" s="12">
        <v>0</v>
      </c>
      <c r="M2184" s="12">
        <v>0</v>
      </c>
      <c r="N2184" s="12">
        <v>0</v>
      </c>
    </row>
    <row r="2185" spans="1:14">
      <c r="A2185" s="11" t="s">
        <v>1410</v>
      </c>
      <c r="B2185" s="12">
        <v>315</v>
      </c>
      <c r="C2185" s="12">
        <v>250</v>
      </c>
      <c r="D2185" s="12" t="s">
        <v>539</v>
      </c>
      <c r="E2185" s="12">
        <v>20</v>
      </c>
      <c r="F2185" s="73">
        <v>5</v>
      </c>
      <c r="G2185" s="21">
        <v>15</v>
      </c>
      <c r="H2185" s="12">
        <v>0</v>
      </c>
      <c r="I2185" s="12">
        <v>246</v>
      </c>
      <c r="J2185" s="12">
        <v>0</v>
      </c>
      <c r="K2185" s="12">
        <v>0</v>
      </c>
      <c r="L2185" s="12">
        <v>0</v>
      </c>
      <c r="M2185" s="12">
        <v>0</v>
      </c>
      <c r="N2185" s="12">
        <v>0</v>
      </c>
    </row>
    <row r="2186" spans="1:14">
      <c r="A2186" s="11" t="s">
        <v>1409</v>
      </c>
      <c r="B2186" s="12">
        <v>215</v>
      </c>
      <c r="C2186" s="12">
        <v>122</v>
      </c>
      <c r="D2186" s="12" t="s">
        <v>556</v>
      </c>
      <c r="E2186" s="12">
        <v>20</v>
      </c>
      <c r="F2186" s="73">
        <v>5</v>
      </c>
      <c r="G2186" s="21">
        <v>15</v>
      </c>
      <c r="H2186" s="12">
        <v>0</v>
      </c>
      <c r="I2186" s="12">
        <v>246</v>
      </c>
      <c r="J2186" s="12">
        <v>0</v>
      </c>
      <c r="K2186" s="12">
        <v>0</v>
      </c>
      <c r="L2186" s="12">
        <v>0</v>
      </c>
      <c r="M2186" s="12">
        <v>0</v>
      </c>
      <c r="N2186" s="12">
        <v>0</v>
      </c>
    </row>
    <row r="2187" spans="1:14">
      <c r="A2187" s="11" t="s">
        <v>1410</v>
      </c>
      <c r="B2187" s="12">
        <v>215</v>
      </c>
      <c r="C2187" s="12">
        <v>122</v>
      </c>
      <c r="D2187" s="12" t="s">
        <v>550</v>
      </c>
      <c r="E2187" s="12">
        <v>20</v>
      </c>
      <c r="F2187" s="73">
        <v>5</v>
      </c>
      <c r="G2187" s="21">
        <v>15</v>
      </c>
      <c r="H2187" s="12">
        <v>0</v>
      </c>
      <c r="I2187" s="12">
        <v>246</v>
      </c>
      <c r="J2187" s="12">
        <v>0</v>
      </c>
      <c r="K2187" s="12">
        <v>0</v>
      </c>
      <c r="L2187" s="12">
        <v>0</v>
      </c>
      <c r="M2187" s="12">
        <v>0</v>
      </c>
      <c r="N2187" s="12">
        <v>0</v>
      </c>
    </row>
    <row r="2188" spans="1:14">
      <c r="A2188" s="11" t="s">
        <v>1410</v>
      </c>
      <c r="B2188" s="12">
        <v>215</v>
      </c>
      <c r="C2188" s="12">
        <v>122</v>
      </c>
      <c r="D2188" s="12" t="s">
        <v>552</v>
      </c>
      <c r="E2188" s="12">
        <v>20</v>
      </c>
      <c r="F2188" s="73">
        <v>5</v>
      </c>
      <c r="G2188" s="21">
        <v>15</v>
      </c>
      <c r="H2188" s="12">
        <v>0</v>
      </c>
      <c r="I2188" s="12">
        <v>246</v>
      </c>
      <c r="J2188" s="12">
        <v>0</v>
      </c>
      <c r="K2188" s="12">
        <v>0</v>
      </c>
      <c r="L2188" s="12">
        <v>0</v>
      </c>
      <c r="M2188" s="12">
        <v>0</v>
      </c>
      <c r="N2188" s="12">
        <v>0</v>
      </c>
    </row>
    <row r="2189" spans="1:14">
      <c r="A2189" s="11" t="s">
        <v>1410</v>
      </c>
      <c r="B2189" s="12">
        <v>215</v>
      </c>
      <c r="C2189" s="12">
        <v>122</v>
      </c>
      <c r="D2189" s="12" t="s">
        <v>548</v>
      </c>
      <c r="E2189" s="12">
        <v>20</v>
      </c>
      <c r="F2189" s="73">
        <v>5</v>
      </c>
      <c r="G2189" s="21">
        <v>15</v>
      </c>
      <c r="H2189" s="12">
        <v>0</v>
      </c>
      <c r="I2189" s="12">
        <v>246</v>
      </c>
      <c r="J2189" s="12">
        <v>0</v>
      </c>
      <c r="K2189" s="12">
        <v>0</v>
      </c>
      <c r="L2189" s="12">
        <v>0</v>
      </c>
      <c r="M2189" s="12">
        <v>0</v>
      </c>
      <c r="N2189" s="12">
        <v>0</v>
      </c>
    </row>
    <row r="2190" spans="1:14">
      <c r="A2190" s="11" t="s">
        <v>1410</v>
      </c>
      <c r="B2190" s="12">
        <v>215</v>
      </c>
      <c r="C2190" s="12">
        <v>122</v>
      </c>
      <c r="D2190" s="12" t="s">
        <v>539</v>
      </c>
      <c r="E2190" s="12">
        <v>20</v>
      </c>
      <c r="F2190" s="73">
        <v>5</v>
      </c>
      <c r="G2190" s="21">
        <v>15</v>
      </c>
      <c r="H2190" s="12">
        <v>0</v>
      </c>
      <c r="I2190" s="12">
        <v>246</v>
      </c>
      <c r="J2190" s="12">
        <v>0</v>
      </c>
      <c r="K2190" s="12">
        <v>0</v>
      </c>
      <c r="L2190" s="12">
        <v>0</v>
      </c>
      <c r="M2190" s="12">
        <v>0</v>
      </c>
      <c r="N2190" s="12">
        <v>0</v>
      </c>
    </row>
    <row r="2192" spans="1:14">
      <c r="A2192" s="11" t="s">
        <v>1413</v>
      </c>
    </row>
    <row r="2193" spans="1:14">
      <c r="A2193" s="11" t="s">
        <v>1414</v>
      </c>
      <c r="B2193" s="12">
        <v>150</v>
      </c>
      <c r="C2193" s="12">
        <v>150</v>
      </c>
      <c r="D2193" s="12" t="s">
        <v>556</v>
      </c>
      <c r="E2193" s="12">
        <v>130</v>
      </c>
      <c r="F2193" s="73">
        <v>30</v>
      </c>
      <c r="G2193" s="73">
        <v>60</v>
      </c>
      <c r="H2193" s="12">
        <v>0</v>
      </c>
      <c r="I2193" s="12">
        <v>246</v>
      </c>
      <c r="J2193" s="12">
        <v>0</v>
      </c>
      <c r="K2193" s="12">
        <v>0</v>
      </c>
      <c r="L2193" s="12">
        <v>0</v>
      </c>
      <c r="M2193" s="12">
        <v>0</v>
      </c>
      <c r="N2193" s="12">
        <v>0</v>
      </c>
    </row>
    <row r="2194" spans="1:14">
      <c r="A2194" s="11" t="s">
        <v>1414</v>
      </c>
      <c r="B2194" s="12">
        <v>150</v>
      </c>
      <c r="C2194" s="12">
        <v>150</v>
      </c>
      <c r="D2194" s="12" t="s">
        <v>550</v>
      </c>
      <c r="E2194" s="12">
        <v>130</v>
      </c>
      <c r="F2194" s="73">
        <v>30</v>
      </c>
      <c r="G2194" s="73">
        <v>60</v>
      </c>
      <c r="H2194" s="12">
        <v>0</v>
      </c>
      <c r="I2194" s="12">
        <v>246</v>
      </c>
      <c r="J2194" s="12">
        <v>0</v>
      </c>
      <c r="K2194" s="12">
        <v>0</v>
      </c>
      <c r="L2194" s="12">
        <v>0</v>
      </c>
      <c r="M2194" s="12">
        <v>0</v>
      </c>
      <c r="N2194" s="12">
        <v>0</v>
      </c>
    </row>
    <row r="2195" spans="1:14">
      <c r="A2195" s="11" t="s">
        <v>1415</v>
      </c>
      <c r="B2195" s="12">
        <v>150</v>
      </c>
      <c r="C2195" s="12">
        <v>150</v>
      </c>
      <c r="D2195" s="12" t="s">
        <v>552</v>
      </c>
      <c r="E2195" s="12">
        <v>130</v>
      </c>
      <c r="F2195" s="73">
        <v>30</v>
      </c>
      <c r="G2195" s="73">
        <v>60</v>
      </c>
      <c r="H2195" s="12">
        <v>0</v>
      </c>
      <c r="I2195" s="12">
        <v>246</v>
      </c>
      <c r="J2195" s="12">
        <v>0</v>
      </c>
      <c r="K2195" s="12">
        <v>0</v>
      </c>
      <c r="L2195" s="12">
        <v>0</v>
      </c>
      <c r="M2195" s="12">
        <v>0</v>
      </c>
      <c r="N2195" s="12">
        <v>0</v>
      </c>
    </row>
    <row r="2196" spans="1:14">
      <c r="A2196" s="11" t="s">
        <v>1415</v>
      </c>
      <c r="B2196" s="12">
        <v>150</v>
      </c>
      <c r="C2196" s="12">
        <v>150</v>
      </c>
      <c r="D2196" s="12" t="s">
        <v>548</v>
      </c>
      <c r="E2196" s="12">
        <v>130</v>
      </c>
      <c r="F2196" s="73">
        <v>30</v>
      </c>
      <c r="G2196" s="73">
        <v>60</v>
      </c>
      <c r="H2196" s="12">
        <v>0</v>
      </c>
      <c r="I2196" s="12">
        <v>246</v>
      </c>
      <c r="J2196" s="12">
        <v>0</v>
      </c>
      <c r="K2196" s="12">
        <v>0</v>
      </c>
      <c r="L2196" s="12">
        <v>0</v>
      </c>
      <c r="M2196" s="12">
        <v>0</v>
      </c>
      <c r="N2196" s="12">
        <v>0</v>
      </c>
    </row>
    <row r="2197" spans="1:14">
      <c r="A2197" s="11" t="s">
        <v>1415</v>
      </c>
      <c r="B2197" s="12">
        <v>150</v>
      </c>
      <c r="C2197" s="12">
        <v>150</v>
      </c>
      <c r="D2197" s="12" t="s">
        <v>539</v>
      </c>
      <c r="E2197" s="12">
        <v>130</v>
      </c>
      <c r="F2197" s="73">
        <v>30</v>
      </c>
      <c r="G2197" s="73">
        <v>60</v>
      </c>
      <c r="H2197" s="12">
        <v>0</v>
      </c>
      <c r="I2197" s="12">
        <v>246</v>
      </c>
      <c r="J2197" s="12">
        <v>0</v>
      </c>
      <c r="K2197" s="12">
        <v>0</v>
      </c>
      <c r="L2197" s="12">
        <v>0</v>
      </c>
      <c r="M2197" s="12">
        <v>0</v>
      </c>
      <c r="N2197" s="12">
        <v>0</v>
      </c>
    </row>
    <row r="2198" spans="1:14">
      <c r="A2198" s="11" t="s">
        <v>1415</v>
      </c>
      <c r="B2198" s="12">
        <v>150</v>
      </c>
      <c r="C2198" s="12">
        <v>150</v>
      </c>
      <c r="D2198" s="12" t="s">
        <v>549</v>
      </c>
      <c r="E2198" s="12">
        <v>130</v>
      </c>
      <c r="F2198" s="73">
        <v>2</v>
      </c>
      <c r="G2198" s="73">
        <v>60</v>
      </c>
      <c r="H2198" s="12">
        <v>0</v>
      </c>
      <c r="I2198" s="12">
        <v>246</v>
      </c>
      <c r="J2198" s="12">
        <v>0</v>
      </c>
      <c r="K2198" s="12">
        <v>0</v>
      </c>
      <c r="L2198" s="12">
        <v>0</v>
      </c>
      <c r="M2198" s="12">
        <v>0</v>
      </c>
      <c r="N2198" s="12">
        <v>0</v>
      </c>
    </row>
    <row r="2199" spans="1:14">
      <c r="A2199" s="11" t="s">
        <v>1415</v>
      </c>
      <c r="B2199" s="12">
        <v>150</v>
      </c>
      <c r="C2199" s="12">
        <v>150</v>
      </c>
      <c r="D2199" s="12" t="s">
        <v>551</v>
      </c>
      <c r="E2199" s="12">
        <v>130</v>
      </c>
      <c r="F2199" s="73">
        <v>2</v>
      </c>
      <c r="G2199" s="73">
        <v>60</v>
      </c>
      <c r="H2199" s="12">
        <v>0</v>
      </c>
      <c r="I2199" s="12">
        <v>246</v>
      </c>
      <c r="J2199" s="12">
        <v>0</v>
      </c>
      <c r="K2199" s="12">
        <v>0</v>
      </c>
      <c r="L2199" s="12">
        <v>0</v>
      </c>
      <c r="M2199" s="12">
        <v>0</v>
      </c>
      <c r="N2199" s="12">
        <v>0</v>
      </c>
    </row>
    <row r="2200" spans="1:14">
      <c r="A2200" s="11" t="s">
        <v>1415</v>
      </c>
      <c r="B2200" s="12">
        <v>150</v>
      </c>
      <c r="C2200" s="12">
        <v>150</v>
      </c>
      <c r="D2200" s="12" t="s">
        <v>547</v>
      </c>
      <c r="E2200" s="12">
        <v>130</v>
      </c>
      <c r="F2200" s="73">
        <v>2</v>
      </c>
      <c r="G2200" s="73">
        <v>60</v>
      </c>
      <c r="H2200" s="12">
        <v>0</v>
      </c>
      <c r="I2200" s="12">
        <v>246</v>
      </c>
      <c r="J2200" s="12">
        <v>0</v>
      </c>
      <c r="K2200" s="12">
        <v>0</v>
      </c>
      <c r="L2200" s="12">
        <v>0</v>
      </c>
      <c r="M2200" s="12">
        <v>0</v>
      </c>
      <c r="N2200" s="12">
        <v>0</v>
      </c>
    </row>
    <row r="2201" spans="1:14">
      <c r="A2201" s="11" t="s">
        <v>1415</v>
      </c>
      <c r="B2201" s="12">
        <v>150</v>
      </c>
      <c r="C2201" s="12">
        <v>150</v>
      </c>
      <c r="D2201" s="12" t="s">
        <v>555</v>
      </c>
      <c r="E2201" s="12">
        <v>130</v>
      </c>
      <c r="F2201" s="73">
        <v>2</v>
      </c>
      <c r="G2201" s="73">
        <v>60</v>
      </c>
      <c r="H2201" s="12">
        <v>0</v>
      </c>
      <c r="I2201" s="12">
        <v>246</v>
      </c>
      <c r="J2201" s="12">
        <v>0</v>
      </c>
      <c r="K2201" s="12">
        <v>0</v>
      </c>
      <c r="L2201" s="12">
        <v>0</v>
      </c>
      <c r="M2201" s="12">
        <v>0</v>
      </c>
      <c r="N2201" s="12">
        <v>0</v>
      </c>
    </row>
    <row r="2202" spans="1:14">
      <c r="A2202" s="11" t="s">
        <v>1415</v>
      </c>
      <c r="B2202" s="12">
        <v>150</v>
      </c>
      <c r="C2202" s="12">
        <v>150</v>
      </c>
      <c r="D2202" s="12" t="s">
        <v>538</v>
      </c>
      <c r="E2202" s="12">
        <v>130</v>
      </c>
      <c r="F2202" s="73">
        <v>2</v>
      </c>
      <c r="G2202" s="73">
        <v>60</v>
      </c>
      <c r="H2202" s="12">
        <v>0</v>
      </c>
      <c r="I2202" s="12">
        <v>246</v>
      </c>
      <c r="J2202" s="12">
        <v>0</v>
      </c>
      <c r="K2202" s="12">
        <v>0</v>
      </c>
      <c r="L2202" s="12">
        <v>0</v>
      </c>
      <c r="M2202" s="12">
        <v>0</v>
      </c>
      <c r="N2202" s="12">
        <v>0</v>
      </c>
    </row>
    <row r="2203" spans="1:14">
      <c r="A2203" s="11" t="s">
        <v>1415</v>
      </c>
      <c r="B2203" s="12">
        <v>150</v>
      </c>
      <c r="C2203" s="12">
        <v>150</v>
      </c>
      <c r="D2203" s="12" t="s">
        <v>1403</v>
      </c>
      <c r="E2203" s="12">
        <v>130</v>
      </c>
      <c r="F2203" s="73">
        <v>2</v>
      </c>
      <c r="G2203" s="73">
        <v>60</v>
      </c>
      <c r="H2203" s="12">
        <v>0</v>
      </c>
      <c r="I2203" s="12">
        <v>246</v>
      </c>
      <c r="J2203" s="12">
        <v>0</v>
      </c>
      <c r="K2203" s="12">
        <v>0</v>
      </c>
      <c r="L2203" s="12">
        <v>0</v>
      </c>
      <c r="M2203" s="12">
        <v>0</v>
      </c>
      <c r="N2203" s="12">
        <v>0</v>
      </c>
    </row>
    <row r="2204" spans="1:14" s="18" customFormat="1">
      <c r="A2204" s="19" t="s">
        <v>1415</v>
      </c>
      <c r="B2204" s="18">
        <v>150</v>
      </c>
      <c r="C2204" s="18">
        <v>150</v>
      </c>
      <c r="D2204" s="18" t="s">
        <v>1411</v>
      </c>
      <c r="E2204" s="18">
        <v>130</v>
      </c>
      <c r="F2204" s="29">
        <v>5</v>
      </c>
      <c r="G2204" s="29">
        <v>60</v>
      </c>
      <c r="H2204" s="18">
        <v>0</v>
      </c>
      <c r="I2204" s="18">
        <v>246</v>
      </c>
      <c r="J2204" s="18">
        <v>0</v>
      </c>
      <c r="K2204" s="18">
        <v>0</v>
      </c>
      <c r="L2204" s="12">
        <v>0</v>
      </c>
      <c r="M2204" s="12">
        <v>0</v>
      </c>
      <c r="N2204" s="12">
        <v>0</v>
      </c>
    </row>
    <row r="2205" spans="1:14" s="18" customFormat="1">
      <c r="A2205" s="19" t="s">
        <v>1415</v>
      </c>
      <c r="B2205" s="18">
        <v>150</v>
      </c>
      <c r="C2205" s="18">
        <v>150</v>
      </c>
      <c r="D2205" s="18" t="s">
        <v>1412</v>
      </c>
      <c r="E2205" s="18">
        <v>130</v>
      </c>
      <c r="F2205" s="29">
        <v>5</v>
      </c>
      <c r="G2205" s="29">
        <v>60</v>
      </c>
      <c r="H2205" s="18">
        <v>0</v>
      </c>
      <c r="I2205" s="18">
        <v>246</v>
      </c>
      <c r="J2205" s="18">
        <v>0</v>
      </c>
      <c r="K2205" s="18">
        <v>0</v>
      </c>
      <c r="L2205" s="12">
        <v>0</v>
      </c>
      <c r="M2205" s="12">
        <v>0</v>
      </c>
      <c r="N2205" s="12">
        <v>0</v>
      </c>
    </row>
    <row r="2207" spans="1:14">
      <c r="A2207" s="11" t="s">
        <v>1414</v>
      </c>
      <c r="B2207" s="12">
        <v>125</v>
      </c>
      <c r="C2207" s="12">
        <v>180</v>
      </c>
      <c r="D2207" s="12" t="s">
        <v>556</v>
      </c>
      <c r="E2207" s="12">
        <v>20</v>
      </c>
      <c r="F2207" s="73">
        <v>5</v>
      </c>
      <c r="G2207" s="21">
        <v>15</v>
      </c>
      <c r="H2207" s="12">
        <v>0</v>
      </c>
      <c r="I2207" s="12">
        <v>246</v>
      </c>
      <c r="J2207" s="12">
        <v>0</v>
      </c>
      <c r="K2207" s="12">
        <v>0</v>
      </c>
      <c r="L2207" s="12">
        <v>0</v>
      </c>
      <c r="M2207" s="12">
        <v>0</v>
      </c>
      <c r="N2207" s="12">
        <v>0</v>
      </c>
    </row>
    <row r="2208" spans="1:14">
      <c r="A2208" s="11" t="s">
        <v>1415</v>
      </c>
      <c r="B2208" s="12">
        <v>125</v>
      </c>
      <c r="C2208" s="12">
        <v>180</v>
      </c>
      <c r="D2208" s="12" t="s">
        <v>550</v>
      </c>
      <c r="E2208" s="12">
        <v>20</v>
      </c>
      <c r="F2208" s="73">
        <v>5</v>
      </c>
      <c r="G2208" s="21">
        <v>15</v>
      </c>
      <c r="H2208" s="12">
        <v>0</v>
      </c>
      <c r="I2208" s="12">
        <v>246</v>
      </c>
      <c r="J2208" s="12">
        <v>0</v>
      </c>
      <c r="K2208" s="12">
        <v>0</v>
      </c>
      <c r="L2208" s="12">
        <v>0</v>
      </c>
      <c r="M2208" s="12">
        <v>0</v>
      </c>
      <c r="N2208" s="12">
        <v>0</v>
      </c>
    </row>
    <row r="2209" spans="1:14">
      <c r="A2209" s="11" t="s">
        <v>1415</v>
      </c>
      <c r="B2209" s="12">
        <v>125</v>
      </c>
      <c r="C2209" s="12">
        <v>180</v>
      </c>
      <c r="D2209" s="12" t="s">
        <v>552</v>
      </c>
      <c r="E2209" s="12">
        <v>20</v>
      </c>
      <c r="F2209" s="73">
        <v>5</v>
      </c>
      <c r="G2209" s="21">
        <v>15</v>
      </c>
      <c r="H2209" s="12">
        <v>0</v>
      </c>
      <c r="I2209" s="12">
        <v>246</v>
      </c>
      <c r="J2209" s="12">
        <v>0</v>
      </c>
      <c r="K2209" s="12">
        <v>0</v>
      </c>
      <c r="L2209" s="12">
        <v>0</v>
      </c>
      <c r="M2209" s="12">
        <v>0</v>
      </c>
      <c r="N2209" s="12">
        <v>0</v>
      </c>
    </row>
    <row r="2210" spans="1:14">
      <c r="A2210" s="11" t="s">
        <v>1415</v>
      </c>
      <c r="B2210" s="12">
        <v>125</v>
      </c>
      <c r="C2210" s="12">
        <v>180</v>
      </c>
      <c r="D2210" s="12" t="s">
        <v>548</v>
      </c>
      <c r="E2210" s="12">
        <v>20</v>
      </c>
      <c r="F2210" s="73">
        <v>5</v>
      </c>
      <c r="G2210" s="21">
        <v>15</v>
      </c>
      <c r="H2210" s="12">
        <v>0</v>
      </c>
      <c r="I2210" s="12">
        <v>246</v>
      </c>
      <c r="J2210" s="12">
        <v>0</v>
      </c>
      <c r="K2210" s="12">
        <v>0</v>
      </c>
      <c r="L2210" s="12">
        <v>0</v>
      </c>
      <c r="M2210" s="12">
        <v>0</v>
      </c>
      <c r="N2210" s="12">
        <v>0</v>
      </c>
    </row>
    <row r="2211" spans="1:14">
      <c r="A2211" s="11" t="s">
        <v>1415</v>
      </c>
      <c r="B2211" s="12">
        <v>125</v>
      </c>
      <c r="C2211" s="12">
        <v>180</v>
      </c>
      <c r="D2211" s="12" t="s">
        <v>539</v>
      </c>
      <c r="E2211" s="12">
        <v>20</v>
      </c>
      <c r="F2211" s="73">
        <v>5</v>
      </c>
      <c r="G2211" s="21">
        <v>15</v>
      </c>
      <c r="H2211" s="12">
        <v>0</v>
      </c>
      <c r="I2211" s="12">
        <v>246</v>
      </c>
      <c r="J2211" s="12">
        <v>0</v>
      </c>
      <c r="K2211" s="12">
        <v>0</v>
      </c>
      <c r="L2211" s="12">
        <v>0</v>
      </c>
      <c r="M2211" s="12">
        <v>0</v>
      </c>
      <c r="N2211" s="12">
        <v>0</v>
      </c>
    </row>
    <row r="2212" spans="1:14">
      <c r="A2212" s="11" t="s">
        <v>1415</v>
      </c>
      <c r="B2212" s="12">
        <v>233</v>
      </c>
      <c r="C2212" s="12">
        <v>233</v>
      </c>
      <c r="D2212" s="12" t="s">
        <v>556</v>
      </c>
      <c r="E2212" s="12">
        <v>20</v>
      </c>
      <c r="F2212" s="73">
        <v>5</v>
      </c>
      <c r="G2212" s="21">
        <v>15</v>
      </c>
      <c r="H2212" s="12">
        <v>0</v>
      </c>
      <c r="I2212" s="12">
        <v>246</v>
      </c>
      <c r="J2212" s="12">
        <v>0</v>
      </c>
      <c r="K2212" s="12">
        <v>0</v>
      </c>
      <c r="L2212" s="12">
        <v>0</v>
      </c>
      <c r="M2212" s="12">
        <v>0</v>
      </c>
      <c r="N2212" s="12">
        <v>0</v>
      </c>
    </row>
    <row r="2213" spans="1:14">
      <c r="A2213" s="11" t="s">
        <v>1415</v>
      </c>
      <c r="B2213" s="12">
        <v>233</v>
      </c>
      <c r="C2213" s="12">
        <v>233</v>
      </c>
      <c r="D2213" s="12" t="s">
        <v>550</v>
      </c>
      <c r="E2213" s="12">
        <v>20</v>
      </c>
      <c r="F2213" s="73">
        <v>5</v>
      </c>
      <c r="G2213" s="21">
        <v>15</v>
      </c>
      <c r="H2213" s="12">
        <v>0</v>
      </c>
      <c r="I2213" s="12">
        <v>246</v>
      </c>
      <c r="J2213" s="12">
        <v>0</v>
      </c>
      <c r="K2213" s="12">
        <v>0</v>
      </c>
      <c r="L2213" s="12">
        <v>0</v>
      </c>
      <c r="M2213" s="12">
        <v>0</v>
      </c>
      <c r="N2213" s="12">
        <v>0</v>
      </c>
    </row>
    <row r="2214" spans="1:14">
      <c r="A2214" s="11" t="s">
        <v>1415</v>
      </c>
      <c r="B2214" s="12">
        <v>233</v>
      </c>
      <c r="C2214" s="12">
        <v>233</v>
      </c>
      <c r="D2214" s="12" t="s">
        <v>552</v>
      </c>
      <c r="E2214" s="12">
        <v>20</v>
      </c>
      <c r="F2214" s="73">
        <v>5</v>
      </c>
      <c r="G2214" s="21">
        <v>15</v>
      </c>
      <c r="H2214" s="12">
        <v>0</v>
      </c>
      <c r="I2214" s="12">
        <v>246</v>
      </c>
      <c r="J2214" s="12">
        <v>0</v>
      </c>
      <c r="K2214" s="12">
        <v>0</v>
      </c>
      <c r="L2214" s="12">
        <v>0</v>
      </c>
      <c r="M2214" s="12">
        <v>0</v>
      </c>
      <c r="N2214" s="12">
        <v>0</v>
      </c>
    </row>
    <row r="2215" spans="1:14">
      <c r="A2215" s="11" t="s">
        <v>1415</v>
      </c>
      <c r="B2215" s="12">
        <v>233</v>
      </c>
      <c r="C2215" s="12">
        <v>233</v>
      </c>
      <c r="D2215" s="12" t="s">
        <v>548</v>
      </c>
      <c r="E2215" s="12">
        <v>20</v>
      </c>
      <c r="F2215" s="73">
        <v>5</v>
      </c>
      <c r="G2215" s="21">
        <v>15</v>
      </c>
      <c r="H2215" s="12">
        <v>0</v>
      </c>
      <c r="I2215" s="12">
        <v>246</v>
      </c>
      <c r="J2215" s="12">
        <v>0</v>
      </c>
      <c r="K2215" s="12">
        <v>0</v>
      </c>
      <c r="L2215" s="12">
        <v>0</v>
      </c>
      <c r="M2215" s="12">
        <v>0</v>
      </c>
      <c r="N2215" s="12">
        <v>0</v>
      </c>
    </row>
    <row r="2216" spans="1:14">
      <c r="A2216" s="11" t="s">
        <v>1415</v>
      </c>
      <c r="B2216" s="12">
        <v>233</v>
      </c>
      <c r="C2216" s="12">
        <v>233</v>
      </c>
      <c r="D2216" s="12" t="s">
        <v>539</v>
      </c>
      <c r="E2216" s="12">
        <v>20</v>
      </c>
      <c r="F2216" s="73">
        <v>5</v>
      </c>
      <c r="G2216" s="21">
        <v>15</v>
      </c>
      <c r="H2216" s="12">
        <v>0</v>
      </c>
      <c r="I2216" s="12">
        <v>246</v>
      </c>
      <c r="J2216" s="12">
        <v>0</v>
      </c>
      <c r="K2216" s="12">
        <v>0</v>
      </c>
      <c r="L2216" s="12">
        <v>0</v>
      </c>
      <c r="M2216" s="12">
        <v>0</v>
      </c>
      <c r="N2216" s="12">
        <v>0</v>
      </c>
    </row>
    <row r="2217" spans="1:14">
      <c r="A2217" s="11" t="s">
        <v>1415</v>
      </c>
      <c r="B2217" s="12">
        <v>239</v>
      </c>
      <c r="C2217" s="12">
        <v>79</v>
      </c>
      <c r="D2217" s="12" t="s">
        <v>556</v>
      </c>
      <c r="E2217" s="12">
        <v>20</v>
      </c>
      <c r="F2217" s="73">
        <v>5</v>
      </c>
      <c r="G2217" s="21">
        <v>15</v>
      </c>
      <c r="H2217" s="12">
        <v>0</v>
      </c>
      <c r="I2217" s="12">
        <v>246</v>
      </c>
      <c r="J2217" s="12">
        <v>0</v>
      </c>
      <c r="K2217" s="12">
        <v>0</v>
      </c>
      <c r="L2217" s="12">
        <v>0</v>
      </c>
      <c r="M2217" s="12">
        <v>0</v>
      </c>
      <c r="N2217" s="12">
        <v>0</v>
      </c>
    </row>
    <row r="2218" spans="1:14">
      <c r="A2218" s="11" t="s">
        <v>1415</v>
      </c>
      <c r="B2218" s="12">
        <v>239</v>
      </c>
      <c r="C2218" s="12">
        <v>79</v>
      </c>
      <c r="D2218" s="12" t="s">
        <v>550</v>
      </c>
      <c r="E2218" s="12">
        <v>20</v>
      </c>
      <c r="F2218" s="73">
        <v>5</v>
      </c>
      <c r="G2218" s="21">
        <v>15</v>
      </c>
      <c r="H2218" s="12">
        <v>0</v>
      </c>
      <c r="I2218" s="12">
        <v>246</v>
      </c>
      <c r="J2218" s="12">
        <v>0</v>
      </c>
      <c r="K2218" s="12">
        <v>0</v>
      </c>
      <c r="L2218" s="12">
        <v>0</v>
      </c>
      <c r="M2218" s="12">
        <v>0</v>
      </c>
      <c r="N2218" s="12">
        <v>0</v>
      </c>
    </row>
    <row r="2219" spans="1:14">
      <c r="A2219" s="11" t="s">
        <v>1415</v>
      </c>
      <c r="B2219" s="12">
        <v>239</v>
      </c>
      <c r="C2219" s="12">
        <v>79</v>
      </c>
      <c r="D2219" s="12" t="s">
        <v>552</v>
      </c>
      <c r="E2219" s="12">
        <v>20</v>
      </c>
      <c r="F2219" s="73">
        <v>5</v>
      </c>
      <c r="G2219" s="21">
        <v>15</v>
      </c>
      <c r="H2219" s="12">
        <v>0</v>
      </c>
      <c r="I2219" s="12">
        <v>246</v>
      </c>
      <c r="J2219" s="12">
        <v>0</v>
      </c>
      <c r="K2219" s="12">
        <v>0</v>
      </c>
      <c r="L2219" s="12">
        <v>0</v>
      </c>
      <c r="M2219" s="12">
        <v>0</v>
      </c>
      <c r="N2219" s="12">
        <v>0</v>
      </c>
    </row>
    <row r="2220" spans="1:14">
      <c r="A2220" s="11" t="s">
        <v>1415</v>
      </c>
      <c r="B2220" s="12">
        <v>239</v>
      </c>
      <c r="C2220" s="12">
        <v>79</v>
      </c>
      <c r="D2220" s="12" t="s">
        <v>548</v>
      </c>
      <c r="E2220" s="12">
        <v>20</v>
      </c>
      <c r="F2220" s="73">
        <v>5</v>
      </c>
      <c r="G2220" s="21">
        <v>15</v>
      </c>
      <c r="H2220" s="12">
        <v>0</v>
      </c>
      <c r="I2220" s="12">
        <v>246</v>
      </c>
      <c r="J2220" s="12">
        <v>0</v>
      </c>
      <c r="K2220" s="12">
        <v>0</v>
      </c>
      <c r="L2220" s="12">
        <v>0</v>
      </c>
      <c r="M2220" s="12">
        <v>0</v>
      </c>
      <c r="N2220" s="12">
        <v>0</v>
      </c>
    </row>
    <row r="2221" spans="1:14">
      <c r="A2221" s="11" t="s">
        <v>1415</v>
      </c>
      <c r="B2221" s="12">
        <v>239</v>
      </c>
      <c r="C2221" s="12">
        <v>79</v>
      </c>
      <c r="D2221" s="12" t="s">
        <v>539</v>
      </c>
      <c r="E2221" s="12">
        <v>20</v>
      </c>
      <c r="F2221" s="73">
        <v>5</v>
      </c>
      <c r="G2221" s="21">
        <v>15</v>
      </c>
      <c r="H2221" s="12">
        <v>0</v>
      </c>
      <c r="I2221" s="12">
        <v>246</v>
      </c>
      <c r="J2221" s="12">
        <v>0</v>
      </c>
      <c r="K2221" s="12">
        <v>0</v>
      </c>
      <c r="L2221" s="12">
        <v>0</v>
      </c>
      <c r="M2221" s="12">
        <v>0</v>
      </c>
      <c r="N2221" s="12">
        <v>0</v>
      </c>
    </row>
    <row r="2222" spans="1:14">
      <c r="A2222" s="11" t="s">
        <v>1414</v>
      </c>
      <c r="B2222" s="12">
        <v>154</v>
      </c>
      <c r="C2222" s="12">
        <v>230</v>
      </c>
      <c r="D2222" s="12" t="s">
        <v>556</v>
      </c>
      <c r="E2222" s="12">
        <v>20</v>
      </c>
      <c r="F2222" s="73">
        <v>5</v>
      </c>
      <c r="G2222" s="21">
        <v>15</v>
      </c>
      <c r="H2222" s="12">
        <v>0</v>
      </c>
      <c r="I2222" s="12">
        <v>246</v>
      </c>
      <c r="J2222" s="12">
        <v>0</v>
      </c>
      <c r="K2222" s="12">
        <v>0</v>
      </c>
      <c r="L2222" s="12">
        <v>0</v>
      </c>
      <c r="M2222" s="12">
        <v>0</v>
      </c>
      <c r="N2222" s="12">
        <v>0</v>
      </c>
    </row>
    <row r="2223" spans="1:14">
      <c r="A2223" s="11" t="s">
        <v>1414</v>
      </c>
      <c r="B2223" s="12">
        <v>154</v>
      </c>
      <c r="C2223" s="12">
        <v>230</v>
      </c>
      <c r="D2223" s="12" t="s">
        <v>550</v>
      </c>
      <c r="E2223" s="12">
        <v>20</v>
      </c>
      <c r="F2223" s="73">
        <v>5</v>
      </c>
      <c r="G2223" s="21">
        <v>15</v>
      </c>
      <c r="H2223" s="12">
        <v>0</v>
      </c>
      <c r="I2223" s="12">
        <v>246</v>
      </c>
      <c r="J2223" s="12">
        <v>0</v>
      </c>
      <c r="K2223" s="12">
        <v>0</v>
      </c>
      <c r="L2223" s="12">
        <v>0</v>
      </c>
      <c r="M2223" s="12">
        <v>0</v>
      </c>
      <c r="N2223" s="12">
        <v>0</v>
      </c>
    </row>
    <row r="2224" spans="1:14">
      <c r="A2224" s="11" t="s">
        <v>1415</v>
      </c>
      <c r="B2224" s="12">
        <v>154</v>
      </c>
      <c r="C2224" s="12">
        <v>230</v>
      </c>
      <c r="D2224" s="12" t="s">
        <v>552</v>
      </c>
      <c r="E2224" s="12">
        <v>20</v>
      </c>
      <c r="F2224" s="73">
        <v>5</v>
      </c>
      <c r="G2224" s="21">
        <v>15</v>
      </c>
      <c r="H2224" s="12">
        <v>0</v>
      </c>
      <c r="I2224" s="12">
        <v>246</v>
      </c>
      <c r="J2224" s="12">
        <v>0</v>
      </c>
      <c r="K2224" s="12">
        <v>0</v>
      </c>
      <c r="L2224" s="12">
        <v>0</v>
      </c>
      <c r="M2224" s="12">
        <v>0</v>
      </c>
      <c r="N2224" s="12">
        <v>0</v>
      </c>
    </row>
    <row r="2225" spans="1:14">
      <c r="A2225" s="11" t="s">
        <v>1415</v>
      </c>
      <c r="B2225" s="12">
        <v>154</v>
      </c>
      <c r="C2225" s="12">
        <v>230</v>
      </c>
      <c r="D2225" s="12" t="s">
        <v>548</v>
      </c>
      <c r="E2225" s="12">
        <v>20</v>
      </c>
      <c r="F2225" s="73">
        <v>5</v>
      </c>
      <c r="G2225" s="21">
        <v>15</v>
      </c>
      <c r="H2225" s="12">
        <v>0</v>
      </c>
      <c r="I2225" s="12">
        <v>246</v>
      </c>
      <c r="J2225" s="12">
        <v>0</v>
      </c>
      <c r="K2225" s="12">
        <v>0</v>
      </c>
      <c r="L2225" s="12">
        <v>0</v>
      </c>
      <c r="M2225" s="12">
        <v>0</v>
      </c>
      <c r="N2225" s="12">
        <v>0</v>
      </c>
    </row>
    <row r="2226" spans="1:14">
      <c r="A2226" s="11" t="s">
        <v>1415</v>
      </c>
      <c r="B2226" s="12">
        <v>154</v>
      </c>
      <c r="C2226" s="12">
        <v>230</v>
      </c>
      <c r="D2226" s="12" t="s">
        <v>539</v>
      </c>
      <c r="E2226" s="12">
        <v>20</v>
      </c>
      <c r="F2226" s="73">
        <v>5</v>
      </c>
      <c r="G2226" s="21">
        <v>15</v>
      </c>
      <c r="H2226" s="12">
        <v>0</v>
      </c>
      <c r="I2226" s="12">
        <v>246</v>
      </c>
      <c r="J2226" s="12">
        <v>0</v>
      </c>
      <c r="K2226" s="12">
        <v>0</v>
      </c>
      <c r="L2226" s="12">
        <v>0</v>
      </c>
      <c r="M2226" s="12">
        <v>0</v>
      </c>
      <c r="N2226" s="12">
        <v>0</v>
      </c>
    </row>
    <row r="2227" spans="1:14">
      <c r="A2227" s="11" t="s">
        <v>1414</v>
      </c>
      <c r="B2227" s="12">
        <v>175</v>
      </c>
      <c r="C2227" s="12">
        <v>72</v>
      </c>
      <c r="D2227" s="12" t="s">
        <v>556</v>
      </c>
      <c r="E2227" s="12">
        <v>20</v>
      </c>
      <c r="F2227" s="73">
        <v>5</v>
      </c>
      <c r="G2227" s="21">
        <v>15</v>
      </c>
      <c r="H2227" s="12">
        <v>0</v>
      </c>
      <c r="I2227" s="12">
        <v>246</v>
      </c>
      <c r="J2227" s="12">
        <v>0</v>
      </c>
      <c r="K2227" s="12">
        <v>0</v>
      </c>
      <c r="L2227" s="12">
        <v>0</v>
      </c>
      <c r="M2227" s="12">
        <v>0</v>
      </c>
      <c r="N2227" s="12">
        <v>0</v>
      </c>
    </row>
    <row r="2228" spans="1:14">
      <c r="A2228" s="11" t="s">
        <v>1414</v>
      </c>
      <c r="B2228" s="12">
        <v>175</v>
      </c>
      <c r="C2228" s="12">
        <v>72</v>
      </c>
      <c r="D2228" s="12" t="s">
        <v>550</v>
      </c>
      <c r="E2228" s="12">
        <v>20</v>
      </c>
      <c r="F2228" s="73">
        <v>5</v>
      </c>
      <c r="G2228" s="21">
        <v>15</v>
      </c>
      <c r="H2228" s="12">
        <v>0</v>
      </c>
      <c r="I2228" s="12">
        <v>246</v>
      </c>
      <c r="J2228" s="12">
        <v>0</v>
      </c>
      <c r="K2228" s="12">
        <v>0</v>
      </c>
      <c r="L2228" s="12">
        <v>0</v>
      </c>
      <c r="M2228" s="12">
        <v>0</v>
      </c>
      <c r="N2228" s="12">
        <v>0</v>
      </c>
    </row>
    <row r="2229" spans="1:14">
      <c r="A2229" s="11" t="s">
        <v>1415</v>
      </c>
      <c r="B2229" s="12">
        <v>175</v>
      </c>
      <c r="C2229" s="12">
        <v>72</v>
      </c>
      <c r="D2229" s="12" t="s">
        <v>552</v>
      </c>
      <c r="E2229" s="12">
        <v>20</v>
      </c>
      <c r="F2229" s="73">
        <v>5</v>
      </c>
      <c r="G2229" s="21">
        <v>15</v>
      </c>
      <c r="H2229" s="12">
        <v>0</v>
      </c>
      <c r="I2229" s="12">
        <v>246</v>
      </c>
      <c r="J2229" s="12">
        <v>0</v>
      </c>
      <c r="K2229" s="12">
        <v>0</v>
      </c>
      <c r="L2229" s="12">
        <v>0</v>
      </c>
      <c r="M2229" s="12">
        <v>0</v>
      </c>
      <c r="N2229" s="12">
        <v>0</v>
      </c>
    </row>
    <row r="2230" spans="1:14">
      <c r="A2230" s="11" t="s">
        <v>1415</v>
      </c>
      <c r="B2230" s="12">
        <v>175</v>
      </c>
      <c r="C2230" s="12">
        <v>72</v>
      </c>
      <c r="D2230" s="12" t="s">
        <v>548</v>
      </c>
      <c r="E2230" s="12">
        <v>20</v>
      </c>
      <c r="F2230" s="73">
        <v>5</v>
      </c>
      <c r="G2230" s="21">
        <v>15</v>
      </c>
      <c r="H2230" s="12">
        <v>0</v>
      </c>
      <c r="I2230" s="12">
        <v>246</v>
      </c>
      <c r="J2230" s="12">
        <v>0</v>
      </c>
      <c r="K2230" s="12">
        <v>0</v>
      </c>
      <c r="L2230" s="12">
        <v>0</v>
      </c>
      <c r="M2230" s="12">
        <v>0</v>
      </c>
      <c r="N2230" s="12">
        <v>0</v>
      </c>
    </row>
    <row r="2231" spans="1:14">
      <c r="A2231" s="11" t="s">
        <v>1415</v>
      </c>
      <c r="B2231" s="12">
        <v>175</v>
      </c>
      <c r="C2231" s="12">
        <v>72</v>
      </c>
      <c r="D2231" s="12" t="s">
        <v>539</v>
      </c>
      <c r="E2231" s="12">
        <v>20</v>
      </c>
      <c r="F2231" s="73">
        <v>5</v>
      </c>
      <c r="G2231" s="21">
        <v>15</v>
      </c>
      <c r="H2231" s="12">
        <v>0</v>
      </c>
      <c r="I2231" s="12">
        <v>246</v>
      </c>
      <c r="J2231" s="12">
        <v>0</v>
      </c>
      <c r="K2231" s="12">
        <v>0</v>
      </c>
      <c r="L2231" s="12">
        <v>0</v>
      </c>
      <c r="M2231" s="12">
        <v>0</v>
      </c>
      <c r="N2231" s="12">
        <v>0</v>
      </c>
    </row>
    <row r="2232" spans="1:14">
      <c r="A2232" s="11" t="s">
        <v>1414</v>
      </c>
      <c r="B2232" s="12">
        <v>230</v>
      </c>
      <c r="C2232" s="12">
        <v>160</v>
      </c>
      <c r="D2232" s="12" t="s">
        <v>556</v>
      </c>
      <c r="E2232" s="12">
        <v>20</v>
      </c>
      <c r="F2232" s="73">
        <v>5</v>
      </c>
      <c r="G2232" s="21">
        <v>15</v>
      </c>
      <c r="H2232" s="12">
        <v>0</v>
      </c>
      <c r="I2232" s="12">
        <v>246</v>
      </c>
      <c r="J2232" s="12">
        <v>0</v>
      </c>
      <c r="K2232" s="12">
        <v>0</v>
      </c>
      <c r="L2232" s="12">
        <v>0</v>
      </c>
      <c r="M2232" s="12">
        <v>0</v>
      </c>
      <c r="N2232" s="12">
        <v>0</v>
      </c>
    </row>
    <row r="2233" spans="1:14">
      <c r="A2233" s="11" t="s">
        <v>1414</v>
      </c>
      <c r="B2233" s="12">
        <v>230</v>
      </c>
      <c r="C2233" s="12">
        <v>160</v>
      </c>
      <c r="D2233" s="12" t="s">
        <v>550</v>
      </c>
      <c r="E2233" s="12">
        <v>20</v>
      </c>
      <c r="F2233" s="73">
        <v>5</v>
      </c>
      <c r="G2233" s="21">
        <v>15</v>
      </c>
      <c r="H2233" s="12">
        <v>0</v>
      </c>
      <c r="I2233" s="12">
        <v>246</v>
      </c>
      <c r="J2233" s="12">
        <v>0</v>
      </c>
      <c r="K2233" s="12">
        <v>0</v>
      </c>
      <c r="L2233" s="12">
        <v>0</v>
      </c>
      <c r="M2233" s="12">
        <v>0</v>
      </c>
      <c r="N2233" s="12">
        <v>0</v>
      </c>
    </row>
    <row r="2234" spans="1:14">
      <c r="A2234" s="11" t="s">
        <v>1415</v>
      </c>
      <c r="B2234" s="12">
        <v>230</v>
      </c>
      <c r="C2234" s="12">
        <v>160</v>
      </c>
      <c r="D2234" s="12" t="s">
        <v>552</v>
      </c>
      <c r="E2234" s="12">
        <v>20</v>
      </c>
      <c r="F2234" s="73">
        <v>5</v>
      </c>
      <c r="G2234" s="21">
        <v>15</v>
      </c>
      <c r="H2234" s="12">
        <v>0</v>
      </c>
      <c r="I2234" s="12">
        <v>246</v>
      </c>
      <c r="J2234" s="12">
        <v>0</v>
      </c>
      <c r="K2234" s="12">
        <v>0</v>
      </c>
      <c r="L2234" s="12">
        <v>0</v>
      </c>
      <c r="M2234" s="12">
        <v>0</v>
      </c>
      <c r="N2234" s="12">
        <v>0</v>
      </c>
    </row>
    <row r="2235" spans="1:14">
      <c r="A2235" s="11" t="s">
        <v>1415</v>
      </c>
      <c r="B2235" s="12">
        <v>230</v>
      </c>
      <c r="C2235" s="12">
        <v>160</v>
      </c>
      <c r="D2235" s="12" t="s">
        <v>548</v>
      </c>
      <c r="E2235" s="12">
        <v>20</v>
      </c>
      <c r="F2235" s="73">
        <v>5</v>
      </c>
      <c r="G2235" s="21">
        <v>15</v>
      </c>
      <c r="H2235" s="12">
        <v>0</v>
      </c>
      <c r="I2235" s="12">
        <v>246</v>
      </c>
      <c r="J2235" s="12">
        <v>0</v>
      </c>
      <c r="K2235" s="12">
        <v>0</v>
      </c>
      <c r="L2235" s="12">
        <v>0</v>
      </c>
      <c r="M2235" s="12">
        <v>0</v>
      </c>
      <c r="N2235" s="12">
        <v>0</v>
      </c>
    </row>
    <row r="2236" spans="1:14">
      <c r="A2236" s="11" t="s">
        <v>1415</v>
      </c>
      <c r="B2236" s="12">
        <v>230</v>
      </c>
      <c r="C2236" s="12">
        <v>160</v>
      </c>
      <c r="D2236" s="12" t="s">
        <v>539</v>
      </c>
      <c r="E2236" s="12">
        <v>20</v>
      </c>
      <c r="F2236" s="73">
        <v>5</v>
      </c>
      <c r="G2236" s="21">
        <v>15</v>
      </c>
      <c r="H2236" s="12">
        <v>0</v>
      </c>
      <c r="I2236" s="12">
        <v>246</v>
      </c>
      <c r="J2236" s="12">
        <v>0</v>
      </c>
      <c r="K2236" s="12">
        <v>0</v>
      </c>
      <c r="L2236" s="12">
        <v>0</v>
      </c>
      <c r="M2236" s="12">
        <v>0</v>
      </c>
      <c r="N2236" s="12">
        <v>0</v>
      </c>
    </row>
    <row r="2238" spans="1:14">
      <c r="A2238" s="11" t="s">
        <v>1416</v>
      </c>
    </row>
    <row r="2239" spans="1:14">
      <c r="A2239" s="11" t="s">
        <v>1417</v>
      </c>
      <c r="B2239" s="12">
        <v>150</v>
      </c>
      <c r="C2239" s="12">
        <v>140</v>
      </c>
      <c r="D2239" s="12" t="s">
        <v>556</v>
      </c>
      <c r="E2239" s="12">
        <v>130</v>
      </c>
      <c r="F2239" s="73">
        <v>30</v>
      </c>
      <c r="G2239" s="73">
        <v>60</v>
      </c>
      <c r="H2239" s="12">
        <v>0</v>
      </c>
      <c r="I2239" s="12">
        <v>246</v>
      </c>
      <c r="J2239" s="12">
        <v>0</v>
      </c>
      <c r="K2239" s="12">
        <v>0</v>
      </c>
      <c r="L2239" s="12">
        <v>0</v>
      </c>
      <c r="M2239" s="12">
        <v>0</v>
      </c>
      <c r="N2239" s="12">
        <v>0</v>
      </c>
    </row>
    <row r="2240" spans="1:14">
      <c r="A2240" s="11" t="s">
        <v>1418</v>
      </c>
      <c r="B2240" s="12">
        <v>150</v>
      </c>
      <c r="C2240" s="12">
        <v>140</v>
      </c>
      <c r="D2240" s="12" t="s">
        <v>550</v>
      </c>
      <c r="E2240" s="12">
        <v>130</v>
      </c>
      <c r="F2240" s="73">
        <v>30</v>
      </c>
      <c r="G2240" s="73">
        <v>60</v>
      </c>
      <c r="H2240" s="12">
        <v>0</v>
      </c>
      <c r="I2240" s="12">
        <v>246</v>
      </c>
      <c r="J2240" s="12">
        <v>0</v>
      </c>
      <c r="K2240" s="12">
        <v>0</v>
      </c>
      <c r="L2240" s="12">
        <v>0</v>
      </c>
      <c r="M2240" s="12">
        <v>0</v>
      </c>
      <c r="N2240" s="12">
        <v>0</v>
      </c>
    </row>
    <row r="2241" spans="1:14">
      <c r="A2241" s="11" t="s">
        <v>1418</v>
      </c>
      <c r="B2241" s="12">
        <v>150</v>
      </c>
      <c r="C2241" s="12">
        <v>140</v>
      </c>
      <c r="D2241" s="12" t="s">
        <v>552</v>
      </c>
      <c r="E2241" s="12">
        <v>130</v>
      </c>
      <c r="F2241" s="73">
        <v>30</v>
      </c>
      <c r="G2241" s="73">
        <v>60</v>
      </c>
      <c r="H2241" s="12">
        <v>0</v>
      </c>
      <c r="I2241" s="12">
        <v>246</v>
      </c>
      <c r="J2241" s="12">
        <v>0</v>
      </c>
      <c r="K2241" s="12">
        <v>0</v>
      </c>
      <c r="L2241" s="12">
        <v>0</v>
      </c>
      <c r="M2241" s="12">
        <v>0</v>
      </c>
      <c r="N2241" s="12">
        <v>0</v>
      </c>
    </row>
    <row r="2242" spans="1:14">
      <c r="A2242" s="11" t="s">
        <v>1418</v>
      </c>
      <c r="B2242" s="12">
        <v>150</v>
      </c>
      <c r="C2242" s="12">
        <v>140</v>
      </c>
      <c r="D2242" s="12" t="s">
        <v>548</v>
      </c>
      <c r="E2242" s="12">
        <v>130</v>
      </c>
      <c r="F2242" s="73">
        <v>30</v>
      </c>
      <c r="G2242" s="73">
        <v>60</v>
      </c>
      <c r="H2242" s="12">
        <v>0</v>
      </c>
      <c r="I2242" s="12">
        <v>246</v>
      </c>
      <c r="J2242" s="12">
        <v>0</v>
      </c>
      <c r="K2242" s="12">
        <v>0</v>
      </c>
      <c r="L2242" s="12">
        <v>0</v>
      </c>
      <c r="M2242" s="12">
        <v>0</v>
      </c>
      <c r="N2242" s="12">
        <v>0</v>
      </c>
    </row>
    <row r="2243" spans="1:14">
      <c r="A2243" s="11" t="s">
        <v>1418</v>
      </c>
      <c r="B2243" s="12">
        <v>150</v>
      </c>
      <c r="C2243" s="12">
        <v>140</v>
      </c>
      <c r="D2243" s="12" t="s">
        <v>539</v>
      </c>
      <c r="E2243" s="12">
        <v>130</v>
      </c>
      <c r="F2243" s="73">
        <v>30</v>
      </c>
      <c r="G2243" s="73">
        <v>60</v>
      </c>
      <c r="H2243" s="12">
        <v>0</v>
      </c>
      <c r="I2243" s="12">
        <v>246</v>
      </c>
      <c r="J2243" s="12">
        <v>0</v>
      </c>
      <c r="K2243" s="12">
        <v>0</v>
      </c>
      <c r="L2243" s="12">
        <v>0</v>
      </c>
      <c r="M2243" s="12">
        <v>0</v>
      </c>
      <c r="N2243" s="12">
        <v>0</v>
      </c>
    </row>
    <row r="2244" spans="1:14">
      <c r="A2244" s="11" t="s">
        <v>1418</v>
      </c>
      <c r="B2244" s="12">
        <v>150</v>
      </c>
      <c r="C2244" s="12">
        <v>140</v>
      </c>
      <c r="D2244" s="12" t="s">
        <v>549</v>
      </c>
      <c r="E2244" s="12">
        <v>200</v>
      </c>
      <c r="F2244" s="73">
        <v>2</v>
      </c>
      <c r="G2244" s="73">
        <v>60</v>
      </c>
      <c r="H2244" s="12">
        <v>0</v>
      </c>
      <c r="I2244" s="12">
        <v>246</v>
      </c>
      <c r="J2244" s="12">
        <v>0</v>
      </c>
      <c r="K2244" s="12">
        <v>0</v>
      </c>
      <c r="L2244" s="12">
        <v>0</v>
      </c>
      <c r="M2244" s="12">
        <v>0</v>
      </c>
      <c r="N2244" s="12">
        <v>0</v>
      </c>
    </row>
    <row r="2245" spans="1:14">
      <c r="A2245" s="11" t="s">
        <v>1418</v>
      </c>
      <c r="B2245" s="12">
        <v>150</v>
      </c>
      <c r="C2245" s="12">
        <v>140</v>
      </c>
      <c r="D2245" s="12" t="s">
        <v>551</v>
      </c>
      <c r="E2245" s="12">
        <v>200</v>
      </c>
      <c r="F2245" s="73">
        <v>2</v>
      </c>
      <c r="G2245" s="73">
        <v>60</v>
      </c>
      <c r="H2245" s="12">
        <v>0</v>
      </c>
      <c r="I2245" s="12">
        <v>246</v>
      </c>
      <c r="J2245" s="12">
        <v>0</v>
      </c>
      <c r="K2245" s="12">
        <v>0</v>
      </c>
      <c r="L2245" s="12">
        <v>0</v>
      </c>
      <c r="M2245" s="12">
        <v>0</v>
      </c>
      <c r="N2245" s="12">
        <v>0</v>
      </c>
    </row>
    <row r="2246" spans="1:14">
      <c r="A2246" s="11" t="s">
        <v>1418</v>
      </c>
      <c r="B2246" s="12">
        <v>150</v>
      </c>
      <c r="C2246" s="12">
        <v>140</v>
      </c>
      <c r="D2246" s="12" t="s">
        <v>547</v>
      </c>
      <c r="E2246" s="12">
        <v>200</v>
      </c>
      <c r="F2246" s="73">
        <v>2</v>
      </c>
      <c r="G2246" s="73">
        <v>60</v>
      </c>
      <c r="H2246" s="12">
        <v>0</v>
      </c>
      <c r="I2246" s="12">
        <v>246</v>
      </c>
      <c r="J2246" s="12">
        <v>0</v>
      </c>
      <c r="K2246" s="12">
        <v>0</v>
      </c>
      <c r="L2246" s="12">
        <v>0</v>
      </c>
      <c r="M2246" s="12">
        <v>0</v>
      </c>
      <c r="N2246" s="12">
        <v>0</v>
      </c>
    </row>
    <row r="2247" spans="1:14">
      <c r="A2247" s="11" t="s">
        <v>1418</v>
      </c>
      <c r="B2247" s="12">
        <v>150</v>
      </c>
      <c r="C2247" s="12">
        <v>140</v>
      </c>
      <c r="D2247" s="12" t="s">
        <v>555</v>
      </c>
      <c r="E2247" s="12">
        <v>200</v>
      </c>
      <c r="F2247" s="73">
        <v>2</v>
      </c>
      <c r="G2247" s="73">
        <v>60</v>
      </c>
      <c r="H2247" s="12">
        <v>0</v>
      </c>
      <c r="I2247" s="12">
        <v>246</v>
      </c>
      <c r="J2247" s="12">
        <v>0</v>
      </c>
      <c r="K2247" s="12">
        <v>0</v>
      </c>
      <c r="L2247" s="12">
        <v>0</v>
      </c>
      <c r="M2247" s="12">
        <v>0</v>
      </c>
      <c r="N2247" s="12">
        <v>0</v>
      </c>
    </row>
    <row r="2248" spans="1:14">
      <c r="A2248" s="11" t="s">
        <v>1418</v>
      </c>
      <c r="B2248" s="12">
        <v>150</v>
      </c>
      <c r="C2248" s="12">
        <v>140</v>
      </c>
      <c r="D2248" s="12" t="s">
        <v>538</v>
      </c>
      <c r="E2248" s="12">
        <v>200</v>
      </c>
      <c r="F2248" s="73">
        <v>2</v>
      </c>
      <c r="G2248" s="73">
        <v>60</v>
      </c>
      <c r="H2248" s="12">
        <v>0</v>
      </c>
      <c r="I2248" s="12">
        <v>246</v>
      </c>
      <c r="J2248" s="12">
        <v>0</v>
      </c>
      <c r="K2248" s="12">
        <v>0</v>
      </c>
      <c r="L2248" s="12">
        <v>0</v>
      </c>
      <c r="M2248" s="12">
        <v>0</v>
      </c>
      <c r="N2248" s="12">
        <v>0</v>
      </c>
    </row>
    <row r="2249" spans="1:14">
      <c r="A2249" s="11" t="s">
        <v>1418</v>
      </c>
      <c r="B2249" s="12">
        <v>150</v>
      </c>
      <c r="C2249" s="12">
        <v>140</v>
      </c>
      <c r="D2249" s="12" t="s">
        <v>1403</v>
      </c>
      <c r="E2249" s="12">
        <v>200</v>
      </c>
      <c r="F2249" s="73">
        <v>2</v>
      </c>
      <c r="G2249" s="73">
        <v>60</v>
      </c>
      <c r="H2249" s="12">
        <v>0</v>
      </c>
      <c r="I2249" s="12">
        <v>246</v>
      </c>
      <c r="J2249" s="12">
        <v>0</v>
      </c>
      <c r="K2249" s="12">
        <v>0</v>
      </c>
      <c r="L2249" s="12">
        <v>0</v>
      </c>
      <c r="M2249" s="12">
        <v>0</v>
      </c>
      <c r="N2249" s="12">
        <v>0</v>
      </c>
    </row>
    <row r="2250" spans="1:14" s="18" customFormat="1">
      <c r="A2250" s="19" t="s">
        <v>1418</v>
      </c>
      <c r="B2250" s="18">
        <v>150</v>
      </c>
      <c r="C2250" s="18">
        <v>140</v>
      </c>
      <c r="D2250" s="18" t="s">
        <v>1411</v>
      </c>
      <c r="E2250" s="18">
        <v>200</v>
      </c>
      <c r="F2250" s="29">
        <v>5</v>
      </c>
      <c r="G2250" s="29">
        <v>60</v>
      </c>
      <c r="H2250" s="18">
        <v>0</v>
      </c>
      <c r="I2250" s="18">
        <v>246</v>
      </c>
      <c r="J2250" s="18">
        <v>0</v>
      </c>
      <c r="K2250" s="18">
        <v>0</v>
      </c>
      <c r="L2250" s="12">
        <v>0</v>
      </c>
      <c r="M2250" s="12">
        <v>0</v>
      </c>
      <c r="N2250" s="12">
        <v>0</v>
      </c>
    </row>
    <row r="2251" spans="1:14" s="18" customFormat="1">
      <c r="A2251" s="19" t="s">
        <v>1418</v>
      </c>
      <c r="B2251" s="18">
        <v>150</v>
      </c>
      <c r="C2251" s="18">
        <v>140</v>
      </c>
      <c r="D2251" s="18" t="s">
        <v>1412</v>
      </c>
      <c r="E2251" s="18">
        <v>200</v>
      </c>
      <c r="F2251" s="29">
        <v>5</v>
      </c>
      <c r="G2251" s="29">
        <v>60</v>
      </c>
      <c r="H2251" s="18">
        <v>0</v>
      </c>
      <c r="I2251" s="18">
        <v>246</v>
      </c>
      <c r="J2251" s="18">
        <v>0</v>
      </c>
      <c r="K2251" s="18">
        <v>0</v>
      </c>
      <c r="L2251" s="12">
        <v>0</v>
      </c>
      <c r="M2251" s="12">
        <v>0</v>
      </c>
      <c r="N2251" s="12">
        <v>0</v>
      </c>
    </row>
    <row r="2253" spans="1:14">
      <c r="A2253" s="11" t="s">
        <v>1417</v>
      </c>
      <c r="B2253" s="12">
        <v>140</v>
      </c>
      <c r="C2253" s="12">
        <v>200</v>
      </c>
      <c r="D2253" s="12" t="s">
        <v>556</v>
      </c>
      <c r="E2253" s="12">
        <v>20</v>
      </c>
      <c r="F2253" s="73">
        <v>5</v>
      </c>
      <c r="G2253" s="21">
        <v>15</v>
      </c>
      <c r="H2253" s="12">
        <v>0</v>
      </c>
      <c r="I2253" s="12">
        <v>246</v>
      </c>
      <c r="J2253" s="12">
        <v>0</v>
      </c>
      <c r="K2253" s="12">
        <v>0</v>
      </c>
      <c r="L2253" s="12">
        <v>0</v>
      </c>
      <c r="M2253" s="12">
        <v>0</v>
      </c>
      <c r="N2253" s="12">
        <v>0</v>
      </c>
    </row>
    <row r="2254" spans="1:14">
      <c r="A2254" s="11" t="s">
        <v>1418</v>
      </c>
      <c r="B2254" s="12">
        <v>140</v>
      </c>
      <c r="C2254" s="12">
        <v>200</v>
      </c>
      <c r="D2254" s="12" t="s">
        <v>550</v>
      </c>
      <c r="E2254" s="12">
        <v>20</v>
      </c>
      <c r="F2254" s="73">
        <v>5</v>
      </c>
      <c r="G2254" s="21">
        <v>15</v>
      </c>
      <c r="H2254" s="12">
        <v>0</v>
      </c>
      <c r="I2254" s="12">
        <v>246</v>
      </c>
      <c r="J2254" s="12">
        <v>0</v>
      </c>
      <c r="K2254" s="12">
        <v>0</v>
      </c>
      <c r="L2254" s="12">
        <v>0</v>
      </c>
      <c r="M2254" s="12">
        <v>0</v>
      </c>
      <c r="N2254" s="12">
        <v>0</v>
      </c>
    </row>
    <row r="2255" spans="1:14">
      <c r="A2255" s="11" t="s">
        <v>1418</v>
      </c>
      <c r="B2255" s="12">
        <v>140</v>
      </c>
      <c r="C2255" s="12">
        <v>200</v>
      </c>
      <c r="D2255" s="12" t="s">
        <v>552</v>
      </c>
      <c r="E2255" s="12">
        <v>20</v>
      </c>
      <c r="F2255" s="73">
        <v>5</v>
      </c>
      <c r="G2255" s="21">
        <v>15</v>
      </c>
      <c r="H2255" s="12">
        <v>0</v>
      </c>
      <c r="I2255" s="12">
        <v>246</v>
      </c>
      <c r="J2255" s="12">
        <v>0</v>
      </c>
      <c r="K2255" s="12">
        <v>0</v>
      </c>
      <c r="L2255" s="12">
        <v>0</v>
      </c>
      <c r="M2255" s="12">
        <v>0</v>
      </c>
      <c r="N2255" s="12">
        <v>0</v>
      </c>
    </row>
    <row r="2256" spans="1:14">
      <c r="A2256" s="11" t="s">
        <v>1418</v>
      </c>
      <c r="B2256" s="12">
        <v>140</v>
      </c>
      <c r="C2256" s="12">
        <v>200</v>
      </c>
      <c r="D2256" s="12" t="s">
        <v>548</v>
      </c>
      <c r="E2256" s="12">
        <v>20</v>
      </c>
      <c r="F2256" s="73">
        <v>5</v>
      </c>
      <c r="G2256" s="21">
        <v>15</v>
      </c>
      <c r="H2256" s="12">
        <v>0</v>
      </c>
      <c r="I2256" s="12">
        <v>246</v>
      </c>
      <c r="J2256" s="12">
        <v>0</v>
      </c>
      <c r="K2256" s="12">
        <v>0</v>
      </c>
      <c r="L2256" s="12">
        <v>0</v>
      </c>
      <c r="M2256" s="12">
        <v>0</v>
      </c>
      <c r="N2256" s="12">
        <v>0</v>
      </c>
    </row>
    <row r="2257" spans="1:14">
      <c r="A2257" s="11" t="s">
        <v>1418</v>
      </c>
      <c r="B2257" s="12">
        <v>140</v>
      </c>
      <c r="C2257" s="12">
        <v>200</v>
      </c>
      <c r="D2257" s="12" t="s">
        <v>539</v>
      </c>
      <c r="E2257" s="12">
        <v>20</v>
      </c>
      <c r="F2257" s="73">
        <v>5</v>
      </c>
      <c r="G2257" s="21">
        <v>15</v>
      </c>
      <c r="H2257" s="12">
        <v>0</v>
      </c>
      <c r="I2257" s="12">
        <v>246</v>
      </c>
      <c r="J2257" s="12">
        <v>0</v>
      </c>
      <c r="K2257" s="12">
        <v>0</v>
      </c>
      <c r="L2257" s="12">
        <v>0</v>
      </c>
      <c r="M2257" s="12">
        <v>0</v>
      </c>
      <c r="N2257" s="12">
        <v>0</v>
      </c>
    </row>
    <row r="2258" spans="1:14">
      <c r="A2258" s="11" t="s">
        <v>1418</v>
      </c>
      <c r="B2258" s="12">
        <v>73</v>
      </c>
      <c r="C2258" s="12">
        <v>47</v>
      </c>
      <c r="D2258" s="12" t="s">
        <v>556</v>
      </c>
      <c r="E2258" s="12">
        <v>20</v>
      </c>
      <c r="F2258" s="73">
        <v>5</v>
      </c>
      <c r="G2258" s="21">
        <v>15</v>
      </c>
      <c r="H2258" s="12">
        <v>0</v>
      </c>
      <c r="I2258" s="12">
        <v>246</v>
      </c>
      <c r="J2258" s="12">
        <v>0</v>
      </c>
      <c r="K2258" s="12">
        <v>0</v>
      </c>
      <c r="L2258" s="12">
        <v>0</v>
      </c>
      <c r="M2258" s="12">
        <v>0</v>
      </c>
      <c r="N2258" s="12">
        <v>0</v>
      </c>
    </row>
    <row r="2259" spans="1:14">
      <c r="A2259" s="11" t="s">
        <v>1415</v>
      </c>
      <c r="B2259" s="12">
        <v>73</v>
      </c>
      <c r="C2259" s="12">
        <v>47</v>
      </c>
      <c r="D2259" s="12" t="s">
        <v>550</v>
      </c>
      <c r="E2259" s="12">
        <v>20</v>
      </c>
      <c r="F2259" s="73">
        <v>5</v>
      </c>
      <c r="G2259" s="21">
        <v>15</v>
      </c>
      <c r="H2259" s="12">
        <v>0</v>
      </c>
      <c r="I2259" s="12">
        <v>246</v>
      </c>
      <c r="J2259" s="12">
        <v>0</v>
      </c>
      <c r="K2259" s="12">
        <v>0</v>
      </c>
      <c r="L2259" s="12">
        <v>0</v>
      </c>
      <c r="M2259" s="12">
        <v>0</v>
      </c>
      <c r="N2259" s="12">
        <v>0</v>
      </c>
    </row>
    <row r="2260" spans="1:14">
      <c r="A2260" s="11" t="s">
        <v>1418</v>
      </c>
      <c r="B2260" s="12">
        <v>73</v>
      </c>
      <c r="C2260" s="12">
        <v>47</v>
      </c>
      <c r="D2260" s="12" t="s">
        <v>552</v>
      </c>
      <c r="E2260" s="12">
        <v>20</v>
      </c>
      <c r="F2260" s="73">
        <v>5</v>
      </c>
      <c r="G2260" s="21">
        <v>15</v>
      </c>
      <c r="H2260" s="12">
        <v>0</v>
      </c>
      <c r="I2260" s="12">
        <v>246</v>
      </c>
      <c r="J2260" s="12">
        <v>0</v>
      </c>
      <c r="K2260" s="12">
        <v>0</v>
      </c>
      <c r="L2260" s="12">
        <v>0</v>
      </c>
      <c r="M2260" s="12">
        <v>0</v>
      </c>
      <c r="N2260" s="12">
        <v>0</v>
      </c>
    </row>
    <row r="2261" spans="1:14">
      <c r="A2261" s="11" t="s">
        <v>1418</v>
      </c>
      <c r="B2261" s="12">
        <v>73</v>
      </c>
      <c r="C2261" s="12">
        <v>47</v>
      </c>
      <c r="D2261" s="12" t="s">
        <v>548</v>
      </c>
      <c r="E2261" s="12">
        <v>20</v>
      </c>
      <c r="F2261" s="73">
        <v>5</v>
      </c>
      <c r="G2261" s="21">
        <v>15</v>
      </c>
      <c r="H2261" s="12">
        <v>0</v>
      </c>
      <c r="I2261" s="12">
        <v>246</v>
      </c>
      <c r="J2261" s="12">
        <v>0</v>
      </c>
      <c r="K2261" s="12">
        <v>0</v>
      </c>
      <c r="L2261" s="12">
        <v>0</v>
      </c>
      <c r="M2261" s="12">
        <v>0</v>
      </c>
      <c r="N2261" s="12">
        <v>0</v>
      </c>
    </row>
    <row r="2262" spans="1:14">
      <c r="A2262" s="11" t="s">
        <v>1417</v>
      </c>
      <c r="B2262" s="12">
        <v>73</v>
      </c>
      <c r="C2262" s="12">
        <v>47</v>
      </c>
      <c r="D2262" s="12" t="s">
        <v>539</v>
      </c>
      <c r="E2262" s="12">
        <v>20</v>
      </c>
      <c r="F2262" s="73">
        <v>5</v>
      </c>
      <c r="G2262" s="21">
        <v>15</v>
      </c>
      <c r="H2262" s="12">
        <v>0</v>
      </c>
      <c r="I2262" s="12">
        <v>246</v>
      </c>
      <c r="J2262" s="12">
        <v>0</v>
      </c>
      <c r="K2262" s="12">
        <v>0</v>
      </c>
      <c r="L2262" s="12">
        <v>0</v>
      </c>
      <c r="M2262" s="12">
        <v>0</v>
      </c>
      <c r="N2262" s="12">
        <v>0</v>
      </c>
    </row>
    <row r="2263" spans="1:14">
      <c r="A2263" s="11" t="s">
        <v>1418</v>
      </c>
      <c r="B2263" s="12">
        <v>35</v>
      </c>
      <c r="C2263" s="12">
        <v>167</v>
      </c>
      <c r="D2263" s="12" t="s">
        <v>556</v>
      </c>
      <c r="E2263" s="12">
        <v>20</v>
      </c>
      <c r="F2263" s="73">
        <v>5</v>
      </c>
      <c r="G2263" s="21">
        <v>15</v>
      </c>
      <c r="H2263" s="12">
        <v>0</v>
      </c>
      <c r="I2263" s="12">
        <v>246</v>
      </c>
      <c r="J2263" s="12">
        <v>0</v>
      </c>
      <c r="K2263" s="12">
        <v>0</v>
      </c>
      <c r="L2263" s="12">
        <v>0</v>
      </c>
      <c r="M2263" s="12">
        <v>0</v>
      </c>
      <c r="N2263" s="12">
        <v>0</v>
      </c>
    </row>
    <row r="2264" spans="1:14">
      <c r="A2264" s="11" t="s">
        <v>1418</v>
      </c>
      <c r="B2264" s="12">
        <v>35</v>
      </c>
      <c r="C2264" s="12">
        <v>167</v>
      </c>
      <c r="D2264" s="12" t="s">
        <v>550</v>
      </c>
      <c r="E2264" s="12">
        <v>20</v>
      </c>
      <c r="F2264" s="73">
        <v>5</v>
      </c>
      <c r="G2264" s="21">
        <v>15</v>
      </c>
      <c r="H2264" s="12">
        <v>0</v>
      </c>
      <c r="I2264" s="12">
        <v>246</v>
      </c>
      <c r="J2264" s="12">
        <v>0</v>
      </c>
      <c r="K2264" s="12">
        <v>0</v>
      </c>
      <c r="L2264" s="12">
        <v>0</v>
      </c>
      <c r="M2264" s="12">
        <v>0</v>
      </c>
      <c r="N2264" s="12">
        <v>0</v>
      </c>
    </row>
    <row r="2265" spans="1:14">
      <c r="A2265" s="11" t="s">
        <v>1418</v>
      </c>
      <c r="B2265" s="12">
        <v>35</v>
      </c>
      <c r="C2265" s="12">
        <v>167</v>
      </c>
      <c r="D2265" s="12" t="s">
        <v>552</v>
      </c>
      <c r="E2265" s="12">
        <v>20</v>
      </c>
      <c r="F2265" s="73">
        <v>5</v>
      </c>
      <c r="G2265" s="21">
        <v>15</v>
      </c>
      <c r="H2265" s="12">
        <v>0</v>
      </c>
      <c r="I2265" s="12">
        <v>246</v>
      </c>
      <c r="J2265" s="12">
        <v>0</v>
      </c>
      <c r="K2265" s="12">
        <v>0</v>
      </c>
      <c r="L2265" s="12">
        <v>0</v>
      </c>
      <c r="M2265" s="12">
        <v>0</v>
      </c>
      <c r="N2265" s="12">
        <v>0</v>
      </c>
    </row>
    <row r="2266" spans="1:14">
      <c r="A2266" s="11" t="s">
        <v>1418</v>
      </c>
      <c r="B2266" s="12">
        <v>35</v>
      </c>
      <c r="C2266" s="12">
        <v>167</v>
      </c>
      <c r="D2266" s="12" t="s">
        <v>548</v>
      </c>
      <c r="E2266" s="12">
        <v>20</v>
      </c>
      <c r="F2266" s="73">
        <v>5</v>
      </c>
      <c r="G2266" s="21">
        <v>15</v>
      </c>
      <c r="H2266" s="12">
        <v>0</v>
      </c>
      <c r="I2266" s="12">
        <v>246</v>
      </c>
      <c r="J2266" s="12">
        <v>0</v>
      </c>
      <c r="K2266" s="12">
        <v>0</v>
      </c>
      <c r="L2266" s="12">
        <v>0</v>
      </c>
      <c r="M2266" s="12">
        <v>0</v>
      </c>
      <c r="N2266" s="12">
        <v>0</v>
      </c>
    </row>
    <row r="2267" spans="1:14">
      <c r="A2267" s="11" t="s">
        <v>1418</v>
      </c>
      <c r="B2267" s="12">
        <v>35</v>
      </c>
      <c r="C2267" s="12">
        <v>167</v>
      </c>
      <c r="D2267" s="12" t="s">
        <v>539</v>
      </c>
      <c r="E2267" s="12">
        <v>20</v>
      </c>
      <c r="F2267" s="73">
        <v>5</v>
      </c>
      <c r="G2267" s="21">
        <v>15</v>
      </c>
      <c r="H2267" s="12">
        <v>0</v>
      </c>
      <c r="I2267" s="12">
        <v>246</v>
      </c>
      <c r="J2267" s="12">
        <v>0</v>
      </c>
      <c r="K2267" s="12">
        <v>0</v>
      </c>
      <c r="L2267" s="12">
        <v>0</v>
      </c>
      <c r="M2267" s="12">
        <v>0</v>
      </c>
      <c r="N2267" s="12">
        <v>0</v>
      </c>
    </row>
    <row r="2268" spans="1:14">
      <c r="A2268" s="11" t="s">
        <v>1417</v>
      </c>
      <c r="B2268" s="12">
        <v>218</v>
      </c>
      <c r="C2268" s="12">
        <v>199</v>
      </c>
      <c r="D2268" s="12" t="s">
        <v>556</v>
      </c>
      <c r="E2268" s="12">
        <v>20</v>
      </c>
      <c r="F2268" s="73">
        <v>5</v>
      </c>
      <c r="G2268" s="21">
        <v>15</v>
      </c>
      <c r="H2268" s="12">
        <v>0</v>
      </c>
      <c r="I2268" s="12">
        <v>246</v>
      </c>
      <c r="J2268" s="12">
        <v>0</v>
      </c>
      <c r="K2268" s="12">
        <v>0</v>
      </c>
      <c r="L2268" s="12">
        <v>0</v>
      </c>
      <c r="M2268" s="12">
        <v>0</v>
      </c>
      <c r="N2268" s="12">
        <v>0</v>
      </c>
    </row>
    <row r="2269" spans="1:14">
      <c r="A2269" s="11" t="s">
        <v>1418</v>
      </c>
      <c r="B2269" s="12">
        <v>218</v>
      </c>
      <c r="C2269" s="12">
        <v>199</v>
      </c>
      <c r="D2269" s="12" t="s">
        <v>550</v>
      </c>
      <c r="E2269" s="12">
        <v>20</v>
      </c>
      <c r="F2269" s="73">
        <v>5</v>
      </c>
      <c r="G2269" s="21">
        <v>15</v>
      </c>
      <c r="H2269" s="12">
        <v>0</v>
      </c>
      <c r="I2269" s="12">
        <v>246</v>
      </c>
      <c r="J2269" s="12">
        <v>0</v>
      </c>
      <c r="K2269" s="12">
        <v>0</v>
      </c>
      <c r="L2269" s="12">
        <v>0</v>
      </c>
      <c r="M2269" s="12">
        <v>0</v>
      </c>
      <c r="N2269" s="12">
        <v>0</v>
      </c>
    </row>
    <row r="2270" spans="1:14">
      <c r="A2270" s="11" t="s">
        <v>1418</v>
      </c>
      <c r="B2270" s="12">
        <v>218</v>
      </c>
      <c r="C2270" s="12">
        <v>199</v>
      </c>
      <c r="D2270" s="12" t="s">
        <v>552</v>
      </c>
      <c r="E2270" s="12">
        <v>20</v>
      </c>
      <c r="F2270" s="73">
        <v>5</v>
      </c>
      <c r="G2270" s="21">
        <v>15</v>
      </c>
      <c r="H2270" s="12">
        <v>0</v>
      </c>
      <c r="I2270" s="12">
        <v>246</v>
      </c>
      <c r="J2270" s="12">
        <v>0</v>
      </c>
      <c r="K2270" s="12">
        <v>0</v>
      </c>
      <c r="L2270" s="12">
        <v>0</v>
      </c>
      <c r="M2270" s="12">
        <v>0</v>
      </c>
      <c r="N2270" s="12">
        <v>0</v>
      </c>
    </row>
    <row r="2271" spans="1:14">
      <c r="A2271" s="11" t="s">
        <v>1418</v>
      </c>
      <c r="B2271" s="12">
        <v>218</v>
      </c>
      <c r="C2271" s="12">
        <v>199</v>
      </c>
      <c r="D2271" s="12" t="s">
        <v>548</v>
      </c>
      <c r="E2271" s="12">
        <v>20</v>
      </c>
      <c r="F2271" s="73">
        <v>5</v>
      </c>
      <c r="G2271" s="21">
        <v>15</v>
      </c>
      <c r="H2271" s="12">
        <v>0</v>
      </c>
      <c r="I2271" s="12">
        <v>246</v>
      </c>
      <c r="J2271" s="12">
        <v>0</v>
      </c>
      <c r="K2271" s="12">
        <v>0</v>
      </c>
      <c r="L2271" s="12">
        <v>0</v>
      </c>
      <c r="M2271" s="12">
        <v>0</v>
      </c>
      <c r="N2271" s="12">
        <v>0</v>
      </c>
    </row>
    <row r="2272" spans="1:14">
      <c r="A2272" s="11" t="s">
        <v>1418</v>
      </c>
      <c r="B2272" s="12">
        <v>218</v>
      </c>
      <c r="C2272" s="12">
        <v>199</v>
      </c>
      <c r="D2272" s="12" t="s">
        <v>539</v>
      </c>
      <c r="E2272" s="12">
        <v>20</v>
      </c>
      <c r="F2272" s="73">
        <v>5</v>
      </c>
      <c r="G2272" s="21">
        <v>15</v>
      </c>
      <c r="H2272" s="12">
        <v>0</v>
      </c>
      <c r="I2272" s="12">
        <v>246</v>
      </c>
      <c r="J2272" s="12">
        <v>0</v>
      </c>
      <c r="K2272" s="12">
        <v>0</v>
      </c>
      <c r="L2272" s="12">
        <v>0</v>
      </c>
      <c r="M2272" s="12">
        <v>0</v>
      </c>
      <c r="N2272" s="12">
        <v>0</v>
      </c>
    </row>
    <row r="2273" spans="1:14">
      <c r="A2273" s="11" t="s">
        <v>1417</v>
      </c>
      <c r="B2273" s="12">
        <v>90</v>
      </c>
      <c r="C2273" s="12">
        <v>212</v>
      </c>
      <c r="D2273" s="12" t="s">
        <v>556</v>
      </c>
      <c r="E2273" s="12">
        <v>20</v>
      </c>
      <c r="F2273" s="73">
        <v>5</v>
      </c>
      <c r="G2273" s="21">
        <v>15</v>
      </c>
      <c r="H2273" s="12">
        <v>0</v>
      </c>
      <c r="I2273" s="12">
        <v>246</v>
      </c>
      <c r="J2273" s="12">
        <v>0</v>
      </c>
      <c r="K2273" s="12">
        <v>0</v>
      </c>
      <c r="L2273" s="12">
        <v>0</v>
      </c>
      <c r="M2273" s="12">
        <v>0</v>
      </c>
      <c r="N2273" s="12">
        <v>0</v>
      </c>
    </row>
    <row r="2274" spans="1:14">
      <c r="A2274" s="11" t="s">
        <v>1418</v>
      </c>
      <c r="B2274" s="12">
        <v>90</v>
      </c>
      <c r="C2274" s="12">
        <v>212</v>
      </c>
      <c r="D2274" s="12" t="s">
        <v>550</v>
      </c>
      <c r="E2274" s="12">
        <v>20</v>
      </c>
      <c r="F2274" s="73">
        <v>5</v>
      </c>
      <c r="G2274" s="21">
        <v>15</v>
      </c>
      <c r="H2274" s="12">
        <v>0</v>
      </c>
      <c r="I2274" s="12">
        <v>246</v>
      </c>
      <c r="J2274" s="12">
        <v>0</v>
      </c>
      <c r="K2274" s="12">
        <v>0</v>
      </c>
      <c r="L2274" s="12">
        <v>0</v>
      </c>
      <c r="M2274" s="12">
        <v>0</v>
      </c>
      <c r="N2274" s="12">
        <v>0</v>
      </c>
    </row>
    <row r="2275" spans="1:14">
      <c r="A2275" s="11" t="s">
        <v>1418</v>
      </c>
      <c r="B2275" s="12">
        <v>90</v>
      </c>
      <c r="C2275" s="12">
        <v>212</v>
      </c>
      <c r="D2275" s="12" t="s">
        <v>552</v>
      </c>
      <c r="E2275" s="12">
        <v>20</v>
      </c>
      <c r="F2275" s="73">
        <v>5</v>
      </c>
      <c r="G2275" s="21">
        <v>15</v>
      </c>
      <c r="H2275" s="12">
        <v>0</v>
      </c>
      <c r="I2275" s="12">
        <v>246</v>
      </c>
      <c r="J2275" s="12">
        <v>0</v>
      </c>
      <c r="K2275" s="12">
        <v>0</v>
      </c>
      <c r="L2275" s="12">
        <v>0</v>
      </c>
      <c r="M2275" s="12">
        <v>0</v>
      </c>
      <c r="N2275" s="12">
        <v>0</v>
      </c>
    </row>
    <row r="2276" spans="1:14">
      <c r="A2276" s="11" t="s">
        <v>1418</v>
      </c>
      <c r="B2276" s="12">
        <v>90</v>
      </c>
      <c r="C2276" s="12">
        <v>212</v>
      </c>
      <c r="D2276" s="12" t="s">
        <v>548</v>
      </c>
      <c r="E2276" s="12">
        <v>20</v>
      </c>
      <c r="F2276" s="73">
        <v>5</v>
      </c>
      <c r="G2276" s="21">
        <v>15</v>
      </c>
      <c r="H2276" s="12">
        <v>0</v>
      </c>
      <c r="I2276" s="12">
        <v>246</v>
      </c>
      <c r="J2276" s="12">
        <v>0</v>
      </c>
      <c r="K2276" s="12">
        <v>0</v>
      </c>
      <c r="L2276" s="12">
        <v>0</v>
      </c>
      <c r="M2276" s="12">
        <v>0</v>
      </c>
      <c r="N2276" s="12">
        <v>0</v>
      </c>
    </row>
    <row r="2277" spans="1:14">
      <c r="A2277" s="11" t="s">
        <v>1418</v>
      </c>
      <c r="B2277" s="12">
        <v>90</v>
      </c>
      <c r="C2277" s="12">
        <v>212</v>
      </c>
      <c r="D2277" s="12" t="s">
        <v>539</v>
      </c>
      <c r="E2277" s="12">
        <v>20</v>
      </c>
      <c r="F2277" s="73">
        <v>5</v>
      </c>
      <c r="G2277" s="21">
        <v>15</v>
      </c>
      <c r="H2277" s="12">
        <v>0</v>
      </c>
      <c r="I2277" s="12">
        <v>246</v>
      </c>
      <c r="J2277" s="12">
        <v>0</v>
      </c>
      <c r="K2277" s="12">
        <v>0</v>
      </c>
      <c r="L2277" s="12">
        <v>0</v>
      </c>
      <c r="M2277" s="12">
        <v>0</v>
      </c>
      <c r="N2277" s="12">
        <v>0</v>
      </c>
    </row>
    <row r="2278" spans="1:14">
      <c r="A2278" s="11" t="s">
        <v>1417</v>
      </c>
      <c r="B2278" s="12">
        <v>90</v>
      </c>
      <c r="C2278" s="12">
        <v>120</v>
      </c>
      <c r="D2278" s="12" t="s">
        <v>556</v>
      </c>
      <c r="E2278" s="12">
        <v>20</v>
      </c>
      <c r="F2278" s="73">
        <v>5</v>
      </c>
      <c r="G2278" s="21">
        <v>15</v>
      </c>
      <c r="H2278" s="12">
        <v>0</v>
      </c>
      <c r="I2278" s="12">
        <v>246</v>
      </c>
      <c r="J2278" s="12">
        <v>0</v>
      </c>
      <c r="K2278" s="12">
        <v>0</v>
      </c>
      <c r="L2278" s="12">
        <v>0</v>
      </c>
      <c r="M2278" s="12">
        <v>0</v>
      </c>
      <c r="N2278" s="12">
        <v>0</v>
      </c>
    </row>
    <row r="2279" spans="1:14">
      <c r="A2279" s="11" t="s">
        <v>1418</v>
      </c>
      <c r="B2279" s="12">
        <v>90</v>
      </c>
      <c r="C2279" s="12">
        <v>120</v>
      </c>
      <c r="D2279" s="12" t="s">
        <v>550</v>
      </c>
      <c r="E2279" s="12">
        <v>20</v>
      </c>
      <c r="F2279" s="73">
        <v>5</v>
      </c>
      <c r="G2279" s="21">
        <v>15</v>
      </c>
      <c r="H2279" s="12">
        <v>0</v>
      </c>
      <c r="I2279" s="12">
        <v>246</v>
      </c>
      <c r="J2279" s="12">
        <v>0</v>
      </c>
      <c r="K2279" s="12">
        <v>0</v>
      </c>
      <c r="L2279" s="12">
        <v>0</v>
      </c>
      <c r="M2279" s="12">
        <v>0</v>
      </c>
      <c r="N2279" s="12">
        <v>0</v>
      </c>
    </row>
    <row r="2280" spans="1:14">
      <c r="A2280" s="11" t="s">
        <v>1418</v>
      </c>
      <c r="B2280" s="12">
        <v>90</v>
      </c>
      <c r="C2280" s="12">
        <v>120</v>
      </c>
      <c r="D2280" s="12" t="s">
        <v>552</v>
      </c>
      <c r="E2280" s="12">
        <v>20</v>
      </c>
      <c r="F2280" s="73">
        <v>5</v>
      </c>
      <c r="G2280" s="21">
        <v>15</v>
      </c>
      <c r="H2280" s="12">
        <v>0</v>
      </c>
      <c r="I2280" s="12">
        <v>246</v>
      </c>
      <c r="J2280" s="12">
        <v>0</v>
      </c>
      <c r="K2280" s="12">
        <v>0</v>
      </c>
      <c r="L2280" s="12">
        <v>0</v>
      </c>
      <c r="M2280" s="12">
        <v>0</v>
      </c>
      <c r="N2280" s="12">
        <v>0</v>
      </c>
    </row>
    <row r="2281" spans="1:14">
      <c r="A2281" s="11" t="s">
        <v>1418</v>
      </c>
      <c r="B2281" s="12">
        <v>90</v>
      </c>
      <c r="C2281" s="12">
        <v>120</v>
      </c>
      <c r="D2281" s="12" t="s">
        <v>548</v>
      </c>
      <c r="E2281" s="12">
        <v>20</v>
      </c>
      <c r="F2281" s="73">
        <v>5</v>
      </c>
      <c r="G2281" s="21">
        <v>15</v>
      </c>
      <c r="H2281" s="12">
        <v>0</v>
      </c>
      <c r="I2281" s="12">
        <v>246</v>
      </c>
      <c r="J2281" s="12">
        <v>0</v>
      </c>
      <c r="K2281" s="12">
        <v>0</v>
      </c>
      <c r="L2281" s="12">
        <v>0</v>
      </c>
      <c r="M2281" s="12">
        <v>0</v>
      </c>
      <c r="N2281" s="12">
        <v>0</v>
      </c>
    </row>
    <row r="2282" spans="1:14">
      <c r="A2282" s="11" t="s">
        <v>1418</v>
      </c>
      <c r="B2282" s="12">
        <v>90</v>
      </c>
      <c r="C2282" s="12">
        <v>120</v>
      </c>
      <c r="D2282" s="12" t="s">
        <v>539</v>
      </c>
      <c r="E2282" s="12">
        <v>20</v>
      </c>
      <c r="F2282" s="73">
        <v>5</v>
      </c>
      <c r="G2282" s="21">
        <v>15</v>
      </c>
      <c r="H2282" s="12">
        <v>0</v>
      </c>
      <c r="I2282" s="12">
        <v>246</v>
      </c>
      <c r="J2282" s="12">
        <v>0</v>
      </c>
      <c r="K2282" s="12">
        <v>0</v>
      </c>
      <c r="L2282" s="12">
        <v>0</v>
      </c>
      <c r="M2282" s="12">
        <v>0</v>
      </c>
      <c r="N2282" s="12">
        <v>0</v>
      </c>
    </row>
    <row r="2283" spans="1:14">
      <c r="A2283" s="11" t="s">
        <v>1417</v>
      </c>
      <c r="B2283" s="12">
        <v>135</v>
      </c>
      <c r="C2283" s="12">
        <v>42</v>
      </c>
      <c r="D2283" s="12" t="s">
        <v>556</v>
      </c>
      <c r="E2283" s="12">
        <v>20</v>
      </c>
      <c r="F2283" s="73">
        <v>5</v>
      </c>
      <c r="G2283" s="21">
        <v>15</v>
      </c>
      <c r="H2283" s="12">
        <v>0</v>
      </c>
      <c r="I2283" s="12">
        <v>246</v>
      </c>
      <c r="J2283" s="12">
        <v>0</v>
      </c>
      <c r="K2283" s="12">
        <v>0</v>
      </c>
      <c r="L2283" s="12">
        <v>0</v>
      </c>
      <c r="M2283" s="12">
        <v>0</v>
      </c>
      <c r="N2283" s="12">
        <v>0</v>
      </c>
    </row>
    <row r="2284" spans="1:14">
      <c r="A2284" s="11" t="s">
        <v>1418</v>
      </c>
      <c r="B2284" s="12">
        <v>135</v>
      </c>
      <c r="C2284" s="12">
        <v>42</v>
      </c>
      <c r="D2284" s="12" t="s">
        <v>550</v>
      </c>
      <c r="E2284" s="12">
        <v>20</v>
      </c>
      <c r="F2284" s="73">
        <v>5</v>
      </c>
      <c r="G2284" s="21">
        <v>15</v>
      </c>
      <c r="H2284" s="12">
        <v>0</v>
      </c>
      <c r="I2284" s="12">
        <v>246</v>
      </c>
      <c r="J2284" s="12">
        <v>0</v>
      </c>
      <c r="K2284" s="12">
        <v>0</v>
      </c>
      <c r="L2284" s="12">
        <v>0</v>
      </c>
      <c r="M2284" s="12">
        <v>0</v>
      </c>
      <c r="N2284" s="12">
        <v>0</v>
      </c>
    </row>
    <row r="2285" spans="1:14">
      <c r="A2285" s="11" t="s">
        <v>1418</v>
      </c>
      <c r="B2285" s="12">
        <v>135</v>
      </c>
      <c r="C2285" s="12">
        <v>42</v>
      </c>
      <c r="D2285" s="12" t="s">
        <v>552</v>
      </c>
      <c r="E2285" s="12">
        <v>20</v>
      </c>
      <c r="F2285" s="73">
        <v>5</v>
      </c>
      <c r="G2285" s="21">
        <v>15</v>
      </c>
      <c r="H2285" s="12">
        <v>0</v>
      </c>
      <c r="I2285" s="12">
        <v>246</v>
      </c>
      <c r="J2285" s="12">
        <v>0</v>
      </c>
      <c r="K2285" s="12">
        <v>0</v>
      </c>
      <c r="L2285" s="12">
        <v>0</v>
      </c>
      <c r="M2285" s="12">
        <v>0</v>
      </c>
      <c r="N2285" s="12">
        <v>0</v>
      </c>
    </row>
    <row r="2286" spans="1:14">
      <c r="A2286" s="11" t="s">
        <v>1418</v>
      </c>
      <c r="B2286" s="12">
        <v>135</v>
      </c>
      <c r="C2286" s="12">
        <v>42</v>
      </c>
      <c r="D2286" s="12" t="s">
        <v>548</v>
      </c>
      <c r="E2286" s="12">
        <v>20</v>
      </c>
      <c r="F2286" s="73">
        <v>5</v>
      </c>
      <c r="G2286" s="21">
        <v>15</v>
      </c>
      <c r="H2286" s="12">
        <v>0</v>
      </c>
      <c r="I2286" s="12">
        <v>246</v>
      </c>
      <c r="J2286" s="12">
        <v>0</v>
      </c>
      <c r="K2286" s="12">
        <v>0</v>
      </c>
      <c r="L2286" s="12">
        <v>0</v>
      </c>
      <c r="M2286" s="12">
        <v>0</v>
      </c>
      <c r="N2286" s="12">
        <v>0</v>
      </c>
    </row>
    <row r="2287" spans="1:14">
      <c r="A2287" s="11" t="s">
        <v>1418</v>
      </c>
      <c r="B2287" s="12">
        <v>135</v>
      </c>
      <c r="C2287" s="12">
        <v>42</v>
      </c>
      <c r="D2287" s="12" t="s">
        <v>539</v>
      </c>
      <c r="E2287" s="12">
        <v>20</v>
      </c>
      <c r="F2287" s="73">
        <v>5</v>
      </c>
      <c r="G2287" s="21">
        <v>15</v>
      </c>
      <c r="H2287" s="12">
        <v>0</v>
      </c>
      <c r="I2287" s="12">
        <v>246</v>
      </c>
      <c r="J2287" s="12">
        <v>0</v>
      </c>
      <c r="K2287" s="12">
        <v>0</v>
      </c>
      <c r="L2287" s="12">
        <v>0</v>
      </c>
      <c r="M2287" s="12">
        <v>0</v>
      </c>
      <c r="N2287" s="12">
        <v>0</v>
      </c>
    </row>
    <row r="2288" spans="1:14">
      <c r="A2288" s="11" t="s">
        <v>1417</v>
      </c>
      <c r="B2288" s="12">
        <v>180</v>
      </c>
      <c r="C2288" s="12">
        <v>120</v>
      </c>
      <c r="D2288" s="12" t="s">
        <v>556</v>
      </c>
      <c r="E2288" s="12">
        <v>20</v>
      </c>
      <c r="F2288" s="73">
        <v>5</v>
      </c>
      <c r="G2288" s="21">
        <v>15</v>
      </c>
      <c r="H2288" s="12">
        <v>0</v>
      </c>
      <c r="I2288" s="12">
        <v>246</v>
      </c>
      <c r="J2288" s="12">
        <v>0</v>
      </c>
      <c r="K2288" s="12">
        <v>0</v>
      </c>
      <c r="L2288" s="12">
        <v>0</v>
      </c>
      <c r="M2288" s="12">
        <v>0</v>
      </c>
      <c r="N2288" s="12">
        <v>0</v>
      </c>
    </row>
    <row r="2289" spans="1:14">
      <c r="A2289" s="11" t="s">
        <v>1418</v>
      </c>
      <c r="B2289" s="12">
        <v>180</v>
      </c>
      <c r="C2289" s="12">
        <v>120</v>
      </c>
      <c r="D2289" s="12" t="s">
        <v>550</v>
      </c>
      <c r="E2289" s="12">
        <v>20</v>
      </c>
      <c r="F2289" s="73">
        <v>5</v>
      </c>
      <c r="G2289" s="21">
        <v>15</v>
      </c>
      <c r="H2289" s="12">
        <v>0</v>
      </c>
      <c r="I2289" s="12">
        <v>246</v>
      </c>
      <c r="J2289" s="12">
        <v>0</v>
      </c>
      <c r="K2289" s="12">
        <v>0</v>
      </c>
      <c r="L2289" s="12">
        <v>0</v>
      </c>
      <c r="M2289" s="12">
        <v>0</v>
      </c>
      <c r="N2289" s="12">
        <v>0</v>
      </c>
    </row>
    <row r="2290" spans="1:14">
      <c r="A2290" s="11" t="s">
        <v>1418</v>
      </c>
      <c r="B2290" s="12">
        <v>180</v>
      </c>
      <c r="C2290" s="12">
        <v>120</v>
      </c>
      <c r="D2290" s="12" t="s">
        <v>552</v>
      </c>
      <c r="E2290" s="12">
        <v>20</v>
      </c>
      <c r="F2290" s="73">
        <v>5</v>
      </c>
      <c r="G2290" s="21">
        <v>15</v>
      </c>
      <c r="H2290" s="12">
        <v>0</v>
      </c>
      <c r="I2290" s="12">
        <v>246</v>
      </c>
      <c r="J2290" s="12">
        <v>0</v>
      </c>
      <c r="K2290" s="12">
        <v>0</v>
      </c>
      <c r="L2290" s="12">
        <v>0</v>
      </c>
      <c r="M2290" s="12">
        <v>0</v>
      </c>
      <c r="N2290" s="12">
        <v>0</v>
      </c>
    </row>
    <row r="2291" spans="1:14">
      <c r="A2291" s="11" t="s">
        <v>1418</v>
      </c>
      <c r="B2291" s="12">
        <v>180</v>
      </c>
      <c r="C2291" s="12">
        <v>120</v>
      </c>
      <c r="D2291" s="12" t="s">
        <v>548</v>
      </c>
      <c r="E2291" s="12">
        <v>20</v>
      </c>
      <c r="F2291" s="73">
        <v>5</v>
      </c>
      <c r="G2291" s="21">
        <v>15</v>
      </c>
      <c r="H2291" s="12">
        <v>0</v>
      </c>
      <c r="I2291" s="12">
        <v>246</v>
      </c>
      <c r="J2291" s="12">
        <v>0</v>
      </c>
      <c r="K2291" s="12">
        <v>0</v>
      </c>
      <c r="L2291" s="12">
        <v>0</v>
      </c>
      <c r="M2291" s="12">
        <v>0</v>
      </c>
      <c r="N2291" s="12">
        <v>0</v>
      </c>
    </row>
    <row r="2292" spans="1:14">
      <c r="A2292" s="11" t="s">
        <v>1418</v>
      </c>
      <c r="B2292" s="12">
        <v>180</v>
      </c>
      <c r="C2292" s="12">
        <v>120</v>
      </c>
      <c r="D2292" s="12" t="s">
        <v>539</v>
      </c>
      <c r="E2292" s="12">
        <v>20</v>
      </c>
      <c r="F2292" s="73">
        <v>5</v>
      </c>
      <c r="G2292" s="21">
        <v>15</v>
      </c>
      <c r="H2292" s="12">
        <v>0</v>
      </c>
      <c r="I2292" s="12">
        <v>246</v>
      </c>
      <c r="J2292" s="12">
        <v>0</v>
      </c>
      <c r="K2292" s="12">
        <v>0</v>
      </c>
      <c r="L2292" s="12">
        <v>0</v>
      </c>
      <c r="M2292" s="12">
        <v>0</v>
      </c>
      <c r="N2292" s="12">
        <v>0</v>
      </c>
    </row>
    <row r="2293" spans="1:14">
      <c r="A2293" s="11" t="s">
        <v>1417</v>
      </c>
      <c r="B2293" s="12">
        <v>245</v>
      </c>
      <c r="C2293" s="12">
        <v>120</v>
      </c>
      <c r="D2293" s="12" t="s">
        <v>556</v>
      </c>
      <c r="E2293" s="12">
        <v>20</v>
      </c>
      <c r="F2293" s="73">
        <v>5</v>
      </c>
      <c r="G2293" s="21">
        <v>15</v>
      </c>
      <c r="H2293" s="12">
        <v>0</v>
      </c>
      <c r="I2293" s="12">
        <v>246</v>
      </c>
      <c r="J2293" s="12">
        <v>0</v>
      </c>
      <c r="K2293" s="12">
        <v>0</v>
      </c>
      <c r="L2293" s="12">
        <v>0</v>
      </c>
      <c r="M2293" s="12">
        <v>0</v>
      </c>
      <c r="N2293" s="12">
        <v>0</v>
      </c>
    </row>
    <row r="2294" spans="1:14">
      <c r="A2294" s="11" t="s">
        <v>1418</v>
      </c>
      <c r="B2294" s="12">
        <v>245</v>
      </c>
      <c r="C2294" s="12">
        <v>120</v>
      </c>
      <c r="D2294" s="12" t="s">
        <v>550</v>
      </c>
      <c r="E2294" s="12">
        <v>20</v>
      </c>
      <c r="F2294" s="73">
        <v>5</v>
      </c>
      <c r="G2294" s="21">
        <v>15</v>
      </c>
      <c r="H2294" s="12">
        <v>0</v>
      </c>
      <c r="I2294" s="12">
        <v>246</v>
      </c>
      <c r="J2294" s="12">
        <v>0</v>
      </c>
      <c r="K2294" s="12">
        <v>0</v>
      </c>
      <c r="L2294" s="12">
        <v>0</v>
      </c>
      <c r="M2294" s="12">
        <v>0</v>
      </c>
      <c r="N2294" s="12">
        <v>0</v>
      </c>
    </row>
    <row r="2295" spans="1:14">
      <c r="A2295" s="11" t="s">
        <v>1418</v>
      </c>
      <c r="B2295" s="12">
        <v>245</v>
      </c>
      <c r="C2295" s="12">
        <v>120</v>
      </c>
      <c r="D2295" s="12" t="s">
        <v>552</v>
      </c>
      <c r="E2295" s="12">
        <v>20</v>
      </c>
      <c r="F2295" s="73">
        <v>5</v>
      </c>
      <c r="G2295" s="21">
        <v>15</v>
      </c>
      <c r="H2295" s="12">
        <v>0</v>
      </c>
      <c r="I2295" s="12">
        <v>246</v>
      </c>
      <c r="J2295" s="12">
        <v>0</v>
      </c>
      <c r="K2295" s="12">
        <v>0</v>
      </c>
      <c r="L2295" s="12">
        <v>0</v>
      </c>
      <c r="M2295" s="12">
        <v>0</v>
      </c>
      <c r="N2295" s="12">
        <v>0</v>
      </c>
    </row>
    <row r="2296" spans="1:14">
      <c r="A2296" s="11" t="s">
        <v>1418</v>
      </c>
      <c r="B2296" s="12">
        <v>245</v>
      </c>
      <c r="C2296" s="12">
        <v>120</v>
      </c>
      <c r="D2296" s="12" t="s">
        <v>548</v>
      </c>
      <c r="E2296" s="12">
        <v>20</v>
      </c>
      <c r="F2296" s="73">
        <v>5</v>
      </c>
      <c r="G2296" s="21">
        <v>15</v>
      </c>
      <c r="H2296" s="12">
        <v>0</v>
      </c>
      <c r="I2296" s="12">
        <v>246</v>
      </c>
      <c r="J2296" s="12">
        <v>0</v>
      </c>
      <c r="K2296" s="12">
        <v>0</v>
      </c>
      <c r="L2296" s="12">
        <v>0</v>
      </c>
      <c r="M2296" s="12">
        <v>0</v>
      </c>
      <c r="N2296" s="12">
        <v>0</v>
      </c>
    </row>
    <row r="2297" spans="1:14">
      <c r="A2297" s="11" t="s">
        <v>1418</v>
      </c>
      <c r="B2297" s="12">
        <v>245</v>
      </c>
      <c r="C2297" s="12">
        <v>120</v>
      </c>
      <c r="D2297" s="12" t="s">
        <v>539</v>
      </c>
      <c r="E2297" s="12">
        <v>20</v>
      </c>
      <c r="F2297" s="73">
        <v>5</v>
      </c>
      <c r="G2297" s="21">
        <v>15</v>
      </c>
      <c r="H2297" s="12">
        <v>0</v>
      </c>
      <c r="I2297" s="12">
        <v>246</v>
      </c>
      <c r="J2297" s="12">
        <v>0</v>
      </c>
      <c r="K2297" s="12">
        <v>0</v>
      </c>
      <c r="L2297" s="12">
        <v>0</v>
      </c>
      <c r="M2297" s="12">
        <v>0</v>
      </c>
      <c r="N2297" s="12">
        <v>0</v>
      </c>
    </row>
    <row r="2298" spans="1:14">
      <c r="A2298" s="11" t="s">
        <v>1417</v>
      </c>
      <c r="B2298" s="12">
        <v>36</v>
      </c>
      <c r="C2298" s="12">
        <v>167</v>
      </c>
      <c r="D2298" s="12" t="s">
        <v>556</v>
      </c>
      <c r="E2298" s="12">
        <v>20</v>
      </c>
      <c r="F2298" s="73">
        <v>5</v>
      </c>
      <c r="G2298" s="21">
        <v>15</v>
      </c>
      <c r="H2298" s="12">
        <v>0</v>
      </c>
      <c r="I2298" s="12">
        <v>246</v>
      </c>
      <c r="J2298" s="12">
        <v>0</v>
      </c>
      <c r="K2298" s="12">
        <v>0</v>
      </c>
      <c r="L2298" s="12">
        <v>0</v>
      </c>
      <c r="M2298" s="12">
        <v>0</v>
      </c>
      <c r="N2298" s="12">
        <v>0</v>
      </c>
    </row>
    <row r="2299" spans="1:14">
      <c r="A2299" s="11" t="s">
        <v>1418</v>
      </c>
      <c r="B2299" s="12">
        <v>36</v>
      </c>
      <c r="C2299" s="12">
        <v>167</v>
      </c>
      <c r="D2299" s="12" t="s">
        <v>550</v>
      </c>
      <c r="E2299" s="12">
        <v>20</v>
      </c>
      <c r="F2299" s="73">
        <v>5</v>
      </c>
      <c r="G2299" s="21">
        <v>15</v>
      </c>
      <c r="H2299" s="12">
        <v>0</v>
      </c>
      <c r="I2299" s="12">
        <v>246</v>
      </c>
      <c r="J2299" s="12">
        <v>0</v>
      </c>
      <c r="K2299" s="12">
        <v>0</v>
      </c>
      <c r="L2299" s="12">
        <v>0</v>
      </c>
      <c r="M2299" s="12">
        <v>0</v>
      </c>
      <c r="N2299" s="12">
        <v>0</v>
      </c>
    </row>
    <row r="2300" spans="1:14">
      <c r="A2300" s="11" t="s">
        <v>1418</v>
      </c>
      <c r="B2300" s="12">
        <v>36</v>
      </c>
      <c r="C2300" s="12">
        <v>167</v>
      </c>
      <c r="D2300" s="12" t="s">
        <v>552</v>
      </c>
      <c r="E2300" s="12">
        <v>20</v>
      </c>
      <c r="F2300" s="73">
        <v>5</v>
      </c>
      <c r="G2300" s="21">
        <v>15</v>
      </c>
      <c r="H2300" s="12">
        <v>0</v>
      </c>
      <c r="I2300" s="12">
        <v>246</v>
      </c>
      <c r="J2300" s="12">
        <v>0</v>
      </c>
      <c r="K2300" s="12">
        <v>0</v>
      </c>
      <c r="L2300" s="12">
        <v>0</v>
      </c>
      <c r="M2300" s="12">
        <v>0</v>
      </c>
      <c r="N2300" s="12">
        <v>0</v>
      </c>
    </row>
    <row r="2301" spans="1:14">
      <c r="A2301" s="11" t="s">
        <v>1418</v>
      </c>
      <c r="B2301" s="12">
        <v>36</v>
      </c>
      <c r="C2301" s="12">
        <v>167</v>
      </c>
      <c r="D2301" s="12" t="s">
        <v>548</v>
      </c>
      <c r="E2301" s="12">
        <v>20</v>
      </c>
      <c r="F2301" s="73">
        <v>5</v>
      </c>
      <c r="G2301" s="21">
        <v>15</v>
      </c>
      <c r="H2301" s="12">
        <v>0</v>
      </c>
      <c r="I2301" s="12">
        <v>246</v>
      </c>
      <c r="J2301" s="12">
        <v>0</v>
      </c>
      <c r="K2301" s="12">
        <v>0</v>
      </c>
      <c r="L2301" s="12">
        <v>0</v>
      </c>
      <c r="M2301" s="12">
        <v>0</v>
      </c>
      <c r="N2301" s="12">
        <v>0</v>
      </c>
    </row>
    <row r="2302" spans="1:14">
      <c r="A2302" s="11" t="s">
        <v>1418</v>
      </c>
      <c r="B2302" s="12">
        <v>36</v>
      </c>
      <c r="C2302" s="12">
        <v>167</v>
      </c>
      <c r="D2302" s="12" t="s">
        <v>539</v>
      </c>
      <c r="E2302" s="12">
        <v>20</v>
      </c>
      <c r="F2302" s="73">
        <v>5</v>
      </c>
      <c r="G2302" s="21">
        <v>15</v>
      </c>
      <c r="H2302" s="12">
        <v>0</v>
      </c>
      <c r="I2302" s="12">
        <v>246</v>
      </c>
      <c r="J2302" s="12">
        <v>0</v>
      </c>
      <c r="K2302" s="12">
        <v>0</v>
      </c>
      <c r="L2302" s="12">
        <v>0</v>
      </c>
      <c r="M2302" s="12">
        <v>0</v>
      </c>
      <c r="N2302" s="12">
        <v>0</v>
      </c>
    </row>
    <row r="2304" spans="1:14">
      <c r="A2304" s="11" t="s">
        <v>1419</v>
      </c>
    </row>
    <row r="2305" spans="1:14">
      <c r="A2305" s="11" t="s">
        <v>1420</v>
      </c>
      <c r="B2305" s="12">
        <v>150</v>
      </c>
      <c r="C2305" s="12">
        <v>135</v>
      </c>
      <c r="D2305" s="12" t="s">
        <v>556</v>
      </c>
      <c r="E2305" s="12">
        <v>200</v>
      </c>
      <c r="F2305" s="73">
        <v>30</v>
      </c>
      <c r="G2305" s="73">
        <v>60</v>
      </c>
      <c r="H2305" s="12">
        <v>0</v>
      </c>
      <c r="I2305" s="12">
        <v>246</v>
      </c>
      <c r="J2305" s="12">
        <v>0</v>
      </c>
      <c r="K2305" s="12">
        <v>0</v>
      </c>
      <c r="L2305" s="12">
        <v>0</v>
      </c>
      <c r="M2305" s="12">
        <v>0</v>
      </c>
      <c r="N2305" s="12">
        <v>0</v>
      </c>
    </row>
    <row r="2306" spans="1:14">
      <c r="A2306" s="11" t="s">
        <v>1420</v>
      </c>
      <c r="B2306" s="12">
        <v>150</v>
      </c>
      <c r="C2306" s="12">
        <v>135</v>
      </c>
      <c r="D2306" s="12" t="s">
        <v>550</v>
      </c>
      <c r="E2306" s="12">
        <v>200</v>
      </c>
      <c r="F2306" s="73">
        <v>30</v>
      </c>
      <c r="G2306" s="73">
        <v>60</v>
      </c>
      <c r="H2306" s="12">
        <v>0</v>
      </c>
      <c r="I2306" s="12">
        <v>246</v>
      </c>
      <c r="J2306" s="12">
        <v>0</v>
      </c>
      <c r="K2306" s="12">
        <v>0</v>
      </c>
      <c r="L2306" s="12">
        <v>0</v>
      </c>
      <c r="M2306" s="12">
        <v>0</v>
      </c>
      <c r="N2306" s="12">
        <v>0</v>
      </c>
    </row>
    <row r="2307" spans="1:14">
      <c r="A2307" s="11" t="s">
        <v>1420</v>
      </c>
      <c r="B2307" s="12">
        <v>150</v>
      </c>
      <c r="C2307" s="12">
        <v>135</v>
      </c>
      <c r="D2307" s="12" t="s">
        <v>552</v>
      </c>
      <c r="E2307" s="12">
        <v>200</v>
      </c>
      <c r="F2307" s="73">
        <v>30</v>
      </c>
      <c r="G2307" s="73">
        <v>60</v>
      </c>
      <c r="H2307" s="12">
        <v>0</v>
      </c>
      <c r="I2307" s="12">
        <v>246</v>
      </c>
      <c r="J2307" s="12">
        <v>0</v>
      </c>
      <c r="K2307" s="12">
        <v>0</v>
      </c>
      <c r="L2307" s="12">
        <v>0</v>
      </c>
      <c r="M2307" s="12">
        <v>0</v>
      </c>
      <c r="N2307" s="12">
        <v>0</v>
      </c>
    </row>
    <row r="2308" spans="1:14">
      <c r="A2308" s="11" t="s">
        <v>1420</v>
      </c>
      <c r="B2308" s="12">
        <v>150</v>
      </c>
      <c r="C2308" s="12">
        <v>135</v>
      </c>
      <c r="D2308" s="12" t="s">
        <v>539</v>
      </c>
      <c r="E2308" s="12">
        <v>200</v>
      </c>
      <c r="F2308" s="73">
        <v>30</v>
      </c>
      <c r="G2308" s="73">
        <v>60</v>
      </c>
      <c r="H2308" s="12">
        <v>0</v>
      </c>
      <c r="I2308" s="12">
        <v>246</v>
      </c>
      <c r="J2308" s="12">
        <v>0</v>
      </c>
      <c r="K2308" s="12">
        <v>0</v>
      </c>
      <c r="L2308" s="12">
        <v>0</v>
      </c>
      <c r="M2308" s="12">
        <v>0</v>
      </c>
      <c r="N2308" s="12">
        <v>0</v>
      </c>
    </row>
    <row r="2309" spans="1:14">
      <c r="A2309" s="11" t="s">
        <v>1420</v>
      </c>
      <c r="B2309" s="12">
        <v>150</v>
      </c>
      <c r="C2309" s="12">
        <v>135</v>
      </c>
      <c r="D2309" s="12" t="s">
        <v>548</v>
      </c>
      <c r="E2309" s="12">
        <v>200</v>
      </c>
      <c r="F2309" s="73">
        <v>30</v>
      </c>
      <c r="G2309" s="73">
        <v>60</v>
      </c>
      <c r="H2309" s="12">
        <v>0</v>
      </c>
      <c r="I2309" s="12">
        <v>246</v>
      </c>
      <c r="J2309" s="12">
        <v>0</v>
      </c>
      <c r="K2309" s="12">
        <v>0</v>
      </c>
      <c r="L2309" s="12">
        <v>0</v>
      </c>
      <c r="M2309" s="12">
        <v>0</v>
      </c>
      <c r="N2309" s="12">
        <v>0</v>
      </c>
    </row>
    <row r="2310" spans="1:14" s="18" customFormat="1">
      <c r="A2310" s="17" t="s">
        <v>1420</v>
      </c>
      <c r="B2310" s="18">
        <v>150</v>
      </c>
      <c r="C2310" s="18">
        <v>135</v>
      </c>
      <c r="D2310" s="18" t="s">
        <v>554</v>
      </c>
      <c r="E2310" s="18">
        <v>200</v>
      </c>
      <c r="F2310" s="29">
        <v>30</v>
      </c>
      <c r="G2310" s="29">
        <v>60</v>
      </c>
      <c r="H2310" s="18">
        <v>0</v>
      </c>
      <c r="I2310" s="18">
        <v>246</v>
      </c>
      <c r="J2310" s="18">
        <v>0</v>
      </c>
      <c r="K2310" s="18">
        <v>0</v>
      </c>
      <c r="L2310" s="12">
        <v>0</v>
      </c>
      <c r="M2310" s="12">
        <v>0</v>
      </c>
      <c r="N2310" s="12">
        <v>0</v>
      </c>
    </row>
    <row r="2311" spans="1:14" s="18" customFormat="1">
      <c r="A2311" s="17" t="s">
        <v>1420</v>
      </c>
      <c r="B2311" s="18">
        <v>150</v>
      </c>
      <c r="C2311" s="18">
        <v>135</v>
      </c>
      <c r="D2311" s="18" t="s">
        <v>540</v>
      </c>
      <c r="E2311" s="18">
        <v>200</v>
      </c>
      <c r="F2311" s="29">
        <v>10</v>
      </c>
      <c r="G2311" s="29">
        <v>60</v>
      </c>
      <c r="H2311" s="18">
        <v>0</v>
      </c>
      <c r="I2311" s="18">
        <v>246</v>
      </c>
      <c r="J2311" s="18">
        <v>0</v>
      </c>
      <c r="K2311" s="18">
        <v>0</v>
      </c>
      <c r="L2311" s="12">
        <v>0</v>
      </c>
      <c r="M2311" s="12">
        <v>0</v>
      </c>
      <c r="N2311" s="12">
        <v>0</v>
      </c>
    </row>
    <row r="2312" spans="1:14">
      <c r="A2312" s="11" t="s">
        <v>1420</v>
      </c>
      <c r="B2312" s="12">
        <v>150</v>
      </c>
      <c r="C2312" s="12">
        <v>135</v>
      </c>
      <c r="D2312" s="12" t="s">
        <v>549</v>
      </c>
      <c r="E2312" s="12">
        <v>200</v>
      </c>
      <c r="F2312" s="73">
        <v>2</v>
      </c>
      <c r="G2312" s="73">
        <v>60</v>
      </c>
      <c r="H2312" s="12">
        <v>0</v>
      </c>
      <c r="I2312" s="12">
        <v>246</v>
      </c>
      <c r="J2312" s="12">
        <v>0</v>
      </c>
      <c r="K2312" s="12">
        <v>0</v>
      </c>
      <c r="L2312" s="12">
        <v>0</v>
      </c>
      <c r="M2312" s="12">
        <v>0</v>
      </c>
      <c r="N2312" s="12">
        <v>0</v>
      </c>
    </row>
    <row r="2313" spans="1:14">
      <c r="A2313" s="11" t="s">
        <v>1420</v>
      </c>
      <c r="B2313" s="12">
        <v>150</v>
      </c>
      <c r="C2313" s="12">
        <v>135</v>
      </c>
      <c r="D2313" s="12" t="s">
        <v>551</v>
      </c>
      <c r="E2313" s="12">
        <v>200</v>
      </c>
      <c r="F2313" s="73">
        <v>2</v>
      </c>
      <c r="G2313" s="73">
        <v>60</v>
      </c>
      <c r="H2313" s="12">
        <v>0</v>
      </c>
      <c r="I2313" s="12">
        <v>246</v>
      </c>
      <c r="J2313" s="12">
        <v>0</v>
      </c>
      <c r="K2313" s="12">
        <v>0</v>
      </c>
      <c r="L2313" s="12">
        <v>0</v>
      </c>
      <c r="M2313" s="12">
        <v>0</v>
      </c>
      <c r="N2313" s="12">
        <v>0</v>
      </c>
    </row>
    <row r="2314" spans="1:14">
      <c r="A2314" s="11" t="s">
        <v>1420</v>
      </c>
      <c r="B2314" s="12">
        <v>150</v>
      </c>
      <c r="C2314" s="12">
        <v>135</v>
      </c>
      <c r="D2314" s="12" t="s">
        <v>547</v>
      </c>
      <c r="E2314" s="12">
        <v>200</v>
      </c>
      <c r="F2314" s="73">
        <v>2</v>
      </c>
      <c r="G2314" s="73">
        <v>60</v>
      </c>
      <c r="H2314" s="12">
        <v>0</v>
      </c>
      <c r="I2314" s="12">
        <v>246</v>
      </c>
      <c r="J2314" s="12">
        <v>0</v>
      </c>
      <c r="K2314" s="12">
        <v>0</v>
      </c>
      <c r="L2314" s="12">
        <v>0</v>
      </c>
      <c r="M2314" s="12">
        <v>0</v>
      </c>
      <c r="N2314" s="12">
        <v>0</v>
      </c>
    </row>
    <row r="2315" spans="1:14">
      <c r="A2315" s="11" t="s">
        <v>1420</v>
      </c>
      <c r="B2315" s="12">
        <v>150</v>
      </c>
      <c r="C2315" s="12">
        <v>135</v>
      </c>
      <c r="D2315" s="12" t="s">
        <v>555</v>
      </c>
      <c r="E2315" s="12">
        <v>200</v>
      </c>
      <c r="F2315" s="73">
        <v>2</v>
      </c>
      <c r="G2315" s="73">
        <v>60</v>
      </c>
      <c r="H2315" s="12">
        <v>0</v>
      </c>
      <c r="I2315" s="12">
        <v>246</v>
      </c>
      <c r="J2315" s="12">
        <v>0</v>
      </c>
      <c r="K2315" s="12">
        <v>0</v>
      </c>
      <c r="L2315" s="12">
        <v>0</v>
      </c>
      <c r="M2315" s="12">
        <v>0</v>
      </c>
      <c r="N2315" s="12">
        <v>0</v>
      </c>
    </row>
    <row r="2316" spans="1:14">
      <c r="A2316" s="11" t="s">
        <v>1420</v>
      </c>
      <c r="B2316" s="12">
        <v>150</v>
      </c>
      <c r="C2316" s="12">
        <v>135</v>
      </c>
      <c r="D2316" s="12" t="s">
        <v>538</v>
      </c>
      <c r="E2316" s="12">
        <v>200</v>
      </c>
      <c r="F2316" s="73">
        <v>2</v>
      </c>
      <c r="G2316" s="73">
        <v>60</v>
      </c>
      <c r="H2316" s="12">
        <v>0</v>
      </c>
      <c r="I2316" s="12">
        <v>246</v>
      </c>
      <c r="J2316" s="12">
        <v>0</v>
      </c>
      <c r="K2316" s="12">
        <v>0</v>
      </c>
      <c r="L2316" s="12">
        <v>0</v>
      </c>
      <c r="M2316" s="12">
        <v>0</v>
      </c>
      <c r="N2316" s="12">
        <v>0</v>
      </c>
    </row>
    <row r="2317" spans="1:14" s="18" customFormat="1">
      <c r="A2317" s="17" t="s">
        <v>1420</v>
      </c>
      <c r="B2317" s="18">
        <v>150</v>
      </c>
      <c r="C2317" s="18">
        <v>135</v>
      </c>
      <c r="D2317" s="18" t="s">
        <v>553</v>
      </c>
      <c r="E2317" s="18">
        <v>200</v>
      </c>
      <c r="F2317" s="29">
        <v>2</v>
      </c>
      <c r="G2317" s="29">
        <v>60</v>
      </c>
      <c r="H2317" s="18">
        <v>0</v>
      </c>
      <c r="I2317" s="18">
        <v>246</v>
      </c>
      <c r="J2317" s="18">
        <v>0</v>
      </c>
      <c r="K2317" s="18">
        <v>0</v>
      </c>
      <c r="L2317" s="12">
        <v>0</v>
      </c>
      <c r="M2317" s="12">
        <v>0</v>
      </c>
      <c r="N2317" s="12">
        <v>0</v>
      </c>
    </row>
    <row r="2318" spans="1:14" s="18" customFormat="1">
      <c r="A2318" s="17" t="s">
        <v>1420</v>
      </c>
      <c r="B2318" s="18">
        <v>150</v>
      </c>
      <c r="C2318" s="18">
        <v>135</v>
      </c>
      <c r="D2318" s="18" t="s">
        <v>1138</v>
      </c>
      <c r="E2318" s="18">
        <v>200</v>
      </c>
      <c r="F2318" s="29">
        <v>2</v>
      </c>
      <c r="G2318" s="29">
        <v>60</v>
      </c>
      <c r="H2318" s="18">
        <v>0</v>
      </c>
      <c r="I2318" s="18">
        <v>246</v>
      </c>
      <c r="J2318" s="18">
        <v>0</v>
      </c>
      <c r="K2318" s="18">
        <v>0</v>
      </c>
      <c r="L2318" s="12">
        <v>0</v>
      </c>
      <c r="M2318" s="12">
        <v>0</v>
      </c>
      <c r="N2318" s="12">
        <v>0</v>
      </c>
    </row>
    <row r="2319" spans="1:14">
      <c r="A2319" s="11" t="s">
        <v>1420</v>
      </c>
      <c r="B2319" s="12">
        <v>150</v>
      </c>
      <c r="C2319" s="12">
        <v>135</v>
      </c>
      <c r="D2319" s="12" t="s">
        <v>1403</v>
      </c>
      <c r="E2319" s="12">
        <v>200</v>
      </c>
      <c r="F2319" s="73">
        <v>5</v>
      </c>
      <c r="G2319" s="73">
        <v>60</v>
      </c>
      <c r="H2319" s="12">
        <v>0</v>
      </c>
      <c r="I2319" s="12">
        <v>246</v>
      </c>
      <c r="J2319" s="12">
        <v>0</v>
      </c>
      <c r="K2319" s="12">
        <v>0</v>
      </c>
      <c r="L2319" s="12">
        <v>0</v>
      </c>
      <c r="M2319" s="12">
        <v>0</v>
      </c>
      <c r="N2319" s="12">
        <v>0</v>
      </c>
    </row>
    <row r="2320" spans="1:14" s="18" customFormat="1">
      <c r="A2320" s="19" t="s">
        <v>1420</v>
      </c>
      <c r="B2320" s="18">
        <v>150</v>
      </c>
      <c r="C2320" s="18">
        <v>135</v>
      </c>
      <c r="D2320" s="18" t="s">
        <v>1411</v>
      </c>
      <c r="E2320" s="18">
        <v>200</v>
      </c>
      <c r="F2320" s="29">
        <v>5</v>
      </c>
      <c r="G2320" s="29">
        <v>60</v>
      </c>
      <c r="H2320" s="18">
        <v>0</v>
      </c>
      <c r="I2320" s="18">
        <v>246</v>
      </c>
      <c r="J2320" s="18">
        <v>0</v>
      </c>
      <c r="K2320" s="18">
        <v>0</v>
      </c>
      <c r="L2320" s="12">
        <v>0</v>
      </c>
      <c r="M2320" s="12">
        <v>0</v>
      </c>
      <c r="N2320" s="12">
        <v>0</v>
      </c>
    </row>
    <row r="2321" spans="1:14" s="18" customFormat="1">
      <c r="A2321" s="19" t="s">
        <v>1420</v>
      </c>
      <c r="B2321" s="18">
        <v>150</v>
      </c>
      <c r="C2321" s="18">
        <v>135</v>
      </c>
      <c r="D2321" s="18" t="s">
        <v>1412</v>
      </c>
      <c r="E2321" s="18">
        <v>200</v>
      </c>
      <c r="F2321" s="29">
        <v>5</v>
      </c>
      <c r="G2321" s="29">
        <v>60</v>
      </c>
      <c r="H2321" s="18">
        <v>0</v>
      </c>
      <c r="I2321" s="18">
        <v>246</v>
      </c>
      <c r="J2321" s="18">
        <v>0</v>
      </c>
      <c r="K2321" s="18">
        <v>0</v>
      </c>
      <c r="L2321" s="12">
        <v>0</v>
      </c>
      <c r="M2321" s="12">
        <v>0</v>
      </c>
      <c r="N2321" s="12">
        <v>0</v>
      </c>
    </row>
    <row r="2322" spans="1:14" s="18" customFormat="1">
      <c r="A2322" s="17" t="s">
        <v>1420</v>
      </c>
      <c r="B2322" s="18">
        <v>150</v>
      </c>
      <c r="C2322" s="18">
        <v>135</v>
      </c>
      <c r="D2322" s="18" t="s">
        <v>1421</v>
      </c>
      <c r="E2322" s="18">
        <v>200</v>
      </c>
      <c r="F2322" s="29">
        <v>5</v>
      </c>
      <c r="G2322" s="29">
        <v>60</v>
      </c>
      <c r="H2322" s="18">
        <v>0</v>
      </c>
      <c r="I2322" s="18">
        <v>246</v>
      </c>
      <c r="J2322" s="18">
        <v>0</v>
      </c>
      <c r="K2322" s="18">
        <v>0</v>
      </c>
      <c r="L2322" s="12">
        <v>0</v>
      </c>
      <c r="M2322" s="12">
        <v>0</v>
      </c>
      <c r="N2322" s="12">
        <v>0</v>
      </c>
    </row>
    <row r="2323" spans="1:14" s="18" customFormat="1">
      <c r="A2323" s="17" t="s">
        <v>1420</v>
      </c>
      <c r="B2323" s="18">
        <v>150</v>
      </c>
      <c r="C2323" s="18">
        <v>135</v>
      </c>
      <c r="D2323" s="18" t="s">
        <v>1139</v>
      </c>
      <c r="E2323" s="18">
        <v>200</v>
      </c>
      <c r="F2323" s="29">
        <v>5</v>
      </c>
      <c r="G2323" s="29">
        <v>60</v>
      </c>
      <c r="H2323" s="18">
        <v>0</v>
      </c>
      <c r="I2323" s="18">
        <v>246</v>
      </c>
      <c r="J2323" s="18">
        <v>0</v>
      </c>
      <c r="K2323" s="18">
        <v>0</v>
      </c>
      <c r="L2323" s="12">
        <v>0</v>
      </c>
      <c r="M2323" s="12">
        <v>0</v>
      </c>
      <c r="N2323" s="12">
        <v>0</v>
      </c>
    </row>
    <row r="2325" spans="1:14">
      <c r="A2325" s="11" t="s">
        <v>1420</v>
      </c>
      <c r="B2325" s="12">
        <v>116</v>
      </c>
      <c r="C2325" s="12">
        <v>136</v>
      </c>
      <c r="D2325" s="12" t="s">
        <v>556</v>
      </c>
      <c r="E2325" s="12">
        <v>20</v>
      </c>
      <c r="F2325" s="73">
        <v>5</v>
      </c>
      <c r="G2325" s="21">
        <v>15</v>
      </c>
      <c r="H2325" s="12">
        <v>0</v>
      </c>
      <c r="I2325" s="12">
        <v>246</v>
      </c>
      <c r="J2325" s="12">
        <v>0</v>
      </c>
      <c r="K2325" s="12">
        <v>0</v>
      </c>
      <c r="L2325" s="12">
        <v>0</v>
      </c>
      <c r="M2325" s="12">
        <v>0</v>
      </c>
      <c r="N2325" s="12">
        <v>0</v>
      </c>
    </row>
    <row r="2326" spans="1:14">
      <c r="A2326" s="11" t="s">
        <v>1420</v>
      </c>
      <c r="B2326" s="12">
        <v>116</v>
      </c>
      <c r="C2326" s="12">
        <v>136</v>
      </c>
      <c r="D2326" s="12" t="s">
        <v>550</v>
      </c>
      <c r="E2326" s="12">
        <v>20</v>
      </c>
      <c r="F2326" s="73">
        <v>5</v>
      </c>
      <c r="G2326" s="21">
        <v>15</v>
      </c>
      <c r="H2326" s="12">
        <v>0</v>
      </c>
      <c r="I2326" s="12">
        <v>246</v>
      </c>
      <c r="J2326" s="12">
        <v>0</v>
      </c>
      <c r="K2326" s="12">
        <v>0</v>
      </c>
      <c r="L2326" s="12">
        <v>0</v>
      </c>
      <c r="M2326" s="12">
        <v>0</v>
      </c>
      <c r="N2326" s="12">
        <v>0</v>
      </c>
    </row>
    <row r="2327" spans="1:14">
      <c r="A2327" s="11" t="s">
        <v>1420</v>
      </c>
      <c r="B2327" s="12">
        <v>116</v>
      </c>
      <c r="C2327" s="12">
        <v>136</v>
      </c>
      <c r="D2327" s="12" t="s">
        <v>552</v>
      </c>
      <c r="E2327" s="12">
        <v>20</v>
      </c>
      <c r="F2327" s="73">
        <v>5</v>
      </c>
      <c r="G2327" s="21">
        <v>15</v>
      </c>
      <c r="H2327" s="12">
        <v>0</v>
      </c>
      <c r="I2327" s="12">
        <v>246</v>
      </c>
      <c r="J2327" s="12">
        <v>0</v>
      </c>
      <c r="K2327" s="12">
        <v>0</v>
      </c>
      <c r="L2327" s="12">
        <v>0</v>
      </c>
      <c r="M2327" s="12">
        <v>0</v>
      </c>
      <c r="N2327" s="12">
        <v>0</v>
      </c>
    </row>
    <row r="2328" spans="1:14">
      <c r="A2328" s="11" t="s">
        <v>1420</v>
      </c>
      <c r="B2328" s="12">
        <v>116</v>
      </c>
      <c r="C2328" s="12">
        <v>136</v>
      </c>
      <c r="D2328" s="12" t="s">
        <v>539</v>
      </c>
      <c r="E2328" s="12">
        <v>20</v>
      </c>
      <c r="F2328" s="73">
        <v>5</v>
      </c>
      <c r="G2328" s="21">
        <v>15</v>
      </c>
      <c r="H2328" s="12">
        <v>0</v>
      </c>
      <c r="I2328" s="12">
        <v>246</v>
      </c>
      <c r="J2328" s="12">
        <v>0</v>
      </c>
      <c r="K2328" s="12">
        <v>0</v>
      </c>
      <c r="L2328" s="12">
        <v>0</v>
      </c>
      <c r="M2328" s="12">
        <v>0</v>
      </c>
      <c r="N2328" s="12">
        <v>0</v>
      </c>
    </row>
    <row r="2329" spans="1:14">
      <c r="A2329" s="11" t="s">
        <v>1420</v>
      </c>
      <c r="B2329" s="12">
        <v>116</v>
      </c>
      <c r="C2329" s="12">
        <v>136</v>
      </c>
      <c r="D2329" s="12" t="s">
        <v>548</v>
      </c>
      <c r="E2329" s="12">
        <v>20</v>
      </c>
      <c r="F2329" s="73">
        <v>5</v>
      </c>
      <c r="G2329" s="21">
        <v>15</v>
      </c>
      <c r="H2329" s="12">
        <v>0</v>
      </c>
      <c r="I2329" s="12">
        <v>246</v>
      </c>
      <c r="J2329" s="12">
        <v>0</v>
      </c>
      <c r="K2329" s="12">
        <v>0</v>
      </c>
      <c r="L2329" s="12">
        <v>0</v>
      </c>
      <c r="M2329" s="12">
        <v>0</v>
      </c>
      <c r="N2329" s="12">
        <v>0</v>
      </c>
    </row>
    <row r="2330" spans="1:14">
      <c r="A2330" s="11" t="s">
        <v>1420</v>
      </c>
      <c r="B2330" s="12">
        <v>240</v>
      </c>
      <c r="C2330" s="12">
        <v>90</v>
      </c>
      <c r="D2330" s="12" t="s">
        <v>556</v>
      </c>
      <c r="E2330" s="12">
        <v>20</v>
      </c>
      <c r="F2330" s="73">
        <v>5</v>
      </c>
      <c r="G2330" s="21">
        <v>15</v>
      </c>
      <c r="H2330" s="12">
        <v>0</v>
      </c>
      <c r="I2330" s="12">
        <v>246</v>
      </c>
      <c r="J2330" s="12">
        <v>0</v>
      </c>
      <c r="K2330" s="12">
        <v>0</v>
      </c>
      <c r="L2330" s="12">
        <v>0</v>
      </c>
      <c r="M2330" s="12">
        <v>0</v>
      </c>
      <c r="N2330" s="12">
        <v>0</v>
      </c>
    </row>
    <row r="2331" spans="1:14">
      <c r="A2331" s="11" t="s">
        <v>1420</v>
      </c>
      <c r="B2331" s="12">
        <v>240</v>
      </c>
      <c r="C2331" s="12">
        <v>90</v>
      </c>
      <c r="D2331" s="12" t="s">
        <v>550</v>
      </c>
      <c r="E2331" s="12">
        <v>20</v>
      </c>
      <c r="F2331" s="73">
        <v>5</v>
      </c>
      <c r="G2331" s="21">
        <v>15</v>
      </c>
      <c r="H2331" s="12">
        <v>0</v>
      </c>
      <c r="I2331" s="12">
        <v>246</v>
      </c>
      <c r="J2331" s="12">
        <v>0</v>
      </c>
      <c r="K2331" s="12">
        <v>0</v>
      </c>
      <c r="L2331" s="12">
        <v>0</v>
      </c>
      <c r="M2331" s="12">
        <v>0</v>
      </c>
      <c r="N2331" s="12">
        <v>0</v>
      </c>
    </row>
    <row r="2332" spans="1:14">
      <c r="A2332" s="11" t="s">
        <v>1420</v>
      </c>
      <c r="B2332" s="12">
        <v>240</v>
      </c>
      <c r="C2332" s="12">
        <v>90</v>
      </c>
      <c r="D2332" s="12" t="s">
        <v>552</v>
      </c>
      <c r="E2332" s="12">
        <v>20</v>
      </c>
      <c r="F2332" s="73">
        <v>5</v>
      </c>
      <c r="G2332" s="21">
        <v>15</v>
      </c>
      <c r="H2332" s="12">
        <v>0</v>
      </c>
      <c r="I2332" s="12">
        <v>246</v>
      </c>
      <c r="J2332" s="12">
        <v>0</v>
      </c>
      <c r="K2332" s="12">
        <v>0</v>
      </c>
      <c r="L2332" s="12">
        <v>0</v>
      </c>
      <c r="M2332" s="12">
        <v>0</v>
      </c>
      <c r="N2332" s="12">
        <v>0</v>
      </c>
    </row>
    <row r="2333" spans="1:14">
      <c r="A2333" s="11" t="s">
        <v>1420</v>
      </c>
      <c r="B2333" s="12">
        <v>240</v>
      </c>
      <c r="C2333" s="12">
        <v>90</v>
      </c>
      <c r="D2333" s="12" t="s">
        <v>539</v>
      </c>
      <c r="E2333" s="12">
        <v>20</v>
      </c>
      <c r="F2333" s="73">
        <v>5</v>
      </c>
      <c r="G2333" s="21">
        <v>15</v>
      </c>
      <c r="H2333" s="12">
        <v>0</v>
      </c>
      <c r="I2333" s="12">
        <v>246</v>
      </c>
      <c r="J2333" s="12">
        <v>0</v>
      </c>
      <c r="K2333" s="12">
        <v>0</v>
      </c>
      <c r="L2333" s="12">
        <v>0</v>
      </c>
      <c r="M2333" s="12">
        <v>0</v>
      </c>
      <c r="N2333" s="12">
        <v>0</v>
      </c>
    </row>
    <row r="2334" spans="1:14">
      <c r="A2334" s="11" t="s">
        <v>1420</v>
      </c>
      <c r="B2334" s="12">
        <v>240</v>
      </c>
      <c r="C2334" s="12">
        <v>90</v>
      </c>
      <c r="D2334" s="12" t="s">
        <v>548</v>
      </c>
      <c r="E2334" s="12">
        <v>20</v>
      </c>
      <c r="F2334" s="73">
        <v>5</v>
      </c>
      <c r="G2334" s="21">
        <v>15</v>
      </c>
      <c r="H2334" s="12">
        <v>0</v>
      </c>
      <c r="I2334" s="12">
        <v>246</v>
      </c>
      <c r="J2334" s="12">
        <v>0</v>
      </c>
      <c r="K2334" s="12">
        <v>0</v>
      </c>
      <c r="L2334" s="12">
        <v>0</v>
      </c>
      <c r="M2334" s="12">
        <v>0</v>
      </c>
      <c r="N2334" s="12">
        <v>0</v>
      </c>
    </row>
    <row r="2335" spans="1:14">
      <c r="A2335" s="11" t="s">
        <v>1420</v>
      </c>
      <c r="B2335" s="12">
        <v>135</v>
      </c>
      <c r="C2335" s="12">
        <v>97</v>
      </c>
      <c r="D2335" s="12" t="s">
        <v>556</v>
      </c>
      <c r="E2335" s="12">
        <v>20</v>
      </c>
      <c r="F2335" s="73">
        <v>5</v>
      </c>
      <c r="G2335" s="21">
        <v>15</v>
      </c>
      <c r="H2335" s="12">
        <v>0</v>
      </c>
      <c r="I2335" s="12">
        <v>246</v>
      </c>
      <c r="J2335" s="12">
        <v>0</v>
      </c>
      <c r="K2335" s="12">
        <v>0</v>
      </c>
      <c r="L2335" s="12">
        <v>0</v>
      </c>
      <c r="M2335" s="12">
        <v>0</v>
      </c>
      <c r="N2335" s="12">
        <v>0</v>
      </c>
    </row>
    <row r="2336" spans="1:14">
      <c r="A2336" s="11" t="s">
        <v>1420</v>
      </c>
      <c r="B2336" s="12">
        <v>135</v>
      </c>
      <c r="C2336" s="12">
        <v>97</v>
      </c>
      <c r="D2336" s="12" t="s">
        <v>550</v>
      </c>
      <c r="E2336" s="12">
        <v>20</v>
      </c>
      <c r="F2336" s="73">
        <v>5</v>
      </c>
      <c r="G2336" s="21">
        <v>15</v>
      </c>
      <c r="H2336" s="12">
        <v>0</v>
      </c>
      <c r="I2336" s="12">
        <v>246</v>
      </c>
      <c r="J2336" s="12">
        <v>0</v>
      </c>
      <c r="K2336" s="12">
        <v>0</v>
      </c>
      <c r="L2336" s="12">
        <v>0</v>
      </c>
      <c r="M2336" s="12">
        <v>0</v>
      </c>
      <c r="N2336" s="12">
        <v>0</v>
      </c>
    </row>
    <row r="2337" spans="1:14">
      <c r="A2337" s="11" t="s">
        <v>1420</v>
      </c>
      <c r="B2337" s="12">
        <v>135</v>
      </c>
      <c r="C2337" s="12">
        <v>97</v>
      </c>
      <c r="D2337" s="12" t="s">
        <v>552</v>
      </c>
      <c r="E2337" s="12">
        <v>20</v>
      </c>
      <c r="F2337" s="73">
        <v>5</v>
      </c>
      <c r="G2337" s="21">
        <v>15</v>
      </c>
      <c r="H2337" s="12">
        <v>0</v>
      </c>
      <c r="I2337" s="12">
        <v>246</v>
      </c>
      <c r="J2337" s="12">
        <v>0</v>
      </c>
      <c r="K2337" s="12">
        <v>0</v>
      </c>
      <c r="L2337" s="12">
        <v>0</v>
      </c>
      <c r="M2337" s="12">
        <v>0</v>
      </c>
      <c r="N2337" s="12">
        <v>0</v>
      </c>
    </row>
    <row r="2338" spans="1:14">
      <c r="A2338" s="11" t="s">
        <v>1420</v>
      </c>
      <c r="B2338" s="12">
        <v>135</v>
      </c>
      <c r="C2338" s="12">
        <v>97</v>
      </c>
      <c r="D2338" s="12" t="s">
        <v>539</v>
      </c>
      <c r="E2338" s="12">
        <v>20</v>
      </c>
      <c r="F2338" s="73">
        <v>5</v>
      </c>
      <c r="G2338" s="21">
        <v>15</v>
      </c>
      <c r="H2338" s="12">
        <v>0</v>
      </c>
      <c r="I2338" s="12">
        <v>246</v>
      </c>
      <c r="J2338" s="12">
        <v>0</v>
      </c>
      <c r="K2338" s="12">
        <v>0</v>
      </c>
      <c r="L2338" s="12">
        <v>0</v>
      </c>
      <c r="M2338" s="12">
        <v>0</v>
      </c>
      <c r="N2338" s="12">
        <v>0</v>
      </c>
    </row>
    <row r="2339" spans="1:14">
      <c r="A2339" s="11" t="s">
        <v>1420</v>
      </c>
      <c r="B2339" s="12">
        <v>135</v>
      </c>
      <c r="C2339" s="12">
        <v>97</v>
      </c>
      <c r="D2339" s="12" t="s">
        <v>548</v>
      </c>
      <c r="E2339" s="12">
        <v>20</v>
      </c>
      <c r="F2339" s="73">
        <v>5</v>
      </c>
      <c r="G2339" s="21">
        <v>15</v>
      </c>
      <c r="H2339" s="12">
        <v>0</v>
      </c>
      <c r="I2339" s="12">
        <v>246</v>
      </c>
      <c r="J2339" s="12">
        <v>0</v>
      </c>
      <c r="K2339" s="12">
        <v>0</v>
      </c>
      <c r="L2339" s="12">
        <v>0</v>
      </c>
      <c r="M2339" s="12">
        <v>0</v>
      </c>
      <c r="N2339" s="12">
        <v>0</v>
      </c>
    </row>
    <row r="2340" spans="1:14">
      <c r="A2340" s="11" t="s">
        <v>1420</v>
      </c>
      <c r="B2340" s="12">
        <v>180</v>
      </c>
      <c r="C2340" s="12">
        <v>243</v>
      </c>
      <c r="D2340" s="12" t="s">
        <v>556</v>
      </c>
      <c r="E2340" s="12">
        <v>20</v>
      </c>
      <c r="F2340" s="73">
        <v>5</v>
      </c>
      <c r="G2340" s="21">
        <v>15</v>
      </c>
      <c r="H2340" s="12">
        <v>0</v>
      </c>
      <c r="I2340" s="12">
        <v>246</v>
      </c>
      <c r="J2340" s="12">
        <v>0</v>
      </c>
      <c r="K2340" s="12">
        <v>0</v>
      </c>
      <c r="L2340" s="12">
        <v>0</v>
      </c>
      <c r="M2340" s="12">
        <v>0</v>
      </c>
      <c r="N2340" s="12">
        <v>0</v>
      </c>
    </row>
    <row r="2341" spans="1:14">
      <c r="A2341" s="11" t="s">
        <v>1420</v>
      </c>
      <c r="B2341" s="12">
        <v>180</v>
      </c>
      <c r="C2341" s="12">
        <v>243</v>
      </c>
      <c r="D2341" s="12" t="s">
        <v>550</v>
      </c>
      <c r="E2341" s="12">
        <v>20</v>
      </c>
      <c r="F2341" s="73">
        <v>5</v>
      </c>
      <c r="G2341" s="21">
        <v>15</v>
      </c>
      <c r="H2341" s="12">
        <v>0</v>
      </c>
      <c r="I2341" s="12">
        <v>246</v>
      </c>
      <c r="J2341" s="12">
        <v>0</v>
      </c>
      <c r="K2341" s="12">
        <v>0</v>
      </c>
      <c r="L2341" s="12">
        <v>0</v>
      </c>
      <c r="M2341" s="12">
        <v>0</v>
      </c>
      <c r="N2341" s="12">
        <v>0</v>
      </c>
    </row>
    <row r="2342" spans="1:14">
      <c r="A2342" s="11" t="s">
        <v>1420</v>
      </c>
      <c r="B2342" s="12">
        <v>180</v>
      </c>
      <c r="C2342" s="12">
        <v>243</v>
      </c>
      <c r="D2342" s="12" t="s">
        <v>552</v>
      </c>
      <c r="E2342" s="12">
        <v>20</v>
      </c>
      <c r="F2342" s="73">
        <v>5</v>
      </c>
      <c r="G2342" s="21">
        <v>15</v>
      </c>
      <c r="H2342" s="12">
        <v>0</v>
      </c>
      <c r="I2342" s="12">
        <v>246</v>
      </c>
      <c r="J2342" s="12">
        <v>0</v>
      </c>
      <c r="K2342" s="12">
        <v>0</v>
      </c>
      <c r="L2342" s="12">
        <v>0</v>
      </c>
      <c r="M2342" s="12">
        <v>0</v>
      </c>
      <c r="N2342" s="12">
        <v>0</v>
      </c>
    </row>
    <row r="2343" spans="1:14">
      <c r="A2343" s="11" t="s">
        <v>1420</v>
      </c>
      <c r="B2343" s="12">
        <v>180</v>
      </c>
      <c r="C2343" s="12">
        <v>243</v>
      </c>
      <c r="D2343" s="12" t="s">
        <v>539</v>
      </c>
      <c r="E2343" s="12">
        <v>20</v>
      </c>
      <c r="F2343" s="73">
        <v>5</v>
      </c>
      <c r="G2343" s="21">
        <v>15</v>
      </c>
      <c r="H2343" s="12">
        <v>0</v>
      </c>
      <c r="I2343" s="12">
        <v>246</v>
      </c>
      <c r="J2343" s="12">
        <v>0</v>
      </c>
      <c r="K2343" s="12">
        <v>0</v>
      </c>
      <c r="L2343" s="12">
        <v>0</v>
      </c>
      <c r="M2343" s="12">
        <v>0</v>
      </c>
      <c r="N2343" s="12">
        <v>0</v>
      </c>
    </row>
    <row r="2344" spans="1:14">
      <c r="A2344" s="11" t="s">
        <v>1420</v>
      </c>
      <c r="B2344" s="12">
        <v>180</v>
      </c>
      <c r="C2344" s="12">
        <v>243</v>
      </c>
      <c r="D2344" s="12" t="s">
        <v>548</v>
      </c>
      <c r="E2344" s="12">
        <v>20</v>
      </c>
      <c r="F2344" s="73">
        <v>5</v>
      </c>
      <c r="G2344" s="21">
        <v>15</v>
      </c>
      <c r="H2344" s="12">
        <v>0</v>
      </c>
      <c r="I2344" s="12">
        <v>246</v>
      </c>
      <c r="J2344" s="12">
        <v>0</v>
      </c>
      <c r="K2344" s="12">
        <v>0</v>
      </c>
      <c r="L2344" s="12">
        <v>0</v>
      </c>
      <c r="M2344" s="12">
        <v>0</v>
      </c>
      <c r="N2344" s="12">
        <v>0</v>
      </c>
    </row>
    <row r="2345" spans="1:14">
      <c r="A2345" s="11" t="s">
        <v>1420</v>
      </c>
      <c r="B2345" s="12">
        <v>50</v>
      </c>
      <c r="C2345" s="12">
        <v>40</v>
      </c>
      <c r="D2345" s="12" t="s">
        <v>556</v>
      </c>
      <c r="E2345" s="12">
        <v>20</v>
      </c>
      <c r="F2345" s="73">
        <v>5</v>
      </c>
      <c r="G2345" s="21">
        <v>15</v>
      </c>
      <c r="H2345" s="12">
        <v>0</v>
      </c>
      <c r="I2345" s="12">
        <v>246</v>
      </c>
      <c r="J2345" s="12">
        <v>0</v>
      </c>
      <c r="K2345" s="12">
        <v>0</v>
      </c>
      <c r="L2345" s="12">
        <v>0</v>
      </c>
      <c r="M2345" s="12">
        <v>0</v>
      </c>
      <c r="N2345" s="12">
        <v>0</v>
      </c>
    </row>
    <row r="2346" spans="1:14">
      <c r="A2346" s="11" t="s">
        <v>1420</v>
      </c>
      <c r="B2346" s="12">
        <v>50</v>
      </c>
      <c r="C2346" s="12">
        <v>40</v>
      </c>
      <c r="D2346" s="12" t="s">
        <v>550</v>
      </c>
      <c r="E2346" s="12">
        <v>20</v>
      </c>
      <c r="F2346" s="73">
        <v>5</v>
      </c>
      <c r="G2346" s="21">
        <v>15</v>
      </c>
      <c r="H2346" s="12">
        <v>0</v>
      </c>
      <c r="I2346" s="12">
        <v>246</v>
      </c>
      <c r="J2346" s="12">
        <v>0</v>
      </c>
      <c r="K2346" s="12">
        <v>0</v>
      </c>
      <c r="L2346" s="12">
        <v>0</v>
      </c>
      <c r="M2346" s="12">
        <v>0</v>
      </c>
      <c r="N2346" s="12">
        <v>0</v>
      </c>
    </row>
    <row r="2347" spans="1:14">
      <c r="A2347" s="11" t="s">
        <v>1420</v>
      </c>
      <c r="B2347" s="12">
        <v>50</v>
      </c>
      <c r="C2347" s="12">
        <v>40</v>
      </c>
      <c r="D2347" s="12" t="s">
        <v>552</v>
      </c>
      <c r="E2347" s="12">
        <v>20</v>
      </c>
      <c r="F2347" s="73">
        <v>5</v>
      </c>
      <c r="G2347" s="21">
        <v>15</v>
      </c>
      <c r="H2347" s="12">
        <v>0</v>
      </c>
      <c r="I2347" s="12">
        <v>246</v>
      </c>
      <c r="J2347" s="12">
        <v>0</v>
      </c>
      <c r="K2347" s="12">
        <v>0</v>
      </c>
      <c r="L2347" s="12">
        <v>0</v>
      </c>
      <c r="M2347" s="12">
        <v>0</v>
      </c>
      <c r="N2347" s="12">
        <v>0</v>
      </c>
    </row>
    <row r="2348" spans="1:14">
      <c r="A2348" s="11" t="s">
        <v>1420</v>
      </c>
      <c r="B2348" s="12">
        <v>50</v>
      </c>
      <c r="C2348" s="12">
        <v>40</v>
      </c>
      <c r="D2348" s="12" t="s">
        <v>548</v>
      </c>
      <c r="E2348" s="12">
        <v>20</v>
      </c>
      <c r="F2348" s="73">
        <v>5</v>
      </c>
      <c r="G2348" s="21">
        <v>15</v>
      </c>
      <c r="H2348" s="12">
        <v>0</v>
      </c>
      <c r="I2348" s="12">
        <v>246</v>
      </c>
      <c r="J2348" s="12">
        <v>0</v>
      </c>
      <c r="K2348" s="12">
        <v>0</v>
      </c>
      <c r="L2348" s="12">
        <v>0</v>
      </c>
      <c r="M2348" s="12">
        <v>0</v>
      </c>
      <c r="N2348" s="12">
        <v>0</v>
      </c>
    </row>
    <row r="2349" spans="1:14">
      <c r="A2349" s="11" t="s">
        <v>1420</v>
      </c>
      <c r="B2349" s="12">
        <v>125</v>
      </c>
      <c r="C2349" s="12">
        <v>35</v>
      </c>
      <c r="D2349" s="12" t="s">
        <v>556</v>
      </c>
      <c r="E2349" s="12">
        <v>20</v>
      </c>
      <c r="F2349" s="73">
        <v>5</v>
      </c>
      <c r="G2349" s="21">
        <v>15</v>
      </c>
      <c r="H2349" s="12">
        <v>0</v>
      </c>
      <c r="I2349" s="12">
        <v>246</v>
      </c>
      <c r="J2349" s="12">
        <v>0</v>
      </c>
      <c r="K2349" s="12">
        <v>0</v>
      </c>
      <c r="L2349" s="12">
        <v>0</v>
      </c>
      <c r="M2349" s="12">
        <v>0</v>
      </c>
      <c r="N2349" s="12">
        <v>0</v>
      </c>
    </row>
    <row r="2350" spans="1:14">
      <c r="A2350" s="11" t="s">
        <v>1420</v>
      </c>
      <c r="B2350" s="12">
        <v>125</v>
      </c>
      <c r="C2350" s="12">
        <v>35</v>
      </c>
      <c r="D2350" s="12" t="s">
        <v>550</v>
      </c>
      <c r="E2350" s="12">
        <v>20</v>
      </c>
      <c r="F2350" s="73">
        <v>5</v>
      </c>
      <c r="G2350" s="21">
        <v>15</v>
      </c>
      <c r="H2350" s="12">
        <v>0</v>
      </c>
      <c r="I2350" s="12">
        <v>246</v>
      </c>
      <c r="J2350" s="12">
        <v>0</v>
      </c>
      <c r="K2350" s="12">
        <v>0</v>
      </c>
      <c r="L2350" s="12">
        <v>0</v>
      </c>
      <c r="M2350" s="12">
        <v>0</v>
      </c>
      <c r="N2350" s="12">
        <v>0</v>
      </c>
    </row>
    <row r="2351" spans="1:14">
      <c r="A2351" s="11" t="s">
        <v>1420</v>
      </c>
      <c r="B2351" s="12">
        <v>125</v>
      </c>
      <c r="C2351" s="12">
        <v>35</v>
      </c>
      <c r="D2351" s="12" t="s">
        <v>552</v>
      </c>
      <c r="E2351" s="12">
        <v>20</v>
      </c>
      <c r="F2351" s="73">
        <v>5</v>
      </c>
      <c r="G2351" s="21">
        <v>15</v>
      </c>
      <c r="H2351" s="12">
        <v>0</v>
      </c>
      <c r="I2351" s="12">
        <v>246</v>
      </c>
      <c r="J2351" s="12">
        <v>0</v>
      </c>
      <c r="K2351" s="12">
        <v>0</v>
      </c>
      <c r="L2351" s="12">
        <v>0</v>
      </c>
      <c r="M2351" s="12">
        <v>0</v>
      </c>
      <c r="N2351" s="12">
        <v>0</v>
      </c>
    </row>
    <row r="2352" spans="1:14">
      <c r="A2352" s="11" t="s">
        <v>1420</v>
      </c>
      <c r="B2352" s="12">
        <v>125</v>
      </c>
      <c r="C2352" s="12">
        <v>35</v>
      </c>
      <c r="D2352" s="12" t="s">
        <v>548</v>
      </c>
      <c r="E2352" s="12">
        <v>20</v>
      </c>
      <c r="F2352" s="73">
        <v>5</v>
      </c>
      <c r="G2352" s="21">
        <v>15</v>
      </c>
      <c r="H2352" s="12">
        <v>0</v>
      </c>
      <c r="I2352" s="12">
        <v>246</v>
      </c>
      <c r="J2352" s="12">
        <v>0</v>
      </c>
      <c r="K2352" s="12">
        <v>0</v>
      </c>
      <c r="L2352" s="12">
        <v>0</v>
      </c>
      <c r="M2352" s="12">
        <v>0</v>
      </c>
      <c r="N2352" s="12">
        <v>0</v>
      </c>
    </row>
    <row r="2353" spans="1:14">
      <c r="A2353" s="11" t="s">
        <v>1420</v>
      </c>
      <c r="B2353" s="12">
        <v>195</v>
      </c>
      <c r="C2353" s="12">
        <v>133</v>
      </c>
      <c r="D2353" s="12" t="s">
        <v>556</v>
      </c>
      <c r="E2353" s="12">
        <v>20</v>
      </c>
      <c r="F2353" s="73">
        <v>5</v>
      </c>
      <c r="G2353" s="21">
        <v>15</v>
      </c>
      <c r="H2353" s="12">
        <v>0</v>
      </c>
      <c r="I2353" s="12">
        <v>246</v>
      </c>
      <c r="J2353" s="12">
        <v>0</v>
      </c>
      <c r="K2353" s="12">
        <v>0</v>
      </c>
      <c r="L2353" s="12">
        <v>0</v>
      </c>
      <c r="M2353" s="12">
        <v>0</v>
      </c>
      <c r="N2353" s="12">
        <v>0</v>
      </c>
    </row>
    <row r="2354" spans="1:14">
      <c r="A2354" s="11" t="s">
        <v>1420</v>
      </c>
      <c r="B2354" s="12">
        <v>195</v>
      </c>
      <c r="C2354" s="12">
        <v>133</v>
      </c>
      <c r="D2354" s="12" t="s">
        <v>550</v>
      </c>
      <c r="E2354" s="12">
        <v>20</v>
      </c>
      <c r="F2354" s="73">
        <v>5</v>
      </c>
      <c r="G2354" s="21">
        <v>15</v>
      </c>
      <c r="H2354" s="12">
        <v>0</v>
      </c>
      <c r="I2354" s="12">
        <v>246</v>
      </c>
      <c r="J2354" s="12">
        <v>0</v>
      </c>
      <c r="K2354" s="12">
        <v>0</v>
      </c>
      <c r="L2354" s="12">
        <v>0</v>
      </c>
      <c r="M2354" s="12">
        <v>0</v>
      </c>
      <c r="N2354" s="12">
        <v>0</v>
      </c>
    </row>
    <row r="2355" spans="1:14">
      <c r="A2355" s="11" t="s">
        <v>1420</v>
      </c>
      <c r="B2355" s="12">
        <v>195</v>
      </c>
      <c r="C2355" s="12">
        <v>133</v>
      </c>
      <c r="D2355" s="12" t="s">
        <v>552</v>
      </c>
      <c r="E2355" s="12">
        <v>20</v>
      </c>
      <c r="F2355" s="73">
        <v>5</v>
      </c>
      <c r="G2355" s="21">
        <v>15</v>
      </c>
      <c r="H2355" s="12">
        <v>0</v>
      </c>
      <c r="I2355" s="12">
        <v>246</v>
      </c>
      <c r="J2355" s="12">
        <v>0</v>
      </c>
      <c r="K2355" s="12">
        <v>0</v>
      </c>
      <c r="L2355" s="12">
        <v>0</v>
      </c>
      <c r="M2355" s="12">
        <v>0</v>
      </c>
      <c r="N2355" s="12">
        <v>0</v>
      </c>
    </row>
    <row r="2356" spans="1:14">
      <c r="A2356" s="11" t="s">
        <v>1420</v>
      </c>
      <c r="B2356" s="12">
        <v>195</v>
      </c>
      <c r="C2356" s="12">
        <v>133</v>
      </c>
      <c r="D2356" s="12" t="s">
        <v>548</v>
      </c>
      <c r="E2356" s="12">
        <v>20</v>
      </c>
      <c r="F2356" s="73">
        <v>5</v>
      </c>
      <c r="G2356" s="21">
        <v>15</v>
      </c>
      <c r="H2356" s="12">
        <v>0</v>
      </c>
      <c r="I2356" s="12">
        <v>246</v>
      </c>
      <c r="J2356" s="12">
        <v>0</v>
      </c>
      <c r="K2356" s="12">
        <v>0</v>
      </c>
      <c r="L2356" s="12">
        <v>0</v>
      </c>
      <c r="M2356" s="12">
        <v>0</v>
      </c>
      <c r="N2356" s="12">
        <v>0</v>
      </c>
    </row>
    <row r="2357" spans="1:14">
      <c r="A2357" s="11" t="s">
        <v>1420</v>
      </c>
      <c r="B2357" s="12">
        <v>242</v>
      </c>
      <c r="C2357" s="12">
        <v>153</v>
      </c>
      <c r="D2357" s="12" t="s">
        <v>556</v>
      </c>
      <c r="E2357" s="12">
        <v>20</v>
      </c>
      <c r="F2357" s="73">
        <v>5</v>
      </c>
      <c r="G2357" s="21">
        <v>15</v>
      </c>
      <c r="H2357" s="12">
        <v>0</v>
      </c>
      <c r="I2357" s="12">
        <v>246</v>
      </c>
      <c r="J2357" s="12">
        <v>0</v>
      </c>
      <c r="K2357" s="12">
        <v>0</v>
      </c>
      <c r="L2357" s="12">
        <v>0</v>
      </c>
      <c r="M2357" s="12">
        <v>0</v>
      </c>
      <c r="N2357" s="12">
        <v>0</v>
      </c>
    </row>
    <row r="2358" spans="1:14">
      <c r="A2358" s="11" t="s">
        <v>1420</v>
      </c>
      <c r="B2358" s="12">
        <v>242</v>
      </c>
      <c r="C2358" s="12">
        <v>153</v>
      </c>
      <c r="D2358" s="12" t="s">
        <v>550</v>
      </c>
      <c r="E2358" s="12">
        <v>20</v>
      </c>
      <c r="F2358" s="73">
        <v>5</v>
      </c>
      <c r="G2358" s="21">
        <v>15</v>
      </c>
      <c r="H2358" s="12">
        <v>0</v>
      </c>
      <c r="I2358" s="12">
        <v>246</v>
      </c>
      <c r="J2358" s="12">
        <v>0</v>
      </c>
      <c r="K2358" s="12">
        <v>0</v>
      </c>
      <c r="L2358" s="12">
        <v>0</v>
      </c>
      <c r="M2358" s="12">
        <v>0</v>
      </c>
      <c r="N2358" s="12">
        <v>0</v>
      </c>
    </row>
    <row r="2359" spans="1:14">
      <c r="A2359" s="11" t="s">
        <v>1420</v>
      </c>
      <c r="B2359" s="12">
        <v>242</v>
      </c>
      <c r="C2359" s="12">
        <v>153</v>
      </c>
      <c r="D2359" s="12" t="s">
        <v>552</v>
      </c>
      <c r="E2359" s="12">
        <v>20</v>
      </c>
      <c r="F2359" s="73">
        <v>5</v>
      </c>
      <c r="G2359" s="21">
        <v>15</v>
      </c>
      <c r="H2359" s="12">
        <v>0</v>
      </c>
      <c r="I2359" s="12">
        <v>246</v>
      </c>
      <c r="J2359" s="12">
        <v>0</v>
      </c>
      <c r="K2359" s="12">
        <v>0</v>
      </c>
      <c r="L2359" s="12">
        <v>0</v>
      </c>
      <c r="M2359" s="12">
        <v>0</v>
      </c>
      <c r="N2359" s="12">
        <v>0</v>
      </c>
    </row>
    <row r="2360" spans="1:14">
      <c r="A2360" s="11" t="s">
        <v>1420</v>
      </c>
      <c r="B2360" s="12">
        <v>242</v>
      </c>
      <c r="C2360" s="12">
        <v>153</v>
      </c>
      <c r="D2360" s="12" t="s">
        <v>548</v>
      </c>
      <c r="E2360" s="12">
        <v>20</v>
      </c>
      <c r="F2360" s="73">
        <v>5</v>
      </c>
      <c r="G2360" s="21">
        <v>15</v>
      </c>
      <c r="H2360" s="12">
        <v>0</v>
      </c>
      <c r="I2360" s="12">
        <v>246</v>
      </c>
      <c r="J2360" s="12">
        <v>0</v>
      </c>
      <c r="K2360" s="12">
        <v>0</v>
      </c>
      <c r="L2360" s="12">
        <v>0</v>
      </c>
      <c r="M2360" s="12">
        <v>0</v>
      </c>
      <c r="N2360" s="12">
        <v>0</v>
      </c>
    </row>
    <row r="2361" spans="1:14">
      <c r="A2361" s="11" t="s">
        <v>1420</v>
      </c>
      <c r="B2361" s="12">
        <v>152</v>
      </c>
      <c r="C2361" s="12">
        <v>189</v>
      </c>
      <c r="D2361" s="12" t="s">
        <v>556</v>
      </c>
      <c r="E2361" s="12">
        <v>20</v>
      </c>
      <c r="F2361" s="73">
        <v>5</v>
      </c>
      <c r="G2361" s="21">
        <v>15</v>
      </c>
      <c r="H2361" s="12">
        <v>0</v>
      </c>
      <c r="I2361" s="12">
        <v>246</v>
      </c>
      <c r="J2361" s="12">
        <v>0</v>
      </c>
      <c r="K2361" s="12">
        <v>0</v>
      </c>
      <c r="L2361" s="12">
        <v>0</v>
      </c>
      <c r="M2361" s="12">
        <v>0</v>
      </c>
      <c r="N2361" s="12">
        <v>0</v>
      </c>
    </row>
    <row r="2362" spans="1:14">
      <c r="A2362" s="11" t="s">
        <v>1420</v>
      </c>
      <c r="B2362" s="12">
        <v>152</v>
      </c>
      <c r="C2362" s="12">
        <v>189</v>
      </c>
      <c r="D2362" s="12" t="s">
        <v>550</v>
      </c>
      <c r="E2362" s="12">
        <v>20</v>
      </c>
      <c r="F2362" s="73">
        <v>5</v>
      </c>
      <c r="G2362" s="21">
        <v>15</v>
      </c>
      <c r="H2362" s="12">
        <v>0</v>
      </c>
      <c r="I2362" s="12">
        <v>246</v>
      </c>
      <c r="J2362" s="12">
        <v>0</v>
      </c>
      <c r="K2362" s="12">
        <v>0</v>
      </c>
      <c r="L2362" s="12">
        <v>0</v>
      </c>
      <c r="M2362" s="12">
        <v>0</v>
      </c>
      <c r="N2362" s="12">
        <v>0</v>
      </c>
    </row>
    <row r="2363" spans="1:14">
      <c r="A2363" s="11" t="s">
        <v>1420</v>
      </c>
      <c r="B2363" s="12">
        <v>152</v>
      </c>
      <c r="C2363" s="12">
        <v>189</v>
      </c>
      <c r="D2363" s="12" t="s">
        <v>552</v>
      </c>
      <c r="E2363" s="12">
        <v>20</v>
      </c>
      <c r="F2363" s="73">
        <v>5</v>
      </c>
      <c r="G2363" s="21">
        <v>15</v>
      </c>
      <c r="H2363" s="12">
        <v>0</v>
      </c>
      <c r="I2363" s="12">
        <v>246</v>
      </c>
      <c r="J2363" s="12">
        <v>0</v>
      </c>
      <c r="K2363" s="12">
        <v>0</v>
      </c>
      <c r="L2363" s="12">
        <v>0</v>
      </c>
      <c r="M2363" s="12">
        <v>0</v>
      </c>
      <c r="N2363" s="12">
        <v>0</v>
      </c>
    </row>
    <row r="2364" spans="1:14">
      <c r="A2364" s="11" t="s">
        <v>1420</v>
      </c>
      <c r="B2364" s="12">
        <v>152</v>
      </c>
      <c r="C2364" s="12">
        <v>189</v>
      </c>
      <c r="D2364" s="12" t="s">
        <v>548</v>
      </c>
      <c r="E2364" s="12">
        <v>20</v>
      </c>
      <c r="F2364" s="73">
        <v>5</v>
      </c>
      <c r="G2364" s="21">
        <v>15</v>
      </c>
      <c r="H2364" s="12">
        <v>0</v>
      </c>
      <c r="I2364" s="12">
        <v>246</v>
      </c>
      <c r="J2364" s="12">
        <v>0</v>
      </c>
      <c r="K2364" s="12">
        <v>0</v>
      </c>
      <c r="L2364" s="12">
        <v>0</v>
      </c>
      <c r="M2364" s="12">
        <v>0</v>
      </c>
      <c r="N2364" s="12">
        <v>0</v>
      </c>
    </row>
    <row r="2365" spans="1:14">
      <c r="A2365" s="11" t="s">
        <v>1420</v>
      </c>
      <c r="B2365" s="12">
        <v>46</v>
      </c>
      <c r="C2365" s="12">
        <v>222</v>
      </c>
      <c r="D2365" s="12" t="s">
        <v>556</v>
      </c>
      <c r="E2365" s="12">
        <v>20</v>
      </c>
      <c r="F2365" s="73">
        <v>5</v>
      </c>
      <c r="G2365" s="21">
        <v>15</v>
      </c>
      <c r="H2365" s="12">
        <v>0</v>
      </c>
      <c r="I2365" s="12">
        <v>246</v>
      </c>
      <c r="J2365" s="12">
        <v>0</v>
      </c>
      <c r="K2365" s="12">
        <v>0</v>
      </c>
      <c r="L2365" s="12">
        <v>0</v>
      </c>
      <c r="M2365" s="12">
        <v>0</v>
      </c>
      <c r="N2365" s="12">
        <v>0</v>
      </c>
    </row>
    <row r="2366" spans="1:14">
      <c r="A2366" s="11" t="s">
        <v>1420</v>
      </c>
      <c r="B2366" s="12">
        <v>46</v>
      </c>
      <c r="C2366" s="12">
        <v>222</v>
      </c>
      <c r="D2366" s="12" t="s">
        <v>550</v>
      </c>
      <c r="E2366" s="12">
        <v>20</v>
      </c>
      <c r="F2366" s="73">
        <v>5</v>
      </c>
      <c r="G2366" s="21">
        <v>15</v>
      </c>
      <c r="H2366" s="12">
        <v>0</v>
      </c>
      <c r="I2366" s="12">
        <v>246</v>
      </c>
      <c r="J2366" s="12">
        <v>0</v>
      </c>
      <c r="K2366" s="12">
        <v>0</v>
      </c>
      <c r="L2366" s="12">
        <v>0</v>
      </c>
      <c r="M2366" s="12">
        <v>0</v>
      </c>
      <c r="N2366" s="12">
        <v>0</v>
      </c>
    </row>
    <row r="2367" spans="1:14">
      <c r="A2367" s="11" t="s">
        <v>1420</v>
      </c>
      <c r="B2367" s="12">
        <v>46</v>
      </c>
      <c r="C2367" s="12">
        <v>222</v>
      </c>
      <c r="D2367" s="12" t="s">
        <v>552</v>
      </c>
      <c r="E2367" s="12">
        <v>20</v>
      </c>
      <c r="F2367" s="73">
        <v>5</v>
      </c>
      <c r="G2367" s="21">
        <v>15</v>
      </c>
      <c r="H2367" s="12">
        <v>0</v>
      </c>
      <c r="I2367" s="12">
        <v>246</v>
      </c>
      <c r="J2367" s="12">
        <v>0</v>
      </c>
      <c r="K2367" s="12">
        <v>0</v>
      </c>
      <c r="L2367" s="12">
        <v>0</v>
      </c>
      <c r="M2367" s="12">
        <v>0</v>
      </c>
      <c r="N2367" s="12">
        <v>0</v>
      </c>
    </row>
    <row r="2368" spans="1:14">
      <c r="A2368" s="11" t="s">
        <v>1420</v>
      </c>
      <c r="B2368" s="12">
        <v>46</v>
      </c>
      <c r="C2368" s="12">
        <v>222</v>
      </c>
      <c r="D2368" s="12" t="s">
        <v>548</v>
      </c>
      <c r="E2368" s="12">
        <v>20</v>
      </c>
      <c r="F2368" s="73">
        <v>5</v>
      </c>
      <c r="G2368" s="21">
        <v>15</v>
      </c>
      <c r="H2368" s="12">
        <v>0</v>
      </c>
      <c r="I2368" s="12">
        <v>246</v>
      </c>
      <c r="J2368" s="12">
        <v>0</v>
      </c>
      <c r="K2368" s="12">
        <v>0</v>
      </c>
      <c r="L2368" s="12">
        <v>0</v>
      </c>
      <c r="M2368" s="12">
        <v>0</v>
      </c>
      <c r="N2368" s="12">
        <v>0</v>
      </c>
    </row>
    <row r="2369" spans="1:14">
      <c r="A2369" s="11" t="s">
        <v>1420</v>
      </c>
      <c r="B2369" s="12">
        <v>210</v>
      </c>
      <c r="C2369" s="12">
        <v>46</v>
      </c>
      <c r="D2369" s="12" t="s">
        <v>556</v>
      </c>
      <c r="E2369" s="12">
        <v>20</v>
      </c>
      <c r="F2369" s="73">
        <v>5</v>
      </c>
      <c r="G2369" s="21">
        <v>15</v>
      </c>
      <c r="H2369" s="12">
        <v>0</v>
      </c>
      <c r="I2369" s="12">
        <v>246</v>
      </c>
      <c r="J2369" s="12">
        <v>0</v>
      </c>
      <c r="K2369" s="12">
        <v>0</v>
      </c>
      <c r="L2369" s="12">
        <v>0</v>
      </c>
      <c r="M2369" s="12">
        <v>0</v>
      </c>
      <c r="N2369" s="12">
        <v>0</v>
      </c>
    </row>
    <row r="2370" spans="1:14">
      <c r="A2370" s="11" t="s">
        <v>1420</v>
      </c>
      <c r="B2370" s="12">
        <v>210</v>
      </c>
      <c r="C2370" s="12">
        <v>46</v>
      </c>
      <c r="D2370" s="12" t="s">
        <v>550</v>
      </c>
      <c r="E2370" s="12">
        <v>20</v>
      </c>
      <c r="F2370" s="73">
        <v>5</v>
      </c>
      <c r="G2370" s="21">
        <v>15</v>
      </c>
      <c r="H2370" s="12">
        <v>0</v>
      </c>
      <c r="I2370" s="12">
        <v>246</v>
      </c>
      <c r="J2370" s="12">
        <v>0</v>
      </c>
      <c r="K2370" s="12">
        <v>0</v>
      </c>
      <c r="L2370" s="12">
        <v>0</v>
      </c>
      <c r="M2370" s="12">
        <v>0</v>
      </c>
      <c r="N2370" s="12">
        <v>0</v>
      </c>
    </row>
    <row r="2371" spans="1:14">
      <c r="A2371" s="11" t="s">
        <v>1420</v>
      </c>
      <c r="B2371" s="12">
        <v>210</v>
      </c>
      <c r="C2371" s="12">
        <v>46</v>
      </c>
      <c r="D2371" s="12" t="s">
        <v>552</v>
      </c>
      <c r="E2371" s="12">
        <v>20</v>
      </c>
      <c r="F2371" s="73">
        <v>5</v>
      </c>
      <c r="G2371" s="21">
        <v>15</v>
      </c>
      <c r="H2371" s="12">
        <v>0</v>
      </c>
      <c r="I2371" s="12">
        <v>246</v>
      </c>
      <c r="J2371" s="12">
        <v>0</v>
      </c>
      <c r="K2371" s="12">
        <v>0</v>
      </c>
      <c r="L2371" s="12">
        <v>0</v>
      </c>
      <c r="M2371" s="12">
        <v>0</v>
      </c>
      <c r="N2371" s="12">
        <v>0</v>
      </c>
    </row>
    <row r="2372" spans="1:14">
      <c r="A2372" s="11" t="s">
        <v>1420</v>
      </c>
      <c r="B2372" s="12">
        <v>210</v>
      </c>
      <c r="C2372" s="12">
        <v>46</v>
      </c>
      <c r="D2372" s="12" t="s">
        <v>548</v>
      </c>
      <c r="E2372" s="12">
        <v>20</v>
      </c>
      <c r="F2372" s="73">
        <v>5</v>
      </c>
      <c r="G2372" s="21">
        <v>15</v>
      </c>
      <c r="H2372" s="12">
        <v>0</v>
      </c>
      <c r="I2372" s="12">
        <v>246</v>
      </c>
      <c r="J2372" s="12">
        <v>0</v>
      </c>
      <c r="K2372" s="12">
        <v>0</v>
      </c>
      <c r="L2372" s="12">
        <v>0</v>
      </c>
      <c r="M2372" s="12">
        <v>0</v>
      </c>
      <c r="N2372" s="12">
        <v>0</v>
      </c>
    </row>
    <row r="2374" spans="1:14">
      <c r="A2374" s="11" t="s">
        <v>1422</v>
      </c>
    </row>
    <row r="2375" spans="1:14">
      <c r="A2375" s="11" t="s">
        <v>1423</v>
      </c>
      <c r="B2375" s="12">
        <v>145</v>
      </c>
      <c r="C2375" s="12">
        <v>140</v>
      </c>
      <c r="D2375" s="12" t="s">
        <v>556</v>
      </c>
      <c r="E2375" s="12">
        <v>150</v>
      </c>
      <c r="F2375" s="73">
        <v>30</v>
      </c>
      <c r="G2375" s="73">
        <v>60</v>
      </c>
      <c r="H2375" s="12">
        <v>0</v>
      </c>
      <c r="I2375" s="12">
        <v>246</v>
      </c>
      <c r="J2375" s="12">
        <v>0</v>
      </c>
      <c r="K2375" s="12">
        <v>0</v>
      </c>
      <c r="L2375" s="12">
        <v>0</v>
      </c>
      <c r="M2375" s="12">
        <v>0</v>
      </c>
      <c r="N2375" s="12">
        <v>0</v>
      </c>
    </row>
    <row r="2376" spans="1:14">
      <c r="A2376" s="11" t="s">
        <v>1424</v>
      </c>
      <c r="B2376" s="12">
        <v>145</v>
      </c>
      <c r="C2376" s="12">
        <v>140</v>
      </c>
      <c r="D2376" s="12" t="s">
        <v>550</v>
      </c>
      <c r="E2376" s="12">
        <v>150</v>
      </c>
      <c r="F2376" s="73">
        <v>30</v>
      </c>
      <c r="G2376" s="73">
        <v>60</v>
      </c>
      <c r="H2376" s="12">
        <v>0</v>
      </c>
      <c r="I2376" s="12">
        <v>246</v>
      </c>
      <c r="J2376" s="12">
        <v>0</v>
      </c>
      <c r="K2376" s="12">
        <v>0</v>
      </c>
      <c r="L2376" s="12">
        <v>0</v>
      </c>
      <c r="M2376" s="12">
        <v>0</v>
      </c>
      <c r="N2376" s="12">
        <v>0</v>
      </c>
    </row>
    <row r="2377" spans="1:14">
      <c r="A2377" s="11" t="s">
        <v>1424</v>
      </c>
      <c r="B2377" s="12">
        <v>145</v>
      </c>
      <c r="C2377" s="12">
        <v>140</v>
      </c>
      <c r="D2377" s="12" t="s">
        <v>552</v>
      </c>
      <c r="E2377" s="12">
        <v>150</v>
      </c>
      <c r="F2377" s="73">
        <v>30</v>
      </c>
      <c r="G2377" s="73">
        <v>60</v>
      </c>
      <c r="H2377" s="12">
        <v>0</v>
      </c>
      <c r="I2377" s="12">
        <v>246</v>
      </c>
      <c r="J2377" s="12">
        <v>0</v>
      </c>
      <c r="K2377" s="12">
        <v>0</v>
      </c>
      <c r="L2377" s="12">
        <v>0</v>
      </c>
      <c r="M2377" s="12">
        <v>0</v>
      </c>
      <c r="N2377" s="12">
        <v>0</v>
      </c>
    </row>
    <row r="2378" spans="1:14">
      <c r="A2378" s="11" t="s">
        <v>1424</v>
      </c>
      <c r="B2378" s="12">
        <v>145</v>
      </c>
      <c r="C2378" s="12">
        <v>140</v>
      </c>
      <c r="D2378" s="12" t="s">
        <v>539</v>
      </c>
      <c r="E2378" s="12">
        <v>150</v>
      </c>
      <c r="F2378" s="73">
        <v>30</v>
      </c>
      <c r="G2378" s="73">
        <v>60</v>
      </c>
      <c r="H2378" s="12">
        <v>0</v>
      </c>
      <c r="I2378" s="12">
        <v>246</v>
      </c>
      <c r="J2378" s="12">
        <v>0</v>
      </c>
      <c r="K2378" s="12">
        <v>0</v>
      </c>
      <c r="L2378" s="12">
        <v>0</v>
      </c>
      <c r="M2378" s="12">
        <v>0</v>
      </c>
      <c r="N2378" s="12">
        <v>0</v>
      </c>
    </row>
    <row r="2379" spans="1:14">
      <c r="A2379" s="11" t="s">
        <v>1424</v>
      </c>
      <c r="B2379" s="12">
        <v>145</v>
      </c>
      <c r="C2379" s="12">
        <v>140</v>
      </c>
      <c r="D2379" s="12" t="s">
        <v>548</v>
      </c>
      <c r="E2379" s="12">
        <v>150</v>
      </c>
      <c r="F2379" s="73">
        <v>30</v>
      </c>
      <c r="G2379" s="73">
        <v>60</v>
      </c>
      <c r="H2379" s="12">
        <v>0</v>
      </c>
      <c r="I2379" s="12">
        <v>246</v>
      </c>
      <c r="J2379" s="12">
        <v>0</v>
      </c>
      <c r="K2379" s="12">
        <v>0</v>
      </c>
      <c r="L2379" s="12">
        <v>0</v>
      </c>
      <c r="M2379" s="12">
        <v>0</v>
      </c>
      <c r="N2379" s="12">
        <v>0</v>
      </c>
    </row>
    <row r="2380" spans="1:14" s="18" customFormat="1">
      <c r="A2380" s="17" t="s">
        <v>1424</v>
      </c>
      <c r="B2380" s="18">
        <v>145</v>
      </c>
      <c r="C2380" s="18">
        <v>140</v>
      </c>
      <c r="D2380" s="18" t="s">
        <v>554</v>
      </c>
      <c r="E2380" s="18">
        <v>150</v>
      </c>
      <c r="F2380" s="29">
        <v>20</v>
      </c>
      <c r="G2380" s="29">
        <v>60</v>
      </c>
      <c r="H2380" s="18">
        <v>0</v>
      </c>
      <c r="I2380" s="18">
        <v>246</v>
      </c>
      <c r="J2380" s="18">
        <v>0</v>
      </c>
      <c r="K2380" s="18">
        <v>0</v>
      </c>
      <c r="L2380" s="12">
        <v>0</v>
      </c>
      <c r="M2380" s="12">
        <v>0</v>
      </c>
      <c r="N2380" s="12">
        <v>0</v>
      </c>
    </row>
    <row r="2381" spans="1:14" s="18" customFormat="1">
      <c r="A2381" s="17" t="s">
        <v>1424</v>
      </c>
      <c r="B2381" s="18">
        <v>145</v>
      </c>
      <c r="C2381" s="18">
        <v>140</v>
      </c>
      <c r="D2381" s="18" t="s">
        <v>540</v>
      </c>
      <c r="E2381" s="18">
        <v>150</v>
      </c>
      <c r="F2381" s="29">
        <v>10</v>
      </c>
      <c r="G2381" s="29">
        <v>60</v>
      </c>
      <c r="H2381" s="18">
        <v>0</v>
      </c>
      <c r="I2381" s="18">
        <v>246</v>
      </c>
      <c r="J2381" s="18">
        <v>0</v>
      </c>
      <c r="K2381" s="18">
        <v>0</v>
      </c>
      <c r="L2381" s="12">
        <v>0</v>
      </c>
      <c r="M2381" s="12">
        <v>0</v>
      </c>
      <c r="N2381" s="12">
        <v>0</v>
      </c>
    </row>
    <row r="2382" spans="1:14">
      <c r="A2382" s="11" t="s">
        <v>1424</v>
      </c>
      <c r="B2382" s="12">
        <v>145</v>
      </c>
      <c r="C2382" s="12">
        <v>140</v>
      </c>
      <c r="D2382" s="12" t="s">
        <v>549</v>
      </c>
      <c r="E2382" s="12">
        <v>150</v>
      </c>
      <c r="F2382" s="73">
        <v>2</v>
      </c>
      <c r="G2382" s="73">
        <v>60</v>
      </c>
      <c r="H2382" s="12">
        <v>0</v>
      </c>
      <c r="I2382" s="12">
        <v>246</v>
      </c>
      <c r="J2382" s="12">
        <v>0</v>
      </c>
      <c r="K2382" s="12">
        <v>0</v>
      </c>
      <c r="L2382" s="12">
        <v>0</v>
      </c>
      <c r="M2382" s="12">
        <v>0</v>
      </c>
      <c r="N2382" s="12">
        <v>0</v>
      </c>
    </row>
    <row r="2383" spans="1:14">
      <c r="A2383" s="11" t="s">
        <v>1424</v>
      </c>
      <c r="B2383" s="12">
        <v>145</v>
      </c>
      <c r="C2383" s="12">
        <v>140</v>
      </c>
      <c r="D2383" s="12" t="s">
        <v>551</v>
      </c>
      <c r="E2383" s="12">
        <v>150</v>
      </c>
      <c r="F2383" s="73">
        <v>2</v>
      </c>
      <c r="G2383" s="73">
        <v>60</v>
      </c>
      <c r="H2383" s="12">
        <v>0</v>
      </c>
      <c r="I2383" s="12">
        <v>246</v>
      </c>
      <c r="J2383" s="12">
        <v>0</v>
      </c>
      <c r="K2383" s="12">
        <v>0</v>
      </c>
      <c r="L2383" s="12">
        <v>0</v>
      </c>
      <c r="M2383" s="12">
        <v>0</v>
      </c>
      <c r="N2383" s="12">
        <v>0</v>
      </c>
    </row>
    <row r="2384" spans="1:14">
      <c r="A2384" s="11" t="s">
        <v>1424</v>
      </c>
      <c r="B2384" s="12">
        <v>145</v>
      </c>
      <c r="C2384" s="12">
        <v>140</v>
      </c>
      <c r="D2384" s="12" t="s">
        <v>547</v>
      </c>
      <c r="E2384" s="12">
        <v>150</v>
      </c>
      <c r="F2384" s="73">
        <v>2</v>
      </c>
      <c r="G2384" s="73">
        <v>60</v>
      </c>
      <c r="H2384" s="12">
        <v>0</v>
      </c>
      <c r="I2384" s="12">
        <v>246</v>
      </c>
      <c r="J2384" s="12">
        <v>0</v>
      </c>
      <c r="K2384" s="12">
        <v>0</v>
      </c>
      <c r="L2384" s="12">
        <v>0</v>
      </c>
      <c r="M2384" s="12">
        <v>0</v>
      </c>
      <c r="N2384" s="12">
        <v>0</v>
      </c>
    </row>
    <row r="2385" spans="1:14">
      <c r="A2385" s="11" t="s">
        <v>1424</v>
      </c>
      <c r="B2385" s="12">
        <v>145</v>
      </c>
      <c r="C2385" s="12">
        <v>140</v>
      </c>
      <c r="D2385" s="12" t="s">
        <v>555</v>
      </c>
      <c r="E2385" s="12">
        <v>150</v>
      </c>
      <c r="F2385" s="73">
        <v>2</v>
      </c>
      <c r="G2385" s="73">
        <v>60</v>
      </c>
      <c r="H2385" s="12">
        <v>0</v>
      </c>
      <c r="I2385" s="12">
        <v>246</v>
      </c>
      <c r="J2385" s="12">
        <v>0</v>
      </c>
      <c r="K2385" s="12">
        <v>0</v>
      </c>
      <c r="L2385" s="12">
        <v>0</v>
      </c>
      <c r="M2385" s="12">
        <v>0</v>
      </c>
      <c r="N2385" s="12">
        <v>0</v>
      </c>
    </row>
    <row r="2386" spans="1:14">
      <c r="A2386" s="11" t="s">
        <v>1424</v>
      </c>
      <c r="B2386" s="12">
        <v>145</v>
      </c>
      <c r="C2386" s="12">
        <v>140</v>
      </c>
      <c r="D2386" s="12" t="s">
        <v>538</v>
      </c>
      <c r="E2386" s="12">
        <v>150</v>
      </c>
      <c r="F2386" s="73">
        <v>2</v>
      </c>
      <c r="G2386" s="73">
        <v>60</v>
      </c>
      <c r="H2386" s="12">
        <v>0</v>
      </c>
      <c r="I2386" s="12">
        <v>246</v>
      </c>
      <c r="J2386" s="12">
        <v>0</v>
      </c>
      <c r="K2386" s="12">
        <v>0</v>
      </c>
      <c r="L2386" s="12">
        <v>0</v>
      </c>
      <c r="M2386" s="12">
        <v>0</v>
      </c>
      <c r="N2386" s="12">
        <v>0</v>
      </c>
    </row>
    <row r="2387" spans="1:14" s="18" customFormat="1">
      <c r="A2387" s="17" t="s">
        <v>1424</v>
      </c>
      <c r="B2387" s="18">
        <v>145</v>
      </c>
      <c r="C2387" s="18">
        <v>140</v>
      </c>
      <c r="D2387" s="18" t="s">
        <v>553</v>
      </c>
      <c r="E2387" s="18">
        <v>150</v>
      </c>
      <c r="F2387" s="29">
        <v>2</v>
      </c>
      <c r="G2387" s="29">
        <v>60</v>
      </c>
      <c r="H2387" s="18">
        <v>0</v>
      </c>
      <c r="I2387" s="18">
        <v>246</v>
      </c>
      <c r="J2387" s="18">
        <v>0</v>
      </c>
      <c r="K2387" s="18">
        <v>0</v>
      </c>
      <c r="L2387" s="12">
        <v>0</v>
      </c>
      <c r="M2387" s="12">
        <v>0</v>
      </c>
      <c r="N2387" s="12">
        <v>0</v>
      </c>
    </row>
    <row r="2388" spans="1:14" s="18" customFormat="1">
      <c r="A2388" s="17" t="s">
        <v>1424</v>
      </c>
      <c r="B2388" s="18">
        <v>145</v>
      </c>
      <c r="C2388" s="18">
        <v>140</v>
      </c>
      <c r="D2388" s="18" t="s">
        <v>1138</v>
      </c>
      <c r="E2388" s="18">
        <v>150</v>
      </c>
      <c r="F2388" s="29">
        <v>2</v>
      </c>
      <c r="G2388" s="29">
        <v>60</v>
      </c>
      <c r="H2388" s="18">
        <v>0</v>
      </c>
      <c r="I2388" s="18">
        <v>246</v>
      </c>
      <c r="J2388" s="18">
        <v>0</v>
      </c>
      <c r="K2388" s="18">
        <v>0</v>
      </c>
      <c r="L2388" s="12">
        <v>0</v>
      </c>
      <c r="M2388" s="12">
        <v>0</v>
      </c>
      <c r="N2388" s="12">
        <v>0</v>
      </c>
    </row>
    <row r="2389" spans="1:14" s="18" customFormat="1">
      <c r="A2389" s="17" t="s">
        <v>1424</v>
      </c>
      <c r="B2389" s="18">
        <v>145</v>
      </c>
      <c r="C2389" s="18">
        <v>140</v>
      </c>
      <c r="D2389" s="18" t="s">
        <v>1425</v>
      </c>
      <c r="E2389" s="18">
        <v>150</v>
      </c>
      <c r="F2389" s="29">
        <v>20</v>
      </c>
      <c r="G2389" s="29">
        <v>60</v>
      </c>
      <c r="H2389" s="18">
        <v>0</v>
      </c>
      <c r="I2389" s="18">
        <v>249</v>
      </c>
      <c r="J2389" s="18">
        <v>0</v>
      </c>
      <c r="K2389" s="18">
        <v>0</v>
      </c>
      <c r="L2389" s="12">
        <v>0</v>
      </c>
      <c r="M2389" s="12">
        <v>0</v>
      </c>
      <c r="N2389" s="12">
        <v>0</v>
      </c>
    </row>
    <row r="2390" spans="1:14" s="18" customFormat="1">
      <c r="A2390" s="17" t="s">
        <v>1424</v>
      </c>
      <c r="B2390" s="18">
        <v>145</v>
      </c>
      <c r="C2390" s="18">
        <v>140</v>
      </c>
      <c r="D2390" s="18" t="s">
        <v>557</v>
      </c>
      <c r="E2390" s="18">
        <v>150</v>
      </c>
      <c r="F2390" s="29">
        <v>2</v>
      </c>
      <c r="G2390" s="29">
        <v>60</v>
      </c>
      <c r="H2390" s="18">
        <v>0</v>
      </c>
      <c r="I2390" s="18">
        <v>249</v>
      </c>
      <c r="J2390" s="18">
        <v>0</v>
      </c>
      <c r="K2390" s="18">
        <v>0</v>
      </c>
      <c r="L2390" s="12">
        <v>0</v>
      </c>
      <c r="M2390" s="12">
        <v>0</v>
      </c>
      <c r="N2390" s="12">
        <v>0</v>
      </c>
    </row>
    <row r="2391" spans="1:14" s="18" customFormat="1">
      <c r="A2391" s="17" t="s">
        <v>1424</v>
      </c>
      <c r="B2391" s="18">
        <v>145</v>
      </c>
      <c r="C2391" s="18">
        <v>140</v>
      </c>
      <c r="D2391" s="18" t="s">
        <v>1426</v>
      </c>
      <c r="E2391" s="18">
        <v>150</v>
      </c>
      <c r="F2391" s="29">
        <v>5</v>
      </c>
      <c r="G2391" s="29">
        <v>120</v>
      </c>
      <c r="H2391" s="18">
        <v>0</v>
      </c>
      <c r="I2391" s="18">
        <v>249</v>
      </c>
      <c r="J2391" s="18">
        <v>0</v>
      </c>
      <c r="K2391" s="18">
        <v>0</v>
      </c>
      <c r="L2391" s="12">
        <v>0</v>
      </c>
      <c r="M2391" s="12">
        <v>0</v>
      </c>
      <c r="N2391" s="12">
        <v>0</v>
      </c>
    </row>
    <row r="2392" spans="1:14" s="18" customFormat="1">
      <c r="A2392" s="17" t="s">
        <v>1424</v>
      </c>
      <c r="B2392" s="18">
        <v>145</v>
      </c>
      <c r="C2392" s="18">
        <v>140</v>
      </c>
      <c r="D2392" s="18" t="s">
        <v>537</v>
      </c>
      <c r="E2392" s="18">
        <v>150</v>
      </c>
      <c r="F2392" s="29">
        <v>20</v>
      </c>
      <c r="G2392" s="29">
        <v>60</v>
      </c>
      <c r="H2392" s="18">
        <v>0</v>
      </c>
      <c r="I2392" s="18">
        <v>249</v>
      </c>
      <c r="J2392" s="18">
        <v>0</v>
      </c>
      <c r="K2392" s="18">
        <v>0</v>
      </c>
      <c r="L2392" s="12">
        <v>0</v>
      </c>
      <c r="M2392" s="12">
        <v>0</v>
      </c>
      <c r="N2392" s="12">
        <v>0</v>
      </c>
    </row>
    <row r="2393" spans="1:14" s="18" customFormat="1">
      <c r="A2393" s="17" t="s">
        <v>1424</v>
      </c>
      <c r="B2393" s="18">
        <v>145</v>
      </c>
      <c r="C2393" s="18">
        <v>140</v>
      </c>
      <c r="D2393" s="18" t="s">
        <v>536</v>
      </c>
      <c r="E2393" s="18">
        <v>150</v>
      </c>
      <c r="F2393" s="29">
        <v>2</v>
      </c>
      <c r="G2393" s="29">
        <v>60</v>
      </c>
      <c r="H2393" s="18">
        <v>0</v>
      </c>
      <c r="I2393" s="18">
        <v>249</v>
      </c>
      <c r="J2393" s="18">
        <v>0</v>
      </c>
      <c r="K2393" s="18">
        <v>0</v>
      </c>
      <c r="L2393" s="12">
        <v>0</v>
      </c>
      <c r="M2393" s="12">
        <v>0</v>
      </c>
      <c r="N2393" s="12">
        <v>0</v>
      </c>
    </row>
    <row r="2394" spans="1:14" s="18" customFormat="1">
      <c r="A2394" s="17" t="s">
        <v>1424</v>
      </c>
      <c r="B2394" s="18">
        <v>145</v>
      </c>
      <c r="C2394" s="18">
        <v>140</v>
      </c>
      <c r="D2394" s="18" t="s">
        <v>1144</v>
      </c>
      <c r="E2394" s="18">
        <v>150</v>
      </c>
      <c r="F2394" s="29">
        <v>5</v>
      </c>
      <c r="G2394" s="29">
        <v>120</v>
      </c>
      <c r="H2394" s="18">
        <v>0</v>
      </c>
      <c r="I2394" s="18">
        <v>249</v>
      </c>
      <c r="J2394" s="18">
        <v>0</v>
      </c>
      <c r="K2394" s="18">
        <v>0</v>
      </c>
      <c r="L2394" s="12">
        <v>0</v>
      </c>
      <c r="M2394" s="12">
        <v>0</v>
      </c>
      <c r="N2394" s="12">
        <v>0</v>
      </c>
    </row>
    <row r="2395" spans="1:14">
      <c r="A2395" s="11" t="s">
        <v>1424</v>
      </c>
      <c r="B2395" s="12">
        <v>145</v>
      </c>
      <c r="C2395" s="12">
        <v>140</v>
      </c>
      <c r="D2395" s="12" t="s">
        <v>1403</v>
      </c>
      <c r="E2395" s="12">
        <v>150</v>
      </c>
      <c r="F2395" s="73">
        <v>5</v>
      </c>
      <c r="G2395" s="73">
        <v>60</v>
      </c>
      <c r="H2395" s="12">
        <v>0</v>
      </c>
      <c r="I2395" s="12">
        <v>246</v>
      </c>
      <c r="J2395" s="12">
        <v>0</v>
      </c>
      <c r="K2395" s="12">
        <v>0</v>
      </c>
      <c r="L2395" s="12">
        <v>0</v>
      </c>
      <c r="M2395" s="12">
        <v>0</v>
      </c>
      <c r="N2395" s="12">
        <v>0</v>
      </c>
    </row>
    <row r="2396" spans="1:14" s="18" customFormat="1">
      <c r="A2396" s="19" t="s">
        <v>1424</v>
      </c>
      <c r="B2396" s="18">
        <v>145</v>
      </c>
      <c r="C2396" s="18">
        <v>140</v>
      </c>
      <c r="D2396" s="18" t="s">
        <v>1411</v>
      </c>
      <c r="E2396" s="18">
        <v>150</v>
      </c>
      <c r="F2396" s="29">
        <v>5</v>
      </c>
      <c r="G2396" s="29">
        <v>60</v>
      </c>
      <c r="H2396" s="18">
        <v>0</v>
      </c>
      <c r="I2396" s="18">
        <v>246</v>
      </c>
      <c r="J2396" s="18">
        <v>0</v>
      </c>
      <c r="K2396" s="18">
        <v>0</v>
      </c>
      <c r="L2396" s="12">
        <v>0</v>
      </c>
      <c r="M2396" s="12">
        <v>0</v>
      </c>
      <c r="N2396" s="12">
        <v>0</v>
      </c>
    </row>
    <row r="2397" spans="1:14" s="18" customFormat="1">
      <c r="A2397" s="19" t="s">
        <v>1424</v>
      </c>
      <c r="B2397" s="18">
        <v>145</v>
      </c>
      <c r="C2397" s="18">
        <v>140</v>
      </c>
      <c r="D2397" s="18" t="s">
        <v>1412</v>
      </c>
      <c r="E2397" s="18">
        <v>150</v>
      </c>
      <c r="F2397" s="29">
        <v>5</v>
      </c>
      <c r="G2397" s="29">
        <v>60</v>
      </c>
      <c r="H2397" s="18">
        <v>0</v>
      </c>
      <c r="I2397" s="18">
        <v>246</v>
      </c>
      <c r="J2397" s="18">
        <v>0</v>
      </c>
      <c r="K2397" s="18">
        <v>0</v>
      </c>
      <c r="L2397" s="12">
        <v>0</v>
      </c>
      <c r="M2397" s="12">
        <v>0</v>
      </c>
      <c r="N2397" s="12">
        <v>0</v>
      </c>
    </row>
    <row r="2398" spans="1:14" s="18" customFormat="1">
      <c r="A2398" s="17" t="s">
        <v>1424</v>
      </c>
      <c r="B2398" s="18">
        <v>145</v>
      </c>
      <c r="C2398" s="18">
        <v>140</v>
      </c>
      <c r="D2398" s="18" t="s">
        <v>1421</v>
      </c>
      <c r="E2398" s="18">
        <v>150</v>
      </c>
      <c r="F2398" s="29">
        <v>5</v>
      </c>
      <c r="G2398" s="29">
        <v>60</v>
      </c>
      <c r="H2398" s="18">
        <v>0</v>
      </c>
      <c r="I2398" s="18">
        <v>246</v>
      </c>
      <c r="J2398" s="18">
        <v>0</v>
      </c>
      <c r="K2398" s="18">
        <v>0</v>
      </c>
      <c r="L2398" s="12">
        <v>0</v>
      </c>
      <c r="M2398" s="12">
        <v>0</v>
      </c>
      <c r="N2398" s="12">
        <v>0</v>
      </c>
    </row>
    <row r="2399" spans="1:14" s="18" customFormat="1">
      <c r="A2399" s="19" t="s">
        <v>1424</v>
      </c>
      <c r="B2399" s="18">
        <v>145</v>
      </c>
      <c r="C2399" s="18">
        <v>140</v>
      </c>
      <c r="D2399" s="18" t="s">
        <v>1139</v>
      </c>
      <c r="E2399" s="18">
        <v>150</v>
      </c>
      <c r="F2399" s="29">
        <v>5</v>
      </c>
      <c r="G2399" s="29">
        <v>60</v>
      </c>
      <c r="H2399" s="18">
        <v>0</v>
      </c>
      <c r="I2399" s="18">
        <v>246</v>
      </c>
      <c r="J2399" s="18">
        <v>0</v>
      </c>
      <c r="K2399" s="18">
        <v>0</v>
      </c>
      <c r="L2399" s="12">
        <v>0</v>
      </c>
      <c r="M2399" s="12">
        <v>0</v>
      </c>
      <c r="N2399" s="12">
        <v>0</v>
      </c>
    </row>
    <row r="2401" spans="1:14">
      <c r="A2401" s="11" t="s">
        <v>1424</v>
      </c>
      <c r="B2401" s="12">
        <v>126</v>
      </c>
      <c r="C2401" s="12">
        <v>50</v>
      </c>
      <c r="D2401" s="12" t="s">
        <v>556</v>
      </c>
      <c r="E2401" s="12">
        <v>20</v>
      </c>
      <c r="F2401" s="73">
        <v>5</v>
      </c>
      <c r="G2401" s="21">
        <v>15</v>
      </c>
      <c r="H2401" s="12">
        <v>0</v>
      </c>
      <c r="I2401" s="12">
        <v>246</v>
      </c>
      <c r="J2401" s="12">
        <v>0</v>
      </c>
      <c r="K2401" s="12">
        <v>0</v>
      </c>
      <c r="L2401" s="12">
        <v>0</v>
      </c>
      <c r="M2401" s="12">
        <v>0</v>
      </c>
      <c r="N2401" s="12">
        <v>0</v>
      </c>
    </row>
    <row r="2402" spans="1:14">
      <c r="A2402" s="11" t="s">
        <v>1424</v>
      </c>
      <c r="B2402" s="12">
        <v>126</v>
      </c>
      <c r="C2402" s="12">
        <v>50</v>
      </c>
      <c r="D2402" s="12" t="s">
        <v>550</v>
      </c>
      <c r="E2402" s="12">
        <v>20</v>
      </c>
      <c r="F2402" s="73">
        <v>5</v>
      </c>
      <c r="G2402" s="21">
        <v>15</v>
      </c>
      <c r="H2402" s="12">
        <v>0</v>
      </c>
      <c r="I2402" s="12">
        <v>246</v>
      </c>
      <c r="J2402" s="12">
        <v>0</v>
      </c>
      <c r="K2402" s="12">
        <v>0</v>
      </c>
      <c r="L2402" s="12">
        <v>0</v>
      </c>
      <c r="M2402" s="12">
        <v>0</v>
      </c>
      <c r="N2402" s="12">
        <v>0</v>
      </c>
    </row>
    <row r="2403" spans="1:14">
      <c r="A2403" s="11" t="s">
        <v>1424</v>
      </c>
      <c r="B2403" s="12">
        <v>126</v>
      </c>
      <c r="C2403" s="12">
        <v>50</v>
      </c>
      <c r="D2403" s="12" t="s">
        <v>552</v>
      </c>
      <c r="E2403" s="12">
        <v>20</v>
      </c>
      <c r="F2403" s="73">
        <v>5</v>
      </c>
      <c r="G2403" s="21">
        <v>15</v>
      </c>
      <c r="H2403" s="12">
        <v>0</v>
      </c>
      <c r="I2403" s="12">
        <v>246</v>
      </c>
      <c r="J2403" s="12">
        <v>0</v>
      </c>
      <c r="K2403" s="12">
        <v>0</v>
      </c>
      <c r="L2403" s="12">
        <v>0</v>
      </c>
      <c r="M2403" s="12">
        <v>0</v>
      </c>
      <c r="N2403" s="12">
        <v>0</v>
      </c>
    </row>
    <row r="2404" spans="1:14">
      <c r="A2404" s="11" t="s">
        <v>1424</v>
      </c>
      <c r="B2404" s="12">
        <v>126</v>
      </c>
      <c r="C2404" s="12">
        <v>50</v>
      </c>
      <c r="D2404" s="12" t="s">
        <v>539</v>
      </c>
      <c r="E2404" s="12">
        <v>20</v>
      </c>
      <c r="F2404" s="73">
        <v>5</v>
      </c>
      <c r="G2404" s="21">
        <v>15</v>
      </c>
      <c r="H2404" s="12">
        <v>0</v>
      </c>
      <c r="I2404" s="12">
        <v>246</v>
      </c>
      <c r="J2404" s="12">
        <v>0</v>
      </c>
      <c r="K2404" s="12">
        <v>0</v>
      </c>
      <c r="L2404" s="12">
        <v>0</v>
      </c>
      <c r="M2404" s="12">
        <v>0</v>
      </c>
      <c r="N2404" s="12">
        <v>0</v>
      </c>
    </row>
    <row r="2405" spans="1:14">
      <c r="A2405" s="11" t="s">
        <v>1424</v>
      </c>
      <c r="B2405" s="12">
        <v>126</v>
      </c>
      <c r="C2405" s="12">
        <v>50</v>
      </c>
      <c r="D2405" s="12" t="s">
        <v>548</v>
      </c>
      <c r="E2405" s="12">
        <v>20</v>
      </c>
      <c r="F2405" s="73">
        <v>5</v>
      </c>
      <c r="G2405" s="21">
        <v>15</v>
      </c>
      <c r="H2405" s="12">
        <v>0</v>
      </c>
      <c r="I2405" s="12">
        <v>246</v>
      </c>
      <c r="J2405" s="12">
        <v>0</v>
      </c>
      <c r="K2405" s="12">
        <v>0</v>
      </c>
      <c r="L2405" s="12">
        <v>0</v>
      </c>
      <c r="M2405" s="12">
        <v>0</v>
      </c>
      <c r="N2405" s="12">
        <v>0</v>
      </c>
    </row>
    <row r="2406" spans="1:14" s="18" customFormat="1">
      <c r="A2406" s="17" t="s">
        <v>1424</v>
      </c>
      <c r="B2406" s="18">
        <v>126</v>
      </c>
      <c r="C2406" s="18">
        <v>50</v>
      </c>
      <c r="D2406" s="18" t="s">
        <v>554</v>
      </c>
      <c r="E2406" s="18">
        <v>20</v>
      </c>
      <c r="F2406" s="29">
        <v>5</v>
      </c>
      <c r="G2406" s="22">
        <v>15</v>
      </c>
      <c r="H2406" s="18">
        <v>0</v>
      </c>
      <c r="I2406" s="18">
        <v>246</v>
      </c>
      <c r="J2406" s="18">
        <v>0</v>
      </c>
      <c r="K2406" s="18">
        <v>0</v>
      </c>
      <c r="L2406" s="12">
        <v>0</v>
      </c>
      <c r="M2406" s="12">
        <v>0</v>
      </c>
      <c r="N2406" s="12">
        <v>0</v>
      </c>
    </row>
    <row r="2407" spans="1:14">
      <c r="A2407" s="11" t="s">
        <v>1424</v>
      </c>
      <c r="B2407" s="12">
        <v>235</v>
      </c>
      <c r="C2407" s="12">
        <v>155</v>
      </c>
      <c r="D2407" s="12" t="s">
        <v>556</v>
      </c>
      <c r="E2407" s="12">
        <v>20</v>
      </c>
      <c r="F2407" s="73">
        <v>5</v>
      </c>
      <c r="G2407" s="21">
        <v>15</v>
      </c>
      <c r="H2407" s="12">
        <v>0</v>
      </c>
      <c r="I2407" s="12">
        <v>246</v>
      </c>
      <c r="J2407" s="12">
        <v>0</v>
      </c>
      <c r="K2407" s="12">
        <v>0</v>
      </c>
      <c r="L2407" s="12">
        <v>0</v>
      </c>
      <c r="M2407" s="12">
        <v>0</v>
      </c>
      <c r="N2407" s="12">
        <v>0</v>
      </c>
    </row>
    <row r="2408" spans="1:14">
      <c r="A2408" s="11" t="s">
        <v>1424</v>
      </c>
      <c r="B2408" s="12">
        <v>235</v>
      </c>
      <c r="C2408" s="12">
        <v>155</v>
      </c>
      <c r="D2408" s="12" t="s">
        <v>550</v>
      </c>
      <c r="E2408" s="12">
        <v>20</v>
      </c>
      <c r="F2408" s="73">
        <v>5</v>
      </c>
      <c r="G2408" s="21">
        <v>15</v>
      </c>
      <c r="H2408" s="12">
        <v>0</v>
      </c>
      <c r="I2408" s="12">
        <v>246</v>
      </c>
      <c r="J2408" s="12">
        <v>0</v>
      </c>
      <c r="K2408" s="12">
        <v>0</v>
      </c>
      <c r="L2408" s="12">
        <v>0</v>
      </c>
      <c r="M2408" s="12">
        <v>0</v>
      </c>
      <c r="N2408" s="12">
        <v>0</v>
      </c>
    </row>
    <row r="2409" spans="1:14">
      <c r="A2409" s="11" t="s">
        <v>1424</v>
      </c>
      <c r="B2409" s="12">
        <v>235</v>
      </c>
      <c r="C2409" s="12">
        <v>155</v>
      </c>
      <c r="D2409" s="12" t="s">
        <v>552</v>
      </c>
      <c r="E2409" s="12">
        <v>20</v>
      </c>
      <c r="F2409" s="73">
        <v>5</v>
      </c>
      <c r="G2409" s="21">
        <v>15</v>
      </c>
      <c r="H2409" s="12">
        <v>0</v>
      </c>
      <c r="I2409" s="12">
        <v>246</v>
      </c>
      <c r="J2409" s="12">
        <v>0</v>
      </c>
      <c r="K2409" s="12">
        <v>0</v>
      </c>
      <c r="L2409" s="12">
        <v>0</v>
      </c>
      <c r="M2409" s="12">
        <v>0</v>
      </c>
      <c r="N2409" s="12">
        <v>0</v>
      </c>
    </row>
    <row r="2410" spans="1:14">
      <c r="A2410" s="11" t="s">
        <v>1424</v>
      </c>
      <c r="B2410" s="12">
        <v>235</v>
      </c>
      <c r="C2410" s="12">
        <v>155</v>
      </c>
      <c r="D2410" s="12" t="s">
        <v>539</v>
      </c>
      <c r="E2410" s="12">
        <v>20</v>
      </c>
      <c r="F2410" s="73">
        <v>5</v>
      </c>
      <c r="G2410" s="21">
        <v>15</v>
      </c>
      <c r="H2410" s="12">
        <v>0</v>
      </c>
      <c r="I2410" s="12">
        <v>246</v>
      </c>
      <c r="J2410" s="12">
        <v>0</v>
      </c>
      <c r="K2410" s="12">
        <v>0</v>
      </c>
      <c r="L2410" s="12">
        <v>0</v>
      </c>
      <c r="M2410" s="12">
        <v>0</v>
      </c>
      <c r="N2410" s="12">
        <v>0</v>
      </c>
    </row>
    <row r="2411" spans="1:14">
      <c r="A2411" s="11" t="s">
        <v>1424</v>
      </c>
      <c r="B2411" s="12">
        <v>235</v>
      </c>
      <c r="C2411" s="12">
        <v>155</v>
      </c>
      <c r="D2411" s="12" t="s">
        <v>548</v>
      </c>
      <c r="E2411" s="12">
        <v>20</v>
      </c>
      <c r="F2411" s="73">
        <v>5</v>
      </c>
      <c r="G2411" s="21">
        <v>15</v>
      </c>
      <c r="H2411" s="12">
        <v>0</v>
      </c>
      <c r="I2411" s="12">
        <v>246</v>
      </c>
      <c r="J2411" s="12">
        <v>0</v>
      </c>
      <c r="K2411" s="12">
        <v>0</v>
      </c>
      <c r="L2411" s="12">
        <v>0</v>
      </c>
      <c r="M2411" s="12">
        <v>0</v>
      </c>
      <c r="N2411" s="12">
        <v>0</v>
      </c>
    </row>
    <row r="2412" spans="1:14" s="18" customFormat="1">
      <c r="A2412" s="17" t="s">
        <v>1424</v>
      </c>
      <c r="B2412" s="18">
        <v>235</v>
      </c>
      <c r="C2412" s="18">
        <v>155</v>
      </c>
      <c r="D2412" s="18" t="s">
        <v>554</v>
      </c>
      <c r="E2412" s="18">
        <v>20</v>
      </c>
      <c r="F2412" s="29">
        <v>5</v>
      </c>
      <c r="G2412" s="22">
        <v>15</v>
      </c>
      <c r="H2412" s="18">
        <v>0</v>
      </c>
      <c r="I2412" s="18">
        <v>246</v>
      </c>
      <c r="J2412" s="18">
        <v>0</v>
      </c>
      <c r="K2412" s="18">
        <v>0</v>
      </c>
      <c r="L2412" s="12">
        <v>0</v>
      </c>
      <c r="M2412" s="12">
        <v>0</v>
      </c>
      <c r="N2412" s="12">
        <v>0</v>
      </c>
    </row>
    <row r="2413" spans="1:14">
      <c r="A2413" s="11" t="s">
        <v>1424</v>
      </c>
      <c r="B2413" s="12">
        <v>34</v>
      </c>
      <c r="C2413" s="12">
        <v>132</v>
      </c>
      <c r="D2413" s="12" t="s">
        <v>556</v>
      </c>
      <c r="E2413" s="12">
        <v>20</v>
      </c>
      <c r="F2413" s="73">
        <v>5</v>
      </c>
      <c r="G2413" s="21">
        <v>15</v>
      </c>
      <c r="H2413" s="12">
        <v>0</v>
      </c>
      <c r="I2413" s="12">
        <v>246</v>
      </c>
      <c r="J2413" s="12">
        <v>0</v>
      </c>
      <c r="K2413" s="12">
        <v>0</v>
      </c>
      <c r="L2413" s="12">
        <v>0</v>
      </c>
      <c r="M2413" s="12">
        <v>0</v>
      </c>
      <c r="N2413" s="12">
        <v>0</v>
      </c>
    </row>
    <row r="2414" spans="1:14">
      <c r="A2414" s="11" t="s">
        <v>1424</v>
      </c>
      <c r="B2414" s="12">
        <v>34</v>
      </c>
      <c r="C2414" s="12">
        <v>132</v>
      </c>
      <c r="D2414" s="12" t="s">
        <v>550</v>
      </c>
      <c r="E2414" s="12">
        <v>20</v>
      </c>
      <c r="F2414" s="73">
        <v>5</v>
      </c>
      <c r="G2414" s="21">
        <v>15</v>
      </c>
      <c r="H2414" s="12">
        <v>0</v>
      </c>
      <c r="I2414" s="12">
        <v>246</v>
      </c>
      <c r="J2414" s="12">
        <v>0</v>
      </c>
      <c r="K2414" s="12">
        <v>0</v>
      </c>
      <c r="L2414" s="12">
        <v>0</v>
      </c>
      <c r="M2414" s="12">
        <v>0</v>
      </c>
      <c r="N2414" s="12">
        <v>0</v>
      </c>
    </row>
    <row r="2415" spans="1:14">
      <c r="A2415" s="11" t="s">
        <v>1424</v>
      </c>
      <c r="B2415" s="12">
        <v>34</v>
      </c>
      <c r="C2415" s="12">
        <v>132</v>
      </c>
      <c r="D2415" s="12" t="s">
        <v>552</v>
      </c>
      <c r="E2415" s="12">
        <v>20</v>
      </c>
      <c r="F2415" s="73">
        <v>5</v>
      </c>
      <c r="G2415" s="21">
        <v>15</v>
      </c>
      <c r="H2415" s="12">
        <v>0</v>
      </c>
      <c r="I2415" s="12">
        <v>246</v>
      </c>
      <c r="J2415" s="12">
        <v>0</v>
      </c>
      <c r="K2415" s="12">
        <v>0</v>
      </c>
      <c r="L2415" s="12">
        <v>0</v>
      </c>
      <c r="M2415" s="12">
        <v>0</v>
      </c>
      <c r="N2415" s="12">
        <v>0</v>
      </c>
    </row>
    <row r="2416" spans="1:14">
      <c r="A2416" s="11" t="s">
        <v>1424</v>
      </c>
      <c r="B2416" s="12">
        <v>34</v>
      </c>
      <c r="C2416" s="12">
        <v>132</v>
      </c>
      <c r="D2416" s="12" t="s">
        <v>539</v>
      </c>
      <c r="E2416" s="12">
        <v>20</v>
      </c>
      <c r="F2416" s="73">
        <v>5</v>
      </c>
      <c r="G2416" s="21">
        <v>15</v>
      </c>
      <c r="H2416" s="12">
        <v>0</v>
      </c>
      <c r="I2416" s="12">
        <v>246</v>
      </c>
      <c r="J2416" s="12">
        <v>0</v>
      </c>
      <c r="K2416" s="12">
        <v>0</v>
      </c>
      <c r="L2416" s="12">
        <v>0</v>
      </c>
      <c r="M2416" s="12">
        <v>0</v>
      </c>
      <c r="N2416" s="12">
        <v>0</v>
      </c>
    </row>
    <row r="2417" spans="1:14">
      <c r="A2417" s="11" t="s">
        <v>1424</v>
      </c>
      <c r="B2417" s="12">
        <v>34</v>
      </c>
      <c r="C2417" s="12">
        <v>132</v>
      </c>
      <c r="D2417" s="12" t="s">
        <v>548</v>
      </c>
      <c r="E2417" s="12">
        <v>20</v>
      </c>
      <c r="F2417" s="73">
        <v>5</v>
      </c>
      <c r="G2417" s="21">
        <v>15</v>
      </c>
      <c r="H2417" s="12">
        <v>0</v>
      </c>
      <c r="I2417" s="12">
        <v>246</v>
      </c>
      <c r="J2417" s="12">
        <v>0</v>
      </c>
      <c r="K2417" s="12">
        <v>0</v>
      </c>
      <c r="L2417" s="12">
        <v>0</v>
      </c>
      <c r="M2417" s="12">
        <v>0</v>
      </c>
      <c r="N2417" s="12">
        <v>0</v>
      </c>
    </row>
    <row r="2418" spans="1:14" s="18" customFormat="1">
      <c r="A2418" s="17" t="s">
        <v>1424</v>
      </c>
      <c r="B2418" s="18">
        <v>34</v>
      </c>
      <c r="C2418" s="18">
        <v>132</v>
      </c>
      <c r="D2418" s="18" t="s">
        <v>554</v>
      </c>
      <c r="E2418" s="18">
        <v>20</v>
      </c>
      <c r="F2418" s="29">
        <v>5</v>
      </c>
      <c r="G2418" s="22">
        <v>15</v>
      </c>
      <c r="H2418" s="18">
        <v>0</v>
      </c>
      <c r="I2418" s="18">
        <v>246</v>
      </c>
      <c r="J2418" s="18">
        <v>0</v>
      </c>
      <c r="K2418" s="18">
        <v>0</v>
      </c>
      <c r="L2418" s="12">
        <v>0</v>
      </c>
      <c r="M2418" s="12">
        <v>0</v>
      </c>
      <c r="N2418" s="12">
        <v>0</v>
      </c>
    </row>
    <row r="2419" spans="1:14">
      <c r="A2419" s="11" t="s">
        <v>1424</v>
      </c>
      <c r="B2419" s="12">
        <v>240</v>
      </c>
      <c r="C2419" s="12">
        <v>172</v>
      </c>
      <c r="D2419" s="12" t="s">
        <v>556</v>
      </c>
      <c r="E2419" s="12">
        <v>20</v>
      </c>
      <c r="F2419" s="73">
        <v>5</v>
      </c>
      <c r="G2419" s="21">
        <v>15</v>
      </c>
      <c r="H2419" s="12">
        <v>0</v>
      </c>
      <c r="I2419" s="12">
        <v>246</v>
      </c>
      <c r="J2419" s="12">
        <v>0</v>
      </c>
      <c r="K2419" s="12">
        <v>0</v>
      </c>
      <c r="L2419" s="12">
        <v>0</v>
      </c>
      <c r="M2419" s="12">
        <v>0</v>
      </c>
      <c r="N2419" s="12">
        <v>0</v>
      </c>
    </row>
    <row r="2420" spans="1:14">
      <c r="A2420" s="11" t="s">
        <v>1424</v>
      </c>
      <c r="B2420" s="12">
        <v>240</v>
      </c>
      <c r="C2420" s="12">
        <v>172</v>
      </c>
      <c r="D2420" s="12" t="s">
        <v>550</v>
      </c>
      <c r="E2420" s="12">
        <v>20</v>
      </c>
      <c r="F2420" s="73">
        <v>5</v>
      </c>
      <c r="G2420" s="21">
        <v>15</v>
      </c>
      <c r="H2420" s="12">
        <v>0</v>
      </c>
      <c r="I2420" s="12">
        <v>246</v>
      </c>
      <c r="J2420" s="12">
        <v>0</v>
      </c>
      <c r="K2420" s="12">
        <v>0</v>
      </c>
      <c r="L2420" s="12">
        <v>0</v>
      </c>
      <c r="M2420" s="12">
        <v>0</v>
      </c>
      <c r="N2420" s="12">
        <v>0</v>
      </c>
    </row>
    <row r="2421" spans="1:14">
      <c r="A2421" s="11" t="s">
        <v>1424</v>
      </c>
      <c r="B2421" s="12">
        <v>240</v>
      </c>
      <c r="C2421" s="12">
        <v>172</v>
      </c>
      <c r="D2421" s="12" t="s">
        <v>552</v>
      </c>
      <c r="E2421" s="12">
        <v>20</v>
      </c>
      <c r="F2421" s="73">
        <v>5</v>
      </c>
      <c r="G2421" s="21">
        <v>15</v>
      </c>
      <c r="H2421" s="12">
        <v>0</v>
      </c>
      <c r="I2421" s="12">
        <v>246</v>
      </c>
      <c r="J2421" s="12">
        <v>0</v>
      </c>
      <c r="K2421" s="12">
        <v>0</v>
      </c>
      <c r="L2421" s="12">
        <v>0</v>
      </c>
      <c r="M2421" s="12">
        <v>0</v>
      </c>
      <c r="N2421" s="12">
        <v>0</v>
      </c>
    </row>
    <row r="2422" spans="1:14">
      <c r="A2422" s="11" t="s">
        <v>1424</v>
      </c>
      <c r="B2422" s="12">
        <v>240</v>
      </c>
      <c r="C2422" s="12">
        <v>172</v>
      </c>
      <c r="D2422" s="12" t="s">
        <v>548</v>
      </c>
      <c r="E2422" s="12">
        <v>20</v>
      </c>
      <c r="F2422" s="73">
        <v>5</v>
      </c>
      <c r="G2422" s="21">
        <v>15</v>
      </c>
      <c r="H2422" s="12">
        <v>0</v>
      </c>
      <c r="I2422" s="12">
        <v>246</v>
      </c>
      <c r="J2422" s="12">
        <v>0</v>
      </c>
      <c r="K2422" s="12">
        <v>0</v>
      </c>
      <c r="L2422" s="12">
        <v>0</v>
      </c>
      <c r="M2422" s="12">
        <v>0</v>
      </c>
      <c r="N2422" s="12">
        <v>0</v>
      </c>
    </row>
    <row r="2423" spans="1:14">
      <c r="A2423" s="11" t="s">
        <v>1424</v>
      </c>
      <c r="B2423" s="12">
        <v>176</v>
      </c>
      <c r="C2423" s="12">
        <v>246</v>
      </c>
      <c r="D2423" s="12" t="s">
        <v>556</v>
      </c>
      <c r="E2423" s="12">
        <v>20</v>
      </c>
      <c r="F2423" s="73">
        <v>5</v>
      </c>
      <c r="G2423" s="21">
        <v>15</v>
      </c>
      <c r="H2423" s="12">
        <v>0</v>
      </c>
      <c r="I2423" s="12">
        <v>246</v>
      </c>
      <c r="J2423" s="12">
        <v>0</v>
      </c>
      <c r="K2423" s="12">
        <v>0</v>
      </c>
      <c r="L2423" s="12">
        <v>0</v>
      </c>
      <c r="M2423" s="12">
        <v>0</v>
      </c>
      <c r="N2423" s="12">
        <v>0</v>
      </c>
    </row>
    <row r="2424" spans="1:14">
      <c r="A2424" s="11" t="s">
        <v>1424</v>
      </c>
      <c r="B2424" s="12">
        <v>176</v>
      </c>
      <c r="C2424" s="12">
        <v>246</v>
      </c>
      <c r="D2424" s="12" t="s">
        <v>550</v>
      </c>
      <c r="E2424" s="12">
        <v>20</v>
      </c>
      <c r="F2424" s="73">
        <v>5</v>
      </c>
      <c r="G2424" s="21">
        <v>15</v>
      </c>
      <c r="H2424" s="12">
        <v>0</v>
      </c>
      <c r="I2424" s="12">
        <v>246</v>
      </c>
      <c r="J2424" s="12">
        <v>0</v>
      </c>
      <c r="K2424" s="12">
        <v>0</v>
      </c>
      <c r="L2424" s="12">
        <v>0</v>
      </c>
      <c r="M2424" s="12">
        <v>0</v>
      </c>
      <c r="N2424" s="12">
        <v>0</v>
      </c>
    </row>
    <row r="2425" spans="1:14">
      <c r="A2425" s="11" t="s">
        <v>1424</v>
      </c>
      <c r="B2425" s="12">
        <v>176</v>
      </c>
      <c r="C2425" s="12">
        <v>246</v>
      </c>
      <c r="D2425" s="12" t="s">
        <v>552</v>
      </c>
      <c r="E2425" s="12">
        <v>20</v>
      </c>
      <c r="F2425" s="73">
        <v>5</v>
      </c>
      <c r="G2425" s="21">
        <v>15</v>
      </c>
      <c r="H2425" s="12">
        <v>0</v>
      </c>
      <c r="I2425" s="12">
        <v>246</v>
      </c>
      <c r="J2425" s="12">
        <v>0</v>
      </c>
      <c r="K2425" s="12">
        <v>0</v>
      </c>
      <c r="L2425" s="12">
        <v>0</v>
      </c>
      <c r="M2425" s="12">
        <v>0</v>
      </c>
      <c r="N2425" s="12">
        <v>0</v>
      </c>
    </row>
    <row r="2426" spans="1:14">
      <c r="A2426" s="11" t="s">
        <v>1424</v>
      </c>
      <c r="B2426" s="12">
        <v>176</v>
      </c>
      <c r="C2426" s="12">
        <v>246</v>
      </c>
      <c r="D2426" s="12" t="s">
        <v>548</v>
      </c>
      <c r="E2426" s="12">
        <v>20</v>
      </c>
      <c r="F2426" s="73">
        <v>5</v>
      </c>
      <c r="G2426" s="21">
        <v>15</v>
      </c>
      <c r="H2426" s="12">
        <v>0</v>
      </c>
      <c r="I2426" s="12">
        <v>246</v>
      </c>
      <c r="J2426" s="12">
        <v>0</v>
      </c>
      <c r="K2426" s="12">
        <v>0</v>
      </c>
      <c r="L2426" s="12">
        <v>0</v>
      </c>
      <c r="M2426" s="12">
        <v>0</v>
      </c>
      <c r="N2426" s="12">
        <v>0</v>
      </c>
    </row>
    <row r="2427" spans="1:14">
      <c r="A2427" s="11" t="s">
        <v>1424</v>
      </c>
      <c r="B2427" s="12">
        <v>199</v>
      </c>
      <c r="C2427" s="12">
        <v>103</v>
      </c>
      <c r="D2427" s="12" t="s">
        <v>556</v>
      </c>
      <c r="E2427" s="12">
        <v>20</v>
      </c>
      <c r="F2427" s="73">
        <v>5</v>
      </c>
      <c r="G2427" s="21">
        <v>15</v>
      </c>
      <c r="H2427" s="12">
        <v>0</v>
      </c>
      <c r="I2427" s="12">
        <v>246</v>
      </c>
      <c r="J2427" s="12">
        <v>0</v>
      </c>
      <c r="K2427" s="12">
        <v>0</v>
      </c>
      <c r="L2427" s="12">
        <v>0</v>
      </c>
      <c r="M2427" s="12">
        <v>0</v>
      </c>
      <c r="N2427" s="12">
        <v>0</v>
      </c>
    </row>
    <row r="2428" spans="1:14">
      <c r="A2428" s="11" t="s">
        <v>1424</v>
      </c>
      <c r="B2428" s="12">
        <v>199</v>
      </c>
      <c r="C2428" s="12">
        <v>103</v>
      </c>
      <c r="D2428" s="12" t="s">
        <v>550</v>
      </c>
      <c r="E2428" s="12">
        <v>20</v>
      </c>
      <c r="F2428" s="73">
        <v>5</v>
      </c>
      <c r="G2428" s="21">
        <v>15</v>
      </c>
      <c r="H2428" s="12">
        <v>0</v>
      </c>
      <c r="I2428" s="12">
        <v>246</v>
      </c>
      <c r="J2428" s="12">
        <v>0</v>
      </c>
      <c r="K2428" s="12">
        <v>0</v>
      </c>
      <c r="L2428" s="12">
        <v>0</v>
      </c>
      <c r="M2428" s="12">
        <v>0</v>
      </c>
      <c r="N2428" s="12">
        <v>0</v>
      </c>
    </row>
    <row r="2429" spans="1:14">
      <c r="A2429" s="11" t="s">
        <v>1424</v>
      </c>
      <c r="B2429" s="12">
        <v>199</v>
      </c>
      <c r="C2429" s="12">
        <v>103</v>
      </c>
      <c r="D2429" s="12" t="s">
        <v>552</v>
      </c>
      <c r="E2429" s="12">
        <v>20</v>
      </c>
      <c r="F2429" s="73">
        <v>5</v>
      </c>
      <c r="G2429" s="21">
        <v>15</v>
      </c>
      <c r="H2429" s="12">
        <v>0</v>
      </c>
      <c r="I2429" s="12">
        <v>246</v>
      </c>
      <c r="J2429" s="12">
        <v>0</v>
      </c>
      <c r="K2429" s="12">
        <v>0</v>
      </c>
      <c r="L2429" s="12">
        <v>0</v>
      </c>
      <c r="M2429" s="12">
        <v>0</v>
      </c>
      <c r="N2429" s="12">
        <v>0</v>
      </c>
    </row>
    <row r="2430" spans="1:14">
      <c r="A2430" s="11" t="s">
        <v>1424</v>
      </c>
      <c r="B2430" s="12">
        <v>199</v>
      </c>
      <c r="C2430" s="12">
        <v>103</v>
      </c>
      <c r="D2430" s="12" t="s">
        <v>548</v>
      </c>
      <c r="E2430" s="12">
        <v>20</v>
      </c>
      <c r="F2430" s="73">
        <v>5</v>
      </c>
      <c r="G2430" s="21">
        <v>15</v>
      </c>
      <c r="H2430" s="12">
        <v>0</v>
      </c>
      <c r="I2430" s="12">
        <v>246</v>
      </c>
      <c r="J2430" s="12">
        <v>0</v>
      </c>
      <c r="K2430" s="12">
        <v>0</v>
      </c>
      <c r="L2430" s="12">
        <v>0</v>
      </c>
      <c r="M2430" s="12">
        <v>0</v>
      </c>
      <c r="N2430" s="12">
        <v>0</v>
      </c>
    </row>
    <row r="2431" spans="1:14">
      <c r="A2431" s="11" t="s">
        <v>1424</v>
      </c>
      <c r="B2431" s="12">
        <v>250</v>
      </c>
      <c r="C2431" s="12">
        <v>70</v>
      </c>
      <c r="D2431" s="12" t="s">
        <v>556</v>
      </c>
      <c r="E2431" s="12">
        <v>20</v>
      </c>
      <c r="F2431" s="73">
        <v>5</v>
      </c>
      <c r="G2431" s="21">
        <v>15</v>
      </c>
      <c r="H2431" s="12">
        <v>0</v>
      </c>
      <c r="I2431" s="12">
        <v>246</v>
      </c>
      <c r="J2431" s="12">
        <v>0</v>
      </c>
      <c r="K2431" s="12">
        <v>0</v>
      </c>
      <c r="L2431" s="12">
        <v>0</v>
      </c>
      <c r="M2431" s="12">
        <v>0</v>
      </c>
      <c r="N2431" s="12">
        <v>0</v>
      </c>
    </row>
    <row r="2432" spans="1:14">
      <c r="A2432" s="11" t="s">
        <v>1424</v>
      </c>
      <c r="B2432" s="12">
        <v>250</v>
      </c>
      <c r="C2432" s="12">
        <v>70</v>
      </c>
      <c r="D2432" s="12" t="s">
        <v>550</v>
      </c>
      <c r="E2432" s="12">
        <v>20</v>
      </c>
      <c r="F2432" s="73">
        <v>5</v>
      </c>
      <c r="G2432" s="21">
        <v>15</v>
      </c>
      <c r="H2432" s="12">
        <v>0</v>
      </c>
      <c r="I2432" s="12">
        <v>246</v>
      </c>
      <c r="J2432" s="12">
        <v>0</v>
      </c>
      <c r="K2432" s="12">
        <v>0</v>
      </c>
      <c r="L2432" s="12">
        <v>0</v>
      </c>
      <c r="M2432" s="12">
        <v>0</v>
      </c>
      <c r="N2432" s="12">
        <v>0</v>
      </c>
    </row>
    <row r="2433" spans="1:14">
      <c r="A2433" s="11" t="s">
        <v>1424</v>
      </c>
      <c r="B2433" s="12">
        <v>250</v>
      </c>
      <c r="C2433" s="12">
        <v>70</v>
      </c>
      <c r="D2433" s="12" t="s">
        <v>552</v>
      </c>
      <c r="E2433" s="12">
        <v>20</v>
      </c>
      <c r="F2433" s="73">
        <v>5</v>
      </c>
      <c r="G2433" s="21">
        <v>15</v>
      </c>
      <c r="H2433" s="12">
        <v>0</v>
      </c>
      <c r="I2433" s="12">
        <v>246</v>
      </c>
      <c r="J2433" s="12">
        <v>0</v>
      </c>
      <c r="K2433" s="12">
        <v>0</v>
      </c>
      <c r="L2433" s="12">
        <v>0</v>
      </c>
      <c r="M2433" s="12">
        <v>0</v>
      </c>
      <c r="N2433" s="12">
        <v>0</v>
      </c>
    </row>
    <row r="2434" spans="1:14">
      <c r="A2434" s="11" t="s">
        <v>1424</v>
      </c>
      <c r="B2434" s="12">
        <v>250</v>
      </c>
      <c r="C2434" s="12">
        <v>70</v>
      </c>
      <c r="D2434" s="12" t="s">
        <v>548</v>
      </c>
      <c r="E2434" s="12">
        <v>20</v>
      </c>
      <c r="F2434" s="73">
        <v>5</v>
      </c>
      <c r="G2434" s="21">
        <v>15</v>
      </c>
      <c r="H2434" s="12">
        <v>0</v>
      </c>
      <c r="I2434" s="12">
        <v>246</v>
      </c>
      <c r="J2434" s="12">
        <v>0</v>
      </c>
      <c r="K2434" s="12">
        <v>0</v>
      </c>
      <c r="L2434" s="12">
        <v>0</v>
      </c>
      <c r="M2434" s="12">
        <v>0</v>
      </c>
      <c r="N2434" s="12">
        <v>0</v>
      </c>
    </row>
    <row r="2435" spans="1:14">
      <c r="A2435" s="11" t="s">
        <v>1424</v>
      </c>
      <c r="B2435" s="12">
        <v>39</v>
      </c>
      <c r="C2435" s="12">
        <v>56</v>
      </c>
      <c r="D2435" s="12" t="s">
        <v>556</v>
      </c>
      <c r="E2435" s="12">
        <v>20</v>
      </c>
      <c r="F2435" s="73">
        <v>5</v>
      </c>
      <c r="G2435" s="21">
        <v>15</v>
      </c>
      <c r="H2435" s="12">
        <v>0</v>
      </c>
      <c r="I2435" s="12">
        <v>246</v>
      </c>
      <c r="J2435" s="12">
        <v>0</v>
      </c>
      <c r="K2435" s="12">
        <v>0</v>
      </c>
      <c r="L2435" s="12">
        <v>0</v>
      </c>
      <c r="M2435" s="12">
        <v>0</v>
      </c>
      <c r="N2435" s="12">
        <v>0</v>
      </c>
    </row>
    <row r="2436" spans="1:14">
      <c r="A2436" s="11" t="s">
        <v>1424</v>
      </c>
      <c r="B2436" s="12">
        <v>39</v>
      </c>
      <c r="C2436" s="12">
        <v>56</v>
      </c>
      <c r="D2436" s="12" t="s">
        <v>550</v>
      </c>
      <c r="E2436" s="12">
        <v>20</v>
      </c>
      <c r="F2436" s="73">
        <v>5</v>
      </c>
      <c r="G2436" s="21">
        <v>15</v>
      </c>
      <c r="H2436" s="12">
        <v>0</v>
      </c>
      <c r="I2436" s="12">
        <v>246</v>
      </c>
      <c r="J2436" s="12">
        <v>0</v>
      </c>
      <c r="K2436" s="12">
        <v>0</v>
      </c>
      <c r="L2436" s="12">
        <v>0</v>
      </c>
      <c r="M2436" s="12">
        <v>0</v>
      </c>
      <c r="N2436" s="12">
        <v>0</v>
      </c>
    </row>
    <row r="2437" spans="1:14">
      <c r="A2437" s="11" t="s">
        <v>1424</v>
      </c>
      <c r="B2437" s="12">
        <v>39</v>
      </c>
      <c r="C2437" s="12">
        <v>56</v>
      </c>
      <c r="D2437" s="12" t="s">
        <v>552</v>
      </c>
      <c r="E2437" s="12">
        <v>20</v>
      </c>
      <c r="F2437" s="73">
        <v>5</v>
      </c>
      <c r="G2437" s="21">
        <v>15</v>
      </c>
      <c r="H2437" s="12">
        <v>0</v>
      </c>
      <c r="I2437" s="12">
        <v>246</v>
      </c>
      <c r="J2437" s="12">
        <v>0</v>
      </c>
      <c r="K2437" s="12">
        <v>0</v>
      </c>
      <c r="L2437" s="12">
        <v>0</v>
      </c>
      <c r="M2437" s="12">
        <v>0</v>
      </c>
      <c r="N2437" s="12">
        <v>0</v>
      </c>
    </row>
    <row r="2438" spans="1:14">
      <c r="A2438" s="11" t="s">
        <v>1424</v>
      </c>
      <c r="B2438" s="12">
        <v>39</v>
      </c>
      <c r="C2438" s="12">
        <v>56</v>
      </c>
      <c r="D2438" s="12" t="s">
        <v>548</v>
      </c>
      <c r="E2438" s="12">
        <v>20</v>
      </c>
      <c r="F2438" s="73">
        <v>5</v>
      </c>
      <c r="G2438" s="21">
        <v>15</v>
      </c>
      <c r="H2438" s="12">
        <v>0</v>
      </c>
      <c r="I2438" s="12">
        <v>246</v>
      </c>
      <c r="J2438" s="12">
        <v>0</v>
      </c>
      <c r="K2438" s="12">
        <v>0</v>
      </c>
      <c r="L2438" s="12">
        <v>0</v>
      </c>
      <c r="M2438" s="12">
        <v>0</v>
      </c>
      <c r="N2438" s="12">
        <v>0</v>
      </c>
    </row>
    <row r="2439" spans="1:14">
      <c r="A2439" s="11" t="s">
        <v>1424</v>
      </c>
      <c r="B2439" s="12">
        <v>250</v>
      </c>
      <c r="C2439" s="12">
        <v>250</v>
      </c>
      <c r="D2439" s="12" t="s">
        <v>556</v>
      </c>
      <c r="E2439" s="12">
        <v>20</v>
      </c>
      <c r="F2439" s="73">
        <v>5</v>
      </c>
      <c r="G2439" s="21">
        <v>15</v>
      </c>
      <c r="H2439" s="12">
        <v>0</v>
      </c>
      <c r="I2439" s="12">
        <v>246</v>
      </c>
      <c r="J2439" s="12">
        <v>0</v>
      </c>
      <c r="K2439" s="12">
        <v>0</v>
      </c>
      <c r="L2439" s="12">
        <v>0</v>
      </c>
      <c r="M2439" s="12">
        <v>0</v>
      </c>
      <c r="N2439" s="12">
        <v>0</v>
      </c>
    </row>
    <row r="2440" spans="1:14">
      <c r="A2440" s="11" t="s">
        <v>1424</v>
      </c>
      <c r="B2440" s="12">
        <v>250</v>
      </c>
      <c r="C2440" s="12">
        <v>250</v>
      </c>
      <c r="D2440" s="12" t="s">
        <v>550</v>
      </c>
      <c r="E2440" s="12">
        <v>20</v>
      </c>
      <c r="F2440" s="73">
        <v>5</v>
      </c>
      <c r="G2440" s="21">
        <v>15</v>
      </c>
      <c r="H2440" s="12">
        <v>0</v>
      </c>
      <c r="I2440" s="12">
        <v>246</v>
      </c>
      <c r="J2440" s="12">
        <v>0</v>
      </c>
      <c r="K2440" s="12">
        <v>0</v>
      </c>
      <c r="L2440" s="12">
        <v>0</v>
      </c>
      <c r="M2440" s="12">
        <v>0</v>
      </c>
      <c r="N2440" s="12">
        <v>0</v>
      </c>
    </row>
    <row r="2441" spans="1:14">
      <c r="A2441" s="11" t="s">
        <v>1424</v>
      </c>
      <c r="B2441" s="12">
        <v>250</v>
      </c>
      <c r="C2441" s="12">
        <v>250</v>
      </c>
      <c r="D2441" s="12" t="s">
        <v>552</v>
      </c>
      <c r="E2441" s="12">
        <v>20</v>
      </c>
      <c r="F2441" s="73">
        <v>5</v>
      </c>
      <c r="G2441" s="21">
        <v>15</v>
      </c>
      <c r="H2441" s="12">
        <v>0</v>
      </c>
      <c r="I2441" s="12">
        <v>246</v>
      </c>
      <c r="J2441" s="12">
        <v>0</v>
      </c>
      <c r="K2441" s="12">
        <v>0</v>
      </c>
      <c r="L2441" s="12">
        <v>0</v>
      </c>
      <c r="M2441" s="12">
        <v>0</v>
      </c>
      <c r="N2441" s="12">
        <v>0</v>
      </c>
    </row>
    <row r="2442" spans="1:14">
      <c r="A2442" s="11" t="s">
        <v>1424</v>
      </c>
      <c r="B2442" s="12">
        <v>250</v>
      </c>
      <c r="C2442" s="12">
        <v>250</v>
      </c>
      <c r="D2442" s="12" t="s">
        <v>548</v>
      </c>
      <c r="E2442" s="12">
        <v>20</v>
      </c>
      <c r="F2442" s="73">
        <v>5</v>
      </c>
      <c r="G2442" s="21">
        <v>15</v>
      </c>
      <c r="H2442" s="12">
        <v>0</v>
      </c>
      <c r="I2442" s="12">
        <v>246</v>
      </c>
      <c r="J2442" s="12">
        <v>0</v>
      </c>
      <c r="K2442" s="12">
        <v>0</v>
      </c>
      <c r="L2442" s="12">
        <v>0</v>
      </c>
      <c r="M2442" s="12">
        <v>0</v>
      </c>
      <c r="N2442" s="12">
        <v>0</v>
      </c>
    </row>
    <row r="2443" spans="1:14">
      <c r="A2443" s="11" t="s">
        <v>1424</v>
      </c>
      <c r="B2443" s="12">
        <v>42</v>
      </c>
      <c r="C2443" s="12">
        <v>224</v>
      </c>
      <c r="D2443" s="12" t="s">
        <v>556</v>
      </c>
      <c r="E2443" s="12">
        <v>20</v>
      </c>
      <c r="F2443" s="73">
        <v>5</v>
      </c>
      <c r="G2443" s="21">
        <v>15</v>
      </c>
      <c r="H2443" s="12">
        <v>0</v>
      </c>
      <c r="I2443" s="12">
        <v>246</v>
      </c>
      <c r="J2443" s="12">
        <v>0</v>
      </c>
      <c r="K2443" s="12">
        <v>0</v>
      </c>
      <c r="L2443" s="12">
        <v>0</v>
      </c>
      <c r="M2443" s="12">
        <v>0</v>
      </c>
      <c r="N2443" s="12">
        <v>0</v>
      </c>
    </row>
    <row r="2444" spans="1:14">
      <c r="A2444" s="11" t="s">
        <v>1424</v>
      </c>
      <c r="B2444" s="12">
        <v>42</v>
      </c>
      <c r="C2444" s="12">
        <v>224</v>
      </c>
      <c r="D2444" s="12" t="s">
        <v>550</v>
      </c>
      <c r="E2444" s="12">
        <v>20</v>
      </c>
      <c r="F2444" s="73">
        <v>5</v>
      </c>
      <c r="G2444" s="21">
        <v>15</v>
      </c>
      <c r="H2444" s="12">
        <v>0</v>
      </c>
      <c r="I2444" s="12">
        <v>246</v>
      </c>
      <c r="J2444" s="12">
        <v>0</v>
      </c>
      <c r="K2444" s="12">
        <v>0</v>
      </c>
      <c r="L2444" s="12">
        <v>0</v>
      </c>
      <c r="M2444" s="12">
        <v>0</v>
      </c>
      <c r="N2444" s="12">
        <v>0</v>
      </c>
    </row>
    <row r="2445" spans="1:14">
      <c r="A2445" s="11" t="s">
        <v>1424</v>
      </c>
      <c r="B2445" s="12">
        <v>42</v>
      </c>
      <c r="C2445" s="12">
        <v>224</v>
      </c>
      <c r="D2445" s="12" t="s">
        <v>552</v>
      </c>
      <c r="E2445" s="12">
        <v>20</v>
      </c>
      <c r="F2445" s="73">
        <v>5</v>
      </c>
      <c r="G2445" s="21">
        <v>15</v>
      </c>
      <c r="H2445" s="12">
        <v>0</v>
      </c>
      <c r="I2445" s="12">
        <v>246</v>
      </c>
      <c r="J2445" s="12">
        <v>0</v>
      </c>
      <c r="K2445" s="12">
        <v>0</v>
      </c>
      <c r="L2445" s="12">
        <v>0</v>
      </c>
      <c r="M2445" s="12">
        <v>0</v>
      </c>
      <c r="N2445" s="12">
        <v>0</v>
      </c>
    </row>
    <row r="2446" spans="1:14">
      <c r="A2446" s="11" t="s">
        <v>1424</v>
      </c>
      <c r="B2446" s="12">
        <v>42</v>
      </c>
      <c r="C2446" s="12">
        <v>224</v>
      </c>
      <c r="D2446" s="12" t="s">
        <v>548</v>
      </c>
      <c r="E2446" s="12">
        <v>20</v>
      </c>
      <c r="F2446" s="73">
        <v>5</v>
      </c>
      <c r="G2446" s="21">
        <v>15</v>
      </c>
      <c r="H2446" s="12">
        <v>0</v>
      </c>
      <c r="I2446" s="12">
        <v>246</v>
      </c>
      <c r="J2446" s="12">
        <v>0</v>
      </c>
      <c r="K2446" s="12">
        <v>0</v>
      </c>
      <c r="L2446" s="12">
        <v>0</v>
      </c>
      <c r="M2446" s="12">
        <v>0</v>
      </c>
      <c r="N2446" s="12">
        <v>0</v>
      </c>
    </row>
    <row r="2447" spans="1:14">
      <c r="A2447" s="11" t="s">
        <v>1424</v>
      </c>
      <c r="B2447" s="12">
        <v>99</v>
      </c>
      <c r="C2447" s="12">
        <v>146</v>
      </c>
      <c r="D2447" s="12" t="s">
        <v>556</v>
      </c>
      <c r="E2447" s="12">
        <v>20</v>
      </c>
      <c r="F2447" s="73">
        <v>5</v>
      </c>
      <c r="G2447" s="21">
        <v>15</v>
      </c>
      <c r="H2447" s="12">
        <v>0</v>
      </c>
      <c r="I2447" s="12">
        <v>246</v>
      </c>
      <c r="J2447" s="12">
        <v>0</v>
      </c>
      <c r="K2447" s="12">
        <v>0</v>
      </c>
      <c r="L2447" s="12">
        <v>0</v>
      </c>
      <c r="M2447" s="12">
        <v>0</v>
      </c>
      <c r="N2447" s="12">
        <v>0</v>
      </c>
    </row>
    <row r="2448" spans="1:14">
      <c r="A2448" s="11" t="s">
        <v>1424</v>
      </c>
      <c r="B2448" s="12">
        <v>99</v>
      </c>
      <c r="C2448" s="12">
        <v>146</v>
      </c>
      <c r="D2448" s="12" t="s">
        <v>550</v>
      </c>
      <c r="E2448" s="12">
        <v>20</v>
      </c>
      <c r="F2448" s="73">
        <v>5</v>
      </c>
      <c r="G2448" s="21">
        <v>15</v>
      </c>
      <c r="H2448" s="12">
        <v>0</v>
      </c>
      <c r="I2448" s="12">
        <v>246</v>
      </c>
      <c r="J2448" s="12">
        <v>0</v>
      </c>
      <c r="K2448" s="12">
        <v>0</v>
      </c>
      <c r="L2448" s="12">
        <v>0</v>
      </c>
      <c r="M2448" s="12">
        <v>0</v>
      </c>
      <c r="N2448" s="12">
        <v>0</v>
      </c>
    </row>
    <row r="2449" spans="1:14">
      <c r="A2449" s="11" t="s">
        <v>1424</v>
      </c>
      <c r="B2449" s="12">
        <v>99</v>
      </c>
      <c r="C2449" s="12">
        <v>146</v>
      </c>
      <c r="D2449" s="12" t="s">
        <v>552</v>
      </c>
      <c r="E2449" s="12">
        <v>20</v>
      </c>
      <c r="F2449" s="73">
        <v>5</v>
      </c>
      <c r="G2449" s="21">
        <v>15</v>
      </c>
      <c r="H2449" s="12">
        <v>0</v>
      </c>
      <c r="I2449" s="12">
        <v>246</v>
      </c>
      <c r="J2449" s="12">
        <v>0</v>
      </c>
      <c r="K2449" s="12">
        <v>0</v>
      </c>
      <c r="L2449" s="12">
        <v>0</v>
      </c>
      <c r="M2449" s="12">
        <v>0</v>
      </c>
      <c r="N2449" s="12">
        <v>0</v>
      </c>
    </row>
    <row r="2450" spans="1:14">
      <c r="A2450" s="11" t="s">
        <v>1424</v>
      </c>
      <c r="B2450" s="12">
        <v>99</v>
      </c>
      <c r="C2450" s="12">
        <v>146</v>
      </c>
      <c r="D2450" s="12" t="s">
        <v>548</v>
      </c>
      <c r="E2450" s="12">
        <v>20</v>
      </c>
      <c r="F2450" s="73">
        <v>5</v>
      </c>
      <c r="G2450" s="21">
        <v>15</v>
      </c>
      <c r="H2450" s="12">
        <v>0</v>
      </c>
      <c r="I2450" s="12">
        <v>246</v>
      </c>
      <c r="J2450" s="12">
        <v>0</v>
      </c>
      <c r="K2450" s="12">
        <v>0</v>
      </c>
      <c r="L2450" s="12">
        <v>0</v>
      </c>
      <c r="M2450" s="12">
        <v>0</v>
      </c>
      <c r="N2450" s="12">
        <v>0</v>
      </c>
    </row>
    <row r="2451" spans="1:14">
      <c r="A2451" s="11" t="s">
        <v>1424</v>
      </c>
      <c r="B2451" s="12">
        <v>157</v>
      </c>
      <c r="C2451" s="12">
        <v>188</v>
      </c>
      <c r="D2451" s="12" t="s">
        <v>556</v>
      </c>
      <c r="E2451" s="12">
        <v>20</v>
      </c>
      <c r="F2451" s="73">
        <v>5</v>
      </c>
      <c r="G2451" s="21">
        <v>15</v>
      </c>
      <c r="H2451" s="12">
        <v>0</v>
      </c>
      <c r="I2451" s="12">
        <v>246</v>
      </c>
      <c r="J2451" s="12">
        <v>0</v>
      </c>
      <c r="K2451" s="12">
        <v>0</v>
      </c>
      <c r="L2451" s="12">
        <v>0</v>
      </c>
      <c r="M2451" s="12">
        <v>0</v>
      </c>
      <c r="N2451" s="12">
        <v>0</v>
      </c>
    </row>
    <row r="2452" spans="1:14">
      <c r="A2452" s="11" t="s">
        <v>1424</v>
      </c>
      <c r="B2452" s="12">
        <v>157</v>
      </c>
      <c r="C2452" s="12">
        <v>188</v>
      </c>
      <c r="D2452" s="12" t="s">
        <v>550</v>
      </c>
      <c r="E2452" s="12">
        <v>20</v>
      </c>
      <c r="F2452" s="73">
        <v>5</v>
      </c>
      <c r="G2452" s="21">
        <v>15</v>
      </c>
      <c r="H2452" s="12">
        <v>0</v>
      </c>
      <c r="I2452" s="12">
        <v>246</v>
      </c>
      <c r="J2452" s="12">
        <v>0</v>
      </c>
      <c r="K2452" s="12">
        <v>0</v>
      </c>
      <c r="L2452" s="12">
        <v>0</v>
      </c>
      <c r="M2452" s="12">
        <v>0</v>
      </c>
      <c r="N2452" s="12">
        <v>0</v>
      </c>
    </row>
    <row r="2453" spans="1:14">
      <c r="A2453" s="11" t="s">
        <v>1424</v>
      </c>
      <c r="B2453" s="12">
        <v>157</v>
      </c>
      <c r="C2453" s="12">
        <v>188</v>
      </c>
      <c r="D2453" s="12" t="s">
        <v>552</v>
      </c>
      <c r="E2453" s="12">
        <v>20</v>
      </c>
      <c r="F2453" s="73">
        <v>5</v>
      </c>
      <c r="G2453" s="21">
        <v>15</v>
      </c>
      <c r="H2453" s="12">
        <v>0</v>
      </c>
      <c r="I2453" s="12">
        <v>246</v>
      </c>
      <c r="J2453" s="12">
        <v>0</v>
      </c>
      <c r="K2453" s="12">
        <v>0</v>
      </c>
      <c r="L2453" s="12">
        <v>0</v>
      </c>
      <c r="M2453" s="12">
        <v>0</v>
      </c>
      <c r="N2453" s="12">
        <v>0</v>
      </c>
    </row>
    <row r="2454" spans="1:14">
      <c r="A2454" s="11" t="s">
        <v>1424</v>
      </c>
      <c r="B2454" s="12">
        <v>157</v>
      </c>
      <c r="C2454" s="12">
        <v>188</v>
      </c>
      <c r="D2454" s="12" t="s">
        <v>548</v>
      </c>
      <c r="E2454" s="12">
        <v>20</v>
      </c>
      <c r="F2454" s="73">
        <v>5</v>
      </c>
      <c r="G2454" s="21">
        <v>15</v>
      </c>
      <c r="H2454" s="12">
        <v>0</v>
      </c>
      <c r="I2454" s="12">
        <v>246</v>
      </c>
      <c r="J2454" s="12">
        <v>0</v>
      </c>
      <c r="K2454" s="12">
        <v>0</v>
      </c>
      <c r="L2454" s="12">
        <v>0</v>
      </c>
      <c r="M2454" s="12">
        <v>0</v>
      </c>
      <c r="N2454" s="12">
        <v>0</v>
      </c>
    </row>
    <row r="2455" spans="1:14">
      <c r="A2455" s="11" t="s">
        <v>1424</v>
      </c>
      <c r="B2455" s="12">
        <v>25</v>
      </c>
      <c r="C2455" s="12">
        <v>90</v>
      </c>
      <c r="D2455" s="12" t="s">
        <v>556</v>
      </c>
      <c r="E2455" s="12">
        <v>20</v>
      </c>
      <c r="F2455" s="73">
        <v>5</v>
      </c>
      <c r="G2455" s="21">
        <v>15</v>
      </c>
      <c r="H2455" s="12">
        <v>0</v>
      </c>
      <c r="I2455" s="12">
        <v>246</v>
      </c>
      <c r="J2455" s="12">
        <v>0</v>
      </c>
      <c r="K2455" s="12">
        <v>0</v>
      </c>
      <c r="L2455" s="12">
        <v>0</v>
      </c>
      <c r="M2455" s="12">
        <v>0</v>
      </c>
      <c r="N2455" s="12">
        <v>0</v>
      </c>
    </row>
    <row r="2456" spans="1:14">
      <c r="A2456" s="11" t="s">
        <v>1424</v>
      </c>
      <c r="B2456" s="12">
        <v>25</v>
      </c>
      <c r="C2456" s="12">
        <v>90</v>
      </c>
      <c r="D2456" s="12" t="s">
        <v>550</v>
      </c>
      <c r="E2456" s="12">
        <v>20</v>
      </c>
      <c r="F2456" s="73">
        <v>5</v>
      </c>
      <c r="G2456" s="21">
        <v>15</v>
      </c>
      <c r="H2456" s="12">
        <v>0</v>
      </c>
      <c r="I2456" s="12">
        <v>246</v>
      </c>
      <c r="J2456" s="12">
        <v>0</v>
      </c>
      <c r="K2456" s="12">
        <v>0</v>
      </c>
      <c r="L2456" s="12">
        <v>0</v>
      </c>
      <c r="M2456" s="12">
        <v>0</v>
      </c>
      <c r="N2456" s="12">
        <v>0</v>
      </c>
    </row>
    <row r="2457" spans="1:14">
      <c r="A2457" s="11" t="s">
        <v>1424</v>
      </c>
      <c r="B2457" s="12">
        <v>25</v>
      </c>
      <c r="C2457" s="12">
        <v>90</v>
      </c>
      <c r="D2457" s="12" t="s">
        <v>552</v>
      </c>
      <c r="E2457" s="12">
        <v>20</v>
      </c>
      <c r="F2457" s="73">
        <v>5</v>
      </c>
      <c r="G2457" s="21">
        <v>15</v>
      </c>
      <c r="H2457" s="12">
        <v>0</v>
      </c>
      <c r="I2457" s="12">
        <v>246</v>
      </c>
      <c r="J2457" s="12">
        <v>0</v>
      </c>
      <c r="K2457" s="12">
        <v>0</v>
      </c>
      <c r="L2457" s="12">
        <v>0</v>
      </c>
      <c r="M2457" s="12">
        <v>0</v>
      </c>
      <c r="N2457" s="12">
        <v>0</v>
      </c>
    </row>
    <row r="2458" spans="1:14">
      <c r="A2458" s="11" t="s">
        <v>1424</v>
      </c>
      <c r="B2458" s="12">
        <v>25</v>
      </c>
      <c r="C2458" s="12">
        <v>90</v>
      </c>
      <c r="D2458" s="12" t="s">
        <v>548</v>
      </c>
      <c r="E2458" s="12">
        <v>20</v>
      </c>
      <c r="F2458" s="73">
        <v>5</v>
      </c>
      <c r="G2458" s="21">
        <v>15</v>
      </c>
      <c r="H2458" s="12">
        <v>0</v>
      </c>
      <c r="I2458" s="12">
        <v>246</v>
      </c>
      <c r="J2458" s="12">
        <v>0</v>
      </c>
      <c r="K2458" s="12">
        <v>0</v>
      </c>
      <c r="L2458" s="12">
        <v>0</v>
      </c>
      <c r="M2458" s="12">
        <v>0</v>
      </c>
      <c r="N2458" s="12">
        <v>0</v>
      </c>
    </row>
    <row r="2460" spans="1:14">
      <c r="A2460" s="11" t="s">
        <v>1427</v>
      </c>
    </row>
    <row r="2461" spans="1:14">
      <c r="A2461" s="11" t="s">
        <v>1428</v>
      </c>
      <c r="B2461" s="12">
        <v>150</v>
      </c>
      <c r="C2461" s="12">
        <v>140</v>
      </c>
      <c r="D2461" s="12" t="s">
        <v>556</v>
      </c>
      <c r="E2461" s="12">
        <v>130</v>
      </c>
      <c r="F2461" s="73">
        <v>30</v>
      </c>
      <c r="G2461" s="73">
        <v>60</v>
      </c>
      <c r="H2461" s="12">
        <v>0</v>
      </c>
      <c r="I2461" s="12">
        <v>246</v>
      </c>
      <c r="J2461" s="12">
        <v>0</v>
      </c>
      <c r="K2461" s="12">
        <v>0</v>
      </c>
      <c r="L2461" s="12">
        <v>0</v>
      </c>
      <c r="M2461" s="12">
        <v>0</v>
      </c>
      <c r="N2461" s="12">
        <v>0</v>
      </c>
    </row>
    <row r="2462" spans="1:14">
      <c r="A2462" s="11" t="s">
        <v>1428</v>
      </c>
      <c r="B2462" s="12">
        <v>150</v>
      </c>
      <c r="C2462" s="12">
        <v>140</v>
      </c>
      <c r="D2462" s="12" t="s">
        <v>550</v>
      </c>
      <c r="E2462" s="12">
        <v>130</v>
      </c>
      <c r="F2462" s="73">
        <v>30</v>
      </c>
      <c r="G2462" s="73">
        <v>60</v>
      </c>
      <c r="H2462" s="12">
        <v>0</v>
      </c>
      <c r="I2462" s="12">
        <v>246</v>
      </c>
      <c r="J2462" s="12">
        <v>0</v>
      </c>
      <c r="K2462" s="12">
        <v>0</v>
      </c>
      <c r="L2462" s="12">
        <v>0</v>
      </c>
      <c r="M2462" s="12">
        <v>0</v>
      </c>
      <c r="N2462" s="12">
        <v>0</v>
      </c>
    </row>
    <row r="2463" spans="1:14">
      <c r="A2463" s="11" t="s">
        <v>1429</v>
      </c>
      <c r="B2463" s="12">
        <v>150</v>
      </c>
      <c r="C2463" s="12">
        <v>140</v>
      </c>
      <c r="D2463" s="12" t="s">
        <v>552</v>
      </c>
      <c r="E2463" s="12">
        <v>130</v>
      </c>
      <c r="F2463" s="73">
        <v>30</v>
      </c>
      <c r="G2463" s="73">
        <v>60</v>
      </c>
      <c r="H2463" s="12">
        <v>0</v>
      </c>
      <c r="I2463" s="12">
        <v>246</v>
      </c>
      <c r="J2463" s="12">
        <v>0</v>
      </c>
      <c r="K2463" s="12">
        <v>0</v>
      </c>
      <c r="L2463" s="12">
        <v>0</v>
      </c>
      <c r="M2463" s="12">
        <v>0</v>
      </c>
      <c r="N2463" s="12">
        <v>0</v>
      </c>
    </row>
    <row r="2464" spans="1:14">
      <c r="A2464" s="11" t="s">
        <v>1429</v>
      </c>
      <c r="B2464" s="12">
        <v>150</v>
      </c>
      <c r="C2464" s="12">
        <v>140</v>
      </c>
      <c r="D2464" s="12" t="s">
        <v>539</v>
      </c>
      <c r="E2464" s="12">
        <v>130</v>
      </c>
      <c r="F2464" s="73">
        <v>30</v>
      </c>
      <c r="G2464" s="73">
        <v>60</v>
      </c>
      <c r="H2464" s="12">
        <v>0</v>
      </c>
      <c r="I2464" s="12">
        <v>246</v>
      </c>
      <c r="J2464" s="12">
        <v>0</v>
      </c>
      <c r="K2464" s="12">
        <v>0</v>
      </c>
      <c r="L2464" s="12">
        <v>0</v>
      </c>
      <c r="M2464" s="12">
        <v>0</v>
      </c>
      <c r="N2464" s="12">
        <v>0</v>
      </c>
    </row>
    <row r="2465" spans="1:14">
      <c r="A2465" s="11" t="s">
        <v>1429</v>
      </c>
      <c r="B2465" s="12">
        <v>150</v>
      </c>
      <c r="C2465" s="12">
        <v>140</v>
      </c>
      <c r="D2465" s="12" t="s">
        <v>548</v>
      </c>
      <c r="E2465" s="12">
        <v>130</v>
      </c>
      <c r="F2465" s="73">
        <v>30</v>
      </c>
      <c r="G2465" s="73">
        <v>60</v>
      </c>
      <c r="H2465" s="12">
        <v>0</v>
      </c>
      <c r="I2465" s="12">
        <v>246</v>
      </c>
      <c r="J2465" s="12">
        <v>0</v>
      </c>
      <c r="K2465" s="12">
        <v>0</v>
      </c>
      <c r="L2465" s="12">
        <v>0</v>
      </c>
      <c r="M2465" s="12">
        <v>0</v>
      </c>
      <c r="N2465" s="12">
        <v>0</v>
      </c>
    </row>
    <row r="2466" spans="1:14" s="18" customFormat="1">
      <c r="A2466" s="17" t="s">
        <v>1429</v>
      </c>
      <c r="B2466" s="18">
        <v>150</v>
      </c>
      <c r="C2466" s="18">
        <v>140</v>
      </c>
      <c r="D2466" s="18" t="s">
        <v>554</v>
      </c>
      <c r="E2466" s="18">
        <v>130</v>
      </c>
      <c r="F2466" s="29">
        <v>20</v>
      </c>
      <c r="G2466" s="29">
        <v>60</v>
      </c>
      <c r="H2466" s="18">
        <v>0</v>
      </c>
      <c r="I2466" s="18">
        <v>246</v>
      </c>
      <c r="J2466" s="18">
        <v>0</v>
      </c>
      <c r="K2466" s="18">
        <v>0</v>
      </c>
      <c r="L2466" s="12">
        <v>0</v>
      </c>
      <c r="M2466" s="12">
        <v>0</v>
      </c>
      <c r="N2466" s="12">
        <v>0</v>
      </c>
    </row>
    <row r="2467" spans="1:14" s="18" customFormat="1">
      <c r="A2467" s="17" t="s">
        <v>1429</v>
      </c>
      <c r="B2467" s="18">
        <v>150</v>
      </c>
      <c r="C2467" s="18">
        <v>140</v>
      </c>
      <c r="D2467" s="18" t="s">
        <v>540</v>
      </c>
      <c r="E2467" s="18">
        <v>130</v>
      </c>
      <c r="F2467" s="29">
        <v>10</v>
      </c>
      <c r="G2467" s="29">
        <v>60</v>
      </c>
      <c r="H2467" s="18">
        <v>0</v>
      </c>
      <c r="I2467" s="18">
        <v>246</v>
      </c>
      <c r="J2467" s="18">
        <v>0</v>
      </c>
      <c r="K2467" s="18">
        <v>0</v>
      </c>
      <c r="L2467" s="12">
        <v>0</v>
      </c>
      <c r="M2467" s="12">
        <v>0</v>
      </c>
      <c r="N2467" s="12">
        <v>0</v>
      </c>
    </row>
    <row r="2468" spans="1:14">
      <c r="A2468" s="11" t="s">
        <v>1429</v>
      </c>
      <c r="B2468" s="12">
        <v>150</v>
      </c>
      <c r="C2468" s="12">
        <v>140</v>
      </c>
      <c r="D2468" s="12" t="s">
        <v>549</v>
      </c>
      <c r="E2468" s="12">
        <v>130</v>
      </c>
      <c r="F2468" s="73">
        <v>2</v>
      </c>
      <c r="G2468" s="73">
        <v>60</v>
      </c>
      <c r="H2468" s="12">
        <v>0</v>
      </c>
      <c r="I2468" s="12">
        <v>246</v>
      </c>
      <c r="J2468" s="12">
        <v>0</v>
      </c>
      <c r="K2468" s="12">
        <v>0</v>
      </c>
      <c r="L2468" s="12">
        <v>0</v>
      </c>
      <c r="M2468" s="12">
        <v>0</v>
      </c>
      <c r="N2468" s="12">
        <v>0</v>
      </c>
    </row>
    <row r="2469" spans="1:14">
      <c r="A2469" s="11" t="s">
        <v>1429</v>
      </c>
      <c r="B2469" s="12">
        <v>150</v>
      </c>
      <c r="C2469" s="12">
        <v>140</v>
      </c>
      <c r="D2469" s="12" t="s">
        <v>551</v>
      </c>
      <c r="E2469" s="12">
        <v>130</v>
      </c>
      <c r="F2469" s="73">
        <v>2</v>
      </c>
      <c r="G2469" s="73">
        <v>60</v>
      </c>
      <c r="H2469" s="12">
        <v>0</v>
      </c>
      <c r="I2469" s="12">
        <v>246</v>
      </c>
      <c r="J2469" s="12">
        <v>0</v>
      </c>
      <c r="K2469" s="12">
        <v>0</v>
      </c>
      <c r="L2469" s="12">
        <v>0</v>
      </c>
      <c r="M2469" s="12">
        <v>0</v>
      </c>
      <c r="N2469" s="12">
        <v>0</v>
      </c>
    </row>
    <row r="2470" spans="1:14">
      <c r="A2470" s="11" t="s">
        <v>1429</v>
      </c>
      <c r="B2470" s="12">
        <v>150</v>
      </c>
      <c r="C2470" s="12">
        <v>140</v>
      </c>
      <c r="D2470" s="12" t="s">
        <v>547</v>
      </c>
      <c r="E2470" s="12">
        <v>130</v>
      </c>
      <c r="F2470" s="73">
        <v>2</v>
      </c>
      <c r="G2470" s="73">
        <v>60</v>
      </c>
      <c r="H2470" s="12">
        <v>0</v>
      </c>
      <c r="I2470" s="12">
        <v>246</v>
      </c>
      <c r="J2470" s="12">
        <v>0</v>
      </c>
      <c r="K2470" s="12">
        <v>0</v>
      </c>
      <c r="L2470" s="12">
        <v>0</v>
      </c>
      <c r="M2470" s="12">
        <v>0</v>
      </c>
      <c r="N2470" s="12">
        <v>0</v>
      </c>
    </row>
    <row r="2471" spans="1:14">
      <c r="A2471" s="11" t="s">
        <v>1429</v>
      </c>
      <c r="B2471" s="12">
        <v>150</v>
      </c>
      <c r="C2471" s="12">
        <v>140</v>
      </c>
      <c r="D2471" s="12" t="s">
        <v>555</v>
      </c>
      <c r="E2471" s="12">
        <v>130</v>
      </c>
      <c r="F2471" s="73">
        <v>2</v>
      </c>
      <c r="G2471" s="73">
        <v>60</v>
      </c>
      <c r="H2471" s="12">
        <v>0</v>
      </c>
      <c r="I2471" s="12">
        <v>246</v>
      </c>
      <c r="J2471" s="12">
        <v>0</v>
      </c>
      <c r="K2471" s="12">
        <v>0</v>
      </c>
      <c r="L2471" s="12">
        <v>0</v>
      </c>
      <c r="M2471" s="12">
        <v>0</v>
      </c>
      <c r="N2471" s="12">
        <v>0</v>
      </c>
    </row>
    <row r="2472" spans="1:14">
      <c r="A2472" s="11" t="s">
        <v>1429</v>
      </c>
      <c r="B2472" s="12">
        <v>150</v>
      </c>
      <c r="C2472" s="12">
        <v>140</v>
      </c>
      <c r="D2472" s="12" t="s">
        <v>538</v>
      </c>
      <c r="E2472" s="12">
        <v>130</v>
      </c>
      <c r="F2472" s="73">
        <v>2</v>
      </c>
      <c r="G2472" s="73">
        <v>60</v>
      </c>
      <c r="H2472" s="12">
        <v>0</v>
      </c>
      <c r="I2472" s="12">
        <v>246</v>
      </c>
      <c r="J2472" s="12">
        <v>0</v>
      </c>
      <c r="K2472" s="12">
        <v>0</v>
      </c>
      <c r="L2472" s="12">
        <v>0</v>
      </c>
      <c r="M2472" s="12">
        <v>0</v>
      </c>
      <c r="N2472" s="12">
        <v>0</v>
      </c>
    </row>
    <row r="2473" spans="1:14" s="18" customFormat="1">
      <c r="A2473" s="17" t="s">
        <v>1429</v>
      </c>
      <c r="B2473" s="18">
        <v>150</v>
      </c>
      <c r="C2473" s="18">
        <v>140</v>
      </c>
      <c r="D2473" s="18" t="s">
        <v>553</v>
      </c>
      <c r="E2473" s="18">
        <v>130</v>
      </c>
      <c r="F2473" s="29">
        <v>2</v>
      </c>
      <c r="G2473" s="29">
        <v>60</v>
      </c>
      <c r="H2473" s="18">
        <v>0</v>
      </c>
      <c r="I2473" s="18">
        <v>246</v>
      </c>
      <c r="J2473" s="18">
        <v>0</v>
      </c>
      <c r="K2473" s="18">
        <v>0</v>
      </c>
      <c r="L2473" s="12">
        <v>0</v>
      </c>
      <c r="M2473" s="12">
        <v>0</v>
      </c>
      <c r="N2473" s="12">
        <v>0</v>
      </c>
    </row>
    <row r="2474" spans="1:14" s="18" customFormat="1">
      <c r="A2474" s="17" t="s">
        <v>1429</v>
      </c>
      <c r="B2474" s="18">
        <v>150</v>
      </c>
      <c r="C2474" s="18">
        <v>140</v>
      </c>
      <c r="D2474" s="18" t="s">
        <v>1138</v>
      </c>
      <c r="E2474" s="18">
        <v>130</v>
      </c>
      <c r="F2474" s="29">
        <v>2</v>
      </c>
      <c r="G2474" s="29">
        <v>60</v>
      </c>
      <c r="H2474" s="18">
        <v>0</v>
      </c>
      <c r="I2474" s="18">
        <v>246</v>
      </c>
      <c r="J2474" s="18">
        <v>0</v>
      </c>
      <c r="K2474" s="18">
        <v>0</v>
      </c>
      <c r="L2474" s="12">
        <v>0</v>
      </c>
      <c r="M2474" s="12">
        <v>0</v>
      </c>
      <c r="N2474" s="12">
        <v>0</v>
      </c>
    </row>
    <row r="2475" spans="1:14" s="18" customFormat="1">
      <c r="A2475" s="17" t="s">
        <v>1429</v>
      </c>
      <c r="B2475" s="18">
        <v>150</v>
      </c>
      <c r="C2475" s="18">
        <v>140</v>
      </c>
      <c r="D2475" s="18" t="s">
        <v>1425</v>
      </c>
      <c r="E2475" s="18">
        <v>130</v>
      </c>
      <c r="F2475" s="29">
        <v>20</v>
      </c>
      <c r="G2475" s="29">
        <v>60</v>
      </c>
      <c r="H2475" s="18">
        <v>0</v>
      </c>
      <c r="I2475" s="18">
        <v>249</v>
      </c>
      <c r="J2475" s="18">
        <v>0</v>
      </c>
      <c r="K2475" s="18">
        <v>0</v>
      </c>
      <c r="L2475" s="12">
        <v>0</v>
      </c>
      <c r="M2475" s="12">
        <v>0</v>
      </c>
      <c r="N2475" s="12">
        <v>0</v>
      </c>
    </row>
    <row r="2476" spans="1:14" s="18" customFormat="1">
      <c r="A2476" s="17" t="s">
        <v>1429</v>
      </c>
      <c r="B2476" s="18">
        <v>150</v>
      </c>
      <c r="C2476" s="18">
        <v>140</v>
      </c>
      <c r="D2476" s="18" t="s">
        <v>557</v>
      </c>
      <c r="E2476" s="18">
        <v>130</v>
      </c>
      <c r="F2476" s="29">
        <v>2</v>
      </c>
      <c r="G2476" s="29">
        <v>60</v>
      </c>
      <c r="H2476" s="18">
        <v>0</v>
      </c>
      <c r="I2476" s="18">
        <v>249</v>
      </c>
      <c r="J2476" s="18">
        <v>0</v>
      </c>
      <c r="K2476" s="18">
        <v>0</v>
      </c>
      <c r="L2476" s="12">
        <v>0</v>
      </c>
      <c r="M2476" s="12">
        <v>0</v>
      </c>
      <c r="N2476" s="12">
        <v>0</v>
      </c>
    </row>
    <row r="2477" spans="1:14" s="18" customFormat="1">
      <c r="A2477" s="17" t="s">
        <v>1429</v>
      </c>
      <c r="B2477" s="18">
        <v>150</v>
      </c>
      <c r="C2477" s="18">
        <v>140</v>
      </c>
      <c r="D2477" s="18" t="s">
        <v>1426</v>
      </c>
      <c r="E2477" s="18">
        <v>130</v>
      </c>
      <c r="F2477" s="29">
        <v>5</v>
      </c>
      <c r="G2477" s="29">
        <v>120</v>
      </c>
      <c r="H2477" s="18">
        <v>0</v>
      </c>
      <c r="I2477" s="18">
        <v>249</v>
      </c>
      <c r="J2477" s="18">
        <v>0</v>
      </c>
      <c r="K2477" s="18">
        <v>0</v>
      </c>
      <c r="L2477" s="12">
        <v>0</v>
      </c>
      <c r="M2477" s="12">
        <v>0</v>
      </c>
      <c r="N2477" s="12">
        <v>0</v>
      </c>
    </row>
    <row r="2478" spans="1:14" s="18" customFormat="1">
      <c r="A2478" s="17" t="s">
        <v>1429</v>
      </c>
      <c r="B2478" s="18">
        <v>150</v>
      </c>
      <c r="C2478" s="18">
        <v>140</v>
      </c>
      <c r="D2478" s="18" t="s">
        <v>537</v>
      </c>
      <c r="E2478" s="18">
        <v>130</v>
      </c>
      <c r="F2478" s="29">
        <v>20</v>
      </c>
      <c r="G2478" s="29">
        <v>60</v>
      </c>
      <c r="H2478" s="18">
        <v>0</v>
      </c>
      <c r="I2478" s="18">
        <v>249</v>
      </c>
      <c r="J2478" s="18">
        <v>0</v>
      </c>
      <c r="K2478" s="18">
        <v>0</v>
      </c>
      <c r="L2478" s="12">
        <v>0</v>
      </c>
      <c r="M2478" s="12">
        <v>0</v>
      </c>
      <c r="N2478" s="12">
        <v>0</v>
      </c>
    </row>
    <row r="2479" spans="1:14" s="18" customFormat="1">
      <c r="A2479" s="17" t="s">
        <v>1429</v>
      </c>
      <c r="B2479" s="18">
        <v>150</v>
      </c>
      <c r="C2479" s="18">
        <v>140</v>
      </c>
      <c r="D2479" s="18" t="s">
        <v>536</v>
      </c>
      <c r="E2479" s="18">
        <v>130</v>
      </c>
      <c r="F2479" s="29">
        <v>2</v>
      </c>
      <c r="G2479" s="29">
        <v>60</v>
      </c>
      <c r="H2479" s="18">
        <v>0</v>
      </c>
      <c r="I2479" s="18">
        <v>249</v>
      </c>
      <c r="J2479" s="18">
        <v>0</v>
      </c>
      <c r="K2479" s="18">
        <v>0</v>
      </c>
      <c r="L2479" s="12">
        <v>0</v>
      </c>
      <c r="M2479" s="12">
        <v>0</v>
      </c>
      <c r="N2479" s="12">
        <v>0</v>
      </c>
    </row>
    <row r="2480" spans="1:14" s="18" customFormat="1">
      <c r="A2480" s="17" t="s">
        <v>1429</v>
      </c>
      <c r="B2480" s="18">
        <v>150</v>
      </c>
      <c r="C2480" s="18">
        <v>140</v>
      </c>
      <c r="D2480" s="18" t="s">
        <v>1144</v>
      </c>
      <c r="E2480" s="18">
        <v>130</v>
      </c>
      <c r="F2480" s="29">
        <v>5</v>
      </c>
      <c r="G2480" s="29">
        <v>120</v>
      </c>
      <c r="H2480" s="18">
        <v>0</v>
      </c>
      <c r="I2480" s="18">
        <v>249</v>
      </c>
      <c r="J2480" s="18">
        <v>0</v>
      </c>
      <c r="K2480" s="18">
        <v>0</v>
      </c>
      <c r="L2480" s="12">
        <v>0</v>
      </c>
      <c r="M2480" s="12">
        <v>0</v>
      </c>
      <c r="N2480" s="12">
        <v>0</v>
      </c>
    </row>
    <row r="2481" spans="1:14">
      <c r="A2481" s="11" t="s">
        <v>1429</v>
      </c>
      <c r="B2481" s="12">
        <v>150</v>
      </c>
      <c r="C2481" s="12">
        <v>140</v>
      </c>
      <c r="D2481" s="12" t="s">
        <v>1403</v>
      </c>
      <c r="E2481" s="12">
        <v>130</v>
      </c>
      <c r="F2481" s="73">
        <v>5</v>
      </c>
      <c r="G2481" s="73">
        <v>60</v>
      </c>
      <c r="H2481" s="12">
        <v>0</v>
      </c>
      <c r="I2481" s="12">
        <v>246</v>
      </c>
      <c r="J2481" s="12">
        <v>0</v>
      </c>
      <c r="K2481" s="12">
        <v>0</v>
      </c>
      <c r="L2481" s="12">
        <v>0</v>
      </c>
      <c r="M2481" s="12">
        <v>0</v>
      </c>
      <c r="N2481" s="12">
        <v>0</v>
      </c>
    </row>
    <row r="2482" spans="1:14" s="18" customFormat="1">
      <c r="A2482" s="19" t="s">
        <v>1429</v>
      </c>
      <c r="B2482" s="18">
        <v>150</v>
      </c>
      <c r="C2482" s="18">
        <v>140</v>
      </c>
      <c r="D2482" s="18" t="s">
        <v>1411</v>
      </c>
      <c r="E2482" s="18">
        <v>130</v>
      </c>
      <c r="F2482" s="29">
        <v>5</v>
      </c>
      <c r="G2482" s="29">
        <v>60</v>
      </c>
      <c r="H2482" s="18">
        <v>0</v>
      </c>
      <c r="I2482" s="18">
        <v>246</v>
      </c>
      <c r="J2482" s="18">
        <v>0</v>
      </c>
      <c r="K2482" s="18">
        <v>0</v>
      </c>
      <c r="L2482" s="12">
        <v>0</v>
      </c>
      <c r="M2482" s="12">
        <v>0</v>
      </c>
      <c r="N2482" s="12">
        <v>0</v>
      </c>
    </row>
    <row r="2483" spans="1:14" s="18" customFormat="1">
      <c r="A2483" s="19" t="s">
        <v>1429</v>
      </c>
      <c r="B2483" s="18">
        <v>150</v>
      </c>
      <c r="C2483" s="18">
        <v>140</v>
      </c>
      <c r="D2483" s="18" t="s">
        <v>1412</v>
      </c>
      <c r="E2483" s="18">
        <v>130</v>
      </c>
      <c r="F2483" s="29">
        <v>5</v>
      </c>
      <c r="G2483" s="29">
        <v>60</v>
      </c>
      <c r="H2483" s="18">
        <v>0</v>
      </c>
      <c r="I2483" s="18">
        <v>246</v>
      </c>
      <c r="J2483" s="18">
        <v>0</v>
      </c>
      <c r="K2483" s="18">
        <v>0</v>
      </c>
      <c r="L2483" s="12">
        <v>0</v>
      </c>
      <c r="M2483" s="12">
        <v>0</v>
      </c>
      <c r="N2483" s="12">
        <v>0</v>
      </c>
    </row>
    <row r="2484" spans="1:14" s="18" customFormat="1">
      <c r="A2484" s="17" t="s">
        <v>1429</v>
      </c>
      <c r="B2484" s="18">
        <v>150</v>
      </c>
      <c r="C2484" s="18">
        <v>140</v>
      </c>
      <c r="D2484" s="18" t="s">
        <v>1421</v>
      </c>
      <c r="E2484" s="18">
        <v>130</v>
      </c>
      <c r="F2484" s="29">
        <v>5</v>
      </c>
      <c r="G2484" s="29">
        <v>60</v>
      </c>
      <c r="H2484" s="18">
        <v>0</v>
      </c>
      <c r="I2484" s="18">
        <v>246</v>
      </c>
      <c r="J2484" s="18">
        <v>0</v>
      </c>
      <c r="K2484" s="18">
        <v>0</v>
      </c>
      <c r="L2484" s="12">
        <v>0</v>
      </c>
      <c r="M2484" s="12">
        <v>0</v>
      </c>
      <c r="N2484" s="12">
        <v>0</v>
      </c>
    </row>
    <row r="2485" spans="1:14" s="18" customFormat="1">
      <c r="A2485" s="17" t="s">
        <v>1429</v>
      </c>
      <c r="B2485" s="18">
        <v>150</v>
      </c>
      <c r="C2485" s="18">
        <v>140</v>
      </c>
      <c r="D2485" s="18" t="s">
        <v>1139</v>
      </c>
      <c r="E2485" s="18">
        <v>130</v>
      </c>
      <c r="F2485" s="29">
        <v>5</v>
      </c>
      <c r="G2485" s="29">
        <v>60</v>
      </c>
      <c r="H2485" s="18">
        <v>0</v>
      </c>
      <c r="I2485" s="18">
        <v>246</v>
      </c>
      <c r="J2485" s="18">
        <v>0</v>
      </c>
      <c r="K2485" s="18">
        <v>0</v>
      </c>
      <c r="L2485" s="12">
        <v>0</v>
      </c>
      <c r="M2485" s="12">
        <v>0</v>
      </c>
      <c r="N2485" s="12">
        <v>0</v>
      </c>
    </row>
    <row r="2487" spans="1:14">
      <c r="A2487" s="11" t="s">
        <v>1429</v>
      </c>
      <c r="B2487" s="12">
        <v>155</v>
      </c>
      <c r="C2487" s="12">
        <v>93</v>
      </c>
      <c r="D2487" s="12" t="s">
        <v>556</v>
      </c>
      <c r="E2487" s="12">
        <v>20</v>
      </c>
      <c r="F2487" s="73">
        <v>5</v>
      </c>
      <c r="G2487" s="21">
        <v>15</v>
      </c>
      <c r="H2487" s="12">
        <v>0</v>
      </c>
      <c r="I2487" s="12">
        <v>246</v>
      </c>
      <c r="J2487" s="12">
        <v>0</v>
      </c>
      <c r="K2487" s="12">
        <v>0</v>
      </c>
      <c r="L2487" s="12">
        <v>0</v>
      </c>
      <c r="M2487" s="12">
        <v>0</v>
      </c>
      <c r="N2487" s="12">
        <v>0</v>
      </c>
    </row>
    <row r="2488" spans="1:14">
      <c r="A2488" s="11" t="s">
        <v>1429</v>
      </c>
      <c r="B2488" s="12">
        <v>155</v>
      </c>
      <c r="C2488" s="12">
        <v>93</v>
      </c>
      <c r="D2488" s="12" t="s">
        <v>550</v>
      </c>
      <c r="E2488" s="12">
        <v>20</v>
      </c>
      <c r="F2488" s="73">
        <v>5</v>
      </c>
      <c r="G2488" s="21">
        <v>15</v>
      </c>
      <c r="H2488" s="12">
        <v>0</v>
      </c>
      <c r="I2488" s="12">
        <v>246</v>
      </c>
      <c r="J2488" s="12">
        <v>0</v>
      </c>
      <c r="K2488" s="12">
        <v>0</v>
      </c>
      <c r="L2488" s="12">
        <v>0</v>
      </c>
      <c r="M2488" s="12">
        <v>0</v>
      </c>
      <c r="N2488" s="12">
        <v>0</v>
      </c>
    </row>
    <row r="2489" spans="1:14">
      <c r="A2489" s="11" t="s">
        <v>1429</v>
      </c>
      <c r="B2489" s="12">
        <v>155</v>
      </c>
      <c r="C2489" s="12">
        <v>93</v>
      </c>
      <c r="D2489" s="12" t="s">
        <v>552</v>
      </c>
      <c r="E2489" s="12">
        <v>20</v>
      </c>
      <c r="F2489" s="73">
        <v>5</v>
      </c>
      <c r="G2489" s="21">
        <v>15</v>
      </c>
      <c r="H2489" s="12">
        <v>0</v>
      </c>
      <c r="I2489" s="12">
        <v>246</v>
      </c>
      <c r="J2489" s="12">
        <v>0</v>
      </c>
      <c r="K2489" s="12">
        <v>0</v>
      </c>
      <c r="L2489" s="12">
        <v>0</v>
      </c>
      <c r="M2489" s="12">
        <v>0</v>
      </c>
      <c r="N2489" s="12">
        <v>0</v>
      </c>
    </row>
    <row r="2490" spans="1:14">
      <c r="A2490" s="11" t="s">
        <v>1429</v>
      </c>
      <c r="B2490" s="12">
        <v>155</v>
      </c>
      <c r="C2490" s="12">
        <v>93</v>
      </c>
      <c r="D2490" s="12" t="s">
        <v>539</v>
      </c>
      <c r="E2490" s="12">
        <v>20</v>
      </c>
      <c r="F2490" s="73">
        <v>5</v>
      </c>
      <c r="G2490" s="21">
        <v>15</v>
      </c>
      <c r="H2490" s="12">
        <v>0</v>
      </c>
      <c r="I2490" s="12">
        <v>246</v>
      </c>
      <c r="J2490" s="12">
        <v>0</v>
      </c>
      <c r="K2490" s="12">
        <v>0</v>
      </c>
      <c r="L2490" s="12">
        <v>0</v>
      </c>
      <c r="M2490" s="12">
        <v>0</v>
      </c>
      <c r="N2490" s="12">
        <v>0</v>
      </c>
    </row>
    <row r="2491" spans="1:14">
      <c r="A2491" s="11" t="s">
        <v>1429</v>
      </c>
      <c r="B2491" s="12">
        <v>155</v>
      </c>
      <c r="C2491" s="12">
        <v>93</v>
      </c>
      <c r="D2491" s="12" t="s">
        <v>548</v>
      </c>
      <c r="E2491" s="12">
        <v>20</v>
      </c>
      <c r="F2491" s="73">
        <v>5</v>
      </c>
      <c r="G2491" s="21">
        <v>15</v>
      </c>
      <c r="H2491" s="12">
        <v>0</v>
      </c>
      <c r="I2491" s="12">
        <v>246</v>
      </c>
      <c r="J2491" s="12">
        <v>0</v>
      </c>
      <c r="K2491" s="12">
        <v>0</v>
      </c>
      <c r="L2491" s="12">
        <v>0</v>
      </c>
      <c r="M2491" s="12">
        <v>0</v>
      </c>
      <c r="N2491" s="12">
        <v>0</v>
      </c>
    </row>
    <row r="2492" spans="1:14" s="18" customFormat="1">
      <c r="A2492" s="17" t="s">
        <v>1429</v>
      </c>
      <c r="B2492" s="18">
        <v>155</v>
      </c>
      <c r="C2492" s="18">
        <v>93</v>
      </c>
      <c r="D2492" s="18" t="s">
        <v>554</v>
      </c>
      <c r="E2492" s="18">
        <v>20</v>
      </c>
      <c r="F2492" s="29">
        <v>5</v>
      </c>
      <c r="G2492" s="22">
        <v>15</v>
      </c>
      <c r="H2492" s="18">
        <v>0</v>
      </c>
      <c r="I2492" s="18">
        <v>246</v>
      </c>
      <c r="J2492" s="18">
        <v>0</v>
      </c>
      <c r="K2492" s="18">
        <v>0</v>
      </c>
      <c r="L2492" s="12">
        <v>0</v>
      </c>
      <c r="M2492" s="12">
        <v>0</v>
      </c>
      <c r="N2492" s="12">
        <v>0</v>
      </c>
    </row>
    <row r="2493" spans="1:14">
      <c r="A2493" s="11" t="s">
        <v>1429</v>
      </c>
      <c r="B2493" s="12">
        <v>220</v>
      </c>
      <c r="C2493" s="12">
        <v>215</v>
      </c>
      <c r="D2493" s="12" t="s">
        <v>556</v>
      </c>
      <c r="E2493" s="12">
        <v>20</v>
      </c>
      <c r="F2493" s="73">
        <v>5</v>
      </c>
      <c r="G2493" s="21">
        <v>15</v>
      </c>
      <c r="H2493" s="12">
        <v>0</v>
      </c>
      <c r="I2493" s="12">
        <v>246</v>
      </c>
      <c r="J2493" s="12">
        <v>0</v>
      </c>
      <c r="K2493" s="12">
        <v>0</v>
      </c>
      <c r="L2493" s="12">
        <v>0</v>
      </c>
      <c r="M2493" s="12">
        <v>0</v>
      </c>
      <c r="N2493" s="12">
        <v>0</v>
      </c>
    </row>
    <row r="2494" spans="1:14">
      <c r="A2494" s="11" t="s">
        <v>1429</v>
      </c>
      <c r="B2494" s="12">
        <v>220</v>
      </c>
      <c r="C2494" s="12">
        <v>215</v>
      </c>
      <c r="D2494" s="12" t="s">
        <v>550</v>
      </c>
      <c r="E2494" s="12">
        <v>20</v>
      </c>
      <c r="F2494" s="73">
        <v>5</v>
      </c>
      <c r="G2494" s="21">
        <v>15</v>
      </c>
      <c r="H2494" s="12">
        <v>0</v>
      </c>
      <c r="I2494" s="12">
        <v>246</v>
      </c>
      <c r="J2494" s="12">
        <v>0</v>
      </c>
      <c r="K2494" s="12">
        <v>0</v>
      </c>
      <c r="L2494" s="12">
        <v>0</v>
      </c>
      <c r="M2494" s="12">
        <v>0</v>
      </c>
      <c r="N2494" s="12">
        <v>0</v>
      </c>
    </row>
    <row r="2495" spans="1:14">
      <c r="A2495" s="11" t="s">
        <v>1429</v>
      </c>
      <c r="B2495" s="12">
        <v>220</v>
      </c>
      <c r="C2495" s="12">
        <v>215</v>
      </c>
      <c r="D2495" s="12" t="s">
        <v>552</v>
      </c>
      <c r="E2495" s="12">
        <v>20</v>
      </c>
      <c r="F2495" s="73">
        <v>5</v>
      </c>
      <c r="G2495" s="21">
        <v>15</v>
      </c>
      <c r="H2495" s="12">
        <v>0</v>
      </c>
      <c r="I2495" s="12">
        <v>246</v>
      </c>
      <c r="J2495" s="12">
        <v>0</v>
      </c>
      <c r="K2495" s="12">
        <v>0</v>
      </c>
      <c r="L2495" s="12">
        <v>0</v>
      </c>
      <c r="M2495" s="12">
        <v>0</v>
      </c>
      <c r="N2495" s="12">
        <v>0</v>
      </c>
    </row>
    <row r="2496" spans="1:14">
      <c r="A2496" s="11" t="s">
        <v>1429</v>
      </c>
      <c r="B2496" s="12">
        <v>220</v>
      </c>
      <c r="C2496" s="12">
        <v>215</v>
      </c>
      <c r="D2496" s="12" t="s">
        <v>539</v>
      </c>
      <c r="E2496" s="12">
        <v>20</v>
      </c>
      <c r="F2496" s="73">
        <v>5</v>
      </c>
      <c r="G2496" s="21">
        <v>15</v>
      </c>
      <c r="H2496" s="12">
        <v>0</v>
      </c>
      <c r="I2496" s="12">
        <v>246</v>
      </c>
      <c r="J2496" s="12">
        <v>0</v>
      </c>
      <c r="K2496" s="12">
        <v>0</v>
      </c>
      <c r="L2496" s="12">
        <v>0</v>
      </c>
      <c r="M2496" s="12">
        <v>0</v>
      </c>
      <c r="N2496" s="12">
        <v>0</v>
      </c>
    </row>
    <row r="2497" spans="1:14">
      <c r="A2497" s="11" t="s">
        <v>1429</v>
      </c>
      <c r="B2497" s="12">
        <v>220</v>
      </c>
      <c r="C2497" s="12">
        <v>215</v>
      </c>
      <c r="D2497" s="12" t="s">
        <v>548</v>
      </c>
      <c r="E2497" s="12">
        <v>20</v>
      </c>
      <c r="F2497" s="73">
        <v>5</v>
      </c>
      <c r="G2497" s="21">
        <v>15</v>
      </c>
      <c r="H2497" s="12">
        <v>0</v>
      </c>
      <c r="I2497" s="12">
        <v>246</v>
      </c>
      <c r="J2497" s="12">
        <v>0</v>
      </c>
      <c r="K2497" s="12">
        <v>0</v>
      </c>
      <c r="L2497" s="12">
        <v>0</v>
      </c>
      <c r="M2497" s="12">
        <v>0</v>
      </c>
      <c r="N2497" s="12">
        <v>0</v>
      </c>
    </row>
    <row r="2498" spans="1:14" s="18" customFormat="1">
      <c r="A2498" s="17" t="s">
        <v>1429</v>
      </c>
      <c r="B2498" s="18">
        <v>220</v>
      </c>
      <c r="C2498" s="18">
        <v>215</v>
      </c>
      <c r="D2498" s="18" t="s">
        <v>554</v>
      </c>
      <c r="E2498" s="18">
        <v>20</v>
      </c>
      <c r="F2498" s="29">
        <v>5</v>
      </c>
      <c r="G2498" s="22">
        <v>15</v>
      </c>
      <c r="H2498" s="18">
        <v>0</v>
      </c>
      <c r="I2498" s="18">
        <v>246</v>
      </c>
      <c r="J2498" s="18">
        <v>0</v>
      </c>
      <c r="K2498" s="18">
        <v>0</v>
      </c>
      <c r="L2498" s="12">
        <v>0</v>
      </c>
      <c r="M2498" s="12">
        <v>0</v>
      </c>
      <c r="N2498" s="12">
        <v>0</v>
      </c>
    </row>
    <row r="2499" spans="1:14">
      <c r="A2499" s="11" t="s">
        <v>1429</v>
      </c>
      <c r="B2499" s="12">
        <v>90</v>
      </c>
      <c r="C2499" s="12">
        <v>180</v>
      </c>
      <c r="D2499" s="12" t="s">
        <v>556</v>
      </c>
      <c r="E2499" s="12">
        <v>20</v>
      </c>
      <c r="F2499" s="73">
        <v>5</v>
      </c>
      <c r="G2499" s="21">
        <v>15</v>
      </c>
      <c r="H2499" s="12">
        <v>0</v>
      </c>
      <c r="I2499" s="12">
        <v>246</v>
      </c>
      <c r="J2499" s="12">
        <v>0</v>
      </c>
      <c r="K2499" s="12">
        <v>0</v>
      </c>
      <c r="L2499" s="12">
        <v>0</v>
      </c>
      <c r="M2499" s="12">
        <v>0</v>
      </c>
      <c r="N2499" s="12">
        <v>0</v>
      </c>
    </row>
    <row r="2500" spans="1:14">
      <c r="A2500" s="11" t="s">
        <v>1429</v>
      </c>
      <c r="B2500" s="12">
        <v>90</v>
      </c>
      <c r="C2500" s="12">
        <v>180</v>
      </c>
      <c r="D2500" s="12" t="s">
        <v>550</v>
      </c>
      <c r="E2500" s="12">
        <v>20</v>
      </c>
      <c r="F2500" s="73">
        <v>5</v>
      </c>
      <c r="G2500" s="21">
        <v>15</v>
      </c>
      <c r="H2500" s="12">
        <v>0</v>
      </c>
      <c r="I2500" s="12">
        <v>246</v>
      </c>
      <c r="J2500" s="12">
        <v>0</v>
      </c>
      <c r="K2500" s="12">
        <v>0</v>
      </c>
      <c r="L2500" s="12">
        <v>0</v>
      </c>
      <c r="M2500" s="12">
        <v>0</v>
      </c>
      <c r="N2500" s="12">
        <v>0</v>
      </c>
    </row>
    <row r="2501" spans="1:14">
      <c r="A2501" s="11" t="s">
        <v>1429</v>
      </c>
      <c r="B2501" s="12">
        <v>90</v>
      </c>
      <c r="C2501" s="12">
        <v>180</v>
      </c>
      <c r="D2501" s="12" t="s">
        <v>552</v>
      </c>
      <c r="E2501" s="12">
        <v>20</v>
      </c>
      <c r="F2501" s="73">
        <v>5</v>
      </c>
      <c r="G2501" s="21">
        <v>15</v>
      </c>
      <c r="H2501" s="12">
        <v>0</v>
      </c>
      <c r="I2501" s="12">
        <v>246</v>
      </c>
      <c r="J2501" s="12">
        <v>0</v>
      </c>
      <c r="K2501" s="12">
        <v>0</v>
      </c>
      <c r="L2501" s="12">
        <v>0</v>
      </c>
      <c r="M2501" s="12">
        <v>0</v>
      </c>
      <c r="N2501" s="12">
        <v>0</v>
      </c>
    </row>
    <row r="2502" spans="1:14">
      <c r="A2502" s="11" t="s">
        <v>1429</v>
      </c>
      <c r="B2502" s="12">
        <v>90</v>
      </c>
      <c r="C2502" s="12">
        <v>180</v>
      </c>
      <c r="D2502" s="12" t="s">
        <v>539</v>
      </c>
      <c r="E2502" s="12">
        <v>20</v>
      </c>
      <c r="F2502" s="73">
        <v>5</v>
      </c>
      <c r="G2502" s="21">
        <v>15</v>
      </c>
      <c r="H2502" s="12">
        <v>0</v>
      </c>
      <c r="I2502" s="12">
        <v>246</v>
      </c>
      <c r="J2502" s="12">
        <v>0</v>
      </c>
      <c r="K2502" s="12">
        <v>0</v>
      </c>
      <c r="L2502" s="12">
        <v>0</v>
      </c>
      <c r="M2502" s="12">
        <v>0</v>
      </c>
      <c r="N2502" s="12">
        <v>0</v>
      </c>
    </row>
    <row r="2503" spans="1:14">
      <c r="A2503" s="11" t="s">
        <v>1429</v>
      </c>
      <c r="B2503" s="12">
        <v>90</v>
      </c>
      <c r="C2503" s="12">
        <v>180</v>
      </c>
      <c r="D2503" s="12" t="s">
        <v>548</v>
      </c>
      <c r="E2503" s="12">
        <v>20</v>
      </c>
      <c r="F2503" s="73">
        <v>5</v>
      </c>
      <c r="G2503" s="21">
        <v>15</v>
      </c>
      <c r="H2503" s="12">
        <v>0</v>
      </c>
      <c r="I2503" s="12">
        <v>246</v>
      </c>
      <c r="J2503" s="12">
        <v>0</v>
      </c>
      <c r="K2503" s="12">
        <v>0</v>
      </c>
      <c r="L2503" s="12">
        <v>0</v>
      </c>
      <c r="M2503" s="12">
        <v>0</v>
      </c>
      <c r="N2503" s="12">
        <v>0</v>
      </c>
    </row>
    <row r="2504" spans="1:14" s="18" customFormat="1">
      <c r="A2504" s="17" t="s">
        <v>1429</v>
      </c>
      <c r="B2504" s="18">
        <v>90</v>
      </c>
      <c r="C2504" s="18">
        <v>180</v>
      </c>
      <c r="D2504" s="18" t="s">
        <v>554</v>
      </c>
      <c r="E2504" s="18">
        <v>20</v>
      </c>
      <c r="F2504" s="29">
        <v>5</v>
      </c>
      <c r="G2504" s="22">
        <v>15</v>
      </c>
      <c r="H2504" s="18">
        <v>0</v>
      </c>
      <c r="I2504" s="18">
        <v>246</v>
      </c>
      <c r="J2504" s="18">
        <v>0</v>
      </c>
      <c r="K2504" s="18">
        <v>0</v>
      </c>
      <c r="L2504" s="12">
        <v>0</v>
      </c>
      <c r="M2504" s="12">
        <v>0</v>
      </c>
      <c r="N2504" s="12">
        <v>0</v>
      </c>
    </row>
    <row r="2505" spans="1:14">
      <c r="A2505" s="11" t="s">
        <v>1429</v>
      </c>
      <c r="B2505" s="12">
        <v>137</v>
      </c>
      <c r="C2505" s="12">
        <v>149</v>
      </c>
      <c r="D2505" s="12" t="s">
        <v>556</v>
      </c>
      <c r="E2505" s="12">
        <v>20</v>
      </c>
      <c r="F2505" s="73">
        <v>5</v>
      </c>
      <c r="G2505" s="21">
        <v>15</v>
      </c>
      <c r="H2505" s="12">
        <v>0</v>
      </c>
      <c r="I2505" s="12">
        <v>246</v>
      </c>
      <c r="J2505" s="12">
        <v>0</v>
      </c>
      <c r="K2505" s="12">
        <v>0</v>
      </c>
      <c r="L2505" s="12">
        <v>0</v>
      </c>
      <c r="M2505" s="12">
        <v>0</v>
      </c>
      <c r="N2505" s="12">
        <v>0</v>
      </c>
    </row>
    <row r="2506" spans="1:14">
      <c r="A2506" s="11" t="s">
        <v>1429</v>
      </c>
      <c r="B2506" s="12">
        <v>137</v>
      </c>
      <c r="C2506" s="12">
        <v>149</v>
      </c>
      <c r="D2506" s="12" t="s">
        <v>550</v>
      </c>
      <c r="E2506" s="12">
        <v>20</v>
      </c>
      <c r="F2506" s="73">
        <v>5</v>
      </c>
      <c r="G2506" s="21">
        <v>15</v>
      </c>
      <c r="H2506" s="12">
        <v>0</v>
      </c>
      <c r="I2506" s="12">
        <v>246</v>
      </c>
      <c r="J2506" s="12">
        <v>0</v>
      </c>
      <c r="K2506" s="12">
        <v>0</v>
      </c>
      <c r="L2506" s="12">
        <v>0</v>
      </c>
      <c r="M2506" s="12">
        <v>0</v>
      </c>
      <c r="N2506" s="12">
        <v>0</v>
      </c>
    </row>
    <row r="2507" spans="1:14">
      <c r="A2507" s="11" t="s">
        <v>1429</v>
      </c>
      <c r="B2507" s="12">
        <v>137</v>
      </c>
      <c r="C2507" s="12">
        <v>149</v>
      </c>
      <c r="D2507" s="12" t="s">
        <v>552</v>
      </c>
      <c r="E2507" s="12">
        <v>20</v>
      </c>
      <c r="F2507" s="73">
        <v>5</v>
      </c>
      <c r="G2507" s="21">
        <v>15</v>
      </c>
      <c r="H2507" s="12">
        <v>0</v>
      </c>
      <c r="I2507" s="12">
        <v>246</v>
      </c>
      <c r="J2507" s="12">
        <v>0</v>
      </c>
      <c r="K2507" s="12">
        <v>0</v>
      </c>
      <c r="L2507" s="12">
        <v>0</v>
      </c>
      <c r="M2507" s="12">
        <v>0</v>
      </c>
      <c r="N2507" s="12">
        <v>0</v>
      </c>
    </row>
    <row r="2508" spans="1:14">
      <c r="A2508" s="11" t="s">
        <v>1429</v>
      </c>
      <c r="B2508" s="12">
        <v>137</v>
      </c>
      <c r="C2508" s="12">
        <v>149</v>
      </c>
      <c r="D2508" s="12" t="s">
        <v>548</v>
      </c>
      <c r="E2508" s="12">
        <v>20</v>
      </c>
      <c r="F2508" s="73">
        <v>5</v>
      </c>
      <c r="G2508" s="21">
        <v>15</v>
      </c>
      <c r="H2508" s="12">
        <v>0</v>
      </c>
      <c r="I2508" s="12">
        <v>246</v>
      </c>
      <c r="J2508" s="12">
        <v>0</v>
      </c>
      <c r="K2508" s="12">
        <v>0</v>
      </c>
      <c r="L2508" s="12">
        <v>0</v>
      </c>
      <c r="M2508" s="12">
        <v>0</v>
      </c>
      <c r="N2508" s="12">
        <v>0</v>
      </c>
    </row>
    <row r="2509" spans="1:14" s="24" customFormat="1">
      <c r="A2509" s="23" t="s">
        <v>1429</v>
      </c>
      <c r="B2509" s="24">
        <v>110</v>
      </c>
      <c r="C2509" s="24">
        <v>250</v>
      </c>
      <c r="D2509" s="24" t="s">
        <v>556</v>
      </c>
      <c r="E2509" s="24">
        <v>20</v>
      </c>
      <c r="F2509" s="73">
        <v>5</v>
      </c>
      <c r="G2509" s="21">
        <v>15</v>
      </c>
      <c r="H2509" s="24">
        <v>0</v>
      </c>
      <c r="I2509" s="24">
        <v>246</v>
      </c>
      <c r="J2509" s="24">
        <v>0</v>
      </c>
      <c r="K2509" s="24">
        <v>0</v>
      </c>
      <c r="L2509" s="12">
        <v>0</v>
      </c>
      <c r="M2509" s="12">
        <v>0</v>
      </c>
      <c r="N2509" s="12">
        <v>0</v>
      </c>
    </row>
    <row r="2510" spans="1:14" s="24" customFormat="1">
      <c r="A2510" s="23" t="s">
        <v>1429</v>
      </c>
      <c r="B2510" s="24">
        <v>110</v>
      </c>
      <c r="C2510" s="24">
        <v>250</v>
      </c>
      <c r="D2510" s="24" t="s">
        <v>550</v>
      </c>
      <c r="E2510" s="24">
        <v>20</v>
      </c>
      <c r="F2510" s="73">
        <v>5</v>
      </c>
      <c r="G2510" s="21">
        <v>15</v>
      </c>
      <c r="H2510" s="24">
        <v>0</v>
      </c>
      <c r="I2510" s="24">
        <v>246</v>
      </c>
      <c r="J2510" s="24">
        <v>0</v>
      </c>
      <c r="K2510" s="24">
        <v>0</v>
      </c>
      <c r="L2510" s="12">
        <v>0</v>
      </c>
      <c r="M2510" s="12">
        <v>0</v>
      </c>
      <c r="N2510" s="12">
        <v>0</v>
      </c>
    </row>
    <row r="2511" spans="1:14" s="24" customFormat="1">
      <c r="A2511" s="23" t="s">
        <v>1429</v>
      </c>
      <c r="B2511" s="24">
        <v>110</v>
      </c>
      <c r="C2511" s="24">
        <v>250</v>
      </c>
      <c r="D2511" s="24" t="s">
        <v>552</v>
      </c>
      <c r="E2511" s="24">
        <v>20</v>
      </c>
      <c r="F2511" s="73">
        <v>5</v>
      </c>
      <c r="G2511" s="21">
        <v>15</v>
      </c>
      <c r="H2511" s="24">
        <v>0</v>
      </c>
      <c r="I2511" s="24">
        <v>246</v>
      </c>
      <c r="J2511" s="24">
        <v>0</v>
      </c>
      <c r="K2511" s="24">
        <v>0</v>
      </c>
      <c r="L2511" s="12">
        <v>0</v>
      </c>
      <c r="M2511" s="12">
        <v>0</v>
      </c>
      <c r="N2511" s="12">
        <v>0</v>
      </c>
    </row>
    <row r="2512" spans="1:14" s="24" customFormat="1">
      <c r="A2512" s="23" t="s">
        <v>1429</v>
      </c>
      <c r="B2512" s="24">
        <v>110</v>
      </c>
      <c r="C2512" s="24">
        <v>250</v>
      </c>
      <c r="D2512" s="24" t="s">
        <v>548</v>
      </c>
      <c r="E2512" s="24">
        <v>20</v>
      </c>
      <c r="F2512" s="73">
        <v>5</v>
      </c>
      <c r="G2512" s="21">
        <v>15</v>
      </c>
      <c r="H2512" s="24">
        <v>0</v>
      </c>
      <c r="I2512" s="24">
        <v>246</v>
      </c>
      <c r="J2512" s="24">
        <v>0</v>
      </c>
      <c r="K2512" s="24">
        <v>0</v>
      </c>
      <c r="L2512" s="12">
        <v>0</v>
      </c>
      <c r="M2512" s="12">
        <v>0</v>
      </c>
      <c r="N2512" s="12">
        <v>0</v>
      </c>
    </row>
    <row r="2513" spans="1:14" s="24" customFormat="1">
      <c r="A2513" s="25" t="s">
        <v>1429</v>
      </c>
      <c r="B2513" s="24">
        <v>170</v>
      </c>
      <c r="C2513" s="24">
        <v>232</v>
      </c>
      <c r="D2513" s="24" t="s">
        <v>556</v>
      </c>
      <c r="E2513" s="24">
        <v>20</v>
      </c>
      <c r="F2513" s="73">
        <v>5</v>
      </c>
      <c r="G2513" s="21">
        <v>15</v>
      </c>
      <c r="H2513" s="24">
        <v>0</v>
      </c>
      <c r="I2513" s="24">
        <v>246</v>
      </c>
      <c r="J2513" s="24">
        <v>0</v>
      </c>
      <c r="K2513" s="24">
        <v>0</v>
      </c>
      <c r="L2513" s="12">
        <v>0</v>
      </c>
      <c r="M2513" s="12">
        <v>0</v>
      </c>
      <c r="N2513" s="12">
        <v>0</v>
      </c>
    </row>
    <row r="2514" spans="1:14" s="24" customFormat="1">
      <c r="A2514" s="25" t="s">
        <v>1429</v>
      </c>
      <c r="B2514" s="24">
        <v>170</v>
      </c>
      <c r="C2514" s="24">
        <v>232</v>
      </c>
      <c r="D2514" s="24" t="s">
        <v>550</v>
      </c>
      <c r="E2514" s="24">
        <v>20</v>
      </c>
      <c r="F2514" s="73">
        <v>5</v>
      </c>
      <c r="G2514" s="21">
        <v>15</v>
      </c>
      <c r="H2514" s="24">
        <v>0</v>
      </c>
      <c r="I2514" s="24">
        <v>246</v>
      </c>
      <c r="J2514" s="24">
        <v>0</v>
      </c>
      <c r="K2514" s="24">
        <v>0</v>
      </c>
      <c r="L2514" s="12">
        <v>0</v>
      </c>
      <c r="M2514" s="12">
        <v>0</v>
      </c>
      <c r="N2514" s="12">
        <v>0</v>
      </c>
    </row>
    <row r="2515" spans="1:14" s="24" customFormat="1">
      <c r="A2515" s="25" t="s">
        <v>1429</v>
      </c>
      <c r="B2515" s="24">
        <v>170</v>
      </c>
      <c r="C2515" s="24">
        <v>232</v>
      </c>
      <c r="D2515" s="24" t="s">
        <v>552</v>
      </c>
      <c r="E2515" s="24">
        <v>20</v>
      </c>
      <c r="F2515" s="73">
        <v>5</v>
      </c>
      <c r="G2515" s="21">
        <v>15</v>
      </c>
      <c r="H2515" s="24">
        <v>0</v>
      </c>
      <c r="I2515" s="24">
        <v>246</v>
      </c>
      <c r="J2515" s="24">
        <v>0</v>
      </c>
      <c r="K2515" s="24">
        <v>0</v>
      </c>
      <c r="L2515" s="12">
        <v>0</v>
      </c>
      <c r="M2515" s="12">
        <v>0</v>
      </c>
      <c r="N2515" s="12">
        <v>0</v>
      </c>
    </row>
    <row r="2516" spans="1:14" s="24" customFormat="1">
      <c r="A2516" s="25" t="s">
        <v>1429</v>
      </c>
      <c r="B2516" s="24">
        <v>170</v>
      </c>
      <c r="C2516" s="24">
        <v>232</v>
      </c>
      <c r="D2516" s="24" t="s">
        <v>548</v>
      </c>
      <c r="E2516" s="24">
        <v>20</v>
      </c>
      <c r="F2516" s="73">
        <v>5</v>
      </c>
      <c r="G2516" s="21">
        <v>15</v>
      </c>
      <c r="H2516" s="24">
        <v>0</v>
      </c>
      <c r="I2516" s="24">
        <v>246</v>
      </c>
      <c r="J2516" s="24">
        <v>0</v>
      </c>
      <c r="K2516" s="24">
        <v>0</v>
      </c>
      <c r="L2516" s="12">
        <v>0</v>
      </c>
      <c r="M2516" s="12">
        <v>0</v>
      </c>
      <c r="N2516" s="12">
        <v>0</v>
      </c>
    </row>
    <row r="2517" spans="1:14" s="24" customFormat="1">
      <c r="A2517" s="25" t="s">
        <v>1429</v>
      </c>
      <c r="B2517" s="24">
        <v>250</v>
      </c>
      <c r="C2517" s="24">
        <v>179</v>
      </c>
      <c r="D2517" s="24" t="s">
        <v>556</v>
      </c>
      <c r="E2517" s="24">
        <v>20</v>
      </c>
      <c r="F2517" s="73">
        <v>5</v>
      </c>
      <c r="G2517" s="21">
        <v>15</v>
      </c>
      <c r="H2517" s="24">
        <v>0</v>
      </c>
      <c r="I2517" s="24">
        <v>246</v>
      </c>
      <c r="J2517" s="24">
        <v>0</v>
      </c>
      <c r="K2517" s="24">
        <v>0</v>
      </c>
      <c r="L2517" s="12">
        <v>0</v>
      </c>
      <c r="M2517" s="12">
        <v>0</v>
      </c>
      <c r="N2517" s="12">
        <v>0</v>
      </c>
    </row>
    <row r="2518" spans="1:14" s="24" customFormat="1">
      <c r="A2518" s="25" t="s">
        <v>1429</v>
      </c>
      <c r="B2518" s="24">
        <v>250</v>
      </c>
      <c r="C2518" s="24">
        <v>179</v>
      </c>
      <c r="D2518" s="24" t="s">
        <v>550</v>
      </c>
      <c r="E2518" s="24">
        <v>20</v>
      </c>
      <c r="F2518" s="73">
        <v>5</v>
      </c>
      <c r="G2518" s="21">
        <v>15</v>
      </c>
      <c r="H2518" s="24">
        <v>0</v>
      </c>
      <c r="I2518" s="24">
        <v>246</v>
      </c>
      <c r="J2518" s="24">
        <v>0</v>
      </c>
      <c r="K2518" s="24">
        <v>0</v>
      </c>
      <c r="L2518" s="12">
        <v>0</v>
      </c>
      <c r="M2518" s="12">
        <v>0</v>
      </c>
      <c r="N2518" s="12">
        <v>0</v>
      </c>
    </row>
    <row r="2519" spans="1:14" s="24" customFormat="1">
      <c r="A2519" s="25" t="s">
        <v>1429</v>
      </c>
      <c r="B2519" s="24">
        <v>250</v>
      </c>
      <c r="C2519" s="24">
        <v>179</v>
      </c>
      <c r="D2519" s="24" t="s">
        <v>552</v>
      </c>
      <c r="E2519" s="24">
        <v>20</v>
      </c>
      <c r="F2519" s="73">
        <v>5</v>
      </c>
      <c r="G2519" s="21">
        <v>15</v>
      </c>
      <c r="H2519" s="24">
        <v>0</v>
      </c>
      <c r="I2519" s="24">
        <v>246</v>
      </c>
      <c r="J2519" s="24">
        <v>0</v>
      </c>
      <c r="K2519" s="24">
        <v>0</v>
      </c>
      <c r="L2519" s="12">
        <v>0</v>
      </c>
      <c r="M2519" s="12">
        <v>0</v>
      </c>
      <c r="N2519" s="12">
        <v>0</v>
      </c>
    </row>
    <row r="2520" spans="1:14" s="24" customFormat="1">
      <c r="A2520" s="25" t="s">
        <v>1429</v>
      </c>
      <c r="B2520" s="24">
        <v>250</v>
      </c>
      <c r="C2520" s="24">
        <v>179</v>
      </c>
      <c r="D2520" s="24" t="s">
        <v>548</v>
      </c>
      <c r="E2520" s="24">
        <v>20</v>
      </c>
      <c r="F2520" s="73">
        <v>5</v>
      </c>
      <c r="G2520" s="21">
        <v>15</v>
      </c>
      <c r="H2520" s="24">
        <v>0</v>
      </c>
      <c r="I2520" s="24">
        <v>246</v>
      </c>
      <c r="J2520" s="24">
        <v>0</v>
      </c>
      <c r="K2520" s="24">
        <v>0</v>
      </c>
      <c r="L2520" s="12">
        <v>0</v>
      </c>
      <c r="M2520" s="12">
        <v>0</v>
      </c>
      <c r="N2520" s="12">
        <v>0</v>
      </c>
    </row>
    <row r="2521" spans="1:14" s="24" customFormat="1">
      <c r="A2521" s="23" t="s">
        <v>1429</v>
      </c>
      <c r="B2521" s="24">
        <v>75</v>
      </c>
      <c r="C2521" s="24">
        <v>220</v>
      </c>
      <c r="D2521" s="24" t="s">
        <v>556</v>
      </c>
      <c r="E2521" s="24">
        <v>20</v>
      </c>
      <c r="F2521" s="73">
        <v>5</v>
      </c>
      <c r="G2521" s="21">
        <v>15</v>
      </c>
      <c r="H2521" s="24">
        <v>0</v>
      </c>
      <c r="I2521" s="24">
        <v>246</v>
      </c>
      <c r="J2521" s="24">
        <v>0</v>
      </c>
      <c r="K2521" s="24">
        <v>0</v>
      </c>
      <c r="L2521" s="12">
        <v>0</v>
      </c>
      <c r="M2521" s="12">
        <v>0</v>
      </c>
      <c r="N2521" s="12">
        <v>0</v>
      </c>
    </row>
    <row r="2522" spans="1:14" s="24" customFormat="1">
      <c r="A2522" s="23" t="s">
        <v>1429</v>
      </c>
      <c r="B2522" s="24">
        <v>75</v>
      </c>
      <c r="C2522" s="24">
        <v>220</v>
      </c>
      <c r="D2522" s="24" t="s">
        <v>550</v>
      </c>
      <c r="E2522" s="24">
        <v>20</v>
      </c>
      <c r="F2522" s="73">
        <v>5</v>
      </c>
      <c r="G2522" s="21">
        <v>15</v>
      </c>
      <c r="H2522" s="24">
        <v>0</v>
      </c>
      <c r="I2522" s="24">
        <v>246</v>
      </c>
      <c r="J2522" s="24">
        <v>0</v>
      </c>
      <c r="K2522" s="24">
        <v>0</v>
      </c>
      <c r="L2522" s="12">
        <v>0</v>
      </c>
      <c r="M2522" s="12">
        <v>0</v>
      </c>
      <c r="N2522" s="12">
        <v>0</v>
      </c>
    </row>
    <row r="2523" spans="1:14" s="24" customFormat="1">
      <c r="A2523" s="23" t="s">
        <v>1429</v>
      </c>
      <c r="B2523" s="24">
        <v>75</v>
      </c>
      <c r="C2523" s="24">
        <v>220</v>
      </c>
      <c r="D2523" s="24" t="s">
        <v>552</v>
      </c>
      <c r="E2523" s="24">
        <v>20</v>
      </c>
      <c r="F2523" s="73">
        <v>5</v>
      </c>
      <c r="G2523" s="21">
        <v>15</v>
      </c>
      <c r="H2523" s="24">
        <v>0</v>
      </c>
      <c r="I2523" s="24">
        <v>246</v>
      </c>
      <c r="J2523" s="24">
        <v>0</v>
      </c>
      <c r="K2523" s="24">
        <v>0</v>
      </c>
      <c r="L2523" s="12">
        <v>0</v>
      </c>
      <c r="M2523" s="12">
        <v>0</v>
      </c>
      <c r="N2523" s="12">
        <v>0</v>
      </c>
    </row>
    <row r="2524" spans="1:14" s="24" customFormat="1">
      <c r="A2524" s="23" t="s">
        <v>1429</v>
      </c>
      <c r="B2524" s="24">
        <v>75</v>
      </c>
      <c r="C2524" s="24">
        <v>220</v>
      </c>
      <c r="D2524" s="24" t="s">
        <v>548</v>
      </c>
      <c r="E2524" s="24">
        <v>20</v>
      </c>
      <c r="F2524" s="73">
        <v>5</v>
      </c>
      <c r="G2524" s="21">
        <v>15</v>
      </c>
      <c r="H2524" s="24">
        <v>0</v>
      </c>
      <c r="I2524" s="24">
        <v>246</v>
      </c>
      <c r="J2524" s="24">
        <v>0</v>
      </c>
      <c r="K2524" s="24">
        <v>0</v>
      </c>
      <c r="L2524" s="12">
        <v>0</v>
      </c>
      <c r="M2524" s="12">
        <v>0</v>
      </c>
      <c r="N2524" s="12">
        <v>0</v>
      </c>
    </row>
    <row r="2525" spans="1:14">
      <c r="A2525" s="11" t="s">
        <v>1429</v>
      </c>
      <c r="B2525" s="12">
        <v>94</v>
      </c>
      <c r="C2525" s="12">
        <v>85</v>
      </c>
      <c r="D2525" s="12" t="s">
        <v>556</v>
      </c>
      <c r="E2525" s="12">
        <v>20</v>
      </c>
      <c r="F2525" s="73">
        <v>5</v>
      </c>
      <c r="G2525" s="21">
        <v>15</v>
      </c>
      <c r="H2525" s="12">
        <v>0</v>
      </c>
      <c r="I2525" s="12">
        <v>246</v>
      </c>
      <c r="J2525" s="12">
        <v>0</v>
      </c>
      <c r="K2525" s="12">
        <v>0</v>
      </c>
      <c r="L2525" s="12">
        <v>0</v>
      </c>
      <c r="M2525" s="12">
        <v>0</v>
      </c>
      <c r="N2525" s="12">
        <v>0</v>
      </c>
    </row>
    <row r="2526" spans="1:14">
      <c r="A2526" s="11" t="s">
        <v>1429</v>
      </c>
      <c r="B2526" s="12">
        <v>94</v>
      </c>
      <c r="C2526" s="12">
        <v>85</v>
      </c>
      <c r="D2526" s="12" t="s">
        <v>550</v>
      </c>
      <c r="E2526" s="12">
        <v>20</v>
      </c>
      <c r="F2526" s="73">
        <v>5</v>
      </c>
      <c r="G2526" s="21">
        <v>15</v>
      </c>
      <c r="H2526" s="12">
        <v>0</v>
      </c>
      <c r="I2526" s="12">
        <v>246</v>
      </c>
      <c r="J2526" s="12">
        <v>0</v>
      </c>
      <c r="K2526" s="12">
        <v>0</v>
      </c>
      <c r="L2526" s="12">
        <v>0</v>
      </c>
      <c r="M2526" s="12">
        <v>0</v>
      </c>
      <c r="N2526" s="12">
        <v>0</v>
      </c>
    </row>
    <row r="2527" spans="1:14">
      <c r="A2527" s="11" t="s">
        <v>1429</v>
      </c>
      <c r="B2527" s="12">
        <v>94</v>
      </c>
      <c r="C2527" s="12">
        <v>85</v>
      </c>
      <c r="D2527" s="12" t="s">
        <v>552</v>
      </c>
      <c r="E2527" s="12">
        <v>20</v>
      </c>
      <c r="F2527" s="73">
        <v>5</v>
      </c>
      <c r="G2527" s="21">
        <v>15</v>
      </c>
      <c r="H2527" s="12">
        <v>0</v>
      </c>
      <c r="I2527" s="12">
        <v>246</v>
      </c>
      <c r="J2527" s="12">
        <v>0</v>
      </c>
      <c r="K2527" s="12">
        <v>0</v>
      </c>
      <c r="L2527" s="12">
        <v>0</v>
      </c>
      <c r="M2527" s="12">
        <v>0</v>
      </c>
      <c r="N2527" s="12">
        <v>0</v>
      </c>
    </row>
    <row r="2528" spans="1:14">
      <c r="A2528" s="11" t="s">
        <v>1429</v>
      </c>
      <c r="B2528" s="12">
        <v>94</v>
      </c>
      <c r="C2528" s="12">
        <v>85</v>
      </c>
      <c r="D2528" s="12" t="s">
        <v>548</v>
      </c>
      <c r="E2528" s="12">
        <v>20</v>
      </c>
      <c r="F2528" s="73">
        <v>5</v>
      </c>
      <c r="G2528" s="21">
        <v>15</v>
      </c>
      <c r="H2528" s="12">
        <v>0</v>
      </c>
      <c r="I2528" s="12">
        <v>246</v>
      </c>
      <c r="J2528" s="12">
        <v>0</v>
      </c>
      <c r="K2528" s="12">
        <v>0</v>
      </c>
      <c r="L2528" s="12">
        <v>0</v>
      </c>
      <c r="M2528" s="12">
        <v>0</v>
      </c>
      <c r="N2528" s="12">
        <v>0</v>
      </c>
    </row>
    <row r="2529" spans="1:14">
      <c r="A2529" s="11" t="s">
        <v>1429</v>
      </c>
      <c r="B2529" s="12">
        <v>140</v>
      </c>
      <c r="C2529" s="12">
        <v>150</v>
      </c>
      <c r="D2529" s="12" t="s">
        <v>556</v>
      </c>
      <c r="E2529" s="12">
        <v>20</v>
      </c>
      <c r="F2529" s="73">
        <v>5</v>
      </c>
      <c r="G2529" s="21">
        <v>15</v>
      </c>
      <c r="H2529" s="12">
        <v>0</v>
      </c>
      <c r="I2529" s="12">
        <v>246</v>
      </c>
      <c r="J2529" s="12">
        <v>0</v>
      </c>
      <c r="K2529" s="12">
        <v>0</v>
      </c>
      <c r="L2529" s="12">
        <v>0</v>
      </c>
      <c r="M2529" s="12">
        <v>0</v>
      </c>
      <c r="N2529" s="12">
        <v>0</v>
      </c>
    </row>
    <row r="2530" spans="1:14">
      <c r="A2530" s="11" t="s">
        <v>1429</v>
      </c>
      <c r="B2530" s="12">
        <v>140</v>
      </c>
      <c r="C2530" s="12">
        <v>150</v>
      </c>
      <c r="D2530" s="12" t="s">
        <v>550</v>
      </c>
      <c r="E2530" s="12">
        <v>20</v>
      </c>
      <c r="F2530" s="73">
        <v>5</v>
      </c>
      <c r="G2530" s="21">
        <v>15</v>
      </c>
      <c r="H2530" s="12">
        <v>0</v>
      </c>
      <c r="I2530" s="12">
        <v>246</v>
      </c>
      <c r="J2530" s="12">
        <v>0</v>
      </c>
      <c r="K2530" s="12">
        <v>0</v>
      </c>
      <c r="L2530" s="12">
        <v>0</v>
      </c>
      <c r="M2530" s="12">
        <v>0</v>
      </c>
      <c r="N2530" s="12">
        <v>0</v>
      </c>
    </row>
    <row r="2531" spans="1:14">
      <c r="A2531" s="11" t="s">
        <v>1429</v>
      </c>
      <c r="B2531" s="12">
        <v>140</v>
      </c>
      <c r="C2531" s="12">
        <v>150</v>
      </c>
      <c r="D2531" s="12" t="s">
        <v>552</v>
      </c>
      <c r="E2531" s="12">
        <v>20</v>
      </c>
      <c r="F2531" s="73">
        <v>5</v>
      </c>
      <c r="G2531" s="21">
        <v>15</v>
      </c>
      <c r="H2531" s="12">
        <v>0</v>
      </c>
      <c r="I2531" s="12">
        <v>246</v>
      </c>
      <c r="J2531" s="12">
        <v>0</v>
      </c>
      <c r="K2531" s="12">
        <v>0</v>
      </c>
      <c r="L2531" s="12">
        <v>0</v>
      </c>
      <c r="M2531" s="12">
        <v>0</v>
      </c>
      <c r="N2531" s="12">
        <v>0</v>
      </c>
    </row>
    <row r="2532" spans="1:14">
      <c r="A2532" s="11" t="s">
        <v>1429</v>
      </c>
      <c r="B2532" s="12">
        <v>140</v>
      </c>
      <c r="C2532" s="12">
        <v>150</v>
      </c>
      <c r="D2532" s="12" t="s">
        <v>548</v>
      </c>
      <c r="E2532" s="12">
        <v>20</v>
      </c>
      <c r="F2532" s="73">
        <v>5</v>
      </c>
      <c r="G2532" s="21">
        <v>15</v>
      </c>
      <c r="H2532" s="12">
        <v>0</v>
      </c>
      <c r="I2532" s="12">
        <v>246</v>
      </c>
      <c r="J2532" s="12">
        <v>0</v>
      </c>
      <c r="K2532" s="12">
        <v>0</v>
      </c>
      <c r="L2532" s="12">
        <v>0</v>
      </c>
      <c r="M2532" s="12">
        <v>0</v>
      </c>
      <c r="N2532" s="12">
        <v>0</v>
      </c>
    </row>
    <row r="2533" spans="1:14">
      <c r="A2533" s="11" t="s">
        <v>1429</v>
      </c>
      <c r="B2533" s="12">
        <v>36</v>
      </c>
      <c r="C2533" s="12">
        <v>148</v>
      </c>
      <c r="D2533" s="12" t="s">
        <v>556</v>
      </c>
      <c r="E2533" s="12">
        <v>20</v>
      </c>
      <c r="F2533" s="73">
        <v>5</v>
      </c>
      <c r="G2533" s="21">
        <v>15</v>
      </c>
      <c r="H2533" s="12">
        <v>0</v>
      </c>
      <c r="I2533" s="12">
        <v>246</v>
      </c>
      <c r="J2533" s="12">
        <v>0</v>
      </c>
      <c r="K2533" s="12">
        <v>0</v>
      </c>
      <c r="L2533" s="12">
        <v>0</v>
      </c>
      <c r="M2533" s="12">
        <v>0</v>
      </c>
      <c r="N2533" s="12">
        <v>0</v>
      </c>
    </row>
    <row r="2534" spans="1:14">
      <c r="A2534" s="11" t="s">
        <v>1429</v>
      </c>
      <c r="B2534" s="12">
        <v>36</v>
      </c>
      <c r="C2534" s="12">
        <v>148</v>
      </c>
      <c r="D2534" s="12" t="s">
        <v>550</v>
      </c>
      <c r="E2534" s="12">
        <v>20</v>
      </c>
      <c r="F2534" s="73">
        <v>5</v>
      </c>
      <c r="G2534" s="21">
        <v>15</v>
      </c>
      <c r="H2534" s="12">
        <v>0</v>
      </c>
      <c r="I2534" s="12">
        <v>246</v>
      </c>
      <c r="J2534" s="12">
        <v>0</v>
      </c>
      <c r="K2534" s="12">
        <v>0</v>
      </c>
      <c r="L2534" s="12">
        <v>0</v>
      </c>
      <c r="M2534" s="12">
        <v>0</v>
      </c>
      <c r="N2534" s="12">
        <v>0</v>
      </c>
    </row>
    <row r="2535" spans="1:14">
      <c r="A2535" s="11" t="s">
        <v>1429</v>
      </c>
      <c r="B2535" s="12">
        <v>36</v>
      </c>
      <c r="C2535" s="12">
        <v>148</v>
      </c>
      <c r="D2535" s="12" t="s">
        <v>552</v>
      </c>
      <c r="E2535" s="12">
        <v>20</v>
      </c>
      <c r="F2535" s="73">
        <v>5</v>
      </c>
      <c r="G2535" s="21">
        <v>15</v>
      </c>
      <c r="H2535" s="12">
        <v>0</v>
      </c>
      <c r="I2535" s="12">
        <v>246</v>
      </c>
      <c r="J2535" s="12">
        <v>0</v>
      </c>
      <c r="K2535" s="12">
        <v>0</v>
      </c>
      <c r="L2535" s="12">
        <v>0</v>
      </c>
      <c r="M2535" s="12">
        <v>0</v>
      </c>
      <c r="N2535" s="12">
        <v>0</v>
      </c>
    </row>
    <row r="2536" spans="1:14">
      <c r="A2536" s="11" t="s">
        <v>1429</v>
      </c>
      <c r="B2536" s="12">
        <v>36</v>
      </c>
      <c r="C2536" s="12">
        <v>148</v>
      </c>
      <c r="D2536" s="12" t="s">
        <v>548</v>
      </c>
      <c r="E2536" s="12">
        <v>20</v>
      </c>
      <c r="F2536" s="73">
        <v>5</v>
      </c>
      <c r="G2536" s="21">
        <v>15</v>
      </c>
      <c r="H2536" s="12">
        <v>0</v>
      </c>
      <c r="I2536" s="12">
        <v>246</v>
      </c>
      <c r="J2536" s="12">
        <v>0</v>
      </c>
      <c r="K2536" s="12">
        <v>0</v>
      </c>
      <c r="L2536" s="12">
        <v>0</v>
      </c>
      <c r="M2536" s="12">
        <v>0</v>
      </c>
      <c r="N2536" s="12">
        <v>0</v>
      </c>
    </row>
    <row r="2537" spans="1:14">
      <c r="A2537" s="11" t="s">
        <v>1429</v>
      </c>
      <c r="B2537" s="12">
        <v>196</v>
      </c>
      <c r="C2537" s="12">
        <v>33</v>
      </c>
      <c r="D2537" s="12" t="s">
        <v>556</v>
      </c>
      <c r="E2537" s="12">
        <v>20</v>
      </c>
      <c r="F2537" s="73">
        <v>5</v>
      </c>
      <c r="G2537" s="21">
        <v>15</v>
      </c>
      <c r="H2537" s="12">
        <v>0</v>
      </c>
      <c r="I2537" s="12">
        <v>246</v>
      </c>
      <c r="J2537" s="12">
        <v>0</v>
      </c>
      <c r="K2537" s="12">
        <v>0</v>
      </c>
      <c r="L2537" s="12">
        <v>0</v>
      </c>
      <c r="M2537" s="12">
        <v>0</v>
      </c>
      <c r="N2537" s="12">
        <v>0</v>
      </c>
    </row>
    <row r="2538" spans="1:14">
      <c r="A2538" s="11" t="s">
        <v>1429</v>
      </c>
      <c r="B2538" s="12">
        <v>196</v>
      </c>
      <c r="C2538" s="12">
        <v>33</v>
      </c>
      <c r="D2538" s="12" t="s">
        <v>550</v>
      </c>
      <c r="E2538" s="12">
        <v>20</v>
      </c>
      <c r="F2538" s="73">
        <v>5</v>
      </c>
      <c r="G2538" s="21">
        <v>15</v>
      </c>
      <c r="H2538" s="12">
        <v>0</v>
      </c>
      <c r="I2538" s="12">
        <v>246</v>
      </c>
      <c r="J2538" s="12">
        <v>0</v>
      </c>
      <c r="K2538" s="12">
        <v>0</v>
      </c>
      <c r="L2538" s="12">
        <v>0</v>
      </c>
      <c r="M2538" s="12">
        <v>0</v>
      </c>
      <c r="N2538" s="12">
        <v>0</v>
      </c>
    </row>
    <row r="2539" spans="1:14">
      <c r="A2539" s="11" t="s">
        <v>1429</v>
      </c>
      <c r="B2539" s="12">
        <v>196</v>
      </c>
      <c r="C2539" s="12">
        <v>33</v>
      </c>
      <c r="D2539" s="12" t="s">
        <v>552</v>
      </c>
      <c r="E2539" s="12">
        <v>20</v>
      </c>
      <c r="F2539" s="73">
        <v>5</v>
      </c>
      <c r="G2539" s="21">
        <v>15</v>
      </c>
      <c r="H2539" s="12">
        <v>0</v>
      </c>
      <c r="I2539" s="12">
        <v>246</v>
      </c>
      <c r="J2539" s="12">
        <v>0</v>
      </c>
      <c r="K2539" s="12">
        <v>0</v>
      </c>
      <c r="L2539" s="12">
        <v>0</v>
      </c>
      <c r="M2539" s="12">
        <v>0</v>
      </c>
      <c r="N2539" s="12">
        <v>0</v>
      </c>
    </row>
    <row r="2540" spans="1:14">
      <c r="A2540" s="11" t="s">
        <v>1429</v>
      </c>
      <c r="B2540" s="12">
        <v>196</v>
      </c>
      <c r="C2540" s="12">
        <v>33</v>
      </c>
      <c r="D2540" s="12" t="s">
        <v>548</v>
      </c>
      <c r="E2540" s="12">
        <v>20</v>
      </c>
      <c r="F2540" s="73">
        <v>5</v>
      </c>
      <c r="G2540" s="21">
        <v>15</v>
      </c>
      <c r="H2540" s="12">
        <v>0</v>
      </c>
      <c r="I2540" s="12">
        <v>246</v>
      </c>
      <c r="J2540" s="12">
        <v>0</v>
      </c>
      <c r="K2540" s="12">
        <v>0</v>
      </c>
      <c r="L2540" s="12">
        <v>0</v>
      </c>
      <c r="M2540" s="12">
        <v>0</v>
      </c>
      <c r="N2540" s="12">
        <v>0</v>
      </c>
    </row>
    <row r="2541" spans="1:14">
      <c r="A2541" s="11" t="s">
        <v>1429</v>
      </c>
      <c r="B2541" s="12">
        <v>250</v>
      </c>
      <c r="C2541" s="12">
        <v>44</v>
      </c>
      <c r="D2541" s="12" t="s">
        <v>556</v>
      </c>
      <c r="E2541" s="12">
        <v>20</v>
      </c>
      <c r="F2541" s="73">
        <v>5</v>
      </c>
      <c r="G2541" s="21">
        <v>15</v>
      </c>
      <c r="H2541" s="12">
        <v>0</v>
      </c>
      <c r="I2541" s="12">
        <v>246</v>
      </c>
      <c r="J2541" s="12">
        <v>0</v>
      </c>
      <c r="K2541" s="12">
        <v>0</v>
      </c>
      <c r="L2541" s="12">
        <v>0</v>
      </c>
      <c r="M2541" s="12">
        <v>0</v>
      </c>
      <c r="N2541" s="12">
        <v>0</v>
      </c>
    </row>
    <row r="2542" spans="1:14">
      <c r="A2542" s="11" t="s">
        <v>1429</v>
      </c>
      <c r="B2542" s="12">
        <v>250</v>
      </c>
      <c r="C2542" s="12">
        <v>44</v>
      </c>
      <c r="D2542" s="12" t="s">
        <v>550</v>
      </c>
      <c r="E2542" s="12">
        <v>20</v>
      </c>
      <c r="F2542" s="73">
        <v>5</v>
      </c>
      <c r="G2542" s="21">
        <v>15</v>
      </c>
      <c r="H2542" s="12">
        <v>0</v>
      </c>
      <c r="I2542" s="12">
        <v>246</v>
      </c>
      <c r="J2542" s="12">
        <v>0</v>
      </c>
      <c r="K2542" s="12">
        <v>0</v>
      </c>
      <c r="L2542" s="12">
        <v>0</v>
      </c>
      <c r="M2542" s="12">
        <v>0</v>
      </c>
      <c r="N2542" s="12">
        <v>0</v>
      </c>
    </row>
    <row r="2543" spans="1:14">
      <c r="A2543" s="11" t="s">
        <v>1429</v>
      </c>
      <c r="B2543" s="12">
        <v>250</v>
      </c>
      <c r="C2543" s="12">
        <v>44</v>
      </c>
      <c r="D2543" s="12" t="s">
        <v>552</v>
      </c>
      <c r="E2543" s="12">
        <v>20</v>
      </c>
      <c r="F2543" s="73">
        <v>5</v>
      </c>
      <c r="G2543" s="21">
        <v>15</v>
      </c>
      <c r="H2543" s="12">
        <v>0</v>
      </c>
      <c r="I2543" s="12">
        <v>246</v>
      </c>
      <c r="J2543" s="12">
        <v>0</v>
      </c>
      <c r="K2543" s="12">
        <v>0</v>
      </c>
      <c r="L2543" s="12">
        <v>0</v>
      </c>
      <c r="M2543" s="12">
        <v>0</v>
      </c>
      <c r="N2543" s="12">
        <v>0</v>
      </c>
    </row>
    <row r="2544" spans="1:14">
      <c r="A2544" s="11" t="s">
        <v>1429</v>
      </c>
      <c r="B2544" s="12">
        <v>250</v>
      </c>
      <c r="C2544" s="12">
        <v>44</v>
      </c>
      <c r="D2544" s="12" t="s">
        <v>548</v>
      </c>
      <c r="E2544" s="12">
        <v>20</v>
      </c>
      <c r="F2544" s="73">
        <v>5</v>
      </c>
      <c r="G2544" s="21">
        <v>15</v>
      </c>
      <c r="H2544" s="12">
        <v>0</v>
      </c>
      <c r="I2544" s="12">
        <v>246</v>
      </c>
      <c r="J2544" s="12">
        <v>0</v>
      </c>
      <c r="K2544" s="12">
        <v>0</v>
      </c>
      <c r="L2544" s="12">
        <v>0</v>
      </c>
      <c r="M2544" s="12">
        <v>0</v>
      </c>
      <c r="N2544" s="12">
        <v>0</v>
      </c>
    </row>
    <row r="2545" spans="1:14">
      <c r="A2545" s="11" t="s">
        <v>1429</v>
      </c>
      <c r="B2545" s="12">
        <v>234</v>
      </c>
      <c r="C2545" s="12">
        <v>126</v>
      </c>
      <c r="D2545" s="12" t="s">
        <v>556</v>
      </c>
      <c r="E2545" s="12">
        <v>20</v>
      </c>
      <c r="F2545" s="73">
        <v>5</v>
      </c>
      <c r="G2545" s="21">
        <v>15</v>
      </c>
      <c r="H2545" s="12">
        <v>0</v>
      </c>
      <c r="I2545" s="12">
        <v>246</v>
      </c>
      <c r="J2545" s="12">
        <v>0</v>
      </c>
      <c r="K2545" s="12">
        <v>0</v>
      </c>
      <c r="L2545" s="12">
        <v>0</v>
      </c>
      <c r="M2545" s="12">
        <v>0</v>
      </c>
      <c r="N2545" s="12">
        <v>0</v>
      </c>
    </row>
    <row r="2546" spans="1:14">
      <c r="A2546" s="11" t="s">
        <v>1429</v>
      </c>
      <c r="B2546" s="12">
        <v>234</v>
      </c>
      <c r="C2546" s="12">
        <v>126</v>
      </c>
      <c r="D2546" s="12" t="s">
        <v>550</v>
      </c>
      <c r="E2546" s="12">
        <v>20</v>
      </c>
      <c r="F2546" s="73">
        <v>5</v>
      </c>
      <c r="G2546" s="21">
        <v>15</v>
      </c>
      <c r="H2546" s="12">
        <v>0</v>
      </c>
      <c r="I2546" s="12">
        <v>246</v>
      </c>
      <c r="J2546" s="12">
        <v>0</v>
      </c>
      <c r="K2546" s="12">
        <v>0</v>
      </c>
      <c r="L2546" s="12">
        <v>0</v>
      </c>
      <c r="M2546" s="12">
        <v>0</v>
      </c>
      <c r="N2546" s="12">
        <v>0</v>
      </c>
    </row>
    <row r="2547" spans="1:14">
      <c r="A2547" s="11" t="s">
        <v>1429</v>
      </c>
      <c r="B2547" s="12">
        <v>234</v>
      </c>
      <c r="C2547" s="12">
        <v>126</v>
      </c>
      <c r="D2547" s="12" t="s">
        <v>552</v>
      </c>
      <c r="E2547" s="12">
        <v>20</v>
      </c>
      <c r="F2547" s="73">
        <v>5</v>
      </c>
      <c r="G2547" s="21">
        <v>15</v>
      </c>
      <c r="H2547" s="12">
        <v>0</v>
      </c>
      <c r="I2547" s="12">
        <v>246</v>
      </c>
      <c r="J2547" s="12">
        <v>0</v>
      </c>
      <c r="K2547" s="12">
        <v>0</v>
      </c>
      <c r="L2547" s="12">
        <v>0</v>
      </c>
      <c r="M2547" s="12">
        <v>0</v>
      </c>
      <c r="N2547" s="12">
        <v>0</v>
      </c>
    </row>
    <row r="2548" spans="1:14">
      <c r="A2548" s="11" t="s">
        <v>1429</v>
      </c>
      <c r="B2548" s="12">
        <v>234</v>
      </c>
      <c r="C2548" s="12">
        <v>126</v>
      </c>
      <c r="D2548" s="12" t="s">
        <v>548</v>
      </c>
      <c r="E2548" s="12">
        <v>20</v>
      </c>
      <c r="F2548" s="73">
        <v>5</v>
      </c>
      <c r="G2548" s="21">
        <v>15</v>
      </c>
      <c r="H2548" s="12">
        <v>0</v>
      </c>
      <c r="I2548" s="12">
        <v>246</v>
      </c>
      <c r="J2548" s="12">
        <v>0</v>
      </c>
      <c r="K2548" s="12">
        <v>0</v>
      </c>
      <c r="L2548" s="12">
        <v>0</v>
      </c>
      <c r="M2548" s="12">
        <v>0</v>
      </c>
      <c r="N2548" s="12">
        <v>0</v>
      </c>
    </row>
    <row r="2549" spans="1:14">
      <c r="A2549" s="11" t="s">
        <v>1429</v>
      </c>
      <c r="B2549" s="12">
        <v>250</v>
      </c>
      <c r="C2549" s="12">
        <v>236</v>
      </c>
      <c r="D2549" s="12" t="s">
        <v>556</v>
      </c>
      <c r="E2549" s="12">
        <v>20</v>
      </c>
      <c r="F2549" s="73">
        <v>5</v>
      </c>
      <c r="G2549" s="21">
        <v>15</v>
      </c>
      <c r="H2549" s="12">
        <v>0</v>
      </c>
      <c r="I2549" s="12">
        <v>246</v>
      </c>
      <c r="J2549" s="12">
        <v>0</v>
      </c>
      <c r="K2549" s="12">
        <v>0</v>
      </c>
      <c r="L2549" s="12">
        <v>0</v>
      </c>
      <c r="M2549" s="12">
        <v>0</v>
      </c>
      <c r="N2549" s="12">
        <v>0</v>
      </c>
    </row>
    <row r="2550" spans="1:14">
      <c r="A2550" s="11" t="s">
        <v>1429</v>
      </c>
      <c r="B2550" s="12">
        <v>250</v>
      </c>
      <c r="C2550" s="12">
        <v>236</v>
      </c>
      <c r="D2550" s="12" t="s">
        <v>550</v>
      </c>
      <c r="E2550" s="12">
        <v>20</v>
      </c>
      <c r="F2550" s="73">
        <v>5</v>
      </c>
      <c r="G2550" s="21">
        <v>15</v>
      </c>
      <c r="H2550" s="12">
        <v>0</v>
      </c>
      <c r="I2550" s="12">
        <v>246</v>
      </c>
      <c r="J2550" s="12">
        <v>0</v>
      </c>
      <c r="K2550" s="12">
        <v>0</v>
      </c>
      <c r="L2550" s="12">
        <v>0</v>
      </c>
      <c r="M2550" s="12">
        <v>0</v>
      </c>
      <c r="N2550" s="12">
        <v>0</v>
      </c>
    </row>
    <row r="2551" spans="1:14">
      <c r="A2551" s="11" t="s">
        <v>1429</v>
      </c>
      <c r="B2551" s="12">
        <v>250</v>
      </c>
      <c r="C2551" s="12">
        <v>236</v>
      </c>
      <c r="D2551" s="12" t="s">
        <v>552</v>
      </c>
      <c r="E2551" s="12">
        <v>20</v>
      </c>
      <c r="F2551" s="73">
        <v>5</v>
      </c>
      <c r="G2551" s="21">
        <v>15</v>
      </c>
      <c r="H2551" s="12">
        <v>0</v>
      </c>
      <c r="I2551" s="12">
        <v>246</v>
      </c>
      <c r="J2551" s="12">
        <v>0</v>
      </c>
      <c r="K2551" s="12">
        <v>0</v>
      </c>
      <c r="L2551" s="12">
        <v>0</v>
      </c>
      <c r="M2551" s="12">
        <v>0</v>
      </c>
      <c r="N2551" s="12">
        <v>0</v>
      </c>
    </row>
    <row r="2552" spans="1:14">
      <c r="A2552" s="11" t="s">
        <v>1429</v>
      </c>
      <c r="B2552" s="12">
        <v>250</v>
      </c>
      <c r="C2552" s="12">
        <v>236</v>
      </c>
      <c r="D2552" s="12" t="s">
        <v>548</v>
      </c>
      <c r="E2552" s="12">
        <v>20</v>
      </c>
      <c r="F2552" s="73">
        <v>5</v>
      </c>
      <c r="G2552" s="21">
        <v>15</v>
      </c>
      <c r="H2552" s="12">
        <v>0</v>
      </c>
      <c r="I2552" s="12">
        <v>246</v>
      </c>
      <c r="J2552" s="12">
        <v>0</v>
      </c>
      <c r="K2552" s="12">
        <v>0</v>
      </c>
      <c r="L2552" s="12">
        <v>0</v>
      </c>
      <c r="M2552" s="12">
        <v>0</v>
      </c>
      <c r="N2552" s="12">
        <v>0</v>
      </c>
    </row>
    <row r="2554" spans="1:14">
      <c r="A2554" s="11" t="s">
        <v>1430</v>
      </c>
    </row>
    <row r="2555" spans="1:14">
      <c r="A2555" s="11" t="s">
        <v>1431</v>
      </c>
      <c r="B2555" s="12">
        <v>156</v>
      </c>
      <c r="C2555" s="12">
        <v>159</v>
      </c>
      <c r="D2555" s="12" t="s">
        <v>556</v>
      </c>
      <c r="E2555" s="12">
        <v>200</v>
      </c>
      <c r="F2555" s="73">
        <v>30</v>
      </c>
      <c r="G2555" s="73">
        <v>60</v>
      </c>
      <c r="H2555" s="12">
        <v>0</v>
      </c>
      <c r="I2555" s="12">
        <v>246</v>
      </c>
      <c r="J2555" s="12">
        <v>0</v>
      </c>
      <c r="K2555" s="12">
        <v>0</v>
      </c>
      <c r="L2555" s="12">
        <v>0</v>
      </c>
      <c r="M2555" s="12">
        <v>0</v>
      </c>
      <c r="N2555" s="12">
        <v>0</v>
      </c>
    </row>
    <row r="2556" spans="1:14">
      <c r="A2556" s="11" t="s">
        <v>1432</v>
      </c>
      <c r="B2556" s="12">
        <v>156</v>
      </c>
      <c r="C2556" s="12">
        <v>159</v>
      </c>
      <c r="D2556" s="12" t="s">
        <v>550</v>
      </c>
      <c r="E2556" s="12">
        <v>200</v>
      </c>
      <c r="F2556" s="73">
        <v>30</v>
      </c>
      <c r="G2556" s="73">
        <v>60</v>
      </c>
      <c r="H2556" s="12">
        <v>0</v>
      </c>
      <c r="I2556" s="12">
        <v>246</v>
      </c>
      <c r="J2556" s="12">
        <v>0</v>
      </c>
      <c r="K2556" s="12">
        <v>0</v>
      </c>
      <c r="L2556" s="12">
        <v>0</v>
      </c>
      <c r="M2556" s="12">
        <v>0</v>
      </c>
      <c r="N2556" s="12">
        <v>0</v>
      </c>
    </row>
    <row r="2557" spans="1:14">
      <c r="A2557" s="11" t="s">
        <v>1432</v>
      </c>
      <c r="B2557" s="12">
        <v>156</v>
      </c>
      <c r="C2557" s="12">
        <v>159</v>
      </c>
      <c r="D2557" s="12" t="s">
        <v>552</v>
      </c>
      <c r="E2557" s="12">
        <v>200</v>
      </c>
      <c r="F2557" s="73">
        <v>30</v>
      </c>
      <c r="G2557" s="73">
        <v>60</v>
      </c>
      <c r="H2557" s="12">
        <v>0</v>
      </c>
      <c r="I2557" s="12">
        <v>246</v>
      </c>
      <c r="J2557" s="12">
        <v>0</v>
      </c>
      <c r="K2557" s="12">
        <v>0</v>
      </c>
      <c r="L2557" s="12">
        <v>0</v>
      </c>
      <c r="M2557" s="12">
        <v>0</v>
      </c>
      <c r="N2557" s="12">
        <v>0</v>
      </c>
    </row>
    <row r="2558" spans="1:14">
      <c r="A2558" s="11" t="s">
        <v>1432</v>
      </c>
      <c r="B2558" s="12">
        <v>156</v>
      </c>
      <c r="C2558" s="12">
        <v>159</v>
      </c>
      <c r="D2558" s="12" t="s">
        <v>539</v>
      </c>
      <c r="E2558" s="12">
        <v>200</v>
      </c>
      <c r="F2558" s="73">
        <v>30</v>
      </c>
      <c r="G2558" s="73">
        <v>60</v>
      </c>
      <c r="H2558" s="12">
        <v>0</v>
      </c>
      <c r="I2558" s="12">
        <v>246</v>
      </c>
      <c r="J2558" s="12">
        <v>0</v>
      </c>
      <c r="K2558" s="12">
        <v>0</v>
      </c>
      <c r="L2558" s="12">
        <v>0</v>
      </c>
      <c r="M2558" s="12">
        <v>0</v>
      </c>
      <c r="N2558" s="12">
        <v>0</v>
      </c>
    </row>
    <row r="2559" spans="1:14">
      <c r="A2559" s="11" t="s">
        <v>1432</v>
      </c>
      <c r="B2559" s="12">
        <v>156</v>
      </c>
      <c r="C2559" s="12">
        <v>159</v>
      </c>
      <c r="D2559" s="12" t="s">
        <v>548</v>
      </c>
      <c r="E2559" s="12">
        <v>200</v>
      </c>
      <c r="F2559" s="73">
        <v>30</v>
      </c>
      <c r="G2559" s="73">
        <v>60</v>
      </c>
      <c r="H2559" s="12">
        <v>0</v>
      </c>
      <c r="I2559" s="12">
        <v>246</v>
      </c>
      <c r="J2559" s="12">
        <v>0</v>
      </c>
      <c r="K2559" s="12">
        <v>0</v>
      </c>
      <c r="L2559" s="12">
        <v>0</v>
      </c>
      <c r="M2559" s="12">
        <v>0</v>
      </c>
      <c r="N2559" s="12">
        <v>0</v>
      </c>
    </row>
    <row r="2560" spans="1:14" s="18" customFormat="1">
      <c r="A2560" s="17" t="s">
        <v>1432</v>
      </c>
      <c r="B2560" s="18">
        <v>156</v>
      </c>
      <c r="C2560" s="18">
        <v>159</v>
      </c>
      <c r="D2560" s="18" t="s">
        <v>554</v>
      </c>
      <c r="E2560" s="18">
        <v>200</v>
      </c>
      <c r="F2560" s="29">
        <v>30</v>
      </c>
      <c r="G2560" s="29">
        <v>60</v>
      </c>
      <c r="H2560" s="18">
        <v>0</v>
      </c>
      <c r="I2560" s="18">
        <v>246</v>
      </c>
      <c r="J2560" s="18">
        <v>0</v>
      </c>
      <c r="K2560" s="18">
        <v>0</v>
      </c>
      <c r="L2560" s="12">
        <v>0</v>
      </c>
      <c r="M2560" s="12">
        <v>0</v>
      </c>
      <c r="N2560" s="12">
        <v>0</v>
      </c>
    </row>
    <row r="2561" spans="1:14" s="18" customFormat="1">
      <c r="A2561" s="17" t="s">
        <v>1432</v>
      </c>
      <c r="B2561" s="18">
        <v>156</v>
      </c>
      <c r="C2561" s="18">
        <v>159</v>
      </c>
      <c r="D2561" s="18" t="s">
        <v>540</v>
      </c>
      <c r="E2561" s="18">
        <v>200</v>
      </c>
      <c r="F2561" s="29">
        <v>10</v>
      </c>
      <c r="G2561" s="29">
        <v>60</v>
      </c>
      <c r="H2561" s="18">
        <v>0</v>
      </c>
      <c r="I2561" s="18">
        <v>246</v>
      </c>
      <c r="J2561" s="18">
        <v>0</v>
      </c>
      <c r="K2561" s="18">
        <v>0</v>
      </c>
      <c r="L2561" s="12">
        <v>0</v>
      </c>
      <c r="M2561" s="12">
        <v>0</v>
      </c>
      <c r="N2561" s="12">
        <v>0</v>
      </c>
    </row>
    <row r="2562" spans="1:14">
      <c r="A2562" s="11" t="s">
        <v>1432</v>
      </c>
      <c r="B2562" s="12">
        <v>156</v>
      </c>
      <c r="C2562" s="12">
        <v>159</v>
      </c>
      <c r="D2562" s="12" t="s">
        <v>555</v>
      </c>
      <c r="E2562" s="12">
        <v>200</v>
      </c>
      <c r="F2562" s="73">
        <v>2</v>
      </c>
      <c r="G2562" s="73">
        <v>60</v>
      </c>
      <c r="H2562" s="12">
        <v>0</v>
      </c>
      <c r="I2562" s="12">
        <v>246</v>
      </c>
      <c r="J2562" s="12">
        <v>0</v>
      </c>
      <c r="K2562" s="12">
        <v>0</v>
      </c>
      <c r="L2562" s="12">
        <v>0</v>
      </c>
      <c r="M2562" s="12">
        <v>0</v>
      </c>
      <c r="N2562" s="12">
        <v>0</v>
      </c>
    </row>
    <row r="2563" spans="1:14">
      <c r="A2563" s="11" t="s">
        <v>1432</v>
      </c>
      <c r="B2563" s="12">
        <v>156</v>
      </c>
      <c r="C2563" s="12">
        <v>159</v>
      </c>
      <c r="D2563" s="12" t="s">
        <v>549</v>
      </c>
      <c r="E2563" s="12">
        <v>200</v>
      </c>
      <c r="F2563" s="73">
        <v>2</v>
      </c>
      <c r="G2563" s="73">
        <v>60</v>
      </c>
      <c r="H2563" s="12">
        <v>0</v>
      </c>
      <c r="I2563" s="12">
        <v>246</v>
      </c>
      <c r="J2563" s="12">
        <v>0</v>
      </c>
      <c r="K2563" s="12">
        <v>0</v>
      </c>
      <c r="L2563" s="12">
        <v>0</v>
      </c>
      <c r="M2563" s="12">
        <v>0</v>
      </c>
      <c r="N2563" s="12">
        <v>0</v>
      </c>
    </row>
    <row r="2564" spans="1:14">
      <c r="A2564" s="11" t="s">
        <v>1432</v>
      </c>
      <c r="B2564" s="12">
        <v>156</v>
      </c>
      <c r="C2564" s="12">
        <v>159</v>
      </c>
      <c r="D2564" s="12" t="s">
        <v>551</v>
      </c>
      <c r="E2564" s="12">
        <v>200</v>
      </c>
      <c r="F2564" s="73">
        <v>2</v>
      </c>
      <c r="G2564" s="73">
        <v>60</v>
      </c>
      <c r="H2564" s="12">
        <v>0</v>
      </c>
      <c r="I2564" s="12">
        <v>246</v>
      </c>
      <c r="J2564" s="12">
        <v>0</v>
      </c>
      <c r="K2564" s="12">
        <v>0</v>
      </c>
      <c r="L2564" s="12">
        <v>0</v>
      </c>
      <c r="M2564" s="12">
        <v>0</v>
      </c>
      <c r="N2564" s="12">
        <v>0</v>
      </c>
    </row>
    <row r="2565" spans="1:14">
      <c r="A2565" s="11" t="s">
        <v>1432</v>
      </c>
      <c r="B2565" s="12">
        <v>156</v>
      </c>
      <c r="C2565" s="12">
        <v>159</v>
      </c>
      <c r="D2565" s="12" t="s">
        <v>538</v>
      </c>
      <c r="E2565" s="12">
        <v>200</v>
      </c>
      <c r="F2565" s="73">
        <v>2</v>
      </c>
      <c r="G2565" s="73">
        <v>60</v>
      </c>
      <c r="H2565" s="12">
        <v>0</v>
      </c>
      <c r="I2565" s="12">
        <v>246</v>
      </c>
      <c r="J2565" s="12">
        <v>0</v>
      </c>
      <c r="K2565" s="12">
        <v>0</v>
      </c>
      <c r="L2565" s="12">
        <v>0</v>
      </c>
      <c r="M2565" s="12">
        <v>0</v>
      </c>
      <c r="N2565" s="12">
        <v>0</v>
      </c>
    </row>
    <row r="2566" spans="1:14">
      <c r="A2566" s="11" t="s">
        <v>1432</v>
      </c>
      <c r="B2566" s="12">
        <v>156</v>
      </c>
      <c r="C2566" s="12">
        <v>159</v>
      </c>
      <c r="D2566" s="12" t="s">
        <v>547</v>
      </c>
      <c r="E2566" s="12">
        <v>200</v>
      </c>
      <c r="F2566" s="73">
        <v>2</v>
      </c>
      <c r="G2566" s="73">
        <v>60</v>
      </c>
      <c r="H2566" s="12">
        <v>0</v>
      </c>
      <c r="I2566" s="12">
        <v>246</v>
      </c>
      <c r="J2566" s="12">
        <v>0</v>
      </c>
      <c r="K2566" s="12">
        <v>0</v>
      </c>
      <c r="L2566" s="12">
        <v>0</v>
      </c>
      <c r="M2566" s="12">
        <v>0</v>
      </c>
      <c r="N2566" s="12">
        <v>0</v>
      </c>
    </row>
    <row r="2567" spans="1:14" s="18" customFormat="1">
      <c r="A2567" s="17" t="s">
        <v>1432</v>
      </c>
      <c r="B2567" s="18">
        <v>156</v>
      </c>
      <c r="C2567" s="18">
        <v>159</v>
      </c>
      <c r="D2567" s="18" t="s">
        <v>553</v>
      </c>
      <c r="E2567" s="18">
        <v>200</v>
      </c>
      <c r="F2567" s="29">
        <v>2</v>
      </c>
      <c r="G2567" s="29">
        <v>60</v>
      </c>
      <c r="H2567" s="18">
        <v>0</v>
      </c>
      <c r="I2567" s="18">
        <v>246</v>
      </c>
      <c r="J2567" s="18">
        <v>0</v>
      </c>
      <c r="K2567" s="18">
        <v>0</v>
      </c>
      <c r="L2567" s="12">
        <v>0</v>
      </c>
      <c r="M2567" s="12">
        <v>0</v>
      </c>
      <c r="N2567" s="12">
        <v>0</v>
      </c>
    </row>
    <row r="2568" spans="1:14" s="18" customFormat="1">
      <c r="A2568" s="17" t="s">
        <v>1432</v>
      </c>
      <c r="B2568" s="18">
        <v>156</v>
      </c>
      <c r="C2568" s="18">
        <v>159</v>
      </c>
      <c r="D2568" s="18" t="s">
        <v>1138</v>
      </c>
      <c r="E2568" s="18">
        <v>200</v>
      </c>
      <c r="F2568" s="29">
        <v>2</v>
      </c>
      <c r="G2568" s="29">
        <v>60</v>
      </c>
      <c r="H2568" s="18">
        <v>0</v>
      </c>
      <c r="I2568" s="18">
        <v>246</v>
      </c>
      <c r="J2568" s="18">
        <v>0</v>
      </c>
      <c r="K2568" s="18">
        <v>0</v>
      </c>
      <c r="L2568" s="12">
        <v>0</v>
      </c>
      <c r="M2568" s="12">
        <v>0</v>
      </c>
      <c r="N2568" s="12">
        <v>0</v>
      </c>
    </row>
    <row r="2569" spans="1:14" s="18" customFormat="1">
      <c r="A2569" s="17" t="s">
        <v>1432</v>
      </c>
      <c r="B2569" s="18">
        <v>156</v>
      </c>
      <c r="C2569" s="18">
        <v>159</v>
      </c>
      <c r="D2569" s="18" t="s">
        <v>1425</v>
      </c>
      <c r="E2569" s="18">
        <v>200</v>
      </c>
      <c r="F2569" s="29">
        <v>20</v>
      </c>
      <c r="G2569" s="29">
        <v>60</v>
      </c>
      <c r="H2569" s="18">
        <v>0</v>
      </c>
      <c r="I2569" s="18">
        <v>249</v>
      </c>
      <c r="J2569" s="18">
        <v>0</v>
      </c>
      <c r="K2569" s="18">
        <v>0</v>
      </c>
      <c r="L2569" s="12">
        <v>0</v>
      </c>
      <c r="M2569" s="12">
        <v>0</v>
      </c>
      <c r="N2569" s="12">
        <v>0</v>
      </c>
    </row>
    <row r="2570" spans="1:14" s="18" customFormat="1">
      <c r="A2570" s="17" t="s">
        <v>1432</v>
      </c>
      <c r="B2570" s="18">
        <v>156</v>
      </c>
      <c r="C2570" s="18">
        <v>159</v>
      </c>
      <c r="D2570" s="18" t="s">
        <v>557</v>
      </c>
      <c r="E2570" s="18">
        <v>200</v>
      </c>
      <c r="F2570" s="29">
        <v>2</v>
      </c>
      <c r="G2570" s="29">
        <v>60</v>
      </c>
      <c r="H2570" s="18">
        <v>0</v>
      </c>
      <c r="I2570" s="18">
        <v>249</v>
      </c>
      <c r="J2570" s="18">
        <v>0</v>
      </c>
      <c r="K2570" s="18">
        <v>0</v>
      </c>
      <c r="L2570" s="12">
        <v>0</v>
      </c>
      <c r="M2570" s="12">
        <v>0</v>
      </c>
      <c r="N2570" s="12">
        <v>0</v>
      </c>
    </row>
    <row r="2571" spans="1:14" s="18" customFormat="1">
      <c r="A2571" s="17" t="s">
        <v>1432</v>
      </c>
      <c r="B2571" s="18">
        <v>156</v>
      </c>
      <c r="C2571" s="18">
        <v>159</v>
      </c>
      <c r="D2571" s="18" t="s">
        <v>1426</v>
      </c>
      <c r="E2571" s="18">
        <v>200</v>
      </c>
      <c r="F2571" s="29">
        <v>5</v>
      </c>
      <c r="G2571" s="29">
        <v>120</v>
      </c>
      <c r="H2571" s="18">
        <v>0</v>
      </c>
      <c r="I2571" s="18">
        <v>249</v>
      </c>
      <c r="J2571" s="18">
        <v>0</v>
      </c>
      <c r="K2571" s="18">
        <v>0</v>
      </c>
      <c r="L2571" s="12">
        <v>0</v>
      </c>
      <c r="M2571" s="12">
        <v>0</v>
      </c>
      <c r="N2571" s="12">
        <v>0</v>
      </c>
    </row>
    <row r="2572" spans="1:14" s="18" customFormat="1">
      <c r="A2572" s="17" t="s">
        <v>1432</v>
      </c>
      <c r="B2572" s="18">
        <v>156</v>
      </c>
      <c r="C2572" s="18">
        <v>159</v>
      </c>
      <c r="D2572" s="18" t="s">
        <v>537</v>
      </c>
      <c r="E2572" s="18">
        <v>200</v>
      </c>
      <c r="F2572" s="29">
        <v>20</v>
      </c>
      <c r="G2572" s="29">
        <v>60</v>
      </c>
      <c r="H2572" s="18">
        <v>0</v>
      </c>
      <c r="I2572" s="18">
        <v>249</v>
      </c>
      <c r="J2572" s="18">
        <v>0</v>
      </c>
      <c r="K2572" s="18">
        <v>0</v>
      </c>
      <c r="L2572" s="12">
        <v>0</v>
      </c>
      <c r="M2572" s="12">
        <v>0</v>
      </c>
      <c r="N2572" s="12">
        <v>0</v>
      </c>
    </row>
    <row r="2573" spans="1:14" s="18" customFormat="1">
      <c r="A2573" s="17" t="s">
        <v>1432</v>
      </c>
      <c r="B2573" s="18">
        <v>156</v>
      </c>
      <c r="C2573" s="18">
        <v>159</v>
      </c>
      <c r="D2573" s="18" t="s">
        <v>536</v>
      </c>
      <c r="E2573" s="18">
        <v>200</v>
      </c>
      <c r="F2573" s="29">
        <v>2</v>
      </c>
      <c r="G2573" s="29">
        <v>60</v>
      </c>
      <c r="H2573" s="18">
        <v>0</v>
      </c>
      <c r="I2573" s="18">
        <v>249</v>
      </c>
      <c r="J2573" s="18">
        <v>0</v>
      </c>
      <c r="K2573" s="18">
        <v>0</v>
      </c>
      <c r="L2573" s="12">
        <v>0</v>
      </c>
      <c r="M2573" s="12">
        <v>0</v>
      </c>
      <c r="N2573" s="12">
        <v>0</v>
      </c>
    </row>
    <row r="2574" spans="1:14" s="18" customFormat="1">
      <c r="A2574" s="17" t="s">
        <v>1432</v>
      </c>
      <c r="B2574" s="18">
        <v>156</v>
      </c>
      <c r="C2574" s="18">
        <v>159</v>
      </c>
      <c r="D2574" s="18" t="s">
        <v>1144</v>
      </c>
      <c r="E2574" s="18">
        <v>200</v>
      </c>
      <c r="F2574" s="29">
        <v>5</v>
      </c>
      <c r="G2574" s="29">
        <v>120</v>
      </c>
      <c r="H2574" s="18">
        <v>0</v>
      </c>
      <c r="I2574" s="18">
        <v>249</v>
      </c>
      <c r="J2574" s="18">
        <v>0</v>
      </c>
      <c r="K2574" s="18">
        <v>0</v>
      </c>
      <c r="L2574" s="12">
        <v>0</v>
      </c>
      <c r="M2574" s="12">
        <v>0</v>
      </c>
      <c r="N2574" s="12">
        <v>0</v>
      </c>
    </row>
    <row r="2575" spans="1:14">
      <c r="A2575" s="11" t="s">
        <v>1432</v>
      </c>
      <c r="B2575" s="12">
        <v>156</v>
      </c>
      <c r="C2575" s="12">
        <v>159</v>
      </c>
      <c r="D2575" s="12" t="s">
        <v>1403</v>
      </c>
      <c r="E2575" s="12">
        <v>200</v>
      </c>
      <c r="F2575" s="73">
        <v>5</v>
      </c>
      <c r="G2575" s="73">
        <v>60</v>
      </c>
      <c r="H2575" s="12">
        <v>0</v>
      </c>
      <c r="I2575" s="12">
        <v>246</v>
      </c>
      <c r="J2575" s="12">
        <v>0</v>
      </c>
      <c r="K2575" s="12">
        <v>0</v>
      </c>
      <c r="L2575" s="12">
        <v>0</v>
      </c>
      <c r="M2575" s="12">
        <v>0</v>
      </c>
      <c r="N2575" s="12">
        <v>0</v>
      </c>
    </row>
    <row r="2576" spans="1:14" s="18" customFormat="1">
      <c r="A2576" s="19" t="s">
        <v>1432</v>
      </c>
      <c r="B2576" s="18">
        <v>156</v>
      </c>
      <c r="C2576" s="18">
        <v>159</v>
      </c>
      <c r="D2576" s="18" t="s">
        <v>1411</v>
      </c>
      <c r="E2576" s="18">
        <v>200</v>
      </c>
      <c r="F2576" s="29">
        <v>5</v>
      </c>
      <c r="G2576" s="29">
        <v>60</v>
      </c>
      <c r="H2576" s="18">
        <v>0</v>
      </c>
      <c r="I2576" s="18">
        <v>246</v>
      </c>
      <c r="J2576" s="18">
        <v>0</v>
      </c>
      <c r="K2576" s="18">
        <v>0</v>
      </c>
      <c r="L2576" s="12">
        <v>0</v>
      </c>
      <c r="M2576" s="12">
        <v>0</v>
      </c>
      <c r="N2576" s="12">
        <v>0</v>
      </c>
    </row>
    <row r="2577" spans="1:14" s="18" customFormat="1">
      <c r="A2577" s="19" t="s">
        <v>1432</v>
      </c>
      <c r="B2577" s="18">
        <v>156</v>
      </c>
      <c r="C2577" s="18">
        <v>159</v>
      </c>
      <c r="D2577" s="18" t="s">
        <v>1412</v>
      </c>
      <c r="E2577" s="18">
        <v>200</v>
      </c>
      <c r="F2577" s="29">
        <v>5</v>
      </c>
      <c r="G2577" s="29">
        <v>60</v>
      </c>
      <c r="H2577" s="18">
        <v>0</v>
      </c>
      <c r="I2577" s="18">
        <v>246</v>
      </c>
      <c r="J2577" s="18">
        <v>0</v>
      </c>
      <c r="K2577" s="18">
        <v>0</v>
      </c>
      <c r="L2577" s="12">
        <v>0</v>
      </c>
      <c r="M2577" s="12">
        <v>0</v>
      </c>
      <c r="N2577" s="12">
        <v>0</v>
      </c>
    </row>
    <row r="2578" spans="1:14" s="18" customFormat="1">
      <c r="A2578" s="17" t="s">
        <v>1432</v>
      </c>
      <c r="B2578" s="18">
        <v>156</v>
      </c>
      <c r="C2578" s="18">
        <v>159</v>
      </c>
      <c r="D2578" s="18" t="s">
        <v>1139</v>
      </c>
      <c r="E2578" s="18">
        <v>200</v>
      </c>
      <c r="F2578" s="29">
        <v>5</v>
      </c>
      <c r="G2578" s="29">
        <v>60</v>
      </c>
      <c r="H2578" s="18">
        <v>0</v>
      </c>
      <c r="I2578" s="18">
        <v>246</v>
      </c>
      <c r="J2578" s="18">
        <v>0</v>
      </c>
      <c r="K2578" s="18">
        <v>0</v>
      </c>
      <c r="L2578" s="12">
        <v>0</v>
      </c>
      <c r="M2578" s="12">
        <v>0</v>
      </c>
      <c r="N2578" s="12">
        <v>0</v>
      </c>
    </row>
    <row r="2579" spans="1:14" s="18" customFormat="1">
      <c r="A2579" s="17" t="s">
        <v>1432</v>
      </c>
      <c r="B2579" s="18">
        <v>156</v>
      </c>
      <c r="C2579" s="18">
        <v>159</v>
      </c>
      <c r="D2579" s="18" t="s">
        <v>1421</v>
      </c>
      <c r="E2579" s="18">
        <v>200</v>
      </c>
      <c r="F2579" s="29">
        <v>5</v>
      </c>
      <c r="G2579" s="29">
        <v>60</v>
      </c>
      <c r="H2579" s="18">
        <v>0</v>
      </c>
      <c r="I2579" s="18">
        <v>246</v>
      </c>
      <c r="J2579" s="18">
        <v>0</v>
      </c>
      <c r="K2579" s="18">
        <v>0</v>
      </c>
      <c r="L2579" s="12">
        <v>0</v>
      </c>
      <c r="M2579" s="12">
        <v>0</v>
      </c>
      <c r="N2579" s="12">
        <v>0</v>
      </c>
    </row>
    <row r="2581" spans="1:14">
      <c r="A2581" s="11" t="s">
        <v>1432</v>
      </c>
      <c r="B2581" s="12">
        <v>74</v>
      </c>
      <c r="C2581" s="12">
        <v>172</v>
      </c>
      <c r="D2581" s="12" t="s">
        <v>556</v>
      </c>
      <c r="E2581" s="12">
        <v>30</v>
      </c>
      <c r="F2581" s="73">
        <v>10</v>
      </c>
      <c r="G2581" s="21">
        <v>15</v>
      </c>
      <c r="H2581" s="12">
        <v>0</v>
      </c>
      <c r="I2581" s="12">
        <v>246</v>
      </c>
      <c r="J2581" s="12">
        <v>0</v>
      </c>
      <c r="K2581" s="12">
        <v>0</v>
      </c>
      <c r="L2581" s="12">
        <v>0</v>
      </c>
      <c r="M2581" s="12">
        <v>0</v>
      </c>
      <c r="N2581" s="12">
        <v>0</v>
      </c>
    </row>
    <row r="2582" spans="1:14">
      <c r="A2582" s="11" t="s">
        <v>1432</v>
      </c>
      <c r="B2582" s="12">
        <v>74</v>
      </c>
      <c r="C2582" s="12">
        <v>172</v>
      </c>
      <c r="D2582" s="12" t="s">
        <v>550</v>
      </c>
      <c r="E2582" s="12">
        <v>30</v>
      </c>
      <c r="F2582" s="73">
        <v>10</v>
      </c>
      <c r="G2582" s="21">
        <v>15</v>
      </c>
      <c r="H2582" s="12">
        <v>0</v>
      </c>
      <c r="I2582" s="12">
        <v>246</v>
      </c>
      <c r="J2582" s="12">
        <v>0</v>
      </c>
      <c r="K2582" s="12">
        <v>0</v>
      </c>
      <c r="L2582" s="12">
        <v>0</v>
      </c>
      <c r="M2582" s="12">
        <v>0</v>
      </c>
      <c r="N2582" s="12">
        <v>0</v>
      </c>
    </row>
    <row r="2583" spans="1:14">
      <c r="A2583" s="11" t="s">
        <v>1431</v>
      </c>
      <c r="B2583" s="12">
        <v>74</v>
      </c>
      <c r="C2583" s="12">
        <v>172</v>
      </c>
      <c r="D2583" s="12" t="s">
        <v>552</v>
      </c>
      <c r="E2583" s="12">
        <v>30</v>
      </c>
      <c r="F2583" s="73">
        <v>10</v>
      </c>
      <c r="G2583" s="21">
        <v>15</v>
      </c>
      <c r="H2583" s="12">
        <v>0</v>
      </c>
      <c r="I2583" s="12">
        <v>246</v>
      </c>
      <c r="J2583" s="12">
        <v>0</v>
      </c>
      <c r="K2583" s="12">
        <v>0</v>
      </c>
      <c r="L2583" s="12">
        <v>0</v>
      </c>
      <c r="M2583" s="12">
        <v>0</v>
      </c>
      <c r="N2583" s="12">
        <v>0</v>
      </c>
    </row>
    <row r="2584" spans="1:14">
      <c r="A2584" s="11" t="s">
        <v>1432</v>
      </c>
      <c r="B2584" s="12">
        <v>74</v>
      </c>
      <c r="C2584" s="12">
        <v>172</v>
      </c>
      <c r="D2584" s="12" t="s">
        <v>548</v>
      </c>
      <c r="E2584" s="12">
        <v>30</v>
      </c>
      <c r="F2584" s="73">
        <v>10</v>
      </c>
      <c r="G2584" s="21">
        <v>15</v>
      </c>
      <c r="H2584" s="12">
        <v>0</v>
      </c>
      <c r="I2584" s="12">
        <v>246</v>
      </c>
      <c r="J2584" s="12">
        <v>0</v>
      </c>
      <c r="K2584" s="12">
        <v>0</v>
      </c>
      <c r="L2584" s="12">
        <v>0</v>
      </c>
      <c r="M2584" s="12">
        <v>0</v>
      </c>
      <c r="N2584" s="12">
        <v>0</v>
      </c>
    </row>
    <row r="2585" spans="1:14">
      <c r="A2585" s="11" t="s">
        <v>1432</v>
      </c>
      <c r="B2585" s="12">
        <v>74</v>
      </c>
      <c r="C2585" s="12">
        <v>172</v>
      </c>
      <c r="D2585" s="12" t="s">
        <v>539</v>
      </c>
      <c r="E2585" s="12">
        <v>30</v>
      </c>
      <c r="F2585" s="73">
        <v>10</v>
      </c>
      <c r="G2585" s="21">
        <v>15</v>
      </c>
      <c r="H2585" s="12">
        <v>0</v>
      </c>
      <c r="I2585" s="12">
        <v>246</v>
      </c>
      <c r="J2585" s="12">
        <v>0</v>
      </c>
      <c r="K2585" s="12">
        <v>0</v>
      </c>
      <c r="L2585" s="12">
        <v>0</v>
      </c>
      <c r="M2585" s="12">
        <v>0</v>
      </c>
      <c r="N2585" s="12">
        <v>0</v>
      </c>
    </row>
    <row r="2586" spans="1:14" s="18" customFormat="1">
      <c r="A2586" s="17" t="s">
        <v>1432</v>
      </c>
      <c r="B2586" s="18">
        <v>74</v>
      </c>
      <c r="C2586" s="18">
        <v>172</v>
      </c>
      <c r="D2586" s="18" t="s">
        <v>554</v>
      </c>
      <c r="E2586" s="18">
        <v>30</v>
      </c>
      <c r="F2586" s="29">
        <v>10</v>
      </c>
      <c r="G2586" s="22">
        <v>15</v>
      </c>
      <c r="H2586" s="18">
        <v>0</v>
      </c>
      <c r="I2586" s="18">
        <v>246</v>
      </c>
      <c r="J2586" s="18">
        <v>0</v>
      </c>
      <c r="K2586" s="18">
        <v>0</v>
      </c>
      <c r="L2586" s="12">
        <v>0</v>
      </c>
      <c r="M2586" s="12">
        <v>0</v>
      </c>
      <c r="N2586" s="12">
        <v>0</v>
      </c>
    </row>
    <row r="2587" spans="1:14" s="18" customFormat="1">
      <c r="A2587" s="17" t="s">
        <v>1432</v>
      </c>
      <c r="B2587" s="18">
        <v>74</v>
      </c>
      <c r="C2587" s="18">
        <v>172</v>
      </c>
      <c r="D2587" s="18" t="s">
        <v>1425</v>
      </c>
      <c r="E2587" s="18">
        <v>30</v>
      </c>
      <c r="F2587" s="29">
        <v>5</v>
      </c>
      <c r="G2587" s="22">
        <v>15</v>
      </c>
      <c r="H2587" s="18">
        <v>0</v>
      </c>
      <c r="I2587" s="18">
        <v>249</v>
      </c>
      <c r="J2587" s="18">
        <v>0</v>
      </c>
      <c r="K2587" s="18">
        <v>0</v>
      </c>
      <c r="L2587" s="12">
        <v>0</v>
      </c>
      <c r="M2587" s="12">
        <v>0</v>
      </c>
      <c r="N2587" s="12">
        <v>0</v>
      </c>
    </row>
    <row r="2588" spans="1:14" s="18" customFormat="1">
      <c r="A2588" s="17" t="s">
        <v>1432</v>
      </c>
      <c r="B2588" s="18">
        <v>74</v>
      </c>
      <c r="C2588" s="18">
        <v>172</v>
      </c>
      <c r="D2588" s="18" t="s">
        <v>537</v>
      </c>
      <c r="E2588" s="18">
        <v>30</v>
      </c>
      <c r="F2588" s="29">
        <v>5</v>
      </c>
      <c r="G2588" s="22">
        <v>15</v>
      </c>
      <c r="H2588" s="18">
        <v>0</v>
      </c>
      <c r="I2588" s="18">
        <v>249</v>
      </c>
      <c r="J2588" s="18">
        <v>0</v>
      </c>
      <c r="K2588" s="18">
        <v>0</v>
      </c>
      <c r="L2588" s="12">
        <v>0</v>
      </c>
      <c r="M2588" s="12">
        <v>0</v>
      </c>
      <c r="N2588" s="12">
        <v>0</v>
      </c>
    </row>
    <row r="2589" spans="1:14">
      <c r="A2589" s="11" t="s">
        <v>1432</v>
      </c>
      <c r="B2589" s="12">
        <v>250</v>
      </c>
      <c r="C2589" s="12">
        <v>158</v>
      </c>
      <c r="D2589" s="12" t="s">
        <v>556</v>
      </c>
      <c r="E2589" s="12">
        <v>30</v>
      </c>
      <c r="F2589" s="73">
        <v>10</v>
      </c>
      <c r="G2589" s="21">
        <v>15</v>
      </c>
      <c r="H2589" s="12">
        <v>0</v>
      </c>
      <c r="I2589" s="12">
        <v>246</v>
      </c>
      <c r="J2589" s="12">
        <v>0</v>
      </c>
      <c r="K2589" s="12">
        <v>0</v>
      </c>
      <c r="L2589" s="12">
        <v>0</v>
      </c>
      <c r="M2589" s="12">
        <v>0</v>
      </c>
      <c r="N2589" s="12">
        <v>0</v>
      </c>
    </row>
    <row r="2590" spans="1:14">
      <c r="A2590" s="11" t="s">
        <v>1432</v>
      </c>
      <c r="B2590" s="12">
        <v>250</v>
      </c>
      <c r="C2590" s="12">
        <v>158</v>
      </c>
      <c r="D2590" s="12" t="s">
        <v>550</v>
      </c>
      <c r="E2590" s="12">
        <v>30</v>
      </c>
      <c r="F2590" s="73">
        <v>10</v>
      </c>
      <c r="G2590" s="21">
        <v>15</v>
      </c>
      <c r="H2590" s="12">
        <v>0</v>
      </c>
      <c r="I2590" s="12">
        <v>246</v>
      </c>
      <c r="J2590" s="12">
        <v>0</v>
      </c>
      <c r="K2590" s="12">
        <v>0</v>
      </c>
      <c r="L2590" s="12">
        <v>0</v>
      </c>
      <c r="M2590" s="12">
        <v>0</v>
      </c>
      <c r="N2590" s="12">
        <v>0</v>
      </c>
    </row>
    <row r="2591" spans="1:14">
      <c r="A2591" s="11" t="s">
        <v>1432</v>
      </c>
      <c r="B2591" s="12">
        <v>250</v>
      </c>
      <c r="C2591" s="12">
        <v>158</v>
      </c>
      <c r="D2591" s="12" t="s">
        <v>552</v>
      </c>
      <c r="E2591" s="12">
        <v>30</v>
      </c>
      <c r="F2591" s="73">
        <v>10</v>
      </c>
      <c r="G2591" s="21">
        <v>15</v>
      </c>
      <c r="H2591" s="12">
        <v>0</v>
      </c>
      <c r="I2591" s="12">
        <v>246</v>
      </c>
      <c r="J2591" s="12">
        <v>0</v>
      </c>
      <c r="K2591" s="12">
        <v>0</v>
      </c>
      <c r="L2591" s="12">
        <v>0</v>
      </c>
      <c r="M2591" s="12">
        <v>0</v>
      </c>
      <c r="N2591" s="12">
        <v>0</v>
      </c>
    </row>
    <row r="2592" spans="1:14">
      <c r="A2592" s="11" t="s">
        <v>1432</v>
      </c>
      <c r="B2592" s="12">
        <v>250</v>
      </c>
      <c r="C2592" s="12">
        <v>158</v>
      </c>
      <c r="D2592" s="12" t="s">
        <v>539</v>
      </c>
      <c r="E2592" s="12">
        <v>30</v>
      </c>
      <c r="F2592" s="73">
        <v>10</v>
      </c>
      <c r="G2592" s="21">
        <v>15</v>
      </c>
      <c r="H2592" s="12">
        <v>0</v>
      </c>
      <c r="I2592" s="12">
        <v>246</v>
      </c>
      <c r="J2592" s="12">
        <v>0</v>
      </c>
      <c r="K2592" s="12">
        <v>0</v>
      </c>
      <c r="L2592" s="12">
        <v>0</v>
      </c>
      <c r="M2592" s="12">
        <v>0</v>
      </c>
      <c r="N2592" s="12">
        <v>0</v>
      </c>
    </row>
    <row r="2593" spans="1:14">
      <c r="A2593" s="11" t="s">
        <v>1432</v>
      </c>
      <c r="B2593" s="12">
        <v>250</v>
      </c>
      <c r="C2593" s="12">
        <v>158</v>
      </c>
      <c r="D2593" s="12" t="s">
        <v>548</v>
      </c>
      <c r="E2593" s="12">
        <v>30</v>
      </c>
      <c r="F2593" s="73">
        <v>10</v>
      </c>
      <c r="G2593" s="21">
        <v>15</v>
      </c>
      <c r="H2593" s="12">
        <v>0</v>
      </c>
      <c r="I2593" s="12">
        <v>246</v>
      </c>
      <c r="J2593" s="12">
        <v>0</v>
      </c>
      <c r="K2593" s="12">
        <v>0</v>
      </c>
      <c r="L2593" s="12">
        <v>0</v>
      </c>
      <c r="M2593" s="12">
        <v>0</v>
      </c>
      <c r="N2593" s="12">
        <v>0</v>
      </c>
    </row>
    <row r="2594" spans="1:14" s="18" customFormat="1">
      <c r="A2594" s="17" t="s">
        <v>1432</v>
      </c>
      <c r="B2594" s="18">
        <v>250</v>
      </c>
      <c r="C2594" s="18">
        <v>158</v>
      </c>
      <c r="D2594" s="18" t="s">
        <v>554</v>
      </c>
      <c r="E2594" s="18">
        <v>30</v>
      </c>
      <c r="F2594" s="29">
        <v>10</v>
      </c>
      <c r="G2594" s="22">
        <v>15</v>
      </c>
      <c r="H2594" s="18">
        <v>0</v>
      </c>
      <c r="I2594" s="18">
        <v>246</v>
      </c>
      <c r="J2594" s="18">
        <v>0</v>
      </c>
      <c r="K2594" s="18">
        <v>0</v>
      </c>
      <c r="L2594" s="12">
        <v>0</v>
      </c>
      <c r="M2594" s="12">
        <v>0</v>
      </c>
      <c r="N2594" s="12">
        <v>0</v>
      </c>
    </row>
    <row r="2595" spans="1:14" s="18" customFormat="1">
      <c r="A2595" s="17" t="s">
        <v>1432</v>
      </c>
      <c r="B2595" s="18">
        <v>250</v>
      </c>
      <c r="C2595" s="18">
        <v>158</v>
      </c>
      <c r="D2595" s="18" t="s">
        <v>1425</v>
      </c>
      <c r="E2595" s="18">
        <v>30</v>
      </c>
      <c r="F2595" s="29">
        <v>5</v>
      </c>
      <c r="G2595" s="22">
        <v>15</v>
      </c>
      <c r="H2595" s="18">
        <v>0</v>
      </c>
      <c r="I2595" s="18">
        <v>249</v>
      </c>
      <c r="J2595" s="18">
        <v>0</v>
      </c>
      <c r="K2595" s="18">
        <v>0</v>
      </c>
      <c r="L2595" s="12">
        <v>0</v>
      </c>
      <c r="M2595" s="12">
        <v>0</v>
      </c>
      <c r="N2595" s="12">
        <v>0</v>
      </c>
    </row>
    <row r="2596" spans="1:14" s="18" customFormat="1">
      <c r="A2596" s="17" t="s">
        <v>1432</v>
      </c>
      <c r="B2596" s="18">
        <v>250</v>
      </c>
      <c r="C2596" s="18">
        <v>158</v>
      </c>
      <c r="D2596" s="18" t="s">
        <v>537</v>
      </c>
      <c r="E2596" s="18">
        <v>30</v>
      </c>
      <c r="F2596" s="29">
        <v>5</v>
      </c>
      <c r="G2596" s="22">
        <v>15</v>
      </c>
      <c r="H2596" s="18">
        <v>0</v>
      </c>
      <c r="I2596" s="18">
        <v>249</v>
      </c>
      <c r="J2596" s="18">
        <v>0</v>
      </c>
      <c r="K2596" s="18">
        <v>0</v>
      </c>
      <c r="L2596" s="12">
        <v>0</v>
      </c>
      <c r="M2596" s="12">
        <v>0</v>
      </c>
      <c r="N2596" s="12">
        <v>0</v>
      </c>
    </row>
    <row r="2597" spans="1:14">
      <c r="A2597" s="11" t="s">
        <v>1432</v>
      </c>
      <c r="B2597" s="12">
        <v>198</v>
      </c>
      <c r="C2597" s="12">
        <v>140</v>
      </c>
      <c r="D2597" s="12" t="s">
        <v>556</v>
      </c>
      <c r="E2597" s="12">
        <v>20</v>
      </c>
      <c r="F2597" s="73">
        <v>5</v>
      </c>
      <c r="G2597" s="21">
        <v>15</v>
      </c>
      <c r="H2597" s="12">
        <v>0</v>
      </c>
      <c r="I2597" s="12">
        <v>246</v>
      </c>
      <c r="J2597" s="12">
        <v>0</v>
      </c>
      <c r="K2597" s="12">
        <v>0</v>
      </c>
      <c r="L2597" s="12">
        <v>0</v>
      </c>
      <c r="M2597" s="12">
        <v>0</v>
      </c>
      <c r="N2597" s="12">
        <v>0</v>
      </c>
    </row>
    <row r="2598" spans="1:14">
      <c r="A2598" s="11" t="s">
        <v>1432</v>
      </c>
      <c r="B2598" s="12">
        <v>198</v>
      </c>
      <c r="C2598" s="12">
        <v>140</v>
      </c>
      <c r="D2598" s="12" t="s">
        <v>550</v>
      </c>
      <c r="E2598" s="12">
        <v>20</v>
      </c>
      <c r="F2598" s="73">
        <v>5</v>
      </c>
      <c r="G2598" s="21">
        <v>15</v>
      </c>
      <c r="H2598" s="12">
        <v>0</v>
      </c>
      <c r="I2598" s="12">
        <v>246</v>
      </c>
      <c r="J2598" s="12">
        <v>0</v>
      </c>
      <c r="K2598" s="12">
        <v>0</v>
      </c>
      <c r="L2598" s="12">
        <v>0</v>
      </c>
      <c r="M2598" s="12">
        <v>0</v>
      </c>
      <c r="N2598" s="12">
        <v>0</v>
      </c>
    </row>
    <row r="2599" spans="1:14">
      <c r="A2599" s="11" t="s">
        <v>1432</v>
      </c>
      <c r="B2599" s="12">
        <v>198</v>
      </c>
      <c r="C2599" s="12">
        <v>140</v>
      </c>
      <c r="D2599" s="12" t="s">
        <v>552</v>
      </c>
      <c r="E2599" s="12">
        <v>20</v>
      </c>
      <c r="F2599" s="73">
        <v>5</v>
      </c>
      <c r="G2599" s="21">
        <v>15</v>
      </c>
      <c r="H2599" s="12">
        <v>0</v>
      </c>
      <c r="I2599" s="12">
        <v>246</v>
      </c>
      <c r="J2599" s="12">
        <v>0</v>
      </c>
      <c r="K2599" s="12">
        <v>0</v>
      </c>
      <c r="L2599" s="12">
        <v>0</v>
      </c>
      <c r="M2599" s="12">
        <v>0</v>
      </c>
      <c r="N2599" s="12">
        <v>0</v>
      </c>
    </row>
    <row r="2600" spans="1:14">
      <c r="A2600" s="11" t="s">
        <v>1432</v>
      </c>
      <c r="B2600" s="12">
        <v>198</v>
      </c>
      <c r="C2600" s="12">
        <v>140</v>
      </c>
      <c r="D2600" s="12" t="s">
        <v>548</v>
      </c>
      <c r="E2600" s="12">
        <v>20</v>
      </c>
      <c r="F2600" s="73">
        <v>5</v>
      </c>
      <c r="G2600" s="21">
        <v>15</v>
      </c>
      <c r="H2600" s="12">
        <v>0</v>
      </c>
      <c r="I2600" s="12">
        <v>246</v>
      </c>
      <c r="J2600" s="12">
        <v>0</v>
      </c>
      <c r="K2600" s="12">
        <v>0</v>
      </c>
      <c r="L2600" s="12">
        <v>0</v>
      </c>
      <c r="M2600" s="12">
        <v>0</v>
      </c>
      <c r="N2600" s="12">
        <v>0</v>
      </c>
    </row>
    <row r="2601" spans="1:14">
      <c r="A2601" s="11" t="s">
        <v>1432</v>
      </c>
      <c r="B2601" s="12">
        <v>158</v>
      </c>
      <c r="C2601" s="12">
        <v>127</v>
      </c>
      <c r="D2601" s="12" t="s">
        <v>556</v>
      </c>
      <c r="E2601" s="12">
        <v>20</v>
      </c>
      <c r="F2601" s="73">
        <v>5</v>
      </c>
      <c r="G2601" s="21">
        <v>15</v>
      </c>
      <c r="H2601" s="12">
        <v>0</v>
      </c>
      <c r="I2601" s="12">
        <v>246</v>
      </c>
      <c r="J2601" s="12">
        <v>0</v>
      </c>
      <c r="K2601" s="12">
        <v>0</v>
      </c>
      <c r="L2601" s="12">
        <v>0</v>
      </c>
      <c r="M2601" s="12">
        <v>0</v>
      </c>
      <c r="N2601" s="12">
        <v>0</v>
      </c>
    </row>
    <row r="2602" spans="1:14">
      <c r="A2602" s="11" t="s">
        <v>1432</v>
      </c>
      <c r="B2602" s="12">
        <v>158</v>
      </c>
      <c r="C2602" s="12">
        <v>127</v>
      </c>
      <c r="D2602" s="12" t="s">
        <v>550</v>
      </c>
      <c r="E2602" s="12">
        <v>20</v>
      </c>
      <c r="F2602" s="73">
        <v>5</v>
      </c>
      <c r="G2602" s="21">
        <v>15</v>
      </c>
      <c r="H2602" s="12">
        <v>0</v>
      </c>
      <c r="I2602" s="12">
        <v>246</v>
      </c>
      <c r="J2602" s="12">
        <v>0</v>
      </c>
      <c r="K2602" s="12">
        <v>0</v>
      </c>
      <c r="L2602" s="12">
        <v>0</v>
      </c>
      <c r="M2602" s="12">
        <v>0</v>
      </c>
      <c r="N2602" s="12">
        <v>0</v>
      </c>
    </row>
    <row r="2603" spans="1:14">
      <c r="A2603" s="11" t="s">
        <v>1432</v>
      </c>
      <c r="B2603" s="12">
        <v>158</v>
      </c>
      <c r="C2603" s="12">
        <v>127</v>
      </c>
      <c r="D2603" s="12" t="s">
        <v>552</v>
      </c>
      <c r="E2603" s="12">
        <v>20</v>
      </c>
      <c r="F2603" s="73">
        <v>5</v>
      </c>
      <c r="G2603" s="21">
        <v>15</v>
      </c>
      <c r="H2603" s="12">
        <v>0</v>
      </c>
      <c r="I2603" s="12">
        <v>246</v>
      </c>
      <c r="J2603" s="12">
        <v>0</v>
      </c>
      <c r="K2603" s="12">
        <v>0</v>
      </c>
      <c r="L2603" s="12">
        <v>0</v>
      </c>
      <c r="M2603" s="12">
        <v>0</v>
      </c>
      <c r="N2603" s="12">
        <v>0</v>
      </c>
    </row>
    <row r="2604" spans="1:14">
      <c r="A2604" s="11" t="s">
        <v>1432</v>
      </c>
      <c r="B2604" s="12">
        <v>158</v>
      </c>
      <c r="C2604" s="12">
        <v>127</v>
      </c>
      <c r="D2604" s="12" t="s">
        <v>548</v>
      </c>
      <c r="E2604" s="12">
        <v>20</v>
      </c>
      <c r="F2604" s="73">
        <v>5</v>
      </c>
      <c r="G2604" s="21">
        <v>15</v>
      </c>
      <c r="H2604" s="12">
        <v>0</v>
      </c>
      <c r="I2604" s="12">
        <v>246</v>
      </c>
      <c r="J2604" s="12">
        <v>0</v>
      </c>
      <c r="K2604" s="12">
        <v>0</v>
      </c>
      <c r="L2604" s="12">
        <v>0</v>
      </c>
      <c r="M2604" s="12">
        <v>0</v>
      </c>
      <c r="N2604" s="12">
        <v>0</v>
      </c>
    </row>
    <row r="2605" spans="1:14">
      <c r="A2605" s="11" t="s">
        <v>1432</v>
      </c>
      <c r="B2605" s="12">
        <v>250</v>
      </c>
      <c r="C2605" s="12">
        <v>110</v>
      </c>
      <c r="D2605" s="12" t="s">
        <v>556</v>
      </c>
      <c r="E2605" s="12">
        <v>20</v>
      </c>
      <c r="F2605" s="73">
        <v>5</v>
      </c>
      <c r="G2605" s="21">
        <v>15</v>
      </c>
      <c r="H2605" s="12">
        <v>0</v>
      </c>
      <c r="I2605" s="12">
        <v>246</v>
      </c>
      <c r="J2605" s="12">
        <v>0</v>
      </c>
      <c r="K2605" s="12">
        <v>0</v>
      </c>
      <c r="L2605" s="12">
        <v>0</v>
      </c>
      <c r="M2605" s="12">
        <v>0</v>
      </c>
      <c r="N2605" s="12">
        <v>0</v>
      </c>
    </row>
    <row r="2606" spans="1:14">
      <c r="A2606" s="11" t="s">
        <v>1432</v>
      </c>
      <c r="B2606" s="12">
        <v>250</v>
      </c>
      <c r="C2606" s="12">
        <v>110</v>
      </c>
      <c r="D2606" s="12" t="s">
        <v>550</v>
      </c>
      <c r="E2606" s="12">
        <v>20</v>
      </c>
      <c r="F2606" s="73">
        <v>5</v>
      </c>
      <c r="G2606" s="21">
        <v>15</v>
      </c>
      <c r="H2606" s="12">
        <v>0</v>
      </c>
      <c r="I2606" s="12">
        <v>246</v>
      </c>
      <c r="J2606" s="12">
        <v>0</v>
      </c>
      <c r="K2606" s="12">
        <v>0</v>
      </c>
      <c r="L2606" s="12">
        <v>0</v>
      </c>
      <c r="M2606" s="12">
        <v>0</v>
      </c>
      <c r="N2606" s="12">
        <v>0</v>
      </c>
    </row>
    <row r="2607" spans="1:14">
      <c r="A2607" s="11" t="s">
        <v>1432</v>
      </c>
      <c r="B2607" s="12">
        <v>250</v>
      </c>
      <c r="C2607" s="12">
        <v>110</v>
      </c>
      <c r="D2607" s="12" t="s">
        <v>552</v>
      </c>
      <c r="E2607" s="12">
        <v>20</v>
      </c>
      <c r="F2607" s="73">
        <v>5</v>
      </c>
      <c r="G2607" s="21">
        <v>15</v>
      </c>
      <c r="H2607" s="12">
        <v>0</v>
      </c>
      <c r="I2607" s="12">
        <v>246</v>
      </c>
      <c r="J2607" s="12">
        <v>0</v>
      </c>
      <c r="K2607" s="12">
        <v>0</v>
      </c>
      <c r="L2607" s="12">
        <v>0</v>
      </c>
      <c r="M2607" s="12">
        <v>0</v>
      </c>
      <c r="N2607" s="12">
        <v>0</v>
      </c>
    </row>
    <row r="2608" spans="1:14">
      <c r="A2608" s="11" t="s">
        <v>1432</v>
      </c>
      <c r="B2608" s="12">
        <v>250</v>
      </c>
      <c r="C2608" s="12">
        <v>110</v>
      </c>
      <c r="D2608" s="12" t="s">
        <v>548</v>
      </c>
      <c r="E2608" s="12">
        <v>20</v>
      </c>
      <c r="F2608" s="73">
        <v>5</v>
      </c>
      <c r="G2608" s="21">
        <v>15</v>
      </c>
      <c r="H2608" s="12">
        <v>0</v>
      </c>
      <c r="I2608" s="12">
        <v>246</v>
      </c>
      <c r="J2608" s="12">
        <v>0</v>
      </c>
      <c r="K2608" s="12">
        <v>0</v>
      </c>
      <c r="L2608" s="12">
        <v>0</v>
      </c>
      <c r="M2608" s="12">
        <v>0</v>
      </c>
      <c r="N2608" s="12">
        <v>0</v>
      </c>
    </row>
    <row r="2609" spans="1:14">
      <c r="A2609" s="11" t="s">
        <v>1432</v>
      </c>
      <c r="B2609" s="12">
        <v>220</v>
      </c>
      <c r="C2609" s="12">
        <v>58</v>
      </c>
      <c r="D2609" s="12" t="s">
        <v>556</v>
      </c>
      <c r="E2609" s="12">
        <v>20</v>
      </c>
      <c r="F2609" s="73">
        <v>5</v>
      </c>
      <c r="G2609" s="21">
        <v>15</v>
      </c>
      <c r="H2609" s="12">
        <v>0</v>
      </c>
      <c r="I2609" s="12">
        <v>246</v>
      </c>
      <c r="J2609" s="12">
        <v>0</v>
      </c>
      <c r="K2609" s="12">
        <v>0</v>
      </c>
      <c r="L2609" s="12">
        <v>0</v>
      </c>
      <c r="M2609" s="12">
        <v>0</v>
      </c>
      <c r="N2609" s="12">
        <v>0</v>
      </c>
    </row>
    <row r="2610" spans="1:14">
      <c r="A2610" s="11" t="s">
        <v>1432</v>
      </c>
      <c r="B2610" s="12">
        <v>220</v>
      </c>
      <c r="C2610" s="12">
        <v>58</v>
      </c>
      <c r="D2610" s="12" t="s">
        <v>550</v>
      </c>
      <c r="E2610" s="12">
        <v>20</v>
      </c>
      <c r="F2610" s="73">
        <v>5</v>
      </c>
      <c r="G2610" s="21">
        <v>15</v>
      </c>
      <c r="H2610" s="12">
        <v>0</v>
      </c>
      <c r="I2610" s="12">
        <v>246</v>
      </c>
      <c r="J2610" s="12">
        <v>0</v>
      </c>
      <c r="K2610" s="12">
        <v>0</v>
      </c>
      <c r="L2610" s="12">
        <v>0</v>
      </c>
      <c r="M2610" s="12">
        <v>0</v>
      </c>
      <c r="N2610" s="12">
        <v>0</v>
      </c>
    </row>
    <row r="2611" spans="1:14">
      <c r="A2611" s="11" t="s">
        <v>1432</v>
      </c>
      <c r="B2611" s="12">
        <v>220</v>
      </c>
      <c r="C2611" s="12">
        <v>58</v>
      </c>
      <c r="D2611" s="12" t="s">
        <v>552</v>
      </c>
      <c r="E2611" s="12">
        <v>20</v>
      </c>
      <c r="F2611" s="73">
        <v>5</v>
      </c>
      <c r="G2611" s="21">
        <v>15</v>
      </c>
      <c r="H2611" s="12">
        <v>0</v>
      </c>
      <c r="I2611" s="12">
        <v>246</v>
      </c>
      <c r="J2611" s="12">
        <v>0</v>
      </c>
      <c r="K2611" s="12">
        <v>0</v>
      </c>
      <c r="L2611" s="12">
        <v>0</v>
      </c>
      <c r="M2611" s="12">
        <v>0</v>
      </c>
      <c r="N2611" s="12">
        <v>0</v>
      </c>
    </row>
    <row r="2612" spans="1:14">
      <c r="A2612" s="11" t="s">
        <v>1432</v>
      </c>
      <c r="B2612" s="12">
        <v>220</v>
      </c>
      <c r="C2612" s="12">
        <v>58</v>
      </c>
      <c r="D2612" s="12" t="s">
        <v>548</v>
      </c>
      <c r="E2612" s="12">
        <v>20</v>
      </c>
      <c r="F2612" s="73">
        <v>5</v>
      </c>
      <c r="G2612" s="21">
        <v>15</v>
      </c>
      <c r="H2612" s="12">
        <v>0</v>
      </c>
      <c r="I2612" s="12">
        <v>246</v>
      </c>
      <c r="J2612" s="12">
        <v>0</v>
      </c>
      <c r="K2612" s="12">
        <v>0</v>
      </c>
      <c r="L2612" s="12">
        <v>0</v>
      </c>
      <c r="M2612" s="12">
        <v>0</v>
      </c>
      <c r="N2612" s="12">
        <v>0</v>
      </c>
    </row>
    <row r="2613" spans="1:14">
      <c r="A2613" s="11" t="s">
        <v>1432</v>
      </c>
      <c r="B2613" s="12">
        <v>160</v>
      </c>
      <c r="C2613" s="12">
        <v>190</v>
      </c>
      <c r="D2613" s="12" t="s">
        <v>556</v>
      </c>
      <c r="E2613" s="12">
        <v>20</v>
      </c>
      <c r="F2613" s="73">
        <v>5</v>
      </c>
      <c r="G2613" s="21">
        <v>15</v>
      </c>
      <c r="H2613" s="12">
        <v>0</v>
      </c>
      <c r="I2613" s="12">
        <v>246</v>
      </c>
      <c r="J2613" s="12">
        <v>0</v>
      </c>
      <c r="K2613" s="12">
        <v>0</v>
      </c>
      <c r="L2613" s="12">
        <v>0</v>
      </c>
      <c r="M2613" s="12">
        <v>0</v>
      </c>
      <c r="N2613" s="12">
        <v>0</v>
      </c>
    </row>
    <row r="2614" spans="1:14">
      <c r="A2614" s="11" t="s">
        <v>1432</v>
      </c>
      <c r="B2614" s="12">
        <v>160</v>
      </c>
      <c r="C2614" s="12">
        <v>190</v>
      </c>
      <c r="D2614" s="12" t="s">
        <v>550</v>
      </c>
      <c r="E2614" s="12">
        <v>20</v>
      </c>
      <c r="F2614" s="73">
        <v>5</v>
      </c>
      <c r="G2614" s="21">
        <v>15</v>
      </c>
      <c r="H2614" s="12">
        <v>0</v>
      </c>
      <c r="I2614" s="12">
        <v>246</v>
      </c>
      <c r="J2614" s="12">
        <v>0</v>
      </c>
      <c r="K2614" s="12">
        <v>0</v>
      </c>
      <c r="L2614" s="12">
        <v>0</v>
      </c>
      <c r="M2614" s="12">
        <v>0</v>
      </c>
      <c r="N2614" s="12">
        <v>0</v>
      </c>
    </row>
    <row r="2615" spans="1:14">
      <c r="A2615" s="11" t="s">
        <v>1432</v>
      </c>
      <c r="B2615" s="12">
        <v>160</v>
      </c>
      <c r="C2615" s="12">
        <v>190</v>
      </c>
      <c r="D2615" s="12" t="s">
        <v>552</v>
      </c>
      <c r="E2615" s="12">
        <v>20</v>
      </c>
      <c r="F2615" s="73">
        <v>5</v>
      </c>
      <c r="G2615" s="21">
        <v>15</v>
      </c>
      <c r="H2615" s="12">
        <v>0</v>
      </c>
      <c r="I2615" s="12">
        <v>246</v>
      </c>
      <c r="J2615" s="12">
        <v>0</v>
      </c>
      <c r="K2615" s="12">
        <v>0</v>
      </c>
      <c r="L2615" s="12">
        <v>0</v>
      </c>
      <c r="M2615" s="12">
        <v>0</v>
      </c>
      <c r="N2615" s="12">
        <v>0</v>
      </c>
    </row>
    <row r="2616" spans="1:14">
      <c r="A2616" s="11" t="s">
        <v>1432</v>
      </c>
      <c r="B2616" s="12">
        <v>160</v>
      </c>
      <c r="C2616" s="12">
        <v>190</v>
      </c>
      <c r="D2616" s="12" t="s">
        <v>548</v>
      </c>
      <c r="E2616" s="12">
        <v>20</v>
      </c>
      <c r="F2616" s="73">
        <v>5</v>
      </c>
      <c r="G2616" s="21">
        <v>15</v>
      </c>
      <c r="H2616" s="12">
        <v>0</v>
      </c>
      <c r="I2616" s="12">
        <v>246</v>
      </c>
      <c r="J2616" s="12">
        <v>0</v>
      </c>
      <c r="K2616" s="12">
        <v>0</v>
      </c>
      <c r="L2616" s="12">
        <v>0</v>
      </c>
      <c r="M2616" s="12">
        <v>0</v>
      </c>
      <c r="N2616" s="12">
        <v>0</v>
      </c>
    </row>
    <row r="2617" spans="1:14">
      <c r="A2617" s="11" t="s">
        <v>1432</v>
      </c>
      <c r="B2617" s="12">
        <v>70</v>
      </c>
      <c r="C2617" s="12">
        <v>115</v>
      </c>
      <c r="D2617" s="12" t="s">
        <v>556</v>
      </c>
      <c r="E2617" s="12">
        <v>20</v>
      </c>
      <c r="F2617" s="73">
        <v>5</v>
      </c>
      <c r="G2617" s="21">
        <v>15</v>
      </c>
      <c r="H2617" s="12">
        <v>0</v>
      </c>
      <c r="I2617" s="12">
        <v>246</v>
      </c>
      <c r="J2617" s="12">
        <v>0</v>
      </c>
      <c r="K2617" s="12">
        <v>0</v>
      </c>
      <c r="L2617" s="12">
        <v>0</v>
      </c>
      <c r="M2617" s="12">
        <v>0</v>
      </c>
      <c r="N2617" s="12">
        <v>0</v>
      </c>
    </row>
    <row r="2618" spans="1:14">
      <c r="A2618" s="11" t="s">
        <v>1432</v>
      </c>
      <c r="B2618" s="12">
        <v>70</v>
      </c>
      <c r="C2618" s="12">
        <v>115</v>
      </c>
      <c r="D2618" s="12" t="s">
        <v>550</v>
      </c>
      <c r="E2618" s="12">
        <v>20</v>
      </c>
      <c r="F2618" s="73">
        <v>5</v>
      </c>
      <c r="G2618" s="21">
        <v>15</v>
      </c>
      <c r="H2618" s="12">
        <v>0</v>
      </c>
      <c r="I2618" s="12">
        <v>246</v>
      </c>
      <c r="J2618" s="12">
        <v>0</v>
      </c>
      <c r="K2618" s="12">
        <v>0</v>
      </c>
      <c r="L2618" s="12">
        <v>0</v>
      </c>
      <c r="M2618" s="12">
        <v>0</v>
      </c>
      <c r="N2618" s="12">
        <v>0</v>
      </c>
    </row>
    <row r="2619" spans="1:14">
      <c r="A2619" s="11" t="s">
        <v>1432</v>
      </c>
      <c r="B2619" s="12">
        <v>70</v>
      </c>
      <c r="C2619" s="12">
        <v>115</v>
      </c>
      <c r="D2619" s="12" t="s">
        <v>552</v>
      </c>
      <c r="E2619" s="12">
        <v>20</v>
      </c>
      <c r="F2619" s="73">
        <v>5</v>
      </c>
      <c r="G2619" s="21">
        <v>15</v>
      </c>
      <c r="H2619" s="12">
        <v>0</v>
      </c>
      <c r="I2619" s="12">
        <v>246</v>
      </c>
      <c r="J2619" s="12">
        <v>0</v>
      </c>
      <c r="K2619" s="12">
        <v>0</v>
      </c>
      <c r="L2619" s="12">
        <v>0</v>
      </c>
      <c r="M2619" s="12">
        <v>0</v>
      </c>
      <c r="N2619" s="12">
        <v>0</v>
      </c>
    </row>
    <row r="2620" spans="1:14">
      <c r="A2620" s="11" t="s">
        <v>1432</v>
      </c>
      <c r="B2620" s="12">
        <v>70</v>
      </c>
      <c r="C2620" s="12">
        <v>115</v>
      </c>
      <c r="D2620" s="12" t="s">
        <v>548</v>
      </c>
      <c r="E2620" s="12">
        <v>20</v>
      </c>
      <c r="F2620" s="73">
        <v>5</v>
      </c>
      <c r="G2620" s="21">
        <v>15</v>
      </c>
      <c r="H2620" s="12">
        <v>0</v>
      </c>
      <c r="I2620" s="12">
        <v>246</v>
      </c>
      <c r="J2620" s="12">
        <v>0</v>
      </c>
      <c r="K2620" s="12">
        <v>0</v>
      </c>
      <c r="L2620" s="12">
        <v>0</v>
      </c>
      <c r="M2620" s="12">
        <v>0</v>
      </c>
      <c r="N2620" s="12">
        <v>0</v>
      </c>
    </row>
    <row r="2621" spans="1:14">
      <c r="A2621" s="11" t="s">
        <v>1432</v>
      </c>
      <c r="B2621" s="12">
        <v>98</v>
      </c>
      <c r="C2621" s="12">
        <v>198</v>
      </c>
      <c r="D2621" s="12" t="s">
        <v>556</v>
      </c>
      <c r="E2621" s="12">
        <v>20</v>
      </c>
      <c r="F2621" s="73">
        <v>5</v>
      </c>
      <c r="G2621" s="21">
        <v>15</v>
      </c>
      <c r="H2621" s="12">
        <v>0</v>
      </c>
      <c r="I2621" s="12">
        <v>246</v>
      </c>
      <c r="J2621" s="12">
        <v>0</v>
      </c>
      <c r="K2621" s="12">
        <v>0</v>
      </c>
      <c r="L2621" s="12">
        <v>0</v>
      </c>
      <c r="M2621" s="12">
        <v>0</v>
      </c>
      <c r="N2621" s="12">
        <v>0</v>
      </c>
    </row>
    <row r="2622" spans="1:14">
      <c r="A2622" s="11" t="s">
        <v>1432</v>
      </c>
      <c r="B2622" s="12">
        <v>98</v>
      </c>
      <c r="C2622" s="12">
        <v>198</v>
      </c>
      <c r="D2622" s="12" t="s">
        <v>550</v>
      </c>
      <c r="E2622" s="12">
        <v>20</v>
      </c>
      <c r="F2622" s="73">
        <v>5</v>
      </c>
      <c r="G2622" s="21">
        <v>15</v>
      </c>
      <c r="H2622" s="12">
        <v>0</v>
      </c>
      <c r="I2622" s="12">
        <v>246</v>
      </c>
      <c r="J2622" s="12">
        <v>0</v>
      </c>
      <c r="K2622" s="12">
        <v>0</v>
      </c>
      <c r="L2622" s="12">
        <v>0</v>
      </c>
      <c r="M2622" s="12">
        <v>0</v>
      </c>
      <c r="N2622" s="12">
        <v>0</v>
      </c>
    </row>
    <row r="2623" spans="1:14">
      <c r="A2623" s="11" t="s">
        <v>1432</v>
      </c>
      <c r="B2623" s="12">
        <v>98</v>
      </c>
      <c r="C2623" s="12">
        <v>198</v>
      </c>
      <c r="D2623" s="12" t="s">
        <v>552</v>
      </c>
      <c r="E2623" s="12">
        <v>20</v>
      </c>
      <c r="F2623" s="73">
        <v>5</v>
      </c>
      <c r="G2623" s="21">
        <v>15</v>
      </c>
      <c r="H2623" s="12">
        <v>0</v>
      </c>
      <c r="I2623" s="12">
        <v>246</v>
      </c>
      <c r="J2623" s="12">
        <v>0</v>
      </c>
      <c r="K2623" s="12">
        <v>0</v>
      </c>
      <c r="L2623" s="12">
        <v>0</v>
      </c>
      <c r="M2623" s="12">
        <v>0</v>
      </c>
      <c r="N2623" s="12">
        <v>0</v>
      </c>
    </row>
    <row r="2624" spans="1:14">
      <c r="A2624" s="11" t="s">
        <v>1432</v>
      </c>
      <c r="B2624" s="12">
        <v>98</v>
      </c>
      <c r="C2624" s="12">
        <v>198</v>
      </c>
      <c r="D2624" s="12" t="s">
        <v>548</v>
      </c>
      <c r="E2624" s="12">
        <v>20</v>
      </c>
      <c r="F2624" s="73">
        <v>5</v>
      </c>
      <c r="G2624" s="21">
        <v>15</v>
      </c>
      <c r="H2624" s="12">
        <v>0</v>
      </c>
      <c r="I2624" s="12">
        <v>246</v>
      </c>
      <c r="J2624" s="12">
        <v>0</v>
      </c>
      <c r="K2624" s="12">
        <v>0</v>
      </c>
      <c r="L2624" s="12">
        <v>0</v>
      </c>
      <c r="M2624" s="12">
        <v>0</v>
      </c>
      <c r="N2624" s="12">
        <v>0</v>
      </c>
    </row>
    <row r="2625" spans="1:14">
      <c r="A2625" s="11" t="s">
        <v>1432</v>
      </c>
      <c r="B2625" s="12">
        <v>20</v>
      </c>
      <c r="C2625" s="12">
        <v>250</v>
      </c>
      <c r="D2625" s="12" t="s">
        <v>556</v>
      </c>
      <c r="E2625" s="12">
        <v>20</v>
      </c>
      <c r="F2625" s="73">
        <v>5</v>
      </c>
      <c r="G2625" s="21">
        <v>15</v>
      </c>
      <c r="H2625" s="12">
        <v>0</v>
      </c>
      <c r="I2625" s="12">
        <v>246</v>
      </c>
      <c r="J2625" s="12">
        <v>0</v>
      </c>
      <c r="K2625" s="12">
        <v>0</v>
      </c>
      <c r="L2625" s="12">
        <v>0</v>
      </c>
      <c r="M2625" s="12">
        <v>0</v>
      </c>
      <c r="N2625" s="12">
        <v>0</v>
      </c>
    </row>
    <row r="2626" spans="1:14">
      <c r="A2626" s="11" t="s">
        <v>1432</v>
      </c>
      <c r="B2626" s="12">
        <v>20</v>
      </c>
      <c r="C2626" s="12">
        <v>250</v>
      </c>
      <c r="D2626" s="12" t="s">
        <v>550</v>
      </c>
      <c r="E2626" s="12">
        <v>20</v>
      </c>
      <c r="F2626" s="73">
        <v>5</v>
      </c>
      <c r="G2626" s="21">
        <v>15</v>
      </c>
      <c r="H2626" s="12">
        <v>0</v>
      </c>
      <c r="I2626" s="12">
        <v>246</v>
      </c>
      <c r="J2626" s="12">
        <v>0</v>
      </c>
      <c r="K2626" s="12">
        <v>0</v>
      </c>
      <c r="L2626" s="12">
        <v>0</v>
      </c>
      <c r="M2626" s="12">
        <v>0</v>
      </c>
      <c r="N2626" s="12">
        <v>0</v>
      </c>
    </row>
    <row r="2627" spans="1:14">
      <c r="A2627" s="11" t="s">
        <v>1432</v>
      </c>
      <c r="B2627" s="12">
        <v>20</v>
      </c>
      <c r="C2627" s="12">
        <v>250</v>
      </c>
      <c r="D2627" s="12" t="s">
        <v>552</v>
      </c>
      <c r="E2627" s="12">
        <v>20</v>
      </c>
      <c r="F2627" s="73">
        <v>5</v>
      </c>
      <c r="G2627" s="21">
        <v>15</v>
      </c>
      <c r="H2627" s="12">
        <v>0</v>
      </c>
      <c r="I2627" s="12">
        <v>246</v>
      </c>
      <c r="J2627" s="12">
        <v>0</v>
      </c>
      <c r="K2627" s="12">
        <v>0</v>
      </c>
      <c r="L2627" s="12">
        <v>0</v>
      </c>
      <c r="M2627" s="12">
        <v>0</v>
      </c>
      <c r="N2627" s="12">
        <v>0</v>
      </c>
    </row>
    <row r="2628" spans="1:14">
      <c r="A2628" s="11" t="s">
        <v>1432</v>
      </c>
      <c r="B2628" s="12">
        <v>20</v>
      </c>
      <c r="C2628" s="12">
        <v>250</v>
      </c>
      <c r="D2628" s="12" t="s">
        <v>548</v>
      </c>
      <c r="E2628" s="12">
        <v>20</v>
      </c>
      <c r="F2628" s="73">
        <v>5</v>
      </c>
      <c r="G2628" s="21">
        <v>15</v>
      </c>
      <c r="H2628" s="12">
        <v>0</v>
      </c>
      <c r="I2628" s="12">
        <v>246</v>
      </c>
      <c r="J2628" s="12">
        <v>0</v>
      </c>
      <c r="K2628" s="12">
        <v>0</v>
      </c>
      <c r="L2628" s="12">
        <v>0</v>
      </c>
      <c r="M2628" s="12">
        <v>0</v>
      </c>
      <c r="N2628" s="12">
        <v>0</v>
      </c>
    </row>
    <row r="2629" spans="1:14">
      <c r="A2629" s="11" t="s">
        <v>1432</v>
      </c>
      <c r="B2629" s="12">
        <v>90</v>
      </c>
      <c r="C2629" s="12">
        <v>70</v>
      </c>
      <c r="D2629" s="12" t="s">
        <v>556</v>
      </c>
      <c r="E2629" s="12">
        <v>20</v>
      </c>
      <c r="F2629" s="73">
        <v>5</v>
      </c>
      <c r="G2629" s="21">
        <v>15</v>
      </c>
      <c r="H2629" s="12">
        <v>0</v>
      </c>
      <c r="I2629" s="12">
        <v>246</v>
      </c>
      <c r="J2629" s="12">
        <v>0</v>
      </c>
      <c r="K2629" s="12">
        <v>0</v>
      </c>
      <c r="L2629" s="12">
        <v>0</v>
      </c>
      <c r="M2629" s="12">
        <v>0</v>
      </c>
      <c r="N2629" s="12">
        <v>0</v>
      </c>
    </row>
    <row r="2630" spans="1:14">
      <c r="A2630" s="11" t="s">
        <v>1432</v>
      </c>
      <c r="B2630" s="12">
        <v>90</v>
      </c>
      <c r="C2630" s="12">
        <v>70</v>
      </c>
      <c r="D2630" s="12" t="s">
        <v>550</v>
      </c>
      <c r="E2630" s="12">
        <v>20</v>
      </c>
      <c r="F2630" s="73">
        <v>5</v>
      </c>
      <c r="G2630" s="21">
        <v>15</v>
      </c>
      <c r="H2630" s="12">
        <v>0</v>
      </c>
      <c r="I2630" s="12">
        <v>246</v>
      </c>
      <c r="J2630" s="12">
        <v>0</v>
      </c>
      <c r="K2630" s="12">
        <v>0</v>
      </c>
      <c r="L2630" s="12">
        <v>0</v>
      </c>
      <c r="M2630" s="12">
        <v>0</v>
      </c>
      <c r="N2630" s="12">
        <v>0</v>
      </c>
    </row>
    <row r="2631" spans="1:14">
      <c r="A2631" s="11" t="s">
        <v>1432</v>
      </c>
      <c r="B2631" s="12">
        <v>90</v>
      </c>
      <c r="C2631" s="12">
        <v>70</v>
      </c>
      <c r="D2631" s="12" t="s">
        <v>552</v>
      </c>
      <c r="E2631" s="12">
        <v>20</v>
      </c>
      <c r="F2631" s="73">
        <v>5</v>
      </c>
      <c r="G2631" s="21">
        <v>15</v>
      </c>
      <c r="H2631" s="12">
        <v>0</v>
      </c>
      <c r="I2631" s="12">
        <v>246</v>
      </c>
      <c r="J2631" s="12">
        <v>0</v>
      </c>
      <c r="K2631" s="12">
        <v>0</v>
      </c>
      <c r="L2631" s="12">
        <v>0</v>
      </c>
      <c r="M2631" s="12">
        <v>0</v>
      </c>
      <c r="N2631" s="12">
        <v>0</v>
      </c>
    </row>
    <row r="2632" spans="1:14">
      <c r="A2632" s="11" t="s">
        <v>1432</v>
      </c>
      <c r="B2632" s="12">
        <v>90</v>
      </c>
      <c r="C2632" s="12">
        <v>70</v>
      </c>
      <c r="D2632" s="12" t="s">
        <v>548</v>
      </c>
      <c r="E2632" s="12">
        <v>20</v>
      </c>
      <c r="F2632" s="73">
        <v>5</v>
      </c>
      <c r="G2632" s="21">
        <v>15</v>
      </c>
      <c r="H2632" s="12">
        <v>0</v>
      </c>
      <c r="I2632" s="12">
        <v>246</v>
      </c>
      <c r="J2632" s="12">
        <v>0</v>
      </c>
      <c r="K2632" s="12">
        <v>0</v>
      </c>
      <c r="L2632" s="12">
        <v>0</v>
      </c>
      <c r="M2632" s="12">
        <v>0</v>
      </c>
      <c r="N2632" s="12">
        <v>0</v>
      </c>
    </row>
    <row r="2634" spans="1:14">
      <c r="A2634" s="11" t="s">
        <v>1433</v>
      </c>
    </row>
    <row r="2635" spans="1:14">
      <c r="A2635" s="11" t="s">
        <v>1434</v>
      </c>
      <c r="B2635" s="12">
        <v>104</v>
      </c>
      <c r="C2635" s="12">
        <v>90</v>
      </c>
      <c r="D2635" s="12" t="s">
        <v>556</v>
      </c>
      <c r="E2635" s="12">
        <v>90</v>
      </c>
      <c r="F2635" s="73">
        <v>10</v>
      </c>
      <c r="G2635" s="73">
        <v>60</v>
      </c>
      <c r="H2635" s="12">
        <v>0</v>
      </c>
      <c r="I2635" s="12">
        <v>246</v>
      </c>
      <c r="J2635" s="12">
        <v>0</v>
      </c>
      <c r="K2635" s="12">
        <v>0</v>
      </c>
      <c r="L2635" s="12">
        <v>0</v>
      </c>
      <c r="M2635" s="12">
        <v>0</v>
      </c>
      <c r="N2635" s="12">
        <v>0</v>
      </c>
    </row>
    <row r="2636" spans="1:14">
      <c r="A2636" s="11" t="s">
        <v>1435</v>
      </c>
      <c r="B2636" s="12">
        <v>104</v>
      </c>
      <c r="C2636" s="12">
        <v>90</v>
      </c>
      <c r="D2636" s="12" t="s">
        <v>550</v>
      </c>
      <c r="E2636" s="12">
        <v>90</v>
      </c>
      <c r="F2636" s="73">
        <v>10</v>
      </c>
      <c r="G2636" s="73">
        <v>60</v>
      </c>
      <c r="H2636" s="12">
        <v>0</v>
      </c>
      <c r="I2636" s="12">
        <v>246</v>
      </c>
      <c r="J2636" s="12">
        <v>0</v>
      </c>
      <c r="K2636" s="12">
        <v>0</v>
      </c>
      <c r="L2636" s="12">
        <v>0</v>
      </c>
      <c r="M2636" s="12">
        <v>0</v>
      </c>
      <c r="N2636" s="12">
        <v>0</v>
      </c>
    </row>
    <row r="2637" spans="1:14">
      <c r="A2637" s="11" t="s">
        <v>1435</v>
      </c>
      <c r="B2637" s="12">
        <v>104</v>
      </c>
      <c r="C2637" s="12">
        <v>90</v>
      </c>
      <c r="D2637" s="12" t="s">
        <v>552</v>
      </c>
      <c r="E2637" s="12">
        <v>90</v>
      </c>
      <c r="F2637" s="73">
        <v>10</v>
      </c>
      <c r="G2637" s="73">
        <v>60</v>
      </c>
      <c r="H2637" s="12">
        <v>0</v>
      </c>
      <c r="I2637" s="12">
        <v>246</v>
      </c>
      <c r="J2637" s="12">
        <v>0</v>
      </c>
      <c r="K2637" s="12">
        <v>0</v>
      </c>
      <c r="L2637" s="12">
        <v>0</v>
      </c>
      <c r="M2637" s="12">
        <v>0</v>
      </c>
      <c r="N2637" s="12">
        <v>0</v>
      </c>
    </row>
    <row r="2638" spans="1:14">
      <c r="A2638" s="11" t="s">
        <v>1435</v>
      </c>
      <c r="B2638" s="12">
        <v>104</v>
      </c>
      <c r="C2638" s="12">
        <v>90</v>
      </c>
      <c r="D2638" s="12" t="s">
        <v>539</v>
      </c>
      <c r="E2638" s="12">
        <v>90</v>
      </c>
      <c r="F2638" s="73">
        <v>10</v>
      </c>
      <c r="G2638" s="73">
        <v>60</v>
      </c>
      <c r="H2638" s="12">
        <v>0</v>
      </c>
      <c r="I2638" s="12">
        <v>246</v>
      </c>
      <c r="J2638" s="12">
        <v>0</v>
      </c>
      <c r="K2638" s="12">
        <v>0</v>
      </c>
      <c r="L2638" s="12">
        <v>0</v>
      </c>
      <c r="M2638" s="12">
        <v>0</v>
      </c>
      <c r="N2638" s="12">
        <v>0</v>
      </c>
    </row>
    <row r="2639" spans="1:14">
      <c r="A2639" s="11" t="s">
        <v>1435</v>
      </c>
      <c r="B2639" s="12">
        <v>104</v>
      </c>
      <c r="C2639" s="12">
        <v>90</v>
      </c>
      <c r="D2639" s="12" t="s">
        <v>548</v>
      </c>
      <c r="E2639" s="12">
        <v>90</v>
      </c>
      <c r="F2639" s="73">
        <v>10</v>
      </c>
      <c r="G2639" s="73">
        <v>60</v>
      </c>
      <c r="H2639" s="12">
        <v>0</v>
      </c>
      <c r="I2639" s="12">
        <v>246</v>
      </c>
      <c r="J2639" s="12">
        <v>0</v>
      </c>
      <c r="K2639" s="12">
        <v>0</v>
      </c>
      <c r="L2639" s="12">
        <v>0</v>
      </c>
      <c r="M2639" s="12">
        <v>0</v>
      </c>
      <c r="N2639" s="12">
        <v>0</v>
      </c>
    </row>
    <row r="2640" spans="1:14" s="18" customFormat="1">
      <c r="A2640" s="17" t="s">
        <v>1435</v>
      </c>
      <c r="B2640" s="18">
        <v>104</v>
      </c>
      <c r="C2640" s="18">
        <v>90</v>
      </c>
      <c r="D2640" s="18" t="s">
        <v>554</v>
      </c>
      <c r="E2640" s="18">
        <v>90</v>
      </c>
      <c r="F2640" s="29">
        <v>10</v>
      </c>
      <c r="G2640" s="29">
        <v>60</v>
      </c>
      <c r="H2640" s="18">
        <v>0</v>
      </c>
      <c r="I2640" s="18">
        <v>246</v>
      </c>
      <c r="J2640" s="18">
        <v>0</v>
      </c>
      <c r="K2640" s="18">
        <v>0</v>
      </c>
      <c r="L2640" s="12">
        <v>0</v>
      </c>
      <c r="M2640" s="12">
        <v>0</v>
      </c>
      <c r="N2640" s="12">
        <v>0</v>
      </c>
    </row>
    <row r="2641" spans="1:14" s="18" customFormat="1">
      <c r="A2641" s="17" t="s">
        <v>1435</v>
      </c>
      <c r="B2641" s="18">
        <v>104</v>
      </c>
      <c r="C2641" s="18">
        <v>90</v>
      </c>
      <c r="D2641" s="18" t="s">
        <v>540</v>
      </c>
      <c r="E2641" s="18">
        <v>90</v>
      </c>
      <c r="F2641" s="29">
        <v>10</v>
      </c>
      <c r="G2641" s="29">
        <v>60</v>
      </c>
      <c r="H2641" s="18">
        <v>0</v>
      </c>
      <c r="I2641" s="18">
        <v>246</v>
      </c>
      <c r="J2641" s="18">
        <v>0</v>
      </c>
      <c r="K2641" s="18">
        <v>0</v>
      </c>
      <c r="L2641" s="12">
        <v>0</v>
      </c>
      <c r="M2641" s="12">
        <v>0</v>
      </c>
      <c r="N2641" s="12">
        <v>0</v>
      </c>
    </row>
    <row r="2642" spans="1:14">
      <c r="A2642" s="11" t="s">
        <v>1435</v>
      </c>
      <c r="B2642" s="12">
        <v>104</v>
      </c>
      <c r="C2642" s="12">
        <v>90</v>
      </c>
      <c r="D2642" s="12" t="s">
        <v>555</v>
      </c>
      <c r="E2642" s="12">
        <v>90</v>
      </c>
      <c r="F2642" s="73">
        <v>2</v>
      </c>
      <c r="G2642" s="73">
        <v>60</v>
      </c>
      <c r="H2642" s="12">
        <v>0</v>
      </c>
      <c r="I2642" s="12">
        <v>246</v>
      </c>
      <c r="J2642" s="12">
        <v>0</v>
      </c>
      <c r="K2642" s="12">
        <v>0</v>
      </c>
      <c r="L2642" s="12">
        <v>0</v>
      </c>
      <c r="M2642" s="12">
        <v>0</v>
      </c>
      <c r="N2642" s="12">
        <v>0</v>
      </c>
    </row>
    <row r="2643" spans="1:14">
      <c r="A2643" s="11" t="s">
        <v>1435</v>
      </c>
      <c r="B2643" s="12">
        <v>104</v>
      </c>
      <c r="C2643" s="12">
        <v>90</v>
      </c>
      <c r="D2643" s="12" t="s">
        <v>549</v>
      </c>
      <c r="E2643" s="12">
        <v>90</v>
      </c>
      <c r="F2643" s="73">
        <v>2</v>
      </c>
      <c r="G2643" s="73">
        <v>60</v>
      </c>
      <c r="H2643" s="12">
        <v>0</v>
      </c>
      <c r="I2643" s="12">
        <v>246</v>
      </c>
      <c r="J2643" s="12">
        <v>0</v>
      </c>
      <c r="K2643" s="12">
        <v>0</v>
      </c>
      <c r="L2643" s="12">
        <v>0</v>
      </c>
      <c r="M2643" s="12">
        <v>0</v>
      </c>
      <c r="N2643" s="12">
        <v>0</v>
      </c>
    </row>
    <row r="2644" spans="1:14">
      <c r="A2644" s="11" t="s">
        <v>1435</v>
      </c>
      <c r="B2644" s="12">
        <v>104</v>
      </c>
      <c r="C2644" s="12">
        <v>90</v>
      </c>
      <c r="D2644" s="12" t="s">
        <v>551</v>
      </c>
      <c r="E2644" s="12">
        <v>90</v>
      </c>
      <c r="F2644" s="73">
        <v>2</v>
      </c>
      <c r="G2644" s="73">
        <v>60</v>
      </c>
      <c r="H2644" s="12">
        <v>0</v>
      </c>
      <c r="I2644" s="12">
        <v>246</v>
      </c>
      <c r="J2644" s="12">
        <v>0</v>
      </c>
      <c r="K2644" s="12">
        <v>0</v>
      </c>
      <c r="L2644" s="12">
        <v>0</v>
      </c>
      <c r="M2644" s="12">
        <v>0</v>
      </c>
      <c r="N2644" s="12">
        <v>0</v>
      </c>
    </row>
    <row r="2645" spans="1:14">
      <c r="A2645" s="11" t="s">
        <v>1435</v>
      </c>
      <c r="B2645" s="12">
        <v>104</v>
      </c>
      <c r="C2645" s="12">
        <v>90</v>
      </c>
      <c r="D2645" s="12" t="s">
        <v>538</v>
      </c>
      <c r="E2645" s="12">
        <v>90</v>
      </c>
      <c r="F2645" s="73">
        <v>2</v>
      </c>
      <c r="G2645" s="73">
        <v>60</v>
      </c>
      <c r="H2645" s="12">
        <v>0</v>
      </c>
      <c r="I2645" s="12">
        <v>246</v>
      </c>
      <c r="J2645" s="12">
        <v>0</v>
      </c>
      <c r="K2645" s="12">
        <v>0</v>
      </c>
      <c r="L2645" s="12">
        <v>0</v>
      </c>
      <c r="M2645" s="12">
        <v>0</v>
      </c>
      <c r="N2645" s="12">
        <v>0</v>
      </c>
    </row>
    <row r="2646" spans="1:14">
      <c r="A2646" s="11" t="s">
        <v>1435</v>
      </c>
      <c r="B2646" s="12">
        <v>104</v>
      </c>
      <c r="C2646" s="12">
        <v>90</v>
      </c>
      <c r="D2646" s="12" t="s">
        <v>547</v>
      </c>
      <c r="E2646" s="12">
        <v>90</v>
      </c>
      <c r="F2646" s="73">
        <v>2</v>
      </c>
      <c r="G2646" s="73">
        <v>60</v>
      </c>
      <c r="H2646" s="12">
        <v>0</v>
      </c>
      <c r="I2646" s="12">
        <v>246</v>
      </c>
      <c r="J2646" s="12">
        <v>0</v>
      </c>
      <c r="K2646" s="12">
        <v>0</v>
      </c>
      <c r="L2646" s="12">
        <v>0</v>
      </c>
      <c r="M2646" s="12">
        <v>0</v>
      </c>
      <c r="N2646" s="12">
        <v>0</v>
      </c>
    </row>
    <row r="2647" spans="1:14" s="18" customFormat="1">
      <c r="A2647" s="17" t="s">
        <v>1435</v>
      </c>
      <c r="B2647" s="18">
        <v>104</v>
      </c>
      <c r="C2647" s="18">
        <v>90</v>
      </c>
      <c r="D2647" s="18" t="s">
        <v>553</v>
      </c>
      <c r="E2647" s="18">
        <v>90</v>
      </c>
      <c r="F2647" s="29">
        <v>2</v>
      </c>
      <c r="G2647" s="29">
        <v>60</v>
      </c>
      <c r="H2647" s="18">
        <v>0</v>
      </c>
      <c r="I2647" s="18">
        <v>246</v>
      </c>
      <c r="J2647" s="18">
        <v>0</v>
      </c>
      <c r="K2647" s="18">
        <v>0</v>
      </c>
      <c r="L2647" s="12">
        <v>0</v>
      </c>
      <c r="M2647" s="12">
        <v>0</v>
      </c>
      <c r="N2647" s="12">
        <v>0</v>
      </c>
    </row>
    <row r="2648" spans="1:14" s="18" customFormat="1">
      <c r="A2648" s="17" t="s">
        <v>1435</v>
      </c>
      <c r="B2648" s="18">
        <v>104</v>
      </c>
      <c r="C2648" s="18">
        <v>90</v>
      </c>
      <c r="D2648" s="18" t="s">
        <v>1138</v>
      </c>
      <c r="E2648" s="18">
        <v>90</v>
      </c>
      <c r="F2648" s="29">
        <v>2</v>
      </c>
      <c r="G2648" s="29">
        <v>60</v>
      </c>
      <c r="H2648" s="18">
        <v>0</v>
      </c>
      <c r="I2648" s="18">
        <v>246</v>
      </c>
      <c r="J2648" s="18">
        <v>0</v>
      </c>
      <c r="K2648" s="18">
        <v>0</v>
      </c>
      <c r="L2648" s="12">
        <v>0</v>
      </c>
      <c r="M2648" s="12">
        <v>0</v>
      </c>
      <c r="N2648" s="12">
        <v>0</v>
      </c>
    </row>
    <row r="2649" spans="1:14" s="18" customFormat="1">
      <c r="A2649" s="17" t="s">
        <v>1435</v>
      </c>
      <c r="B2649" s="18">
        <v>104</v>
      </c>
      <c r="C2649" s="18">
        <v>90</v>
      </c>
      <c r="D2649" s="18" t="s">
        <v>1425</v>
      </c>
      <c r="E2649" s="18">
        <v>90</v>
      </c>
      <c r="F2649" s="29">
        <v>30</v>
      </c>
      <c r="G2649" s="29">
        <v>60</v>
      </c>
      <c r="H2649" s="18">
        <v>0</v>
      </c>
      <c r="I2649" s="18">
        <v>249</v>
      </c>
      <c r="J2649" s="18">
        <v>0</v>
      </c>
      <c r="K2649" s="18">
        <v>0</v>
      </c>
      <c r="L2649" s="12">
        <v>0</v>
      </c>
      <c r="M2649" s="12">
        <v>0</v>
      </c>
      <c r="N2649" s="12">
        <v>0</v>
      </c>
    </row>
    <row r="2650" spans="1:14" s="18" customFormat="1">
      <c r="A2650" s="17" t="s">
        <v>1435</v>
      </c>
      <c r="B2650" s="18">
        <v>104</v>
      </c>
      <c r="C2650" s="18">
        <v>90</v>
      </c>
      <c r="D2650" s="18" t="s">
        <v>557</v>
      </c>
      <c r="E2650" s="18">
        <v>90</v>
      </c>
      <c r="F2650" s="29">
        <v>2</v>
      </c>
      <c r="G2650" s="29">
        <v>60</v>
      </c>
      <c r="H2650" s="18">
        <v>0</v>
      </c>
      <c r="I2650" s="18">
        <v>249</v>
      </c>
      <c r="J2650" s="18">
        <v>0</v>
      </c>
      <c r="K2650" s="18">
        <v>0</v>
      </c>
      <c r="L2650" s="12">
        <v>0</v>
      </c>
      <c r="M2650" s="12">
        <v>0</v>
      </c>
      <c r="N2650" s="12">
        <v>0</v>
      </c>
    </row>
    <row r="2651" spans="1:14" s="18" customFormat="1">
      <c r="A2651" s="17" t="s">
        <v>1435</v>
      </c>
      <c r="B2651" s="18">
        <v>104</v>
      </c>
      <c r="C2651" s="18">
        <v>90</v>
      </c>
      <c r="D2651" s="18" t="s">
        <v>1426</v>
      </c>
      <c r="E2651" s="18">
        <v>90</v>
      </c>
      <c r="F2651" s="29">
        <v>5</v>
      </c>
      <c r="G2651" s="29">
        <v>120</v>
      </c>
      <c r="H2651" s="18">
        <v>0</v>
      </c>
      <c r="I2651" s="18">
        <v>249</v>
      </c>
      <c r="J2651" s="18">
        <v>0</v>
      </c>
      <c r="K2651" s="18">
        <v>0</v>
      </c>
      <c r="L2651" s="12">
        <v>0</v>
      </c>
      <c r="M2651" s="12">
        <v>0</v>
      </c>
      <c r="N2651" s="12">
        <v>0</v>
      </c>
    </row>
    <row r="2652" spans="1:14" s="18" customFormat="1">
      <c r="A2652" s="17" t="s">
        <v>1435</v>
      </c>
      <c r="B2652" s="18">
        <v>104</v>
      </c>
      <c r="C2652" s="18">
        <v>90</v>
      </c>
      <c r="D2652" s="18" t="s">
        <v>537</v>
      </c>
      <c r="E2652" s="18">
        <v>90</v>
      </c>
      <c r="F2652" s="29">
        <v>30</v>
      </c>
      <c r="G2652" s="29">
        <v>60</v>
      </c>
      <c r="H2652" s="18">
        <v>0</v>
      </c>
      <c r="I2652" s="18">
        <v>249</v>
      </c>
      <c r="J2652" s="18">
        <v>0</v>
      </c>
      <c r="K2652" s="18">
        <v>0</v>
      </c>
      <c r="L2652" s="12">
        <v>0</v>
      </c>
      <c r="M2652" s="12">
        <v>0</v>
      </c>
      <c r="N2652" s="12">
        <v>0</v>
      </c>
    </row>
    <row r="2653" spans="1:14" s="18" customFormat="1">
      <c r="A2653" s="17" t="s">
        <v>1435</v>
      </c>
      <c r="B2653" s="18">
        <v>104</v>
      </c>
      <c r="C2653" s="18">
        <v>90</v>
      </c>
      <c r="D2653" s="18" t="s">
        <v>536</v>
      </c>
      <c r="E2653" s="18">
        <v>90</v>
      </c>
      <c r="F2653" s="29">
        <v>2</v>
      </c>
      <c r="G2653" s="29">
        <v>60</v>
      </c>
      <c r="H2653" s="18">
        <v>0</v>
      </c>
      <c r="I2653" s="18">
        <v>249</v>
      </c>
      <c r="J2653" s="18">
        <v>0</v>
      </c>
      <c r="K2653" s="18">
        <v>0</v>
      </c>
      <c r="L2653" s="12">
        <v>0</v>
      </c>
      <c r="M2653" s="12">
        <v>0</v>
      </c>
      <c r="N2653" s="12">
        <v>0</v>
      </c>
    </row>
    <row r="2654" spans="1:14" s="18" customFormat="1">
      <c r="A2654" s="17" t="s">
        <v>1435</v>
      </c>
      <c r="B2654" s="18">
        <v>104</v>
      </c>
      <c r="C2654" s="18">
        <v>90</v>
      </c>
      <c r="D2654" s="18" t="s">
        <v>1144</v>
      </c>
      <c r="E2654" s="18">
        <v>90</v>
      </c>
      <c r="F2654" s="29">
        <v>5</v>
      </c>
      <c r="G2654" s="29">
        <v>120</v>
      </c>
      <c r="H2654" s="18">
        <v>0</v>
      </c>
      <c r="I2654" s="18">
        <v>249</v>
      </c>
      <c r="J2654" s="18">
        <v>0</v>
      </c>
      <c r="K2654" s="18">
        <v>0</v>
      </c>
      <c r="L2654" s="12">
        <v>0</v>
      </c>
      <c r="M2654" s="12">
        <v>0</v>
      </c>
      <c r="N2654" s="12">
        <v>0</v>
      </c>
    </row>
    <row r="2655" spans="1:14">
      <c r="A2655" s="11" t="s">
        <v>1435</v>
      </c>
      <c r="B2655" s="12">
        <v>104</v>
      </c>
      <c r="C2655" s="12">
        <v>90</v>
      </c>
      <c r="D2655" s="12" t="s">
        <v>1403</v>
      </c>
      <c r="E2655" s="12">
        <v>90</v>
      </c>
      <c r="F2655" s="73">
        <v>5</v>
      </c>
      <c r="G2655" s="73">
        <v>60</v>
      </c>
      <c r="H2655" s="12">
        <v>0</v>
      </c>
      <c r="I2655" s="12">
        <v>246</v>
      </c>
      <c r="J2655" s="12">
        <v>0</v>
      </c>
      <c r="K2655" s="12">
        <v>0</v>
      </c>
      <c r="L2655" s="12">
        <v>0</v>
      </c>
      <c r="M2655" s="12">
        <v>0</v>
      </c>
      <c r="N2655" s="12">
        <v>0</v>
      </c>
    </row>
    <row r="2656" spans="1:14" s="18" customFormat="1">
      <c r="A2656" s="19" t="s">
        <v>1435</v>
      </c>
      <c r="B2656" s="18">
        <v>104</v>
      </c>
      <c r="C2656" s="18">
        <v>90</v>
      </c>
      <c r="D2656" s="18" t="s">
        <v>1411</v>
      </c>
      <c r="E2656" s="18">
        <v>90</v>
      </c>
      <c r="F2656" s="29">
        <v>5</v>
      </c>
      <c r="G2656" s="29">
        <v>60</v>
      </c>
      <c r="H2656" s="18">
        <v>0</v>
      </c>
      <c r="I2656" s="18">
        <v>246</v>
      </c>
      <c r="J2656" s="18">
        <v>0</v>
      </c>
      <c r="K2656" s="18">
        <v>0</v>
      </c>
      <c r="L2656" s="12">
        <v>0</v>
      </c>
      <c r="M2656" s="12">
        <v>0</v>
      </c>
      <c r="N2656" s="12">
        <v>0</v>
      </c>
    </row>
    <row r="2657" spans="1:14" s="18" customFormat="1">
      <c r="A2657" s="19" t="s">
        <v>1435</v>
      </c>
      <c r="B2657" s="18">
        <v>104</v>
      </c>
      <c r="C2657" s="18">
        <v>90</v>
      </c>
      <c r="D2657" s="18" t="s">
        <v>1412</v>
      </c>
      <c r="E2657" s="18">
        <v>90</v>
      </c>
      <c r="F2657" s="29">
        <v>5</v>
      </c>
      <c r="G2657" s="29">
        <v>60</v>
      </c>
      <c r="H2657" s="18">
        <v>0</v>
      </c>
      <c r="I2657" s="18">
        <v>246</v>
      </c>
      <c r="J2657" s="18">
        <v>0</v>
      </c>
      <c r="K2657" s="18">
        <v>0</v>
      </c>
      <c r="L2657" s="12">
        <v>0</v>
      </c>
      <c r="M2657" s="12">
        <v>0</v>
      </c>
      <c r="N2657" s="12">
        <v>0</v>
      </c>
    </row>
    <row r="2658" spans="1:14" s="18" customFormat="1">
      <c r="A2658" s="17" t="s">
        <v>1435</v>
      </c>
      <c r="B2658" s="18">
        <v>104</v>
      </c>
      <c r="C2658" s="18">
        <v>90</v>
      </c>
      <c r="D2658" s="18" t="s">
        <v>1421</v>
      </c>
      <c r="E2658" s="18">
        <v>90</v>
      </c>
      <c r="F2658" s="29">
        <v>5</v>
      </c>
      <c r="G2658" s="29">
        <v>60</v>
      </c>
      <c r="H2658" s="18">
        <v>0</v>
      </c>
      <c r="I2658" s="18">
        <v>246</v>
      </c>
      <c r="J2658" s="18">
        <v>0</v>
      </c>
      <c r="K2658" s="18">
        <v>0</v>
      </c>
      <c r="L2658" s="12">
        <v>0</v>
      </c>
      <c r="M2658" s="12">
        <v>0</v>
      </c>
      <c r="N2658" s="12">
        <v>0</v>
      </c>
    </row>
    <row r="2659" spans="1:14" s="18" customFormat="1">
      <c r="A2659" s="17" t="s">
        <v>1435</v>
      </c>
      <c r="B2659" s="18">
        <v>104</v>
      </c>
      <c r="C2659" s="18">
        <v>90</v>
      </c>
      <c r="D2659" s="18" t="s">
        <v>1139</v>
      </c>
      <c r="E2659" s="18">
        <v>90</v>
      </c>
      <c r="F2659" s="29">
        <v>5</v>
      </c>
      <c r="G2659" s="29">
        <v>60</v>
      </c>
      <c r="H2659" s="18">
        <v>0</v>
      </c>
      <c r="I2659" s="18">
        <v>246</v>
      </c>
      <c r="J2659" s="18">
        <v>0</v>
      </c>
      <c r="K2659" s="18">
        <v>0</v>
      </c>
      <c r="L2659" s="12">
        <v>0</v>
      </c>
      <c r="M2659" s="12">
        <v>0</v>
      </c>
      <c r="N2659" s="12">
        <v>0</v>
      </c>
    </row>
    <row r="2661" spans="1:14">
      <c r="A2661" s="11" t="s">
        <v>1435</v>
      </c>
      <c r="B2661" s="12">
        <v>50</v>
      </c>
      <c r="C2661" s="12">
        <v>170</v>
      </c>
      <c r="D2661" s="12" t="s">
        <v>556</v>
      </c>
      <c r="E2661" s="12">
        <v>20</v>
      </c>
      <c r="F2661" s="73">
        <v>4</v>
      </c>
      <c r="G2661" s="21">
        <v>12</v>
      </c>
      <c r="H2661" s="12">
        <v>0</v>
      </c>
      <c r="I2661" s="12">
        <v>246</v>
      </c>
      <c r="J2661" s="12">
        <v>0</v>
      </c>
      <c r="K2661" s="12">
        <v>0</v>
      </c>
      <c r="L2661" s="12">
        <v>0</v>
      </c>
      <c r="M2661" s="12">
        <v>0</v>
      </c>
      <c r="N2661" s="12">
        <v>0</v>
      </c>
    </row>
    <row r="2662" spans="1:14">
      <c r="A2662" s="11" t="s">
        <v>1435</v>
      </c>
      <c r="B2662" s="12">
        <v>50</v>
      </c>
      <c r="C2662" s="12">
        <v>170</v>
      </c>
      <c r="D2662" s="12" t="s">
        <v>550</v>
      </c>
      <c r="E2662" s="12">
        <v>20</v>
      </c>
      <c r="F2662" s="73">
        <v>4</v>
      </c>
      <c r="G2662" s="21">
        <v>12</v>
      </c>
      <c r="H2662" s="12">
        <v>0</v>
      </c>
      <c r="I2662" s="12">
        <v>246</v>
      </c>
      <c r="J2662" s="12">
        <v>0</v>
      </c>
      <c r="K2662" s="12">
        <v>0</v>
      </c>
      <c r="L2662" s="12">
        <v>0</v>
      </c>
      <c r="M2662" s="12">
        <v>0</v>
      </c>
      <c r="N2662" s="12">
        <v>0</v>
      </c>
    </row>
    <row r="2663" spans="1:14">
      <c r="A2663" s="11" t="s">
        <v>1435</v>
      </c>
      <c r="B2663" s="12">
        <v>50</v>
      </c>
      <c r="C2663" s="12">
        <v>170</v>
      </c>
      <c r="D2663" s="12" t="s">
        <v>552</v>
      </c>
      <c r="E2663" s="12">
        <v>20</v>
      </c>
      <c r="F2663" s="73">
        <v>4</v>
      </c>
      <c r="G2663" s="21">
        <v>12</v>
      </c>
      <c r="H2663" s="12">
        <v>0</v>
      </c>
      <c r="I2663" s="12">
        <v>246</v>
      </c>
      <c r="J2663" s="12">
        <v>0</v>
      </c>
      <c r="K2663" s="12">
        <v>0</v>
      </c>
      <c r="L2663" s="12">
        <v>0</v>
      </c>
      <c r="M2663" s="12">
        <v>0</v>
      </c>
      <c r="N2663" s="12">
        <v>0</v>
      </c>
    </row>
    <row r="2664" spans="1:14">
      <c r="A2664" s="11" t="s">
        <v>1435</v>
      </c>
      <c r="B2664" s="12">
        <v>50</v>
      </c>
      <c r="C2664" s="12">
        <v>170</v>
      </c>
      <c r="D2664" s="12" t="s">
        <v>539</v>
      </c>
      <c r="E2664" s="12">
        <v>20</v>
      </c>
      <c r="F2664" s="73">
        <v>4</v>
      </c>
      <c r="G2664" s="21">
        <v>12</v>
      </c>
      <c r="H2664" s="12">
        <v>0</v>
      </c>
      <c r="I2664" s="12">
        <v>246</v>
      </c>
      <c r="J2664" s="12">
        <v>0</v>
      </c>
      <c r="K2664" s="12">
        <v>0</v>
      </c>
      <c r="L2664" s="12">
        <v>0</v>
      </c>
      <c r="M2664" s="12">
        <v>0</v>
      </c>
      <c r="N2664" s="12">
        <v>0</v>
      </c>
    </row>
    <row r="2665" spans="1:14">
      <c r="A2665" s="11" t="s">
        <v>1435</v>
      </c>
      <c r="B2665" s="12">
        <v>50</v>
      </c>
      <c r="C2665" s="12">
        <v>170</v>
      </c>
      <c r="D2665" s="12" t="s">
        <v>548</v>
      </c>
      <c r="E2665" s="12">
        <v>20</v>
      </c>
      <c r="F2665" s="73">
        <v>4</v>
      </c>
      <c r="G2665" s="21">
        <v>12</v>
      </c>
      <c r="H2665" s="12">
        <v>0</v>
      </c>
      <c r="I2665" s="12">
        <v>246</v>
      </c>
      <c r="J2665" s="12">
        <v>0</v>
      </c>
      <c r="K2665" s="12">
        <v>0</v>
      </c>
      <c r="L2665" s="12">
        <v>0</v>
      </c>
      <c r="M2665" s="12">
        <v>0</v>
      </c>
      <c r="N2665" s="12">
        <v>0</v>
      </c>
    </row>
    <row r="2666" spans="1:14">
      <c r="A2666" s="11" t="s">
        <v>1435</v>
      </c>
      <c r="B2666" s="12">
        <v>47</v>
      </c>
      <c r="C2666" s="12">
        <v>137</v>
      </c>
      <c r="D2666" s="12" t="s">
        <v>556</v>
      </c>
      <c r="E2666" s="12">
        <v>20</v>
      </c>
      <c r="F2666" s="73">
        <v>4</v>
      </c>
      <c r="G2666" s="21">
        <v>12</v>
      </c>
      <c r="H2666" s="12">
        <v>0</v>
      </c>
      <c r="I2666" s="12">
        <v>246</v>
      </c>
      <c r="J2666" s="12">
        <v>0</v>
      </c>
      <c r="K2666" s="12">
        <v>0</v>
      </c>
      <c r="L2666" s="12">
        <v>0</v>
      </c>
      <c r="M2666" s="12">
        <v>0</v>
      </c>
      <c r="N2666" s="12">
        <v>0</v>
      </c>
    </row>
    <row r="2667" spans="1:14">
      <c r="A2667" s="11" t="s">
        <v>1435</v>
      </c>
      <c r="B2667" s="12">
        <v>47</v>
      </c>
      <c r="C2667" s="12">
        <v>137</v>
      </c>
      <c r="D2667" s="12" t="s">
        <v>550</v>
      </c>
      <c r="E2667" s="12">
        <v>20</v>
      </c>
      <c r="F2667" s="73">
        <v>4</v>
      </c>
      <c r="G2667" s="21">
        <v>12</v>
      </c>
      <c r="H2667" s="12">
        <v>0</v>
      </c>
      <c r="I2667" s="12">
        <v>246</v>
      </c>
      <c r="J2667" s="12">
        <v>0</v>
      </c>
      <c r="K2667" s="12">
        <v>0</v>
      </c>
      <c r="L2667" s="12">
        <v>0</v>
      </c>
      <c r="M2667" s="12">
        <v>0</v>
      </c>
      <c r="N2667" s="12">
        <v>0</v>
      </c>
    </row>
    <row r="2668" spans="1:14">
      <c r="A2668" s="11" t="s">
        <v>1435</v>
      </c>
      <c r="B2668" s="12">
        <v>47</v>
      </c>
      <c r="C2668" s="12">
        <v>137</v>
      </c>
      <c r="D2668" s="12" t="s">
        <v>552</v>
      </c>
      <c r="E2668" s="12">
        <v>20</v>
      </c>
      <c r="F2668" s="73">
        <v>4</v>
      </c>
      <c r="G2668" s="21">
        <v>12</v>
      </c>
      <c r="H2668" s="12">
        <v>0</v>
      </c>
      <c r="I2668" s="12">
        <v>246</v>
      </c>
      <c r="J2668" s="12">
        <v>0</v>
      </c>
      <c r="K2668" s="12">
        <v>0</v>
      </c>
      <c r="L2668" s="12">
        <v>0</v>
      </c>
      <c r="M2668" s="12">
        <v>0</v>
      </c>
      <c r="N2668" s="12">
        <v>0</v>
      </c>
    </row>
    <row r="2669" spans="1:14">
      <c r="A2669" s="11" t="s">
        <v>1435</v>
      </c>
      <c r="B2669" s="12">
        <v>47</v>
      </c>
      <c r="C2669" s="12">
        <v>137</v>
      </c>
      <c r="D2669" s="12" t="s">
        <v>539</v>
      </c>
      <c r="E2669" s="12">
        <v>20</v>
      </c>
      <c r="F2669" s="73">
        <v>4</v>
      </c>
      <c r="G2669" s="21">
        <v>12</v>
      </c>
      <c r="H2669" s="12">
        <v>0</v>
      </c>
      <c r="I2669" s="12">
        <v>246</v>
      </c>
      <c r="J2669" s="12">
        <v>0</v>
      </c>
      <c r="K2669" s="12">
        <v>0</v>
      </c>
      <c r="L2669" s="12">
        <v>0</v>
      </c>
      <c r="M2669" s="12">
        <v>0</v>
      </c>
      <c r="N2669" s="12">
        <v>0</v>
      </c>
    </row>
    <row r="2670" spans="1:14">
      <c r="A2670" s="11" t="s">
        <v>1435</v>
      </c>
      <c r="B2670" s="12">
        <v>47</v>
      </c>
      <c r="C2670" s="12">
        <v>137</v>
      </c>
      <c r="D2670" s="12" t="s">
        <v>548</v>
      </c>
      <c r="E2670" s="12">
        <v>20</v>
      </c>
      <c r="F2670" s="73">
        <v>4</v>
      </c>
      <c r="G2670" s="21">
        <v>12</v>
      </c>
      <c r="H2670" s="12">
        <v>0</v>
      </c>
      <c r="I2670" s="12">
        <v>246</v>
      </c>
      <c r="J2670" s="12">
        <v>0</v>
      </c>
      <c r="K2670" s="12">
        <v>0</v>
      </c>
      <c r="L2670" s="12">
        <v>0</v>
      </c>
      <c r="M2670" s="12">
        <v>0</v>
      </c>
      <c r="N2670" s="12">
        <v>0</v>
      </c>
    </row>
    <row r="2671" spans="1:14">
      <c r="A2671" s="11" t="s">
        <v>1435</v>
      </c>
      <c r="B2671" s="12">
        <v>49</v>
      </c>
      <c r="C2671" s="12">
        <v>68</v>
      </c>
      <c r="D2671" s="12" t="s">
        <v>556</v>
      </c>
      <c r="E2671" s="12">
        <v>20</v>
      </c>
      <c r="F2671" s="73">
        <v>4</v>
      </c>
      <c r="G2671" s="21">
        <v>12</v>
      </c>
      <c r="H2671" s="12">
        <v>0</v>
      </c>
      <c r="I2671" s="12">
        <v>246</v>
      </c>
      <c r="J2671" s="12">
        <v>0</v>
      </c>
      <c r="K2671" s="12">
        <v>0</v>
      </c>
      <c r="L2671" s="12">
        <v>0</v>
      </c>
      <c r="M2671" s="12">
        <v>0</v>
      </c>
      <c r="N2671" s="12">
        <v>0</v>
      </c>
    </row>
    <row r="2672" spans="1:14">
      <c r="A2672" s="11" t="s">
        <v>1435</v>
      </c>
      <c r="B2672" s="12">
        <v>49</v>
      </c>
      <c r="C2672" s="12">
        <v>68</v>
      </c>
      <c r="D2672" s="12" t="s">
        <v>550</v>
      </c>
      <c r="E2672" s="12">
        <v>20</v>
      </c>
      <c r="F2672" s="73">
        <v>4</v>
      </c>
      <c r="G2672" s="21">
        <v>12</v>
      </c>
      <c r="H2672" s="12">
        <v>0</v>
      </c>
      <c r="I2672" s="12">
        <v>246</v>
      </c>
      <c r="J2672" s="12">
        <v>0</v>
      </c>
      <c r="K2672" s="12">
        <v>0</v>
      </c>
      <c r="L2672" s="12">
        <v>0</v>
      </c>
      <c r="M2672" s="12">
        <v>0</v>
      </c>
      <c r="N2672" s="12">
        <v>0</v>
      </c>
    </row>
    <row r="2673" spans="1:14">
      <c r="A2673" s="11" t="s">
        <v>1435</v>
      </c>
      <c r="B2673" s="12">
        <v>49</v>
      </c>
      <c r="C2673" s="12">
        <v>68</v>
      </c>
      <c r="D2673" s="12" t="s">
        <v>552</v>
      </c>
      <c r="E2673" s="12">
        <v>20</v>
      </c>
      <c r="F2673" s="73">
        <v>4</v>
      </c>
      <c r="G2673" s="21">
        <v>12</v>
      </c>
      <c r="H2673" s="12">
        <v>0</v>
      </c>
      <c r="I2673" s="12">
        <v>246</v>
      </c>
      <c r="J2673" s="12">
        <v>0</v>
      </c>
      <c r="K2673" s="12">
        <v>0</v>
      </c>
      <c r="L2673" s="12">
        <v>0</v>
      </c>
      <c r="M2673" s="12">
        <v>0</v>
      </c>
      <c r="N2673" s="12">
        <v>0</v>
      </c>
    </row>
    <row r="2674" spans="1:14">
      <c r="A2674" s="11" t="s">
        <v>1435</v>
      </c>
      <c r="B2674" s="12">
        <v>49</v>
      </c>
      <c r="C2674" s="12">
        <v>68</v>
      </c>
      <c r="D2674" s="12" t="s">
        <v>539</v>
      </c>
      <c r="E2674" s="12">
        <v>20</v>
      </c>
      <c r="F2674" s="73">
        <v>4</v>
      </c>
      <c r="G2674" s="21">
        <v>12</v>
      </c>
      <c r="H2674" s="12">
        <v>0</v>
      </c>
      <c r="I2674" s="12">
        <v>246</v>
      </c>
      <c r="J2674" s="12">
        <v>0</v>
      </c>
      <c r="K2674" s="12">
        <v>0</v>
      </c>
      <c r="L2674" s="12">
        <v>0</v>
      </c>
      <c r="M2674" s="12">
        <v>0</v>
      </c>
      <c r="N2674" s="12">
        <v>0</v>
      </c>
    </row>
    <row r="2675" spans="1:14">
      <c r="A2675" s="11" t="s">
        <v>1435</v>
      </c>
      <c r="B2675" s="12">
        <v>49</v>
      </c>
      <c r="C2675" s="12">
        <v>68</v>
      </c>
      <c r="D2675" s="12" t="s">
        <v>548</v>
      </c>
      <c r="E2675" s="12">
        <v>20</v>
      </c>
      <c r="F2675" s="73">
        <v>4</v>
      </c>
      <c r="G2675" s="21">
        <v>12</v>
      </c>
      <c r="H2675" s="12">
        <v>0</v>
      </c>
      <c r="I2675" s="12">
        <v>246</v>
      </c>
      <c r="J2675" s="12">
        <v>0</v>
      </c>
      <c r="K2675" s="12">
        <v>0</v>
      </c>
      <c r="L2675" s="12">
        <v>0</v>
      </c>
      <c r="M2675" s="12">
        <v>0</v>
      </c>
      <c r="N2675" s="12">
        <v>0</v>
      </c>
    </row>
    <row r="2676" spans="1:14">
      <c r="A2676" s="11" t="s">
        <v>1435</v>
      </c>
      <c r="B2676" s="12">
        <v>31</v>
      </c>
      <c r="C2676" s="12">
        <v>31</v>
      </c>
      <c r="D2676" s="12" t="s">
        <v>556</v>
      </c>
      <c r="E2676" s="12">
        <v>20</v>
      </c>
      <c r="F2676" s="73">
        <v>4</v>
      </c>
      <c r="G2676" s="21">
        <v>12</v>
      </c>
      <c r="H2676" s="12">
        <v>0</v>
      </c>
      <c r="I2676" s="12">
        <v>246</v>
      </c>
      <c r="J2676" s="12">
        <v>0</v>
      </c>
      <c r="K2676" s="12">
        <v>0</v>
      </c>
      <c r="L2676" s="12">
        <v>0</v>
      </c>
      <c r="M2676" s="12">
        <v>0</v>
      </c>
      <c r="N2676" s="12">
        <v>0</v>
      </c>
    </row>
    <row r="2677" spans="1:14">
      <c r="A2677" s="11" t="s">
        <v>1435</v>
      </c>
      <c r="B2677" s="12">
        <v>31</v>
      </c>
      <c r="C2677" s="12">
        <v>31</v>
      </c>
      <c r="D2677" s="12" t="s">
        <v>550</v>
      </c>
      <c r="E2677" s="12">
        <v>20</v>
      </c>
      <c r="F2677" s="73">
        <v>4</v>
      </c>
      <c r="G2677" s="21">
        <v>12</v>
      </c>
      <c r="H2677" s="12">
        <v>0</v>
      </c>
      <c r="I2677" s="12">
        <v>246</v>
      </c>
      <c r="J2677" s="12">
        <v>0</v>
      </c>
      <c r="K2677" s="12">
        <v>0</v>
      </c>
      <c r="L2677" s="12">
        <v>0</v>
      </c>
      <c r="M2677" s="12">
        <v>0</v>
      </c>
      <c r="N2677" s="12">
        <v>0</v>
      </c>
    </row>
    <row r="2678" spans="1:14">
      <c r="A2678" s="11" t="s">
        <v>1435</v>
      </c>
      <c r="B2678" s="12">
        <v>31</v>
      </c>
      <c r="C2678" s="12">
        <v>31</v>
      </c>
      <c r="D2678" s="12" t="s">
        <v>552</v>
      </c>
      <c r="E2678" s="12">
        <v>20</v>
      </c>
      <c r="F2678" s="73">
        <v>4</v>
      </c>
      <c r="G2678" s="21">
        <v>12</v>
      </c>
      <c r="H2678" s="12">
        <v>0</v>
      </c>
      <c r="I2678" s="12">
        <v>246</v>
      </c>
      <c r="J2678" s="12">
        <v>0</v>
      </c>
      <c r="K2678" s="12">
        <v>0</v>
      </c>
      <c r="L2678" s="12">
        <v>0</v>
      </c>
      <c r="M2678" s="12">
        <v>0</v>
      </c>
      <c r="N2678" s="12">
        <v>0</v>
      </c>
    </row>
    <row r="2679" spans="1:14">
      <c r="A2679" s="11" t="s">
        <v>1435</v>
      </c>
      <c r="B2679" s="12">
        <v>31</v>
      </c>
      <c r="C2679" s="12">
        <v>31</v>
      </c>
      <c r="D2679" s="12" t="s">
        <v>539</v>
      </c>
      <c r="E2679" s="12">
        <v>20</v>
      </c>
      <c r="F2679" s="73">
        <v>4</v>
      </c>
      <c r="G2679" s="21">
        <v>12</v>
      </c>
      <c r="H2679" s="12">
        <v>0</v>
      </c>
      <c r="I2679" s="12">
        <v>246</v>
      </c>
      <c r="J2679" s="12">
        <v>0</v>
      </c>
      <c r="K2679" s="12">
        <v>0</v>
      </c>
      <c r="L2679" s="12">
        <v>0</v>
      </c>
      <c r="M2679" s="12">
        <v>0</v>
      </c>
      <c r="N2679" s="12">
        <v>0</v>
      </c>
    </row>
    <row r="2680" spans="1:14">
      <c r="A2680" s="11" t="s">
        <v>1435</v>
      </c>
      <c r="B2680" s="12">
        <v>31</v>
      </c>
      <c r="C2680" s="12">
        <v>31</v>
      </c>
      <c r="D2680" s="12" t="s">
        <v>548</v>
      </c>
      <c r="E2680" s="12">
        <v>20</v>
      </c>
      <c r="F2680" s="73">
        <v>4</v>
      </c>
      <c r="G2680" s="21">
        <v>12</v>
      </c>
      <c r="H2680" s="12">
        <v>0</v>
      </c>
      <c r="I2680" s="12">
        <v>246</v>
      </c>
      <c r="J2680" s="12">
        <v>0</v>
      </c>
      <c r="K2680" s="12">
        <v>0</v>
      </c>
      <c r="L2680" s="12">
        <v>0</v>
      </c>
      <c r="M2680" s="12">
        <v>0</v>
      </c>
      <c r="N2680" s="12">
        <v>0</v>
      </c>
    </row>
    <row r="2681" spans="1:14">
      <c r="A2681" s="11" t="s">
        <v>1435</v>
      </c>
      <c r="B2681" s="12">
        <v>60</v>
      </c>
      <c r="C2681" s="12">
        <v>22</v>
      </c>
      <c r="D2681" s="12" t="s">
        <v>556</v>
      </c>
      <c r="E2681" s="12">
        <v>20</v>
      </c>
      <c r="F2681" s="73">
        <v>4</v>
      </c>
      <c r="G2681" s="21">
        <v>12</v>
      </c>
      <c r="H2681" s="12">
        <v>0</v>
      </c>
      <c r="I2681" s="12">
        <v>246</v>
      </c>
      <c r="J2681" s="12">
        <v>0</v>
      </c>
      <c r="K2681" s="12">
        <v>0</v>
      </c>
      <c r="L2681" s="12">
        <v>0</v>
      </c>
      <c r="M2681" s="12">
        <v>0</v>
      </c>
      <c r="N2681" s="12">
        <v>0</v>
      </c>
    </row>
    <row r="2682" spans="1:14">
      <c r="A2682" s="11" t="s">
        <v>1435</v>
      </c>
      <c r="B2682" s="12">
        <v>60</v>
      </c>
      <c r="C2682" s="12">
        <v>22</v>
      </c>
      <c r="D2682" s="12" t="s">
        <v>550</v>
      </c>
      <c r="E2682" s="12">
        <v>20</v>
      </c>
      <c r="F2682" s="73">
        <v>4</v>
      </c>
      <c r="G2682" s="21">
        <v>12</v>
      </c>
      <c r="H2682" s="12">
        <v>0</v>
      </c>
      <c r="I2682" s="12">
        <v>246</v>
      </c>
      <c r="J2682" s="12">
        <v>0</v>
      </c>
      <c r="K2682" s="12">
        <v>0</v>
      </c>
      <c r="L2682" s="12">
        <v>0</v>
      </c>
      <c r="M2682" s="12">
        <v>0</v>
      </c>
      <c r="N2682" s="12">
        <v>0</v>
      </c>
    </row>
    <row r="2683" spans="1:14">
      <c r="A2683" s="11" t="s">
        <v>1435</v>
      </c>
      <c r="B2683" s="12">
        <v>60</v>
      </c>
      <c r="C2683" s="12">
        <v>22</v>
      </c>
      <c r="D2683" s="12" t="s">
        <v>552</v>
      </c>
      <c r="E2683" s="12">
        <v>20</v>
      </c>
      <c r="F2683" s="73">
        <v>4</v>
      </c>
      <c r="G2683" s="21">
        <v>12</v>
      </c>
      <c r="H2683" s="12">
        <v>0</v>
      </c>
      <c r="I2683" s="12">
        <v>246</v>
      </c>
      <c r="J2683" s="12">
        <v>0</v>
      </c>
      <c r="K2683" s="12">
        <v>0</v>
      </c>
      <c r="L2683" s="12">
        <v>0</v>
      </c>
      <c r="M2683" s="12">
        <v>0</v>
      </c>
      <c r="N2683" s="12">
        <v>0</v>
      </c>
    </row>
    <row r="2684" spans="1:14">
      <c r="A2684" s="11" t="s">
        <v>1435</v>
      </c>
      <c r="B2684" s="12">
        <v>60</v>
      </c>
      <c r="C2684" s="12">
        <v>22</v>
      </c>
      <c r="D2684" s="12" t="s">
        <v>539</v>
      </c>
      <c r="E2684" s="12">
        <v>20</v>
      </c>
      <c r="F2684" s="73">
        <v>4</v>
      </c>
      <c r="G2684" s="21">
        <v>12</v>
      </c>
      <c r="H2684" s="12">
        <v>0</v>
      </c>
      <c r="I2684" s="12">
        <v>246</v>
      </c>
      <c r="J2684" s="12">
        <v>0</v>
      </c>
      <c r="K2684" s="12">
        <v>0</v>
      </c>
      <c r="L2684" s="12">
        <v>0</v>
      </c>
      <c r="M2684" s="12">
        <v>0</v>
      </c>
      <c r="N2684" s="12">
        <v>0</v>
      </c>
    </row>
    <row r="2685" spans="1:14">
      <c r="A2685" s="11" t="s">
        <v>1435</v>
      </c>
      <c r="B2685" s="12">
        <v>60</v>
      </c>
      <c r="C2685" s="12">
        <v>22</v>
      </c>
      <c r="D2685" s="12" t="s">
        <v>548</v>
      </c>
      <c r="E2685" s="12">
        <v>20</v>
      </c>
      <c r="F2685" s="73">
        <v>4</v>
      </c>
      <c r="G2685" s="21">
        <v>12</v>
      </c>
      <c r="H2685" s="12">
        <v>0</v>
      </c>
      <c r="I2685" s="12">
        <v>246</v>
      </c>
      <c r="J2685" s="12">
        <v>0</v>
      </c>
      <c r="K2685" s="12">
        <v>0</v>
      </c>
      <c r="L2685" s="12">
        <v>0</v>
      </c>
      <c r="M2685" s="12">
        <v>0</v>
      </c>
      <c r="N2685" s="12">
        <v>0</v>
      </c>
    </row>
    <row r="2686" spans="1:14">
      <c r="A2686" s="11" t="s">
        <v>1435</v>
      </c>
      <c r="B2686" s="12">
        <v>97</v>
      </c>
      <c r="C2686" s="12">
        <v>77</v>
      </c>
      <c r="D2686" s="12" t="s">
        <v>556</v>
      </c>
      <c r="E2686" s="12">
        <v>20</v>
      </c>
      <c r="F2686" s="73">
        <v>4</v>
      </c>
      <c r="G2686" s="21">
        <v>12</v>
      </c>
      <c r="H2686" s="12">
        <v>0</v>
      </c>
      <c r="I2686" s="12">
        <v>246</v>
      </c>
      <c r="J2686" s="12">
        <v>0</v>
      </c>
      <c r="K2686" s="12">
        <v>0</v>
      </c>
      <c r="L2686" s="12">
        <v>0</v>
      </c>
      <c r="M2686" s="12">
        <v>0</v>
      </c>
      <c r="N2686" s="12">
        <v>0</v>
      </c>
    </row>
    <row r="2687" spans="1:14">
      <c r="A2687" s="11" t="s">
        <v>1435</v>
      </c>
      <c r="B2687" s="12">
        <v>97</v>
      </c>
      <c r="C2687" s="12">
        <v>77</v>
      </c>
      <c r="D2687" s="12" t="s">
        <v>550</v>
      </c>
      <c r="E2687" s="12">
        <v>20</v>
      </c>
      <c r="F2687" s="73">
        <v>4</v>
      </c>
      <c r="G2687" s="21">
        <v>12</v>
      </c>
      <c r="H2687" s="12">
        <v>0</v>
      </c>
      <c r="I2687" s="12">
        <v>246</v>
      </c>
      <c r="J2687" s="12">
        <v>0</v>
      </c>
      <c r="K2687" s="12">
        <v>0</v>
      </c>
      <c r="L2687" s="12">
        <v>0</v>
      </c>
      <c r="M2687" s="12">
        <v>0</v>
      </c>
      <c r="N2687" s="12">
        <v>0</v>
      </c>
    </row>
    <row r="2688" spans="1:14">
      <c r="A2688" s="11" t="s">
        <v>1435</v>
      </c>
      <c r="B2688" s="12">
        <v>97</v>
      </c>
      <c r="C2688" s="12">
        <v>77</v>
      </c>
      <c r="D2688" s="12" t="s">
        <v>552</v>
      </c>
      <c r="E2688" s="12">
        <v>20</v>
      </c>
      <c r="F2688" s="73">
        <v>4</v>
      </c>
      <c r="G2688" s="21">
        <v>12</v>
      </c>
      <c r="H2688" s="12">
        <v>0</v>
      </c>
      <c r="I2688" s="12">
        <v>246</v>
      </c>
      <c r="J2688" s="12">
        <v>0</v>
      </c>
      <c r="K2688" s="12">
        <v>0</v>
      </c>
      <c r="L2688" s="12">
        <v>0</v>
      </c>
      <c r="M2688" s="12">
        <v>0</v>
      </c>
      <c r="N2688" s="12">
        <v>0</v>
      </c>
    </row>
    <row r="2689" spans="1:14">
      <c r="A2689" s="11" t="s">
        <v>1435</v>
      </c>
      <c r="B2689" s="12">
        <v>97</v>
      </c>
      <c r="C2689" s="12">
        <v>77</v>
      </c>
      <c r="D2689" s="12" t="s">
        <v>539</v>
      </c>
      <c r="E2689" s="12">
        <v>20</v>
      </c>
      <c r="F2689" s="73">
        <v>4</v>
      </c>
      <c r="G2689" s="21">
        <v>12</v>
      </c>
      <c r="H2689" s="12">
        <v>0</v>
      </c>
      <c r="I2689" s="12">
        <v>246</v>
      </c>
      <c r="J2689" s="12">
        <v>0</v>
      </c>
      <c r="K2689" s="12">
        <v>0</v>
      </c>
      <c r="L2689" s="12">
        <v>0</v>
      </c>
      <c r="M2689" s="12">
        <v>0</v>
      </c>
      <c r="N2689" s="12">
        <v>0</v>
      </c>
    </row>
    <row r="2690" spans="1:14">
      <c r="A2690" s="11" t="s">
        <v>1435</v>
      </c>
      <c r="B2690" s="12">
        <v>97</v>
      </c>
      <c r="C2690" s="12">
        <v>77</v>
      </c>
      <c r="D2690" s="12" t="s">
        <v>548</v>
      </c>
      <c r="E2690" s="12">
        <v>20</v>
      </c>
      <c r="F2690" s="73">
        <v>4</v>
      </c>
      <c r="G2690" s="21">
        <v>12</v>
      </c>
      <c r="H2690" s="12">
        <v>0</v>
      </c>
      <c r="I2690" s="12">
        <v>246</v>
      </c>
      <c r="J2690" s="12">
        <v>0</v>
      </c>
      <c r="K2690" s="12">
        <v>0</v>
      </c>
      <c r="L2690" s="12">
        <v>0</v>
      </c>
      <c r="M2690" s="12">
        <v>0</v>
      </c>
      <c r="N2690" s="12">
        <v>0</v>
      </c>
    </row>
    <row r="2691" spans="1:14">
      <c r="A2691" s="11" t="s">
        <v>1435</v>
      </c>
      <c r="B2691" s="12">
        <v>95</v>
      </c>
      <c r="C2691" s="12">
        <v>40</v>
      </c>
      <c r="D2691" s="12" t="s">
        <v>556</v>
      </c>
      <c r="E2691" s="12">
        <v>20</v>
      </c>
      <c r="F2691" s="73">
        <v>4</v>
      </c>
      <c r="G2691" s="21">
        <v>12</v>
      </c>
      <c r="H2691" s="12">
        <v>0</v>
      </c>
      <c r="I2691" s="12">
        <v>246</v>
      </c>
      <c r="J2691" s="12">
        <v>0</v>
      </c>
      <c r="K2691" s="12">
        <v>0</v>
      </c>
      <c r="L2691" s="12">
        <v>0</v>
      </c>
      <c r="M2691" s="12">
        <v>0</v>
      </c>
      <c r="N2691" s="12">
        <v>0</v>
      </c>
    </row>
    <row r="2692" spans="1:14">
      <c r="A2692" s="11" t="s">
        <v>1435</v>
      </c>
      <c r="B2692" s="12">
        <v>95</v>
      </c>
      <c r="C2692" s="12">
        <v>40</v>
      </c>
      <c r="D2692" s="12" t="s">
        <v>550</v>
      </c>
      <c r="E2692" s="12">
        <v>20</v>
      </c>
      <c r="F2692" s="73">
        <v>4</v>
      </c>
      <c r="G2692" s="21">
        <v>12</v>
      </c>
      <c r="H2692" s="12">
        <v>0</v>
      </c>
      <c r="I2692" s="12">
        <v>246</v>
      </c>
      <c r="J2692" s="12">
        <v>0</v>
      </c>
      <c r="K2692" s="12">
        <v>0</v>
      </c>
      <c r="L2692" s="12">
        <v>0</v>
      </c>
      <c r="M2692" s="12">
        <v>0</v>
      </c>
      <c r="N2692" s="12">
        <v>0</v>
      </c>
    </row>
    <row r="2693" spans="1:14">
      <c r="A2693" s="11" t="s">
        <v>1435</v>
      </c>
      <c r="B2693" s="12">
        <v>95</v>
      </c>
      <c r="C2693" s="12">
        <v>40</v>
      </c>
      <c r="D2693" s="12" t="s">
        <v>552</v>
      </c>
      <c r="E2693" s="12">
        <v>20</v>
      </c>
      <c r="F2693" s="73">
        <v>4</v>
      </c>
      <c r="G2693" s="21">
        <v>12</v>
      </c>
      <c r="H2693" s="12">
        <v>0</v>
      </c>
      <c r="I2693" s="12">
        <v>246</v>
      </c>
      <c r="J2693" s="12">
        <v>0</v>
      </c>
      <c r="K2693" s="12">
        <v>0</v>
      </c>
      <c r="L2693" s="12">
        <v>0</v>
      </c>
      <c r="M2693" s="12">
        <v>0</v>
      </c>
      <c r="N2693" s="12">
        <v>0</v>
      </c>
    </row>
    <row r="2694" spans="1:14">
      <c r="A2694" s="11" t="s">
        <v>1435</v>
      </c>
      <c r="B2694" s="12">
        <v>95</v>
      </c>
      <c r="C2694" s="12">
        <v>40</v>
      </c>
      <c r="D2694" s="12" t="s">
        <v>539</v>
      </c>
      <c r="E2694" s="12">
        <v>20</v>
      </c>
      <c r="F2694" s="73">
        <v>4</v>
      </c>
      <c r="G2694" s="21">
        <v>12</v>
      </c>
      <c r="H2694" s="12">
        <v>0</v>
      </c>
      <c r="I2694" s="12">
        <v>246</v>
      </c>
      <c r="J2694" s="12">
        <v>0</v>
      </c>
      <c r="K2694" s="12">
        <v>0</v>
      </c>
      <c r="L2694" s="12">
        <v>0</v>
      </c>
      <c r="M2694" s="12">
        <v>0</v>
      </c>
      <c r="N2694" s="12">
        <v>0</v>
      </c>
    </row>
    <row r="2695" spans="1:14">
      <c r="A2695" s="11" t="s">
        <v>1435</v>
      </c>
      <c r="B2695" s="12">
        <v>95</v>
      </c>
      <c r="C2695" s="12">
        <v>40</v>
      </c>
      <c r="D2695" s="12" t="s">
        <v>548</v>
      </c>
      <c r="E2695" s="12">
        <v>20</v>
      </c>
      <c r="F2695" s="73">
        <v>4</v>
      </c>
      <c r="G2695" s="21">
        <v>12</v>
      </c>
      <c r="H2695" s="12">
        <v>0</v>
      </c>
      <c r="I2695" s="12">
        <v>246</v>
      </c>
      <c r="J2695" s="12">
        <v>0</v>
      </c>
      <c r="K2695" s="12">
        <v>0</v>
      </c>
      <c r="L2695" s="12">
        <v>0</v>
      </c>
      <c r="M2695" s="12">
        <v>0</v>
      </c>
      <c r="N2695" s="12">
        <v>0</v>
      </c>
    </row>
    <row r="2696" spans="1:14">
      <c r="A2696" s="11" t="s">
        <v>1435</v>
      </c>
      <c r="B2696" s="12">
        <v>112</v>
      </c>
      <c r="C2696" s="12">
        <v>160</v>
      </c>
      <c r="D2696" s="12" t="s">
        <v>556</v>
      </c>
      <c r="E2696" s="12">
        <v>20</v>
      </c>
      <c r="F2696" s="73">
        <v>4</v>
      </c>
      <c r="G2696" s="21">
        <v>12</v>
      </c>
      <c r="H2696" s="12">
        <v>0</v>
      </c>
      <c r="I2696" s="12">
        <v>246</v>
      </c>
      <c r="J2696" s="12">
        <v>0</v>
      </c>
      <c r="K2696" s="12">
        <v>0</v>
      </c>
      <c r="L2696" s="12">
        <v>0</v>
      </c>
      <c r="M2696" s="12">
        <v>0</v>
      </c>
      <c r="N2696" s="12">
        <v>0</v>
      </c>
    </row>
    <row r="2697" spans="1:14">
      <c r="A2697" s="11" t="s">
        <v>1435</v>
      </c>
      <c r="B2697" s="12">
        <v>112</v>
      </c>
      <c r="C2697" s="12">
        <v>160</v>
      </c>
      <c r="D2697" s="12" t="s">
        <v>550</v>
      </c>
      <c r="E2697" s="12">
        <v>20</v>
      </c>
      <c r="F2697" s="73">
        <v>4</v>
      </c>
      <c r="G2697" s="21">
        <v>12</v>
      </c>
      <c r="H2697" s="12">
        <v>0</v>
      </c>
      <c r="I2697" s="12">
        <v>246</v>
      </c>
      <c r="J2697" s="12">
        <v>0</v>
      </c>
      <c r="K2697" s="12">
        <v>0</v>
      </c>
      <c r="L2697" s="12">
        <v>0</v>
      </c>
      <c r="M2697" s="12">
        <v>0</v>
      </c>
      <c r="N2697" s="12">
        <v>0</v>
      </c>
    </row>
    <row r="2698" spans="1:14">
      <c r="A2698" s="11" t="s">
        <v>1435</v>
      </c>
      <c r="B2698" s="12">
        <v>112</v>
      </c>
      <c r="C2698" s="12">
        <v>160</v>
      </c>
      <c r="D2698" s="12" t="s">
        <v>552</v>
      </c>
      <c r="E2698" s="12">
        <v>20</v>
      </c>
      <c r="F2698" s="73">
        <v>4</v>
      </c>
      <c r="G2698" s="21">
        <v>12</v>
      </c>
      <c r="H2698" s="12">
        <v>0</v>
      </c>
      <c r="I2698" s="12">
        <v>246</v>
      </c>
      <c r="J2698" s="12">
        <v>0</v>
      </c>
      <c r="K2698" s="12">
        <v>0</v>
      </c>
      <c r="L2698" s="12">
        <v>0</v>
      </c>
      <c r="M2698" s="12">
        <v>0</v>
      </c>
      <c r="N2698" s="12">
        <v>0</v>
      </c>
    </row>
    <row r="2699" spans="1:14">
      <c r="A2699" s="11" t="s">
        <v>1435</v>
      </c>
      <c r="B2699" s="12">
        <v>112</v>
      </c>
      <c r="C2699" s="12">
        <v>160</v>
      </c>
      <c r="D2699" s="12" t="s">
        <v>539</v>
      </c>
      <c r="E2699" s="12">
        <v>20</v>
      </c>
      <c r="F2699" s="73">
        <v>4</v>
      </c>
      <c r="G2699" s="21">
        <v>12</v>
      </c>
      <c r="H2699" s="12">
        <v>0</v>
      </c>
      <c r="I2699" s="12">
        <v>246</v>
      </c>
      <c r="J2699" s="12">
        <v>0</v>
      </c>
      <c r="K2699" s="12">
        <v>0</v>
      </c>
      <c r="L2699" s="12">
        <v>0</v>
      </c>
      <c r="M2699" s="12">
        <v>0</v>
      </c>
      <c r="N2699" s="12">
        <v>0</v>
      </c>
    </row>
    <row r="2700" spans="1:14">
      <c r="A2700" s="11" t="s">
        <v>1435</v>
      </c>
      <c r="B2700" s="12">
        <v>112</v>
      </c>
      <c r="C2700" s="12">
        <v>160</v>
      </c>
      <c r="D2700" s="12" t="s">
        <v>548</v>
      </c>
      <c r="E2700" s="12">
        <v>20</v>
      </c>
      <c r="F2700" s="73">
        <v>4</v>
      </c>
      <c r="G2700" s="21">
        <v>12</v>
      </c>
      <c r="H2700" s="12">
        <v>0</v>
      </c>
      <c r="I2700" s="12">
        <v>246</v>
      </c>
      <c r="J2700" s="12">
        <v>0</v>
      </c>
      <c r="K2700" s="12">
        <v>0</v>
      </c>
      <c r="L2700" s="12">
        <v>0</v>
      </c>
      <c r="M2700" s="12">
        <v>0</v>
      </c>
      <c r="N2700" s="12">
        <v>0</v>
      </c>
    </row>
    <row r="2701" spans="1:14">
      <c r="A2701" s="11" t="s">
        <v>1435</v>
      </c>
      <c r="B2701" s="12">
        <v>130</v>
      </c>
      <c r="C2701" s="12">
        <v>120</v>
      </c>
      <c r="D2701" s="12" t="s">
        <v>556</v>
      </c>
      <c r="E2701" s="12">
        <v>20</v>
      </c>
      <c r="F2701" s="73">
        <v>4</v>
      </c>
      <c r="G2701" s="21">
        <v>12</v>
      </c>
      <c r="H2701" s="12">
        <v>0</v>
      </c>
      <c r="I2701" s="12">
        <v>246</v>
      </c>
      <c r="J2701" s="12">
        <v>0</v>
      </c>
      <c r="K2701" s="12">
        <v>0</v>
      </c>
      <c r="L2701" s="12">
        <v>0</v>
      </c>
      <c r="M2701" s="12">
        <v>0</v>
      </c>
      <c r="N2701" s="12">
        <v>0</v>
      </c>
    </row>
    <row r="2702" spans="1:14">
      <c r="A2702" s="11" t="s">
        <v>1435</v>
      </c>
      <c r="B2702" s="12">
        <v>130</v>
      </c>
      <c r="C2702" s="12">
        <v>120</v>
      </c>
      <c r="D2702" s="12" t="s">
        <v>550</v>
      </c>
      <c r="E2702" s="12">
        <v>20</v>
      </c>
      <c r="F2702" s="73">
        <v>4</v>
      </c>
      <c r="G2702" s="21">
        <v>12</v>
      </c>
      <c r="H2702" s="12">
        <v>0</v>
      </c>
      <c r="I2702" s="12">
        <v>246</v>
      </c>
      <c r="J2702" s="12">
        <v>0</v>
      </c>
      <c r="K2702" s="12">
        <v>0</v>
      </c>
      <c r="L2702" s="12">
        <v>0</v>
      </c>
      <c r="M2702" s="12">
        <v>0</v>
      </c>
      <c r="N2702" s="12">
        <v>0</v>
      </c>
    </row>
    <row r="2703" spans="1:14">
      <c r="A2703" s="11" t="s">
        <v>1435</v>
      </c>
      <c r="B2703" s="12">
        <v>130</v>
      </c>
      <c r="C2703" s="12">
        <v>120</v>
      </c>
      <c r="D2703" s="12" t="s">
        <v>552</v>
      </c>
      <c r="E2703" s="12">
        <v>20</v>
      </c>
      <c r="F2703" s="73">
        <v>4</v>
      </c>
      <c r="G2703" s="21">
        <v>12</v>
      </c>
      <c r="H2703" s="12">
        <v>0</v>
      </c>
      <c r="I2703" s="12">
        <v>246</v>
      </c>
      <c r="J2703" s="12">
        <v>0</v>
      </c>
      <c r="K2703" s="12">
        <v>0</v>
      </c>
      <c r="L2703" s="12">
        <v>0</v>
      </c>
      <c r="M2703" s="12">
        <v>0</v>
      </c>
      <c r="N2703" s="12">
        <v>0</v>
      </c>
    </row>
    <row r="2704" spans="1:14">
      <c r="A2704" s="11" t="s">
        <v>1435</v>
      </c>
      <c r="B2704" s="12">
        <v>130</v>
      </c>
      <c r="C2704" s="12">
        <v>120</v>
      </c>
      <c r="D2704" s="12" t="s">
        <v>539</v>
      </c>
      <c r="E2704" s="12">
        <v>20</v>
      </c>
      <c r="F2704" s="73">
        <v>4</v>
      </c>
      <c r="G2704" s="21">
        <v>12</v>
      </c>
      <c r="H2704" s="12">
        <v>0</v>
      </c>
      <c r="I2704" s="12">
        <v>246</v>
      </c>
      <c r="J2704" s="12">
        <v>0</v>
      </c>
      <c r="K2704" s="12">
        <v>0</v>
      </c>
      <c r="L2704" s="12">
        <v>0</v>
      </c>
      <c r="M2704" s="12">
        <v>0</v>
      </c>
      <c r="N2704" s="12">
        <v>0</v>
      </c>
    </row>
    <row r="2705" spans="1:14">
      <c r="A2705" s="11" t="s">
        <v>1435</v>
      </c>
      <c r="B2705" s="12">
        <v>130</v>
      </c>
      <c r="C2705" s="12">
        <v>120</v>
      </c>
      <c r="D2705" s="12" t="s">
        <v>548</v>
      </c>
      <c r="E2705" s="12">
        <v>20</v>
      </c>
      <c r="F2705" s="73">
        <v>4</v>
      </c>
      <c r="G2705" s="21">
        <v>12</v>
      </c>
      <c r="H2705" s="12">
        <v>0</v>
      </c>
      <c r="I2705" s="12">
        <v>246</v>
      </c>
      <c r="J2705" s="12">
        <v>0</v>
      </c>
      <c r="K2705" s="12">
        <v>0</v>
      </c>
      <c r="L2705" s="12">
        <v>0</v>
      </c>
      <c r="M2705" s="12">
        <v>0</v>
      </c>
      <c r="N2705" s="12">
        <v>0</v>
      </c>
    </row>
    <row r="2706" spans="1:14">
      <c r="A2706" s="11" t="s">
        <v>1435</v>
      </c>
      <c r="B2706" s="12">
        <v>150</v>
      </c>
      <c r="C2706" s="12">
        <v>47</v>
      </c>
      <c r="D2706" s="12" t="s">
        <v>556</v>
      </c>
      <c r="E2706" s="12">
        <v>20</v>
      </c>
      <c r="F2706" s="73">
        <v>4</v>
      </c>
      <c r="G2706" s="21">
        <v>12</v>
      </c>
      <c r="H2706" s="12">
        <v>0</v>
      </c>
      <c r="I2706" s="12">
        <v>246</v>
      </c>
      <c r="J2706" s="12">
        <v>0</v>
      </c>
      <c r="K2706" s="12">
        <v>0</v>
      </c>
      <c r="L2706" s="12">
        <v>0</v>
      </c>
      <c r="M2706" s="12">
        <v>0</v>
      </c>
      <c r="N2706" s="12">
        <v>0</v>
      </c>
    </row>
    <row r="2707" spans="1:14">
      <c r="A2707" s="11" t="s">
        <v>1435</v>
      </c>
      <c r="B2707" s="12">
        <v>150</v>
      </c>
      <c r="C2707" s="12">
        <v>47</v>
      </c>
      <c r="D2707" s="12" t="s">
        <v>550</v>
      </c>
      <c r="E2707" s="12">
        <v>20</v>
      </c>
      <c r="F2707" s="73">
        <v>4</v>
      </c>
      <c r="G2707" s="21">
        <v>12</v>
      </c>
      <c r="H2707" s="12">
        <v>0</v>
      </c>
      <c r="I2707" s="12">
        <v>246</v>
      </c>
      <c r="J2707" s="12">
        <v>0</v>
      </c>
      <c r="K2707" s="12">
        <v>0</v>
      </c>
      <c r="L2707" s="12">
        <v>0</v>
      </c>
      <c r="M2707" s="12">
        <v>0</v>
      </c>
      <c r="N2707" s="12">
        <v>0</v>
      </c>
    </row>
    <row r="2708" spans="1:14">
      <c r="A2708" s="11" t="s">
        <v>1435</v>
      </c>
      <c r="B2708" s="12">
        <v>150</v>
      </c>
      <c r="C2708" s="12">
        <v>47</v>
      </c>
      <c r="D2708" s="12" t="s">
        <v>552</v>
      </c>
      <c r="E2708" s="12">
        <v>20</v>
      </c>
      <c r="F2708" s="73">
        <v>4</v>
      </c>
      <c r="G2708" s="21">
        <v>12</v>
      </c>
      <c r="H2708" s="12">
        <v>0</v>
      </c>
      <c r="I2708" s="12">
        <v>246</v>
      </c>
      <c r="J2708" s="12">
        <v>0</v>
      </c>
      <c r="K2708" s="12">
        <v>0</v>
      </c>
      <c r="L2708" s="12">
        <v>0</v>
      </c>
      <c r="M2708" s="12">
        <v>0</v>
      </c>
      <c r="N2708" s="12">
        <v>0</v>
      </c>
    </row>
    <row r="2709" spans="1:14">
      <c r="A2709" s="11" t="s">
        <v>1435</v>
      </c>
      <c r="B2709" s="12">
        <v>150</v>
      </c>
      <c r="C2709" s="12">
        <v>47</v>
      </c>
      <c r="D2709" s="12" t="s">
        <v>539</v>
      </c>
      <c r="E2709" s="12">
        <v>20</v>
      </c>
      <c r="F2709" s="73">
        <v>4</v>
      </c>
      <c r="G2709" s="21">
        <v>12</v>
      </c>
      <c r="H2709" s="12">
        <v>0</v>
      </c>
      <c r="I2709" s="12">
        <v>246</v>
      </c>
      <c r="J2709" s="12">
        <v>0</v>
      </c>
      <c r="K2709" s="12">
        <v>0</v>
      </c>
      <c r="L2709" s="12">
        <v>0</v>
      </c>
      <c r="M2709" s="12">
        <v>0</v>
      </c>
      <c r="N2709" s="12">
        <v>0</v>
      </c>
    </row>
    <row r="2710" spans="1:14">
      <c r="A2710" s="11" t="s">
        <v>1435</v>
      </c>
      <c r="B2710" s="12">
        <v>150</v>
      </c>
      <c r="C2710" s="12">
        <v>47</v>
      </c>
      <c r="D2710" s="12" t="s">
        <v>548</v>
      </c>
      <c r="E2710" s="12">
        <v>20</v>
      </c>
      <c r="F2710" s="73">
        <v>4</v>
      </c>
      <c r="G2710" s="21">
        <v>12</v>
      </c>
      <c r="H2710" s="12">
        <v>0</v>
      </c>
      <c r="I2710" s="12">
        <v>246</v>
      </c>
      <c r="J2710" s="12">
        <v>0</v>
      </c>
      <c r="K2710" s="12">
        <v>0</v>
      </c>
      <c r="L2710" s="12">
        <v>0</v>
      </c>
      <c r="M2710" s="12">
        <v>0</v>
      </c>
      <c r="N2710" s="12">
        <v>0</v>
      </c>
    </row>
    <row r="2711" spans="1:14">
      <c r="A2711" s="11" t="s">
        <v>1435</v>
      </c>
      <c r="B2711" s="12">
        <v>174</v>
      </c>
      <c r="C2711" s="12">
        <v>71</v>
      </c>
      <c r="D2711" s="12" t="s">
        <v>556</v>
      </c>
      <c r="E2711" s="12">
        <v>20</v>
      </c>
      <c r="F2711" s="73">
        <v>4</v>
      </c>
      <c r="G2711" s="21">
        <v>12</v>
      </c>
      <c r="H2711" s="12">
        <v>0</v>
      </c>
      <c r="I2711" s="12">
        <v>246</v>
      </c>
      <c r="J2711" s="12">
        <v>0</v>
      </c>
      <c r="K2711" s="12">
        <v>0</v>
      </c>
      <c r="L2711" s="12">
        <v>0</v>
      </c>
      <c r="M2711" s="12">
        <v>0</v>
      </c>
      <c r="N2711" s="12">
        <v>0</v>
      </c>
    </row>
    <row r="2712" spans="1:14">
      <c r="A2712" s="11" t="s">
        <v>1435</v>
      </c>
      <c r="B2712" s="12">
        <v>174</v>
      </c>
      <c r="C2712" s="12">
        <v>71</v>
      </c>
      <c r="D2712" s="12" t="s">
        <v>550</v>
      </c>
      <c r="E2712" s="12">
        <v>20</v>
      </c>
      <c r="F2712" s="73">
        <v>4</v>
      </c>
      <c r="G2712" s="21">
        <v>12</v>
      </c>
      <c r="H2712" s="12">
        <v>0</v>
      </c>
      <c r="I2712" s="12">
        <v>246</v>
      </c>
      <c r="J2712" s="12">
        <v>0</v>
      </c>
      <c r="K2712" s="12">
        <v>0</v>
      </c>
      <c r="L2712" s="12">
        <v>0</v>
      </c>
      <c r="M2712" s="12">
        <v>0</v>
      </c>
      <c r="N2712" s="12">
        <v>0</v>
      </c>
    </row>
    <row r="2713" spans="1:14">
      <c r="A2713" s="11" t="s">
        <v>1435</v>
      </c>
      <c r="B2713" s="12">
        <v>174</v>
      </c>
      <c r="C2713" s="12">
        <v>71</v>
      </c>
      <c r="D2713" s="12" t="s">
        <v>552</v>
      </c>
      <c r="E2713" s="12">
        <v>20</v>
      </c>
      <c r="F2713" s="73">
        <v>4</v>
      </c>
      <c r="G2713" s="21">
        <v>12</v>
      </c>
      <c r="H2713" s="12">
        <v>0</v>
      </c>
      <c r="I2713" s="12">
        <v>246</v>
      </c>
      <c r="J2713" s="12">
        <v>0</v>
      </c>
      <c r="K2713" s="12">
        <v>0</v>
      </c>
      <c r="L2713" s="12">
        <v>0</v>
      </c>
      <c r="M2713" s="12">
        <v>0</v>
      </c>
      <c r="N2713" s="12">
        <v>0</v>
      </c>
    </row>
    <row r="2714" spans="1:14">
      <c r="A2714" s="11" t="s">
        <v>1435</v>
      </c>
      <c r="B2714" s="12">
        <v>174</v>
      </c>
      <c r="C2714" s="12">
        <v>71</v>
      </c>
      <c r="D2714" s="12" t="s">
        <v>539</v>
      </c>
      <c r="E2714" s="12">
        <v>20</v>
      </c>
      <c r="F2714" s="73">
        <v>4</v>
      </c>
      <c r="G2714" s="21">
        <v>12</v>
      </c>
      <c r="H2714" s="12">
        <v>0</v>
      </c>
      <c r="I2714" s="12">
        <v>246</v>
      </c>
      <c r="J2714" s="12">
        <v>0</v>
      </c>
      <c r="K2714" s="12">
        <v>0</v>
      </c>
      <c r="L2714" s="12">
        <v>0</v>
      </c>
      <c r="M2714" s="12">
        <v>0</v>
      </c>
      <c r="N2714" s="12">
        <v>0</v>
      </c>
    </row>
    <row r="2715" spans="1:14">
      <c r="A2715" s="11" t="s">
        <v>1435</v>
      </c>
      <c r="B2715" s="12">
        <v>174</v>
      </c>
      <c r="C2715" s="12">
        <v>71</v>
      </c>
      <c r="D2715" s="12" t="s">
        <v>548</v>
      </c>
      <c r="E2715" s="12">
        <v>20</v>
      </c>
      <c r="F2715" s="73">
        <v>4</v>
      </c>
      <c r="G2715" s="21">
        <v>12</v>
      </c>
      <c r="H2715" s="12">
        <v>0</v>
      </c>
      <c r="I2715" s="12">
        <v>246</v>
      </c>
      <c r="J2715" s="12">
        <v>0</v>
      </c>
      <c r="K2715" s="12">
        <v>0</v>
      </c>
      <c r="L2715" s="12">
        <v>0</v>
      </c>
      <c r="M2715" s="12">
        <v>0</v>
      </c>
      <c r="N2715" s="12">
        <v>0</v>
      </c>
    </row>
    <row r="2716" spans="1:14">
      <c r="A2716" s="11" t="s">
        <v>1435</v>
      </c>
      <c r="B2716" s="12">
        <v>174</v>
      </c>
      <c r="C2716" s="12">
        <v>127</v>
      </c>
      <c r="D2716" s="12" t="s">
        <v>556</v>
      </c>
      <c r="E2716" s="12">
        <v>20</v>
      </c>
      <c r="F2716" s="73">
        <v>4</v>
      </c>
      <c r="G2716" s="21">
        <v>12</v>
      </c>
      <c r="H2716" s="12">
        <v>0</v>
      </c>
      <c r="I2716" s="12">
        <v>246</v>
      </c>
      <c r="J2716" s="12">
        <v>0</v>
      </c>
      <c r="K2716" s="12">
        <v>0</v>
      </c>
      <c r="L2716" s="12">
        <v>0</v>
      </c>
      <c r="M2716" s="12">
        <v>0</v>
      </c>
      <c r="N2716" s="12">
        <v>0</v>
      </c>
    </row>
    <row r="2717" spans="1:14">
      <c r="A2717" s="11" t="s">
        <v>1435</v>
      </c>
      <c r="B2717" s="12">
        <v>174</v>
      </c>
      <c r="C2717" s="12">
        <v>127</v>
      </c>
      <c r="D2717" s="12" t="s">
        <v>550</v>
      </c>
      <c r="E2717" s="12">
        <v>20</v>
      </c>
      <c r="F2717" s="73">
        <v>4</v>
      </c>
      <c r="G2717" s="21">
        <v>12</v>
      </c>
      <c r="H2717" s="12">
        <v>0</v>
      </c>
      <c r="I2717" s="12">
        <v>246</v>
      </c>
      <c r="J2717" s="12">
        <v>0</v>
      </c>
      <c r="K2717" s="12">
        <v>0</v>
      </c>
      <c r="L2717" s="12">
        <v>0</v>
      </c>
      <c r="M2717" s="12">
        <v>0</v>
      </c>
      <c r="N2717" s="12">
        <v>0</v>
      </c>
    </row>
    <row r="2718" spans="1:14">
      <c r="A2718" s="11" t="s">
        <v>1435</v>
      </c>
      <c r="B2718" s="12">
        <v>174</v>
      </c>
      <c r="C2718" s="12">
        <v>127</v>
      </c>
      <c r="D2718" s="12" t="s">
        <v>552</v>
      </c>
      <c r="E2718" s="12">
        <v>20</v>
      </c>
      <c r="F2718" s="73">
        <v>4</v>
      </c>
      <c r="G2718" s="21">
        <v>12</v>
      </c>
      <c r="H2718" s="12">
        <v>0</v>
      </c>
      <c r="I2718" s="12">
        <v>246</v>
      </c>
      <c r="J2718" s="12">
        <v>0</v>
      </c>
      <c r="K2718" s="12">
        <v>0</v>
      </c>
      <c r="L2718" s="12">
        <v>0</v>
      </c>
      <c r="M2718" s="12">
        <v>0</v>
      </c>
      <c r="N2718" s="12">
        <v>0</v>
      </c>
    </row>
    <row r="2719" spans="1:14">
      <c r="A2719" s="11" t="s">
        <v>1435</v>
      </c>
      <c r="B2719" s="12">
        <v>174</v>
      </c>
      <c r="C2719" s="12">
        <v>127</v>
      </c>
      <c r="D2719" s="12" t="s">
        <v>539</v>
      </c>
      <c r="E2719" s="12">
        <v>20</v>
      </c>
      <c r="F2719" s="73">
        <v>4</v>
      </c>
      <c r="G2719" s="21">
        <v>12</v>
      </c>
      <c r="H2719" s="12">
        <v>0</v>
      </c>
      <c r="I2719" s="12">
        <v>246</v>
      </c>
      <c r="J2719" s="12">
        <v>0</v>
      </c>
      <c r="K2719" s="12">
        <v>0</v>
      </c>
      <c r="L2719" s="12">
        <v>0</v>
      </c>
      <c r="M2719" s="12">
        <v>0</v>
      </c>
      <c r="N2719" s="12">
        <v>0</v>
      </c>
    </row>
    <row r="2720" spans="1:14">
      <c r="A2720" s="11" t="s">
        <v>1435</v>
      </c>
      <c r="B2720" s="12">
        <v>174</v>
      </c>
      <c r="C2720" s="12">
        <v>127</v>
      </c>
      <c r="D2720" s="12" t="s">
        <v>548</v>
      </c>
      <c r="E2720" s="12">
        <v>20</v>
      </c>
      <c r="F2720" s="73">
        <v>4</v>
      </c>
      <c r="G2720" s="21">
        <v>12</v>
      </c>
      <c r="H2720" s="12">
        <v>0</v>
      </c>
      <c r="I2720" s="12">
        <v>246</v>
      </c>
      <c r="J2720" s="12">
        <v>0</v>
      </c>
      <c r="K2720" s="12">
        <v>0</v>
      </c>
      <c r="L2720" s="12">
        <v>0</v>
      </c>
      <c r="M2720" s="12">
        <v>0</v>
      </c>
      <c r="N2720" s="12">
        <v>0</v>
      </c>
    </row>
    <row r="2721" spans="1:14">
      <c r="A2721" s="11" t="s">
        <v>1435</v>
      </c>
      <c r="B2721" s="12">
        <v>171</v>
      </c>
      <c r="C2721" s="12">
        <v>175</v>
      </c>
      <c r="D2721" s="12" t="s">
        <v>556</v>
      </c>
      <c r="E2721" s="12">
        <v>20</v>
      </c>
      <c r="F2721" s="73">
        <v>4</v>
      </c>
      <c r="G2721" s="21">
        <v>12</v>
      </c>
      <c r="H2721" s="12">
        <v>0</v>
      </c>
      <c r="I2721" s="12">
        <v>246</v>
      </c>
      <c r="J2721" s="12">
        <v>0</v>
      </c>
      <c r="K2721" s="12">
        <v>0</v>
      </c>
      <c r="L2721" s="12">
        <v>0</v>
      </c>
      <c r="M2721" s="12">
        <v>0</v>
      </c>
      <c r="N2721" s="12">
        <v>0</v>
      </c>
    </row>
    <row r="2722" spans="1:14">
      <c r="A2722" s="11" t="s">
        <v>1435</v>
      </c>
      <c r="B2722" s="12">
        <v>171</v>
      </c>
      <c r="C2722" s="12">
        <v>175</v>
      </c>
      <c r="D2722" s="12" t="s">
        <v>550</v>
      </c>
      <c r="E2722" s="12">
        <v>20</v>
      </c>
      <c r="F2722" s="73">
        <v>4</v>
      </c>
      <c r="G2722" s="21">
        <v>12</v>
      </c>
      <c r="H2722" s="12">
        <v>0</v>
      </c>
      <c r="I2722" s="12">
        <v>246</v>
      </c>
      <c r="J2722" s="12">
        <v>0</v>
      </c>
      <c r="K2722" s="12">
        <v>0</v>
      </c>
      <c r="L2722" s="12">
        <v>0</v>
      </c>
      <c r="M2722" s="12">
        <v>0</v>
      </c>
      <c r="N2722" s="12">
        <v>0</v>
      </c>
    </row>
    <row r="2723" spans="1:14">
      <c r="A2723" s="11" t="s">
        <v>1435</v>
      </c>
      <c r="B2723" s="12">
        <v>171</v>
      </c>
      <c r="C2723" s="12">
        <v>175</v>
      </c>
      <c r="D2723" s="12" t="s">
        <v>552</v>
      </c>
      <c r="E2723" s="12">
        <v>20</v>
      </c>
      <c r="F2723" s="73">
        <v>4</v>
      </c>
      <c r="G2723" s="21">
        <v>12</v>
      </c>
      <c r="H2723" s="12">
        <v>0</v>
      </c>
      <c r="I2723" s="12">
        <v>246</v>
      </c>
      <c r="J2723" s="12">
        <v>0</v>
      </c>
      <c r="K2723" s="12">
        <v>0</v>
      </c>
      <c r="L2723" s="12">
        <v>0</v>
      </c>
      <c r="M2723" s="12">
        <v>0</v>
      </c>
      <c r="N2723" s="12">
        <v>0</v>
      </c>
    </row>
    <row r="2724" spans="1:14">
      <c r="A2724" s="11" t="s">
        <v>1435</v>
      </c>
      <c r="B2724" s="12">
        <v>171</v>
      </c>
      <c r="C2724" s="12">
        <v>175</v>
      </c>
      <c r="D2724" s="12" t="s">
        <v>539</v>
      </c>
      <c r="E2724" s="12">
        <v>20</v>
      </c>
      <c r="F2724" s="73">
        <v>4</v>
      </c>
      <c r="G2724" s="21">
        <v>12</v>
      </c>
      <c r="H2724" s="12">
        <v>0</v>
      </c>
      <c r="I2724" s="12">
        <v>246</v>
      </c>
      <c r="J2724" s="12">
        <v>0</v>
      </c>
      <c r="K2724" s="12">
        <v>0</v>
      </c>
      <c r="L2724" s="12">
        <v>0</v>
      </c>
      <c r="M2724" s="12">
        <v>0</v>
      </c>
      <c r="N2724" s="12">
        <v>0</v>
      </c>
    </row>
    <row r="2725" spans="1:14">
      <c r="A2725" s="11" t="s">
        <v>1435</v>
      </c>
      <c r="B2725" s="12">
        <v>171</v>
      </c>
      <c r="C2725" s="12">
        <v>175</v>
      </c>
      <c r="D2725" s="12" t="s">
        <v>548</v>
      </c>
      <c r="E2725" s="12">
        <v>20</v>
      </c>
      <c r="F2725" s="73">
        <v>4</v>
      </c>
      <c r="G2725" s="21">
        <v>12</v>
      </c>
      <c r="H2725" s="12">
        <v>0</v>
      </c>
      <c r="I2725" s="12">
        <v>246</v>
      </c>
      <c r="J2725" s="12">
        <v>0</v>
      </c>
      <c r="K2725" s="12">
        <v>0</v>
      </c>
      <c r="L2725" s="12">
        <v>0</v>
      </c>
      <c r="M2725" s="12">
        <v>0</v>
      </c>
      <c r="N2725" s="12">
        <v>0</v>
      </c>
    </row>
    <row r="2727" spans="1:14">
      <c r="A2727" s="11" t="s">
        <v>1436</v>
      </c>
    </row>
    <row r="2728" spans="1:14">
      <c r="A2728" s="11" t="s">
        <v>1437</v>
      </c>
      <c r="B2728" s="12">
        <v>108</v>
      </c>
      <c r="C2728" s="12">
        <v>96</v>
      </c>
      <c r="D2728" s="12" t="s">
        <v>556</v>
      </c>
      <c r="E2728" s="12">
        <v>90</v>
      </c>
      <c r="F2728" s="73">
        <v>30</v>
      </c>
      <c r="G2728" s="73">
        <v>60</v>
      </c>
      <c r="H2728" s="12">
        <v>0</v>
      </c>
      <c r="I2728" s="12">
        <v>246</v>
      </c>
      <c r="J2728" s="12">
        <v>0</v>
      </c>
      <c r="K2728" s="12">
        <v>0</v>
      </c>
      <c r="L2728" s="12">
        <v>0</v>
      </c>
      <c r="M2728" s="12">
        <v>0</v>
      </c>
      <c r="N2728" s="12">
        <v>0</v>
      </c>
    </row>
    <row r="2729" spans="1:14">
      <c r="A2729" s="11" t="s">
        <v>1438</v>
      </c>
      <c r="B2729" s="12">
        <v>108</v>
      </c>
      <c r="C2729" s="12">
        <v>96</v>
      </c>
      <c r="D2729" s="12" t="s">
        <v>550</v>
      </c>
      <c r="E2729" s="12">
        <v>90</v>
      </c>
      <c r="F2729" s="73">
        <v>30</v>
      </c>
      <c r="G2729" s="73">
        <v>60</v>
      </c>
      <c r="H2729" s="12">
        <v>0</v>
      </c>
      <c r="I2729" s="12">
        <v>246</v>
      </c>
      <c r="J2729" s="12">
        <v>0</v>
      </c>
      <c r="K2729" s="12">
        <v>0</v>
      </c>
      <c r="L2729" s="12">
        <v>0</v>
      </c>
      <c r="M2729" s="12">
        <v>0</v>
      </c>
      <c r="N2729" s="12">
        <v>0</v>
      </c>
    </row>
    <row r="2730" spans="1:14">
      <c r="A2730" s="11" t="s">
        <v>1438</v>
      </c>
      <c r="B2730" s="12">
        <v>108</v>
      </c>
      <c r="C2730" s="12">
        <v>96</v>
      </c>
      <c r="D2730" s="12" t="s">
        <v>552</v>
      </c>
      <c r="E2730" s="12">
        <v>90</v>
      </c>
      <c r="F2730" s="73">
        <v>30</v>
      </c>
      <c r="G2730" s="73">
        <v>60</v>
      </c>
      <c r="H2730" s="12">
        <v>0</v>
      </c>
      <c r="I2730" s="12">
        <v>246</v>
      </c>
      <c r="J2730" s="12">
        <v>0</v>
      </c>
      <c r="K2730" s="12">
        <v>0</v>
      </c>
      <c r="L2730" s="12">
        <v>0</v>
      </c>
      <c r="M2730" s="12">
        <v>0</v>
      </c>
      <c r="N2730" s="12">
        <v>0</v>
      </c>
    </row>
    <row r="2731" spans="1:14">
      <c r="A2731" s="11" t="s">
        <v>1437</v>
      </c>
      <c r="B2731" s="12">
        <v>108</v>
      </c>
      <c r="C2731" s="12">
        <v>96</v>
      </c>
      <c r="D2731" s="12" t="s">
        <v>539</v>
      </c>
      <c r="E2731" s="12">
        <v>90</v>
      </c>
      <c r="F2731" s="73">
        <v>30</v>
      </c>
      <c r="G2731" s="73">
        <v>60</v>
      </c>
      <c r="H2731" s="12">
        <v>0</v>
      </c>
      <c r="I2731" s="12">
        <v>246</v>
      </c>
      <c r="J2731" s="12">
        <v>0</v>
      </c>
      <c r="K2731" s="12">
        <v>0</v>
      </c>
      <c r="L2731" s="12">
        <v>0</v>
      </c>
      <c r="M2731" s="12">
        <v>0</v>
      </c>
      <c r="N2731" s="12">
        <v>0</v>
      </c>
    </row>
    <row r="2732" spans="1:14">
      <c r="A2732" s="11" t="s">
        <v>1438</v>
      </c>
      <c r="B2732" s="12">
        <v>108</v>
      </c>
      <c r="C2732" s="12">
        <v>96</v>
      </c>
      <c r="D2732" s="12" t="s">
        <v>548</v>
      </c>
      <c r="E2732" s="12">
        <v>90</v>
      </c>
      <c r="F2732" s="73">
        <v>30</v>
      </c>
      <c r="G2732" s="73">
        <v>60</v>
      </c>
      <c r="H2732" s="12">
        <v>0</v>
      </c>
      <c r="I2732" s="12">
        <v>246</v>
      </c>
      <c r="J2732" s="12">
        <v>0</v>
      </c>
      <c r="K2732" s="12">
        <v>0</v>
      </c>
      <c r="L2732" s="12">
        <v>0</v>
      </c>
      <c r="M2732" s="12">
        <v>0</v>
      </c>
      <c r="N2732" s="12">
        <v>0</v>
      </c>
    </row>
    <row r="2733" spans="1:14" s="18" customFormat="1">
      <c r="A2733" s="17" t="s">
        <v>1438</v>
      </c>
      <c r="B2733" s="18">
        <v>108</v>
      </c>
      <c r="C2733" s="18">
        <v>96</v>
      </c>
      <c r="D2733" s="18" t="s">
        <v>554</v>
      </c>
      <c r="E2733" s="18">
        <v>90</v>
      </c>
      <c r="F2733" s="29">
        <v>10</v>
      </c>
      <c r="G2733" s="29">
        <v>60</v>
      </c>
      <c r="H2733" s="18">
        <v>0</v>
      </c>
      <c r="I2733" s="18">
        <v>246</v>
      </c>
      <c r="J2733" s="18">
        <v>0</v>
      </c>
      <c r="K2733" s="18">
        <v>0</v>
      </c>
      <c r="L2733" s="12">
        <v>0</v>
      </c>
      <c r="M2733" s="12">
        <v>0</v>
      </c>
      <c r="N2733" s="12">
        <v>0</v>
      </c>
    </row>
    <row r="2734" spans="1:14" s="18" customFormat="1">
      <c r="A2734" s="17" t="s">
        <v>1438</v>
      </c>
      <c r="B2734" s="18">
        <v>108</v>
      </c>
      <c r="C2734" s="18">
        <v>96</v>
      </c>
      <c r="D2734" s="18" t="s">
        <v>540</v>
      </c>
      <c r="E2734" s="18">
        <v>90</v>
      </c>
      <c r="F2734" s="29">
        <v>10</v>
      </c>
      <c r="G2734" s="29">
        <v>60</v>
      </c>
      <c r="H2734" s="18">
        <v>0</v>
      </c>
      <c r="I2734" s="18">
        <v>246</v>
      </c>
      <c r="J2734" s="18">
        <v>0</v>
      </c>
      <c r="K2734" s="18">
        <v>0</v>
      </c>
      <c r="L2734" s="12">
        <v>0</v>
      </c>
      <c r="M2734" s="12">
        <v>0</v>
      </c>
      <c r="N2734" s="12">
        <v>0</v>
      </c>
    </row>
    <row r="2735" spans="1:14">
      <c r="A2735" s="11" t="s">
        <v>1438</v>
      </c>
      <c r="B2735" s="12">
        <v>108</v>
      </c>
      <c r="C2735" s="12">
        <v>96</v>
      </c>
      <c r="D2735" s="12" t="s">
        <v>555</v>
      </c>
      <c r="E2735" s="12">
        <v>90</v>
      </c>
      <c r="F2735" s="73">
        <v>2</v>
      </c>
      <c r="G2735" s="73">
        <v>60</v>
      </c>
      <c r="H2735" s="12">
        <v>0</v>
      </c>
      <c r="I2735" s="12">
        <v>246</v>
      </c>
      <c r="J2735" s="12">
        <v>0</v>
      </c>
      <c r="K2735" s="12">
        <v>0</v>
      </c>
      <c r="L2735" s="12">
        <v>0</v>
      </c>
      <c r="M2735" s="12">
        <v>0</v>
      </c>
      <c r="N2735" s="12">
        <v>0</v>
      </c>
    </row>
    <row r="2736" spans="1:14">
      <c r="A2736" s="11" t="s">
        <v>1438</v>
      </c>
      <c r="B2736" s="12">
        <v>108</v>
      </c>
      <c r="C2736" s="12">
        <v>96</v>
      </c>
      <c r="D2736" s="12" t="s">
        <v>549</v>
      </c>
      <c r="E2736" s="12">
        <v>90</v>
      </c>
      <c r="F2736" s="73">
        <v>2</v>
      </c>
      <c r="G2736" s="73">
        <v>60</v>
      </c>
      <c r="H2736" s="12">
        <v>0</v>
      </c>
      <c r="I2736" s="12">
        <v>246</v>
      </c>
      <c r="J2736" s="12">
        <v>0</v>
      </c>
      <c r="K2736" s="12">
        <v>0</v>
      </c>
      <c r="L2736" s="12">
        <v>0</v>
      </c>
      <c r="M2736" s="12">
        <v>0</v>
      </c>
      <c r="N2736" s="12">
        <v>0</v>
      </c>
    </row>
    <row r="2737" spans="1:14">
      <c r="A2737" s="11" t="s">
        <v>1438</v>
      </c>
      <c r="B2737" s="12">
        <v>108</v>
      </c>
      <c r="C2737" s="12">
        <v>96</v>
      </c>
      <c r="D2737" s="12" t="s">
        <v>551</v>
      </c>
      <c r="E2737" s="12">
        <v>90</v>
      </c>
      <c r="F2737" s="73">
        <v>2</v>
      </c>
      <c r="G2737" s="73">
        <v>60</v>
      </c>
      <c r="H2737" s="12">
        <v>0</v>
      </c>
      <c r="I2737" s="12">
        <v>246</v>
      </c>
      <c r="J2737" s="12">
        <v>0</v>
      </c>
      <c r="K2737" s="12">
        <v>0</v>
      </c>
      <c r="L2737" s="12">
        <v>0</v>
      </c>
      <c r="M2737" s="12">
        <v>0</v>
      </c>
      <c r="N2737" s="12">
        <v>0</v>
      </c>
    </row>
    <row r="2738" spans="1:14">
      <c r="A2738" s="11" t="s">
        <v>1438</v>
      </c>
      <c r="B2738" s="12">
        <v>108</v>
      </c>
      <c r="C2738" s="12">
        <v>96</v>
      </c>
      <c r="D2738" s="12" t="s">
        <v>538</v>
      </c>
      <c r="E2738" s="12">
        <v>90</v>
      </c>
      <c r="F2738" s="73">
        <v>2</v>
      </c>
      <c r="G2738" s="73">
        <v>60</v>
      </c>
      <c r="H2738" s="12">
        <v>0</v>
      </c>
      <c r="I2738" s="12">
        <v>246</v>
      </c>
      <c r="J2738" s="12">
        <v>0</v>
      </c>
      <c r="K2738" s="12">
        <v>0</v>
      </c>
      <c r="L2738" s="12">
        <v>0</v>
      </c>
      <c r="M2738" s="12">
        <v>0</v>
      </c>
      <c r="N2738" s="12">
        <v>0</v>
      </c>
    </row>
    <row r="2739" spans="1:14">
      <c r="A2739" s="11" t="s">
        <v>1438</v>
      </c>
      <c r="B2739" s="12">
        <v>108</v>
      </c>
      <c r="C2739" s="12">
        <v>96</v>
      </c>
      <c r="D2739" s="12" t="s">
        <v>547</v>
      </c>
      <c r="E2739" s="12">
        <v>90</v>
      </c>
      <c r="F2739" s="73">
        <v>2</v>
      </c>
      <c r="G2739" s="73">
        <v>60</v>
      </c>
      <c r="H2739" s="12">
        <v>0</v>
      </c>
      <c r="I2739" s="12">
        <v>246</v>
      </c>
      <c r="J2739" s="12">
        <v>0</v>
      </c>
      <c r="K2739" s="12">
        <v>0</v>
      </c>
      <c r="L2739" s="12">
        <v>0</v>
      </c>
      <c r="M2739" s="12">
        <v>0</v>
      </c>
      <c r="N2739" s="12">
        <v>0</v>
      </c>
    </row>
    <row r="2740" spans="1:14" s="18" customFormat="1">
      <c r="A2740" s="17" t="s">
        <v>1438</v>
      </c>
      <c r="B2740" s="18">
        <v>108</v>
      </c>
      <c r="C2740" s="18">
        <v>96</v>
      </c>
      <c r="D2740" s="18" t="s">
        <v>553</v>
      </c>
      <c r="E2740" s="18">
        <v>90</v>
      </c>
      <c r="F2740" s="29">
        <v>2</v>
      </c>
      <c r="G2740" s="29">
        <v>60</v>
      </c>
      <c r="H2740" s="18">
        <v>0</v>
      </c>
      <c r="I2740" s="18">
        <v>246</v>
      </c>
      <c r="J2740" s="18">
        <v>0</v>
      </c>
      <c r="K2740" s="18">
        <v>0</v>
      </c>
      <c r="L2740" s="12">
        <v>0</v>
      </c>
      <c r="M2740" s="12">
        <v>0</v>
      </c>
      <c r="N2740" s="12">
        <v>0</v>
      </c>
    </row>
    <row r="2741" spans="1:14" s="18" customFormat="1">
      <c r="A2741" s="17" t="s">
        <v>1438</v>
      </c>
      <c r="B2741" s="18">
        <v>108</v>
      </c>
      <c r="C2741" s="18">
        <v>96</v>
      </c>
      <c r="D2741" s="18" t="s">
        <v>1138</v>
      </c>
      <c r="E2741" s="18">
        <v>90</v>
      </c>
      <c r="F2741" s="29">
        <v>2</v>
      </c>
      <c r="G2741" s="29">
        <v>60</v>
      </c>
      <c r="H2741" s="18">
        <v>0</v>
      </c>
      <c r="I2741" s="18">
        <v>246</v>
      </c>
      <c r="J2741" s="18">
        <v>0</v>
      </c>
      <c r="K2741" s="18">
        <v>0</v>
      </c>
      <c r="L2741" s="12">
        <v>0</v>
      </c>
      <c r="M2741" s="12">
        <v>0</v>
      </c>
      <c r="N2741" s="12">
        <v>0</v>
      </c>
    </row>
    <row r="2742" spans="1:14" s="18" customFormat="1">
      <c r="A2742" s="17" t="s">
        <v>1438</v>
      </c>
      <c r="B2742" s="18">
        <v>108</v>
      </c>
      <c r="C2742" s="18">
        <v>96</v>
      </c>
      <c r="D2742" s="18" t="s">
        <v>1425</v>
      </c>
      <c r="E2742" s="18">
        <v>90</v>
      </c>
      <c r="F2742" s="29">
        <v>30</v>
      </c>
      <c r="G2742" s="29">
        <v>60</v>
      </c>
      <c r="H2742" s="18">
        <v>0</v>
      </c>
      <c r="I2742" s="18">
        <v>249</v>
      </c>
      <c r="J2742" s="18">
        <v>0</v>
      </c>
      <c r="K2742" s="18">
        <v>0</v>
      </c>
      <c r="L2742" s="12">
        <v>0</v>
      </c>
      <c r="M2742" s="12">
        <v>0</v>
      </c>
      <c r="N2742" s="12">
        <v>0</v>
      </c>
    </row>
    <row r="2743" spans="1:14" s="18" customFormat="1">
      <c r="A2743" s="17" t="s">
        <v>1438</v>
      </c>
      <c r="B2743" s="18">
        <v>108</v>
      </c>
      <c r="C2743" s="18">
        <v>96</v>
      </c>
      <c r="D2743" s="18" t="s">
        <v>557</v>
      </c>
      <c r="E2743" s="18">
        <v>90</v>
      </c>
      <c r="F2743" s="29">
        <v>2</v>
      </c>
      <c r="G2743" s="29">
        <v>60</v>
      </c>
      <c r="H2743" s="18">
        <v>0</v>
      </c>
      <c r="I2743" s="18">
        <v>249</v>
      </c>
      <c r="J2743" s="18">
        <v>0</v>
      </c>
      <c r="K2743" s="18">
        <v>0</v>
      </c>
      <c r="L2743" s="12">
        <v>0</v>
      </c>
      <c r="M2743" s="12">
        <v>0</v>
      </c>
      <c r="N2743" s="12">
        <v>0</v>
      </c>
    </row>
    <row r="2744" spans="1:14" s="18" customFormat="1">
      <c r="A2744" s="17" t="s">
        <v>1438</v>
      </c>
      <c r="B2744" s="18">
        <v>108</v>
      </c>
      <c r="C2744" s="18">
        <v>96</v>
      </c>
      <c r="D2744" s="18" t="s">
        <v>1426</v>
      </c>
      <c r="E2744" s="18">
        <v>90</v>
      </c>
      <c r="F2744" s="29">
        <v>5</v>
      </c>
      <c r="G2744" s="29">
        <v>120</v>
      </c>
      <c r="H2744" s="18">
        <v>0</v>
      </c>
      <c r="I2744" s="18">
        <v>249</v>
      </c>
      <c r="J2744" s="18">
        <v>0</v>
      </c>
      <c r="K2744" s="18">
        <v>0</v>
      </c>
      <c r="L2744" s="12">
        <v>0</v>
      </c>
      <c r="M2744" s="12">
        <v>0</v>
      </c>
      <c r="N2744" s="12">
        <v>0</v>
      </c>
    </row>
    <row r="2745" spans="1:14" s="18" customFormat="1">
      <c r="A2745" s="17" t="s">
        <v>1438</v>
      </c>
      <c r="B2745" s="18">
        <v>108</v>
      </c>
      <c r="C2745" s="18">
        <v>96</v>
      </c>
      <c r="D2745" s="18" t="s">
        <v>537</v>
      </c>
      <c r="E2745" s="18">
        <v>90</v>
      </c>
      <c r="F2745" s="29">
        <v>30</v>
      </c>
      <c r="G2745" s="29">
        <v>60</v>
      </c>
      <c r="H2745" s="18">
        <v>0</v>
      </c>
      <c r="I2745" s="18">
        <v>249</v>
      </c>
      <c r="J2745" s="18">
        <v>0</v>
      </c>
      <c r="K2745" s="18">
        <v>0</v>
      </c>
      <c r="L2745" s="12">
        <v>0</v>
      </c>
      <c r="M2745" s="12">
        <v>0</v>
      </c>
      <c r="N2745" s="12">
        <v>0</v>
      </c>
    </row>
    <row r="2746" spans="1:14" s="18" customFormat="1">
      <c r="A2746" s="17" t="s">
        <v>1438</v>
      </c>
      <c r="B2746" s="18">
        <v>108</v>
      </c>
      <c r="C2746" s="18">
        <v>96</v>
      </c>
      <c r="D2746" s="18" t="s">
        <v>536</v>
      </c>
      <c r="E2746" s="18">
        <v>90</v>
      </c>
      <c r="F2746" s="29">
        <v>2</v>
      </c>
      <c r="G2746" s="29">
        <v>60</v>
      </c>
      <c r="H2746" s="18">
        <v>0</v>
      </c>
      <c r="I2746" s="18">
        <v>249</v>
      </c>
      <c r="J2746" s="18">
        <v>0</v>
      </c>
      <c r="K2746" s="18">
        <v>0</v>
      </c>
      <c r="L2746" s="12">
        <v>0</v>
      </c>
      <c r="M2746" s="12">
        <v>0</v>
      </c>
      <c r="N2746" s="12">
        <v>0</v>
      </c>
    </row>
    <row r="2747" spans="1:14" s="18" customFormat="1">
      <c r="A2747" s="17" t="s">
        <v>1438</v>
      </c>
      <c r="B2747" s="18">
        <v>108</v>
      </c>
      <c r="C2747" s="18">
        <v>96</v>
      </c>
      <c r="D2747" s="18" t="s">
        <v>1144</v>
      </c>
      <c r="E2747" s="18">
        <v>90</v>
      </c>
      <c r="F2747" s="29">
        <v>5</v>
      </c>
      <c r="G2747" s="29">
        <v>120</v>
      </c>
      <c r="H2747" s="18">
        <v>0</v>
      </c>
      <c r="I2747" s="18">
        <v>249</v>
      </c>
      <c r="J2747" s="18">
        <v>0</v>
      </c>
      <c r="K2747" s="18">
        <v>0</v>
      </c>
      <c r="L2747" s="12">
        <v>0</v>
      </c>
      <c r="M2747" s="12">
        <v>0</v>
      </c>
      <c r="N2747" s="12">
        <v>0</v>
      </c>
    </row>
    <row r="2748" spans="1:14">
      <c r="A2748" s="11" t="s">
        <v>1438</v>
      </c>
      <c r="B2748" s="12">
        <v>108</v>
      </c>
      <c r="C2748" s="12">
        <v>96</v>
      </c>
      <c r="D2748" s="12" t="s">
        <v>1403</v>
      </c>
      <c r="E2748" s="12">
        <v>90</v>
      </c>
      <c r="F2748" s="73">
        <v>5</v>
      </c>
      <c r="G2748" s="73">
        <v>60</v>
      </c>
      <c r="H2748" s="12">
        <v>0</v>
      </c>
      <c r="I2748" s="12">
        <v>246</v>
      </c>
      <c r="J2748" s="12">
        <v>0</v>
      </c>
      <c r="K2748" s="12">
        <v>0</v>
      </c>
      <c r="L2748" s="12">
        <v>0</v>
      </c>
      <c r="M2748" s="12">
        <v>0</v>
      </c>
      <c r="N2748" s="12">
        <v>0</v>
      </c>
    </row>
    <row r="2749" spans="1:14" s="18" customFormat="1">
      <c r="A2749" s="19" t="s">
        <v>1438</v>
      </c>
      <c r="B2749" s="18">
        <v>108</v>
      </c>
      <c r="C2749" s="18">
        <v>96</v>
      </c>
      <c r="D2749" s="18" t="s">
        <v>1411</v>
      </c>
      <c r="E2749" s="18">
        <v>90</v>
      </c>
      <c r="F2749" s="29">
        <v>5</v>
      </c>
      <c r="G2749" s="29">
        <v>60</v>
      </c>
      <c r="H2749" s="18">
        <v>0</v>
      </c>
      <c r="I2749" s="18">
        <v>246</v>
      </c>
      <c r="J2749" s="18">
        <v>0</v>
      </c>
      <c r="K2749" s="18">
        <v>0</v>
      </c>
      <c r="L2749" s="12">
        <v>0</v>
      </c>
      <c r="M2749" s="12">
        <v>0</v>
      </c>
      <c r="N2749" s="12">
        <v>0</v>
      </c>
    </row>
    <row r="2750" spans="1:14" s="18" customFormat="1">
      <c r="A2750" s="19" t="s">
        <v>1438</v>
      </c>
      <c r="B2750" s="18">
        <v>108</v>
      </c>
      <c r="C2750" s="18">
        <v>96</v>
      </c>
      <c r="D2750" s="18" t="s">
        <v>1412</v>
      </c>
      <c r="E2750" s="18">
        <v>90</v>
      </c>
      <c r="F2750" s="29">
        <v>5</v>
      </c>
      <c r="G2750" s="29">
        <v>60</v>
      </c>
      <c r="H2750" s="18">
        <v>0</v>
      </c>
      <c r="I2750" s="18">
        <v>246</v>
      </c>
      <c r="J2750" s="18">
        <v>0</v>
      </c>
      <c r="K2750" s="18">
        <v>0</v>
      </c>
      <c r="L2750" s="12">
        <v>0</v>
      </c>
      <c r="M2750" s="12">
        <v>0</v>
      </c>
      <c r="N2750" s="12">
        <v>0</v>
      </c>
    </row>
    <row r="2751" spans="1:14" s="18" customFormat="1">
      <c r="A2751" s="17" t="s">
        <v>1438</v>
      </c>
      <c r="B2751" s="18">
        <v>108</v>
      </c>
      <c r="C2751" s="18">
        <v>96</v>
      </c>
      <c r="D2751" s="18" t="s">
        <v>1421</v>
      </c>
      <c r="E2751" s="18">
        <v>90</v>
      </c>
      <c r="F2751" s="29">
        <v>5</v>
      </c>
      <c r="G2751" s="29">
        <v>60</v>
      </c>
      <c r="H2751" s="18">
        <v>0</v>
      </c>
      <c r="I2751" s="18">
        <v>246</v>
      </c>
      <c r="J2751" s="18">
        <v>0</v>
      </c>
      <c r="K2751" s="18">
        <v>0</v>
      </c>
      <c r="L2751" s="12">
        <v>0</v>
      </c>
      <c r="M2751" s="12">
        <v>0</v>
      </c>
      <c r="N2751" s="12">
        <v>0</v>
      </c>
    </row>
    <row r="2752" spans="1:14" s="18" customFormat="1">
      <c r="A2752" s="17" t="s">
        <v>1438</v>
      </c>
      <c r="B2752" s="18">
        <v>108</v>
      </c>
      <c r="C2752" s="18">
        <v>96</v>
      </c>
      <c r="D2752" s="18" t="s">
        <v>1139</v>
      </c>
      <c r="E2752" s="18">
        <v>90</v>
      </c>
      <c r="F2752" s="29">
        <v>5</v>
      </c>
      <c r="G2752" s="29">
        <v>60</v>
      </c>
      <c r="H2752" s="18">
        <v>0</v>
      </c>
      <c r="I2752" s="18">
        <v>246</v>
      </c>
      <c r="J2752" s="18">
        <v>0</v>
      </c>
      <c r="K2752" s="18">
        <v>0</v>
      </c>
      <c r="L2752" s="12">
        <v>0</v>
      </c>
      <c r="M2752" s="12">
        <v>0</v>
      </c>
      <c r="N2752" s="12">
        <v>0</v>
      </c>
    </row>
    <row r="2754" spans="1:14">
      <c r="A2754" s="11" t="s">
        <v>1438</v>
      </c>
      <c r="B2754" s="12">
        <v>78</v>
      </c>
      <c r="C2754" s="12">
        <v>164</v>
      </c>
      <c r="D2754" s="12" t="s">
        <v>556</v>
      </c>
      <c r="E2754" s="12">
        <v>20</v>
      </c>
      <c r="F2754" s="73">
        <v>4</v>
      </c>
      <c r="G2754" s="21">
        <v>12</v>
      </c>
      <c r="H2754" s="12">
        <v>0</v>
      </c>
      <c r="I2754" s="12">
        <v>246</v>
      </c>
      <c r="J2754" s="12">
        <v>0</v>
      </c>
      <c r="K2754" s="12">
        <v>0</v>
      </c>
      <c r="L2754" s="12">
        <v>0</v>
      </c>
      <c r="M2754" s="12">
        <v>0</v>
      </c>
      <c r="N2754" s="12">
        <v>0</v>
      </c>
    </row>
    <row r="2755" spans="1:14">
      <c r="A2755" s="11" t="s">
        <v>1438</v>
      </c>
      <c r="B2755" s="12">
        <v>78</v>
      </c>
      <c r="C2755" s="12">
        <v>164</v>
      </c>
      <c r="D2755" s="12" t="s">
        <v>550</v>
      </c>
      <c r="E2755" s="12">
        <v>20</v>
      </c>
      <c r="F2755" s="73">
        <v>4</v>
      </c>
      <c r="G2755" s="21">
        <v>12</v>
      </c>
      <c r="H2755" s="12">
        <v>0</v>
      </c>
      <c r="I2755" s="12">
        <v>246</v>
      </c>
      <c r="J2755" s="12">
        <v>0</v>
      </c>
      <c r="K2755" s="12">
        <v>0</v>
      </c>
      <c r="L2755" s="12">
        <v>0</v>
      </c>
      <c r="M2755" s="12">
        <v>0</v>
      </c>
      <c r="N2755" s="12">
        <v>0</v>
      </c>
    </row>
    <row r="2756" spans="1:14">
      <c r="A2756" s="11" t="s">
        <v>1438</v>
      </c>
      <c r="B2756" s="12">
        <v>78</v>
      </c>
      <c r="C2756" s="12">
        <v>164</v>
      </c>
      <c r="D2756" s="12" t="s">
        <v>552</v>
      </c>
      <c r="E2756" s="12">
        <v>20</v>
      </c>
      <c r="F2756" s="73">
        <v>4</v>
      </c>
      <c r="G2756" s="21">
        <v>12</v>
      </c>
      <c r="H2756" s="12">
        <v>0</v>
      </c>
      <c r="I2756" s="12">
        <v>246</v>
      </c>
      <c r="J2756" s="12">
        <v>0</v>
      </c>
      <c r="K2756" s="12">
        <v>0</v>
      </c>
      <c r="L2756" s="12">
        <v>0</v>
      </c>
      <c r="M2756" s="12">
        <v>0</v>
      </c>
      <c r="N2756" s="12">
        <v>0</v>
      </c>
    </row>
    <row r="2757" spans="1:14">
      <c r="A2757" s="11" t="s">
        <v>1437</v>
      </c>
      <c r="B2757" s="12">
        <v>78</v>
      </c>
      <c r="C2757" s="12">
        <v>164</v>
      </c>
      <c r="D2757" s="12" t="s">
        <v>539</v>
      </c>
      <c r="E2757" s="12">
        <v>20</v>
      </c>
      <c r="F2757" s="73">
        <v>4</v>
      </c>
      <c r="G2757" s="21">
        <v>12</v>
      </c>
      <c r="H2757" s="12">
        <v>0</v>
      </c>
      <c r="I2757" s="12">
        <v>246</v>
      </c>
      <c r="J2757" s="12">
        <v>0</v>
      </c>
      <c r="K2757" s="12">
        <v>0</v>
      </c>
      <c r="L2757" s="12">
        <v>0</v>
      </c>
      <c r="M2757" s="12">
        <v>0</v>
      </c>
      <c r="N2757" s="12">
        <v>0</v>
      </c>
    </row>
    <row r="2758" spans="1:14">
      <c r="A2758" s="11" t="s">
        <v>1438</v>
      </c>
      <c r="B2758" s="12">
        <v>78</v>
      </c>
      <c r="C2758" s="12">
        <v>164</v>
      </c>
      <c r="D2758" s="12" t="s">
        <v>548</v>
      </c>
      <c r="E2758" s="12">
        <v>20</v>
      </c>
      <c r="F2758" s="73">
        <v>4</v>
      </c>
      <c r="G2758" s="21">
        <v>12</v>
      </c>
      <c r="H2758" s="12">
        <v>0</v>
      </c>
      <c r="I2758" s="12">
        <v>246</v>
      </c>
      <c r="J2758" s="12">
        <v>0</v>
      </c>
      <c r="K2758" s="12">
        <v>0</v>
      </c>
      <c r="L2758" s="12">
        <v>0</v>
      </c>
      <c r="M2758" s="12">
        <v>0</v>
      </c>
      <c r="N2758" s="12">
        <v>0</v>
      </c>
    </row>
    <row r="2759" spans="1:14">
      <c r="A2759" s="11" t="s">
        <v>1438</v>
      </c>
      <c r="B2759" s="12">
        <v>45</v>
      </c>
      <c r="C2759" s="12">
        <v>107</v>
      </c>
      <c r="D2759" s="12" t="s">
        <v>556</v>
      </c>
      <c r="E2759" s="12">
        <v>20</v>
      </c>
      <c r="F2759" s="73">
        <v>4</v>
      </c>
      <c r="G2759" s="21">
        <v>12</v>
      </c>
      <c r="H2759" s="12">
        <v>0</v>
      </c>
      <c r="I2759" s="12">
        <v>246</v>
      </c>
      <c r="J2759" s="12">
        <v>0</v>
      </c>
      <c r="K2759" s="12">
        <v>0</v>
      </c>
      <c r="L2759" s="12">
        <v>0</v>
      </c>
      <c r="M2759" s="12">
        <v>0</v>
      </c>
      <c r="N2759" s="12">
        <v>0</v>
      </c>
    </row>
    <row r="2760" spans="1:14">
      <c r="A2760" s="11" t="s">
        <v>1438</v>
      </c>
      <c r="B2760" s="12">
        <v>45</v>
      </c>
      <c r="C2760" s="12">
        <v>107</v>
      </c>
      <c r="D2760" s="12" t="s">
        <v>550</v>
      </c>
      <c r="E2760" s="12">
        <v>20</v>
      </c>
      <c r="F2760" s="73">
        <v>4</v>
      </c>
      <c r="G2760" s="21">
        <v>12</v>
      </c>
      <c r="H2760" s="12">
        <v>0</v>
      </c>
      <c r="I2760" s="12">
        <v>246</v>
      </c>
      <c r="J2760" s="12">
        <v>0</v>
      </c>
      <c r="K2760" s="12">
        <v>0</v>
      </c>
      <c r="L2760" s="12">
        <v>0</v>
      </c>
      <c r="M2760" s="12">
        <v>0</v>
      </c>
      <c r="N2760" s="12">
        <v>0</v>
      </c>
    </row>
    <row r="2761" spans="1:14">
      <c r="A2761" s="11" t="s">
        <v>1438</v>
      </c>
      <c r="B2761" s="12">
        <v>45</v>
      </c>
      <c r="C2761" s="12">
        <v>107</v>
      </c>
      <c r="D2761" s="12" t="s">
        <v>552</v>
      </c>
      <c r="E2761" s="12">
        <v>20</v>
      </c>
      <c r="F2761" s="73">
        <v>4</v>
      </c>
      <c r="G2761" s="21">
        <v>12</v>
      </c>
      <c r="H2761" s="12">
        <v>0</v>
      </c>
      <c r="I2761" s="12">
        <v>246</v>
      </c>
      <c r="J2761" s="12">
        <v>0</v>
      </c>
      <c r="K2761" s="12">
        <v>0</v>
      </c>
      <c r="L2761" s="12">
        <v>0</v>
      </c>
      <c r="M2761" s="12">
        <v>0</v>
      </c>
      <c r="N2761" s="12">
        <v>0</v>
      </c>
    </row>
    <row r="2762" spans="1:14">
      <c r="A2762" s="11" t="s">
        <v>1437</v>
      </c>
      <c r="B2762" s="12">
        <v>45</v>
      </c>
      <c r="C2762" s="12">
        <v>107</v>
      </c>
      <c r="D2762" s="12" t="s">
        <v>539</v>
      </c>
      <c r="E2762" s="12">
        <v>20</v>
      </c>
      <c r="F2762" s="73">
        <v>4</v>
      </c>
      <c r="G2762" s="21">
        <v>12</v>
      </c>
      <c r="H2762" s="12">
        <v>0</v>
      </c>
      <c r="I2762" s="12">
        <v>246</v>
      </c>
      <c r="J2762" s="12">
        <v>0</v>
      </c>
      <c r="K2762" s="12">
        <v>0</v>
      </c>
      <c r="L2762" s="12">
        <v>0</v>
      </c>
      <c r="M2762" s="12">
        <v>0</v>
      </c>
      <c r="N2762" s="12">
        <v>0</v>
      </c>
    </row>
    <row r="2763" spans="1:14">
      <c r="A2763" s="11" t="s">
        <v>1438</v>
      </c>
      <c r="B2763" s="12">
        <v>45</v>
      </c>
      <c r="C2763" s="12">
        <v>107</v>
      </c>
      <c r="D2763" s="12" t="s">
        <v>548</v>
      </c>
      <c r="E2763" s="12">
        <v>20</v>
      </c>
      <c r="F2763" s="73">
        <v>4</v>
      </c>
      <c r="G2763" s="21">
        <v>12</v>
      </c>
      <c r="H2763" s="12">
        <v>0</v>
      </c>
      <c r="I2763" s="12">
        <v>246</v>
      </c>
      <c r="J2763" s="12">
        <v>0</v>
      </c>
      <c r="K2763" s="12">
        <v>0</v>
      </c>
      <c r="L2763" s="12">
        <v>0</v>
      </c>
      <c r="M2763" s="12">
        <v>0</v>
      </c>
      <c r="N2763" s="12">
        <v>0</v>
      </c>
    </row>
    <row r="2764" spans="1:14">
      <c r="A2764" s="11" t="s">
        <v>1438</v>
      </c>
      <c r="B2764" s="12">
        <v>133</v>
      </c>
      <c r="C2764" s="12">
        <v>125</v>
      </c>
      <c r="D2764" s="12" t="s">
        <v>556</v>
      </c>
      <c r="E2764" s="12">
        <v>20</v>
      </c>
      <c r="F2764" s="73">
        <v>4</v>
      </c>
      <c r="G2764" s="21">
        <v>12</v>
      </c>
      <c r="H2764" s="12">
        <v>0</v>
      </c>
      <c r="I2764" s="12">
        <v>246</v>
      </c>
      <c r="J2764" s="12">
        <v>0</v>
      </c>
      <c r="K2764" s="12">
        <v>0</v>
      </c>
      <c r="L2764" s="12">
        <v>0</v>
      </c>
      <c r="M2764" s="12">
        <v>0</v>
      </c>
      <c r="N2764" s="12">
        <v>0</v>
      </c>
    </row>
    <row r="2765" spans="1:14">
      <c r="A2765" s="11" t="s">
        <v>1438</v>
      </c>
      <c r="B2765" s="12">
        <v>133</v>
      </c>
      <c r="C2765" s="12">
        <v>125</v>
      </c>
      <c r="D2765" s="12" t="s">
        <v>550</v>
      </c>
      <c r="E2765" s="12">
        <v>20</v>
      </c>
      <c r="F2765" s="73">
        <v>4</v>
      </c>
      <c r="G2765" s="21">
        <v>12</v>
      </c>
      <c r="H2765" s="12">
        <v>0</v>
      </c>
      <c r="I2765" s="12">
        <v>246</v>
      </c>
      <c r="J2765" s="12">
        <v>0</v>
      </c>
      <c r="K2765" s="12">
        <v>0</v>
      </c>
      <c r="L2765" s="12">
        <v>0</v>
      </c>
      <c r="M2765" s="12">
        <v>0</v>
      </c>
      <c r="N2765" s="12">
        <v>0</v>
      </c>
    </row>
    <row r="2766" spans="1:14">
      <c r="A2766" s="11" t="s">
        <v>1438</v>
      </c>
      <c r="B2766" s="12">
        <v>133</v>
      </c>
      <c r="C2766" s="12">
        <v>125</v>
      </c>
      <c r="D2766" s="12" t="s">
        <v>552</v>
      </c>
      <c r="E2766" s="12">
        <v>20</v>
      </c>
      <c r="F2766" s="73">
        <v>4</v>
      </c>
      <c r="G2766" s="21">
        <v>12</v>
      </c>
      <c r="H2766" s="12">
        <v>0</v>
      </c>
      <c r="I2766" s="12">
        <v>246</v>
      </c>
      <c r="J2766" s="12">
        <v>0</v>
      </c>
      <c r="K2766" s="12">
        <v>0</v>
      </c>
      <c r="L2766" s="12">
        <v>0</v>
      </c>
      <c r="M2766" s="12">
        <v>0</v>
      </c>
      <c r="N2766" s="12">
        <v>0</v>
      </c>
    </row>
    <row r="2767" spans="1:14">
      <c r="A2767" s="11" t="s">
        <v>1437</v>
      </c>
      <c r="B2767" s="12">
        <v>133</v>
      </c>
      <c r="C2767" s="12">
        <v>125</v>
      </c>
      <c r="D2767" s="12" t="s">
        <v>539</v>
      </c>
      <c r="E2767" s="12">
        <v>20</v>
      </c>
      <c r="F2767" s="73">
        <v>4</v>
      </c>
      <c r="G2767" s="21">
        <v>12</v>
      </c>
      <c r="H2767" s="12">
        <v>0</v>
      </c>
      <c r="I2767" s="12">
        <v>246</v>
      </c>
      <c r="J2767" s="12">
        <v>0</v>
      </c>
      <c r="K2767" s="12">
        <v>0</v>
      </c>
      <c r="L2767" s="12">
        <v>0</v>
      </c>
      <c r="M2767" s="12">
        <v>0</v>
      </c>
      <c r="N2767" s="12">
        <v>0</v>
      </c>
    </row>
    <row r="2768" spans="1:14">
      <c r="A2768" s="11" t="s">
        <v>1438</v>
      </c>
      <c r="B2768" s="12">
        <v>133</v>
      </c>
      <c r="C2768" s="12">
        <v>125</v>
      </c>
      <c r="D2768" s="12" t="s">
        <v>548</v>
      </c>
      <c r="E2768" s="12">
        <v>20</v>
      </c>
      <c r="F2768" s="73">
        <v>4</v>
      </c>
      <c r="G2768" s="21">
        <v>12</v>
      </c>
      <c r="H2768" s="12">
        <v>0</v>
      </c>
      <c r="I2768" s="12">
        <v>246</v>
      </c>
      <c r="J2768" s="12">
        <v>0</v>
      </c>
      <c r="K2768" s="12">
        <v>0</v>
      </c>
      <c r="L2768" s="12">
        <v>0</v>
      </c>
      <c r="M2768" s="12">
        <v>0</v>
      </c>
      <c r="N2768" s="12">
        <v>0</v>
      </c>
    </row>
    <row r="2769" spans="1:14">
      <c r="A2769" s="11" t="s">
        <v>1438</v>
      </c>
      <c r="B2769" s="12">
        <v>170</v>
      </c>
      <c r="C2769" s="12">
        <v>170</v>
      </c>
      <c r="D2769" s="12" t="s">
        <v>556</v>
      </c>
      <c r="E2769" s="12">
        <v>20</v>
      </c>
      <c r="F2769" s="73">
        <v>4</v>
      </c>
      <c r="G2769" s="21">
        <v>12</v>
      </c>
      <c r="H2769" s="12">
        <v>0</v>
      </c>
      <c r="I2769" s="12">
        <v>246</v>
      </c>
      <c r="J2769" s="12">
        <v>0</v>
      </c>
      <c r="K2769" s="12">
        <v>0</v>
      </c>
      <c r="L2769" s="12">
        <v>0</v>
      </c>
      <c r="M2769" s="12">
        <v>0</v>
      </c>
      <c r="N2769" s="12">
        <v>0</v>
      </c>
    </row>
    <row r="2770" spans="1:14">
      <c r="A2770" s="11" t="s">
        <v>1438</v>
      </c>
      <c r="B2770" s="12">
        <v>170</v>
      </c>
      <c r="C2770" s="12">
        <v>170</v>
      </c>
      <c r="D2770" s="12" t="s">
        <v>550</v>
      </c>
      <c r="E2770" s="12">
        <v>20</v>
      </c>
      <c r="F2770" s="73">
        <v>4</v>
      </c>
      <c r="G2770" s="21">
        <v>12</v>
      </c>
      <c r="H2770" s="12">
        <v>0</v>
      </c>
      <c r="I2770" s="12">
        <v>246</v>
      </c>
      <c r="J2770" s="12">
        <v>0</v>
      </c>
      <c r="K2770" s="12">
        <v>0</v>
      </c>
      <c r="L2770" s="12">
        <v>0</v>
      </c>
      <c r="M2770" s="12">
        <v>0</v>
      </c>
      <c r="N2770" s="12">
        <v>0</v>
      </c>
    </row>
    <row r="2771" spans="1:14">
      <c r="A2771" s="11" t="s">
        <v>1438</v>
      </c>
      <c r="B2771" s="12">
        <v>170</v>
      </c>
      <c r="C2771" s="12">
        <v>170</v>
      </c>
      <c r="D2771" s="12" t="s">
        <v>552</v>
      </c>
      <c r="E2771" s="12">
        <v>20</v>
      </c>
      <c r="F2771" s="73">
        <v>4</v>
      </c>
      <c r="G2771" s="21">
        <v>12</v>
      </c>
      <c r="H2771" s="12">
        <v>0</v>
      </c>
      <c r="I2771" s="12">
        <v>246</v>
      </c>
      <c r="J2771" s="12">
        <v>0</v>
      </c>
      <c r="K2771" s="12">
        <v>0</v>
      </c>
      <c r="L2771" s="12">
        <v>0</v>
      </c>
      <c r="M2771" s="12">
        <v>0</v>
      </c>
      <c r="N2771" s="12">
        <v>0</v>
      </c>
    </row>
    <row r="2772" spans="1:14">
      <c r="A2772" s="11" t="s">
        <v>1437</v>
      </c>
      <c r="B2772" s="12">
        <v>170</v>
      </c>
      <c r="C2772" s="12">
        <v>170</v>
      </c>
      <c r="D2772" s="12" t="s">
        <v>539</v>
      </c>
      <c r="E2772" s="12">
        <v>20</v>
      </c>
      <c r="F2772" s="73">
        <v>4</v>
      </c>
      <c r="G2772" s="21">
        <v>12</v>
      </c>
      <c r="H2772" s="12">
        <v>0</v>
      </c>
      <c r="I2772" s="12">
        <v>246</v>
      </c>
      <c r="J2772" s="12">
        <v>0</v>
      </c>
      <c r="K2772" s="12">
        <v>0</v>
      </c>
      <c r="L2772" s="12">
        <v>0</v>
      </c>
      <c r="M2772" s="12">
        <v>0</v>
      </c>
      <c r="N2772" s="12">
        <v>0</v>
      </c>
    </row>
    <row r="2773" spans="1:14">
      <c r="A2773" s="11" t="s">
        <v>1438</v>
      </c>
      <c r="B2773" s="12">
        <v>170</v>
      </c>
      <c r="C2773" s="12">
        <v>170</v>
      </c>
      <c r="D2773" s="12" t="s">
        <v>548</v>
      </c>
      <c r="E2773" s="12">
        <v>20</v>
      </c>
      <c r="F2773" s="73">
        <v>4</v>
      </c>
      <c r="G2773" s="21">
        <v>12</v>
      </c>
      <c r="H2773" s="12">
        <v>0</v>
      </c>
      <c r="I2773" s="12">
        <v>246</v>
      </c>
      <c r="J2773" s="12">
        <v>0</v>
      </c>
      <c r="K2773" s="12">
        <v>0</v>
      </c>
      <c r="L2773" s="12">
        <v>0</v>
      </c>
      <c r="M2773" s="12">
        <v>0</v>
      </c>
      <c r="N2773" s="12">
        <v>0</v>
      </c>
    </row>
    <row r="2774" spans="1:14">
      <c r="A2774" s="11" t="s">
        <v>1438</v>
      </c>
      <c r="B2774" s="12">
        <v>142</v>
      </c>
      <c r="C2774" s="12">
        <v>72</v>
      </c>
      <c r="D2774" s="12" t="s">
        <v>556</v>
      </c>
      <c r="E2774" s="12">
        <v>20</v>
      </c>
      <c r="F2774" s="73">
        <v>4</v>
      </c>
      <c r="G2774" s="21">
        <v>12</v>
      </c>
      <c r="H2774" s="12">
        <v>0</v>
      </c>
      <c r="I2774" s="12">
        <v>246</v>
      </c>
      <c r="J2774" s="12">
        <v>0</v>
      </c>
      <c r="K2774" s="12">
        <v>0</v>
      </c>
      <c r="L2774" s="12">
        <v>0</v>
      </c>
      <c r="M2774" s="12">
        <v>0</v>
      </c>
      <c r="N2774" s="12">
        <v>0</v>
      </c>
    </row>
    <row r="2775" spans="1:14">
      <c r="A2775" s="11" t="s">
        <v>1438</v>
      </c>
      <c r="B2775" s="12">
        <v>142</v>
      </c>
      <c r="C2775" s="12">
        <v>72</v>
      </c>
      <c r="D2775" s="12" t="s">
        <v>550</v>
      </c>
      <c r="E2775" s="12">
        <v>20</v>
      </c>
      <c r="F2775" s="73">
        <v>4</v>
      </c>
      <c r="G2775" s="21">
        <v>12</v>
      </c>
      <c r="H2775" s="12">
        <v>0</v>
      </c>
      <c r="I2775" s="12">
        <v>246</v>
      </c>
      <c r="J2775" s="12">
        <v>0</v>
      </c>
      <c r="K2775" s="12">
        <v>0</v>
      </c>
      <c r="L2775" s="12">
        <v>0</v>
      </c>
      <c r="M2775" s="12">
        <v>0</v>
      </c>
      <c r="N2775" s="12">
        <v>0</v>
      </c>
    </row>
    <row r="2776" spans="1:14">
      <c r="A2776" s="11" t="s">
        <v>1438</v>
      </c>
      <c r="B2776" s="12">
        <v>142</v>
      </c>
      <c r="C2776" s="12">
        <v>72</v>
      </c>
      <c r="D2776" s="12" t="s">
        <v>552</v>
      </c>
      <c r="E2776" s="12">
        <v>20</v>
      </c>
      <c r="F2776" s="73">
        <v>4</v>
      </c>
      <c r="G2776" s="21">
        <v>12</v>
      </c>
      <c r="H2776" s="12">
        <v>0</v>
      </c>
      <c r="I2776" s="12">
        <v>246</v>
      </c>
      <c r="J2776" s="12">
        <v>0</v>
      </c>
      <c r="K2776" s="12">
        <v>0</v>
      </c>
      <c r="L2776" s="12">
        <v>0</v>
      </c>
      <c r="M2776" s="12">
        <v>0</v>
      </c>
      <c r="N2776" s="12">
        <v>0</v>
      </c>
    </row>
    <row r="2777" spans="1:14">
      <c r="A2777" s="11" t="s">
        <v>1437</v>
      </c>
      <c r="B2777" s="12">
        <v>142</v>
      </c>
      <c r="C2777" s="12">
        <v>72</v>
      </c>
      <c r="D2777" s="12" t="s">
        <v>539</v>
      </c>
      <c r="E2777" s="12">
        <v>20</v>
      </c>
      <c r="F2777" s="73">
        <v>4</v>
      </c>
      <c r="G2777" s="21">
        <v>12</v>
      </c>
      <c r="H2777" s="12">
        <v>0</v>
      </c>
      <c r="I2777" s="12">
        <v>246</v>
      </c>
      <c r="J2777" s="12">
        <v>0</v>
      </c>
      <c r="K2777" s="12">
        <v>0</v>
      </c>
      <c r="L2777" s="12">
        <v>0</v>
      </c>
      <c r="M2777" s="12">
        <v>0</v>
      </c>
      <c r="N2777" s="12">
        <v>0</v>
      </c>
    </row>
    <row r="2778" spans="1:14">
      <c r="A2778" s="11" t="s">
        <v>1438</v>
      </c>
      <c r="B2778" s="12">
        <v>142</v>
      </c>
      <c r="C2778" s="12">
        <v>72</v>
      </c>
      <c r="D2778" s="12" t="s">
        <v>548</v>
      </c>
      <c r="E2778" s="12">
        <v>20</v>
      </c>
      <c r="F2778" s="73">
        <v>4</v>
      </c>
      <c r="G2778" s="21">
        <v>12</v>
      </c>
      <c r="H2778" s="12">
        <v>0</v>
      </c>
      <c r="I2778" s="12">
        <v>246</v>
      </c>
      <c r="J2778" s="12">
        <v>0</v>
      </c>
      <c r="K2778" s="12">
        <v>0</v>
      </c>
      <c r="L2778" s="12">
        <v>0</v>
      </c>
      <c r="M2778" s="12">
        <v>0</v>
      </c>
      <c r="N2778" s="12">
        <v>0</v>
      </c>
    </row>
    <row r="2779" spans="1:14">
      <c r="A2779" s="11" t="s">
        <v>1438</v>
      </c>
      <c r="B2779" s="12">
        <v>64</v>
      </c>
      <c r="C2779" s="12">
        <v>36</v>
      </c>
      <c r="D2779" s="12" t="s">
        <v>556</v>
      </c>
      <c r="E2779" s="12">
        <v>20</v>
      </c>
      <c r="F2779" s="73">
        <v>4</v>
      </c>
      <c r="G2779" s="21">
        <v>12</v>
      </c>
      <c r="H2779" s="12">
        <v>0</v>
      </c>
      <c r="I2779" s="12">
        <v>246</v>
      </c>
      <c r="J2779" s="12">
        <v>0</v>
      </c>
      <c r="K2779" s="12">
        <v>0</v>
      </c>
      <c r="L2779" s="12">
        <v>0</v>
      </c>
      <c r="M2779" s="12">
        <v>0</v>
      </c>
      <c r="N2779" s="12">
        <v>0</v>
      </c>
    </row>
    <row r="2780" spans="1:14">
      <c r="A2780" s="11" t="s">
        <v>1438</v>
      </c>
      <c r="B2780" s="12">
        <v>64</v>
      </c>
      <c r="C2780" s="12">
        <v>36</v>
      </c>
      <c r="D2780" s="12" t="s">
        <v>550</v>
      </c>
      <c r="E2780" s="12">
        <v>20</v>
      </c>
      <c r="F2780" s="73">
        <v>4</v>
      </c>
      <c r="G2780" s="21">
        <v>12</v>
      </c>
      <c r="H2780" s="12">
        <v>0</v>
      </c>
      <c r="I2780" s="12">
        <v>246</v>
      </c>
      <c r="J2780" s="12">
        <v>0</v>
      </c>
      <c r="K2780" s="12">
        <v>0</v>
      </c>
      <c r="L2780" s="12">
        <v>0</v>
      </c>
      <c r="M2780" s="12">
        <v>0</v>
      </c>
      <c r="N2780" s="12">
        <v>0</v>
      </c>
    </row>
    <row r="2781" spans="1:14">
      <c r="A2781" s="11" t="s">
        <v>1438</v>
      </c>
      <c r="B2781" s="12">
        <v>64</v>
      </c>
      <c r="C2781" s="12">
        <v>36</v>
      </c>
      <c r="D2781" s="12" t="s">
        <v>552</v>
      </c>
      <c r="E2781" s="12">
        <v>20</v>
      </c>
      <c r="F2781" s="73">
        <v>4</v>
      </c>
      <c r="G2781" s="21">
        <v>12</v>
      </c>
      <c r="H2781" s="12">
        <v>0</v>
      </c>
      <c r="I2781" s="12">
        <v>246</v>
      </c>
      <c r="J2781" s="12">
        <v>0</v>
      </c>
      <c r="K2781" s="12">
        <v>0</v>
      </c>
      <c r="L2781" s="12">
        <v>0</v>
      </c>
      <c r="M2781" s="12">
        <v>0</v>
      </c>
      <c r="N2781" s="12">
        <v>0</v>
      </c>
    </row>
    <row r="2782" spans="1:14">
      <c r="A2782" s="11" t="s">
        <v>1437</v>
      </c>
      <c r="B2782" s="12">
        <v>64</v>
      </c>
      <c r="C2782" s="12">
        <v>36</v>
      </c>
      <c r="D2782" s="12" t="s">
        <v>539</v>
      </c>
      <c r="E2782" s="12">
        <v>20</v>
      </c>
      <c r="F2782" s="73">
        <v>4</v>
      </c>
      <c r="G2782" s="21">
        <v>12</v>
      </c>
      <c r="H2782" s="12">
        <v>0</v>
      </c>
      <c r="I2782" s="12">
        <v>246</v>
      </c>
      <c r="J2782" s="12">
        <v>0</v>
      </c>
      <c r="K2782" s="12">
        <v>0</v>
      </c>
      <c r="L2782" s="12">
        <v>0</v>
      </c>
      <c r="M2782" s="12">
        <v>0</v>
      </c>
      <c r="N2782" s="12">
        <v>0</v>
      </c>
    </row>
    <row r="2783" spans="1:14">
      <c r="A2783" s="11" t="s">
        <v>1438</v>
      </c>
      <c r="B2783" s="12">
        <v>64</v>
      </c>
      <c r="C2783" s="12">
        <v>36</v>
      </c>
      <c r="D2783" s="12" t="s">
        <v>548</v>
      </c>
      <c r="E2783" s="12">
        <v>20</v>
      </c>
      <c r="F2783" s="73">
        <v>4</v>
      </c>
      <c r="G2783" s="21">
        <v>12</v>
      </c>
      <c r="H2783" s="12">
        <v>0</v>
      </c>
      <c r="I2783" s="12">
        <v>246</v>
      </c>
      <c r="J2783" s="12">
        <v>0</v>
      </c>
      <c r="K2783" s="12">
        <v>0</v>
      </c>
      <c r="L2783" s="12">
        <v>0</v>
      </c>
      <c r="M2783" s="12">
        <v>0</v>
      </c>
      <c r="N2783" s="12">
        <v>0</v>
      </c>
    </row>
    <row r="2785" spans="1:14">
      <c r="A2785" s="11" t="s">
        <v>1439</v>
      </c>
    </row>
    <row r="2786" spans="1:14" s="18" customFormat="1">
      <c r="A2786" s="17" t="s">
        <v>1440</v>
      </c>
      <c r="B2786" s="18">
        <v>16</v>
      </c>
      <c r="C2786" s="18">
        <v>19</v>
      </c>
      <c r="D2786" s="18" t="s">
        <v>1425</v>
      </c>
      <c r="E2786" s="18">
        <v>12</v>
      </c>
      <c r="F2786" s="29">
        <v>6</v>
      </c>
      <c r="G2786" s="29">
        <v>60</v>
      </c>
      <c r="H2786" s="18">
        <v>0</v>
      </c>
      <c r="I2786" s="18">
        <v>249</v>
      </c>
      <c r="J2786" s="18">
        <v>0</v>
      </c>
      <c r="K2786" s="18">
        <v>0</v>
      </c>
      <c r="L2786" s="12">
        <v>0</v>
      </c>
      <c r="M2786" s="12">
        <v>0</v>
      </c>
      <c r="N2786" s="12">
        <v>0</v>
      </c>
    </row>
    <row r="2787" spans="1:14" s="18" customFormat="1">
      <c r="A2787" s="17" t="s">
        <v>1440</v>
      </c>
      <c r="B2787" s="18">
        <v>15</v>
      </c>
      <c r="C2787" s="18">
        <v>18</v>
      </c>
      <c r="D2787" s="18" t="s">
        <v>2367</v>
      </c>
      <c r="E2787" s="18">
        <v>12</v>
      </c>
      <c r="F2787" s="29">
        <v>3</v>
      </c>
      <c r="G2787" s="29">
        <v>60</v>
      </c>
      <c r="H2787" s="18">
        <v>0</v>
      </c>
      <c r="I2787" s="18">
        <v>249</v>
      </c>
      <c r="J2787" s="18">
        <v>0</v>
      </c>
      <c r="K2787" s="18">
        <v>0</v>
      </c>
      <c r="L2787" s="12">
        <v>0</v>
      </c>
      <c r="M2787" s="12">
        <v>0</v>
      </c>
      <c r="N2787" s="12">
        <v>0</v>
      </c>
    </row>
    <row r="2788" spans="1:14" s="18" customFormat="1">
      <c r="A2788" s="17" t="s">
        <v>1440</v>
      </c>
      <c r="B2788" s="18">
        <v>15</v>
      </c>
      <c r="C2788" s="18">
        <v>18</v>
      </c>
      <c r="D2788" s="18" t="s">
        <v>1426</v>
      </c>
      <c r="E2788" s="18">
        <v>12</v>
      </c>
      <c r="F2788" s="29">
        <v>2</v>
      </c>
      <c r="G2788" s="29">
        <v>120</v>
      </c>
      <c r="H2788" s="18">
        <v>0</v>
      </c>
      <c r="I2788" s="18">
        <v>249</v>
      </c>
      <c r="J2788" s="18">
        <v>0</v>
      </c>
      <c r="K2788" s="18">
        <v>0</v>
      </c>
      <c r="L2788" s="12">
        <v>0</v>
      </c>
      <c r="M2788" s="12">
        <v>0</v>
      </c>
      <c r="N2788" s="12">
        <v>0</v>
      </c>
    </row>
    <row r="2789" spans="1:14" s="18" customFormat="1">
      <c r="A2789" s="17" t="s">
        <v>1440</v>
      </c>
      <c r="B2789" s="18">
        <v>16</v>
      </c>
      <c r="C2789" s="18">
        <v>19</v>
      </c>
      <c r="D2789" s="18" t="s">
        <v>537</v>
      </c>
      <c r="E2789" s="18">
        <v>12</v>
      </c>
      <c r="F2789" s="29">
        <v>6</v>
      </c>
      <c r="G2789" s="29">
        <v>60</v>
      </c>
      <c r="H2789" s="18">
        <v>0</v>
      </c>
      <c r="I2789" s="18">
        <v>249</v>
      </c>
      <c r="J2789" s="18">
        <v>0</v>
      </c>
      <c r="K2789" s="18">
        <v>0</v>
      </c>
      <c r="L2789" s="12">
        <v>0</v>
      </c>
      <c r="M2789" s="12">
        <v>0</v>
      </c>
      <c r="N2789" s="12">
        <v>0</v>
      </c>
    </row>
    <row r="2790" spans="1:14" s="18" customFormat="1">
      <c r="A2790" s="17" t="s">
        <v>1440</v>
      </c>
      <c r="B2790" s="18">
        <v>15</v>
      </c>
      <c r="C2790" s="18">
        <v>18</v>
      </c>
      <c r="D2790" s="18" t="s">
        <v>2368</v>
      </c>
      <c r="E2790" s="18">
        <v>12</v>
      </c>
      <c r="F2790" s="29">
        <v>3</v>
      </c>
      <c r="G2790" s="29">
        <v>60</v>
      </c>
      <c r="H2790" s="18">
        <v>0</v>
      </c>
      <c r="I2790" s="18">
        <v>249</v>
      </c>
      <c r="J2790" s="18">
        <v>0</v>
      </c>
      <c r="K2790" s="18">
        <v>0</v>
      </c>
      <c r="L2790" s="12">
        <v>0</v>
      </c>
      <c r="M2790" s="12">
        <v>0</v>
      </c>
      <c r="N2790" s="12">
        <v>0</v>
      </c>
    </row>
    <row r="2791" spans="1:14" s="18" customFormat="1">
      <c r="A2791" s="17" t="s">
        <v>1440</v>
      </c>
      <c r="B2791" s="18">
        <v>15</v>
      </c>
      <c r="C2791" s="18">
        <v>18</v>
      </c>
      <c r="D2791" s="18" t="s">
        <v>1144</v>
      </c>
      <c r="E2791" s="18">
        <v>12</v>
      </c>
      <c r="F2791" s="29">
        <v>2</v>
      </c>
      <c r="G2791" s="29">
        <v>120</v>
      </c>
      <c r="H2791" s="18">
        <v>0</v>
      </c>
      <c r="I2791" s="18">
        <v>249</v>
      </c>
      <c r="J2791" s="18">
        <v>0</v>
      </c>
      <c r="K2791" s="18">
        <v>0</v>
      </c>
      <c r="L2791" s="12">
        <v>0</v>
      </c>
      <c r="M2791" s="12">
        <v>0</v>
      </c>
      <c r="N2791" s="12">
        <v>0</v>
      </c>
    </row>
    <row r="2792" spans="1:14" s="18" customFormat="1">
      <c r="A2792" s="17" t="s">
        <v>1441</v>
      </c>
      <c r="B2792" s="18">
        <v>15</v>
      </c>
      <c r="C2792" s="18">
        <v>18</v>
      </c>
      <c r="D2792" s="18" t="s">
        <v>1145</v>
      </c>
      <c r="E2792" s="18">
        <v>8</v>
      </c>
      <c r="F2792" s="29">
        <v>1</v>
      </c>
      <c r="G2792" s="29">
        <v>120</v>
      </c>
      <c r="H2792" s="18">
        <v>0</v>
      </c>
      <c r="I2792" s="18">
        <v>249</v>
      </c>
      <c r="J2792" s="18">
        <v>0</v>
      </c>
      <c r="K2792" s="18">
        <v>0</v>
      </c>
      <c r="L2792" s="12">
        <v>0</v>
      </c>
      <c r="M2792" s="12">
        <v>0</v>
      </c>
      <c r="N2792" s="12">
        <v>0</v>
      </c>
    </row>
    <row r="2793" spans="1:14" s="18" customFormat="1">
      <c r="A2793" s="17" t="s">
        <v>1440</v>
      </c>
      <c r="B2793" s="18">
        <v>15</v>
      </c>
      <c r="C2793" s="18">
        <v>18</v>
      </c>
      <c r="D2793" s="18" t="s">
        <v>1442</v>
      </c>
      <c r="E2793" s="18">
        <v>8</v>
      </c>
      <c r="F2793" s="29">
        <v>1</v>
      </c>
      <c r="G2793" s="29">
        <v>120</v>
      </c>
      <c r="H2793" s="18">
        <v>0</v>
      </c>
      <c r="I2793" s="18">
        <v>249</v>
      </c>
      <c r="J2793" s="18">
        <v>0</v>
      </c>
      <c r="K2793" s="18">
        <v>0</v>
      </c>
      <c r="L2793" s="12">
        <v>0</v>
      </c>
      <c r="M2793" s="12">
        <v>0</v>
      </c>
      <c r="N2793" s="12">
        <v>0</v>
      </c>
    </row>
    <row r="2794" spans="1:14">
      <c r="A2794" s="11" t="s">
        <v>1440</v>
      </c>
      <c r="B2794" s="12">
        <v>15</v>
      </c>
      <c r="C2794" s="12">
        <v>18</v>
      </c>
      <c r="D2794" s="12" t="s">
        <v>1443</v>
      </c>
      <c r="E2794" s="12">
        <v>12</v>
      </c>
      <c r="F2794" s="73">
        <v>3</v>
      </c>
      <c r="G2794" s="73">
        <v>120</v>
      </c>
      <c r="H2794" s="12">
        <v>0</v>
      </c>
      <c r="I2794" s="12">
        <v>246</v>
      </c>
      <c r="J2794" s="12">
        <v>0</v>
      </c>
      <c r="K2794" s="12">
        <v>0</v>
      </c>
      <c r="L2794" s="12">
        <v>0</v>
      </c>
      <c r="M2794" s="12">
        <v>0</v>
      </c>
      <c r="N2794" s="12">
        <v>0</v>
      </c>
    </row>
    <row r="2795" spans="1:14">
      <c r="A2795" s="11" t="s">
        <v>1440</v>
      </c>
      <c r="B2795" s="12">
        <v>13</v>
      </c>
      <c r="C2795" s="12">
        <v>18</v>
      </c>
      <c r="D2795" s="12" t="s">
        <v>2369</v>
      </c>
      <c r="E2795" s="12">
        <v>12</v>
      </c>
      <c r="F2795" s="73">
        <v>3</v>
      </c>
      <c r="G2795" s="73">
        <v>120</v>
      </c>
      <c r="H2795" s="12">
        <v>0</v>
      </c>
      <c r="I2795" s="12">
        <v>246</v>
      </c>
      <c r="J2795" s="12">
        <v>0</v>
      </c>
      <c r="K2795" s="12">
        <v>0</v>
      </c>
      <c r="L2795" s="12">
        <v>0</v>
      </c>
      <c r="M2795" s="12">
        <v>0</v>
      </c>
      <c r="N2795" s="12">
        <v>0</v>
      </c>
    </row>
    <row r="2796" spans="1:14">
      <c r="A2796" s="11" t="s">
        <v>1440</v>
      </c>
      <c r="B2796" s="12">
        <v>13</v>
      </c>
      <c r="C2796" s="12">
        <v>18</v>
      </c>
      <c r="D2796" s="12" t="s">
        <v>2369</v>
      </c>
      <c r="E2796" s="12">
        <v>12</v>
      </c>
      <c r="F2796" s="73">
        <v>3</v>
      </c>
      <c r="G2796" s="73">
        <v>60</v>
      </c>
      <c r="H2796" s="12">
        <v>0</v>
      </c>
      <c r="I2796" s="12">
        <v>246</v>
      </c>
      <c r="J2796" s="12">
        <v>0</v>
      </c>
      <c r="K2796" s="12">
        <v>0</v>
      </c>
      <c r="L2796" s="12">
        <v>0</v>
      </c>
      <c r="M2796" s="12">
        <v>0</v>
      </c>
      <c r="N2796" s="12">
        <v>0</v>
      </c>
    </row>
    <row r="2797" spans="1:14">
      <c r="A2797" s="11" t="s">
        <v>1440</v>
      </c>
      <c r="B2797" s="12">
        <v>13</v>
      </c>
      <c r="C2797" s="12">
        <v>18</v>
      </c>
      <c r="D2797" s="12" t="s">
        <v>552</v>
      </c>
      <c r="E2797" s="12">
        <v>12</v>
      </c>
      <c r="F2797" s="73">
        <v>3</v>
      </c>
      <c r="G2797" s="73">
        <v>60</v>
      </c>
      <c r="H2797" s="12">
        <v>0</v>
      </c>
      <c r="I2797" s="12">
        <v>246</v>
      </c>
      <c r="J2797" s="12">
        <v>0</v>
      </c>
      <c r="K2797" s="12">
        <v>0</v>
      </c>
      <c r="L2797" s="12">
        <v>0</v>
      </c>
      <c r="M2797" s="12">
        <v>0</v>
      </c>
      <c r="N2797" s="12">
        <v>0</v>
      </c>
    </row>
    <row r="2798" spans="1:14">
      <c r="A2798" s="11" t="s">
        <v>1440</v>
      </c>
      <c r="B2798" s="12">
        <v>13</v>
      </c>
      <c r="C2798" s="12">
        <v>18</v>
      </c>
      <c r="D2798" s="12" t="s">
        <v>539</v>
      </c>
      <c r="E2798" s="12">
        <v>12</v>
      </c>
      <c r="F2798" s="73">
        <v>3</v>
      </c>
      <c r="G2798" s="73">
        <v>60</v>
      </c>
      <c r="H2798" s="12">
        <v>0</v>
      </c>
      <c r="I2798" s="12">
        <v>246</v>
      </c>
      <c r="J2798" s="12">
        <v>0</v>
      </c>
      <c r="K2798" s="12">
        <v>0</v>
      </c>
      <c r="L2798" s="12">
        <v>0</v>
      </c>
      <c r="M2798" s="12">
        <v>0</v>
      </c>
      <c r="N2798" s="12">
        <v>0</v>
      </c>
    </row>
    <row r="2799" spans="1:14" s="18" customFormat="1">
      <c r="A2799" s="17" t="s">
        <v>1440</v>
      </c>
      <c r="B2799" s="18">
        <v>15</v>
      </c>
      <c r="C2799" s="18">
        <v>21</v>
      </c>
      <c r="D2799" s="18" t="s">
        <v>554</v>
      </c>
      <c r="E2799" s="18">
        <v>12</v>
      </c>
      <c r="F2799" s="29">
        <v>3</v>
      </c>
      <c r="G2799" s="29">
        <v>60</v>
      </c>
      <c r="H2799" s="18">
        <v>0</v>
      </c>
      <c r="I2799" s="18">
        <v>246</v>
      </c>
      <c r="J2799" s="18">
        <v>0</v>
      </c>
      <c r="K2799" s="18">
        <v>0</v>
      </c>
      <c r="L2799" s="12">
        <v>0</v>
      </c>
      <c r="M2799" s="12">
        <v>0</v>
      </c>
      <c r="N2799" s="12">
        <v>0</v>
      </c>
    </row>
    <row r="2800" spans="1:14">
      <c r="A2800" s="11" t="s">
        <v>1440</v>
      </c>
      <c r="B2800" s="12">
        <v>15</v>
      </c>
      <c r="C2800" s="12">
        <v>18</v>
      </c>
      <c r="D2800" s="12" t="s">
        <v>1443</v>
      </c>
      <c r="E2800" s="12">
        <v>12</v>
      </c>
      <c r="F2800" s="73">
        <v>3</v>
      </c>
      <c r="G2800" s="73">
        <v>8</v>
      </c>
      <c r="H2800" s="12">
        <v>0</v>
      </c>
      <c r="I2800" s="12">
        <v>246</v>
      </c>
      <c r="J2800" s="12">
        <v>0</v>
      </c>
      <c r="K2800" s="12">
        <v>0</v>
      </c>
      <c r="L2800" s="12">
        <v>0</v>
      </c>
      <c r="M2800" s="12">
        <v>0</v>
      </c>
      <c r="N2800" s="12">
        <v>0</v>
      </c>
    </row>
    <row r="2801" spans="1:14">
      <c r="A2801" s="11" t="s">
        <v>1440</v>
      </c>
      <c r="B2801" s="12">
        <v>15</v>
      </c>
      <c r="C2801" s="12">
        <v>18</v>
      </c>
      <c r="D2801" s="12" t="s">
        <v>1444</v>
      </c>
      <c r="E2801" s="12">
        <v>14</v>
      </c>
      <c r="F2801" s="73">
        <v>3</v>
      </c>
      <c r="G2801" s="73">
        <v>8</v>
      </c>
      <c r="H2801" s="12">
        <v>0</v>
      </c>
      <c r="I2801" s="12">
        <v>246</v>
      </c>
      <c r="J2801" s="12">
        <v>0</v>
      </c>
      <c r="K2801" s="12">
        <v>0</v>
      </c>
      <c r="L2801" s="12">
        <v>0</v>
      </c>
      <c r="M2801" s="12">
        <v>0</v>
      </c>
      <c r="N2801" s="12">
        <v>0</v>
      </c>
    </row>
    <row r="2802" spans="1:14">
      <c r="A2802" s="11" t="s">
        <v>1441</v>
      </c>
      <c r="B2802" s="12">
        <v>15</v>
      </c>
      <c r="C2802" s="12">
        <v>18</v>
      </c>
      <c r="D2802" s="12" t="s">
        <v>1445</v>
      </c>
      <c r="E2802" s="12">
        <v>14</v>
      </c>
      <c r="F2802" s="73">
        <v>3</v>
      </c>
      <c r="G2802" s="73">
        <v>8</v>
      </c>
      <c r="H2802" s="12">
        <v>0</v>
      </c>
      <c r="I2802" s="12">
        <v>246</v>
      </c>
      <c r="J2802" s="12">
        <v>0</v>
      </c>
      <c r="K2802" s="12">
        <v>0</v>
      </c>
      <c r="L2802" s="12">
        <v>0</v>
      </c>
      <c r="M2802" s="12">
        <v>0</v>
      </c>
      <c r="N2802" s="12">
        <v>0</v>
      </c>
    </row>
    <row r="2803" spans="1:14">
      <c r="A2803" s="11" t="s">
        <v>1440</v>
      </c>
      <c r="B2803" s="12">
        <v>15</v>
      </c>
      <c r="C2803" s="12">
        <v>18</v>
      </c>
      <c r="D2803" s="12" t="s">
        <v>1446</v>
      </c>
      <c r="E2803" s="12">
        <v>12</v>
      </c>
      <c r="F2803" s="73">
        <v>3</v>
      </c>
      <c r="G2803" s="73">
        <v>8</v>
      </c>
      <c r="H2803" s="12">
        <v>0</v>
      </c>
      <c r="I2803" s="12">
        <v>246</v>
      </c>
      <c r="J2803" s="12">
        <v>0</v>
      </c>
      <c r="K2803" s="12">
        <v>0</v>
      </c>
      <c r="L2803" s="12">
        <v>0</v>
      </c>
      <c r="M2803" s="12">
        <v>0</v>
      </c>
      <c r="N2803" s="12">
        <v>0</v>
      </c>
    </row>
    <row r="2804" spans="1:14">
      <c r="A2804" s="11" t="s">
        <v>1440</v>
      </c>
      <c r="B2804" s="12">
        <v>15</v>
      </c>
      <c r="C2804" s="12">
        <v>18</v>
      </c>
      <c r="D2804" s="12" t="s">
        <v>2369</v>
      </c>
      <c r="E2804" s="12">
        <v>12</v>
      </c>
      <c r="F2804" s="73">
        <v>1</v>
      </c>
      <c r="G2804" s="73">
        <v>8</v>
      </c>
      <c r="H2804" s="12">
        <v>0</v>
      </c>
      <c r="I2804" s="12">
        <v>246</v>
      </c>
      <c r="J2804" s="12">
        <v>0</v>
      </c>
      <c r="K2804" s="12">
        <v>0</v>
      </c>
      <c r="L2804" s="12">
        <v>0</v>
      </c>
      <c r="M2804" s="12">
        <v>0</v>
      </c>
      <c r="N2804" s="12">
        <v>0</v>
      </c>
    </row>
    <row r="2805" spans="1:14">
      <c r="A2805" s="11" t="s">
        <v>1440</v>
      </c>
      <c r="B2805" s="12">
        <v>15</v>
      </c>
      <c r="C2805" s="12">
        <v>18</v>
      </c>
      <c r="D2805" s="12" t="s">
        <v>2370</v>
      </c>
      <c r="E2805" s="12">
        <v>14</v>
      </c>
      <c r="F2805" s="73">
        <v>1</v>
      </c>
      <c r="G2805" s="73">
        <v>8</v>
      </c>
      <c r="H2805" s="12">
        <v>0</v>
      </c>
      <c r="I2805" s="12">
        <v>246</v>
      </c>
      <c r="J2805" s="12">
        <v>0</v>
      </c>
      <c r="K2805" s="12">
        <v>0</v>
      </c>
      <c r="L2805" s="12">
        <v>0</v>
      </c>
      <c r="M2805" s="12">
        <v>0</v>
      </c>
      <c r="N2805" s="12">
        <v>0</v>
      </c>
    </row>
    <row r="2806" spans="1:14">
      <c r="A2806" s="11" t="s">
        <v>1441</v>
      </c>
      <c r="B2806" s="12">
        <v>15</v>
      </c>
      <c r="C2806" s="12">
        <v>18</v>
      </c>
      <c r="D2806" s="12" t="s">
        <v>2366</v>
      </c>
      <c r="E2806" s="12">
        <v>14</v>
      </c>
      <c r="F2806" s="73">
        <v>1</v>
      </c>
      <c r="G2806" s="73">
        <v>8</v>
      </c>
      <c r="H2806" s="12">
        <v>0</v>
      </c>
      <c r="I2806" s="12">
        <v>246</v>
      </c>
      <c r="J2806" s="12">
        <v>0</v>
      </c>
      <c r="K2806" s="12">
        <v>0</v>
      </c>
      <c r="L2806" s="12">
        <v>0</v>
      </c>
      <c r="M2806" s="12">
        <v>0</v>
      </c>
      <c r="N2806" s="12">
        <v>0</v>
      </c>
    </row>
    <row r="2807" spans="1:14">
      <c r="A2807" s="11" t="s">
        <v>1440</v>
      </c>
      <c r="B2807" s="12">
        <v>15</v>
      </c>
      <c r="C2807" s="12">
        <v>18</v>
      </c>
      <c r="D2807" s="12" t="s">
        <v>2371</v>
      </c>
      <c r="E2807" s="12">
        <v>12</v>
      </c>
      <c r="F2807" s="73">
        <v>1</v>
      </c>
      <c r="G2807" s="73">
        <v>8</v>
      </c>
      <c r="H2807" s="12">
        <v>0</v>
      </c>
      <c r="I2807" s="12">
        <v>246</v>
      </c>
      <c r="J2807" s="12">
        <v>0</v>
      </c>
      <c r="K2807" s="12">
        <v>0</v>
      </c>
      <c r="L2807" s="12">
        <v>0</v>
      </c>
      <c r="M2807" s="12">
        <v>0</v>
      </c>
      <c r="N2807" s="12">
        <v>0</v>
      </c>
    </row>
    <row r="2808" spans="1:14" s="18" customFormat="1">
      <c r="A2808" s="17" t="s">
        <v>1440</v>
      </c>
      <c r="B2808" s="18">
        <v>15</v>
      </c>
      <c r="C2808" s="18">
        <v>18</v>
      </c>
      <c r="D2808" s="18" t="s">
        <v>2372</v>
      </c>
      <c r="E2808" s="18">
        <v>12</v>
      </c>
      <c r="F2808" s="29">
        <v>3</v>
      </c>
      <c r="G2808" s="29">
        <v>60</v>
      </c>
      <c r="H2808" s="18">
        <v>0</v>
      </c>
      <c r="I2808" s="18">
        <v>246</v>
      </c>
      <c r="J2808" s="18">
        <v>0</v>
      </c>
      <c r="K2808" s="18">
        <v>0</v>
      </c>
      <c r="L2808" s="12">
        <v>0</v>
      </c>
      <c r="M2808" s="12">
        <v>0</v>
      </c>
      <c r="N2808" s="12">
        <v>0</v>
      </c>
    </row>
    <row r="2809" spans="1:14" s="18" customFormat="1">
      <c r="A2809" s="17" t="s">
        <v>1440</v>
      </c>
      <c r="B2809" s="18">
        <v>15</v>
      </c>
      <c r="C2809" s="18">
        <v>18</v>
      </c>
      <c r="D2809" s="18" t="s">
        <v>1421</v>
      </c>
      <c r="E2809" s="18">
        <v>12</v>
      </c>
      <c r="F2809" s="29">
        <v>3</v>
      </c>
      <c r="G2809" s="29">
        <v>60</v>
      </c>
      <c r="H2809" s="18">
        <v>0</v>
      </c>
      <c r="I2809" s="18">
        <v>246</v>
      </c>
      <c r="J2809" s="18">
        <v>0</v>
      </c>
      <c r="K2809" s="18">
        <v>0</v>
      </c>
      <c r="L2809" s="12">
        <v>0</v>
      </c>
      <c r="M2809" s="12">
        <v>0</v>
      </c>
      <c r="N2809" s="12">
        <v>0</v>
      </c>
    </row>
    <row r="2810" spans="1:14">
      <c r="A2810" s="11" t="s">
        <v>1440</v>
      </c>
      <c r="B2810" s="12">
        <v>15</v>
      </c>
      <c r="C2810" s="12">
        <v>18</v>
      </c>
      <c r="D2810" s="12" t="s">
        <v>1411</v>
      </c>
      <c r="E2810" s="12">
        <v>12</v>
      </c>
      <c r="F2810" s="73">
        <v>3</v>
      </c>
      <c r="G2810" s="73">
        <v>60</v>
      </c>
      <c r="H2810" s="12">
        <v>0</v>
      </c>
      <c r="I2810" s="12">
        <v>246</v>
      </c>
      <c r="J2810" s="12">
        <v>0</v>
      </c>
      <c r="K2810" s="12">
        <v>0</v>
      </c>
      <c r="L2810" s="12">
        <v>0</v>
      </c>
      <c r="M2810" s="12">
        <v>0</v>
      </c>
      <c r="N2810" s="12">
        <v>0</v>
      </c>
    </row>
    <row r="2811" spans="1:14">
      <c r="A2811" s="11" t="s">
        <v>1440</v>
      </c>
      <c r="B2811" s="12">
        <v>15</v>
      </c>
      <c r="C2811" s="12">
        <v>18</v>
      </c>
      <c r="D2811" s="12" t="s">
        <v>1412</v>
      </c>
      <c r="E2811" s="12">
        <v>12</v>
      </c>
      <c r="F2811" s="73">
        <v>3</v>
      </c>
      <c r="G2811" s="73">
        <v>60</v>
      </c>
      <c r="H2811" s="12">
        <v>0</v>
      </c>
      <c r="I2811" s="12">
        <v>246</v>
      </c>
      <c r="J2811" s="12">
        <v>0</v>
      </c>
      <c r="K2811" s="12">
        <v>0</v>
      </c>
      <c r="L2811" s="12">
        <v>0</v>
      </c>
      <c r="M2811" s="12">
        <v>0</v>
      </c>
      <c r="N2811" s="12">
        <v>0</v>
      </c>
    </row>
    <row r="2813" spans="1:14">
      <c r="A2813" s="11" t="s">
        <v>1447</v>
      </c>
    </row>
    <row r="2814" spans="1:14" s="18" customFormat="1">
      <c r="A2814" s="17" t="s">
        <v>1448</v>
      </c>
      <c r="B2814" s="18">
        <v>16</v>
      </c>
      <c r="C2814" s="18">
        <v>18</v>
      </c>
      <c r="D2814" s="18" t="s">
        <v>1425</v>
      </c>
      <c r="E2814" s="18">
        <v>14</v>
      </c>
      <c r="F2814" s="29">
        <v>6</v>
      </c>
      <c r="G2814" s="29">
        <v>60</v>
      </c>
      <c r="H2814" s="18">
        <v>0</v>
      </c>
      <c r="I2814" s="18">
        <v>249</v>
      </c>
      <c r="J2814" s="18">
        <v>0</v>
      </c>
      <c r="K2814" s="18">
        <v>0</v>
      </c>
      <c r="L2814" s="12">
        <v>0</v>
      </c>
      <c r="M2814" s="12">
        <v>0</v>
      </c>
      <c r="N2814" s="12">
        <v>0</v>
      </c>
    </row>
    <row r="2815" spans="1:14" s="18" customFormat="1">
      <c r="A2815" s="17" t="s">
        <v>1448</v>
      </c>
      <c r="B2815" s="18">
        <v>17</v>
      </c>
      <c r="C2815" s="18">
        <v>19</v>
      </c>
      <c r="D2815" s="18" t="s">
        <v>2373</v>
      </c>
      <c r="E2815" s="18">
        <v>14</v>
      </c>
      <c r="F2815" s="29">
        <v>3</v>
      </c>
      <c r="G2815" s="29">
        <v>60</v>
      </c>
      <c r="H2815" s="18">
        <v>0</v>
      </c>
      <c r="I2815" s="18">
        <v>249</v>
      </c>
      <c r="J2815" s="18">
        <v>0</v>
      </c>
      <c r="K2815" s="18">
        <v>0</v>
      </c>
      <c r="L2815" s="12">
        <v>0</v>
      </c>
      <c r="M2815" s="12">
        <v>0</v>
      </c>
      <c r="N2815" s="12">
        <v>0</v>
      </c>
    </row>
    <row r="2816" spans="1:14" s="18" customFormat="1">
      <c r="A2816" s="17" t="s">
        <v>1448</v>
      </c>
      <c r="B2816" s="18">
        <v>17</v>
      </c>
      <c r="C2816" s="18">
        <v>19</v>
      </c>
      <c r="D2816" s="18" t="s">
        <v>1426</v>
      </c>
      <c r="E2816" s="18">
        <v>14</v>
      </c>
      <c r="F2816" s="29">
        <v>2</v>
      </c>
      <c r="G2816" s="29">
        <v>120</v>
      </c>
      <c r="H2816" s="18">
        <v>0</v>
      </c>
      <c r="I2816" s="18">
        <v>249</v>
      </c>
      <c r="J2816" s="18">
        <v>0</v>
      </c>
      <c r="K2816" s="18">
        <v>0</v>
      </c>
      <c r="L2816" s="12">
        <v>0</v>
      </c>
      <c r="M2816" s="12">
        <v>0</v>
      </c>
      <c r="N2816" s="12">
        <v>0</v>
      </c>
    </row>
    <row r="2817" spans="1:14" s="18" customFormat="1">
      <c r="A2817" s="17" t="s">
        <v>1448</v>
      </c>
      <c r="B2817" s="18">
        <v>16</v>
      </c>
      <c r="C2817" s="18">
        <v>18</v>
      </c>
      <c r="D2817" s="18" t="s">
        <v>537</v>
      </c>
      <c r="E2817" s="18">
        <v>14</v>
      </c>
      <c r="F2817" s="29">
        <v>6</v>
      </c>
      <c r="G2817" s="29">
        <v>60</v>
      </c>
      <c r="H2817" s="18">
        <v>0</v>
      </c>
      <c r="I2817" s="18">
        <v>249</v>
      </c>
      <c r="J2817" s="18">
        <v>0</v>
      </c>
      <c r="K2817" s="18">
        <v>0</v>
      </c>
      <c r="L2817" s="12">
        <v>0</v>
      </c>
      <c r="M2817" s="12">
        <v>0</v>
      </c>
      <c r="N2817" s="12">
        <v>0</v>
      </c>
    </row>
    <row r="2818" spans="1:14" s="18" customFormat="1">
      <c r="A2818" s="17" t="s">
        <v>1448</v>
      </c>
      <c r="B2818" s="18">
        <v>17</v>
      </c>
      <c r="C2818" s="18">
        <v>19</v>
      </c>
      <c r="D2818" s="18" t="s">
        <v>2374</v>
      </c>
      <c r="E2818" s="18">
        <v>14</v>
      </c>
      <c r="F2818" s="29">
        <v>3</v>
      </c>
      <c r="G2818" s="29">
        <v>60</v>
      </c>
      <c r="H2818" s="18">
        <v>0</v>
      </c>
      <c r="I2818" s="18">
        <v>249</v>
      </c>
      <c r="J2818" s="18">
        <v>0</v>
      </c>
      <c r="K2818" s="18">
        <v>0</v>
      </c>
      <c r="L2818" s="12">
        <v>0</v>
      </c>
      <c r="M2818" s="12">
        <v>0</v>
      </c>
      <c r="N2818" s="12">
        <v>0</v>
      </c>
    </row>
    <row r="2819" spans="1:14" s="18" customFormat="1">
      <c r="A2819" s="17" t="s">
        <v>1448</v>
      </c>
      <c r="B2819" s="18">
        <v>17</v>
      </c>
      <c r="C2819" s="18">
        <v>19</v>
      </c>
      <c r="D2819" s="18" t="s">
        <v>1144</v>
      </c>
      <c r="E2819" s="18">
        <v>14</v>
      </c>
      <c r="F2819" s="29">
        <v>2</v>
      </c>
      <c r="G2819" s="29">
        <v>120</v>
      </c>
      <c r="H2819" s="18">
        <v>0</v>
      </c>
      <c r="I2819" s="18">
        <v>249</v>
      </c>
      <c r="J2819" s="18">
        <v>0</v>
      </c>
      <c r="K2819" s="18">
        <v>0</v>
      </c>
      <c r="L2819" s="12">
        <v>0</v>
      </c>
      <c r="M2819" s="12">
        <v>0</v>
      </c>
      <c r="N2819" s="12">
        <v>0</v>
      </c>
    </row>
    <row r="2820" spans="1:14" s="18" customFormat="1">
      <c r="A2820" s="17" t="s">
        <v>1449</v>
      </c>
      <c r="B2820" s="18">
        <v>23</v>
      </c>
      <c r="C2820" s="18">
        <v>18</v>
      </c>
      <c r="D2820" s="18" t="s">
        <v>546</v>
      </c>
      <c r="E2820" s="18">
        <v>0</v>
      </c>
      <c r="F2820" s="29">
        <v>1</v>
      </c>
      <c r="G2820" s="29">
        <v>120</v>
      </c>
      <c r="H2820" s="18">
        <v>0</v>
      </c>
      <c r="I2820" s="18">
        <v>249</v>
      </c>
      <c r="J2820" s="18">
        <v>0</v>
      </c>
      <c r="K2820" s="18">
        <v>0</v>
      </c>
      <c r="L2820" s="12">
        <v>0</v>
      </c>
      <c r="M2820" s="12">
        <v>0</v>
      </c>
      <c r="N2820" s="12">
        <v>0</v>
      </c>
    </row>
    <row r="2821" spans="1:14">
      <c r="A2821" s="11" t="s">
        <v>1448</v>
      </c>
      <c r="B2821" s="12">
        <v>21</v>
      </c>
      <c r="C2821" s="12">
        <v>13</v>
      </c>
      <c r="D2821" s="12" t="s">
        <v>1443</v>
      </c>
      <c r="E2821" s="12">
        <v>14</v>
      </c>
      <c r="F2821" s="73">
        <v>3</v>
      </c>
      <c r="G2821" s="73">
        <v>120</v>
      </c>
      <c r="H2821" s="12">
        <v>0</v>
      </c>
      <c r="I2821" s="12">
        <v>246</v>
      </c>
      <c r="J2821" s="12">
        <v>0</v>
      </c>
      <c r="K2821" s="12">
        <v>0</v>
      </c>
      <c r="L2821" s="12">
        <v>0</v>
      </c>
      <c r="M2821" s="12">
        <v>0</v>
      </c>
      <c r="N2821" s="12">
        <v>0</v>
      </c>
    </row>
    <row r="2822" spans="1:14">
      <c r="A2822" s="11" t="s">
        <v>1449</v>
      </c>
      <c r="B2822" s="12">
        <v>17</v>
      </c>
      <c r="C2822" s="12">
        <v>19</v>
      </c>
      <c r="D2822" s="12" t="s">
        <v>2369</v>
      </c>
      <c r="E2822" s="12">
        <v>14</v>
      </c>
      <c r="F2822" s="73">
        <v>3</v>
      </c>
      <c r="G2822" s="73">
        <v>120</v>
      </c>
      <c r="H2822" s="12">
        <v>0</v>
      </c>
      <c r="I2822" s="12">
        <v>246</v>
      </c>
      <c r="J2822" s="12">
        <v>0</v>
      </c>
      <c r="K2822" s="12">
        <v>0</v>
      </c>
      <c r="L2822" s="12">
        <v>0</v>
      </c>
      <c r="M2822" s="12">
        <v>0</v>
      </c>
      <c r="N2822" s="12">
        <v>0</v>
      </c>
    </row>
    <row r="2823" spans="1:14">
      <c r="A2823" s="11" t="s">
        <v>1448</v>
      </c>
      <c r="B2823" s="12">
        <v>17</v>
      </c>
      <c r="C2823" s="12">
        <v>19</v>
      </c>
      <c r="D2823" s="12" t="s">
        <v>2375</v>
      </c>
      <c r="E2823" s="12">
        <v>14</v>
      </c>
      <c r="F2823" s="73">
        <v>3</v>
      </c>
      <c r="G2823" s="73">
        <v>60</v>
      </c>
      <c r="H2823" s="12">
        <v>0</v>
      </c>
      <c r="I2823" s="12">
        <v>246</v>
      </c>
      <c r="J2823" s="12">
        <v>0</v>
      </c>
      <c r="K2823" s="12">
        <v>0</v>
      </c>
      <c r="L2823" s="12">
        <v>0</v>
      </c>
      <c r="M2823" s="12">
        <v>0</v>
      </c>
      <c r="N2823" s="12">
        <v>0</v>
      </c>
    </row>
    <row r="2824" spans="1:14">
      <c r="A2824" s="11" t="s">
        <v>1448</v>
      </c>
      <c r="B2824" s="12">
        <v>15</v>
      </c>
      <c r="C2824" s="12">
        <v>19</v>
      </c>
      <c r="D2824" s="12" t="s">
        <v>552</v>
      </c>
      <c r="E2824" s="12">
        <v>14</v>
      </c>
      <c r="F2824" s="73">
        <v>3</v>
      </c>
      <c r="G2824" s="73">
        <v>60</v>
      </c>
      <c r="H2824" s="12">
        <v>0</v>
      </c>
      <c r="I2824" s="12">
        <v>246</v>
      </c>
      <c r="J2824" s="12">
        <v>0</v>
      </c>
      <c r="K2824" s="12">
        <v>0</v>
      </c>
      <c r="L2824" s="12">
        <v>0</v>
      </c>
      <c r="M2824" s="12">
        <v>0</v>
      </c>
      <c r="N2824" s="12">
        <v>0</v>
      </c>
    </row>
    <row r="2825" spans="1:14">
      <c r="A2825" s="11" t="s">
        <v>1448</v>
      </c>
      <c r="B2825" s="12">
        <v>15</v>
      </c>
      <c r="C2825" s="12">
        <v>19</v>
      </c>
      <c r="D2825" s="12" t="s">
        <v>539</v>
      </c>
      <c r="E2825" s="12">
        <v>14</v>
      </c>
      <c r="F2825" s="73">
        <v>3</v>
      </c>
      <c r="G2825" s="73">
        <v>60</v>
      </c>
      <c r="H2825" s="12">
        <v>0</v>
      </c>
      <c r="I2825" s="12">
        <v>246</v>
      </c>
      <c r="J2825" s="12">
        <v>0</v>
      </c>
      <c r="K2825" s="12">
        <v>0</v>
      </c>
      <c r="L2825" s="12">
        <v>0</v>
      </c>
      <c r="M2825" s="12">
        <v>0</v>
      </c>
      <c r="N2825" s="12">
        <v>0</v>
      </c>
    </row>
    <row r="2826" spans="1:14" s="18" customFormat="1">
      <c r="A2826" s="17" t="s">
        <v>1448</v>
      </c>
      <c r="B2826" s="18">
        <v>17</v>
      </c>
      <c r="C2826" s="18">
        <v>17</v>
      </c>
      <c r="D2826" s="18" t="s">
        <v>554</v>
      </c>
      <c r="E2826" s="18">
        <v>14</v>
      </c>
      <c r="F2826" s="29">
        <v>3</v>
      </c>
      <c r="G2826" s="29">
        <v>60</v>
      </c>
      <c r="H2826" s="18">
        <v>0</v>
      </c>
      <c r="I2826" s="18">
        <v>246</v>
      </c>
      <c r="J2826" s="18">
        <v>0</v>
      </c>
      <c r="K2826" s="18">
        <v>0</v>
      </c>
      <c r="L2826" s="12">
        <v>0</v>
      </c>
      <c r="M2826" s="12">
        <v>0</v>
      </c>
      <c r="N2826" s="12">
        <v>0</v>
      </c>
    </row>
    <row r="2827" spans="1:14">
      <c r="A2827" s="11" t="s">
        <v>1448</v>
      </c>
      <c r="B2827" s="12">
        <v>17</v>
      </c>
      <c r="C2827" s="12">
        <v>19</v>
      </c>
      <c r="D2827" s="12" t="s">
        <v>1443</v>
      </c>
      <c r="E2827" s="12">
        <v>14</v>
      </c>
      <c r="F2827" s="73">
        <v>3</v>
      </c>
      <c r="G2827" s="73">
        <v>8</v>
      </c>
      <c r="H2827" s="12">
        <v>0</v>
      </c>
      <c r="I2827" s="12">
        <v>246</v>
      </c>
      <c r="J2827" s="12">
        <v>0</v>
      </c>
      <c r="K2827" s="12">
        <v>0</v>
      </c>
      <c r="L2827" s="12">
        <v>0</v>
      </c>
      <c r="M2827" s="12">
        <v>0</v>
      </c>
      <c r="N2827" s="12">
        <v>0</v>
      </c>
    </row>
    <row r="2828" spans="1:14">
      <c r="A2828" s="11" t="s">
        <v>1448</v>
      </c>
      <c r="B2828" s="12">
        <v>17</v>
      </c>
      <c r="C2828" s="12">
        <v>19</v>
      </c>
      <c r="D2828" s="12" t="s">
        <v>1444</v>
      </c>
      <c r="E2828" s="12">
        <v>14</v>
      </c>
      <c r="F2828" s="73">
        <v>3</v>
      </c>
      <c r="G2828" s="73">
        <v>8</v>
      </c>
      <c r="H2828" s="12">
        <v>0</v>
      </c>
      <c r="I2828" s="12">
        <v>246</v>
      </c>
      <c r="J2828" s="12">
        <v>0</v>
      </c>
      <c r="K2828" s="12">
        <v>0</v>
      </c>
      <c r="L2828" s="12">
        <v>0</v>
      </c>
      <c r="M2828" s="12">
        <v>0</v>
      </c>
      <c r="N2828" s="12">
        <v>0</v>
      </c>
    </row>
    <row r="2829" spans="1:14">
      <c r="A2829" s="11" t="s">
        <v>1448</v>
      </c>
      <c r="B2829" s="12">
        <v>17</v>
      </c>
      <c r="C2829" s="12">
        <v>19</v>
      </c>
      <c r="D2829" s="12" t="s">
        <v>1445</v>
      </c>
      <c r="E2829" s="12">
        <v>14</v>
      </c>
      <c r="F2829" s="73">
        <v>3</v>
      </c>
      <c r="G2829" s="73">
        <v>8</v>
      </c>
      <c r="H2829" s="12">
        <v>0</v>
      </c>
      <c r="I2829" s="12">
        <v>246</v>
      </c>
      <c r="J2829" s="12">
        <v>0</v>
      </c>
      <c r="K2829" s="12">
        <v>0</v>
      </c>
      <c r="L2829" s="12">
        <v>0</v>
      </c>
      <c r="M2829" s="12">
        <v>0</v>
      </c>
      <c r="N2829" s="12">
        <v>0</v>
      </c>
    </row>
    <row r="2830" spans="1:14">
      <c r="A2830" s="11" t="s">
        <v>1448</v>
      </c>
      <c r="B2830" s="12">
        <v>17</v>
      </c>
      <c r="C2830" s="12">
        <v>19</v>
      </c>
      <c r="D2830" s="12" t="s">
        <v>1446</v>
      </c>
      <c r="E2830" s="12">
        <v>14</v>
      </c>
      <c r="F2830" s="73">
        <v>3</v>
      </c>
      <c r="G2830" s="73">
        <v>8</v>
      </c>
      <c r="H2830" s="12">
        <v>0</v>
      </c>
      <c r="I2830" s="12">
        <v>246</v>
      </c>
      <c r="J2830" s="12">
        <v>0</v>
      </c>
      <c r="K2830" s="12">
        <v>0</v>
      </c>
      <c r="L2830" s="12">
        <v>0</v>
      </c>
      <c r="M2830" s="12">
        <v>0</v>
      </c>
      <c r="N2830" s="12">
        <v>0</v>
      </c>
    </row>
    <row r="2831" spans="1:14">
      <c r="A2831" s="11" t="s">
        <v>1448</v>
      </c>
      <c r="B2831" s="12">
        <v>17</v>
      </c>
      <c r="C2831" s="12">
        <v>19</v>
      </c>
      <c r="D2831" s="12" t="s">
        <v>2376</v>
      </c>
      <c r="E2831" s="12">
        <v>14</v>
      </c>
      <c r="F2831" s="73">
        <v>1</v>
      </c>
      <c r="G2831" s="73">
        <v>8</v>
      </c>
      <c r="H2831" s="12">
        <v>0</v>
      </c>
      <c r="I2831" s="12">
        <v>246</v>
      </c>
      <c r="J2831" s="12">
        <v>0</v>
      </c>
      <c r="K2831" s="12">
        <v>0</v>
      </c>
      <c r="L2831" s="12">
        <v>0</v>
      </c>
      <c r="M2831" s="12">
        <v>0</v>
      </c>
      <c r="N2831" s="12">
        <v>0</v>
      </c>
    </row>
    <row r="2832" spans="1:14">
      <c r="A2832" s="11" t="s">
        <v>1448</v>
      </c>
      <c r="B2832" s="12">
        <v>17</v>
      </c>
      <c r="C2832" s="12">
        <v>19</v>
      </c>
      <c r="D2832" s="12" t="s">
        <v>2377</v>
      </c>
      <c r="E2832" s="12">
        <v>14</v>
      </c>
      <c r="F2832" s="73">
        <v>1</v>
      </c>
      <c r="G2832" s="73">
        <v>8</v>
      </c>
      <c r="H2832" s="12">
        <v>0</v>
      </c>
      <c r="I2832" s="12">
        <v>246</v>
      </c>
      <c r="J2832" s="12">
        <v>0</v>
      </c>
      <c r="K2832" s="12">
        <v>0</v>
      </c>
      <c r="L2832" s="12">
        <v>0</v>
      </c>
      <c r="M2832" s="12">
        <v>0</v>
      </c>
      <c r="N2832" s="12">
        <v>0</v>
      </c>
    </row>
    <row r="2833" spans="1:14">
      <c r="A2833" s="11" t="s">
        <v>1448</v>
      </c>
      <c r="B2833" s="12">
        <v>17</v>
      </c>
      <c r="C2833" s="12">
        <v>19</v>
      </c>
      <c r="D2833" s="12" t="s">
        <v>2366</v>
      </c>
      <c r="E2833" s="12">
        <v>14</v>
      </c>
      <c r="F2833" s="73">
        <v>1</v>
      </c>
      <c r="G2833" s="73">
        <v>8</v>
      </c>
      <c r="H2833" s="12">
        <v>0</v>
      </c>
      <c r="I2833" s="12">
        <v>246</v>
      </c>
      <c r="J2833" s="12">
        <v>0</v>
      </c>
      <c r="K2833" s="12">
        <v>0</v>
      </c>
      <c r="L2833" s="12">
        <v>0</v>
      </c>
      <c r="M2833" s="12">
        <v>0</v>
      </c>
      <c r="N2833" s="12">
        <v>0</v>
      </c>
    </row>
    <row r="2834" spans="1:14">
      <c r="A2834" s="11" t="s">
        <v>1448</v>
      </c>
      <c r="B2834" s="12">
        <v>17</v>
      </c>
      <c r="C2834" s="12">
        <v>19</v>
      </c>
      <c r="D2834" s="12" t="s">
        <v>2378</v>
      </c>
      <c r="E2834" s="12">
        <v>14</v>
      </c>
      <c r="F2834" s="73">
        <v>1</v>
      </c>
      <c r="G2834" s="73">
        <v>8</v>
      </c>
      <c r="H2834" s="12">
        <v>0</v>
      </c>
      <c r="I2834" s="12">
        <v>246</v>
      </c>
      <c r="J2834" s="12">
        <v>0</v>
      </c>
      <c r="K2834" s="12">
        <v>0</v>
      </c>
      <c r="L2834" s="12">
        <v>0</v>
      </c>
      <c r="M2834" s="12">
        <v>0</v>
      </c>
      <c r="N2834" s="12">
        <v>0</v>
      </c>
    </row>
    <row r="2835" spans="1:14" s="18" customFormat="1">
      <c r="A2835" s="17" t="s">
        <v>1448</v>
      </c>
      <c r="B2835" s="18">
        <v>17</v>
      </c>
      <c r="C2835" s="18">
        <v>19</v>
      </c>
      <c r="D2835" s="18" t="s">
        <v>2372</v>
      </c>
      <c r="E2835" s="18">
        <v>14</v>
      </c>
      <c r="F2835" s="29">
        <v>3</v>
      </c>
      <c r="G2835" s="29">
        <v>60</v>
      </c>
      <c r="H2835" s="18">
        <v>0</v>
      </c>
      <c r="I2835" s="18">
        <v>246</v>
      </c>
      <c r="J2835" s="18">
        <v>0</v>
      </c>
      <c r="K2835" s="18">
        <v>0</v>
      </c>
      <c r="L2835" s="12">
        <v>0</v>
      </c>
      <c r="M2835" s="12">
        <v>0</v>
      </c>
      <c r="N2835" s="12">
        <v>0</v>
      </c>
    </row>
    <row r="2836" spans="1:14" s="18" customFormat="1">
      <c r="A2836" s="17" t="s">
        <v>1448</v>
      </c>
      <c r="B2836" s="18">
        <v>17</v>
      </c>
      <c r="C2836" s="18">
        <v>19</v>
      </c>
      <c r="D2836" s="18" t="s">
        <v>1421</v>
      </c>
      <c r="E2836" s="18">
        <v>14</v>
      </c>
      <c r="F2836" s="29">
        <v>3</v>
      </c>
      <c r="G2836" s="29">
        <v>60</v>
      </c>
      <c r="H2836" s="18">
        <v>0</v>
      </c>
      <c r="I2836" s="18">
        <v>246</v>
      </c>
      <c r="J2836" s="18">
        <v>0</v>
      </c>
      <c r="K2836" s="18">
        <v>0</v>
      </c>
      <c r="L2836" s="12">
        <v>0</v>
      </c>
      <c r="M2836" s="12">
        <v>0</v>
      </c>
      <c r="N2836" s="12">
        <v>0</v>
      </c>
    </row>
    <row r="2837" spans="1:14">
      <c r="A2837" s="11" t="s">
        <v>1448</v>
      </c>
      <c r="B2837" s="12">
        <v>17</v>
      </c>
      <c r="C2837" s="12">
        <v>19</v>
      </c>
      <c r="D2837" s="12" t="s">
        <v>1411</v>
      </c>
      <c r="E2837" s="12">
        <v>14</v>
      </c>
      <c r="F2837" s="73">
        <v>3</v>
      </c>
      <c r="G2837" s="73">
        <v>60</v>
      </c>
      <c r="H2837" s="12">
        <v>0</v>
      </c>
      <c r="I2837" s="12">
        <v>246</v>
      </c>
      <c r="J2837" s="12">
        <v>0</v>
      </c>
      <c r="K2837" s="12">
        <v>0</v>
      </c>
      <c r="L2837" s="12">
        <v>0</v>
      </c>
      <c r="M2837" s="12">
        <v>0</v>
      </c>
      <c r="N2837" s="12">
        <v>0</v>
      </c>
    </row>
    <row r="2838" spans="1:14">
      <c r="A2838" s="11" t="s">
        <v>1448</v>
      </c>
      <c r="B2838" s="12">
        <v>17</v>
      </c>
      <c r="C2838" s="12">
        <v>19</v>
      </c>
      <c r="D2838" s="12" t="s">
        <v>1412</v>
      </c>
      <c r="E2838" s="12">
        <v>14</v>
      </c>
      <c r="F2838" s="73">
        <v>3</v>
      </c>
      <c r="G2838" s="73">
        <v>60</v>
      </c>
      <c r="H2838" s="12">
        <v>0</v>
      </c>
      <c r="I2838" s="12">
        <v>246</v>
      </c>
      <c r="J2838" s="12">
        <v>0</v>
      </c>
      <c r="K2838" s="12">
        <v>0</v>
      </c>
      <c r="L2838" s="12">
        <v>0</v>
      </c>
      <c r="M2838" s="12">
        <v>0</v>
      </c>
      <c r="N2838" s="12">
        <v>0</v>
      </c>
    </row>
    <row r="2840" spans="1:14">
      <c r="A2840" s="11" t="s">
        <v>1450</v>
      </c>
    </row>
    <row r="2841" spans="1:14">
      <c r="A2841" s="11" t="s">
        <v>1451</v>
      </c>
      <c r="B2841" s="12">
        <v>15</v>
      </c>
      <c r="C2841" s="12">
        <v>25</v>
      </c>
      <c r="D2841" s="12" t="s">
        <v>539</v>
      </c>
      <c r="E2841" s="12">
        <v>10</v>
      </c>
      <c r="F2841" s="73">
        <v>3</v>
      </c>
      <c r="G2841" s="73">
        <v>20</v>
      </c>
      <c r="H2841" s="12">
        <v>0</v>
      </c>
      <c r="I2841" s="12">
        <v>246</v>
      </c>
      <c r="J2841" s="12">
        <v>0</v>
      </c>
      <c r="K2841" s="12">
        <v>0</v>
      </c>
      <c r="L2841" s="12">
        <v>0</v>
      </c>
      <c r="M2841" s="12">
        <v>0</v>
      </c>
      <c r="N2841" s="12">
        <v>0</v>
      </c>
    </row>
    <row r="2842" spans="1:14">
      <c r="A2842" s="11" t="s">
        <v>1451</v>
      </c>
      <c r="B2842" s="12">
        <v>15</v>
      </c>
      <c r="C2842" s="12">
        <v>25</v>
      </c>
      <c r="D2842" s="12" t="s">
        <v>550</v>
      </c>
      <c r="E2842" s="12">
        <v>10</v>
      </c>
      <c r="F2842" s="73">
        <v>3</v>
      </c>
      <c r="G2842" s="73">
        <v>20</v>
      </c>
      <c r="H2842" s="12">
        <v>0</v>
      </c>
      <c r="I2842" s="12">
        <v>246</v>
      </c>
      <c r="J2842" s="12">
        <v>0</v>
      </c>
      <c r="K2842" s="12">
        <v>0</v>
      </c>
      <c r="L2842" s="12">
        <v>0</v>
      </c>
      <c r="M2842" s="12">
        <v>0</v>
      </c>
      <c r="N2842" s="12">
        <v>0</v>
      </c>
    </row>
    <row r="2843" spans="1:14">
      <c r="A2843" s="11" t="s">
        <v>1451</v>
      </c>
      <c r="B2843" s="12">
        <v>25</v>
      </c>
      <c r="C2843" s="12">
        <v>15</v>
      </c>
      <c r="D2843" s="12" t="s">
        <v>539</v>
      </c>
      <c r="E2843" s="12">
        <v>10</v>
      </c>
      <c r="F2843" s="73">
        <v>3</v>
      </c>
      <c r="G2843" s="73">
        <v>20</v>
      </c>
      <c r="H2843" s="12">
        <v>0</v>
      </c>
      <c r="I2843" s="12">
        <v>246</v>
      </c>
      <c r="J2843" s="12">
        <v>0</v>
      </c>
      <c r="K2843" s="12">
        <v>0</v>
      </c>
      <c r="L2843" s="12">
        <v>0</v>
      </c>
      <c r="M2843" s="12">
        <v>0</v>
      </c>
      <c r="N2843" s="12">
        <v>0</v>
      </c>
    </row>
    <row r="2844" spans="1:14">
      <c r="A2844" s="11" t="s">
        <v>1451</v>
      </c>
      <c r="B2844" s="12">
        <v>25</v>
      </c>
      <c r="C2844" s="12">
        <v>15</v>
      </c>
      <c r="D2844" s="12" t="s">
        <v>550</v>
      </c>
      <c r="E2844" s="12">
        <v>10</v>
      </c>
      <c r="F2844" s="73">
        <v>3</v>
      </c>
      <c r="G2844" s="73">
        <v>20</v>
      </c>
      <c r="H2844" s="12">
        <v>0</v>
      </c>
      <c r="I2844" s="12">
        <v>246</v>
      </c>
      <c r="J2844" s="12">
        <v>0</v>
      </c>
      <c r="K2844" s="12">
        <v>0</v>
      </c>
      <c r="L2844" s="12">
        <v>0</v>
      </c>
      <c r="M2844" s="12">
        <v>0</v>
      </c>
      <c r="N2844" s="12">
        <v>0</v>
      </c>
    </row>
    <row r="2845" spans="1:14">
      <c r="A2845" s="11" t="s">
        <v>1451</v>
      </c>
      <c r="B2845" s="12">
        <v>15</v>
      </c>
      <c r="C2845" s="12">
        <v>25</v>
      </c>
      <c r="D2845" s="12" t="s">
        <v>549</v>
      </c>
      <c r="E2845" s="12">
        <v>10</v>
      </c>
      <c r="F2845" s="73">
        <v>1</v>
      </c>
      <c r="G2845" s="73">
        <v>20</v>
      </c>
      <c r="H2845" s="12">
        <v>0</v>
      </c>
      <c r="I2845" s="12">
        <v>246</v>
      </c>
      <c r="J2845" s="12">
        <v>0</v>
      </c>
      <c r="K2845" s="12">
        <v>0</v>
      </c>
      <c r="L2845" s="12">
        <v>0</v>
      </c>
      <c r="M2845" s="12">
        <v>0</v>
      </c>
      <c r="N2845" s="12">
        <v>0</v>
      </c>
    </row>
    <row r="2846" spans="1:14">
      <c r="A2846" s="11" t="s">
        <v>1451</v>
      </c>
      <c r="B2846" s="12">
        <v>25</v>
      </c>
      <c r="C2846" s="12">
        <v>15</v>
      </c>
      <c r="D2846" s="12" t="s">
        <v>538</v>
      </c>
      <c r="E2846" s="12">
        <v>10</v>
      </c>
      <c r="F2846" s="73">
        <v>1</v>
      </c>
      <c r="G2846" s="73">
        <v>20</v>
      </c>
      <c r="H2846" s="12">
        <v>0</v>
      </c>
      <c r="I2846" s="12">
        <v>246</v>
      </c>
      <c r="J2846" s="12">
        <v>0</v>
      </c>
      <c r="K2846" s="12">
        <v>0</v>
      </c>
      <c r="L2846" s="12">
        <v>0</v>
      </c>
      <c r="M2846" s="12">
        <v>0</v>
      </c>
      <c r="N2846" s="12">
        <v>0</v>
      </c>
    </row>
    <row r="2848" spans="1:14">
      <c r="A2848" s="11" t="s">
        <v>1450</v>
      </c>
    </row>
    <row r="2849" spans="1:14">
      <c r="A2849" s="11" t="s">
        <v>1452</v>
      </c>
      <c r="B2849" s="12">
        <v>15</v>
      </c>
      <c r="C2849" s="12">
        <v>25</v>
      </c>
      <c r="D2849" s="12" t="s">
        <v>539</v>
      </c>
      <c r="E2849" s="12">
        <v>10</v>
      </c>
      <c r="F2849" s="73">
        <v>4</v>
      </c>
      <c r="G2849" s="73">
        <v>20</v>
      </c>
      <c r="H2849" s="12">
        <v>0</v>
      </c>
      <c r="I2849" s="12">
        <v>246</v>
      </c>
      <c r="J2849" s="12">
        <v>0</v>
      </c>
      <c r="K2849" s="12">
        <v>0</v>
      </c>
      <c r="L2849" s="12">
        <v>0</v>
      </c>
      <c r="M2849" s="12">
        <v>0</v>
      </c>
      <c r="N2849" s="12">
        <v>0</v>
      </c>
    </row>
    <row r="2850" spans="1:14">
      <c r="A2850" s="11" t="s">
        <v>1452</v>
      </c>
      <c r="B2850" s="12">
        <v>15</v>
      </c>
      <c r="C2850" s="12">
        <v>25</v>
      </c>
      <c r="D2850" s="12" t="s">
        <v>550</v>
      </c>
      <c r="E2850" s="12">
        <v>10</v>
      </c>
      <c r="F2850" s="73">
        <v>4</v>
      </c>
      <c r="G2850" s="73">
        <v>20</v>
      </c>
      <c r="H2850" s="12">
        <v>0</v>
      </c>
      <c r="I2850" s="12">
        <v>246</v>
      </c>
      <c r="J2850" s="12">
        <v>0</v>
      </c>
      <c r="K2850" s="12">
        <v>0</v>
      </c>
      <c r="L2850" s="12">
        <v>0</v>
      </c>
      <c r="M2850" s="12">
        <v>0</v>
      </c>
      <c r="N2850" s="12">
        <v>0</v>
      </c>
    </row>
    <row r="2851" spans="1:14">
      <c r="A2851" s="11" t="s">
        <v>1452</v>
      </c>
      <c r="B2851" s="12">
        <v>25</v>
      </c>
      <c r="C2851" s="12">
        <v>15</v>
      </c>
      <c r="D2851" s="12" t="s">
        <v>539</v>
      </c>
      <c r="E2851" s="12">
        <v>10</v>
      </c>
      <c r="F2851" s="73">
        <v>4</v>
      </c>
      <c r="G2851" s="73">
        <v>20</v>
      </c>
      <c r="H2851" s="12">
        <v>0</v>
      </c>
      <c r="I2851" s="12">
        <v>246</v>
      </c>
      <c r="J2851" s="12">
        <v>0</v>
      </c>
      <c r="K2851" s="12">
        <v>0</v>
      </c>
      <c r="L2851" s="12">
        <v>0</v>
      </c>
      <c r="M2851" s="12">
        <v>0</v>
      </c>
      <c r="N2851" s="12">
        <v>0</v>
      </c>
    </row>
    <row r="2852" spans="1:14">
      <c r="A2852" s="11" t="s">
        <v>1452</v>
      </c>
      <c r="B2852" s="12">
        <v>25</v>
      </c>
      <c r="C2852" s="12">
        <v>15</v>
      </c>
      <c r="D2852" s="12" t="s">
        <v>550</v>
      </c>
      <c r="E2852" s="12">
        <v>10</v>
      </c>
      <c r="F2852" s="73">
        <v>4</v>
      </c>
      <c r="G2852" s="73">
        <v>20</v>
      </c>
      <c r="H2852" s="12">
        <v>0</v>
      </c>
      <c r="I2852" s="12">
        <v>246</v>
      </c>
      <c r="J2852" s="12">
        <v>0</v>
      </c>
      <c r="K2852" s="12">
        <v>0</v>
      </c>
      <c r="L2852" s="12">
        <v>0</v>
      </c>
      <c r="M2852" s="12">
        <v>0</v>
      </c>
      <c r="N2852" s="12">
        <v>0</v>
      </c>
    </row>
    <row r="2853" spans="1:14">
      <c r="A2853" s="11" t="s">
        <v>1452</v>
      </c>
      <c r="B2853" s="12">
        <v>15</v>
      </c>
      <c r="C2853" s="12">
        <v>25</v>
      </c>
      <c r="D2853" s="12" t="s">
        <v>549</v>
      </c>
      <c r="E2853" s="12">
        <v>10</v>
      </c>
      <c r="F2853" s="73">
        <v>1</v>
      </c>
      <c r="G2853" s="73">
        <v>20</v>
      </c>
      <c r="H2853" s="12">
        <v>0</v>
      </c>
      <c r="I2853" s="12">
        <v>246</v>
      </c>
      <c r="J2853" s="12">
        <v>0</v>
      </c>
      <c r="K2853" s="12">
        <v>0</v>
      </c>
      <c r="L2853" s="12">
        <v>0</v>
      </c>
      <c r="M2853" s="12">
        <v>0</v>
      </c>
      <c r="N2853" s="12">
        <v>0</v>
      </c>
    </row>
    <row r="2854" spans="1:14">
      <c r="A2854" s="11" t="s">
        <v>1452</v>
      </c>
      <c r="B2854" s="12">
        <v>25</v>
      </c>
      <c r="C2854" s="12">
        <v>15</v>
      </c>
      <c r="D2854" s="12" t="s">
        <v>538</v>
      </c>
      <c r="E2854" s="12">
        <v>10</v>
      </c>
      <c r="F2854" s="73">
        <v>1</v>
      </c>
      <c r="G2854" s="73">
        <v>20</v>
      </c>
      <c r="H2854" s="12">
        <v>0</v>
      </c>
      <c r="I2854" s="12">
        <v>246</v>
      </c>
      <c r="J2854" s="12">
        <v>0</v>
      </c>
      <c r="K2854" s="12">
        <v>0</v>
      </c>
      <c r="L2854" s="12">
        <v>0</v>
      </c>
      <c r="M2854" s="12">
        <v>0</v>
      </c>
      <c r="N2854" s="12">
        <v>0</v>
      </c>
    </row>
    <row r="2856" spans="1:14">
      <c r="A2856" s="11" t="s">
        <v>1450</v>
      </c>
    </row>
    <row r="2857" spans="1:14">
      <c r="A2857" s="11" t="s">
        <v>1453</v>
      </c>
      <c r="B2857" s="12">
        <v>15</v>
      </c>
      <c r="C2857" s="12">
        <v>25</v>
      </c>
      <c r="D2857" s="12" t="s">
        <v>539</v>
      </c>
      <c r="E2857" s="12">
        <v>10</v>
      </c>
      <c r="F2857" s="73">
        <v>5</v>
      </c>
      <c r="G2857" s="73">
        <v>20</v>
      </c>
      <c r="H2857" s="12">
        <v>0</v>
      </c>
      <c r="I2857" s="12">
        <v>246</v>
      </c>
      <c r="J2857" s="12">
        <v>0</v>
      </c>
      <c r="K2857" s="12">
        <v>0</v>
      </c>
      <c r="L2857" s="12">
        <v>0</v>
      </c>
      <c r="M2857" s="12">
        <v>0</v>
      </c>
      <c r="N2857" s="12">
        <v>0</v>
      </c>
    </row>
    <row r="2858" spans="1:14">
      <c r="A2858" s="11" t="s">
        <v>1453</v>
      </c>
      <c r="B2858" s="12">
        <v>15</v>
      </c>
      <c r="C2858" s="12">
        <v>25</v>
      </c>
      <c r="D2858" s="12" t="s">
        <v>550</v>
      </c>
      <c r="E2858" s="12">
        <v>10</v>
      </c>
      <c r="F2858" s="73">
        <v>5</v>
      </c>
      <c r="G2858" s="73">
        <v>20</v>
      </c>
      <c r="H2858" s="12">
        <v>0</v>
      </c>
      <c r="I2858" s="12">
        <v>246</v>
      </c>
      <c r="J2858" s="12">
        <v>0</v>
      </c>
      <c r="K2858" s="12">
        <v>0</v>
      </c>
      <c r="L2858" s="12">
        <v>0</v>
      </c>
      <c r="M2858" s="12">
        <v>0</v>
      </c>
      <c r="N2858" s="12">
        <v>0</v>
      </c>
    </row>
    <row r="2859" spans="1:14">
      <c r="A2859" s="11" t="s">
        <v>1453</v>
      </c>
      <c r="B2859" s="12">
        <v>25</v>
      </c>
      <c r="C2859" s="12">
        <v>15</v>
      </c>
      <c r="D2859" s="12" t="s">
        <v>539</v>
      </c>
      <c r="E2859" s="12">
        <v>10</v>
      </c>
      <c r="F2859" s="73">
        <v>5</v>
      </c>
      <c r="G2859" s="73">
        <v>20</v>
      </c>
      <c r="H2859" s="12">
        <v>0</v>
      </c>
      <c r="I2859" s="12">
        <v>246</v>
      </c>
      <c r="J2859" s="12">
        <v>0</v>
      </c>
      <c r="K2859" s="12">
        <v>0</v>
      </c>
      <c r="L2859" s="12">
        <v>0</v>
      </c>
      <c r="M2859" s="12">
        <v>0</v>
      </c>
      <c r="N2859" s="12">
        <v>0</v>
      </c>
    </row>
    <row r="2860" spans="1:14">
      <c r="A2860" s="11" t="s">
        <v>1453</v>
      </c>
      <c r="B2860" s="12">
        <v>25</v>
      </c>
      <c r="C2860" s="12">
        <v>15</v>
      </c>
      <c r="D2860" s="12" t="s">
        <v>550</v>
      </c>
      <c r="E2860" s="12">
        <v>10</v>
      </c>
      <c r="F2860" s="73">
        <v>5</v>
      </c>
      <c r="G2860" s="73">
        <v>20</v>
      </c>
      <c r="H2860" s="12">
        <v>0</v>
      </c>
      <c r="I2860" s="12">
        <v>246</v>
      </c>
      <c r="J2860" s="12">
        <v>0</v>
      </c>
      <c r="K2860" s="12">
        <v>0</v>
      </c>
      <c r="L2860" s="12">
        <v>0</v>
      </c>
      <c r="M2860" s="12">
        <v>0</v>
      </c>
      <c r="N2860" s="12">
        <v>0</v>
      </c>
    </row>
    <row r="2861" spans="1:14">
      <c r="A2861" s="11" t="s">
        <v>1453</v>
      </c>
      <c r="B2861" s="12">
        <v>15</v>
      </c>
      <c r="C2861" s="12">
        <v>25</v>
      </c>
      <c r="D2861" s="12" t="s">
        <v>549</v>
      </c>
      <c r="E2861" s="12">
        <v>10</v>
      </c>
      <c r="F2861" s="73">
        <v>1</v>
      </c>
      <c r="G2861" s="73">
        <v>20</v>
      </c>
      <c r="H2861" s="12">
        <v>0</v>
      </c>
      <c r="I2861" s="12">
        <v>246</v>
      </c>
      <c r="J2861" s="12">
        <v>0</v>
      </c>
      <c r="K2861" s="12">
        <v>0</v>
      </c>
      <c r="L2861" s="12">
        <v>0</v>
      </c>
      <c r="M2861" s="12">
        <v>0</v>
      </c>
      <c r="N2861" s="12">
        <v>0</v>
      </c>
    </row>
    <row r="2862" spans="1:14">
      <c r="A2862" s="11" t="s">
        <v>1453</v>
      </c>
      <c r="B2862" s="12">
        <v>25</v>
      </c>
      <c r="C2862" s="12">
        <v>15</v>
      </c>
      <c r="D2862" s="12" t="s">
        <v>538</v>
      </c>
      <c r="E2862" s="12">
        <v>10</v>
      </c>
      <c r="F2862" s="73">
        <v>1</v>
      </c>
      <c r="G2862" s="73">
        <v>20</v>
      </c>
      <c r="H2862" s="12">
        <v>0</v>
      </c>
      <c r="I2862" s="12">
        <v>246</v>
      </c>
      <c r="J2862" s="12">
        <v>0</v>
      </c>
      <c r="K2862" s="12">
        <v>0</v>
      </c>
      <c r="L2862" s="12">
        <v>0</v>
      </c>
      <c r="M2862" s="12">
        <v>0</v>
      </c>
      <c r="N2862" s="12">
        <v>0</v>
      </c>
    </row>
    <row r="2864" spans="1:14">
      <c r="A2864" s="11" t="s">
        <v>1222</v>
      </c>
    </row>
    <row r="2865" spans="1:14">
      <c r="A2865" s="11" t="s">
        <v>1255</v>
      </c>
    </row>
    <row r="2866" spans="1:14" s="14" customFormat="1">
      <c r="A2866" s="21">
        <v>2</v>
      </c>
      <c r="B2866" s="14">
        <v>300</v>
      </c>
      <c r="C2866" s="14">
        <v>300</v>
      </c>
      <c r="D2866" s="14" t="s">
        <v>1454</v>
      </c>
      <c r="E2866" s="14">
        <v>280</v>
      </c>
      <c r="F2866" s="21">
        <v>50</v>
      </c>
      <c r="G2866" s="21">
        <v>20</v>
      </c>
      <c r="H2866" s="12">
        <v>0</v>
      </c>
      <c r="I2866" s="12">
        <v>246</v>
      </c>
      <c r="J2866" s="12">
        <v>0</v>
      </c>
      <c r="K2866" s="12">
        <v>0</v>
      </c>
      <c r="L2866" s="12">
        <v>0</v>
      </c>
      <c r="M2866" s="12">
        <v>0</v>
      </c>
      <c r="N2866" s="12">
        <v>0</v>
      </c>
    </row>
    <row r="2867" spans="1:14" s="14" customFormat="1">
      <c r="A2867" s="21">
        <v>2</v>
      </c>
      <c r="B2867" s="14">
        <v>300</v>
      </c>
      <c r="C2867" s="14">
        <v>300</v>
      </c>
      <c r="D2867" s="14" t="s">
        <v>601</v>
      </c>
      <c r="E2867" s="14">
        <v>280</v>
      </c>
      <c r="F2867" s="21">
        <v>50</v>
      </c>
      <c r="G2867" s="21">
        <v>20</v>
      </c>
      <c r="H2867" s="12">
        <v>0</v>
      </c>
      <c r="I2867" s="12">
        <v>246</v>
      </c>
      <c r="J2867" s="12">
        <v>0</v>
      </c>
      <c r="K2867" s="12">
        <v>0</v>
      </c>
      <c r="L2867" s="12">
        <v>0</v>
      </c>
      <c r="M2867" s="12">
        <v>0</v>
      </c>
      <c r="N2867" s="12">
        <v>0</v>
      </c>
    </row>
    <row r="2868" spans="1:14" s="14" customFormat="1">
      <c r="A2868" s="21">
        <v>2</v>
      </c>
      <c r="B2868" s="14">
        <v>300</v>
      </c>
      <c r="C2868" s="14">
        <v>300</v>
      </c>
      <c r="D2868" s="14" t="s">
        <v>631</v>
      </c>
      <c r="E2868" s="14">
        <v>280</v>
      </c>
      <c r="F2868" s="21">
        <v>20</v>
      </c>
      <c r="G2868" s="21">
        <v>20</v>
      </c>
      <c r="H2868" s="12">
        <v>0</v>
      </c>
      <c r="I2868" s="12">
        <v>246</v>
      </c>
      <c r="J2868" s="12">
        <v>0</v>
      </c>
      <c r="K2868" s="12">
        <v>0</v>
      </c>
      <c r="L2868" s="12">
        <v>0</v>
      </c>
      <c r="M2868" s="12">
        <v>0</v>
      </c>
      <c r="N2868" s="12">
        <v>0</v>
      </c>
    </row>
    <row r="2869" spans="1:14" s="14" customFormat="1">
      <c r="A2869" s="21">
        <v>2</v>
      </c>
      <c r="B2869" s="14">
        <v>300</v>
      </c>
      <c r="C2869" s="14">
        <v>300</v>
      </c>
      <c r="D2869" s="14" t="s">
        <v>629</v>
      </c>
      <c r="E2869" s="14">
        <v>280</v>
      </c>
      <c r="F2869" s="21">
        <v>20</v>
      </c>
      <c r="G2869" s="21">
        <v>20</v>
      </c>
      <c r="H2869" s="12">
        <v>0</v>
      </c>
      <c r="I2869" s="12">
        <v>246</v>
      </c>
      <c r="J2869" s="12">
        <v>0</v>
      </c>
      <c r="K2869" s="12">
        <v>0</v>
      </c>
      <c r="L2869" s="12">
        <v>0</v>
      </c>
      <c r="M2869" s="12">
        <v>0</v>
      </c>
      <c r="N2869" s="12">
        <v>0</v>
      </c>
    </row>
    <row r="2870" spans="1:14" s="14" customFormat="1">
      <c r="A2870" s="21">
        <v>2</v>
      </c>
      <c r="B2870" s="14">
        <v>300</v>
      </c>
      <c r="C2870" s="14">
        <v>300</v>
      </c>
      <c r="D2870" s="14" t="s">
        <v>647</v>
      </c>
      <c r="E2870" s="14">
        <v>280</v>
      </c>
      <c r="F2870" s="21">
        <v>20</v>
      </c>
      <c r="G2870" s="21">
        <v>20</v>
      </c>
      <c r="H2870" s="12">
        <v>0</v>
      </c>
      <c r="I2870" s="12">
        <v>246</v>
      </c>
      <c r="J2870" s="12">
        <v>0</v>
      </c>
      <c r="K2870" s="12">
        <v>0</v>
      </c>
      <c r="L2870" s="12">
        <v>0</v>
      </c>
      <c r="M2870" s="12">
        <v>0</v>
      </c>
      <c r="N2870" s="12">
        <v>0</v>
      </c>
    </row>
    <row r="2871" spans="1:14" s="14" customFormat="1">
      <c r="A2871" s="21">
        <v>2</v>
      </c>
      <c r="B2871" s="14">
        <v>300</v>
      </c>
      <c r="C2871" s="14">
        <v>300</v>
      </c>
      <c r="D2871" s="14" t="s">
        <v>1288</v>
      </c>
      <c r="E2871" s="14">
        <v>280</v>
      </c>
      <c r="F2871" s="21">
        <v>20</v>
      </c>
      <c r="G2871" s="21">
        <v>20</v>
      </c>
      <c r="H2871" s="12">
        <v>0</v>
      </c>
      <c r="I2871" s="12">
        <v>246</v>
      </c>
      <c r="J2871" s="12">
        <v>0</v>
      </c>
      <c r="K2871" s="12">
        <v>0</v>
      </c>
      <c r="L2871" s="12">
        <v>0</v>
      </c>
      <c r="M2871" s="12">
        <v>0</v>
      </c>
      <c r="N2871" s="12">
        <v>0</v>
      </c>
    </row>
    <row r="2872" spans="1:14" s="14" customFormat="1">
      <c r="A2872" s="21">
        <v>2</v>
      </c>
      <c r="B2872" s="14">
        <v>300</v>
      </c>
      <c r="C2872" s="14">
        <v>300</v>
      </c>
      <c r="D2872" s="14" t="s">
        <v>1455</v>
      </c>
      <c r="E2872" s="14">
        <v>280</v>
      </c>
      <c r="F2872" s="21">
        <v>3</v>
      </c>
      <c r="G2872" s="21">
        <v>20</v>
      </c>
      <c r="H2872" s="12">
        <v>0</v>
      </c>
      <c r="I2872" s="12">
        <v>246</v>
      </c>
      <c r="J2872" s="12">
        <v>0</v>
      </c>
      <c r="K2872" s="12">
        <v>0</v>
      </c>
      <c r="L2872" s="12">
        <v>0</v>
      </c>
      <c r="M2872" s="12">
        <v>0</v>
      </c>
      <c r="N2872" s="12">
        <v>0</v>
      </c>
    </row>
    <row r="2873" spans="1:14" s="14" customFormat="1">
      <c r="A2873" s="21">
        <v>2</v>
      </c>
      <c r="B2873" s="14">
        <v>300</v>
      </c>
      <c r="C2873" s="14">
        <v>300</v>
      </c>
      <c r="D2873" s="14" t="s">
        <v>1456</v>
      </c>
      <c r="E2873" s="14">
        <v>280</v>
      </c>
      <c r="F2873" s="21">
        <v>3</v>
      </c>
      <c r="G2873" s="21">
        <v>20</v>
      </c>
      <c r="H2873" s="12">
        <v>0</v>
      </c>
      <c r="I2873" s="12">
        <v>246</v>
      </c>
      <c r="J2873" s="12">
        <v>0</v>
      </c>
      <c r="K2873" s="12">
        <v>0</v>
      </c>
      <c r="L2873" s="12">
        <v>0</v>
      </c>
      <c r="M2873" s="12">
        <v>0</v>
      </c>
      <c r="N2873" s="12">
        <v>0</v>
      </c>
    </row>
    <row r="2874" spans="1:14" s="14" customFormat="1">
      <c r="A2874" s="21">
        <v>2</v>
      </c>
      <c r="B2874" s="14">
        <v>300</v>
      </c>
      <c r="C2874" s="14">
        <v>300</v>
      </c>
      <c r="D2874" s="14" t="s">
        <v>1284</v>
      </c>
      <c r="E2874" s="14">
        <v>280</v>
      </c>
      <c r="F2874" s="21">
        <v>3</v>
      </c>
      <c r="G2874" s="21">
        <v>20</v>
      </c>
      <c r="H2874" s="12">
        <v>0</v>
      </c>
      <c r="I2874" s="12">
        <v>246</v>
      </c>
      <c r="J2874" s="12">
        <v>0</v>
      </c>
      <c r="K2874" s="12">
        <v>0</v>
      </c>
      <c r="L2874" s="12">
        <v>0</v>
      </c>
      <c r="M2874" s="12">
        <v>0</v>
      </c>
      <c r="N2874" s="12">
        <v>0</v>
      </c>
    </row>
    <row r="2875" spans="1:14" s="14" customFormat="1">
      <c r="A2875" s="21">
        <v>2</v>
      </c>
      <c r="B2875" s="14">
        <v>300</v>
      </c>
      <c r="C2875" s="14">
        <v>300</v>
      </c>
      <c r="D2875" s="14" t="s">
        <v>1285</v>
      </c>
      <c r="E2875" s="14">
        <v>280</v>
      </c>
      <c r="F2875" s="21">
        <v>3</v>
      </c>
      <c r="G2875" s="21">
        <v>20</v>
      </c>
      <c r="H2875" s="12">
        <v>0</v>
      </c>
      <c r="I2875" s="12">
        <v>246</v>
      </c>
      <c r="J2875" s="12">
        <v>0</v>
      </c>
      <c r="K2875" s="12">
        <v>0</v>
      </c>
      <c r="L2875" s="12">
        <v>0</v>
      </c>
      <c r="M2875" s="12">
        <v>0</v>
      </c>
      <c r="N2875" s="12">
        <v>0</v>
      </c>
    </row>
    <row r="2876" spans="1:14" s="14" customFormat="1">
      <c r="A2876" s="21">
        <v>2</v>
      </c>
      <c r="B2876" s="14">
        <v>300</v>
      </c>
      <c r="C2876" s="14">
        <v>300</v>
      </c>
      <c r="D2876" s="14" t="s">
        <v>1056</v>
      </c>
      <c r="E2876" s="14">
        <v>280</v>
      </c>
      <c r="F2876" s="21">
        <v>3</v>
      </c>
      <c r="G2876" s="21">
        <v>20</v>
      </c>
      <c r="H2876" s="12">
        <v>0</v>
      </c>
      <c r="I2876" s="12">
        <v>246</v>
      </c>
      <c r="J2876" s="12">
        <v>0</v>
      </c>
      <c r="K2876" s="12">
        <v>0</v>
      </c>
      <c r="L2876" s="12">
        <v>0</v>
      </c>
      <c r="M2876" s="12">
        <v>0</v>
      </c>
      <c r="N2876" s="12">
        <v>0</v>
      </c>
    </row>
    <row r="2878" spans="1:14" s="14" customFormat="1">
      <c r="A2878" s="21">
        <v>2</v>
      </c>
      <c r="B2878" s="14">
        <v>200</v>
      </c>
      <c r="C2878" s="14">
        <v>200</v>
      </c>
      <c r="D2878" s="14" t="s">
        <v>1454</v>
      </c>
      <c r="E2878" s="14">
        <v>180</v>
      </c>
      <c r="F2878" s="21">
        <v>50</v>
      </c>
      <c r="G2878" s="21">
        <v>20</v>
      </c>
      <c r="H2878" s="12">
        <v>0</v>
      </c>
      <c r="I2878" s="12">
        <v>246</v>
      </c>
      <c r="J2878" s="12">
        <v>0</v>
      </c>
      <c r="K2878" s="12">
        <v>0</v>
      </c>
      <c r="L2878" s="12">
        <v>0</v>
      </c>
      <c r="M2878" s="12">
        <v>0</v>
      </c>
      <c r="N2878" s="12">
        <v>0</v>
      </c>
    </row>
    <row r="2879" spans="1:14" s="14" customFormat="1">
      <c r="A2879" s="21">
        <v>2</v>
      </c>
      <c r="B2879" s="14">
        <v>200</v>
      </c>
      <c r="C2879" s="14">
        <v>200</v>
      </c>
      <c r="D2879" s="14" t="s">
        <v>601</v>
      </c>
      <c r="E2879" s="14">
        <v>180</v>
      </c>
      <c r="F2879" s="21">
        <v>50</v>
      </c>
      <c r="G2879" s="21">
        <v>20</v>
      </c>
      <c r="H2879" s="12">
        <v>0</v>
      </c>
      <c r="I2879" s="12">
        <v>246</v>
      </c>
      <c r="J2879" s="12">
        <v>0</v>
      </c>
      <c r="K2879" s="12">
        <v>0</v>
      </c>
      <c r="L2879" s="12">
        <v>0</v>
      </c>
      <c r="M2879" s="12">
        <v>0</v>
      </c>
      <c r="N2879" s="12">
        <v>0</v>
      </c>
    </row>
    <row r="2880" spans="1:14" s="14" customFormat="1">
      <c r="A2880" s="21">
        <v>2</v>
      </c>
      <c r="B2880" s="14">
        <v>200</v>
      </c>
      <c r="C2880" s="14">
        <v>200</v>
      </c>
      <c r="D2880" s="14" t="s">
        <v>631</v>
      </c>
      <c r="E2880" s="14">
        <v>180</v>
      </c>
      <c r="F2880" s="21">
        <v>20</v>
      </c>
      <c r="G2880" s="21">
        <v>20</v>
      </c>
      <c r="H2880" s="12">
        <v>0</v>
      </c>
      <c r="I2880" s="12">
        <v>246</v>
      </c>
      <c r="J2880" s="12">
        <v>0</v>
      </c>
      <c r="K2880" s="12">
        <v>0</v>
      </c>
      <c r="L2880" s="12">
        <v>0</v>
      </c>
      <c r="M2880" s="12">
        <v>0</v>
      </c>
      <c r="N2880" s="12">
        <v>0</v>
      </c>
    </row>
    <row r="2881" spans="1:14" s="14" customFormat="1">
      <c r="A2881" s="21">
        <v>2</v>
      </c>
      <c r="B2881" s="14">
        <v>200</v>
      </c>
      <c r="C2881" s="14">
        <v>200</v>
      </c>
      <c r="D2881" s="14" t="s">
        <v>629</v>
      </c>
      <c r="E2881" s="14">
        <v>180</v>
      </c>
      <c r="F2881" s="21">
        <v>20</v>
      </c>
      <c r="G2881" s="21">
        <v>20</v>
      </c>
      <c r="H2881" s="12">
        <v>0</v>
      </c>
      <c r="I2881" s="12">
        <v>246</v>
      </c>
      <c r="J2881" s="12">
        <v>0</v>
      </c>
      <c r="K2881" s="12">
        <v>0</v>
      </c>
      <c r="L2881" s="12">
        <v>0</v>
      </c>
      <c r="M2881" s="12">
        <v>0</v>
      </c>
      <c r="N2881" s="12">
        <v>0</v>
      </c>
    </row>
    <row r="2882" spans="1:14" s="14" customFormat="1">
      <c r="A2882" s="21">
        <v>2</v>
      </c>
      <c r="B2882" s="14">
        <v>200</v>
      </c>
      <c r="C2882" s="14">
        <v>200</v>
      </c>
      <c r="D2882" s="14" t="s">
        <v>647</v>
      </c>
      <c r="E2882" s="14">
        <v>180</v>
      </c>
      <c r="F2882" s="21">
        <v>20</v>
      </c>
      <c r="G2882" s="21">
        <v>20</v>
      </c>
      <c r="H2882" s="12">
        <v>0</v>
      </c>
      <c r="I2882" s="12">
        <v>246</v>
      </c>
      <c r="J2882" s="12">
        <v>0</v>
      </c>
      <c r="K2882" s="12">
        <v>0</v>
      </c>
      <c r="L2882" s="12">
        <v>0</v>
      </c>
      <c r="M2882" s="12">
        <v>0</v>
      </c>
      <c r="N2882" s="12">
        <v>0</v>
      </c>
    </row>
    <row r="2883" spans="1:14" s="14" customFormat="1">
      <c r="A2883" s="21">
        <v>2</v>
      </c>
      <c r="B2883" s="14">
        <v>200</v>
      </c>
      <c r="C2883" s="14">
        <v>200</v>
      </c>
      <c r="D2883" s="14" t="s">
        <v>1288</v>
      </c>
      <c r="E2883" s="14">
        <v>180</v>
      </c>
      <c r="F2883" s="21">
        <v>20</v>
      </c>
      <c r="G2883" s="21">
        <v>20</v>
      </c>
      <c r="H2883" s="12">
        <v>0</v>
      </c>
      <c r="I2883" s="12">
        <v>246</v>
      </c>
      <c r="J2883" s="12">
        <v>0</v>
      </c>
      <c r="K2883" s="12">
        <v>0</v>
      </c>
      <c r="L2883" s="12">
        <v>0</v>
      </c>
      <c r="M2883" s="12">
        <v>0</v>
      </c>
      <c r="N2883" s="12">
        <v>0</v>
      </c>
    </row>
    <row r="2884" spans="1:14" s="14" customFormat="1">
      <c r="A2884" s="21"/>
      <c r="F2884" s="21"/>
      <c r="G2884" s="21"/>
      <c r="H2884" s="12"/>
      <c r="I2884" s="12"/>
      <c r="J2884" s="12"/>
      <c r="K2884" s="12"/>
    </row>
    <row r="2885" spans="1:14" s="14" customFormat="1">
      <c r="A2885" s="21">
        <v>2</v>
      </c>
      <c r="B2885" s="14">
        <v>400</v>
      </c>
      <c r="C2885" s="14">
        <v>200</v>
      </c>
      <c r="D2885" s="14" t="s">
        <v>1454</v>
      </c>
      <c r="E2885" s="14">
        <v>180</v>
      </c>
      <c r="F2885" s="21">
        <v>50</v>
      </c>
      <c r="G2885" s="21">
        <v>20</v>
      </c>
      <c r="H2885" s="12">
        <v>0</v>
      </c>
      <c r="I2885" s="12">
        <v>246</v>
      </c>
      <c r="J2885" s="12">
        <v>0</v>
      </c>
      <c r="K2885" s="12">
        <v>0</v>
      </c>
      <c r="L2885" s="12">
        <v>0</v>
      </c>
      <c r="M2885" s="12">
        <v>0</v>
      </c>
      <c r="N2885" s="12">
        <v>0</v>
      </c>
    </row>
    <row r="2886" spans="1:14" s="14" customFormat="1">
      <c r="A2886" s="21">
        <v>2</v>
      </c>
      <c r="B2886" s="14">
        <v>400</v>
      </c>
      <c r="C2886" s="14">
        <v>200</v>
      </c>
      <c r="D2886" s="14" t="s">
        <v>601</v>
      </c>
      <c r="E2886" s="14">
        <v>180</v>
      </c>
      <c r="F2886" s="21">
        <v>50</v>
      </c>
      <c r="G2886" s="21">
        <v>20</v>
      </c>
      <c r="H2886" s="12">
        <v>0</v>
      </c>
      <c r="I2886" s="12">
        <v>246</v>
      </c>
      <c r="J2886" s="12">
        <v>0</v>
      </c>
      <c r="K2886" s="12">
        <v>0</v>
      </c>
      <c r="L2886" s="12">
        <v>0</v>
      </c>
      <c r="M2886" s="12">
        <v>0</v>
      </c>
      <c r="N2886" s="12">
        <v>0</v>
      </c>
    </row>
    <row r="2887" spans="1:14" s="14" customFormat="1">
      <c r="A2887" s="21">
        <v>2</v>
      </c>
      <c r="B2887" s="14">
        <v>400</v>
      </c>
      <c r="C2887" s="14">
        <v>200</v>
      </c>
      <c r="D2887" s="14" t="s">
        <v>631</v>
      </c>
      <c r="E2887" s="14">
        <v>180</v>
      </c>
      <c r="F2887" s="21">
        <v>20</v>
      </c>
      <c r="G2887" s="21">
        <v>20</v>
      </c>
      <c r="H2887" s="12">
        <v>0</v>
      </c>
      <c r="I2887" s="12">
        <v>246</v>
      </c>
      <c r="J2887" s="12">
        <v>0</v>
      </c>
      <c r="K2887" s="12">
        <v>0</v>
      </c>
      <c r="L2887" s="12">
        <v>0</v>
      </c>
      <c r="M2887" s="12">
        <v>0</v>
      </c>
      <c r="N2887" s="12">
        <v>0</v>
      </c>
    </row>
    <row r="2888" spans="1:14" s="14" customFormat="1">
      <c r="A2888" s="21">
        <v>2</v>
      </c>
      <c r="B2888" s="14">
        <v>400</v>
      </c>
      <c r="C2888" s="14">
        <v>200</v>
      </c>
      <c r="D2888" s="14" t="s">
        <v>629</v>
      </c>
      <c r="E2888" s="14">
        <v>180</v>
      </c>
      <c r="F2888" s="21">
        <v>20</v>
      </c>
      <c r="G2888" s="21">
        <v>20</v>
      </c>
      <c r="H2888" s="12">
        <v>0</v>
      </c>
      <c r="I2888" s="12">
        <v>246</v>
      </c>
      <c r="J2888" s="12">
        <v>0</v>
      </c>
      <c r="K2888" s="12">
        <v>0</v>
      </c>
      <c r="L2888" s="12">
        <v>0</v>
      </c>
      <c r="M2888" s="12">
        <v>0</v>
      </c>
      <c r="N2888" s="12">
        <v>0</v>
      </c>
    </row>
    <row r="2889" spans="1:14" s="14" customFormat="1">
      <c r="A2889" s="21">
        <v>2</v>
      </c>
      <c r="B2889" s="14">
        <v>400</v>
      </c>
      <c r="C2889" s="14">
        <v>200</v>
      </c>
      <c r="D2889" s="14" t="s">
        <v>647</v>
      </c>
      <c r="E2889" s="14">
        <v>180</v>
      </c>
      <c r="F2889" s="21">
        <v>20</v>
      </c>
      <c r="G2889" s="21">
        <v>20</v>
      </c>
      <c r="H2889" s="12">
        <v>0</v>
      </c>
      <c r="I2889" s="12">
        <v>246</v>
      </c>
      <c r="J2889" s="12">
        <v>0</v>
      </c>
      <c r="K2889" s="12">
        <v>0</v>
      </c>
      <c r="L2889" s="12">
        <v>0</v>
      </c>
      <c r="M2889" s="12">
        <v>0</v>
      </c>
      <c r="N2889" s="12">
        <v>0</v>
      </c>
    </row>
    <row r="2890" spans="1:14" s="14" customFormat="1">
      <c r="A2890" s="21">
        <v>2</v>
      </c>
      <c r="B2890" s="14">
        <v>400</v>
      </c>
      <c r="C2890" s="14">
        <v>200</v>
      </c>
      <c r="D2890" s="14" t="s">
        <v>1288</v>
      </c>
      <c r="E2890" s="14">
        <v>180</v>
      </c>
      <c r="F2890" s="21">
        <v>20</v>
      </c>
      <c r="G2890" s="21">
        <v>20</v>
      </c>
      <c r="H2890" s="12">
        <v>0</v>
      </c>
      <c r="I2890" s="12">
        <v>246</v>
      </c>
      <c r="J2890" s="12">
        <v>0</v>
      </c>
      <c r="K2890" s="12">
        <v>0</v>
      </c>
      <c r="L2890" s="12">
        <v>0</v>
      </c>
      <c r="M2890" s="12">
        <v>0</v>
      </c>
      <c r="N2890" s="12">
        <v>0</v>
      </c>
    </row>
    <row r="2891" spans="1:14" s="14" customFormat="1">
      <c r="A2891" s="21"/>
      <c r="F2891" s="21"/>
      <c r="G2891" s="21"/>
      <c r="H2891" s="12"/>
      <c r="I2891" s="12"/>
      <c r="J2891" s="12"/>
      <c r="K2891" s="12"/>
    </row>
    <row r="2892" spans="1:14" s="14" customFormat="1">
      <c r="A2892" s="21">
        <v>2</v>
      </c>
      <c r="B2892" s="14">
        <v>200</v>
      </c>
      <c r="C2892" s="14">
        <v>400</v>
      </c>
      <c r="D2892" s="14" t="s">
        <v>1454</v>
      </c>
      <c r="E2892" s="14">
        <v>180</v>
      </c>
      <c r="F2892" s="21">
        <v>50</v>
      </c>
      <c r="G2892" s="21">
        <v>20</v>
      </c>
      <c r="H2892" s="12">
        <v>0</v>
      </c>
      <c r="I2892" s="12">
        <v>246</v>
      </c>
      <c r="J2892" s="12">
        <v>0</v>
      </c>
      <c r="K2892" s="12">
        <v>0</v>
      </c>
      <c r="L2892" s="12">
        <v>0</v>
      </c>
      <c r="M2892" s="12">
        <v>0</v>
      </c>
      <c r="N2892" s="12">
        <v>0</v>
      </c>
    </row>
    <row r="2893" spans="1:14" s="14" customFormat="1">
      <c r="A2893" s="21">
        <v>2</v>
      </c>
      <c r="B2893" s="14">
        <v>200</v>
      </c>
      <c r="C2893" s="14">
        <v>400</v>
      </c>
      <c r="D2893" s="14" t="s">
        <v>601</v>
      </c>
      <c r="E2893" s="14">
        <v>180</v>
      </c>
      <c r="F2893" s="21">
        <v>50</v>
      </c>
      <c r="G2893" s="21">
        <v>20</v>
      </c>
      <c r="H2893" s="12">
        <v>0</v>
      </c>
      <c r="I2893" s="12">
        <v>246</v>
      </c>
      <c r="J2893" s="12">
        <v>0</v>
      </c>
      <c r="K2893" s="12">
        <v>0</v>
      </c>
      <c r="L2893" s="12">
        <v>0</v>
      </c>
      <c r="M2893" s="12">
        <v>0</v>
      </c>
      <c r="N2893" s="12">
        <v>0</v>
      </c>
    </row>
    <row r="2894" spans="1:14" s="14" customFormat="1">
      <c r="A2894" s="21">
        <v>2</v>
      </c>
      <c r="B2894" s="14">
        <v>200</v>
      </c>
      <c r="C2894" s="14">
        <v>400</v>
      </c>
      <c r="D2894" s="14" t="s">
        <v>631</v>
      </c>
      <c r="E2894" s="14">
        <v>180</v>
      </c>
      <c r="F2894" s="21">
        <v>20</v>
      </c>
      <c r="G2894" s="21">
        <v>20</v>
      </c>
      <c r="H2894" s="12">
        <v>0</v>
      </c>
      <c r="I2894" s="12">
        <v>246</v>
      </c>
      <c r="J2894" s="12">
        <v>0</v>
      </c>
      <c r="K2894" s="12">
        <v>0</v>
      </c>
      <c r="L2894" s="12">
        <v>0</v>
      </c>
      <c r="M2894" s="12">
        <v>0</v>
      </c>
      <c r="N2894" s="12">
        <v>0</v>
      </c>
    </row>
    <row r="2895" spans="1:14" s="14" customFormat="1">
      <c r="A2895" s="21">
        <v>2</v>
      </c>
      <c r="B2895" s="14">
        <v>200</v>
      </c>
      <c r="C2895" s="14">
        <v>400</v>
      </c>
      <c r="D2895" s="14" t="s">
        <v>629</v>
      </c>
      <c r="E2895" s="14">
        <v>180</v>
      </c>
      <c r="F2895" s="21">
        <v>20</v>
      </c>
      <c r="G2895" s="21">
        <v>20</v>
      </c>
      <c r="H2895" s="12">
        <v>0</v>
      </c>
      <c r="I2895" s="12">
        <v>246</v>
      </c>
      <c r="J2895" s="12">
        <v>0</v>
      </c>
      <c r="K2895" s="12">
        <v>0</v>
      </c>
      <c r="L2895" s="12">
        <v>0</v>
      </c>
      <c r="M2895" s="12">
        <v>0</v>
      </c>
      <c r="N2895" s="12">
        <v>0</v>
      </c>
    </row>
    <row r="2896" spans="1:14" s="14" customFormat="1">
      <c r="A2896" s="21">
        <v>2</v>
      </c>
      <c r="B2896" s="14">
        <v>200</v>
      </c>
      <c r="C2896" s="14">
        <v>400</v>
      </c>
      <c r="D2896" s="14" t="s">
        <v>647</v>
      </c>
      <c r="E2896" s="14">
        <v>180</v>
      </c>
      <c r="F2896" s="21">
        <v>20</v>
      </c>
      <c r="G2896" s="21">
        <v>20</v>
      </c>
      <c r="H2896" s="12">
        <v>0</v>
      </c>
      <c r="I2896" s="12">
        <v>246</v>
      </c>
      <c r="J2896" s="12">
        <v>0</v>
      </c>
      <c r="K2896" s="12">
        <v>0</v>
      </c>
      <c r="L2896" s="12">
        <v>0</v>
      </c>
      <c r="M2896" s="12">
        <v>0</v>
      </c>
      <c r="N2896" s="12">
        <v>0</v>
      </c>
    </row>
    <row r="2897" spans="1:14" s="14" customFormat="1">
      <c r="A2897" s="21">
        <v>2</v>
      </c>
      <c r="B2897" s="14">
        <v>200</v>
      </c>
      <c r="C2897" s="14">
        <v>400</v>
      </c>
      <c r="D2897" s="14" t="s">
        <v>1288</v>
      </c>
      <c r="E2897" s="14">
        <v>180</v>
      </c>
      <c r="F2897" s="21">
        <v>20</v>
      </c>
      <c r="G2897" s="21">
        <v>20</v>
      </c>
      <c r="H2897" s="12">
        <v>0</v>
      </c>
      <c r="I2897" s="12">
        <v>246</v>
      </c>
      <c r="J2897" s="12">
        <v>0</v>
      </c>
      <c r="K2897" s="12">
        <v>0</v>
      </c>
      <c r="L2897" s="12">
        <v>0</v>
      </c>
      <c r="M2897" s="12">
        <v>0</v>
      </c>
      <c r="N2897" s="12">
        <v>0</v>
      </c>
    </row>
    <row r="2898" spans="1:14" s="14" customFormat="1">
      <c r="A2898" s="21"/>
      <c r="F2898" s="21"/>
      <c r="G2898" s="21"/>
      <c r="H2898" s="12"/>
      <c r="I2898" s="12"/>
      <c r="J2898" s="12"/>
      <c r="K2898" s="12"/>
    </row>
    <row r="2899" spans="1:14" s="14" customFormat="1">
      <c r="A2899" s="21">
        <v>2</v>
      </c>
      <c r="B2899" s="14">
        <v>400</v>
      </c>
      <c r="C2899" s="14">
        <v>400</v>
      </c>
      <c r="D2899" s="14" t="s">
        <v>1454</v>
      </c>
      <c r="E2899" s="14">
        <v>80</v>
      </c>
      <c r="F2899" s="21">
        <v>40</v>
      </c>
      <c r="G2899" s="21">
        <v>20</v>
      </c>
      <c r="H2899" s="12">
        <v>0</v>
      </c>
      <c r="I2899" s="12">
        <v>246</v>
      </c>
      <c r="J2899" s="12">
        <v>0</v>
      </c>
      <c r="K2899" s="12">
        <v>0</v>
      </c>
      <c r="L2899" s="12">
        <v>0</v>
      </c>
      <c r="M2899" s="12">
        <v>0</v>
      </c>
      <c r="N2899" s="12">
        <v>0</v>
      </c>
    </row>
    <row r="2900" spans="1:14" s="14" customFormat="1">
      <c r="A2900" s="21">
        <v>2</v>
      </c>
      <c r="B2900" s="14">
        <v>400</v>
      </c>
      <c r="C2900" s="14">
        <v>400</v>
      </c>
      <c r="D2900" s="14" t="s">
        <v>601</v>
      </c>
      <c r="E2900" s="14">
        <v>80</v>
      </c>
      <c r="F2900" s="21">
        <v>40</v>
      </c>
      <c r="G2900" s="21">
        <v>20</v>
      </c>
      <c r="H2900" s="12">
        <v>0</v>
      </c>
      <c r="I2900" s="12">
        <v>246</v>
      </c>
      <c r="J2900" s="12">
        <v>0</v>
      </c>
      <c r="K2900" s="12">
        <v>0</v>
      </c>
      <c r="L2900" s="12">
        <v>0</v>
      </c>
      <c r="M2900" s="12">
        <v>0</v>
      </c>
      <c r="N2900" s="12">
        <v>0</v>
      </c>
    </row>
    <row r="2901" spans="1:14" s="14" customFormat="1">
      <c r="A2901" s="21">
        <v>2</v>
      </c>
      <c r="B2901" s="14">
        <v>400</v>
      </c>
      <c r="C2901" s="14">
        <v>400</v>
      </c>
      <c r="D2901" s="14" t="s">
        <v>631</v>
      </c>
      <c r="E2901" s="14">
        <v>80</v>
      </c>
      <c r="F2901" s="21">
        <v>10</v>
      </c>
      <c r="G2901" s="21">
        <v>20</v>
      </c>
      <c r="H2901" s="12">
        <v>0</v>
      </c>
      <c r="I2901" s="12">
        <v>246</v>
      </c>
      <c r="J2901" s="12">
        <v>0</v>
      </c>
      <c r="K2901" s="12">
        <v>0</v>
      </c>
      <c r="L2901" s="12">
        <v>0</v>
      </c>
      <c r="M2901" s="12">
        <v>0</v>
      </c>
      <c r="N2901" s="12">
        <v>0</v>
      </c>
    </row>
    <row r="2902" spans="1:14" s="14" customFormat="1">
      <c r="A2902" s="21">
        <v>2</v>
      </c>
      <c r="B2902" s="14">
        <v>400</v>
      </c>
      <c r="C2902" s="14">
        <v>400</v>
      </c>
      <c r="D2902" s="14" t="s">
        <v>629</v>
      </c>
      <c r="E2902" s="14">
        <v>80</v>
      </c>
      <c r="F2902" s="21">
        <v>10</v>
      </c>
      <c r="G2902" s="21">
        <v>20</v>
      </c>
      <c r="H2902" s="12">
        <v>0</v>
      </c>
      <c r="I2902" s="12">
        <v>246</v>
      </c>
      <c r="J2902" s="12">
        <v>0</v>
      </c>
      <c r="K2902" s="12">
        <v>0</v>
      </c>
      <c r="L2902" s="12">
        <v>0</v>
      </c>
      <c r="M2902" s="12">
        <v>0</v>
      </c>
      <c r="N2902" s="12">
        <v>0</v>
      </c>
    </row>
    <row r="2903" spans="1:14" s="14" customFormat="1">
      <c r="A2903" s="21">
        <v>2</v>
      </c>
      <c r="B2903" s="14">
        <v>400</v>
      </c>
      <c r="C2903" s="14">
        <v>400</v>
      </c>
      <c r="D2903" s="14" t="s">
        <v>647</v>
      </c>
      <c r="E2903" s="14">
        <v>80</v>
      </c>
      <c r="F2903" s="21">
        <v>10</v>
      </c>
      <c r="G2903" s="21">
        <v>20</v>
      </c>
      <c r="H2903" s="12">
        <v>0</v>
      </c>
      <c r="I2903" s="12">
        <v>246</v>
      </c>
      <c r="J2903" s="12">
        <v>0</v>
      </c>
      <c r="K2903" s="12">
        <v>0</v>
      </c>
      <c r="L2903" s="12">
        <v>0</v>
      </c>
      <c r="M2903" s="12">
        <v>0</v>
      </c>
      <c r="N2903" s="12">
        <v>0</v>
      </c>
    </row>
    <row r="2904" spans="1:14" s="14" customFormat="1">
      <c r="A2904" s="21">
        <v>2</v>
      </c>
      <c r="B2904" s="14">
        <v>400</v>
      </c>
      <c r="C2904" s="14">
        <v>400</v>
      </c>
      <c r="D2904" s="14" t="s">
        <v>1288</v>
      </c>
      <c r="E2904" s="14">
        <v>80</v>
      </c>
      <c r="F2904" s="21">
        <v>10</v>
      </c>
      <c r="G2904" s="21">
        <v>20</v>
      </c>
      <c r="H2904" s="12">
        <v>0</v>
      </c>
      <c r="I2904" s="12">
        <v>246</v>
      </c>
      <c r="J2904" s="12">
        <v>0</v>
      </c>
      <c r="K2904" s="12">
        <v>0</v>
      </c>
      <c r="L2904" s="12">
        <v>0</v>
      </c>
      <c r="M2904" s="12">
        <v>0</v>
      </c>
      <c r="N2904" s="12">
        <v>0</v>
      </c>
    </row>
    <row r="2905" spans="1:14" s="14" customFormat="1">
      <c r="A2905" s="21"/>
      <c r="F2905" s="21"/>
      <c r="G2905" s="21"/>
      <c r="H2905" s="12"/>
      <c r="I2905" s="12"/>
      <c r="J2905" s="12"/>
      <c r="K2905" s="12"/>
    </row>
    <row r="2906" spans="1:14">
      <c r="A2906" s="11" t="s">
        <v>1222</v>
      </c>
    </row>
    <row r="2907" spans="1:14">
      <c r="A2907" s="11" t="s">
        <v>1457</v>
      </c>
    </row>
    <row r="2908" spans="1:14">
      <c r="A2908" s="11" t="s">
        <v>1458</v>
      </c>
    </row>
    <row r="2909" spans="1:14">
      <c r="A2909" s="11" t="s">
        <v>1459</v>
      </c>
      <c r="B2909" s="12">
        <v>120</v>
      </c>
      <c r="C2909" s="12">
        <v>250</v>
      </c>
      <c r="D2909" s="12" t="s">
        <v>610</v>
      </c>
      <c r="E2909" s="12">
        <v>100</v>
      </c>
      <c r="F2909" s="73">
        <v>30</v>
      </c>
      <c r="G2909" s="73">
        <v>60</v>
      </c>
      <c r="H2909" s="12">
        <v>0</v>
      </c>
      <c r="I2909" s="12">
        <v>246</v>
      </c>
      <c r="J2909" s="12">
        <v>0</v>
      </c>
      <c r="K2909" s="12">
        <v>0</v>
      </c>
      <c r="L2909" s="12">
        <v>0</v>
      </c>
      <c r="M2909" s="12">
        <v>0</v>
      </c>
      <c r="N2909" s="12">
        <v>0</v>
      </c>
    </row>
    <row r="2910" spans="1:14">
      <c r="A2910" s="11" t="s">
        <v>1460</v>
      </c>
      <c r="B2910" s="12">
        <v>120</v>
      </c>
      <c r="C2910" s="12">
        <v>250</v>
      </c>
      <c r="D2910" s="12" t="s">
        <v>1325</v>
      </c>
      <c r="E2910" s="12">
        <v>100</v>
      </c>
      <c r="F2910" s="73">
        <v>30</v>
      </c>
      <c r="G2910" s="73">
        <v>60</v>
      </c>
      <c r="H2910" s="12">
        <v>0</v>
      </c>
      <c r="I2910" s="12">
        <v>246</v>
      </c>
      <c r="J2910" s="12">
        <v>0</v>
      </c>
      <c r="K2910" s="12">
        <v>0</v>
      </c>
      <c r="L2910" s="12">
        <v>0</v>
      </c>
      <c r="M2910" s="12">
        <v>0</v>
      </c>
      <c r="N2910" s="12">
        <v>0</v>
      </c>
    </row>
    <row r="2911" spans="1:14">
      <c r="A2911" s="11" t="s">
        <v>1460</v>
      </c>
      <c r="B2911" s="12">
        <v>120</v>
      </c>
      <c r="C2911" s="12">
        <v>250</v>
      </c>
      <c r="D2911" s="12" t="s">
        <v>608</v>
      </c>
      <c r="E2911" s="12">
        <v>100</v>
      </c>
      <c r="F2911" s="73">
        <v>30</v>
      </c>
      <c r="G2911" s="73">
        <v>60</v>
      </c>
      <c r="H2911" s="12">
        <v>0</v>
      </c>
      <c r="I2911" s="12">
        <v>246</v>
      </c>
      <c r="J2911" s="12">
        <v>0</v>
      </c>
      <c r="K2911" s="12">
        <v>0</v>
      </c>
      <c r="L2911" s="12">
        <v>0</v>
      </c>
      <c r="M2911" s="12">
        <v>0</v>
      </c>
      <c r="N2911" s="12">
        <v>0</v>
      </c>
    </row>
    <row r="2912" spans="1:14">
      <c r="A2912" s="11" t="s">
        <v>1460</v>
      </c>
      <c r="B2912" s="12">
        <v>270</v>
      </c>
      <c r="C2912" s="12">
        <v>120</v>
      </c>
      <c r="D2912" s="12" t="s">
        <v>610</v>
      </c>
      <c r="E2912" s="12">
        <v>100</v>
      </c>
      <c r="F2912" s="73">
        <v>30</v>
      </c>
      <c r="G2912" s="73">
        <v>60</v>
      </c>
      <c r="H2912" s="12">
        <v>0</v>
      </c>
      <c r="I2912" s="12">
        <v>246</v>
      </c>
      <c r="J2912" s="12">
        <v>0</v>
      </c>
      <c r="K2912" s="12">
        <v>0</v>
      </c>
      <c r="L2912" s="12">
        <v>0</v>
      </c>
      <c r="M2912" s="12">
        <v>0</v>
      </c>
      <c r="N2912" s="12">
        <v>0</v>
      </c>
    </row>
    <row r="2913" spans="1:14">
      <c r="A2913" s="11" t="s">
        <v>1460</v>
      </c>
      <c r="B2913" s="12">
        <v>270</v>
      </c>
      <c r="C2913" s="12">
        <v>120</v>
      </c>
      <c r="D2913" s="12" t="s">
        <v>1325</v>
      </c>
      <c r="E2913" s="12">
        <v>100</v>
      </c>
      <c r="F2913" s="73">
        <v>30</v>
      </c>
      <c r="G2913" s="73">
        <v>60</v>
      </c>
      <c r="H2913" s="12">
        <v>0</v>
      </c>
      <c r="I2913" s="12">
        <v>246</v>
      </c>
      <c r="J2913" s="12">
        <v>0</v>
      </c>
      <c r="K2913" s="12">
        <v>0</v>
      </c>
      <c r="L2913" s="12">
        <v>0</v>
      </c>
      <c r="M2913" s="12">
        <v>0</v>
      </c>
      <c r="N2913" s="12">
        <v>0</v>
      </c>
    </row>
    <row r="2914" spans="1:14">
      <c r="A2914" s="11" t="s">
        <v>1460</v>
      </c>
      <c r="B2914" s="12">
        <v>270</v>
      </c>
      <c r="C2914" s="12">
        <v>120</v>
      </c>
      <c r="D2914" s="12" t="s">
        <v>608</v>
      </c>
      <c r="E2914" s="12">
        <v>100</v>
      </c>
      <c r="F2914" s="73">
        <v>30</v>
      </c>
      <c r="G2914" s="73">
        <v>60</v>
      </c>
      <c r="H2914" s="12">
        <v>0</v>
      </c>
      <c r="I2914" s="12">
        <v>246</v>
      </c>
      <c r="J2914" s="12">
        <v>0</v>
      </c>
      <c r="K2914" s="12">
        <v>0</v>
      </c>
      <c r="L2914" s="12">
        <v>0</v>
      </c>
      <c r="M2914" s="12">
        <v>0</v>
      </c>
      <c r="N2914" s="12">
        <v>0</v>
      </c>
    </row>
    <row r="2915" spans="1:14">
      <c r="A2915" s="11" t="s">
        <v>1460</v>
      </c>
      <c r="B2915" s="12">
        <v>200</v>
      </c>
      <c r="C2915" s="12">
        <v>200</v>
      </c>
      <c r="D2915" s="12" t="s">
        <v>610</v>
      </c>
      <c r="E2915" s="12">
        <v>200</v>
      </c>
      <c r="F2915" s="73">
        <v>30</v>
      </c>
      <c r="G2915" s="73">
        <v>60</v>
      </c>
      <c r="H2915" s="12">
        <v>0</v>
      </c>
      <c r="I2915" s="12">
        <v>246</v>
      </c>
      <c r="J2915" s="12">
        <v>0</v>
      </c>
      <c r="K2915" s="12">
        <v>0</v>
      </c>
      <c r="L2915" s="12">
        <v>0</v>
      </c>
      <c r="M2915" s="12">
        <v>0</v>
      </c>
      <c r="N2915" s="12">
        <v>0</v>
      </c>
    </row>
    <row r="2916" spans="1:14">
      <c r="A2916" s="11" t="s">
        <v>1460</v>
      </c>
      <c r="B2916" s="12">
        <v>200</v>
      </c>
      <c r="C2916" s="12">
        <v>200</v>
      </c>
      <c r="D2916" s="12" t="s">
        <v>1325</v>
      </c>
      <c r="E2916" s="12">
        <v>200</v>
      </c>
      <c r="F2916" s="73">
        <v>30</v>
      </c>
      <c r="G2916" s="73">
        <v>60</v>
      </c>
      <c r="H2916" s="12">
        <v>0</v>
      </c>
      <c r="I2916" s="12">
        <v>246</v>
      </c>
      <c r="J2916" s="12">
        <v>0</v>
      </c>
      <c r="K2916" s="12">
        <v>0</v>
      </c>
      <c r="L2916" s="12">
        <v>0</v>
      </c>
      <c r="M2916" s="12">
        <v>0</v>
      </c>
      <c r="N2916" s="12">
        <v>0</v>
      </c>
    </row>
    <row r="2917" spans="1:14">
      <c r="A2917" s="11" t="s">
        <v>1460</v>
      </c>
      <c r="B2917" s="12">
        <v>200</v>
      </c>
      <c r="C2917" s="12">
        <v>200</v>
      </c>
      <c r="D2917" s="12" t="s">
        <v>608</v>
      </c>
      <c r="E2917" s="12">
        <v>200</v>
      </c>
      <c r="F2917" s="73">
        <v>30</v>
      </c>
      <c r="G2917" s="73">
        <v>60</v>
      </c>
      <c r="H2917" s="12">
        <v>0</v>
      </c>
      <c r="I2917" s="12">
        <v>246</v>
      </c>
      <c r="J2917" s="12">
        <v>0</v>
      </c>
      <c r="K2917" s="12">
        <v>0</v>
      </c>
      <c r="L2917" s="12">
        <v>0</v>
      </c>
      <c r="M2917" s="12">
        <v>0</v>
      </c>
      <c r="N2917" s="12">
        <v>0</v>
      </c>
    </row>
    <row r="2918" spans="1:14">
      <c r="A2918" s="11" t="s">
        <v>1460</v>
      </c>
      <c r="B2918" s="12">
        <v>200</v>
      </c>
      <c r="C2918" s="12">
        <v>200</v>
      </c>
      <c r="D2918" s="12" t="s">
        <v>1341</v>
      </c>
      <c r="E2918" s="12">
        <v>200</v>
      </c>
      <c r="F2918" s="73">
        <v>3</v>
      </c>
      <c r="G2918" s="73">
        <v>60</v>
      </c>
      <c r="H2918" s="12">
        <v>0</v>
      </c>
      <c r="I2918" s="12">
        <v>246</v>
      </c>
      <c r="J2918" s="12">
        <v>0</v>
      </c>
      <c r="K2918" s="12">
        <v>0</v>
      </c>
      <c r="L2918" s="12">
        <v>0</v>
      </c>
      <c r="M2918" s="12">
        <v>0</v>
      </c>
      <c r="N2918" s="12">
        <v>0</v>
      </c>
    </row>
    <row r="2919" spans="1:14">
      <c r="A2919" s="11" t="s">
        <v>1460</v>
      </c>
      <c r="B2919" s="12">
        <v>200</v>
      </c>
      <c r="C2919" s="12">
        <v>200</v>
      </c>
      <c r="D2919" s="12" t="s">
        <v>609</v>
      </c>
      <c r="E2919" s="12">
        <v>200</v>
      </c>
      <c r="F2919" s="73">
        <v>3</v>
      </c>
      <c r="G2919" s="73">
        <v>60</v>
      </c>
      <c r="H2919" s="12">
        <v>0</v>
      </c>
      <c r="I2919" s="12">
        <v>246</v>
      </c>
      <c r="J2919" s="12">
        <v>0</v>
      </c>
      <c r="K2919" s="12">
        <v>0</v>
      </c>
      <c r="L2919" s="12">
        <v>0</v>
      </c>
      <c r="M2919" s="12">
        <v>0</v>
      </c>
      <c r="N2919" s="12">
        <v>0</v>
      </c>
    </row>
    <row r="2920" spans="1:14">
      <c r="A2920" s="11" t="s">
        <v>1460</v>
      </c>
      <c r="B2920" s="12">
        <v>200</v>
      </c>
      <c r="C2920" s="12">
        <v>200</v>
      </c>
      <c r="D2920" s="12" t="s">
        <v>607</v>
      </c>
      <c r="E2920" s="12">
        <v>200</v>
      </c>
      <c r="F2920" s="73">
        <v>3</v>
      </c>
      <c r="G2920" s="73">
        <v>60</v>
      </c>
      <c r="H2920" s="12">
        <v>0</v>
      </c>
      <c r="I2920" s="12">
        <v>246</v>
      </c>
      <c r="J2920" s="12">
        <v>0</v>
      </c>
      <c r="K2920" s="12">
        <v>0</v>
      </c>
      <c r="L2920" s="12">
        <v>0</v>
      </c>
      <c r="M2920" s="12">
        <v>0</v>
      </c>
      <c r="N2920" s="12">
        <v>0</v>
      </c>
    </row>
    <row r="2921" spans="1:14" s="18" customFormat="1">
      <c r="A2921" s="17" t="s">
        <v>1460</v>
      </c>
      <c r="B2921" s="18">
        <v>92</v>
      </c>
      <c r="C2921" s="18">
        <v>37</v>
      </c>
      <c r="D2921" s="18" t="s">
        <v>1345</v>
      </c>
      <c r="E2921" s="18">
        <v>5</v>
      </c>
      <c r="F2921" s="29">
        <v>1</v>
      </c>
      <c r="G2921" s="29">
        <v>60</v>
      </c>
      <c r="H2921" s="18">
        <v>0</v>
      </c>
      <c r="I2921" s="18">
        <v>249</v>
      </c>
      <c r="J2921" s="18">
        <v>0</v>
      </c>
      <c r="K2921" s="18">
        <v>0</v>
      </c>
      <c r="L2921" s="12">
        <v>0</v>
      </c>
      <c r="M2921" s="12">
        <v>0</v>
      </c>
      <c r="N2921" s="12">
        <v>0</v>
      </c>
    </row>
    <row r="2922" spans="1:14" s="18" customFormat="1">
      <c r="A2922" s="17" t="s">
        <v>1460</v>
      </c>
      <c r="B2922" s="18">
        <v>160</v>
      </c>
      <c r="C2922" s="18">
        <v>200</v>
      </c>
      <c r="D2922" s="18" t="s">
        <v>1345</v>
      </c>
      <c r="E2922" s="18">
        <v>5</v>
      </c>
      <c r="F2922" s="29">
        <v>1</v>
      </c>
      <c r="G2922" s="29">
        <v>60</v>
      </c>
      <c r="H2922" s="18">
        <v>0</v>
      </c>
      <c r="I2922" s="18">
        <v>249</v>
      </c>
      <c r="J2922" s="18">
        <v>0</v>
      </c>
      <c r="K2922" s="18">
        <v>0</v>
      </c>
      <c r="L2922" s="12">
        <v>0</v>
      </c>
      <c r="M2922" s="12">
        <v>0</v>
      </c>
      <c r="N2922" s="12">
        <v>0</v>
      </c>
    </row>
    <row r="2923" spans="1:14" s="18" customFormat="1">
      <c r="A2923" s="17" t="s">
        <v>1460</v>
      </c>
      <c r="B2923" s="18">
        <v>336</v>
      </c>
      <c r="C2923" s="18">
        <v>246</v>
      </c>
      <c r="D2923" s="18" t="s">
        <v>1078</v>
      </c>
      <c r="E2923" s="18">
        <v>5</v>
      </c>
      <c r="F2923" s="29">
        <v>1</v>
      </c>
      <c r="G2923" s="29">
        <v>60</v>
      </c>
      <c r="H2923" s="18">
        <v>0</v>
      </c>
      <c r="I2923" s="18">
        <v>249</v>
      </c>
      <c r="J2923" s="18">
        <v>0</v>
      </c>
      <c r="K2923" s="18">
        <v>0</v>
      </c>
      <c r="L2923" s="12">
        <v>0</v>
      </c>
      <c r="M2923" s="12">
        <v>0</v>
      </c>
      <c r="N2923" s="12">
        <v>0</v>
      </c>
    </row>
    <row r="2924" spans="1:14" s="18" customFormat="1">
      <c r="A2924" s="17" t="s">
        <v>1460</v>
      </c>
      <c r="B2924" s="18">
        <v>200</v>
      </c>
      <c r="C2924" s="18">
        <v>200</v>
      </c>
      <c r="D2924" s="18" t="s">
        <v>1083</v>
      </c>
      <c r="E2924" s="18">
        <v>200</v>
      </c>
      <c r="F2924" s="29">
        <v>2</v>
      </c>
      <c r="G2924" s="29">
        <v>120</v>
      </c>
      <c r="H2924" s="18">
        <v>0</v>
      </c>
      <c r="I2924" s="18">
        <v>249</v>
      </c>
      <c r="J2924" s="18">
        <v>0</v>
      </c>
      <c r="K2924" s="18">
        <v>0</v>
      </c>
      <c r="L2924" s="12">
        <v>0</v>
      </c>
      <c r="M2924" s="12">
        <v>0</v>
      </c>
      <c r="N2924" s="12">
        <v>0</v>
      </c>
    </row>
    <row r="2925" spans="1:14">
      <c r="A2925" s="11" t="s">
        <v>1459</v>
      </c>
      <c r="B2925" s="12">
        <v>89</v>
      </c>
      <c r="C2925" s="12">
        <v>320</v>
      </c>
      <c r="D2925" s="12" t="s">
        <v>610</v>
      </c>
      <c r="E2925" s="12">
        <v>20</v>
      </c>
      <c r="F2925" s="73">
        <v>5</v>
      </c>
      <c r="G2925" s="73">
        <v>15</v>
      </c>
      <c r="H2925" s="12">
        <v>0</v>
      </c>
      <c r="I2925" s="12">
        <v>246</v>
      </c>
      <c r="J2925" s="12">
        <v>0</v>
      </c>
      <c r="K2925" s="12">
        <v>0</v>
      </c>
      <c r="L2925" s="12">
        <v>0</v>
      </c>
      <c r="M2925" s="12">
        <v>0</v>
      </c>
      <c r="N2925" s="12">
        <v>0</v>
      </c>
    </row>
    <row r="2926" spans="1:14">
      <c r="A2926" s="11" t="s">
        <v>1460</v>
      </c>
      <c r="B2926" s="12">
        <v>89</v>
      </c>
      <c r="C2926" s="12">
        <v>320</v>
      </c>
      <c r="D2926" s="12" t="s">
        <v>1325</v>
      </c>
      <c r="E2926" s="12">
        <v>20</v>
      </c>
      <c r="F2926" s="73">
        <v>5</v>
      </c>
      <c r="G2926" s="73">
        <v>15</v>
      </c>
      <c r="H2926" s="12">
        <v>0</v>
      </c>
      <c r="I2926" s="12">
        <v>246</v>
      </c>
      <c r="J2926" s="12">
        <v>0</v>
      </c>
      <c r="K2926" s="12">
        <v>0</v>
      </c>
      <c r="L2926" s="12">
        <v>0</v>
      </c>
      <c r="M2926" s="12">
        <v>0</v>
      </c>
      <c r="N2926" s="12">
        <v>0</v>
      </c>
    </row>
    <row r="2927" spans="1:14">
      <c r="A2927" s="11" t="s">
        <v>1460</v>
      </c>
      <c r="B2927" s="12">
        <v>89</v>
      </c>
      <c r="C2927" s="12">
        <v>320</v>
      </c>
      <c r="D2927" s="12" t="s">
        <v>608</v>
      </c>
      <c r="E2927" s="12">
        <v>20</v>
      </c>
      <c r="F2927" s="73">
        <v>5</v>
      </c>
      <c r="G2927" s="73">
        <v>15</v>
      </c>
      <c r="H2927" s="12">
        <v>0</v>
      </c>
      <c r="I2927" s="12">
        <v>246</v>
      </c>
      <c r="J2927" s="12">
        <v>0</v>
      </c>
      <c r="K2927" s="12">
        <v>0</v>
      </c>
      <c r="L2927" s="12">
        <v>0</v>
      </c>
      <c r="M2927" s="12">
        <v>0</v>
      </c>
      <c r="N2927" s="12">
        <v>0</v>
      </c>
    </row>
    <row r="2928" spans="1:14">
      <c r="A2928" s="11" t="s">
        <v>1459</v>
      </c>
      <c r="B2928" s="12">
        <v>56</v>
      </c>
      <c r="C2928" s="12">
        <v>259</v>
      </c>
      <c r="D2928" s="12" t="s">
        <v>610</v>
      </c>
      <c r="E2928" s="12">
        <v>20</v>
      </c>
      <c r="F2928" s="73">
        <v>5</v>
      </c>
      <c r="G2928" s="73">
        <v>15</v>
      </c>
      <c r="H2928" s="12">
        <v>0</v>
      </c>
      <c r="I2928" s="12">
        <v>246</v>
      </c>
      <c r="J2928" s="12">
        <v>0</v>
      </c>
      <c r="K2928" s="12">
        <v>0</v>
      </c>
      <c r="L2928" s="12">
        <v>0</v>
      </c>
      <c r="M2928" s="12">
        <v>0</v>
      </c>
      <c r="N2928" s="12">
        <v>0</v>
      </c>
    </row>
    <row r="2929" spans="1:14">
      <c r="A2929" s="11" t="s">
        <v>1460</v>
      </c>
      <c r="B2929" s="12">
        <v>56</v>
      </c>
      <c r="C2929" s="12">
        <v>259</v>
      </c>
      <c r="D2929" s="12" t="s">
        <v>1325</v>
      </c>
      <c r="E2929" s="12">
        <v>20</v>
      </c>
      <c r="F2929" s="73">
        <v>5</v>
      </c>
      <c r="G2929" s="73">
        <v>15</v>
      </c>
      <c r="H2929" s="12">
        <v>0</v>
      </c>
      <c r="I2929" s="12">
        <v>246</v>
      </c>
      <c r="J2929" s="12">
        <v>0</v>
      </c>
      <c r="K2929" s="12">
        <v>0</v>
      </c>
      <c r="L2929" s="12">
        <v>0</v>
      </c>
      <c r="M2929" s="12">
        <v>0</v>
      </c>
      <c r="N2929" s="12">
        <v>0</v>
      </c>
    </row>
    <row r="2930" spans="1:14">
      <c r="A2930" s="11" t="s">
        <v>1460</v>
      </c>
      <c r="B2930" s="12">
        <v>56</v>
      </c>
      <c r="C2930" s="12">
        <v>259</v>
      </c>
      <c r="D2930" s="12" t="s">
        <v>608</v>
      </c>
      <c r="E2930" s="12">
        <v>20</v>
      </c>
      <c r="F2930" s="73">
        <v>5</v>
      </c>
      <c r="G2930" s="73">
        <v>15</v>
      </c>
      <c r="H2930" s="12">
        <v>0</v>
      </c>
      <c r="I2930" s="12">
        <v>246</v>
      </c>
      <c r="J2930" s="12">
        <v>0</v>
      </c>
      <c r="K2930" s="12">
        <v>0</v>
      </c>
      <c r="L2930" s="12">
        <v>0</v>
      </c>
      <c r="M2930" s="12">
        <v>0</v>
      </c>
      <c r="N2930" s="12">
        <v>0</v>
      </c>
    </row>
    <row r="2931" spans="1:14">
      <c r="A2931" s="11" t="s">
        <v>1459</v>
      </c>
      <c r="B2931" s="12">
        <v>69</v>
      </c>
      <c r="C2931" s="12">
        <v>116</v>
      </c>
      <c r="D2931" s="12" t="s">
        <v>610</v>
      </c>
      <c r="E2931" s="12">
        <v>20</v>
      </c>
      <c r="F2931" s="73">
        <v>5</v>
      </c>
      <c r="G2931" s="73">
        <v>15</v>
      </c>
      <c r="H2931" s="12">
        <v>0</v>
      </c>
      <c r="I2931" s="12">
        <v>246</v>
      </c>
      <c r="J2931" s="12">
        <v>0</v>
      </c>
      <c r="K2931" s="12">
        <v>0</v>
      </c>
      <c r="L2931" s="12">
        <v>0</v>
      </c>
      <c r="M2931" s="12">
        <v>0</v>
      </c>
      <c r="N2931" s="12">
        <v>0</v>
      </c>
    </row>
    <row r="2932" spans="1:14">
      <c r="A2932" s="11" t="s">
        <v>1460</v>
      </c>
      <c r="B2932" s="12">
        <v>69</v>
      </c>
      <c r="C2932" s="12">
        <v>116</v>
      </c>
      <c r="D2932" s="12" t="s">
        <v>1325</v>
      </c>
      <c r="E2932" s="12">
        <v>20</v>
      </c>
      <c r="F2932" s="73">
        <v>5</v>
      </c>
      <c r="G2932" s="73">
        <v>15</v>
      </c>
      <c r="H2932" s="12">
        <v>0</v>
      </c>
      <c r="I2932" s="12">
        <v>246</v>
      </c>
      <c r="J2932" s="12">
        <v>0</v>
      </c>
      <c r="K2932" s="12">
        <v>0</v>
      </c>
      <c r="L2932" s="12">
        <v>0</v>
      </c>
      <c r="M2932" s="12">
        <v>0</v>
      </c>
      <c r="N2932" s="12">
        <v>0</v>
      </c>
    </row>
    <row r="2933" spans="1:14">
      <c r="A2933" s="11" t="s">
        <v>1460</v>
      </c>
      <c r="B2933" s="12">
        <v>69</v>
      </c>
      <c r="C2933" s="12">
        <v>116</v>
      </c>
      <c r="D2933" s="12" t="s">
        <v>608</v>
      </c>
      <c r="E2933" s="12">
        <v>20</v>
      </c>
      <c r="F2933" s="73">
        <v>5</v>
      </c>
      <c r="G2933" s="73">
        <v>15</v>
      </c>
      <c r="H2933" s="12">
        <v>0</v>
      </c>
      <c r="I2933" s="12">
        <v>246</v>
      </c>
      <c r="J2933" s="12">
        <v>0</v>
      </c>
      <c r="K2933" s="12">
        <v>0</v>
      </c>
      <c r="L2933" s="12">
        <v>0</v>
      </c>
      <c r="M2933" s="12">
        <v>0</v>
      </c>
      <c r="N2933" s="12">
        <v>0</v>
      </c>
    </row>
    <row r="2934" spans="1:14">
      <c r="A2934" s="11" t="s">
        <v>1459</v>
      </c>
      <c r="B2934" s="12">
        <v>99</v>
      </c>
      <c r="C2934" s="12">
        <v>228</v>
      </c>
      <c r="D2934" s="12" t="s">
        <v>610</v>
      </c>
      <c r="E2934" s="12">
        <v>20</v>
      </c>
      <c r="F2934" s="73">
        <v>5</v>
      </c>
      <c r="G2934" s="73">
        <v>15</v>
      </c>
      <c r="H2934" s="12">
        <v>0</v>
      </c>
      <c r="I2934" s="12">
        <v>246</v>
      </c>
      <c r="J2934" s="12">
        <v>0</v>
      </c>
      <c r="K2934" s="12">
        <v>0</v>
      </c>
      <c r="L2934" s="12">
        <v>0</v>
      </c>
      <c r="M2934" s="12">
        <v>0</v>
      </c>
      <c r="N2934" s="12">
        <v>0</v>
      </c>
    </row>
    <row r="2935" spans="1:14">
      <c r="A2935" s="11" t="s">
        <v>1460</v>
      </c>
      <c r="B2935" s="12">
        <v>99</v>
      </c>
      <c r="C2935" s="12">
        <v>228</v>
      </c>
      <c r="D2935" s="12" t="s">
        <v>1325</v>
      </c>
      <c r="E2935" s="12">
        <v>20</v>
      </c>
      <c r="F2935" s="73">
        <v>5</v>
      </c>
      <c r="G2935" s="73">
        <v>15</v>
      </c>
      <c r="H2935" s="12">
        <v>0</v>
      </c>
      <c r="I2935" s="12">
        <v>246</v>
      </c>
      <c r="J2935" s="12">
        <v>0</v>
      </c>
      <c r="K2935" s="12">
        <v>0</v>
      </c>
      <c r="L2935" s="12">
        <v>0</v>
      </c>
      <c r="M2935" s="12">
        <v>0</v>
      </c>
      <c r="N2935" s="12">
        <v>0</v>
      </c>
    </row>
    <row r="2936" spans="1:14">
      <c r="A2936" s="11" t="s">
        <v>1460</v>
      </c>
      <c r="B2936" s="12">
        <v>99</v>
      </c>
      <c r="C2936" s="12">
        <v>228</v>
      </c>
      <c r="D2936" s="12" t="s">
        <v>608</v>
      </c>
      <c r="E2936" s="12">
        <v>20</v>
      </c>
      <c r="F2936" s="73">
        <v>5</v>
      </c>
      <c r="G2936" s="73">
        <v>15</v>
      </c>
      <c r="H2936" s="12">
        <v>0</v>
      </c>
      <c r="I2936" s="12">
        <v>246</v>
      </c>
      <c r="J2936" s="12">
        <v>0</v>
      </c>
      <c r="K2936" s="12">
        <v>0</v>
      </c>
      <c r="L2936" s="12">
        <v>0</v>
      </c>
      <c r="M2936" s="12">
        <v>0</v>
      </c>
      <c r="N2936" s="12">
        <v>0</v>
      </c>
    </row>
    <row r="2937" spans="1:14">
      <c r="A2937" s="11" t="s">
        <v>1459</v>
      </c>
      <c r="B2937" s="12">
        <v>183</v>
      </c>
      <c r="C2937" s="12">
        <v>141</v>
      </c>
      <c r="D2937" s="12" t="s">
        <v>610</v>
      </c>
      <c r="E2937" s="12">
        <v>20</v>
      </c>
      <c r="F2937" s="73">
        <v>5</v>
      </c>
      <c r="G2937" s="73">
        <v>15</v>
      </c>
      <c r="H2937" s="12">
        <v>0</v>
      </c>
      <c r="I2937" s="12">
        <v>246</v>
      </c>
      <c r="J2937" s="12">
        <v>0</v>
      </c>
      <c r="K2937" s="12">
        <v>0</v>
      </c>
      <c r="L2937" s="12">
        <v>0</v>
      </c>
      <c r="M2937" s="12">
        <v>0</v>
      </c>
      <c r="N2937" s="12">
        <v>0</v>
      </c>
    </row>
    <row r="2938" spans="1:14">
      <c r="A2938" s="11" t="s">
        <v>1460</v>
      </c>
      <c r="B2938" s="12">
        <v>183</v>
      </c>
      <c r="C2938" s="12">
        <v>141</v>
      </c>
      <c r="D2938" s="12" t="s">
        <v>1325</v>
      </c>
      <c r="E2938" s="12">
        <v>20</v>
      </c>
      <c r="F2938" s="73">
        <v>5</v>
      </c>
      <c r="G2938" s="73">
        <v>15</v>
      </c>
      <c r="H2938" s="12">
        <v>0</v>
      </c>
      <c r="I2938" s="12">
        <v>246</v>
      </c>
      <c r="J2938" s="12">
        <v>0</v>
      </c>
      <c r="K2938" s="12">
        <v>0</v>
      </c>
      <c r="L2938" s="12">
        <v>0</v>
      </c>
      <c r="M2938" s="12">
        <v>0</v>
      </c>
      <c r="N2938" s="12">
        <v>0</v>
      </c>
    </row>
    <row r="2939" spans="1:14">
      <c r="A2939" s="11" t="s">
        <v>1460</v>
      </c>
      <c r="B2939" s="12">
        <v>183</v>
      </c>
      <c r="C2939" s="12">
        <v>141</v>
      </c>
      <c r="D2939" s="12" t="s">
        <v>608</v>
      </c>
      <c r="E2939" s="12">
        <v>20</v>
      </c>
      <c r="F2939" s="73">
        <v>5</v>
      </c>
      <c r="G2939" s="73">
        <v>15</v>
      </c>
      <c r="H2939" s="12">
        <v>0</v>
      </c>
      <c r="I2939" s="12">
        <v>246</v>
      </c>
      <c r="J2939" s="12">
        <v>0</v>
      </c>
      <c r="K2939" s="12">
        <v>0</v>
      </c>
      <c r="L2939" s="12">
        <v>0</v>
      </c>
      <c r="M2939" s="12">
        <v>0</v>
      </c>
      <c r="N2939" s="12">
        <v>0</v>
      </c>
    </row>
    <row r="2940" spans="1:14">
      <c r="A2940" s="11" t="s">
        <v>1459</v>
      </c>
      <c r="B2940" s="12">
        <v>143</v>
      </c>
      <c r="C2940" s="12">
        <v>342</v>
      </c>
      <c r="D2940" s="12" t="s">
        <v>610</v>
      </c>
      <c r="E2940" s="12">
        <v>20</v>
      </c>
      <c r="F2940" s="73">
        <v>5</v>
      </c>
      <c r="G2940" s="73">
        <v>15</v>
      </c>
      <c r="H2940" s="12">
        <v>0</v>
      </c>
      <c r="I2940" s="12">
        <v>246</v>
      </c>
      <c r="J2940" s="12">
        <v>0</v>
      </c>
      <c r="K2940" s="12">
        <v>0</v>
      </c>
      <c r="L2940" s="12">
        <v>0</v>
      </c>
      <c r="M2940" s="12">
        <v>0</v>
      </c>
      <c r="N2940" s="12">
        <v>0</v>
      </c>
    </row>
    <row r="2941" spans="1:14">
      <c r="A2941" s="11" t="s">
        <v>1460</v>
      </c>
      <c r="B2941" s="12">
        <v>143</v>
      </c>
      <c r="C2941" s="12">
        <v>342</v>
      </c>
      <c r="D2941" s="12" t="s">
        <v>1325</v>
      </c>
      <c r="E2941" s="12">
        <v>20</v>
      </c>
      <c r="F2941" s="73">
        <v>5</v>
      </c>
      <c r="G2941" s="73">
        <v>15</v>
      </c>
      <c r="H2941" s="12">
        <v>0</v>
      </c>
      <c r="I2941" s="12">
        <v>246</v>
      </c>
      <c r="J2941" s="12">
        <v>0</v>
      </c>
      <c r="K2941" s="12">
        <v>0</v>
      </c>
      <c r="L2941" s="12">
        <v>0</v>
      </c>
      <c r="M2941" s="12">
        <v>0</v>
      </c>
      <c r="N2941" s="12">
        <v>0</v>
      </c>
    </row>
    <row r="2942" spans="1:14">
      <c r="A2942" s="11" t="s">
        <v>1460</v>
      </c>
      <c r="B2942" s="12">
        <v>143</v>
      </c>
      <c r="C2942" s="12">
        <v>342</v>
      </c>
      <c r="D2942" s="12" t="s">
        <v>608</v>
      </c>
      <c r="E2942" s="12">
        <v>20</v>
      </c>
      <c r="F2942" s="73">
        <v>5</v>
      </c>
      <c r="G2942" s="73">
        <v>15</v>
      </c>
      <c r="H2942" s="12">
        <v>0</v>
      </c>
      <c r="I2942" s="12">
        <v>246</v>
      </c>
      <c r="J2942" s="12">
        <v>0</v>
      </c>
      <c r="K2942" s="12">
        <v>0</v>
      </c>
      <c r="L2942" s="12">
        <v>0</v>
      </c>
      <c r="M2942" s="12">
        <v>0</v>
      </c>
      <c r="N2942" s="12">
        <v>0</v>
      </c>
    </row>
    <row r="2943" spans="1:14">
      <c r="A2943" s="11" t="s">
        <v>1459</v>
      </c>
      <c r="B2943" s="12">
        <v>274</v>
      </c>
      <c r="C2943" s="12">
        <v>224</v>
      </c>
      <c r="D2943" s="12" t="s">
        <v>610</v>
      </c>
      <c r="E2943" s="12">
        <v>20</v>
      </c>
      <c r="F2943" s="73">
        <v>5</v>
      </c>
      <c r="G2943" s="73">
        <v>15</v>
      </c>
      <c r="H2943" s="12">
        <v>0</v>
      </c>
      <c r="I2943" s="12">
        <v>246</v>
      </c>
      <c r="J2943" s="12">
        <v>0</v>
      </c>
      <c r="K2943" s="12">
        <v>0</v>
      </c>
      <c r="L2943" s="12">
        <v>0</v>
      </c>
      <c r="M2943" s="12">
        <v>0</v>
      </c>
      <c r="N2943" s="12">
        <v>0</v>
      </c>
    </row>
    <row r="2944" spans="1:14">
      <c r="A2944" s="11" t="s">
        <v>1460</v>
      </c>
      <c r="B2944" s="12">
        <v>274</v>
      </c>
      <c r="C2944" s="12">
        <v>224</v>
      </c>
      <c r="D2944" s="12" t="s">
        <v>1325</v>
      </c>
      <c r="E2944" s="12">
        <v>20</v>
      </c>
      <c r="F2944" s="73">
        <v>5</v>
      </c>
      <c r="G2944" s="73">
        <v>15</v>
      </c>
      <c r="H2944" s="12">
        <v>0</v>
      </c>
      <c r="I2944" s="12">
        <v>246</v>
      </c>
      <c r="J2944" s="12">
        <v>0</v>
      </c>
      <c r="K2944" s="12">
        <v>0</v>
      </c>
      <c r="L2944" s="12">
        <v>0</v>
      </c>
      <c r="M2944" s="12">
        <v>0</v>
      </c>
      <c r="N2944" s="12">
        <v>0</v>
      </c>
    </row>
    <row r="2945" spans="1:14">
      <c r="A2945" s="11" t="s">
        <v>1460</v>
      </c>
      <c r="B2945" s="12">
        <v>274</v>
      </c>
      <c r="C2945" s="12">
        <v>224</v>
      </c>
      <c r="D2945" s="12" t="s">
        <v>608</v>
      </c>
      <c r="E2945" s="12">
        <v>20</v>
      </c>
      <c r="F2945" s="73">
        <v>5</v>
      </c>
      <c r="G2945" s="73">
        <v>15</v>
      </c>
      <c r="H2945" s="12">
        <v>0</v>
      </c>
      <c r="I2945" s="12">
        <v>246</v>
      </c>
      <c r="J2945" s="12">
        <v>0</v>
      </c>
      <c r="K2945" s="12">
        <v>0</v>
      </c>
      <c r="L2945" s="12">
        <v>0</v>
      </c>
      <c r="M2945" s="12">
        <v>0</v>
      </c>
      <c r="N2945" s="12">
        <v>0</v>
      </c>
    </row>
    <row r="2946" spans="1:14">
      <c r="A2946" s="11" t="s">
        <v>1459</v>
      </c>
      <c r="B2946" s="12">
        <v>336</v>
      </c>
      <c r="C2946" s="12">
        <v>246</v>
      </c>
      <c r="D2946" s="12" t="s">
        <v>610</v>
      </c>
      <c r="E2946" s="12">
        <v>20</v>
      </c>
      <c r="F2946" s="73">
        <v>5</v>
      </c>
      <c r="G2946" s="73">
        <v>15</v>
      </c>
      <c r="H2946" s="12">
        <v>0</v>
      </c>
      <c r="I2946" s="12">
        <v>246</v>
      </c>
      <c r="J2946" s="12">
        <v>0</v>
      </c>
      <c r="K2946" s="12">
        <v>0</v>
      </c>
      <c r="L2946" s="12">
        <v>0</v>
      </c>
      <c r="M2946" s="12">
        <v>0</v>
      </c>
      <c r="N2946" s="12">
        <v>0</v>
      </c>
    </row>
    <row r="2947" spans="1:14">
      <c r="A2947" s="11" t="s">
        <v>1460</v>
      </c>
      <c r="B2947" s="12">
        <v>336</v>
      </c>
      <c r="C2947" s="12">
        <v>246</v>
      </c>
      <c r="D2947" s="12" t="s">
        <v>1325</v>
      </c>
      <c r="E2947" s="12">
        <v>20</v>
      </c>
      <c r="F2947" s="73">
        <v>5</v>
      </c>
      <c r="G2947" s="73">
        <v>15</v>
      </c>
      <c r="H2947" s="12">
        <v>0</v>
      </c>
      <c r="I2947" s="12">
        <v>246</v>
      </c>
      <c r="J2947" s="12">
        <v>0</v>
      </c>
      <c r="K2947" s="12">
        <v>0</v>
      </c>
      <c r="L2947" s="12">
        <v>0</v>
      </c>
      <c r="M2947" s="12">
        <v>0</v>
      </c>
      <c r="N2947" s="12">
        <v>0</v>
      </c>
    </row>
    <row r="2948" spans="1:14">
      <c r="A2948" s="11" t="s">
        <v>1460</v>
      </c>
      <c r="B2948" s="12">
        <v>336</v>
      </c>
      <c r="C2948" s="12">
        <v>246</v>
      </c>
      <c r="D2948" s="12" t="s">
        <v>608</v>
      </c>
      <c r="E2948" s="12">
        <v>20</v>
      </c>
      <c r="F2948" s="73">
        <v>5</v>
      </c>
      <c r="G2948" s="73">
        <v>15</v>
      </c>
      <c r="H2948" s="12">
        <v>0</v>
      </c>
      <c r="I2948" s="12">
        <v>246</v>
      </c>
      <c r="J2948" s="12">
        <v>0</v>
      </c>
      <c r="K2948" s="12">
        <v>0</v>
      </c>
      <c r="L2948" s="12">
        <v>0</v>
      </c>
      <c r="M2948" s="12">
        <v>0</v>
      </c>
      <c r="N2948" s="12">
        <v>0</v>
      </c>
    </row>
    <row r="2949" spans="1:14">
      <c r="A2949" s="11" t="s">
        <v>1459</v>
      </c>
      <c r="B2949" s="12">
        <v>326</v>
      </c>
      <c r="C2949" s="12">
        <v>180</v>
      </c>
      <c r="D2949" s="12" t="s">
        <v>610</v>
      </c>
      <c r="E2949" s="12">
        <v>20</v>
      </c>
      <c r="F2949" s="73">
        <v>5</v>
      </c>
      <c r="G2949" s="73">
        <v>15</v>
      </c>
      <c r="H2949" s="12">
        <v>0</v>
      </c>
      <c r="I2949" s="12">
        <v>246</v>
      </c>
      <c r="J2949" s="12">
        <v>0</v>
      </c>
      <c r="K2949" s="12">
        <v>0</v>
      </c>
      <c r="L2949" s="12">
        <v>0</v>
      </c>
      <c r="M2949" s="12">
        <v>0</v>
      </c>
      <c r="N2949" s="12">
        <v>0</v>
      </c>
    </row>
    <row r="2950" spans="1:14">
      <c r="A2950" s="11" t="s">
        <v>1460</v>
      </c>
      <c r="B2950" s="12">
        <v>326</v>
      </c>
      <c r="C2950" s="12">
        <v>180</v>
      </c>
      <c r="D2950" s="12" t="s">
        <v>1325</v>
      </c>
      <c r="E2950" s="12">
        <v>20</v>
      </c>
      <c r="F2950" s="73">
        <v>5</v>
      </c>
      <c r="G2950" s="73">
        <v>15</v>
      </c>
      <c r="H2950" s="12">
        <v>0</v>
      </c>
      <c r="I2950" s="12">
        <v>246</v>
      </c>
      <c r="J2950" s="12">
        <v>0</v>
      </c>
      <c r="K2950" s="12">
        <v>0</v>
      </c>
      <c r="L2950" s="12">
        <v>0</v>
      </c>
      <c r="M2950" s="12">
        <v>0</v>
      </c>
      <c r="N2950" s="12">
        <v>0</v>
      </c>
    </row>
    <row r="2951" spans="1:14">
      <c r="A2951" s="11" t="s">
        <v>1460</v>
      </c>
      <c r="B2951" s="12">
        <v>326</v>
      </c>
      <c r="C2951" s="12">
        <v>180</v>
      </c>
      <c r="D2951" s="12" t="s">
        <v>608</v>
      </c>
      <c r="E2951" s="12">
        <v>20</v>
      </c>
      <c r="F2951" s="73">
        <v>5</v>
      </c>
      <c r="G2951" s="73">
        <v>15</v>
      </c>
      <c r="H2951" s="12">
        <v>0</v>
      </c>
      <c r="I2951" s="12">
        <v>246</v>
      </c>
      <c r="J2951" s="12">
        <v>0</v>
      </c>
      <c r="K2951" s="12">
        <v>0</v>
      </c>
      <c r="L2951" s="12">
        <v>0</v>
      </c>
      <c r="M2951" s="12">
        <v>0</v>
      </c>
      <c r="N2951" s="12">
        <v>0</v>
      </c>
    </row>
    <row r="2952" spans="1:14">
      <c r="A2952" s="11" t="s">
        <v>1459</v>
      </c>
      <c r="B2952" s="12">
        <v>354</v>
      </c>
      <c r="C2952" s="12">
        <v>27</v>
      </c>
      <c r="D2952" s="12" t="s">
        <v>610</v>
      </c>
      <c r="E2952" s="12">
        <v>20</v>
      </c>
      <c r="F2952" s="73">
        <v>5</v>
      </c>
      <c r="G2952" s="73">
        <v>15</v>
      </c>
      <c r="H2952" s="12">
        <v>0</v>
      </c>
      <c r="I2952" s="12">
        <v>246</v>
      </c>
      <c r="J2952" s="12">
        <v>0</v>
      </c>
      <c r="K2952" s="12">
        <v>0</v>
      </c>
      <c r="L2952" s="12">
        <v>0</v>
      </c>
      <c r="M2952" s="12">
        <v>0</v>
      </c>
      <c r="N2952" s="12">
        <v>0</v>
      </c>
    </row>
    <row r="2953" spans="1:14">
      <c r="A2953" s="11" t="s">
        <v>1460</v>
      </c>
      <c r="B2953" s="12">
        <v>354</v>
      </c>
      <c r="C2953" s="12">
        <v>27</v>
      </c>
      <c r="D2953" s="12" t="s">
        <v>1325</v>
      </c>
      <c r="E2953" s="12">
        <v>20</v>
      </c>
      <c r="F2953" s="73">
        <v>5</v>
      </c>
      <c r="G2953" s="73">
        <v>15</v>
      </c>
      <c r="H2953" s="12">
        <v>0</v>
      </c>
      <c r="I2953" s="12">
        <v>246</v>
      </c>
      <c r="J2953" s="12">
        <v>0</v>
      </c>
      <c r="K2953" s="12">
        <v>0</v>
      </c>
      <c r="L2953" s="12">
        <v>0</v>
      </c>
      <c r="M2953" s="12">
        <v>0</v>
      </c>
      <c r="N2953" s="12">
        <v>0</v>
      </c>
    </row>
    <row r="2954" spans="1:14">
      <c r="A2954" s="11" t="s">
        <v>1460</v>
      </c>
      <c r="B2954" s="12">
        <v>354</v>
      </c>
      <c r="C2954" s="12">
        <v>27</v>
      </c>
      <c r="D2954" s="12" t="s">
        <v>608</v>
      </c>
      <c r="E2954" s="12">
        <v>20</v>
      </c>
      <c r="F2954" s="73">
        <v>5</v>
      </c>
      <c r="G2954" s="73">
        <v>15</v>
      </c>
      <c r="H2954" s="12">
        <v>0</v>
      </c>
      <c r="I2954" s="12">
        <v>246</v>
      </c>
      <c r="J2954" s="12">
        <v>0</v>
      </c>
      <c r="K2954" s="12">
        <v>0</v>
      </c>
      <c r="L2954" s="12">
        <v>0</v>
      </c>
      <c r="M2954" s="12">
        <v>0</v>
      </c>
      <c r="N2954" s="12">
        <v>0</v>
      </c>
    </row>
    <row r="2956" spans="1:14">
      <c r="A2956" s="11" t="s">
        <v>1274</v>
      </c>
    </row>
    <row r="2957" spans="1:14">
      <c r="A2957" s="11" t="s">
        <v>1461</v>
      </c>
      <c r="B2957" s="12">
        <v>200</v>
      </c>
      <c r="C2957" s="12">
        <v>200</v>
      </c>
      <c r="D2957" s="12" t="s">
        <v>612</v>
      </c>
      <c r="E2957" s="12">
        <v>80</v>
      </c>
      <c r="F2957" s="73">
        <v>30</v>
      </c>
      <c r="G2957" s="73">
        <v>60</v>
      </c>
      <c r="H2957" s="12">
        <v>0</v>
      </c>
      <c r="I2957" s="12">
        <v>246</v>
      </c>
      <c r="J2957" s="12">
        <v>0</v>
      </c>
      <c r="K2957" s="12">
        <v>0</v>
      </c>
      <c r="L2957" s="12">
        <v>0</v>
      </c>
      <c r="M2957" s="12">
        <v>0</v>
      </c>
      <c r="N2957" s="12">
        <v>0</v>
      </c>
    </row>
    <row r="2958" spans="1:14">
      <c r="A2958" s="11" t="s">
        <v>1275</v>
      </c>
      <c r="B2958" s="12">
        <v>200</v>
      </c>
      <c r="C2958" s="12">
        <v>200</v>
      </c>
      <c r="D2958" s="12" t="s">
        <v>610</v>
      </c>
      <c r="E2958" s="12">
        <v>80</v>
      </c>
      <c r="F2958" s="73">
        <v>30</v>
      </c>
      <c r="G2958" s="73">
        <v>60</v>
      </c>
      <c r="H2958" s="12">
        <v>0</v>
      </c>
      <c r="I2958" s="12">
        <v>246</v>
      </c>
      <c r="J2958" s="12">
        <v>0</v>
      </c>
      <c r="K2958" s="12">
        <v>0</v>
      </c>
      <c r="L2958" s="12">
        <v>0</v>
      </c>
      <c r="M2958" s="12">
        <v>0</v>
      </c>
      <c r="N2958" s="12">
        <v>0</v>
      </c>
    </row>
    <row r="2959" spans="1:14">
      <c r="A2959" s="11" t="s">
        <v>1275</v>
      </c>
      <c r="B2959" s="12">
        <v>200</v>
      </c>
      <c r="C2959" s="12">
        <v>200</v>
      </c>
      <c r="D2959" s="12" t="s">
        <v>608</v>
      </c>
      <c r="E2959" s="12">
        <v>160</v>
      </c>
      <c r="F2959" s="73">
        <v>30</v>
      </c>
      <c r="G2959" s="73">
        <v>60</v>
      </c>
      <c r="H2959" s="12">
        <v>0</v>
      </c>
      <c r="I2959" s="12">
        <v>246</v>
      </c>
      <c r="J2959" s="12">
        <v>0</v>
      </c>
      <c r="K2959" s="12">
        <v>0</v>
      </c>
      <c r="L2959" s="12">
        <v>0</v>
      </c>
      <c r="M2959" s="12">
        <v>0</v>
      </c>
      <c r="N2959" s="12">
        <v>0</v>
      </c>
    </row>
    <row r="2960" spans="1:14">
      <c r="A2960" s="11" t="s">
        <v>1275</v>
      </c>
      <c r="B2960" s="12">
        <v>200</v>
      </c>
      <c r="C2960" s="12">
        <v>200</v>
      </c>
      <c r="D2960" s="12" t="s">
        <v>606</v>
      </c>
      <c r="E2960" s="12">
        <v>160</v>
      </c>
      <c r="F2960" s="73">
        <v>30</v>
      </c>
      <c r="G2960" s="73">
        <v>60</v>
      </c>
      <c r="H2960" s="12">
        <v>0</v>
      </c>
      <c r="I2960" s="12">
        <v>246</v>
      </c>
      <c r="J2960" s="12">
        <v>0</v>
      </c>
      <c r="K2960" s="12">
        <v>0</v>
      </c>
      <c r="L2960" s="12">
        <v>0</v>
      </c>
      <c r="M2960" s="12">
        <v>0</v>
      </c>
      <c r="N2960" s="12">
        <v>0</v>
      </c>
    </row>
    <row r="2961" spans="1:14">
      <c r="A2961" s="11" t="s">
        <v>1275</v>
      </c>
      <c r="B2961" s="12">
        <v>200</v>
      </c>
      <c r="C2961" s="12">
        <v>200</v>
      </c>
      <c r="D2961" s="12" t="s">
        <v>612</v>
      </c>
      <c r="E2961" s="12">
        <v>200</v>
      </c>
      <c r="F2961" s="73">
        <v>30</v>
      </c>
      <c r="G2961" s="73">
        <v>60</v>
      </c>
      <c r="H2961" s="12">
        <v>0</v>
      </c>
      <c r="I2961" s="12">
        <v>246</v>
      </c>
      <c r="J2961" s="12">
        <v>0</v>
      </c>
      <c r="K2961" s="12">
        <v>0</v>
      </c>
      <c r="L2961" s="12">
        <v>0</v>
      </c>
      <c r="M2961" s="12">
        <v>0</v>
      </c>
      <c r="N2961" s="12">
        <v>0</v>
      </c>
    </row>
    <row r="2962" spans="1:14">
      <c r="A2962" s="11" t="s">
        <v>1275</v>
      </c>
      <c r="B2962" s="12">
        <v>200</v>
      </c>
      <c r="C2962" s="12">
        <v>200</v>
      </c>
      <c r="D2962" s="12" t="s">
        <v>610</v>
      </c>
      <c r="E2962" s="12">
        <v>200</v>
      </c>
      <c r="F2962" s="73">
        <v>30</v>
      </c>
      <c r="G2962" s="73">
        <v>60</v>
      </c>
      <c r="H2962" s="12">
        <v>0</v>
      </c>
      <c r="I2962" s="12">
        <v>246</v>
      </c>
      <c r="J2962" s="12">
        <v>0</v>
      </c>
      <c r="K2962" s="12">
        <v>0</v>
      </c>
      <c r="L2962" s="12">
        <v>0</v>
      </c>
      <c r="M2962" s="12">
        <v>0</v>
      </c>
      <c r="N2962" s="12">
        <v>0</v>
      </c>
    </row>
    <row r="2963" spans="1:14">
      <c r="A2963" s="11" t="s">
        <v>1275</v>
      </c>
      <c r="B2963" s="12">
        <v>200</v>
      </c>
      <c r="C2963" s="12">
        <v>200</v>
      </c>
      <c r="D2963" s="12" t="s">
        <v>608</v>
      </c>
      <c r="E2963" s="12">
        <v>200</v>
      </c>
      <c r="F2963" s="73">
        <v>30</v>
      </c>
      <c r="G2963" s="73">
        <v>60</v>
      </c>
      <c r="H2963" s="12">
        <v>0</v>
      </c>
      <c r="I2963" s="12">
        <v>246</v>
      </c>
      <c r="J2963" s="12">
        <v>0</v>
      </c>
      <c r="K2963" s="12">
        <v>0</v>
      </c>
      <c r="L2963" s="12">
        <v>0</v>
      </c>
      <c r="M2963" s="12">
        <v>0</v>
      </c>
      <c r="N2963" s="12">
        <v>0</v>
      </c>
    </row>
    <row r="2964" spans="1:14">
      <c r="A2964" s="11" t="s">
        <v>1275</v>
      </c>
      <c r="B2964" s="12">
        <v>200</v>
      </c>
      <c r="C2964" s="12">
        <v>200</v>
      </c>
      <c r="D2964" s="12" t="s">
        <v>606</v>
      </c>
      <c r="E2964" s="12">
        <v>200</v>
      </c>
      <c r="F2964" s="73">
        <v>30</v>
      </c>
      <c r="G2964" s="73">
        <v>60</v>
      </c>
      <c r="H2964" s="12">
        <v>0</v>
      </c>
      <c r="I2964" s="12">
        <v>246</v>
      </c>
      <c r="J2964" s="12">
        <v>0</v>
      </c>
      <c r="K2964" s="12">
        <v>0</v>
      </c>
      <c r="L2964" s="12">
        <v>0</v>
      </c>
      <c r="M2964" s="12">
        <v>0</v>
      </c>
      <c r="N2964" s="12">
        <v>0</v>
      </c>
    </row>
    <row r="2965" spans="1:14">
      <c r="A2965" s="11" t="s">
        <v>1275</v>
      </c>
      <c r="B2965" s="12">
        <v>200</v>
      </c>
      <c r="C2965" s="12">
        <v>200</v>
      </c>
      <c r="D2965" s="12" t="s">
        <v>611</v>
      </c>
      <c r="E2965" s="12">
        <v>200</v>
      </c>
      <c r="F2965" s="73">
        <v>3</v>
      </c>
      <c r="G2965" s="73">
        <v>60</v>
      </c>
      <c r="H2965" s="12">
        <v>0</v>
      </c>
      <c r="I2965" s="12">
        <v>246</v>
      </c>
      <c r="J2965" s="12">
        <v>0</v>
      </c>
      <c r="K2965" s="12">
        <v>0</v>
      </c>
      <c r="L2965" s="12">
        <v>0</v>
      </c>
      <c r="M2965" s="12">
        <v>0</v>
      </c>
      <c r="N2965" s="12">
        <v>0</v>
      </c>
    </row>
    <row r="2966" spans="1:14">
      <c r="A2966" s="11" t="s">
        <v>1275</v>
      </c>
      <c r="B2966" s="12">
        <v>200</v>
      </c>
      <c r="C2966" s="12">
        <v>200</v>
      </c>
      <c r="D2966" s="12" t="s">
        <v>1341</v>
      </c>
      <c r="E2966" s="12">
        <v>200</v>
      </c>
      <c r="F2966" s="73">
        <v>3</v>
      </c>
      <c r="G2966" s="73">
        <v>60</v>
      </c>
      <c r="H2966" s="12">
        <v>0</v>
      </c>
      <c r="I2966" s="12">
        <v>246</v>
      </c>
      <c r="J2966" s="12">
        <v>0</v>
      </c>
      <c r="K2966" s="12">
        <v>0</v>
      </c>
      <c r="L2966" s="12">
        <v>0</v>
      </c>
      <c r="M2966" s="12">
        <v>0</v>
      </c>
      <c r="N2966" s="12">
        <v>0</v>
      </c>
    </row>
    <row r="2967" spans="1:14">
      <c r="A2967" s="11" t="s">
        <v>1275</v>
      </c>
      <c r="B2967" s="12">
        <v>200</v>
      </c>
      <c r="C2967" s="12">
        <v>200</v>
      </c>
      <c r="D2967" s="12" t="s">
        <v>607</v>
      </c>
      <c r="E2967" s="12">
        <v>200</v>
      </c>
      <c r="F2967" s="73">
        <v>3</v>
      </c>
      <c r="G2967" s="73">
        <v>60</v>
      </c>
      <c r="H2967" s="12">
        <v>0</v>
      </c>
      <c r="I2967" s="12">
        <v>246</v>
      </c>
      <c r="J2967" s="12">
        <v>0</v>
      </c>
      <c r="K2967" s="12">
        <v>0</v>
      </c>
      <c r="L2967" s="12">
        <v>0</v>
      </c>
      <c r="M2967" s="12">
        <v>0</v>
      </c>
      <c r="N2967" s="12">
        <v>0</v>
      </c>
    </row>
    <row r="2968" spans="1:14">
      <c r="A2968" s="11" t="s">
        <v>1275</v>
      </c>
      <c r="B2968" s="12">
        <v>200</v>
      </c>
      <c r="C2968" s="12">
        <v>200</v>
      </c>
      <c r="D2968" s="12" t="s">
        <v>605</v>
      </c>
      <c r="E2968" s="12">
        <v>200</v>
      </c>
      <c r="F2968" s="73">
        <v>3</v>
      </c>
      <c r="G2968" s="73">
        <v>60</v>
      </c>
      <c r="H2968" s="12">
        <v>0</v>
      </c>
      <c r="I2968" s="12">
        <v>246</v>
      </c>
      <c r="J2968" s="12">
        <v>0</v>
      </c>
      <c r="K2968" s="12">
        <v>0</v>
      </c>
      <c r="L2968" s="12">
        <v>0</v>
      </c>
      <c r="M2968" s="12">
        <v>0</v>
      </c>
      <c r="N2968" s="12">
        <v>0</v>
      </c>
    </row>
    <row r="2969" spans="1:14" s="18" customFormat="1">
      <c r="A2969" s="17" t="s">
        <v>1275</v>
      </c>
      <c r="B2969" s="18">
        <v>180</v>
      </c>
      <c r="C2969" s="18">
        <v>184</v>
      </c>
      <c r="D2969" s="18" t="s">
        <v>1345</v>
      </c>
      <c r="E2969" s="18">
        <v>5</v>
      </c>
      <c r="F2969" s="29">
        <v>1</v>
      </c>
      <c r="G2969" s="29">
        <v>60</v>
      </c>
      <c r="H2969" s="18">
        <v>0</v>
      </c>
      <c r="I2969" s="18">
        <v>249</v>
      </c>
      <c r="J2969" s="18">
        <v>0</v>
      </c>
      <c r="K2969" s="18">
        <v>0</v>
      </c>
      <c r="L2969" s="12">
        <v>0</v>
      </c>
      <c r="M2969" s="12">
        <v>0</v>
      </c>
      <c r="N2969" s="12">
        <v>0</v>
      </c>
    </row>
    <row r="2970" spans="1:14" s="18" customFormat="1">
      <c r="A2970" s="17" t="s">
        <v>1275</v>
      </c>
      <c r="B2970" s="18">
        <v>220</v>
      </c>
      <c r="C2970" s="18">
        <v>360</v>
      </c>
      <c r="D2970" s="18" t="s">
        <v>1345</v>
      </c>
      <c r="E2970" s="18">
        <v>5</v>
      </c>
      <c r="F2970" s="29">
        <v>1</v>
      </c>
      <c r="G2970" s="29">
        <v>60</v>
      </c>
      <c r="H2970" s="18">
        <v>0</v>
      </c>
      <c r="I2970" s="18">
        <v>249</v>
      </c>
      <c r="J2970" s="18">
        <v>0</v>
      </c>
      <c r="K2970" s="18">
        <v>0</v>
      </c>
      <c r="L2970" s="12">
        <v>0</v>
      </c>
      <c r="M2970" s="12">
        <v>0</v>
      </c>
      <c r="N2970" s="12">
        <v>0</v>
      </c>
    </row>
    <row r="2971" spans="1:14" s="18" customFormat="1">
      <c r="A2971" s="17" t="s">
        <v>1275</v>
      </c>
      <c r="B2971" s="18">
        <v>370</v>
      </c>
      <c r="C2971" s="18">
        <v>20</v>
      </c>
      <c r="D2971" s="18" t="s">
        <v>1078</v>
      </c>
      <c r="E2971" s="18">
        <v>5</v>
      </c>
      <c r="F2971" s="29">
        <v>1</v>
      </c>
      <c r="G2971" s="29">
        <v>120</v>
      </c>
      <c r="H2971" s="18">
        <v>0</v>
      </c>
      <c r="I2971" s="18">
        <v>249</v>
      </c>
      <c r="J2971" s="18">
        <v>0</v>
      </c>
      <c r="K2971" s="18">
        <v>0</v>
      </c>
      <c r="L2971" s="12">
        <v>0</v>
      </c>
      <c r="M2971" s="12">
        <v>0</v>
      </c>
      <c r="N2971" s="12">
        <v>0</v>
      </c>
    </row>
    <row r="2972" spans="1:14" s="18" customFormat="1">
      <c r="A2972" s="17" t="s">
        <v>1275</v>
      </c>
      <c r="B2972" s="18">
        <v>60</v>
      </c>
      <c r="C2972" s="18">
        <v>300</v>
      </c>
      <c r="D2972" s="18" t="s">
        <v>1078</v>
      </c>
      <c r="E2972" s="18">
        <v>5</v>
      </c>
      <c r="F2972" s="29">
        <v>1</v>
      </c>
      <c r="G2972" s="29">
        <v>120</v>
      </c>
      <c r="H2972" s="18">
        <v>0</v>
      </c>
      <c r="I2972" s="18">
        <v>249</v>
      </c>
      <c r="J2972" s="18">
        <v>0</v>
      </c>
      <c r="K2972" s="18">
        <v>0</v>
      </c>
      <c r="L2972" s="12">
        <v>0</v>
      </c>
      <c r="M2972" s="12">
        <v>0</v>
      </c>
      <c r="N2972" s="12">
        <v>0</v>
      </c>
    </row>
    <row r="2973" spans="1:14" s="18" customFormat="1">
      <c r="A2973" s="17" t="s">
        <v>1275</v>
      </c>
      <c r="B2973" s="18">
        <v>350</v>
      </c>
      <c r="C2973" s="18">
        <v>170</v>
      </c>
      <c r="D2973" s="18" t="s">
        <v>1078</v>
      </c>
      <c r="E2973" s="18">
        <v>5</v>
      </c>
      <c r="F2973" s="29">
        <v>1</v>
      </c>
      <c r="G2973" s="29">
        <v>120</v>
      </c>
      <c r="H2973" s="18">
        <v>0</v>
      </c>
      <c r="I2973" s="18">
        <v>249</v>
      </c>
      <c r="J2973" s="18">
        <v>0</v>
      </c>
      <c r="K2973" s="18">
        <v>0</v>
      </c>
      <c r="L2973" s="12">
        <v>0</v>
      </c>
      <c r="M2973" s="12">
        <v>0</v>
      </c>
      <c r="N2973" s="12">
        <v>0</v>
      </c>
    </row>
    <row r="2974" spans="1:14" s="18" customFormat="1">
      <c r="A2974" s="17" t="s">
        <v>1275</v>
      </c>
      <c r="B2974" s="18">
        <v>200</v>
      </c>
      <c r="C2974" s="18">
        <v>200</v>
      </c>
      <c r="D2974" s="18" t="s">
        <v>1083</v>
      </c>
      <c r="E2974" s="18">
        <v>200</v>
      </c>
      <c r="F2974" s="29">
        <v>2</v>
      </c>
      <c r="G2974" s="29">
        <v>120</v>
      </c>
      <c r="H2974" s="18">
        <v>0</v>
      </c>
      <c r="I2974" s="18">
        <v>249</v>
      </c>
      <c r="J2974" s="18">
        <v>0</v>
      </c>
      <c r="K2974" s="18">
        <v>0</v>
      </c>
      <c r="L2974" s="12">
        <v>0</v>
      </c>
      <c r="M2974" s="12">
        <v>0</v>
      </c>
      <c r="N2974" s="12">
        <v>0</v>
      </c>
    </row>
    <row r="2975" spans="1:14">
      <c r="A2975" s="11" t="s">
        <v>1461</v>
      </c>
      <c r="B2975" s="12">
        <v>38</v>
      </c>
      <c r="C2975" s="12">
        <v>49</v>
      </c>
      <c r="D2975" s="12" t="s">
        <v>612</v>
      </c>
      <c r="E2975" s="12">
        <v>20</v>
      </c>
      <c r="F2975" s="73">
        <v>5</v>
      </c>
      <c r="G2975" s="21">
        <v>15</v>
      </c>
      <c r="H2975" s="12">
        <v>0</v>
      </c>
      <c r="I2975" s="12">
        <v>246</v>
      </c>
      <c r="J2975" s="12">
        <v>0</v>
      </c>
      <c r="K2975" s="12">
        <v>0</v>
      </c>
      <c r="L2975" s="12">
        <v>0</v>
      </c>
      <c r="M2975" s="12">
        <v>0</v>
      </c>
      <c r="N2975" s="12">
        <v>0</v>
      </c>
    </row>
    <row r="2976" spans="1:14">
      <c r="A2976" s="11" t="s">
        <v>1275</v>
      </c>
      <c r="B2976" s="12">
        <v>38</v>
      </c>
      <c r="C2976" s="12">
        <v>49</v>
      </c>
      <c r="D2976" s="12" t="s">
        <v>610</v>
      </c>
      <c r="E2976" s="12">
        <v>20</v>
      </c>
      <c r="F2976" s="73">
        <v>5</v>
      </c>
      <c r="G2976" s="21">
        <v>15</v>
      </c>
      <c r="H2976" s="12">
        <v>0</v>
      </c>
      <c r="I2976" s="12">
        <v>246</v>
      </c>
      <c r="J2976" s="12">
        <v>0</v>
      </c>
      <c r="K2976" s="12">
        <v>0</v>
      </c>
      <c r="L2976" s="12">
        <v>0</v>
      </c>
      <c r="M2976" s="12">
        <v>0</v>
      </c>
      <c r="N2976" s="12">
        <v>0</v>
      </c>
    </row>
    <row r="2977" spans="1:14">
      <c r="A2977" s="11" t="s">
        <v>1275</v>
      </c>
      <c r="B2977" s="12">
        <v>38</v>
      </c>
      <c r="C2977" s="12">
        <v>49</v>
      </c>
      <c r="D2977" s="12" t="s">
        <v>608</v>
      </c>
      <c r="E2977" s="12">
        <v>20</v>
      </c>
      <c r="F2977" s="73">
        <v>5</v>
      </c>
      <c r="G2977" s="21">
        <v>15</v>
      </c>
      <c r="H2977" s="12">
        <v>0</v>
      </c>
      <c r="I2977" s="12">
        <v>246</v>
      </c>
      <c r="J2977" s="12">
        <v>0</v>
      </c>
      <c r="K2977" s="12">
        <v>0</v>
      </c>
      <c r="L2977" s="12">
        <v>0</v>
      </c>
      <c r="M2977" s="12">
        <v>0</v>
      </c>
      <c r="N2977" s="12">
        <v>0</v>
      </c>
    </row>
    <row r="2978" spans="1:14">
      <c r="A2978" s="11" t="s">
        <v>1275</v>
      </c>
      <c r="B2978" s="12">
        <v>38</v>
      </c>
      <c r="C2978" s="12">
        <v>49</v>
      </c>
      <c r="D2978" s="12" t="s">
        <v>606</v>
      </c>
      <c r="E2978" s="12">
        <v>20</v>
      </c>
      <c r="F2978" s="73">
        <v>5</v>
      </c>
      <c r="G2978" s="21">
        <v>15</v>
      </c>
      <c r="H2978" s="12">
        <v>0</v>
      </c>
      <c r="I2978" s="12">
        <v>246</v>
      </c>
      <c r="J2978" s="12">
        <v>0</v>
      </c>
      <c r="K2978" s="12">
        <v>0</v>
      </c>
      <c r="L2978" s="12">
        <v>0</v>
      </c>
      <c r="M2978" s="12">
        <v>0</v>
      </c>
      <c r="N2978" s="12">
        <v>0</v>
      </c>
    </row>
    <row r="2979" spans="1:14">
      <c r="A2979" s="11" t="s">
        <v>1461</v>
      </c>
      <c r="B2979" s="12">
        <v>68</v>
      </c>
      <c r="C2979" s="12">
        <v>218</v>
      </c>
      <c r="D2979" s="12" t="s">
        <v>612</v>
      </c>
      <c r="E2979" s="12">
        <v>20</v>
      </c>
      <c r="F2979" s="73">
        <v>5</v>
      </c>
      <c r="G2979" s="21">
        <v>15</v>
      </c>
      <c r="H2979" s="12">
        <v>0</v>
      </c>
      <c r="I2979" s="12">
        <v>246</v>
      </c>
      <c r="J2979" s="12">
        <v>0</v>
      </c>
      <c r="K2979" s="12">
        <v>0</v>
      </c>
      <c r="L2979" s="12">
        <v>0</v>
      </c>
      <c r="M2979" s="12">
        <v>0</v>
      </c>
      <c r="N2979" s="12">
        <v>0</v>
      </c>
    </row>
    <row r="2980" spans="1:14">
      <c r="A2980" s="11" t="s">
        <v>1275</v>
      </c>
      <c r="B2980" s="12">
        <v>68</v>
      </c>
      <c r="C2980" s="12">
        <v>218</v>
      </c>
      <c r="D2980" s="12" t="s">
        <v>610</v>
      </c>
      <c r="E2980" s="12">
        <v>20</v>
      </c>
      <c r="F2980" s="73">
        <v>5</v>
      </c>
      <c r="G2980" s="21">
        <v>15</v>
      </c>
      <c r="H2980" s="12">
        <v>0</v>
      </c>
      <c r="I2980" s="12">
        <v>246</v>
      </c>
      <c r="J2980" s="12">
        <v>0</v>
      </c>
      <c r="K2980" s="12">
        <v>0</v>
      </c>
      <c r="L2980" s="12">
        <v>0</v>
      </c>
      <c r="M2980" s="12">
        <v>0</v>
      </c>
      <c r="N2980" s="12">
        <v>0</v>
      </c>
    </row>
    <row r="2981" spans="1:14">
      <c r="A2981" s="11" t="s">
        <v>1275</v>
      </c>
      <c r="B2981" s="12">
        <v>68</v>
      </c>
      <c r="C2981" s="12">
        <v>218</v>
      </c>
      <c r="D2981" s="12" t="s">
        <v>608</v>
      </c>
      <c r="E2981" s="12">
        <v>20</v>
      </c>
      <c r="F2981" s="73">
        <v>5</v>
      </c>
      <c r="G2981" s="21">
        <v>15</v>
      </c>
      <c r="H2981" s="12">
        <v>0</v>
      </c>
      <c r="I2981" s="12">
        <v>246</v>
      </c>
      <c r="J2981" s="12">
        <v>0</v>
      </c>
      <c r="K2981" s="12">
        <v>0</v>
      </c>
      <c r="L2981" s="12">
        <v>0</v>
      </c>
      <c r="M2981" s="12">
        <v>0</v>
      </c>
      <c r="N2981" s="12">
        <v>0</v>
      </c>
    </row>
    <row r="2982" spans="1:14">
      <c r="A2982" s="11" t="s">
        <v>1275</v>
      </c>
      <c r="B2982" s="12">
        <v>68</v>
      </c>
      <c r="C2982" s="12">
        <v>218</v>
      </c>
      <c r="D2982" s="12" t="s">
        <v>606</v>
      </c>
      <c r="E2982" s="12">
        <v>20</v>
      </c>
      <c r="F2982" s="73">
        <v>5</v>
      </c>
      <c r="G2982" s="21">
        <v>15</v>
      </c>
      <c r="H2982" s="12">
        <v>0</v>
      </c>
      <c r="I2982" s="12">
        <v>246</v>
      </c>
      <c r="J2982" s="12">
        <v>0</v>
      </c>
      <c r="K2982" s="12">
        <v>0</v>
      </c>
      <c r="L2982" s="12">
        <v>0</v>
      </c>
      <c r="M2982" s="12">
        <v>0</v>
      </c>
      <c r="N2982" s="12">
        <v>0</v>
      </c>
    </row>
    <row r="2983" spans="1:14">
      <c r="A2983" s="11" t="s">
        <v>1461</v>
      </c>
      <c r="B2983" s="12">
        <v>77</v>
      </c>
      <c r="C2983" s="12">
        <v>301</v>
      </c>
      <c r="D2983" s="12" t="s">
        <v>612</v>
      </c>
      <c r="E2983" s="12">
        <v>30</v>
      </c>
      <c r="F2983" s="73">
        <v>10</v>
      </c>
      <c r="G2983" s="21">
        <v>15</v>
      </c>
      <c r="H2983" s="12">
        <v>0</v>
      </c>
      <c r="I2983" s="12">
        <v>246</v>
      </c>
      <c r="J2983" s="12">
        <v>0</v>
      </c>
      <c r="K2983" s="12">
        <v>0</v>
      </c>
      <c r="L2983" s="12">
        <v>0</v>
      </c>
      <c r="M2983" s="12">
        <v>0</v>
      </c>
      <c r="N2983" s="12">
        <v>0</v>
      </c>
    </row>
    <row r="2984" spans="1:14">
      <c r="A2984" s="11" t="s">
        <v>1275</v>
      </c>
      <c r="B2984" s="12">
        <v>77</v>
      </c>
      <c r="C2984" s="12">
        <v>301</v>
      </c>
      <c r="D2984" s="12" t="s">
        <v>610</v>
      </c>
      <c r="E2984" s="12">
        <v>30</v>
      </c>
      <c r="F2984" s="73">
        <v>10</v>
      </c>
      <c r="G2984" s="21">
        <v>15</v>
      </c>
      <c r="H2984" s="12">
        <v>0</v>
      </c>
      <c r="I2984" s="12">
        <v>246</v>
      </c>
      <c r="J2984" s="12">
        <v>0</v>
      </c>
      <c r="K2984" s="12">
        <v>0</v>
      </c>
      <c r="L2984" s="12">
        <v>0</v>
      </c>
      <c r="M2984" s="12">
        <v>0</v>
      </c>
      <c r="N2984" s="12">
        <v>0</v>
      </c>
    </row>
    <row r="2985" spans="1:14">
      <c r="A2985" s="11" t="s">
        <v>1275</v>
      </c>
      <c r="B2985" s="12">
        <v>77</v>
      </c>
      <c r="C2985" s="12">
        <v>301</v>
      </c>
      <c r="D2985" s="12" t="s">
        <v>608</v>
      </c>
      <c r="E2985" s="12">
        <v>30</v>
      </c>
      <c r="F2985" s="73">
        <v>10</v>
      </c>
      <c r="G2985" s="21">
        <v>15</v>
      </c>
      <c r="H2985" s="12">
        <v>0</v>
      </c>
      <c r="I2985" s="12">
        <v>246</v>
      </c>
      <c r="J2985" s="12">
        <v>0</v>
      </c>
      <c r="K2985" s="12">
        <v>0</v>
      </c>
      <c r="L2985" s="12">
        <v>0</v>
      </c>
      <c r="M2985" s="12">
        <v>0</v>
      </c>
      <c r="N2985" s="12">
        <v>0</v>
      </c>
    </row>
    <row r="2986" spans="1:14">
      <c r="A2986" s="11" t="s">
        <v>1275</v>
      </c>
      <c r="B2986" s="12">
        <v>77</v>
      </c>
      <c r="C2986" s="12">
        <v>301</v>
      </c>
      <c r="D2986" s="12" t="s">
        <v>606</v>
      </c>
      <c r="E2986" s="12">
        <v>30</v>
      </c>
      <c r="F2986" s="73">
        <v>10</v>
      </c>
      <c r="G2986" s="21">
        <v>15</v>
      </c>
      <c r="H2986" s="12">
        <v>0</v>
      </c>
      <c r="I2986" s="12">
        <v>246</v>
      </c>
      <c r="J2986" s="12">
        <v>0</v>
      </c>
      <c r="K2986" s="12">
        <v>0</v>
      </c>
      <c r="L2986" s="12">
        <v>0</v>
      </c>
      <c r="M2986" s="12">
        <v>0</v>
      </c>
      <c r="N2986" s="12">
        <v>0</v>
      </c>
    </row>
    <row r="2987" spans="1:14">
      <c r="A2987" s="11" t="s">
        <v>1461</v>
      </c>
      <c r="B2987" s="12">
        <v>110</v>
      </c>
      <c r="C2987" s="12">
        <v>145</v>
      </c>
      <c r="D2987" s="12" t="s">
        <v>612</v>
      </c>
      <c r="E2987" s="12">
        <v>30</v>
      </c>
      <c r="F2987" s="73">
        <v>10</v>
      </c>
      <c r="G2987" s="21">
        <v>15</v>
      </c>
      <c r="H2987" s="12">
        <v>0</v>
      </c>
      <c r="I2987" s="12">
        <v>246</v>
      </c>
      <c r="J2987" s="12">
        <v>0</v>
      </c>
      <c r="K2987" s="12">
        <v>0</v>
      </c>
      <c r="L2987" s="12">
        <v>0</v>
      </c>
      <c r="M2987" s="12">
        <v>0</v>
      </c>
      <c r="N2987" s="12">
        <v>0</v>
      </c>
    </row>
    <row r="2988" spans="1:14">
      <c r="A2988" s="11" t="s">
        <v>1275</v>
      </c>
      <c r="B2988" s="12">
        <v>110</v>
      </c>
      <c r="C2988" s="12">
        <v>145</v>
      </c>
      <c r="D2988" s="12" t="s">
        <v>610</v>
      </c>
      <c r="E2988" s="12">
        <v>30</v>
      </c>
      <c r="F2988" s="73">
        <v>10</v>
      </c>
      <c r="G2988" s="21">
        <v>15</v>
      </c>
      <c r="H2988" s="12">
        <v>0</v>
      </c>
      <c r="I2988" s="12">
        <v>246</v>
      </c>
      <c r="J2988" s="12">
        <v>0</v>
      </c>
      <c r="K2988" s="12">
        <v>0</v>
      </c>
      <c r="L2988" s="12">
        <v>0</v>
      </c>
      <c r="M2988" s="12">
        <v>0</v>
      </c>
      <c r="N2988" s="12">
        <v>0</v>
      </c>
    </row>
    <row r="2989" spans="1:14">
      <c r="A2989" s="11" t="s">
        <v>1275</v>
      </c>
      <c r="B2989" s="12">
        <v>110</v>
      </c>
      <c r="C2989" s="12">
        <v>145</v>
      </c>
      <c r="D2989" s="12" t="s">
        <v>608</v>
      </c>
      <c r="E2989" s="12">
        <v>30</v>
      </c>
      <c r="F2989" s="73">
        <v>10</v>
      </c>
      <c r="G2989" s="21">
        <v>15</v>
      </c>
      <c r="H2989" s="12">
        <v>0</v>
      </c>
      <c r="I2989" s="12">
        <v>246</v>
      </c>
      <c r="J2989" s="12">
        <v>0</v>
      </c>
      <c r="K2989" s="12">
        <v>0</v>
      </c>
      <c r="L2989" s="12">
        <v>0</v>
      </c>
      <c r="M2989" s="12">
        <v>0</v>
      </c>
      <c r="N2989" s="12">
        <v>0</v>
      </c>
    </row>
    <row r="2990" spans="1:14">
      <c r="A2990" s="11" t="s">
        <v>1275</v>
      </c>
      <c r="B2990" s="12">
        <v>110</v>
      </c>
      <c r="C2990" s="12">
        <v>145</v>
      </c>
      <c r="D2990" s="12" t="s">
        <v>606</v>
      </c>
      <c r="E2990" s="12">
        <v>30</v>
      </c>
      <c r="F2990" s="73">
        <v>10</v>
      </c>
      <c r="G2990" s="21">
        <v>15</v>
      </c>
      <c r="H2990" s="12">
        <v>0</v>
      </c>
      <c r="I2990" s="12">
        <v>246</v>
      </c>
      <c r="J2990" s="12">
        <v>0</v>
      </c>
      <c r="K2990" s="12">
        <v>0</v>
      </c>
      <c r="L2990" s="12">
        <v>0</v>
      </c>
      <c r="M2990" s="12">
        <v>0</v>
      </c>
      <c r="N2990" s="12">
        <v>0</v>
      </c>
    </row>
    <row r="2991" spans="1:14">
      <c r="A2991" s="11" t="s">
        <v>1461</v>
      </c>
      <c r="B2991" s="12">
        <v>182</v>
      </c>
      <c r="C2991" s="12">
        <v>187</v>
      </c>
      <c r="D2991" s="12" t="s">
        <v>612</v>
      </c>
      <c r="E2991" s="12">
        <v>30</v>
      </c>
      <c r="F2991" s="73">
        <v>10</v>
      </c>
      <c r="G2991" s="21">
        <v>15</v>
      </c>
      <c r="H2991" s="12">
        <v>0</v>
      </c>
      <c r="I2991" s="12">
        <v>246</v>
      </c>
      <c r="J2991" s="12">
        <v>0</v>
      </c>
      <c r="K2991" s="12">
        <v>0</v>
      </c>
      <c r="L2991" s="12">
        <v>0</v>
      </c>
      <c r="M2991" s="12">
        <v>0</v>
      </c>
      <c r="N2991" s="12">
        <v>0</v>
      </c>
    </row>
    <row r="2992" spans="1:14">
      <c r="A2992" s="11" t="s">
        <v>1275</v>
      </c>
      <c r="B2992" s="12">
        <v>182</v>
      </c>
      <c r="C2992" s="12">
        <v>187</v>
      </c>
      <c r="D2992" s="12" t="s">
        <v>610</v>
      </c>
      <c r="E2992" s="12">
        <v>30</v>
      </c>
      <c r="F2992" s="73">
        <v>10</v>
      </c>
      <c r="G2992" s="21">
        <v>15</v>
      </c>
      <c r="H2992" s="12">
        <v>0</v>
      </c>
      <c r="I2992" s="12">
        <v>246</v>
      </c>
      <c r="J2992" s="12">
        <v>0</v>
      </c>
      <c r="K2992" s="12">
        <v>0</v>
      </c>
      <c r="L2992" s="12">
        <v>0</v>
      </c>
      <c r="M2992" s="12">
        <v>0</v>
      </c>
      <c r="N2992" s="12">
        <v>0</v>
      </c>
    </row>
    <row r="2993" spans="1:14">
      <c r="A2993" s="11" t="s">
        <v>1275</v>
      </c>
      <c r="B2993" s="12">
        <v>182</v>
      </c>
      <c r="C2993" s="12">
        <v>187</v>
      </c>
      <c r="D2993" s="12" t="s">
        <v>608</v>
      </c>
      <c r="E2993" s="12">
        <v>30</v>
      </c>
      <c r="F2993" s="73">
        <v>10</v>
      </c>
      <c r="G2993" s="21">
        <v>15</v>
      </c>
      <c r="H2993" s="12">
        <v>0</v>
      </c>
      <c r="I2993" s="12">
        <v>246</v>
      </c>
      <c r="J2993" s="12">
        <v>0</v>
      </c>
      <c r="K2993" s="12">
        <v>0</v>
      </c>
      <c r="L2993" s="12">
        <v>0</v>
      </c>
      <c r="M2993" s="12">
        <v>0</v>
      </c>
      <c r="N2993" s="12">
        <v>0</v>
      </c>
    </row>
    <row r="2994" spans="1:14">
      <c r="A2994" s="11" t="s">
        <v>1275</v>
      </c>
      <c r="B2994" s="12">
        <v>182</v>
      </c>
      <c r="C2994" s="12">
        <v>187</v>
      </c>
      <c r="D2994" s="12" t="s">
        <v>606</v>
      </c>
      <c r="E2994" s="12">
        <v>30</v>
      </c>
      <c r="F2994" s="73">
        <v>10</v>
      </c>
      <c r="G2994" s="21">
        <v>15</v>
      </c>
      <c r="H2994" s="12">
        <v>0</v>
      </c>
      <c r="I2994" s="12">
        <v>246</v>
      </c>
      <c r="J2994" s="12">
        <v>0</v>
      </c>
      <c r="K2994" s="12">
        <v>0</v>
      </c>
      <c r="L2994" s="12">
        <v>0</v>
      </c>
      <c r="M2994" s="12">
        <v>0</v>
      </c>
      <c r="N2994" s="12">
        <v>0</v>
      </c>
    </row>
    <row r="2995" spans="1:14">
      <c r="A2995" s="11" t="s">
        <v>1461</v>
      </c>
      <c r="B2995" s="12">
        <v>232</v>
      </c>
      <c r="C2995" s="12">
        <v>355</v>
      </c>
      <c r="D2995" s="12" t="s">
        <v>612</v>
      </c>
      <c r="E2995" s="12">
        <v>30</v>
      </c>
      <c r="F2995" s="73">
        <v>10</v>
      </c>
      <c r="G2995" s="21">
        <v>15</v>
      </c>
      <c r="H2995" s="12">
        <v>0</v>
      </c>
      <c r="I2995" s="12">
        <v>246</v>
      </c>
      <c r="J2995" s="12">
        <v>0</v>
      </c>
      <c r="K2995" s="12">
        <v>0</v>
      </c>
      <c r="L2995" s="12">
        <v>0</v>
      </c>
      <c r="M2995" s="12">
        <v>0</v>
      </c>
      <c r="N2995" s="12">
        <v>0</v>
      </c>
    </row>
    <row r="2996" spans="1:14">
      <c r="A2996" s="11" t="s">
        <v>1275</v>
      </c>
      <c r="B2996" s="12">
        <v>232</v>
      </c>
      <c r="C2996" s="12">
        <v>355</v>
      </c>
      <c r="D2996" s="12" t="s">
        <v>610</v>
      </c>
      <c r="E2996" s="12">
        <v>30</v>
      </c>
      <c r="F2996" s="73">
        <v>10</v>
      </c>
      <c r="G2996" s="21">
        <v>15</v>
      </c>
      <c r="H2996" s="12">
        <v>0</v>
      </c>
      <c r="I2996" s="12">
        <v>246</v>
      </c>
      <c r="J2996" s="12">
        <v>0</v>
      </c>
      <c r="K2996" s="12">
        <v>0</v>
      </c>
      <c r="L2996" s="12">
        <v>0</v>
      </c>
      <c r="M2996" s="12">
        <v>0</v>
      </c>
      <c r="N2996" s="12">
        <v>0</v>
      </c>
    </row>
    <row r="2997" spans="1:14">
      <c r="A2997" s="11" t="s">
        <v>1275</v>
      </c>
      <c r="B2997" s="12">
        <v>232</v>
      </c>
      <c r="C2997" s="12">
        <v>355</v>
      </c>
      <c r="D2997" s="12" t="s">
        <v>608</v>
      </c>
      <c r="E2997" s="12">
        <v>30</v>
      </c>
      <c r="F2997" s="73">
        <v>10</v>
      </c>
      <c r="G2997" s="21">
        <v>15</v>
      </c>
      <c r="H2997" s="12">
        <v>0</v>
      </c>
      <c r="I2997" s="12">
        <v>246</v>
      </c>
      <c r="J2997" s="12">
        <v>0</v>
      </c>
      <c r="K2997" s="12">
        <v>0</v>
      </c>
      <c r="L2997" s="12">
        <v>0</v>
      </c>
      <c r="M2997" s="12">
        <v>0</v>
      </c>
      <c r="N2997" s="12">
        <v>0</v>
      </c>
    </row>
    <row r="2998" spans="1:14">
      <c r="A2998" s="11" t="s">
        <v>1275</v>
      </c>
      <c r="B2998" s="12">
        <v>232</v>
      </c>
      <c r="C2998" s="12">
        <v>355</v>
      </c>
      <c r="D2998" s="12" t="s">
        <v>606</v>
      </c>
      <c r="E2998" s="12">
        <v>30</v>
      </c>
      <c r="F2998" s="73">
        <v>10</v>
      </c>
      <c r="G2998" s="21">
        <v>15</v>
      </c>
      <c r="H2998" s="12">
        <v>0</v>
      </c>
      <c r="I2998" s="12">
        <v>246</v>
      </c>
      <c r="J2998" s="12">
        <v>0</v>
      </c>
      <c r="K2998" s="12">
        <v>0</v>
      </c>
      <c r="L2998" s="12">
        <v>0</v>
      </c>
      <c r="M2998" s="12">
        <v>0</v>
      </c>
      <c r="N2998" s="12">
        <v>0</v>
      </c>
    </row>
    <row r="2999" spans="1:14">
      <c r="A2999" s="11" t="s">
        <v>1461</v>
      </c>
      <c r="B2999" s="12">
        <v>226</v>
      </c>
      <c r="C2999" s="12">
        <v>79</v>
      </c>
      <c r="D2999" s="12" t="s">
        <v>612</v>
      </c>
      <c r="E2999" s="12">
        <v>30</v>
      </c>
      <c r="F2999" s="73">
        <v>10</v>
      </c>
      <c r="G2999" s="21">
        <v>15</v>
      </c>
      <c r="H2999" s="12">
        <v>0</v>
      </c>
      <c r="I2999" s="12">
        <v>246</v>
      </c>
      <c r="J2999" s="12">
        <v>0</v>
      </c>
      <c r="K2999" s="12">
        <v>0</v>
      </c>
      <c r="L2999" s="12">
        <v>0</v>
      </c>
      <c r="M2999" s="12">
        <v>0</v>
      </c>
      <c r="N2999" s="12">
        <v>0</v>
      </c>
    </row>
    <row r="3000" spans="1:14">
      <c r="A3000" s="11" t="s">
        <v>1275</v>
      </c>
      <c r="B3000" s="12">
        <v>226</v>
      </c>
      <c r="C3000" s="12">
        <v>79</v>
      </c>
      <c r="D3000" s="12" t="s">
        <v>610</v>
      </c>
      <c r="E3000" s="12">
        <v>30</v>
      </c>
      <c r="F3000" s="73">
        <v>10</v>
      </c>
      <c r="G3000" s="21">
        <v>15</v>
      </c>
      <c r="H3000" s="12">
        <v>0</v>
      </c>
      <c r="I3000" s="12">
        <v>246</v>
      </c>
      <c r="J3000" s="12">
        <v>0</v>
      </c>
      <c r="K3000" s="12">
        <v>0</v>
      </c>
      <c r="L3000" s="12">
        <v>0</v>
      </c>
      <c r="M3000" s="12">
        <v>0</v>
      </c>
      <c r="N3000" s="12">
        <v>0</v>
      </c>
    </row>
    <row r="3001" spans="1:14">
      <c r="A3001" s="11" t="s">
        <v>1275</v>
      </c>
      <c r="B3001" s="12">
        <v>226</v>
      </c>
      <c r="C3001" s="12">
        <v>79</v>
      </c>
      <c r="D3001" s="12" t="s">
        <v>608</v>
      </c>
      <c r="E3001" s="12">
        <v>30</v>
      </c>
      <c r="F3001" s="73">
        <v>10</v>
      </c>
      <c r="G3001" s="21">
        <v>15</v>
      </c>
      <c r="H3001" s="12">
        <v>0</v>
      </c>
      <c r="I3001" s="12">
        <v>246</v>
      </c>
      <c r="J3001" s="12">
        <v>0</v>
      </c>
      <c r="K3001" s="12">
        <v>0</v>
      </c>
      <c r="L3001" s="12">
        <v>0</v>
      </c>
      <c r="M3001" s="12">
        <v>0</v>
      </c>
      <c r="N3001" s="12">
        <v>0</v>
      </c>
    </row>
    <row r="3002" spans="1:14">
      <c r="A3002" s="11" t="s">
        <v>1275</v>
      </c>
      <c r="B3002" s="12">
        <v>226</v>
      </c>
      <c r="C3002" s="12">
        <v>79</v>
      </c>
      <c r="D3002" s="12" t="s">
        <v>606</v>
      </c>
      <c r="E3002" s="12">
        <v>30</v>
      </c>
      <c r="F3002" s="73">
        <v>10</v>
      </c>
      <c r="G3002" s="21">
        <v>15</v>
      </c>
      <c r="H3002" s="12">
        <v>0</v>
      </c>
      <c r="I3002" s="12">
        <v>246</v>
      </c>
      <c r="J3002" s="12">
        <v>0</v>
      </c>
      <c r="K3002" s="12">
        <v>0</v>
      </c>
      <c r="L3002" s="12">
        <v>0</v>
      </c>
      <c r="M3002" s="12">
        <v>0</v>
      </c>
      <c r="N3002" s="12">
        <v>0</v>
      </c>
    </row>
    <row r="3003" spans="1:14">
      <c r="A3003" s="11" t="s">
        <v>1461</v>
      </c>
      <c r="B3003" s="12">
        <v>366</v>
      </c>
      <c r="C3003" s="12">
        <v>340</v>
      </c>
      <c r="D3003" s="12" t="s">
        <v>612</v>
      </c>
      <c r="E3003" s="12">
        <v>20</v>
      </c>
      <c r="F3003" s="73">
        <v>5</v>
      </c>
      <c r="G3003" s="21">
        <v>15</v>
      </c>
      <c r="H3003" s="12">
        <v>0</v>
      </c>
      <c r="I3003" s="12">
        <v>246</v>
      </c>
      <c r="J3003" s="12">
        <v>0</v>
      </c>
      <c r="K3003" s="12">
        <v>0</v>
      </c>
      <c r="L3003" s="12">
        <v>0</v>
      </c>
      <c r="M3003" s="12">
        <v>0</v>
      </c>
      <c r="N3003" s="12">
        <v>0</v>
      </c>
    </row>
    <row r="3004" spans="1:14">
      <c r="A3004" s="11" t="s">
        <v>1275</v>
      </c>
      <c r="B3004" s="12">
        <v>366</v>
      </c>
      <c r="C3004" s="12">
        <v>340</v>
      </c>
      <c r="D3004" s="12" t="s">
        <v>610</v>
      </c>
      <c r="E3004" s="12">
        <v>20</v>
      </c>
      <c r="F3004" s="73">
        <v>5</v>
      </c>
      <c r="G3004" s="21">
        <v>15</v>
      </c>
      <c r="H3004" s="12">
        <v>0</v>
      </c>
      <c r="I3004" s="12">
        <v>246</v>
      </c>
      <c r="J3004" s="12">
        <v>0</v>
      </c>
      <c r="K3004" s="12">
        <v>0</v>
      </c>
      <c r="L3004" s="12">
        <v>0</v>
      </c>
      <c r="M3004" s="12">
        <v>0</v>
      </c>
      <c r="N3004" s="12">
        <v>0</v>
      </c>
    </row>
    <row r="3005" spans="1:14">
      <c r="A3005" s="11" t="s">
        <v>1275</v>
      </c>
      <c r="B3005" s="12">
        <v>366</v>
      </c>
      <c r="C3005" s="12">
        <v>340</v>
      </c>
      <c r="D3005" s="12" t="s">
        <v>608</v>
      </c>
      <c r="E3005" s="12">
        <v>20</v>
      </c>
      <c r="F3005" s="73">
        <v>5</v>
      </c>
      <c r="G3005" s="21">
        <v>15</v>
      </c>
      <c r="H3005" s="12">
        <v>0</v>
      </c>
      <c r="I3005" s="12">
        <v>246</v>
      </c>
      <c r="J3005" s="12">
        <v>0</v>
      </c>
      <c r="K3005" s="12">
        <v>0</v>
      </c>
      <c r="L3005" s="12">
        <v>0</v>
      </c>
      <c r="M3005" s="12">
        <v>0</v>
      </c>
      <c r="N3005" s="12">
        <v>0</v>
      </c>
    </row>
    <row r="3006" spans="1:14">
      <c r="A3006" s="11" t="s">
        <v>1275</v>
      </c>
      <c r="B3006" s="12">
        <v>366</v>
      </c>
      <c r="C3006" s="12">
        <v>340</v>
      </c>
      <c r="D3006" s="12" t="s">
        <v>606</v>
      </c>
      <c r="E3006" s="12">
        <v>20</v>
      </c>
      <c r="F3006" s="73">
        <v>5</v>
      </c>
      <c r="G3006" s="21">
        <v>15</v>
      </c>
      <c r="H3006" s="12">
        <v>0</v>
      </c>
      <c r="I3006" s="12">
        <v>246</v>
      </c>
      <c r="J3006" s="12">
        <v>0</v>
      </c>
      <c r="K3006" s="12">
        <v>0</v>
      </c>
      <c r="L3006" s="12">
        <v>0</v>
      </c>
      <c r="M3006" s="12">
        <v>0</v>
      </c>
      <c r="N3006" s="12">
        <v>0</v>
      </c>
    </row>
    <row r="3007" spans="1:14">
      <c r="A3007" s="11" t="s">
        <v>1461</v>
      </c>
      <c r="B3007" s="12">
        <v>356</v>
      </c>
      <c r="C3007" s="12">
        <v>174</v>
      </c>
      <c r="D3007" s="12" t="s">
        <v>612</v>
      </c>
      <c r="E3007" s="12">
        <v>30</v>
      </c>
      <c r="F3007" s="73">
        <v>10</v>
      </c>
      <c r="G3007" s="21">
        <v>15</v>
      </c>
      <c r="H3007" s="12">
        <v>0</v>
      </c>
      <c r="I3007" s="12">
        <v>246</v>
      </c>
      <c r="J3007" s="12">
        <v>0</v>
      </c>
      <c r="K3007" s="12">
        <v>0</v>
      </c>
      <c r="L3007" s="12">
        <v>0</v>
      </c>
      <c r="M3007" s="12">
        <v>0</v>
      </c>
      <c r="N3007" s="12">
        <v>0</v>
      </c>
    </row>
    <row r="3008" spans="1:14">
      <c r="A3008" s="11" t="s">
        <v>1275</v>
      </c>
      <c r="B3008" s="12">
        <v>356</v>
      </c>
      <c r="C3008" s="12">
        <v>174</v>
      </c>
      <c r="D3008" s="12" t="s">
        <v>610</v>
      </c>
      <c r="E3008" s="12">
        <v>30</v>
      </c>
      <c r="F3008" s="73">
        <v>10</v>
      </c>
      <c r="G3008" s="21">
        <v>15</v>
      </c>
      <c r="H3008" s="12">
        <v>0</v>
      </c>
      <c r="I3008" s="12">
        <v>246</v>
      </c>
      <c r="J3008" s="12">
        <v>0</v>
      </c>
      <c r="K3008" s="12">
        <v>0</v>
      </c>
      <c r="L3008" s="12">
        <v>0</v>
      </c>
      <c r="M3008" s="12">
        <v>0</v>
      </c>
      <c r="N3008" s="12">
        <v>0</v>
      </c>
    </row>
    <row r="3009" spans="1:14">
      <c r="A3009" s="11" t="s">
        <v>1275</v>
      </c>
      <c r="B3009" s="12">
        <v>356</v>
      </c>
      <c r="C3009" s="12">
        <v>174</v>
      </c>
      <c r="D3009" s="12" t="s">
        <v>608</v>
      </c>
      <c r="E3009" s="12">
        <v>30</v>
      </c>
      <c r="F3009" s="73">
        <v>10</v>
      </c>
      <c r="G3009" s="21">
        <v>15</v>
      </c>
      <c r="H3009" s="12">
        <v>0</v>
      </c>
      <c r="I3009" s="12">
        <v>246</v>
      </c>
      <c r="J3009" s="12">
        <v>0</v>
      </c>
      <c r="K3009" s="12">
        <v>0</v>
      </c>
      <c r="L3009" s="12">
        <v>0</v>
      </c>
      <c r="M3009" s="12">
        <v>0</v>
      </c>
      <c r="N3009" s="12">
        <v>0</v>
      </c>
    </row>
    <row r="3010" spans="1:14">
      <c r="A3010" s="11" t="s">
        <v>1275</v>
      </c>
      <c r="B3010" s="12">
        <v>356</v>
      </c>
      <c r="C3010" s="12">
        <v>174</v>
      </c>
      <c r="D3010" s="12" t="s">
        <v>606</v>
      </c>
      <c r="E3010" s="12">
        <v>30</v>
      </c>
      <c r="F3010" s="73">
        <v>10</v>
      </c>
      <c r="G3010" s="21">
        <v>15</v>
      </c>
      <c r="H3010" s="12">
        <v>0</v>
      </c>
      <c r="I3010" s="12">
        <v>246</v>
      </c>
      <c r="J3010" s="12">
        <v>0</v>
      </c>
      <c r="K3010" s="12">
        <v>0</v>
      </c>
      <c r="L3010" s="12">
        <v>0</v>
      </c>
      <c r="M3010" s="12">
        <v>0</v>
      </c>
      <c r="N3010" s="12">
        <v>0</v>
      </c>
    </row>
    <row r="3011" spans="1:14">
      <c r="A3011" s="11" t="s">
        <v>1461</v>
      </c>
      <c r="B3011" s="12">
        <v>320</v>
      </c>
      <c r="C3011" s="12">
        <v>76</v>
      </c>
      <c r="D3011" s="12" t="s">
        <v>612</v>
      </c>
      <c r="E3011" s="12">
        <v>30</v>
      </c>
      <c r="F3011" s="73">
        <v>10</v>
      </c>
      <c r="G3011" s="21">
        <v>15</v>
      </c>
      <c r="H3011" s="12">
        <v>0</v>
      </c>
      <c r="I3011" s="12">
        <v>246</v>
      </c>
      <c r="J3011" s="12">
        <v>0</v>
      </c>
      <c r="K3011" s="12">
        <v>0</v>
      </c>
      <c r="L3011" s="12">
        <v>0</v>
      </c>
      <c r="M3011" s="12">
        <v>0</v>
      </c>
      <c r="N3011" s="12">
        <v>0</v>
      </c>
    </row>
    <row r="3012" spans="1:14">
      <c r="A3012" s="11" t="s">
        <v>1275</v>
      </c>
      <c r="B3012" s="12">
        <v>320</v>
      </c>
      <c r="C3012" s="12">
        <v>76</v>
      </c>
      <c r="D3012" s="12" t="s">
        <v>610</v>
      </c>
      <c r="E3012" s="12">
        <v>30</v>
      </c>
      <c r="F3012" s="73">
        <v>10</v>
      </c>
      <c r="G3012" s="21">
        <v>15</v>
      </c>
      <c r="H3012" s="12">
        <v>0</v>
      </c>
      <c r="I3012" s="12">
        <v>246</v>
      </c>
      <c r="J3012" s="12">
        <v>0</v>
      </c>
      <c r="K3012" s="12">
        <v>0</v>
      </c>
      <c r="L3012" s="12">
        <v>0</v>
      </c>
      <c r="M3012" s="12">
        <v>0</v>
      </c>
      <c r="N3012" s="12">
        <v>0</v>
      </c>
    </row>
    <row r="3013" spans="1:14">
      <c r="A3013" s="11" t="s">
        <v>1275</v>
      </c>
      <c r="B3013" s="12">
        <v>320</v>
      </c>
      <c r="C3013" s="12">
        <v>76</v>
      </c>
      <c r="D3013" s="12" t="s">
        <v>608</v>
      </c>
      <c r="E3013" s="12">
        <v>30</v>
      </c>
      <c r="F3013" s="73">
        <v>10</v>
      </c>
      <c r="G3013" s="21">
        <v>15</v>
      </c>
      <c r="H3013" s="12">
        <v>0</v>
      </c>
      <c r="I3013" s="12">
        <v>246</v>
      </c>
      <c r="J3013" s="12">
        <v>0</v>
      </c>
      <c r="K3013" s="12">
        <v>0</v>
      </c>
      <c r="L3013" s="12">
        <v>0</v>
      </c>
      <c r="M3013" s="12">
        <v>0</v>
      </c>
      <c r="N3013" s="12">
        <v>0</v>
      </c>
    </row>
    <row r="3014" spans="1:14">
      <c r="A3014" s="11" t="s">
        <v>1275</v>
      </c>
      <c r="B3014" s="12">
        <v>320</v>
      </c>
      <c r="C3014" s="12">
        <v>76</v>
      </c>
      <c r="D3014" s="12" t="s">
        <v>606</v>
      </c>
      <c r="E3014" s="12">
        <v>30</v>
      </c>
      <c r="F3014" s="73">
        <v>10</v>
      </c>
      <c r="G3014" s="21">
        <v>15</v>
      </c>
      <c r="H3014" s="12">
        <v>0</v>
      </c>
      <c r="I3014" s="12">
        <v>246</v>
      </c>
      <c r="J3014" s="12">
        <v>0</v>
      </c>
      <c r="K3014" s="12">
        <v>0</v>
      </c>
      <c r="L3014" s="12">
        <v>0</v>
      </c>
      <c r="M3014" s="12">
        <v>0</v>
      </c>
      <c r="N3014" s="12">
        <v>0</v>
      </c>
    </row>
    <row r="3016" spans="1:14">
      <c r="A3016" s="11" t="s">
        <v>1222</v>
      </c>
    </row>
    <row r="3017" spans="1:14">
      <c r="A3017" s="11" t="s">
        <v>1462</v>
      </c>
    </row>
    <row r="3018" spans="1:14">
      <c r="A3018" s="11" t="s">
        <v>1268</v>
      </c>
    </row>
    <row r="3019" spans="1:14">
      <c r="A3019" s="11" t="s">
        <v>1463</v>
      </c>
      <c r="B3019" s="12">
        <v>75</v>
      </c>
      <c r="C3019" s="12">
        <v>75</v>
      </c>
      <c r="D3019" s="12" t="s">
        <v>612</v>
      </c>
      <c r="E3019" s="12">
        <v>75</v>
      </c>
      <c r="F3019" s="73">
        <v>5</v>
      </c>
      <c r="G3019" s="73">
        <v>60</v>
      </c>
      <c r="H3019" s="12">
        <v>0</v>
      </c>
      <c r="I3019" s="12">
        <v>246</v>
      </c>
      <c r="J3019" s="12">
        <v>0</v>
      </c>
      <c r="K3019" s="12">
        <v>0</v>
      </c>
      <c r="L3019" s="12">
        <v>0</v>
      </c>
      <c r="M3019" s="12">
        <v>0</v>
      </c>
      <c r="N3019" s="12">
        <v>0</v>
      </c>
    </row>
    <row r="3020" spans="1:14">
      <c r="A3020" s="11" t="s">
        <v>1273</v>
      </c>
      <c r="B3020" s="12">
        <v>75</v>
      </c>
      <c r="C3020" s="12">
        <v>75</v>
      </c>
      <c r="D3020" s="12" t="s">
        <v>610</v>
      </c>
      <c r="E3020" s="12">
        <v>75</v>
      </c>
      <c r="F3020" s="73">
        <v>5</v>
      </c>
      <c r="G3020" s="73">
        <v>60</v>
      </c>
      <c r="H3020" s="12">
        <v>0</v>
      </c>
      <c r="I3020" s="12">
        <v>246</v>
      </c>
      <c r="J3020" s="12">
        <v>0</v>
      </c>
      <c r="K3020" s="12">
        <v>0</v>
      </c>
      <c r="L3020" s="12">
        <v>0</v>
      </c>
      <c r="M3020" s="12">
        <v>0</v>
      </c>
      <c r="N3020" s="12">
        <v>0</v>
      </c>
    </row>
    <row r="3021" spans="1:14">
      <c r="A3021" s="11" t="s">
        <v>1273</v>
      </c>
      <c r="B3021" s="12">
        <v>75</v>
      </c>
      <c r="C3021" s="12">
        <v>75</v>
      </c>
      <c r="D3021" s="12" t="s">
        <v>1325</v>
      </c>
      <c r="E3021" s="12">
        <v>75</v>
      </c>
      <c r="F3021" s="73">
        <v>5</v>
      </c>
      <c r="G3021" s="73">
        <v>60</v>
      </c>
      <c r="H3021" s="12">
        <v>0</v>
      </c>
      <c r="I3021" s="12">
        <v>246</v>
      </c>
      <c r="J3021" s="12">
        <v>0</v>
      </c>
      <c r="K3021" s="12">
        <v>0</v>
      </c>
      <c r="L3021" s="12">
        <v>0</v>
      </c>
      <c r="M3021" s="12">
        <v>0</v>
      </c>
      <c r="N3021" s="12">
        <v>0</v>
      </c>
    </row>
    <row r="3022" spans="1:14">
      <c r="A3022" s="11" t="s">
        <v>1273</v>
      </c>
      <c r="B3022" s="12">
        <v>75</v>
      </c>
      <c r="C3022" s="12">
        <v>75</v>
      </c>
      <c r="D3022" s="12" t="s">
        <v>608</v>
      </c>
      <c r="E3022" s="12">
        <v>75</v>
      </c>
      <c r="F3022" s="73">
        <v>5</v>
      </c>
      <c r="G3022" s="73">
        <v>60</v>
      </c>
      <c r="H3022" s="12">
        <v>0</v>
      </c>
      <c r="I3022" s="12">
        <v>246</v>
      </c>
      <c r="J3022" s="12">
        <v>0</v>
      </c>
      <c r="K3022" s="12">
        <v>0</v>
      </c>
      <c r="L3022" s="12">
        <v>0</v>
      </c>
      <c r="M3022" s="12">
        <v>0</v>
      </c>
      <c r="N3022" s="12">
        <v>0</v>
      </c>
    </row>
    <row r="3023" spans="1:14">
      <c r="A3023" s="11" t="s">
        <v>1273</v>
      </c>
      <c r="B3023" s="12">
        <v>75</v>
      </c>
      <c r="C3023" s="12">
        <v>75</v>
      </c>
      <c r="D3023" s="12" t="s">
        <v>606</v>
      </c>
      <c r="E3023" s="12">
        <v>75</v>
      </c>
      <c r="F3023" s="73">
        <v>5</v>
      </c>
      <c r="G3023" s="73">
        <v>60</v>
      </c>
      <c r="H3023" s="12">
        <v>0</v>
      </c>
      <c r="I3023" s="12">
        <v>246</v>
      </c>
      <c r="J3023" s="12">
        <v>0</v>
      </c>
      <c r="K3023" s="12">
        <v>0</v>
      </c>
      <c r="L3023" s="12">
        <v>0</v>
      </c>
      <c r="M3023" s="12">
        <v>0</v>
      </c>
      <c r="N3023" s="12">
        <v>0</v>
      </c>
    </row>
    <row r="3024" spans="1:14">
      <c r="A3024" s="11" t="s">
        <v>1273</v>
      </c>
      <c r="B3024" s="12">
        <v>75</v>
      </c>
      <c r="C3024" s="12">
        <v>75</v>
      </c>
      <c r="D3024" s="12" t="s">
        <v>611</v>
      </c>
      <c r="E3024" s="12">
        <v>75</v>
      </c>
      <c r="F3024" s="73">
        <v>1</v>
      </c>
      <c r="G3024" s="73">
        <v>60</v>
      </c>
      <c r="H3024" s="12">
        <v>0</v>
      </c>
      <c r="I3024" s="12">
        <v>246</v>
      </c>
      <c r="J3024" s="12">
        <v>0</v>
      </c>
      <c r="K3024" s="12">
        <v>0</v>
      </c>
      <c r="L3024" s="12">
        <v>0</v>
      </c>
      <c r="M3024" s="12">
        <v>0</v>
      </c>
      <c r="N3024" s="12">
        <v>0</v>
      </c>
    </row>
    <row r="3025" spans="1:14">
      <c r="A3025" s="11" t="s">
        <v>1273</v>
      </c>
      <c r="B3025" s="12">
        <v>75</v>
      </c>
      <c r="C3025" s="12">
        <v>75</v>
      </c>
      <c r="D3025" s="12" t="s">
        <v>1341</v>
      </c>
      <c r="E3025" s="12">
        <v>75</v>
      </c>
      <c r="F3025" s="73">
        <v>1</v>
      </c>
      <c r="G3025" s="73">
        <v>60</v>
      </c>
      <c r="H3025" s="12">
        <v>0</v>
      </c>
      <c r="I3025" s="12">
        <v>246</v>
      </c>
      <c r="J3025" s="12">
        <v>0</v>
      </c>
      <c r="K3025" s="12">
        <v>0</v>
      </c>
      <c r="L3025" s="12">
        <v>0</v>
      </c>
      <c r="M3025" s="12">
        <v>0</v>
      </c>
      <c r="N3025" s="12">
        <v>0</v>
      </c>
    </row>
    <row r="3026" spans="1:14">
      <c r="A3026" s="11" t="s">
        <v>1273</v>
      </c>
      <c r="B3026" s="12">
        <v>75</v>
      </c>
      <c r="C3026" s="12">
        <v>75</v>
      </c>
      <c r="D3026" s="12" t="s">
        <v>609</v>
      </c>
      <c r="E3026" s="12">
        <v>75</v>
      </c>
      <c r="F3026" s="73">
        <v>1</v>
      </c>
      <c r="G3026" s="73">
        <v>60</v>
      </c>
      <c r="H3026" s="12">
        <v>0</v>
      </c>
      <c r="I3026" s="12">
        <v>246</v>
      </c>
      <c r="J3026" s="12">
        <v>0</v>
      </c>
      <c r="K3026" s="12">
        <v>0</v>
      </c>
      <c r="L3026" s="12">
        <v>0</v>
      </c>
      <c r="M3026" s="12">
        <v>0</v>
      </c>
      <c r="N3026" s="12">
        <v>0</v>
      </c>
    </row>
    <row r="3027" spans="1:14">
      <c r="A3027" s="11" t="s">
        <v>1273</v>
      </c>
      <c r="B3027" s="12">
        <v>75</v>
      </c>
      <c r="C3027" s="12">
        <v>75</v>
      </c>
      <c r="D3027" s="12" t="s">
        <v>1335</v>
      </c>
      <c r="E3027" s="12">
        <v>75</v>
      </c>
      <c r="F3027" s="73">
        <v>1</v>
      </c>
      <c r="G3027" s="73">
        <v>60</v>
      </c>
      <c r="H3027" s="12">
        <v>0</v>
      </c>
      <c r="I3027" s="12">
        <v>246</v>
      </c>
      <c r="J3027" s="12">
        <v>0</v>
      </c>
      <c r="K3027" s="12">
        <v>0</v>
      </c>
      <c r="L3027" s="12">
        <v>0</v>
      </c>
      <c r="M3027" s="12">
        <v>0</v>
      </c>
      <c r="N3027" s="12">
        <v>0</v>
      </c>
    </row>
    <row r="3028" spans="1:14">
      <c r="A3028" s="11" t="s">
        <v>1273</v>
      </c>
      <c r="B3028" s="12">
        <v>75</v>
      </c>
      <c r="C3028" s="12">
        <v>75</v>
      </c>
      <c r="D3028" s="12" t="s">
        <v>605</v>
      </c>
      <c r="E3028" s="12">
        <v>75</v>
      </c>
      <c r="F3028" s="73">
        <v>1</v>
      </c>
      <c r="G3028" s="73">
        <v>60</v>
      </c>
      <c r="H3028" s="12">
        <v>0</v>
      </c>
      <c r="I3028" s="12">
        <v>246</v>
      </c>
      <c r="J3028" s="12">
        <v>0</v>
      </c>
      <c r="K3028" s="12">
        <v>0</v>
      </c>
      <c r="L3028" s="12">
        <v>0</v>
      </c>
      <c r="M3028" s="12">
        <v>0</v>
      </c>
      <c r="N3028" s="12">
        <v>0</v>
      </c>
    </row>
    <row r="3030" spans="1:14">
      <c r="A3030" s="11" t="s">
        <v>1463</v>
      </c>
      <c r="B3030" s="12">
        <v>75</v>
      </c>
      <c r="C3030" s="12">
        <v>75</v>
      </c>
      <c r="D3030" s="12" t="s">
        <v>612</v>
      </c>
      <c r="E3030" s="12">
        <v>75</v>
      </c>
      <c r="F3030" s="73">
        <v>5</v>
      </c>
      <c r="G3030" s="73">
        <v>15</v>
      </c>
      <c r="H3030" s="12">
        <v>0</v>
      </c>
      <c r="I3030" s="12">
        <v>246</v>
      </c>
      <c r="J3030" s="12">
        <v>0</v>
      </c>
      <c r="K3030" s="12">
        <v>0</v>
      </c>
      <c r="L3030" s="12">
        <v>0</v>
      </c>
      <c r="M3030" s="12">
        <v>0</v>
      </c>
      <c r="N3030" s="12">
        <v>0</v>
      </c>
    </row>
    <row r="3031" spans="1:14">
      <c r="A3031" s="11" t="s">
        <v>1273</v>
      </c>
      <c r="B3031" s="12">
        <v>75</v>
      </c>
      <c r="C3031" s="12">
        <v>75</v>
      </c>
      <c r="D3031" s="12" t="s">
        <v>610</v>
      </c>
      <c r="E3031" s="12">
        <v>75</v>
      </c>
      <c r="F3031" s="73">
        <v>5</v>
      </c>
      <c r="G3031" s="73">
        <v>15</v>
      </c>
      <c r="H3031" s="12">
        <v>0</v>
      </c>
      <c r="I3031" s="12">
        <v>246</v>
      </c>
      <c r="J3031" s="12">
        <v>0</v>
      </c>
      <c r="K3031" s="12">
        <v>0</v>
      </c>
      <c r="L3031" s="12">
        <v>0</v>
      </c>
      <c r="M3031" s="12">
        <v>0</v>
      </c>
      <c r="N3031" s="12">
        <v>0</v>
      </c>
    </row>
    <row r="3032" spans="1:14">
      <c r="A3032" s="11" t="s">
        <v>1273</v>
      </c>
      <c r="B3032" s="12">
        <v>75</v>
      </c>
      <c r="C3032" s="12">
        <v>75</v>
      </c>
      <c r="D3032" s="12" t="s">
        <v>1325</v>
      </c>
      <c r="E3032" s="12">
        <v>75</v>
      </c>
      <c r="F3032" s="73">
        <v>5</v>
      </c>
      <c r="G3032" s="73">
        <v>15</v>
      </c>
      <c r="H3032" s="12">
        <v>0</v>
      </c>
      <c r="I3032" s="12">
        <v>246</v>
      </c>
      <c r="J3032" s="12">
        <v>0</v>
      </c>
      <c r="K3032" s="12">
        <v>0</v>
      </c>
      <c r="L3032" s="12">
        <v>0</v>
      </c>
      <c r="M3032" s="12">
        <v>0</v>
      </c>
      <c r="N3032" s="12">
        <v>0</v>
      </c>
    </row>
    <row r="3033" spans="1:14">
      <c r="A3033" s="11" t="s">
        <v>1273</v>
      </c>
      <c r="B3033" s="12">
        <v>75</v>
      </c>
      <c r="C3033" s="12">
        <v>75</v>
      </c>
      <c r="D3033" s="12" t="s">
        <v>608</v>
      </c>
      <c r="E3033" s="12">
        <v>75</v>
      </c>
      <c r="F3033" s="73">
        <v>5</v>
      </c>
      <c r="G3033" s="73">
        <v>15</v>
      </c>
      <c r="H3033" s="12">
        <v>0</v>
      </c>
      <c r="I3033" s="12">
        <v>246</v>
      </c>
      <c r="J3033" s="12">
        <v>0</v>
      </c>
      <c r="K3033" s="12">
        <v>0</v>
      </c>
      <c r="L3033" s="12">
        <v>0</v>
      </c>
      <c r="M3033" s="12">
        <v>0</v>
      </c>
      <c r="N3033" s="12">
        <v>0</v>
      </c>
    </row>
    <row r="3034" spans="1:14">
      <c r="A3034" s="11" t="s">
        <v>1273</v>
      </c>
      <c r="B3034" s="12">
        <v>75</v>
      </c>
      <c r="C3034" s="12">
        <v>75</v>
      </c>
      <c r="D3034" s="12" t="s">
        <v>606</v>
      </c>
      <c r="E3034" s="12">
        <v>75</v>
      </c>
      <c r="F3034" s="73">
        <v>5</v>
      </c>
      <c r="G3034" s="73">
        <v>15</v>
      </c>
      <c r="H3034" s="12">
        <v>0</v>
      </c>
      <c r="I3034" s="12">
        <v>246</v>
      </c>
      <c r="J3034" s="12">
        <v>0</v>
      </c>
      <c r="K3034" s="12">
        <v>0</v>
      </c>
      <c r="L3034" s="12">
        <v>0</v>
      </c>
      <c r="M3034" s="12">
        <v>0</v>
      </c>
      <c r="N3034" s="12">
        <v>0</v>
      </c>
    </row>
    <row r="3035" spans="1:14">
      <c r="A3035" s="11" t="s">
        <v>1463</v>
      </c>
      <c r="B3035" s="12">
        <v>35</v>
      </c>
      <c r="C3035" s="12">
        <v>25</v>
      </c>
      <c r="D3035" s="12" t="s">
        <v>612</v>
      </c>
      <c r="E3035" s="12">
        <v>10</v>
      </c>
      <c r="F3035" s="73">
        <v>5</v>
      </c>
      <c r="G3035" s="73">
        <v>15</v>
      </c>
      <c r="H3035" s="12">
        <v>0</v>
      </c>
      <c r="I3035" s="12">
        <v>246</v>
      </c>
      <c r="J3035" s="12">
        <v>0</v>
      </c>
      <c r="K3035" s="12">
        <v>0</v>
      </c>
      <c r="L3035" s="12">
        <v>0</v>
      </c>
      <c r="M3035" s="12">
        <v>0</v>
      </c>
      <c r="N3035" s="12">
        <v>0</v>
      </c>
    </row>
    <row r="3036" spans="1:14">
      <c r="A3036" s="11" t="s">
        <v>1273</v>
      </c>
      <c r="B3036" s="12">
        <v>35</v>
      </c>
      <c r="C3036" s="12">
        <v>25</v>
      </c>
      <c r="D3036" s="12" t="s">
        <v>610</v>
      </c>
      <c r="E3036" s="12">
        <v>10</v>
      </c>
      <c r="F3036" s="73">
        <v>5</v>
      </c>
      <c r="G3036" s="73">
        <v>15</v>
      </c>
      <c r="H3036" s="12">
        <v>0</v>
      </c>
      <c r="I3036" s="12">
        <v>246</v>
      </c>
      <c r="J3036" s="12">
        <v>0</v>
      </c>
      <c r="K3036" s="12">
        <v>0</v>
      </c>
      <c r="L3036" s="12">
        <v>0</v>
      </c>
      <c r="M3036" s="12">
        <v>0</v>
      </c>
      <c r="N3036" s="12">
        <v>0</v>
      </c>
    </row>
    <row r="3037" spans="1:14">
      <c r="A3037" s="11" t="s">
        <v>1273</v>
      </c>
      <c r="B3037" s="12">
        <v>35</v>
      </c>
      <c r="C3037" s="12">
        <v>25</v>
      </c>
      <c r="D3037" s="12" t="s">
        <v>1325</v>
      </c>
      <c r="E3037" s="12">
        <v>10</v>
      </c>
      <c r="F3037" s="73">
        <v>5</v>
      </c>
      <c r="G3037" s="73">
        <v>15</v>
      </c>
      <c r="H3037" s="12">
        <v>0</v>
      </c>
      <c r="I3037" s="12">
        <v>246</v>
      </c>
      <c r="J3037" s="12">
        <v>0</v>
      </c>
      <c r="K3037" s="12">
        <v>0</v>
      </c>
      <c r="L3037" s="12">
        <v>0</v>
      </c>
      <c r="M3037" s="12">
        <v>0</v>
      </c>
      <c r="N3037" s="12">
        <v>0</v>
      </c>
    </row>
    <row r="3038" spans="1:14">
      <c r="A3038" s="11" t="s">
        <v>1273</v>
      </c>
      <c r="B3038" s="12">
        <v>35</v>
      </c>
      <c r="C3038" s="12">
        <v>25</v>
      </c>
      <c r="D3038" s="12" t="s">
        <v>608</v>
      </c>
      <c r="E3038" s="12">
        <v>10</v>
      </c>
      <c r="F3038" s="73">
        <v>5</v>
      </c>
      <c r="G3038" s="73">
        <v>15</v>
      </c>
      <c r="H3038" s="12">
        <v>0</v>
      </c>
      <c r="I3038" s="12">
        <v>246</v>
      </c>
      <c r="J3038" s="12">
        <v>0</v>
      </c>
      <c r="K3038" s="12">
        <v>0</v>
      </c>
      <c r="L3038" s="12">
        <v>0</v>
      </c>
      <c r="M3038" s="12">
        <v>0</v>
      </c>
      <c r="N3038" s="12">
        <v>0</v>
      </c>
    </row>
    <row r="3039" spans="1:14">
      <c r="A3039" s="11" t="s">
        <v>1273</v>
      </c>
      <c r="B3039" s="12">
        <v>35</v>
      </c>
      <c r="C3039" s="12">
        <v>25</v>
      </c>
      <c r="D3039" s="12" t="s">
        <v>606</v>
      </c>
      <c r="E3039" s="12">
        <v>10</v>
      </c>
      <c r="F3039" s="73">
        <v>5</v>
      </c>
      <c r="G3039" s="73">
        <v>15</v>
      </c>
      <c r="H3039" s="12">
        <v>0</v>
      </c>
      <c r="I3039" s="12">
        <v>246</v>
      </c>
      <c r="J3039" s="12">
        <v>0</v>
      </c>
      <c r="K3039" s="12">
        <v>0</v>
      </c>
      <c r="L3039" s="12">
        <v>0</v>
      </c>
      <c r="M3039" s="12">
        <v>0</v>
      </c>
      <c r="N3039" s="12">
        <v>0</v>
      </c>
    </row>
    <row r="3040" spans="1:14">
      <c r="A3040" s="11" t="s">
        <v>1463</v>
      </c>
      <c r="B3040" s="12">
        <v>122</v>
      </c>
      <c r="C3040" s="12">
        <v>58</v>
      </c>
      <c r="D3040" s="12" t="s">
        <v>612</v>
      </c>
      <c r="E3040" s="12">
        <v>10</v>
      </c>
      <c r="F3040" s="73">
        <v>5</v>
      </c>
      <c r="G3040" s="73">
        <v>15</v>
      </c>
      <c r="H3040" s="12">
        <v>0</v>
      </c>
      <c r="I3040" s="12">
        <v>246</v>
      </c>
      <c r="J3040" s="12">
        <v>0</v>
      </c>
      <c r="K3040" s="12">
        <v>0</v>
      </c>
      <c r="L3040" s="12">
        <v>0</v>
      </c>
      <c r="M3040" s="12">
        <v>0</v>
      </c>
      <c r="N3040" s="12">
        <v>0</v>
      </c>
    </row>
    <row r="3041" spans="1:14">
      <c r="A3041" s="11" t="s">
        <v>1273</v>
      </c>
      <c r="B3041" s="12">
        <v>122</v>
      </c>
      <c r="C3041" s="12">
        <v>58</v>
      </c>
      <c r="D3041" s="12" t="s">
        <v>610</v>
      </c>
      <c r="E3041" s="12">
        <v>10</v>
      </c>
      <c r="F3041" s="73">
        <v>5</v>
      </c>
      <c r="G3041" s="73">
        <v>15</v>
      </c>
      <c r="H3041" s="12">
        <v>0</v>
      </c>
      <c r="I3041" s="12">
        <v>246</v>
      </c>
      <c r="J3041" s="12">
        <v>0</v>
      </c>
      <c r="K3041" s="12">
        <v>0</v>
      </c>
      <c r="L3041" s="12">
        <v>0</v>
      </c>
      <c r="M3041" s="12">
        <v>0</v>
      </c>
      <c r="N3041" s="12">
        <v>0</v>
      </c>
    </row>
    <row r="3042" spans="1:14">
      <c r="A3042" s="11" t="s">
        <v>1273</v>
      </c>
      <c r="B3042" s="12">
        <v>122</v>
      </c>
      <c r="C3042" s="12">
        <v>58</v>
      </c>
      <c r="D3042" s="12" t="s">
        <v>1325</v>
      </c>
      <c r="E3042" s="12">
        <v>10</v>
      </c>
      <c r="F3042" s="73">
        <v>5</v>
      </c>
      <c r="G3042" s="73">
        <v>15</v>
      </c>
      <c r="H3042" s="12">
        <v>0</v>
      </c>
      <c r="I3042" s="12">
        <v>246</v>
      </c>
      <c r="J3042" s="12">
        <v>0</v>
      </c>
      <c r="K3042" s="12">
        <v>0</v>
      </c>
      <c r="L3042" s="12">
        <v>0</v>
      </c>
      <c r="M3042" s="12">
        <v>0</v>
      </c>
      <c r="N3042" s="12">
        <v>0</v>
      </c>
    </row>
    <row r="3043" spans="1:14">
      <c r="A3043" s="11" t="s">
        <v>1273</v>
      </c>
      <c r="B3043" s="12">
        <v>122</v>
      </c>
      <c r="C3043" s="12">
        <v>58</v>
      </c>
      <c r="D3043" s="12" t="s">
        <v>608</v>
      </c>
      <c r="E3043" s="12">
        <v>10</v>
      </c>
      <c r="F3043" s="73">
        <v>5</v>
      </c>
      <c r="G3043" s="73">
        <v>15</v>
      </c>
      <c r="H3043" s="12">
        <v>0</v>
      </c>
      <c r="I3043" s="12">
        <v>246</v>
      </c>
      <c r="J3043" s="12">
        <v>0</v>
      </c>
      <c r="K3043" s="12">
        <v>0</v>
      </c>
      <c r="L3043" s="12">
        <v>0</v>
      </c>
      <c r="M3043" s="12">
        <v>0</v>
      </c>
      <c r="N3043" s="12">
        <v>0</v>
      </c>
    </row>
    <row r="3044" spans="1:14">
      <c r="A3044" s="11" t="s">
        <v>1273</v>
      </c>
      <c r="B3044" s="12">
        <v>122</v>
      </c>
      <c r="C3044" s="12">
        <v>58</v>
      </c>
      <c r="D3044" s="12" t="s">
        <v>606</v>
      </c>
      <c r="E3044" s="12">
        <v>10</v>
      </c>
      <c r="F3044" s="73">
        <v>5</v>
      </c>
      <c r="G3044" s="73">
        <v>15</v>
      </c>
      <c r="H3044" s="12">
        <v>0</v>
      </c>
      <c r="I3044" s="12">
        <v>246</v>
      </c>
      <c r="J3044" s="12">
        <v>0</v>
      </c>
      <c r="K3044" s="12">
        <v>0</v>
      </c>
      <c r="L3044" s="12">
        <v>0</v>
      </c>
      <c r="M3044" s="12">
        <v>0</v>
      </c>
      <c r="N3044" s="12">
        <v>0</v>
      </c>
    </row>
    <row r="3046" spans="1:14">
      <c r="A3046" s="11" t="s">
        <v>1268</v>
      </c>
    </row>
    <row r="3047" spans="1:14">
      <c r="A3047" s="11" t="s">
        <v>1464</v>
      </c>
      <c r="B3047" s="12">
        <v>75</v>
      </c>
      <c r="C3047" s="12">
        <v>75</v>
      </c>
      <c r="D3047" s="12" t="s">
        <v>612</v>
      </c>
      <c r="E3047" s="12">
        <v>75</v>
      </c>
      <c r="F3047" s="73">
        <v>5</v>
      </c>
      <c r="G3047" s="73">
        <v>60</v>
      </c>
      <c r="H3047" s="12">
        <v>0</v>
      </c>
      <c r="I3047" s="12">
        <v>246</v>
      </c>
      <c r="J3047" s="12">
        <v>0</v>
      </c>
      <c r="K3047" s="12">
        <v>0</v>
      </c>
      <c r="L3047" s="12">
        <v>0</v>
      </c>
      <c r="M3047" s="12">
        <v>0</v>
      </c>
      <c r="N3047" s="12">
        <v>0</v>
      </c>
    </row>
    <row r="3048" spans="1:14">
      <c r="A3048" s="11" t="s">
        <v>1465</v>
      </c>
      <c r="B3048" s="12">
        <v>75</v>
      </c>
      <c r="C3048" s="12">
        <v>75</v>
      </c>
      <c r="D3048" s="12" t="s">
        <v>610</v>
      </c>
      <c r="E3048" s="12">
        <v>75</v>
      </c>
      <c r="F3048" s="73">
        <v>5</v>
      </c>
      <c r="G3048" s="73">
        <v>60</v>
      </c>
      <c r="H3048" s="12">
        <v>0</v>
      </c>
      <c r="I3048" s="12">
        <v>246</v>
      </c>
      <c r="J3048" s="12">
        <v>0</v>
      </c>
      <c r="K3048" s="12">
        <v>0</v>
      </c>
      <c r="L3048" s="12">
        <v>0</v>
      </c>
      <c r="M3048" s="12">
        <v>0</v>
      </c>
      <c r="N3048" s="12">
        <v>0</v>
      </c>
    </row>
    <row r="3049" spans="1:14">
      <c r="A3049" s="11" t="s">
        <v>1465</v>
      </c>
      <c r="B3049" s="12">
        <v>75</v>
      </c>
      <c r="C3049" s="12">
        <v>75</v>
      </c>
      <c r="D3049" s="12" t="s">
        <v>1325</v>
      </c>
      <c r="E3049" s="12">
        <v>75</v>
      </c>
      <c r="F3049" s="73">
        <v>5</v>
      </c>
      <c r="G3049" s="73">
        <v>60</v>
      </c>
      <c r="H3049" s="12">
        <v>0</v>
      </c>
      <c r="I3049" s="12">
        <v>246</v>
      </c>
      <c r="J3049" s="12">
        <v>0</v>
      </c>
      <c r="K3049" s="12">
        <v>0</v>
      </c>
      <c r="L3049" s="12">
        <v>0</v>
      </c>
      <c r="M3049" s="12">
        <v>0</v>
      </c>
      <c r="N3049" s="12">
        <v>0</v>
      </c>
    </row>
    <row r="3050" spans="1:14">
      <c r="A3050" s="11" t="s">
        <v>1465</v>
      </c>
      <c r="B3050" s="12">
        <v>75</v>
      </c>
      <c r="C3050" s="12">
        <v>75</v>
      </c>
      <c r="D3050" s="12" t="s">
        <v>608</v>
      </c>
      <c r="E3050" s="12">
        <v>75</v>
      </c>
      <c r="F3050" s="73">
        <v>5</v>
      </c>
      <c r="G3050" s="73">
        <v>60</v>
      </c>
      <c r="H3050" s="12">
        <v>0</v>
      </c>
      <c r="I3050" s="12">
        <v>246</v>
      </c>
      <c r="J3050" s="12">
        <v>0</v>
      </c>
      <c r="K3050" s="12">
        <v>0</v>
      </c>
      <c r="L3050" s="12">
        <v>0</v>
      </c>
      <c r="M3050" s="12">
        <v>0</v>
      </c>
      <c r="N3050" s="12">
        <v>0</v>
      </c>
    </row>
    <row r="3051" spans="1:14">
      <c r="A3051" s="11" t="s">
        <v>1465</v>
      </c>
      <c r="B3051" s="12">
        <v>75</v>
      </c>
      <c r="C3051" s="12">
        <v>75</v>
      </c>
      <c r="D3051" s="12" t="s">
        <v>606</v>
      </c>
      <c r="E3051" s="12">
        <v>75</v>
      </c>
      <c r="F3051" s="73">
        <v>5</v>
      </c>
      <c r="G3051" s="73">
        <v>60</v>
      </c>
      <c r="H3051" s="12">
        <v>0</v>
      </c>
      <c r="I3051" s="12">
        <v>246</v>
      </c>
      <c r="J3051" s="12">
        <v>0</v>
      </c>
      <c r="K3051" s="12">
        <v>0</v>
      </c>
      <c r="L3051" s="12">
        <v>0</v>
      </c>
      <c r="M3051" s="12">
        <v>0</v>
      </c>
      <c r="N3051" s="12">
        <v>0</v>
      </c>
    </row>
    <row r="3052" spans="1:14">
      <c r="A3052" s="11" t="s">
        <v>1465</v>
      </c>
      <c r="B3052" s="12">
        <v>75</v>
      </c>
      <c r="C3052" s="12">
        <v>75</v>
      </c>
      <c r="D3052" s="12" t="s">
        <v>589</v>
      </c>
      <c r="E3052" s="12">
        <v>75</v>
      </c>
      <c r="F3052" s="73">
        <v>5</v>
      </c>
      <c r="G3052" s="73">
        <v>60</v>
      </c>
      <c r="H3052" s="12">
        <v>0</v>
      </c>
      <c r="I3052" s="12">
        <v>246</v>
      </c>
      <c r="J3052" s="12">
        <v>0</v>
      </c>
      <c r="K3052" s="12">
        <v>0</v>
      </c>
      <c r="L3052" s="12">
        <v>0</v>
      </c>
      <c r="M3052" s="12">
        <v>0</v>
      </c>
      <c r="N3052" s="12">
        <v>0</v>
      </c>
    </row>
    <row r="3053" spans="1:14">
      <c r="A3053" s="11" t="s">
        <v>1465</v>
      </c>
      <c r="B3053" s="12">
        <v>75</v>
      </c>
      <c r="C3053" s="12">
        <v>75</v>
      </c>
      <c r="D3053" s="12" t="s">
        <v>587</v>
      </c>
      <c r="E3053" s="12">
        <v>75</v>
      </c>
      <c r="F3053" s="73">
        <v>5</v>
      </c>
      <c r="G3053" s="73">
        <v>60</v>
      </c>
      <c r="H3053" s="12">
        <v>0</v>
      </c>
      <c r="I3053" s="12">
        <v>246</v>
      </c>
      <c r="J3053" s="12">
        <v>0</v>
      </c>
      <c r="K3053" s="12">
        <v>0</v>
      </c>
      <c r="L3053" s="12">
        <v>0</v>
      </c>
      <c r="M3053" s="12">
        <v>0</v>
      </c>
      <c r="N3053" s="12">
        <v>0</v>
      </c>
    </row>
    <row r="3054" spans="1:14">
      <c r="A3054" s="11" t="s">
        <v>1465</v>
      </c>
      <c r="B3054" s="12">
        <v>75</v>
      </c>
      <c r="C3054" s="12">
        <v>75</v>
      </c>
      <c r="D3054" s="12" t="s">
        <v>583</v>
      </c>
      <c r="E3054" s="12">
        <v>75</v>
      </c>
      <c r="F3054" s="73">
        <v>5</v>
      </c>
      <c r="G3054" s="73">
        <v>60</v>
      </c>
      <c r="H3054" s="12">
        <v>0</v>
      </c>
      <c r="I3054" s="12">
        <v>246</v>
      </c>
      <c r="J3054" s="12">
        <v>0</v>
      </c>
      <c r="K3054" s="12">
        <v>0</v>
      </c>
      <c r="L3054" s="12">
        <v>0</v>
      </c>
      <c r="M3054" s="12">
        <v>0</v>
      </c>
      <c r="N3054" s="12">
        <v>0</v>
      </c>
    </row>
    <row r="3055" spans="1:14">
      <c r="A3055" s="11" t="s">
        <v>1465</v>
      </c>
      <c r="B3055" s="12">
        <v>75</v>
      </c>
      <c r="C3055" s="12">
        <v>75</v>
      </c>
      <c r="D3055" s="12" t="s">
        <v>585</v>
      </c>
      <c r="E3055" s="12">
        <v>75</v>
      </c>
      <c r="F3055" s="73">
        <v>5</v>
      </c>
      <c r="G3055" s="73">
        <v>60</v>
      </c>
      <c r="H3055" s="12">
        <v>0</v>
      </c>
      <c r="I3055" s="12">
        <v>246</v>
      </c>
      <c r="J3055" s="12">
        <v>0</v>
      </c>
      <c r="K3055" s="12">
        <v>0</v>
      </c>
      <c r="L3055" s="12">
        <v>0</v>
      </c>
      <c r="M3055" s="12">
        <v>0</v>
      </c>
      <c r="N3055" s="12">
        <v>0</v>
      </c>
    </row>
    <row r="3056" spans="1:14">
      <c r="A3056" s="11" t="s">
        <v>1465</v>
      </c>
      <c r="B3056" s="12">
        <v>75</v>
      </c>
      <c r="C3056" s="12">
        <v>75</v>
      </c>
      <c r="D3056" s="12" t="s">
        <v>611</v>
      </c>
      <c r="E3056" s="12">
        <v>75</v>
      </c>
      <c r="F3056" s="73">
        <v>1</v>
      </c>
      <c r="G3056" s="73">
        <v>60</v>
      </c>
      <c r="H3056" s="12">
        <v>0</v>
      </c>
      <c r="I3056" s="12">
        <v>246</v>
      </c>
      <c r="J3056" s="12">
        <v>0</v>
      </c>
      <c r="K3056" s="12">
        <v>0</v>
      </c>
      <c r="L3056" s="12">
        <v>0</v>
      </c>
      <c r="M3056" s="12">
        <v>0</v>
      </c>
      <c r="N3056" s="12">
        <v>0</v>
      </c>
    </row>
    <row r="3057" spans="1:14">
      <c r="A3057" s="11" t="s">
        <v>1465</v>
      </c>
      <c r="B3057" s="12">
        <v>75</v>
      </c>
      <c r="C3057" s="12">
        <v>75</v>
      </c>
      <c r="D3057" s="12" t="s">
        <v>1341</v>
      </c>
      <c r="E3057" s="12">
        <v>75</v>
      </c>
      <c r="F3057" s="73">
        <v>1</v>
      </c>
      <c r="G3057" s="73">
        <v>60</v>
      </c>
      <c r="H3057" s="12">
        <v>0</v>
      </c>
      <c r="I3057" s="12">
        <v>246</v>
      </c>
      <c r="J3057" s="12">
        <v>0</v>
      </c>
      <c r="K3057" s="12">
        <v>0</v>
      </c>
      <c r="L3057" s="12">
        <v>0</v>
      </c>
      <c r="M3057" s="12">
        <v>0</v>
      </c>
      <c r="N3057" s="12">
        <v>0</v>
      </c>
    </row>
    <row r="3058" spans="1:14">
      <c r="A3058" s="11" t="s">
        <v>1465</v>
      </c>
      <c r="B3058" s="12">
        <v>75</v>
      </c>
      <c r="C3058" s="12">
        <v>75</v>
      </c>
      <c r="D3058" s="12" t="s">
        <v>588</v>
      </c>
      <c r="E3058" s="12">
        <v>75</v>
      </c>
      <c r="F3058" s="73">
        <v>1</v>
      </c>
      <c r="G3058" s="73">
        <v>60</v>
      </c>
      <c r="H3058" s="12">
        <v>0</v>
      </c>
      <c r="I3058" s="12">
        <v>246</v>
      </c>
      <c r="J3058" s="12">
        <v>0</v>
      </c>
      <c r="K3058" s="12">
        <v>0</v>
      </c>
      <c r="L3058" s="12">
        <v>0</v>
      </c>
      <c r="M3058" s="12">
        <v>0</v>
      </c>
      <c r="N3058" s="12">
        <v>0</v>
      </c>
    </row>
    <row r="3059" spans="1:14">
      <c r="A3059" s="11" t="s">
        <v>1465</v>
      </c>
      <c r="B3059" s="12">
        <v>75</v>
      </c>
      <c r="C3059" s="12">
        <v>75</v>
      </c>
      <c r="D3059" s="12" t="s">
        <v>582</v>
      </c>
      <c r="E3059" s="12">
        <v>75</v>
      </c>
      <c r="F3059" s="73">
        <v>1</v>
      </c>
      <c r="G3059" s="73">
        <v>60</v>
      </c>
      <c r="H3059" s="12">
        <v>0</v>
      </c>
      <c r="I3059" s="12">
        <v>246</v>
      </c>
      <c r="J3059" s="12">
        <v>0</v>
      </c>
      <c r="K3059" s="12">
        <v>0</v>
      </c>
      <c r="L3059" s="12">
        <v>0</v>
      </c>
      <c r="M3059" s="12">
        <v>0</v>
      </c>
      <c r="N3059" s="12">
        <v>0</v>
      </c>
    </row>
    <row r="3060" spans="1:14">
      <c r="A3060" s="11" t="s">
        <v>1465</v>
      </c>
      <c r="B3060" s="12">
        <v>75</v>
      </c>
      <c r="C3060" s="12">
        <v>75</v>
      </c>
      <c r="D3060" s="12" t="s">
        <v>584</v>
      </c>
      <c r="E3060" s="12">
        <v>75</v>
      </c>
      <c r="F3060" s="73">
        <v>1</v>
      </c>
      <c r="G3060" s="73">
        <v>60</v>
      </c>
      <c r="H3060" s="12">
        <v>0</v>
      </c>
      <c r="I3060" s="12">
        <v>246</v>
      </c>
      <c r="J3060" s="12">
        <v>0</v>
      </c>
      <c r="K3060" s="12">
        <v>0</v>
      </c>
      <c r="L3060" s="12">
        <v>0</v>
      </c>
      <c r="M3060" s="12">
        <v>0</v>
      </c>
      <c r="N3060" s="12">
        <v>0</v>
      </c>
    </row>
    <row r="3062" spans="1:14">
      <c r="A3062" s="11" t="s">
        <v>1464</v>
      </c>
      <c r="B3062" s="12">
        <v>75</v>
      </c>
      <c r="C3062" s="12">
        <v>75</v>
      </c>
      <c r="D3062" s="12" t="s">
        <v>612</v>
      </c>
      <c r="E3062" s="12">
        <v>75</v>
      </c>
      <c r="F3062" s="73">
        <v>5</v>
      </c>
      <c r="G3062" s="73">
        <v>15</v>
      </c>
      <c r="H3062" s="12">
        <v>0</v>
      </c>
      <c r="I3062" s="12">
        <v>246</v>
      </c>
      <c r="J3062" s="12">
        <v>0</v>
      </c>
      <c r="K3062" s="12">
        <v>0</v>
      </c>
      <c r="L3062" s="12">
        <v>0</v>
      </c>
      <c r="M3062" s="12">
        <v>0</v>
      </c>
      <c r="N3062" s="12">
        <v>0</v>
      </c>
    </row>
    <row r="3063" spans="1:14">
      <c r="A3063" s="11" t="s">
        <v>1465</v>
      </c>
      <c r="B3063" s="12">
        <v>75</v>
      </c>
      <c r="C3063" s="12">
        <v>75</v>
      </c>
      <c r="D3063" s="12" t="s">
        <v>610</v>
      </c>
      <c r="E3063" s="12">
        <v>75</v>
      </c>
      <c r="F3063" s="73">
        <v>5</v>
      </c>
      <c r="G3063" s="73">
        <v>15</v>
      </c>
      <c r="H3063" s="12">
        <v>0</v>
      </c>
      <c r="I3063" s="12">
        <v>246</v>
      </c>
      <c r="J3063" s="12">
        <v>0</v>
      </c>
      <c r="K3063" s="12">
        <v>0</v>
      </c>
      <c r="L3063" s="12">
        <v>0</v>
      </c>
      <c r="M3063" s="12">
        <v>0</v>
      </c>
      <c r="N3063" s="12">
        <v>0</v>
      </c>
    </row>
    <row r="3064" spans="1:14">
      <c r="A3064" s="11" t="s">
        <v>1465</v>
      </c>
      <c r="B3064" s="12">
        <v>75</v>
      </c>
      <c r="C3064" s="12">
        <v>75</v>
      </c>
      <c r="D3064" s="12" t="s">
        <v>1325</v>
      </c>
      <c r="E3064" s="12">
        <v>75</v>
      </c>
      <c r="F3064" s="73">
        <v>5</v>
      </c>
      <c r="G3064" s="73">
        <v>15</v>
      </c>
      <c r="H3064" s="12">
        <v>0</v>
      </c>
      <c r="I3064" s="12">
        <v>246</v>
      </c>
      <c r="J3064" s="12">
        <v>0</v>
      </c>
      <c r="K3064" s="12">
        <v>0</v>
      </c>
      <c r="L3064" s="12">
        <v>0</v>
      </c>
      <c r="M3064" s="12">
        <v>0</v>
      </c>
      <c r="N3064" s="12">
        <v>0</v>
      </c>
    </row>
    <row r="3065" spans="1:14">
      <c r="A3065" s="11" t="s">
        <v>1465</v>
      </c>
      <c r="B3065" s="12">
        <v>75</v>
      </c>
      <c r="C3065" s="12">
        <v>75</v>
      </c>
      <c r="D3065" s="12" t="s">
        <v>608</v>
      </c>
      <c r="E3065" s="12">
        <v>75</v>
      </c>
      <c r="F3065" s="73">
        <v>5</v>
      </c>
      <c r="G3065" s="73">
        <v>15</v>
      </c>
      <c r="H3065" s="12">
        <v>0</v>
      </c>
      <c r="I3065" s="12">
        <v>246</v>
      </c>
      <c r="J3065" s="12">
        <v>0</v>
      </c>
      <c r="K3065" s="12">
        <v>0</v>
      </c>
      <c r="L3065" s="12">
        <v>0</v>
      </c>
      <c r="M3065" s="12">
        <v>0</v>
      </c>
      <c r="N3065" s="12">
        <v>0</v>
      </c>
    </row>
    <row r="3066" spans="1:14">
      <c r="A3066" s="11" t="s">
        <v>1465</v>
      </c>
      <c r="B3066" s="12">
        <v>75</v>
      </c>
      <c r="C3066" s="12">
        <v>75</v>
      </c>
      <c r="D3066" s="12" t="s">
        <v>606</v>
      </c>
      <c r="E3066" s="12">
        <v>75</v>
      </c>
      <c r="F3066" s="73">
        <v>5</v>
      </c>
      <c r="G3066" s="73">
        <v>15</v>
      </c>
      <c r="H3066" s="12">
        <v>0</v>
      </c>
      <c r="I3066" s="12">
        <v>246</v>
      </c>
      <c r="J3066" s="12">
        <v>0</v>
      </c>
      <c r="K3066" s="12">
        <v>0</v>
      </c>
      <c r="L3066" s="12">
        <v>0</v>
      </c>
      <c r="M3066" s="12">
        <v>0</v>
      </c>
      <c r="N3066" s="12">
        <v>0</v>
      </c>
    </row>
    <row r="3067" spans="1:14">
      <c r="A3067" s="11" t="s">
        <v>1465</v>
      </c>
      <c r="B3067" s="12">
        <v>75</v>
      </c>
      <c r="C3067" s="12">
        <v>75</v>
      </c>
      <c r="D3067" s="12" t="s">
        <v>589</v>
      </c>
      <c r="E3067" s="12">
        <v>75</v>
      </c>
      <c r="F3067" s="73">
        <v>5</v>
      </c>
      <c r="G3067" s="73">
        <v>15</v>
      </c>
      <c r="H3067" s="12">
        <v>0</v>
      </c>
      <c r="I3067" s="12">
        <v>246</v>
      </c>
      <c r="J3067" s="12">
        <v>0</v>
      </c>
      <c r="K3067" s="12">
        <v>0</v>
      </c>
      <c r="L3067" s="12">
        <v>0</v>
      </c>
      <c r="M3067" s="12">
        <v>0</v>
      </c>
      <c r="N3067" s="12">
        <v>0</v>
      </c>
    </row>
    <row r="3068" spans="1:14">
      <c r="A3068" s="11" t="s">
        <v>1465</v>
      </c>
      <c r="B3068" s="12">
        <v>75</v>
      </c>
      <c r="C3068" s="12">
        <v>75</v>
      </c>
      <c r="D3068" s="12" t="s">
        <v>587</v>
      </c>
      <c r="E3068" s="12">
        <v>75</v>
      </c>
      <c r="F3068" s="73">
        <v>5</v>
      </c>
      <c r="G3068" s="73">
        <v>15</v>
      </c>
      <c r="H3068" s="12">
        <v>0</v>
      </c>
      <c r="I3068" s="12">
        <v>246</v>
      </c>
      <c r="J3068" s="12">
        <v>0</v>
      </c>
      <c r="K3068" s="12">
        <v>0</v>
      </c>
      <c r="L3068" s="12">
        <v>0</v>
      </c>
      <c r="M3068" s="12">
        <v>0</v>
      </c>
      <c r="N3068" s="12">
        <v>0</v>
      </c>
    </row>
    <row r="3069" spans="1:14">
      <c r="A3069" s="11" t="s">
        <v>1465</v>
      </c>
      <c r="B3069" s="12">
        <v>75</v>
      </c>
      <c r="C3069" s="12">
        <v>75</v>
      </c>
      <c r="D3069" s="12" t="s">
        <v>583</v>
      </c>
      <c r="E3069" s="12">
        <v>75</v>
      </c>
      <c r="F3069" s="73">
        <v>5</v>
      </c>
      <c r="G3069" s="73">
        <v>15</v>
      </c>
      <c r="H3069" s="12">
        <v>0</v>
      </c>
      <c r="I3069" s="12">
        <v>246</v>
      </c>
      <c r="J3069" s="12">
        <v>0</v>
      </c>
      <c r="K3069" s="12">
        <v>0</v>
      </c>
      <c r="L3069" s="12">
        <v>0</v>
      </c>
      <c r="M3069" s="12">
        <v>0</v>
      </c>
      <c r="N3069" s="12">
        <v>0</v>
      </c>
    </row>
    <row r="3070" spans="1:14">
      <c r="A3070" s="11" t="s">
        <v>1465</v>
      </c>
      <c r="B3070" s="12">
        <v>75</v>
      </c>
      <c r="C3070" s="12">
        <v>75</v>
      </c>
      <c r="D3070" s="12" t="s">
        <v>585</v>
      </c>
      <c r="E3070" s="12">
        <v>75</v>
      </c>
      <c r="F3070" s="73">
        <v>5</v>
      </c>
      <c r="G3070" s="73">
        <v>15</v>
      </c>
      <c r="H3070" s="12">
        <v>0</v>
      </c>
      <c r="I3070" s="12">
        <v>246</v>
      </c>
      <c r="J3070" s="12">
        <v>0</v>
      </c>
      <c r="K3070" s="12">
        <v>0</v>
      </c>
      <c r="L3070" s="12">
        <v>0</v>
      </c>
      <c r="M3070" s="12">
        <v>0</v>
      </c>
      <c r="N3070" s="12">
        <v>0</v>
      </c>
    </row>
    <row r="3071" spans="1:14">
      <c r="A3071" s="11" t="s">
        <v>1464</v>
      </c>
      <c r="B3071" s="12">
        <v>117</v>
      </c>
      <c r="C3071" s="12">
        <v>111</v>
      </c>
      <c r="D3071" s="12" t="s">
        <v>612</v>
      </c>
      <c r="E3071" s="12">
        <v>20</v>
      </c>
      <c r="F3071" s="73">
        <v>5</v>
      </c>
      <c r="G3071" s="73">
        <v>15</v>
      </c>
      <c r="H3071" s="12">
        <v>0</v>
      </c>
      <c r="I3071" s="12">
        <v>246</v>
      </c>
      <c r="J3071" s="12">
        <v>0</v>
      </c>
      <c r="K3071" s="12">
        <v>0</v>
      </c>
      <c r="L3071" s="12">
        <v>0</v>
      </c>
      <c r="M3071" s="12">
        <v>0</v>
      </c>
      <c r="N3071" s="12">
        <v>0</v>
      </c>
    </row>
    <row r="3072" spans="1:14">
      <c r="A3072" s="11" t="s">
        <v>1465</v>
      </c>
      <c r="B3072" s="12">
        <v>117</v>
      </c>
      <c r="C3072" s="12">
        <v>111</v>
      </c>
      <c r="D3072" s="12" t="s">
        <v>610</v>
      </c>
      <c r="E3072" s="12">
        <v>20</v>
      </c>
      <c r="F3072" s="73">
        <v>5</v>
      </c>
      <c r="G3072" s="73">
        <v>15</v>
      </c>
      <c r="H3072" s="12">
        <v>0</v>
      </c>
      <c r="I3072" s="12">
        <v>246</v>
      </c>
      <c r="J3072" s="12">
        <v>0</v>
      </c>
      <c r="K3072" s="12">
        <v>0</v>
      </c>
      <c r="L3072" s="12">
        <v>0</v>
      </c>
      <c r="M3072" s="12">
        <v>0</v>
      </c>
      <c r="N3072" s="12">
        <v>0</v>
      </c>
    </row>
    <row r="3073" spans="1:14">
      <c r="A3073" s="11" t="s">
        <v>1465</v>
      </c>
      <c r="B3073" s="12">
        <v>117</v>
      </c>
      <c r="C3073" s="12">
        <v>111</v>
      </c>
      <c r="D3073" s="12" t="s">
        <v>1325</v>
      </c>
      <c r="E3073" s="12">
        <v>20</v>
      </c>
      <c r="F3073" s="73">
        <v>5</v>
      </c>
      <c r="G3073" s="73">
        <v>15</v>
      </c>
      <c r="H3073" s="12">
        <v>0</v>
      </c>
      <c r="I3073" s="12">
        <v>246</v>
      </c>
      <c r="J3073" s="12">
        <v>0</v>
      </c>
      <c r="K3073" s="12">
        <v>0</v>
      </c>
      <c r="L3073" s="12">
        <v>0</v>
      </c>
      <c r="M3073" s="12">
        <v>0</v>
      </c>
      <c r="N3073" s="12">
        <v>0</v>
      </c>
    </row>
    <row r="3074" spans="1:14">
      <c r="A3074" s="11" t="s">
        <v>1465</v>
      </c>
      <c r="B3074" s="12">
        <v>117</v>
      </c>
      <c r="C3074" s="12">
        <v>111</v>
      </c>
      <c r="D3074" s="12" t="s">
        <v>608</v>
      </c>
      <c r="E3074" s="12">
        <v>20</v>
      </c>
      <c r="F3074" s="73">
        <v>5</v>
      </c>
      <c r="G3074" s="73">
        <v>15</v>
      </c>
      <c r="H3074" s="12">
        <v>0</v>
      </c>
      <c r="I3074" s="12">
        <v>246</v>
      </c>
      <c r="J3074" s="12">
        <v>0</v>
      </c>
      <c r="K3074" s="12">
        <v>0</v>
      </c>
      <c r="L3074" s="12">
        <v>0</v>
      </c>
      <c r="M3074" s="12">
        <v>0</v>
      </c>
      <c r="N3074" s="12">
        <v>0</v>
      </c>
    </row>
    <row r="3075" spans="1:14">
      <c r="A3075" s="11" t="s">
        <v>1465</v>
      </c>
      <c r="B3075" s="12">
        <v>117</v>
      </c>
      <c r="C3075" s="12">
        <v>111</v>
      </c>
      <c r="D3075" s="12" t="s">
        <v>606</v>
      </c>
      <c r="E3075" s="12">
        <v>20</v>
      </c>
      <c r="F3075" s="73">
        <v>5</v>
      </c>
      <c r="G3075" s="73">
        <v>15</v>
      </c>
      <c r="H3075" s="12">
        <v>0</v>
      </c>
      <c r="I3075" s="12">
        <v>246</v>
      </c>
      <c r="J3075" s="12">
        <v>0</v>
      </c>
      <c r="K3075" s="12">
        <v>0</v>
      </c>
      <c r="L3075" s="12">
        <v>0</v>
      </c>
      <c r="M3075" s="12">
        <v>0</v>
      </c>
      <c r="N3075" s="12">
        <v>0</v>
      </c>
    </row>
    <row r="3076" spans="1:14">
      <c r="A3076" s="11" t="s">
        <v>1465</v>
      </c>
      <c r="B3076" s="12">
        <v>117</v>
      </c>
      <c r="C3076" s="12">
        <v>111</v>
      </c>
      <c r="D3076" s="12" t="s">
        <v>589</v>
      </c>
      <c r="E3076" s="12">
        <v>20</v>
      </c>
      <c r="F3076" s="73">
        <v>5</v>
      </c>
      <c r="G3076" s="73">
        <v>15</v>
      </c>
      <c r="H3076" s="12">
        <v>0</v>
      </c>
      <c r="I3076" s="12">
        <v>246</v>
      </c>
      <c r="J3076" s="12">
        <v>0</v>
      </c>
      <c r="K3076" s="12">
        <v>0</v>
      </c>
      <c r="L3076" s="12">
        <v>0</v>
      </c>
      <c r="M3076" s="12">
        <v>0</v>
      </c>
      <c r="N3076" s="12">
        <v>0</v>
      </c>
    </row>
    <row r="3077" spans="1:14">
      <c r="A3077" s="11" t="s">
        <v>1465</v>
      </c>
      <c r="B3077" s="12">
        <v>117</v>
      </c>
      <c r="C3077" s="12">
        <v>111</v>
      </c>
      <c r="D3077" s="12" t="s">
        <v>587</v>
      </c>
      <c r="E3077" s="12">
        <v>20</v>
      </c>
      <c r="F3077" s="73">
        <v>5</v>
      </c>
      <c r="G3077" s="73">
        <v>15</v>
      </c>
      <c r="H3077" s="12">
        <v>0</v>
      </c>
      <c r="I3077" s="12">
        <v>246</v>
      </c>
      <c r="J3077" s="12">
        <v>0</v>
      </c>
      <c r="K3077" s="12">
        <v>0</v>
      </c>
      <c r="L3077" s="12">
        <v>0</v>
      </c>
      <c r="M3077" s="12">
        <v>0</v>
      </c>
      <c r="N3077" s="12">
        <v>0</v>
      </c>
    </row>
    <row r="3078" spans="1:14">
      <c r="A3078" s="11" t="s">
        <v>1465</v>
      </c>
      <c r="B3078" s="12">
        <v>117</v>
      </c>
      <c r="C3078" s="12">
        <v>111</v>
      </c>
      <c r="D3078" s="12" t="s">
        <v>583</v>
      </c>
      <c r="E3078" s="12">
        <v>20</v>
      </c>
      <c r="F3078" s="73">
        <v>5</v>
      </c>
      <c r="G3078" s="73">
        <v>15</v>
      </c>
      <c r="H3078" s="12">
        <v>0</v>
      </c>
      <c r="I3078" s="12">
        <v>246</v>
      </c>
      <c r="J3078" s="12">
        <v>0</v>
      </c>
      <c r="K3078" s="12">
        <v>0</v>
      </c>
      <c r="L3078" s="12">
        <v>0</v>
      </c>
      <c r="M3078" s="12">
        <v>0</v>
      </c>
      <c r="N3078" s="12">
        <v>0</v>
      </c>
    </row>
    <row r="3079" spans="1:14">
      <c r="A3079" s="11" t="s">
        <v>1465</v>
      </c>
      <c r="B3079" s="12">
        <v>117</v>
      </c>
      <c r="C3079" s="12">
        <v>111</v>
      </c>
      <c r="D3079" s="12" t="s">
        <v>585</v>
      </c>
      <c r="E3079" s="12">
        <v>20</v>
      </c>
      <c r="F3079" s="73">
        <v>5</v>
      </c>
      <c r="G3079" s="73">
        <v>15</v>
      </c>
      <c r="H3079" s="12">
        <v>0</v>
      </c>
      <c r="I3079" s="12">
        <v>246</v>
      </c>
      <c r="J3079" s="12">
        <v>0</v>
      </c>
      <c r="K3079" s="12">
        <v>0</v>
      </c>
      <c r="L3079" s="12">
        <v>0</v>
      </c>
      <c r="M3079" s="12">
        <v>0</v>
      </c>
      <c r="N3079" s="12">
        <v>0</v>
      </c>
    </row>
    <row r="3080" spans="1:14">
      <c r="A3080" s="11" t="s">
        <v>1464</v>
      </c>
      <c r="B3080" s="12">
        <v>56</v>
      </c>
      <c r="C3080" s="12">
        <v>53</v>
      </c>
      <c r="D3080" s="12" t="s">
        <v>612</v>
      </c>
      <c r="E3080" s="12">
        <v>10</v>
      </c>
      <c r="F3080" s="73">
        <v>1</v>
      </c>
      <c r="G3080" s="73">
        <v>15</v>
      </c>
      <c r="H3080" s="12">
        <v>0</v>
      </c>
      <c r="I3080" s="12">
        <v>246</v>
      </c>
      <c r="J3080" s="12">
        <v>0</v>
      </c>
      <c r="K3080" s="12">
        <v>0</v>
      </c>
      <c r="L3080" s="12">
        <v>0</v>
      </c>
      <c r="M3080" s="12">
        <v>0</v>
      </c>
      <c r="N3080" s="12">
        <v>0</v>
      </c>
    </row>
    <row r="3081" spans="1:14">
      <c r="A3081" s="11" t="s">
        <v>1465</v>
      </c>
      <c r="B3081" s="12">
        <v>56</v>
      </c>
      <c r="C3081" s="12">
        <v>53</v>
      </c>
      <c r="D3081" s="12" t="s">
        <v>610</v>
      </c>
      <c r="E3081" s="12">
        <v>10</v>
      </c>
      <c r="F3081" s="73">
        <v>1</v>
      </c>
      <c r="G3081" s="73">
        <v>15</v>
      </c>
      <c r="H3081" s="12">
        <v>0</v>
      </c>
      <c r="I3081" s="12">
        <v>246</v>
      </c>
      <c r="J3081" s="12">
        <v>0</v>
      </c>
      <c r="K3081" s="12">
        <v>0</v>
      </c>
      <c r="L3081" s="12">
        <v>0</v>
      </c>
      <c r="M3081" s="12">
        <v>0</v>
      </c>
      <c r="N3081" s="12">
        <v>0</v>
      </c>
    </row>
    <row r="3082" spans="1:14">
      <c r="A3082" s="11" t="s">
        <v>1465</v>
      </c>
      <c r="B3082" s="12">
        <v>56</v>
      </c>
      <c r="C3082" s="12">
        <v>53</v>
      </c>
      <c r="D3082" s="12" t="s">
        <v>1325</v>
      </c>
      <c r="E3082" s="12">
        <v>10</v>
      </c>
      <c r="F3082" s="73">
        <v>1</v>
      </c>
      <c r="G3082" s="73">
        <v>15</v>
      </c>
      <c r="H3082" s="12">
        <v>0</v>
      </c>
      <c r="I3082" s="12">
        <v>246</v>
      </c>
      <c r="J3082" s="12">
        <v>0</v>
      </c>
      <c r="K3082" s="12">
        <v>0</v>
      </c>
      <c r="L3082" s="12">
        <v>0</v>
      </c>
      <c r="M3082" s="12">
        <v>0</v>
      </c>
      <c r="N3082" s="12">
        <v>0</v>
      </c>
    </row>
    <row r="3083" spans="1:14">
      <c r="A3083" s="11" t="s">
        <v>1465</v>
      </c>
      <c r="B3083" s="12">
        <v>56</v>
      </c>
      <c r="C3083" s="12">
        <v>53</v>
      </c>
      <c r="D3083" s="12" t="s">
        <v>608</v>
      </c>
      <c r="E3083" s="12">
        <v>10</v>
      </c>
      <c r="F3083" s="73">
        <v>1</v>
      </c>
      <c r="G3083" s="73">
        <v>15</v>
      </c>
      <c r="H3083" s="12">
        <v>0</v>
      </c>
      <c r="I3083" s="12">
        <v>246</v>
      </c>
      <c r="J3083" s="12">
        <v>0</v>
      </c>
      <c r="K3083" s="12">
        <v>0</v>
      </c>
      <c r="L3083" s="12">
        <v>0</v>
      </c>
      <c r="M3083" s="12">
        <v>0</v>
      </c>
      <c r="N3083" s="12">
        <v>0</v>
      </c>
    </row>
    <row r="3084" spans="1:14">
      <c r="A3084" s="11" t="s">
        <v>1465</v>
      </c>
      <c r="B3084" s="12">
        <v>56</v>
      </c>
      <c r="C3084" s="12">
        <v>53</v>
      </c>
      <c r="D3084" s="12" t="s">
        <v>606</v>
      </c>
      <c r="E3084" s="12">
        <v>10</v>
      </c>
      <c r="F3084" s="73">
        <v>1</v>
      </c>
      <c r="G3084" s="73">
        <v>15</v>
      </c>
      <c r="H3084" s="12">
        <v>0</v>
      </c>
      <c r="I3084" s="12">
        <v>246</v>
      </c>
      <c r="J3084" s="12">
        <v>0</v>
      </c>
      <c r="K3084" s="12">
        <v>0</v>
      </c>
      <c r="L3084" s="12">
        <v>0</v>
      </c>
      <c r="M3084" s="12">
        <v>0</v>
      </c>
      <c r="N3084" s="12">
        <v>0</v>
      </c>
    </row>
    <row r="3085" spans="1:14">
      <c r="A3085" s="11" t="s">
        <v>1465</v>
      </c>
      <c r="B3085" s="12">
        <v>56</v>
      </c>
      <c r="C3085" s="12">
        <v>53</v>
      </c>
      <c r="D3085" s="12" t="s">
        <v>589</v>
      </c>
      <c r="E3085" s="12">
        <v>10</v>
      </c>
      <c r="F3085" s="73">
        <v>1</v>
      </c>
      <c r="G3085" s="73">
        <v>15</v>
      </c>
      <c r="H3085" s="12">
        <v>0</v>
      </c>
      <c r="I3085" s="12">
        <v>246</v>
      </c>
      <c r="J3085" s="12">
        <v>0</v>
      </c>
      <c r="K3085" s="12">
        <v>0</v>
      </c>
      <c r="L3085" s="12">
        <v>0</v>
      </c>
      <c r="M3085" s="12">
        <v>0</v>
      </c>
      <c r="N3085" s="12">
        <v>0</v>
      </c>
    </row>
    <row r="3086" spans="1:14">
      <c r="A3086" s="11" t="s">
        <v>1465</v>
      </c>
      <c r="B3086" s="12">
        <v>56</v>
      </c>
      <c r="C3086" s="12">
        <v>53</v>
      </c>
      <c r="D3086" s="12" t="s">
        <v>587</v>
      </c>
      <c r="E3086" s="12">
        <v>10</v>
      </c>
      <c r="F3086" s="73">
        <v>1</v>
      </c>
      <c r="G3086" s="73">
        <v>15</v>
      </c>
      <c r="H3086" s="12">
        <v>0</v>
      </c>
      <c r="I3086" s="12">
        <v>246</v>
      </c>
      <c r="J3086" s="12">
        <v>0</v>
      </c>
      <c r="K3086" s="12">
        <v>0</v>
      </c>
      <c r="L3086" s="12">
        <v>0</v>
      </c>
      <c r="M3086" s="12">
        <v>0</v>
      </c>
      <c r="N3086" s="12">
        <v>0</v>
      </c>
    </row>
    <row r="3087" spans="1:14">
      <c r="A3087" s="11" t="s">
        <v>1465</v>
      </c>
      <c r="B3087" s="12">
        <v>56</v>
      </c>
      <c r="C3087" s="12">
        <v>53</v>
      </c>
      <c r="D3087" s="12" t="s">
        <v>583</v>
      </c>
      <c r="E3087" s="12">
        <v>10</v>
      </c>
      <c r="F3087" s="73">
        <v>1</v>
      </c>
      <c r="G3087" s="73">
        <v>15</v>
      </c>
      <c r="H3087" s="12">
        <v>0</v>
      </c>
      <c r="I3087" s="12">
        <v>246</v>
      </c>
      <c r="J3087" s="12">
        <v>0</v>
      </c>
      <c r="K3087" s="12">
        <v>0</v>
      </c>
      <c r="L3087" s="12">
        <v>0</v>
      </c>
      <c r="M3087" s="12">
        <v>0</v>
      </c>
      <c r="N3087" s="12">
        <v>0</v>
      </c>
    </row>
    <row r="3088" spans="1:14">
      <c r="A3088" s="11" t="s">
        <v>1465</v>
      </c>
      <c r="B3088" s="12">
        <v>56</v>
      </c>
      <c r="C3088" s="12">
        <v>53</v>
      </c>
      <c r="D3088" s="12" t="s">
        <v>585</v>
      </c>
      <c r="E3088" s="12">
        <v>10</v>
      </c>
      <c r="F3088" s="73">
        <v>1</v>
      </c>
      <c r="G3088" s="73">
        <v>15</v>
      </c>
      <c r="H3088" s="12">
        <v>0</v>
      </c>
      <c r="I3088" s="12">
        <v>246</v>
      </c>
      <c r="J3088" s="12">
        <v>0</v>
      </c>
      <c r="K3088" s="12">
        <v>0</v>
      </c>
      <c r="L3088" s="12">
        <v>0</v>
      </c>
      <c r="M3088" s="12">
        <v>0</v>
      </c>
      <c r="N3088" s="12">
        <v>0</v>
      </c>
    </row>
    <row r="3089" spans="1:14">
      <c r="A3089" s="11" t="s">
        <v>1464</v>
      </c>
      <c r="B3089" s="12">
        <v>36</v>
      </c>
      <c r="C3089" s="12">
        <v>111</v>
      </c>
      <c r="D3089" s="12" t="s">
        <v>612</v>
      </c>
      <c r="E3089" s="12">
        <v>20</v>
      </c>
      <c r="F3089" s="73">
        <v>5</v>
      </c>
      <c r="G3089" s="73">
        <v>15</v>
      </c>
      <c r="H3089" s="12">
        <v>0</v>
      </c>
      <c r="I3089" s="12">
        <v>246</v>
      </c>
      <c r="J3089" s="12">
        <v>0</v>
      </c>
      <c r="K3089" s="12">
        <v>0</v>
      </c>
      <c r="L3089" s="12">
        <v>0</v>
      </c>
      <c r="M3089" s="12">
        <v>0</v>
      </c>
      <c r="N3089" s="12">
        <v>0</v>
      </c>
    </row>
    <row r="3090" spans="1:14">
      <c r="A3090" s="11" t="s">
        <v>1465</v>
      </c>
      <c r="B3090" s="12">
        <v>36</v>
      </c>
      <c r="C3090" s="12">
        <v>111</v>
      </c>
      <c r="D3090" s="12" t="s">
        <v>610</v>
      </c>
      <c r="E3090" s="12">
        <v>20</v>
      </c>
      <c r="F3090" s="73">
        <v>5</v>
      </c>
      <c r="G3090" s="73">
        <v>15</v>
      </c>
      <c r="H3090" s="12">
        <v>0</v>
      </c>
      <c r="I3090" s="12">
        <v>246</v>
      </c>
      <c r="J3090" s="12">
        <v>0</v>
      </c>
      <c r="K3090" s="12">
        <v>0</v>
      </c>
      <c r="L3090" s="12">
        <v>0</v>
      </c>
      <c r="M3090" s="12">
        <v>0</v>
      </c>
      <c r="N3090" s="12">
        <v>0</v>
      </c>
    </row>
    <row r="3091" spans="1:14">
      <c r="A3091" s="11" t="s">
        <v>1465</v>
      </c>
      <c r="B3091" s="12">
        <v>36</v>
      </c>
      <c r="C3091" s="12">
        <v>111</v>
      </c>
      <c r="D3091" s="12" t="s">
        <v>1325</v>
      </c>
      <c r="E3091" s="12">
        <v>20</v>
      </c>
      <c r="F3091" s="73">
        <v>5</v>
      </c>
      <c r="G3091" s="73">
        <v>15</v>
      </c>
      <c r="H3091" s="12">
        <v>0</v>
      </c>
      <c r="I3091" s="12">
        <v>246</v>
      </c>
      <c r="J3091" s="12">
        <v>0</v>
      </c>
      <c r="K3091" s="12">
        <v>0</v>
      </c>
      <c r="L3091" s="12">
        <v>0</v>
      </c>
      <c r="M3091" s="12">
        <v>0</v>
      </c>
      <c r="N3091" s="12">
        <v>0</v>
      </c>
    </row>
    <row r="3092" spans="1:14">
      <c r="A3092" s="11" t="s">
        <v>1465</v>
      </c>
      <c r="B3092" s="12">
        <v>36</v>
      </c>
      <c r="C3092" s="12">
        <v>111</v>
      </c>
      <c r="D3092" s="12" t="s">
        <v>608</v>
      </c>
      <c r="E3092" s="12">
        <v>20</v>
      </c>
      <c r="F3092" s="73">
        <v>5</v>
      </c>
      <c r="G3092" s="73">
        <v>15</v>
      </c>
      <c r="H3092" s="12">
        <v>0</v>
      </c>
      <c r="I3092" s="12">
        <v>246</v>
      </c>
      <c r="J3092" s="12">
        <v>0</v>
      </c>
      <c r="K3092" s="12">
        <v>0</v>
      </c>
      <c r="L3092" s="12">
        <v>0</v>
      </c>
      <c r="M3092" s="12">
        <v>0</v>
      </c>
      <c r="N3092" s="12">
        <v>0</v>
      </c>
    </row>
    <row r="3093" spans="1:14">
      <c r="A3093" s="11" t="s">
        <v>1465</v>
      </c>
      <c r="B3093" s="12">
        <v>36</v>
      </c>
      <c r="C3093" s="12">
        <v>111</v>
      </c>
      <c r="D3093" s="12" t="s">
        <v>606</v>
      </c>
      <c r="E3093" s="12">
        <v>20</v>
      </c>
      <c r="F3093" s="73">
        <v>5</v>
      </c>
      <c r="G3093" s="73">
        <v>15</v>
      </c>
      <c r="H3093" s="12">
        <v>0</v>
      </c>
      <c r="I3093" s="12">
        <v>246</v>
      </c>
      <c r="J3093" s="12">
        <v>0</v>
      </c>
      <c r="K3093" s="12">
        <v>0</v>
      </c>
      <c r="L3093" s="12">
        <v>0</v>
      </c>
      <c r="M3093" s="12">
        <v>0</v>
      </c>
      <c r="N3093" s="12">
        <v>0</v>
      </c>
    </row>
    <row r="3094" spans="1:14">
      <c r="A3094" s="11" t="s">
        <v>1465</v>
      </c>
      <c r="B3094" s="12">
        <v>36</v>
      </c>
      <c r="C3094" s="12">
        <v>111</v>
      </c>
      <c r="D3094" s="12" t="s">
        <v>589</v>
      </c>
      <c r="E3094" s="12">
        <v>20</v>
      </c>
      <c r="F3094" s="73">
        <v>5</v>
      </c>
      <c r="G3094" s="73">
        <v>15</v>
      </c>
      <c r="H3094" s="12">
        <v>0</v>
      </c>
      <c r="I3094" s="12">
        <v>246</v>
      </c>
      <c r="J3094" s="12">
        <v>0</v>
      </c>
      <c r="K3094" s="12">
        <v>0</v>
      </c>
      <c r="L3094" s="12">
        <v>0</v>
      </c>
      <c r="M3094" s="12">
        <v>0</v>
      </c>
      <c r="N3094" s="12">
        <v>0</v>
      </c>
    </row>
    <row r="3095" spans="1:14">
      <c r="A3095" s="11" t="s">
        <v>1465</v>
      </c>
      <c r="B3095" s="12">
        <v>36</v>
      </c>
      <c r="C3095" s="12">
        <v>111</v>
      </c>
      <c r="D3095" s="12" t="s">
        <v>587</v>
      </c>
      <c r="E3095" s="12">
        <v>20</v>
      </c>
      <c r="F3095" s="73">
        <v>5</v>
      </c>
      <c r="G3095" s="73">
        <v>15</v>
      </c>
      <c r="H3095" s="12">
        <v>0</v>
      </c>
      <c r="I3095" s="12">
        <v>246</v>
      </c>
      <c r="J3095" s="12">
        <v>0</v>
      </c>
      <c r="K3095" s="12">
        <v>0</v>
      </c>
      <c r="L3095" s="12">
        <v>0</v>
      </c>
      <c r="M3095" s="12">
        <v>0</v>
      </c>
      <c r="N3095" s="12">
        <v>0</v>
      </c>
    </row>
    <row r="3096" spans="1:14">
      <c r="A3096" s="11" t="s">
        <v>1465</v>
      </c>
      <c r="B3096" s="12">
        <v>36</v>
      </c>
      <c r="C3096" s="12">
        <v>111</v>
      </c>
      <c r="D3096" s="12" t="s">
        <v>583</v>
      </c>
      <c r="E3096" s="12">
        <v>20</v>
      </c>
      <c r="F3096" s="73">
        <v>5</v>
      </c>
      <c r="G3096" s="73">
        <v>15</v>
      </c>
      <c r="H3096" s="12">
        <v>0</v>
      </c>
      <c r="I3096" s="12">
        <v>246</v>
      </c>
      <c r="J3096" s="12">
        <v>0</v>
      </c>
      <c r="K3096" s="12">
        <v>0</v>
      </c>
      <c r="L3096" s="12">
        <v>0</v>
      </c>
      <c r="M3096" s="12">
        <v>0</v>
      </c>
      <c r="N3096" s="12">
        <v>0</v>
      </c>
    </row>
    <row r="3097" spans="1:14">
      <c r="A3097" s="11" t="s">
        <v>1465</v>
      </c>
      <c r="B3097" s="12">
        <v>36</v>
      </c>
      <c r="C3097" s="12">
        <v>111</v>
      </c>
      <c r="D3097" s="12" t="s">
        <v>585</v>
      </c>
      <c r="E3097" s="12">
        <v>20</v>
      </c>
      <c r="F3097" s="73">
        <v>5</v>
      </c>
      <c r="G3097" s="73">
        <v>15</v>
      </c>
      <c r="H3097" s="12">
        <v>0</v>
      </c>
      <c r="I3097" s="12">
        <v>246</v>
      </c>
      <c r="J3097" s="12">
        <v>0</v>
      </c>
      <c r="K3097" s="12">
        <v>0</v>
      </c>
      <c r="L3097" s="12">
        <v>0</v>
      </c>
      <c r="M3097" s="12">
        <v>0</v>
      </c>
      <c r="N3097" s="12">
        <v>0</v>
      </c>
    </row>
    <row r="3098" spans="1:14">
      <c r="A3098" s="11" t="s">
        <v>1464</v>
      </c>
      <c r="B3098" s="12">
        <v>104</v>
      </c>
      <c r="C3098" s="12">
        <v>44</v>
      </c>
      <c r="D3098" s="12" t="s">
        <v>612</v>
      </c>
      <c r="E3098" s="12">
        <v>20</v>
      </c>
      <c r="F3098" s="73">
        <v>5</v>
      </c>
      <c r="G3098" s="73">
        <v>15</v>
      </c>
      <c r="H3098" s="12">
        <v>0</v>
      </c>
      <c r="I3098" s="12">
        <v>246</v>
      </c>
      <c r="J3098" s="12">
        <v>0</v>
      </c>
      <c r="K3098" s="12">
        <v>0</v>
      </c>
      <c r="L3098" s="12">
        <v>0</v>
      </c>
      <c r="M3098" s="12">
        <v>0</v>
      </c>
      <c r="N3098" s="12">
        <v>0</v>
      </c>
    </row>
    <row r="3099" spans="1:14">
      <c r="A3099" s="11" t="s">
        <v>1465</v>
      </c>
      <c r="B3099" s="12">
        <v>104</v>
      </c>
      <c r="C3099" s="12">
        <v>44</v>
      </c>
      <c r="D3099" s="12" t="s">
        <v>610</v>
      </c>
      <c r="E3099" s="12">
        <v>20</v>
      </c>
      <c r="F3099" s="73">
        <v>5</v>
      </c>
      <c r="G3099" s="73">
        <v>15</v>
      </c>
      <c r="H3099" s="12">
        <v>0</v>
      </c>
      <c r="I3099" s="12">
        <v>246</v>
      </c>
      <c r="J3099" s="12">
        <v>0</v>
      </c>
      <c r="K3099" s="12">
        <v>0</v>
      </c>
      <c r="L3099" s="12">
        <v>0</v>
      </c>
      <c r="M3099" s="12">
        <v>0</v>
      </c>
      <c r="N3099" s="12">
        <v>0</v>
      </c>
    </row>
    <row r="3100" spans="1:14">
      <c r="A3100" s="11" t="s">
        <v>1465</v>
      </c>
      <c r="B3100" s="12">
        <v>104</v>
      </c>
      <c r="C3100" s="12">
        <v>44</v>
      </c>
      <c r="D3100" s="12" t="s">
        <v>1325</v>
      </c>
      <c r="E3100" s="12">
        <v>20</v>
      </c>
      <c r="F3100" s="73">
        <v>5</v>
      </c>
      <c r="G3100" s="73">
        <v>15</v>
      </c>
      <c r="H3100" s="12">
        <v>0</v>
      </c>
      <c r="I3100" s="12">
        <v>246</v>
      </c>
      <c r="J3100" s="12">
        <v>0</v>
      </c>
      <c r="K3100" s="12">
        <v>0</v>
      </c>
      <c r="L3100" s="12">
        <v>0</v>
      </c>
      <c r="M3100" s="12">
        <v>0</v>
      </c>
      <c r="N3100" s="12">
        <v>0</v>
      </c>
    </row>
    <row r="3101" spans="1:14">
      <c r="A3101" s="11" t="s">
        <v>1465</v>
      </c>
      <c r="B3101" s="12">
        <v>104</v>
      </c>
      <c r="C3101" s="12">
        <v>44</v>
      </c>
      <c r="D3101" s="12" t="s">
        <v>608</v>
      </c>
      <c r="E3101" s="12">
        <v>20</v>
      </c>
      <c r="F3101" s="73">
        <v>5</v>
      </c>
      <c r="G3101" s="73">
        <v>15</v>
      </c>
      <c r="H3101" s="12">
        <v>0</v>
      </c>
      <c r="I3101" s="12">
        <v>246</v>
      </c>
      <c r="J3101" s="12">
        <v>0</v>
      </c>
      <c r="K3101" s="12">
        <v>0</v>
      </c>
      <c r="L3101" s="12">
        <v>0</v>
      </c>
      <c r="M3101" s="12">
        <v>0</v>
      </c>
      <c r="N3101" s="12">
        <v>0</v>
      </c>
    </row>
    <row r="3102" spans="1:14">
      <c r="A3102" s="11" t="s">
        <v>1465</v>
      </c>
      <c r="B3102" s="12">
        <v>104</v>
      </c>
      <c r="C3102" s="12">
        <v>44</v>
      </c>
      <c r="D3102" s="12" t="s">
        <v>606</v>
      </c>
      <c r="E3102" s="12">
        <v>20</v>
      </c>
      <c r="F3102" s="73">
        <v>5</v>
      </c>
      <c r="G3102" s="73">
        <v>15</v>
      </c>
      <c r="H3102" s="12">
        <v>0</v>
      </c>
      <c r="I3102" s="12">
        <v>246</v>
      </c>
      <c r="J3102" s="12">
        <v>0</v>
      </c>
      <c r="K3102" s="12">
        <v>0</v>
      </c>
      <c r="L3102" s="12">
        <v>0</v>
      </c>
      <c r="M3102" s="12">
        <v>0</v>
      </c>
      <c r="N3102" s="12">
        <v>0</v>
      </c>
    </row>
    <row r="3103" spans="1:14">
      <c r="A3103" s="11" t="s">
        <v>1465</v>
      </c>
      <c r="B3103" s="12">
        <v>104</v>
      </c>
      <c r="C3103" s="12">
        <v>44</v>
      </c>
      <c r="D3103" s="12" t="s">
        <v>589</v>
      </c>
      <c r="E3103" s="12">
        <v>20</v>
      </c>
      <c r="F3103" s="73">
        <v>5</v>
      </c>
      <c r="G3103" s="73">
        <v>15</v>
      </c>
      <c r="H3103" s="12">
        <v>0</v>
      </c>
      <c r="I3103" s="12">
        <v>246</v>
      </c>
      <c r="J3103" s="12">
        <v>0</v>
      </c>
      <c r="K3103" s="12">
        <v>0</v>
      </c>
      <c r="L3103" s="12">
        <v>0</v>
      </c>
      <c r="M3103" s="12">
        <v>0</v>
      </c>
      <c r="N3103" s="12">
        <v>0</v>
      </c>
    </row>
    <row r="3104" spans="1:14">
      <c r="A3104" s="11" t="s">
        <v>1465</v>
      </c>
      <c r="B3104" s="12">
        <v>104</v>
      </c>
      <c r="C3104" s="12">
        <v>44</v>
      </c>
      <c r="D3104" s="12" t="s">
        <v>587</v>
      </c>
      <c r="E3104" s="12">
        <v>20</v>
      </c>
      <c r="F3104" s="73">
        <v>5</v>
      </c>
      <c r="G3104" s="73">
        <v>15</v>
      </c>
      <c r="H3104" s="12">
        <v>0</v>
      </c>
      <c r="I3104" s="12">
        <v>246</v>
      </c>
      <c r="J3104" s="12">
        <v>0</v>
      </c>
      <c r="K3104" s="12">
        <v>0</v>
      </c>
      <c r="L3104" s="12">
        <v>0</v>
      </c>
      <c r="M3104" s="12">
        <v>0</v>
      </c>
      <c r="N3104" s="12">
        <v>0</v>
      </c>
    </row>
    <row r="3105" spans="1:14">
      <c r="A3105" s="11" t="s">
        <v>1465</v>
      </c>
      <c r="B3105" s="12">
        <v>104</v>
      </c>
      <c r="C3105" s="12">
        <v>44</v>
      </c>
      <c r="D3105" s="12" t="s">
        <v>583</v>
      </c>
      <c r="E3105" s="12">
        <v>20</v>
      </c>
      <c r="F3105" s="73">
        <v>5</v>
      </c>
      <c r="G3105" s="73">
        <v>15</v>
      </c>
      <c r="H3105" s="12">
        <v>0</v>
      </c>
      <c r="I3105" s="12">
        <v>246</v>
      </c>
      <c r="J3105" s="12">
        <v>0</v>
      </c>
      <c r="K3105" s="12">
        <v>0</v>
      </c>
      <c r="L3105" s="12">
        <v>0</v>
      </c>
      <c r="M3105" s="12">
        <v>0</v>
      </c>
      <c r="N3105" s="12">
        <v>0</v>
      </c>
    </row>
    <row r="3106" spans="1:14">
      <c r="A3106" s="11" t="s">
        <v>1465</v>
      </c>
      <c r="B3106" s="12">
        <v>104</v>
      </c>
      <c r="C3106" s="12">
        <v>44</v>
      </c>
      <c r="D3106" s="12" t="s">
        <v>585</v>
      </c>
      <c r="E3106" s="12">
        <v>20</v>
      </c>
      <c r="F3106" s="73">
        <v>5</v>
      </c>
      <c r="G3106" s="73">
        <v>15</v>
      </c>
      <c r="H3106" s="12">
        <v>0</v>
      </c>
      <c r="I3106" s="12">
        <v>246</v>
      </c>
      <c r="J3106" s="12">
        <v>0</v>
      </c>
      <c r="K3106" s="12">
        <v>0</v>
      </c>
      <c r="L3106" s="12">
        <v>0</v>
      </c>
      <c r="M3106" s="12">
        <v>0</v>
      </c>
      <c r="N3106" s="12">
        <v>0</v>
      </c>
    </row>
    <row r="3108" spans="1:14">
      <c r="A3108" s="11" t="s">
        <v>1268</v>
      </c>
    </row>
    <row r="3109" spans="1:14">
      <c r="A3109" s="11" t="s">
        <v>1466</v>
      </c>
      <c r="B3109" s="12">
        <v>100</v>
      </c>
      <c r="C3109" s="12">
        <v>100</v>
      </c>
      <c r="D3109" s="12" t="s">
        <v>612</v>
      </c>
      <c r="E3109" s="12">
        <v>100</v>
      </c>
      <c r="F3109" s="73">
        <v>5</v>
      </c>
      <c r="G3109" s="73">
        <v>60</v>
      </c>
      <c r="H3109" s="12">
        <v>0</v>
      </c>
      <c r="I3109" s="12">
        <v>246</v>
      </c>
      <c r="J3109" s="12">
        <v>0</v>
      </c>
      <c r="K3109" s="12">
        <v>0</v>
      </c>
      <c r="L3109" s="12">
        <v>0</v>
      </c>
      <c r="M3109" s="12">
        <v>0</v>
      </c>
      <c r="N3109" s="12">
        <v>0</v>
      </c>
    </row>
    <row r="3110" spans="1:14">
      <c r="A3110" s="11" t="s">
        <v>1467</v>
      </c>
      <c r="B3110" s="12">
        <v>100</v>
      </c>
      <c r="C3110" s="12">
        <v>100</v>
      </c>
      <c r="D3110" s="12" t="s">
        <v>610</v>
      </c>
      <c r="E3110" s="12">
        <v>100</v>
      </c>
      <c r="F3110" s="73">
        <v>5</v>
      </c>
      <c r="G3110" s="73">
        <v>60</v>
      </c>
      <c r="H3110" s="12">
        <v>0</v>
      </c>
      <c r="I3110" s="12">
        <v>246</v>
      </c>
      <c r="J3110" s="12">
        <v>0</v>
      </c>
      <c r="K3110" s="12">
        <v>0</v>
      </c>
      <c r="L3110" s="12">
        <v>0</v>
      </c>
      <c r="M3110" s="12">
        <v>0</v>
      </c>
      <c r="N3110" s="12">
        <v>0</v>
      </c>
    </row>
    <row r="3111" spans="1:14">
      <c r="A3111" s="11" t="s">
        <v>1467</v>
      </c>
      <c r="B3111" s="12">
        <v>100</v>
      </c>
      <c r="C3111" s="12">
        <v>100</v>
      </c>
      <c r="D3111" s="12" t="s">
        <v>1325</v>
      </c>
      <c r="E3111" s="12">
        <v>100</v>
      </c>
      <c r="F3111" s="73">
        <v>5</v>
      </c>
      <c r="G3111" s="73">
        <v>60</v>
      </c>
      <c r="H3111" s="12">
        <v>0</v>
      </c>
      <c r="I3111" s="12">
        <v>246</v>
      </c>
      <c r="J3111" s="12">
        <v>0</v>
      </c>
      <c r="K3111" s="12">
        <v>0</v>
      </c>
      <c r="L3111" s="12">
        <v>0</v>
      </c>
      <c r="M3111" s="12">
        <v>0</v>
      </c>
      <c r="N3111" s="12">
        <v>0</v>
      </c>
    </row>
    <row r="3112" spans="1:14">
      <c r="A3112" s="11" t="s">
        <v>1467</v>
      </c>
      <c r="B3112" s="12">
        <v>100</v>
      </c>
      <c r="C3112" s="12">
        <v>100</v>
      </c>
      <c r="D3112" s="12" t="s">
        <v>608</v>
      </c>
      <c r="E3112" s="12">
        <v>100</v>
      </c>
      <c r="F3112" s="73">
        <v>5</v>
      </c>
      <c r="G3112" s="73">
        <v>60</v>
      </c>
      <c r="H3112" s="12">
        <v>0</v>
      </c>
      <c r="I3112" s="12">
        <v>246</v>
      </c>
      <c r="J3112" s="12">
        <v>0</v>
      </c>
      <c r="K3112" s="12">
        <v>0</v>
      </c>
      <c r="L3112" s="12">
        <v>0</v>
      </c>
      <c r="M3112" s="12">
        <v>0</v>
      </c>
      <c r="N3112" s="12">
        <v>0</v>
      </c>
    </row>
    <row r="3113" spans="1:14">
      <c r="A3113" s="11" t="s">
        <v>1467</v>
      </c>
      <c r="B3113" s="12">
        <v>100</v>
      </c>
      <c r="C3113" s="12">
        <v>100</v>
      </c>
      <c r="D3113" s="12" t="s">
        <v>606</v>
      </c>
      <c r="E3113" s="12">
        <v>100</v>
      </c>
      <c r="F3113" s="73">
        <v>5</v>
      </c>
      <c r="G3113" s="73">
        <v>60</v>
      </c>
      <c r="H3113" s="12">
        <v>0</v>
      </c>
      <c r="I3113" s="12">
        <v>246</v>
      </c>
      <c r="J3113" s="12">
        <v>0</v>
      </c>
      <c r="K3113" s="12">
        <v>0</v>
      </c>
      <c r="L3113" s="12">
        <v>0</v>
      </c>
      <c r="M3113" s="12">
        <v>0</v>
      </c>
      <c r="N3113" s="12">
        <v>0</v>
      </c>
    </row>
    <row r="3114" spans="1:14">
      <c r="A3114" s="11" t="s">
        <v>1467</v>
      </c>
      <c r="B3114" s="12">
        <v>100</v>
      </c>
      <c r="C3114" s="12">
        <v>100</v>
      </c>
      <c r="D3114" s="12" t="s">
        <v>589</v>
      </c>
      <c r="E3114" s="12">
        <v>100</v>
      </c>
      <c r="F3114" s="73">
        <v>5</v>
      </c>
      <c r="G3114" s="73">
        <v>60</v>
      </c>
      <c r="H3114" s="12">
        <v>0</v>
      </c>
      <c r="I3114" s="12">
        <v>246</v>
      </c>
      <c r="J3114" s="12">
        <v>0</v>
      </c>
      <c r="K3114" s="12">
        <v>0</v>
      </c>
      <c r="L3114" s="12">
        <v>0</v>
      </c>
      <c r="M3114" s="12">
        <v>0</v>
      </c>
      <c r="N3114" s="12">
        <v>0</v>
      </c>
    </row>
    <row r="3115" spans="1:14">
      <c r="A3115" s="11" t="s">
        <v>1467</v>
      </c>
      <c r="B3115" s="12">
        <v>100</v>
      </c>
      <c r="C3115" s="12">
        <v>100</v>
      </c>
      <c r="D3115" s="12" t="s">
        <v>587</v>
      </c>
      <c r="E3115" s="12">
        <v>100</v>
      </c>
      <c r="F3115" s="73">
        <v>5</v>
      </c>
      <c r="G3115" s="73">
        <v>60</v>
      </c>
      <c r="H3115" s="12">
        <v>0</v>
      </c>
      <c r="I3115" s="12">
        <v>246</v>
      </c>
      <c r="J3115" s="12">
        <v>0</v>
      </c>
      <c r="K3115" s="12">
        <v>0</v>
      </c>
      <c r="L3115" s="12">
        <v>0</v>
      </c>
      <c r="M3115" s="12">
        <v>0</v>
      </c>
      <c r="N3115" s="12">
        <v>0</v>
      </c>
    </row>
    <row r="3116" spans="1:14">
      <c r="A3116" s="11" t="s">
        <v>1467</v>
      </c>
      <c r="B3116" s="12">
        <v>100</v>
      </c>
      <c r="C3116" s="12">
        <v>100</v>
      </c>
      <c r="D3116" s="12" t="s">
        <v>583</v>
      </c>
      <c r="E3116" s="12">
        <v>100</v>
      </c>
      <c r="F3116" s="73">
        <v>5</v>
      </c>
      <c r="G3116" s="73">
        <v>60</v>
      </c>
      <c r="H3116" s="12">
        <v>0</v>
      </c>
      <c r="I3116" s="12">
        <v>246</v>
      </c>
      <c r="J3116" s="12">
        <v>0</v>
      </c>
      <c r="K3116" s="12">
        <v>0</v>
      </c>
      <c r="L3116" s="12">
        <v>0</v>
      </c>
      <c r="M3116" s="12">
        <v>0</v>
      </c>
      <c r="N3116" s="12">
        <v>0</v>
      </c>
    </row>
    <row r="3117" spans="1:14">
      <c r="A3117" s="11" t="s">
        <v>1467</v>
      </c>
      <c r="B3117" s="12">
        <v>100</v>
      </c>
      <c r="C3117" s="12">
        <v>100</v>
      </c>
      <c r="D3117" s="12" t="s">
        <v>585</v>
      </c>
      <c r="E3117" s="12">
        <v>100</v>
      </c>
      <c r="F3117" s="73">
        <v>5</v>
      </c>
      <c r="G3117" s="73">
        <v>60</v>
      </c>
      <c r="H3117" s="12">
        <v>0</v>
      </c>
      <c r="I3117" s="12">
        <v>246</v>
      </c>
      <c r="J3117" s="12">
        <v>0</v>
      </c>
      <c r="K3117" s="12">
        <v>0</v>
      </c>
      <c r="L3117" s="12">
        <v>0</v>
      </c>
      <c r="M3117" s="12">
        <v>0</v>
      </c>
      <c r="N3117" s="12">
        <v>0</v>
      </c>
    </row>
    <row r="3118" spans="1:14">
      <c r="A3118" s="11" t="s">
        <v>1467</v>
      </c>
      <c r="B3118" s="12">
        <v>100</v>
      </c>
      <c r="C3118" s="12">
        <v>100</v>
      </c>
      <c r="D3118" s="12" t="s">
        <v>611</v>
      </c>
      <c r="E3118" s="12">
        <v>100</v>
      </c>
      <c r="F3118" s="73">
        <v>1</v>
      </c>
      <c r="G3118" s="73">
        <v>60</v>
      </c>
      <c r="H3118" s="12">
        <v>0</v>
      </c>
      <c r="I3118" s="12">
        <v>246</v>
      </c>
      <c r="J3118" s="12">
        <v>0</v>
      </c>
      <c r="K3118" s="12">
        <v>0</v>
      </c>
      <c r="L3118" s="12">
        <v>0</v>
      </c>
      <c r="M3118" s="12">
        <v>0</v>
      </c>
      <c r="N3118" s="12">
        <v>0</v>
      </c>
    </row>
    <row r="3119" spans="1:14">
      <c r="A3119" s="11" t="s">
        <v>1467</v>
      </c>
      <c r="B3119" s="12">
        <v>100</v>
      </c>
      <c r="C3119" s="12">
        <v>100</v>
      </c>
      <c r="D3119" s="12" t="s">
        <v>1341</v>
      </c>
      <c r="E3119" s="12">
        <v>100</v>
      </c>
      <c r="F3119" s="73">
        <v>1</v>
      </c>
      <c r="G3119" s="73">
        <v>60</v>
      </c>
      <c r="H3119" s="12">
        <v>0</v>
      </c>
      <c r="I3119" s="12">
        <v>246</v>
      </c>
      <c r="J3119" s="12">
        <v>0</v>
      </c>
      <c r="K3119" s="12">
        <v>0</v>
      </c>
      <c r="L3119" s="12">
        <v>0</v>
      </c>
      <c r="M3119" s="12">
        <v>0</v>
      </c>
      <c r="N3119" s="12">
        <v>0</v>
      </c>
    </row>
    <row r="3120" spans="1:14">
      <c r="A3120" s="11" t="s">
        <v>1467</v>
      </c>
      <c r="B3120" s="12">
        <v>100</v>
      </c>
      <c r="C3120" s="12">
        <v>100</v>
      </c>
      <c r="D3120" s="12" t="s">
        <v>588</v>
      </c>
      <c r="E3120" s="12">
        <v>100</v>
      </c>
      <c r="F3120" s="73">
        <v>1</v>
      </c>
      <c r="G3120" s="73">
        <v>60</v>
      </c>
      <c r="H3120" s="12">
        <v>0</v>
      </c>
      <c r="I3120" s="12">
        <v>246</v>
      </c>
      <c r="J3120" s="12">
        <v>0</v>
      </c>
      <c r="K3120" s="12">
        <v>0</v>
      </c>
      <c r="L3120" s="12">
        <v>0</v>
      </c>
      <c r="M3120" s="12">
        <v>0</v>
      </c>
      <c r="N3120" s="12">
        <v>0</v>
      </c>
    </row>
    <row r="3121" spans="1:14">
      <c r="A3121" s="11" t="s">
        <v>1467</v>
      </c>
      <c r="B3121" s="12">
        <v>100</v>
      </c>
      <c r="C3121" s="12">
        <v>100</v>
      </c>
      <c r="D3121" s="12" t="s">
        <v>582</v>
      </c>
      <c r="E3121" s="12">
        <v>100</v>
      </c>
      <c r="F3121" s="73">
        <v>1</v>
      </c>
      <c r="G3121" s="73">
        <v>60</v>
      </c>
      <c r="H3121" s="12">
        <v>0</v>
      </c>
      <c r="I3121" s="12">
        <v>246</v>
      </c>
      <c r="J3121" s="12">
        <v>0</v>
      </c>
      <c r="K3121" s="12">
        <v>0</v>
      </c>
      <c r="L3121" s="12">
        <v>0</v>
      </c>
      <c r="M3121" s="12">
        <v>0</v>
      </c>
      <c r="N3121" s="12">
        <v>0</v>
      </c>
    </row>
    <row r="3122" spans="1:14">
      <c r="A3122" s="11" t="s">
        <v>1467</v>
      </c>
      <c r="B3122" s="12">
        <v>100</v>
      </c>
      <c r="C3122" s="12">
        <v>100</v>
      </c>
      <c r="D3122" s="12" t="s">
        <v>586</v>
      </c>
      <c r="E3122" s="12">
        <v>100</v>
      </c>
      <c r="F3122" s="73">
        <v>1</v>
      </c>
      <c r="G3122" s="73">
        <v>60</v>
      </c>
      <c r="H3122" s="12">
        <v>0</v>
      </c>
      <c r="I3122" s="12">
        <v>246</v>
      </c>
      <c r="J3122" s="12">
        <v>0</v>
      </c>
      <c r="K3122" s="12">
        <v>0</v>
      </c>
      <c r="L3122" s="12">
        <v>0</v>
      </c>
      <c r="M3122" s="12">
        <v>0</v>
      </c>
      <c r="N3122" s="12">
        <v>0</v>
      </c>
    </row>
    <row r="3123" spans="1:14">
      <c r="A3123" s="11" t="s">
        <v>1467</v>
      </c>
      <c r="B3123" s="12">
        <v>100</v>
      </c>
      <c r="C3123" s="12">
        <v>100</v>
      </c>
      <c r="D3123" s="12" t="s">
        <v>584</v>
      </c>
      <c r="E3123" s="12">
        <v>100</v>
      </c>
      <c r="F3123" s="73">
        <v>1</v>
      </c>
      <c r="G3123" s="73">
        <v>60</v>
      </c>
      <c r="H3123" s="12">
        <v>0</v>
      </c>
      <c r="I3123" s="12">
        <v>246</v>
      </c>
      <c r="J3123" s="12">
        <v>0</v>
      </c>
      <c r="K3123" s="12">
        <v>0</v>
      </c>
      <c r="L3123" s="12">
        <v>0</v>
      </c>
      <c r="M3123" s="12">
        <v>0</v>
      </c>
      <c r="N3123" s="12">
        <v>0</v>
      </c>
    </row>
    <row r="3125" spans="1:14">
      <c r="A3125" s="11" t="s">
        <v>1466</v>
      </c>
      <c r="B3125" s="12">
        <v>100</v>
      </c>
      <c r="C3125" s="12">
        <v>100</v>
      </c>
      <c r="D3125" s="12" t="s">
        <v>612</v>
      </c>
      <c r="E3125" s="12">
        <v>100</v>
      </c>
      <c r="F3125" s="73">
        <v>5</v>
      </c>
      <c r="G3125" s="73">
        <v>15</v>
      </c>
      <c r="H3125" s="12">
        <v>0</v>
      </c>
      <c r="I3125" s="12">
        <v>246</v>
      </c>
      <c r="J3125" s="12">
        <v>0</v>
      </c>
      <c r="K3125" s="12">
        <v>0</v>
      </c>
      <c r="L3125" s="12">
        <v>0</v>
      </c>
      <c r="M3125" s="12">
        <v>0</v>
      </c>
      <c r="N3125" s="12">
        <v>0</v>
      </c>
    </row>
    <row r="3126" spans="1:14">
      <c r="A3126" s="11" t="s">
        <v>1467</v>
      </c>
      <c r="B3126" s="12">
        <v>100</v>
      </c>
      <c r="C3126" s="12">
        <v>100</v>
      </c>
      <c r="D3126" s="12" t="s">
        <v>610</v>
      </c>
      <c r="E3126" s="12">
        <v>100</v>
      </c>
      <c r="F3126" s="73">
        <v>5</v>
      </c>
      <c r="G3126" s="73">
        <v>15</v>
      </c>
      <c r="H3126" s="12">
        <v>0</v>
      </c>
      <c r="I3126" s="12">
        <v>246</v>
      </c>
      <c r="J3126" s="12">
        <v>0</v>
      </c>
      <c r="K3126" s="12">
        <v>0</v>
      </c>
      <c r="L3126" s="12">
        <v>0</v>
      </c>
      <c r="M3126" s="12">
        <v>0</v>
      </c>
      <c r="N3126" s="12">
        <v>0</v>
      </c>
    </row>
    <row r="3127" spans="1:14">
      <c r="A3127" s="11" t="s">
        <v>1467</v>
      </c>
      <c r="B3127" s="12">
        <v>100</v>
      </c>
      <c r="C3127" s="12">
        <v>100</v>
      </c>
      <c r="D3127" s="12" t="s">
        <v>1325</v>
      </c>
      <c r="E3127" s="12">
        <v>100</v>
      </c>
      <c r="F3127" s="73">
        <v>5</v>
      </c>
      <c r="G3127" s="73">
        <v>15</v>
      </c>
      <c r="H3127" s="12">
        <v>0</v>
      </c>
      <c r="I3127" s="12">
        <v>246</v>
      </c>
      <c r="J3127" s="12">
        <v>0</v>
      </c>
      <c r="K3127" s="12">
        <v>0</v>
      </c>
      <c r="L3127" s="12">
        <v>0</v>
      </c>
      <c r="M3127" s="12">
        <v>0</v>
      </c>
      <c r="N3127" s="12">
        <v>0</v>
      </c>
    </row>
    <row r="3128" spans="1:14">
      <c r="A3128" s="11" t="s">
        <v>1467</v>
      </c>
      <c r="B3128" s="12">
        <v>100</v>
      </c>
      <c r="C3128" s="12">
        <v>100</v>
      </c>
      <c r="D3128" s="12" t="s">
        <v>608</v>
      </c>
      <c r="E3128" s="12">
        <v>100</v>
      </c>
      <c r="F3128" s="73">
        <v>5</v>
      </c>
      <c r="G3128" s="73">
        <v>15</v>
      </c>
      <c r="H3128" s="12">
        <v>0</v>
      </c>
      <c r="I3128" s="12">
        <v>246</v>
      </c>
      <c r="J3128" s="12">
        <v>0</v>
      </c>
      <c r="K3128" s="12">
        <v>0</v>
      </c>
      <c r="L3128" s="12">
        <v>0</v>
      </c>
      <c r="M3128" s="12">
        <v>0</v>
      </c>
      <c r="N3128" s="12">
        <v>0</v>
      </c>
    </row>
    <row r="3129" spans="1:14">
      <c r="A3129" s="11" t="s">
        <v>1467</v>
      </c>
      <c r="B3129" s="12">
        <v>100</v>
      </c>
      <c r="C3129" s="12">
        <v>100</v>
      </c>
      <c r="D3129" s="12" t="s">
        <v>606</v>
      </c>
      <c r="E3129" s="12">
        <v>100</v>
      </c>
      <c r="F3129" s="73">
        <v>5</v>
      </c>
      <c r="G3129" s="73">
        <v>15</v>
      </c>
      <c r="H3129" s="12">
        <v>0</v>
      </c>
      <c r="I3129" s="12">
        <v>246</v>
      </c>
      <c r="J3129" s="12">
        <v>0</v>
      </c>
      <c r="K3129" s="12">
        <v>0</v>
      </c>
      <c r="L3129" s="12">
        <v>0</v>
      </c>
      <c r="M3129" s="12">
        <v>0</v>
      </c>
      <c r="N3129" s="12">
        <v>0</v>
      </c>
    </row>
    <row r="3130" spans="1:14">
      <c r="A3130" s="11" t="s">
        <v>1467</v>
      </c>
      <c r="B3130" s="12">
        <v>100</v>
      </c>
      <c r="C3130" s="12">
        <v>100</v>
      </c>
      <c r="D3130" s="12" t="s">
        <v>589</v>
      </c>
      <c r="E3130" s="12">
        <v>100</v>
      </c>
      <c r="F3130" s="73">
        <v>5</v>
      </c>
      <c r="G3130" s="73">
        <v>15</v>
      </c>
      <c r="H3130" s="12">
        <v>0</v>
      </c>
      <c r="I3130" s="12">
        <v>246</v>
      </c>
      <c r="J3130" s="12">
        <v>0</v>
      </c>
      <c r="K3130" s="12">
        <v>0</v>
      </c>
      <c r="L3130" s="12">
        <v>0</v>
      </c>
      <c r="M3130" s="12">
        <v>0</v>
      </c>
      <c r="N3130" s="12">
        <v>0</v>
      </c>
    </row>
    <row r="3131" spans="1:14">
      <c r="A3131" s="11" t="s">
        <v>1467</v>
      </c>
      <c r="B3131" s="12">
        <v>100</v>
      </c>
      <c r="C3131" s="12">
        <v>100</v>
      </c>
      <c r="D3131" s="12" t="s">
        <v>587</v>
      </c>
      <c r="E3131" s="12">
        <v>100</v>
      </c>
      <c r="F3131" s="73">
        <v>5</v>
      </c>
      <c r="G3131" s="73">
        <v>15</v>
      </c>
      <c r="H3131" s="12">
        <v>0</v>
      </c>
      <c r="I3131" s="12">
        <v>246</v>
      </c>
      <c r="J3131" s="12">
        <v>0</v>
      </c>
      <c r="K3131" s="12">
        <v>0</v>
      </c>
      <c r="L3131" s="12">
        <v>0</v>
      </c>
      <c r="M3131" s="12">
        <v>0</v>
      </c>
      <c r="N3131" s="12">
        <v>0</v>
      </c>
    </row>
    <row r="3132" spans="1:14">
      <c r="A3132" s="11" t="s">
        <v>1467</v>
      </c>
      <c r="B3132" s="12">
        <v>100</v>
      </c>
      <c r="C3132" s="12">
        <v>100</v>
      </c>
      <c r="D3132" s="12" t="s">
        <v>583</v>
      </c>
      <c r="E3132" s="12">
        <v>100</v>
      </c>
      <c r="F3132" s="73">
        <v>5</v>
      </c>
      <c r="G3132" s="73">
        <v>15</v>
      </c>
      <c r="H3132" s="12">
        <v>0</v>
      </c>
      <c r="I3132" s="12">
        <v>246</v>
      </c>
      <c r="J3132" s="12">
        <v>0</v>
      </c>
      <c r="K3132" s="12">
        <v>0</v>
      </c>
      <c r="L3132" s="12">
        <v>0</v>
      </c>
      <c r="M3132" s="12">
        <v>0</v>
      </c>
      <c r="N3132" s="12">
        <v>0</v>
      </c>
    </row>
    <row r="3133" spans="1:14">
      <c r="A3133" s="11" t="s">
        <v>1467</v>
      </c>
      <c r="B3133" s="12">
        <v>100</v>
      </c>
      <c r="C3133" s="12">
        <v>100</v>
      </c>
      <c r="D3133" s="12" t="s">
        <v>585</v>
      </c>
      <c r="E3133" s="12">
        <v>100</v>
      </c>
      <c r="F3133" s="73">
        <v>5</v>
      </c>
      <c r="G3133" s="73">
        <v>15</v>
      </c>
      <c r="H3133" s="12">
        <v>0</v>
      </c>
      <c r="I3133" s="12">
        <v>246</v>
      </c>
      <c r="J3133" s="12">
        <v>0</v>
      </c>
      <c r="K3133" s="12">
        <v>0</v>
      </c>
      <c r="L3133" s="12">
        <v>0</v>
      </c>
      <c r="M3133" s="12">
        <v>0</v>
      </c>
      <c r="N3133" s="12">
        <v>0</v>
      </c>
    </row>
    <row r="3134" spans="1:14">
      <c r="A3134" s="11" t="s">
        <v>1466</v>
      </c>
      <c r="B3134" s="12">
        <v>151</v>
      </c>
      <c r="C3134" s="12">
        <v>107</v>
      </c>
      <c r="D3134" s="12" t="s">
        <v>612</v>
      </c>
      <c r="E3134" s="12">
        <v>20</v>
      </c>
      <c r="F3134" s="73">
        <v>2</v>
      </c>
      <c r="G3134" s="73">
        <v>15</v>
      </c>
      <c r="H3134" s="12">
        <v>0</v>
      </c>
      <c r="I3134" s="12">
        <v>246</v>
      </c>
      <c r="J3134" s="12">
        <v>0</v>
      </c>
      <c r="K3134" s="12">
        <v>0</v>
      </c>
      <c r="L3134" s="12">
        <v>0</v>
      </c>
      <c r="M3134" s="12">
        <v>0</v>
      </c>
      <c r="N3134" s="12">
        <v>0</v>
      </c>
    </row>
    <row r="3135" spans="1:14">
      <c r="A3135" s="11" t="s">
        <v>1467</v>
      </c>
      <c r="B3135" s="12">
        <v>151</v>
      </c>
      <c r="C3135" s="12">
        <v>107</v>
      </c>
      <c r="D3135" s="12" t="s">
        <v>610</v>
      </c>
      <c r="E3135" s="12">
        <v>20</v>
      </c>
      <c r="F3135" s="73">
        <v>2</v>
      </c>
      <c r="G3135" s="73">
        <v>15</v>
      </c>
      <c r="H3135" s="12">
        <v>0</v>
      </c>
      <c r="I3135" s="12">
        <v>246</v>
      </c>
      <c r="J3135" s="12">
        <v>0</v>
      </c>
      <c r="K3135" s="12">
        <v>0</v>
      </c>
      <c r="L3135" s="12">
        <v>0</v>
      </c>
      <c r="M3135" s="12">
        <v>0</v>
      </c>
      <c r="N3135" s="12">
        <v>0</v>
      </c>
    </row>
    <row r="3136" spans="1:14">
      <c r="A3136" s="11" t="s">
        <v>1467</v>
      </c>
      <c r="B3136" s="12">
        <v>151</v>
      </c>
      <c r="C3136" s="12">
        <v>107</v>
      </c>
      <c r="D3136" s="12" t="s">
        <v>1325</v>
      </c>
      <c r="E3136" s="12">
        <v>20</v>
      </c>
      <c r="F3136" s="73">
        <v>2</v>
      </c>
      <c r="G3136" s="73">
        <v>15</v>
      </c>
      <c r="H3136" s="12">
        <v>0</v>
      </c>
      <c r="I3136" s="12">
        <v>246</v>
      </c>
      <c r="J3136" s="12">
        <v>0</v>
      </c>
      <c r="K3136" s="12">
        <v>0</v>
      </c>
      <c r="L3136" s="12">
        <v>0</v>
      </c>
      <c r="M3136" s="12">
        <v>0</v>
      </c>
      <c r="N3136" s="12">
        <v>0</v>
      </c>
    </row>
    <row r="3137" spans="1:14">
      <c r="A3137" s="11" t="s">
        <v>1467</v>
      </c>
      <c r="B3137" s="12">
        <v>151</v>
      </c>
      <c r="C3137" s="12">
        <v>107</v>
      </c>
      <c r="D3137" s="12" t="s">
        <v>608</v>
      </c>
      <c r="E3137" s="12">
        <v>20</v>
      </c>
      <c r="F3137" s="73">
        <v>2</v>
      </c>
      <c r="G3137" s="73">
        <v>15</v>
      </c>
      <c r="H3137" s="12">
        <v>0</v>
      </c>
      <c r="I3137" s="12">
        <v>246</v>
      </c>
      <c r="J3137" s="12">
        <v>0</v>
      </c>
      <c r="K3137" s="12">
        <v>0</v>
      </c>
      <c r="L3137" s="12">
        <v>0</v>
      </c>
      <c r="M3137" s="12">
        <v>0</v>
      </c>
      <c r="N3137" s="12">
        <v>0</v>
      </c>
    </row>
    <row r="3138" spans="1:14">
      <c r="A3138" s="11" t="s">
        <v>1467</v>
      </c>
      <c r="B3138" s="12">
        <v>151</v>
      </c>
      <c r="C3138" s="12">
        <v>107</v>
      </c>
      <c r="D3138" s="12" t="s">
        <v>606</v>
      </c>
      <c r="E3138" s="12">
        <v>20</v>
      </c>
      <c r="F3138" s="73">
        <v>2</v>
      </c>
      <c r="G3138" s="73">
        <v>15</v>
      </c>
      <c r="H3138" s="12">
        <v>0</v>
      </c>
      <c r="I3138" s="12">
        <v>246</v>
      </c>
      <c r="J3138" s="12">
        <v>0</v>
      </c>
      <c r="K3138" s="12">
        <v>0</v>
      </c>
      <c r="L3138" s="12">
        <v>0</v>
      </c>
      <c r="M3138" s="12">
        <v>0</v>
      </c>
      <c r="N3138" s="12">
        <v>0</v>
      </c>
    </row>
    <row r="3139" spans="1:14">
      <c r="A3139" s="11" t="s">
        <v>1467</v>
      </c>
      <c r="B3139" s="12">
        <v>151</v>
      </c>
      <c r="C3139" s="12">
        <v>107</v>
      </c>
      <c r="D3139" s="12" t="s">
        <v>589</v>
      </c>
      <c r="E3139" s="12">
        <v>20</v>
      </c>
      <c r="F3139" s="73">
        <v>2</v>
      </c>
      <c r="G3139" s="73">
        <v>15</v>
      </c>
      <c r="H3139" s="12">
        <v>0</v>
      </c>
      <c r="I3139" s="12">
        <v>246</v>
      </c>
      <c r="J3139" s="12">
        <v>0</v>
      </c>
      <c r="K3139" s="12">
        <v>0</v>
      </c>
      <c r="L3139" s="12">
        <v>0</v>
      </c>
      <c r="M3139" s="12">
        <v>0</v>
      </c>
      <c r="N3139" s="12">
        <v>0</v>
      </c>
    </row>
    <row r="3140" spans="1:14">
      <c r="A3140" s="11" t="s">
        <v>1467</v>
      </c>
      <c r="B3140" s="12">
        <v>151</v>
      </c>
      <c r="C3140" s="12">
        <v>107</v>
      </c>
      <c r="D3140" s="12" t="s">
        <v>587</v>
      </c>
      <c r="E3140" s="12">
        <v>20</v>
      </c>
      <c r="F3140" s="73">
        <v>2</v>
      </c>
      <c r="G3140" s="73">
        <v>15</v>
      </c>
      <c r="H3140" s="12">
        <v>0</v>
      </c>
      <c r="I3140" s="12">
        <v>246</v>
      </c>
      <c r="J3140" s="12">
        <v>0</v>
      </c>
      <c r="K3140" s="12">
        <v>0</v>
      </c>
      <c r="L3140" s="12">
        <v>0</v>
      </c>
      <c r="M3140" s="12">
        <v>0</v>
      </c>
      <c r="N3140" s="12">
        <v>0</v>
      </c>
    </row>
    <row r="3141" spans="1:14">
      <c r="A3141" s="11" t="s">
        <v>1467</v>
      </c>
      <c r="B3141" s="12">
        <v>151</v>
      </c>
      <c r="C3141" s="12">
        <v>107</v>
      </c>
      <c r="D3141" s="12" t="s">
        <v>583</v>
      </c>
      <c r="E3141" s="12">
        <v>20</v>
      </c>
      <c r="F3141" s="73">
        <v>2</v>
      </c>
      <c r="G3141" s="73">
        <v>15</v>
      </c>
      <c r="H3141" s="12">
        <v>0</v>
      </c>
      <c r="I3141" s="12">
        <v>246</v>
      </c>
      <c r="J3141" s="12">
        <v>0</v>
      </c>
      <c r="K3141" s="12">
        <v>0</v>
      </c>
      <c r="L3141" s="12">
        <v>0</v>
      </c>
      <c r="M3141" s="12">
        <v>0</v>
      </c>
      <c r="N3141" s="12">
        <v>0</v>
      </c>
    </row>
    <row r="3142" spans="1:14">
      <c r="A3142" s="11" t="s">
        <v>1467</v>
      </c>
      <c r="B3142" s="12">
        <v>151</v>
      </c>
      <c r="C3142" s="12">
        <v>107</v>
      </c>
      <c r="D3142" s="12" t="s">
        <v>585</v>
      </c>
      <c r="E3142" s="12">
        <v>20</v>
      </c>
      <c r="F3142" s="73">
        <v>2</v>
      </c>
      <c r="G3142" s="73">
        <v>15</v>
      </c>
      <c r="H3142" s="12">
        <v>0</v>
      </c>
      <c r="I3142" s="12">
        <v>246</v>
      </c>
      <c r="J3142" s="12">
        <v>0</v>
      </c>
      <c r="K3142" s="12">
        <v>0</v>
      </c>
      <c r="L3142" s="12">
        <v>0</v>
      </c>
      <c r="M3142" s="12">
        <v>0</v>
      </c>
      <c r="N3142" s="12">
        <v>0</v>
      </c>
    </row>
    <row r="3143" spans="1:14">
      <c r="A3143" s="11" t="s">
        <v>1466</v>
      </c>
      <c r="B3143" s="12">
        <v>39</v>
      </c>
      <c r="C3143" s="12">
        <v>160</v>
      </c>
      <c r="D3143" s="12" t="s">
        <v>612</v>
      </c>
      <c r="E3143" s="12">
        <v>20</v>
      </c>
      <c r="F3143" s="73">
        <v>2</v>
      </c>
      <c r="G3143" s="73">
        <v>15</v>
      </c>
      <c r="H3143" s="12">
        <v>0</v>
      </c>
      <c r="I3143" s="12">
        <v>246</v>
      </c>
      <c r="J3143" s="12">
        <v>0</v>
      </c>
      <c r="K3143" s="12">
        <v>0</v>
      </c>
      <c r="L3143" s="12">
        <v>0</v>
      </c>
      <c r="M3143" s="12">
        <v>0</v>
      </c>
      <c r="N3143" s="12">
        <v>0</v>
      </c>
    </row>
    <row r="3144" spans="1:14">
      <c r="A3144" s="11" t="s">
        <v>1467</v>
      </c>
      <c r="B3144" s="12">
        <v>39</v>
      </c>
      <c r="C3144" s="12">
        <v>160</v>
      </c>
      <c r="D3144" s="12" t="s">
        <v>610</v>
      </c>
      <c r="E3144" s="12">
        <v>20</v>
      </c>
      <c r="F3144" s="73">
        <v>2</v>
      </c>
      <c r="G3144" s="73">
        <v>15</v>
      </c>
      <c r="H3144" s="12">
        <v>0</v>
      </c>
      <c r="I3144" s="12">
        <v>246</v>
      </c>
      <c r="J3144" s="12">
        <v>0</v>
      </c>
      <c r="K3144" s="12">
        <v>0</v>
      </c>
      <c r="L3144" s="12">
        <v>0</v>
      </c>
      <c r="M3144" s="12">
        <v>0</v>
      </c>
      <c r="N3144" s="12">
        <v>0</v>
      </c>
    </row>
    <row r="3145" spans="1:14">
      <c r="A3145" s="11" t="s">
        <v>1467</v>
      </c>
      <c r="B3145" s="12">
        <v>39</v>
      </c>
      <c r="C3145" s="12">
        <v>160</v>
      </c>
      <c r="D3145" s="12" t="s">
        <v>1325</v>
      </c>
      <c r="E3145" s="12">
        <v>20</v>
      </c>
      <c r="F3145" s="73">
        <v>2</v>
      </c>
      <c r="G3145" s="73">
        <v>15</v>
      </c>
      <c r="H3145" s="12">
        <v>0</v>
      </c>
      <c r="I3145" s="12">
        <v>246</v>
      </c>
      <c r="J3145" s="12">
        <v>0</v>
      </c>
      <c r="K3145" s="12">
        <v>0</v>
      </c>
      <c r="L3145" s="12">
        <v>0</v>
      </c>
      <c r="M3145" s="12">
        <v>0</v>
      </c>
      <c r="N3145" s="12">
        <v>0</v>
      </c>
    </row>
    <row r="3146" spans="1:14">
      <c r="A3146" s="11" t="s">
        <v>1467</v>
      </c>
      <c r="B3146" s="12">
        <v>39</v>
      </c>
      <c r="C3146" s="12">
        <v>160</v>
      </c>
      <c r="D3146" s="12" t="s">
        <v>608</v>
      </c>
      <c r="E3146" s="12">
        <v>20</v>
      </c>
      <c r="F3146" s="73">
        <v>2</v>
      </c>
      <c r="G3146" s="73">
        <v>15</v>
      </c>
      <c r="H3146" s="12">
        <v>0</v>
      </c>
      <c r="I3146" s="12">
        <v>246</v>
      </c>
      <c r="J3146" s="12">
        <v>0</v>
      </c>
      <c r="K3146" s="12">
        <v>0</v>
      </c>
      <c r="L3146" s="12">
        <v>0</v>
      </c>
      <c r="M3146" s="12">
        <v>0</v>
      </c>
      <c r="N3146" s="12">
        <v>0</v>
      </c>
    </row>
    <row r="3147" spans="1:14">
      <c r="A3147" s="11" t="s">
        <v>1467</v>
      </c>
      <c r="B3147" s="12">
        <v>39</v>
      </c>
      <c r="C3147" s="12">
        <v>160</v>
      </c>
      <c r="D3147" s="12" t="s">
        <v>606</v>
      </c>
      <c r="E3147" s="12">
        <v>20</v>
      </c>
      <c r="F3147" s="73">
        <v>2</v>
      </c>
      <c r="G3147" s="73">
        <v>15</v>
      </c>
      <c r="H3147" s="12">
        <v>0</v>
      </c>
      <c r="I3147" s="12">
        <v>246</v>
      </c>
      <c r="J3147" s="12">
        <v>0</v>
      </c>
      <c r="K3147" s="12">
        <v>0</v>
      </c>
      <c r="L3147" s="12">
        <v>0</v>
      </c>
      <c r="M3147" s="12">
        <v>0</v>
      </c>
      <c r="N3147" s="12">
        <v>0</v>
      </c>
    </row>
    <row r="3148" spans="1:14">
      <c r="A3148" s="11" t="s">
        <v>1467</v>
      </c>
      <c r="B3148" s="12">
        <v>39</v>
      </c>
      <c r="C3148" s="12">
        <v>160</v>
      </c>
      <c r="D3148" s="12" t="s">
        <v>589</v>
      </c>
      <c r="E3148" s="12">
        <v>20</v>
      </c>
      <c r="F3148" s="73">
        <v>2</v>
      </c>
      <c r="G3148" s="73">
        <v>15</v>
      </c>
      <c r="H3148" s="12">
        <v>0</v>
      </c>
      <c r="I3148" s="12">
        <v>246</v>
      </c>
      <c r="J3148" s="12">
        <v>0</v>
      </c>
      <c r="K3148" s="12">
        <v>0</v>
      </c>
      <c r="L3148" s="12">
        <v>0</v>
      </c>
      <c r="M3148" s="12">
        <v>0</v>
      </c>
      <c r="N3148" s="12">
        <v>0</v>
      </c>
    </row>
    <row r="3149" spans="1:14">
      <c r="A3149" s="11" t="s">
        <v>1467</v>
      </c>
      <c r="B3149" s="12">
        <v>39</v>
      </c>
      <c r="C3149" s="12">
        <v>160</v>
      </c>
      <c r="D3149" s="12" t="s">
        <v>587</v>
      </c>
      <c r="E3149" s="12">
        <v>20</v>
      </c>
      <c r="F3149" s="73">
        <v>2</v>
      </c>
      <c r="G3149" s="73">
        <v>15</v>
      </c>
      <c r="H3149" s="12">
        <v>0</v>
      </c>
      <c r="I3149" s="12">
        <v>246</v>
      </c>
      <c r="J3149" s="12">
        <v>0</v>
      </c>
      <c r="K3149" s="12">
        <v>0</v>
      </c>
      <c r="L3149" s="12">
        <v>0</v>
      </c>
      <c r="M3149" s="12">
        <v>0</v>
      </c>
      <c r="N3149" s="12">
        <v>0</v>
      </c>
    </row>
    <row r="3150" spans="1:14">
      <c r="A3150" s="11" t="s">
        <v>1467</v>
      </c>
      <c r="B3150" s="12">
        <v>39</v>
      </c>
      <c r="C3150" s="12">
        <v>160</v>
      </c>
      <c r="D3150" s="12" t="s">
        <v>583</v>
      </c>
      <c r="E3150" s="12">
        <v>20</v>
      </c>
      <c r="F3150" s="73">
        <v>2</v>
      </c>
      <c r="G3150" s="73">
        <v>15</v>
      </c>
      <c r="H3150" s="12">
        <v>0</v>
      </c>
      <c r="I3150" s="12">
        <v>246</v>
      </c>
      <c r="J3150" s="12">
        <v>0</v>
      </c>
      <c r="K3150" s="12">
        <v>0</v>
      </c>
      <c r="L3150" s="12">
        <v>0</v>
      </c>
      <c r="M3150" s="12">
        <v>0</v>
      </c>
      <c r="N3150" s="12">
        <v>0</v>
      </c>
    </row>
    <row r="3151" spans="1:14">
      <c r="A3151" s="11" t="s">
        <v>1467</v>
      </c>
      <c r="B3151" s="12">
        <v>39</v>
      </c>
      <c r="C3151" s="12">
        <v>160</v>
      </c>
      <c r="D3151" s="12" t="s">
        <v>585</v>
      </c>
      <c r="E3151" s="12">
        <v>20</v>
      </c>
      <c r="F3151" s="73">
        <v>2</v>
      </c>
      <c r="G3151" s="73">
        <v>15</v>
      </c>
      <c r="H3151" s="12">
        <v>0</v>
      </c>
      <c r="I3151" s="12">
        <v>246</v>
      </c>
      <c r="J3151" s="12">
        <v>0</v>
      </c>
      <c r="K3151" s="12">
        <v>0</v>
      </c>
      <c r="L3151" s="12">
        <v>0</v>
      </c>
      <c r="M3151" s="12">
        <v>0</v>
      </c>
      <c r="N3151" s="12">
        <v>0</v>
      </c>
    </row>
    <row r="3153" spans="1:14">
      <c r="A3153" s="11" t="s">
        <v>1268</v>
      </c>
    </row>
    <row r="3154" spans="1:14">
      <c r="A3154" s="11" t="s">
        <v>1468</v>
      </c>
      <c r="B3154" s="12">
        <v>75</v>
      </c>
      <c r="C3154" s="12">
        <v>75</v>
      </c>
      <c r="D3154" s="12" t="s">
        <v>612</v>
      </c>
      <c r="E3154" s="12">
        <v>75</v>
      </c>
      <c r="F3154" s="73">
        <v>5</v>
      </c>
      <c r="G3154" s="73">
        <v>60</v>
      </c>
      <c r="H3154" s="12">
        <v>0</v>
      </c>
      <c r="I3154" s="12">
        <v>246</v>
      </c>
      <c r="J3154" s="12">
        <v>0</v>
      </c>
      <c r="K3154" s="12">
        <v>0</v>
      </c>
      <c r="L3154" s="12">
        <v>0</v>
      </c>
      <c r="M3154" s="12">
        <v>0</v>
      </c>
      <c r="N3154" s="12">
        <v>0</v>
      </c>
    </row>
    <row r="3155" spans="1:14">
      <c r="A3155" s="11" t="s">
        <v>1468</v>
      </c>
      <c r="B3155" s="12">
        <v>75</v>
      </c>
      <c r="C3155" s="12">
        <v>75</v>
      </c>
      <c r="D3155" s="12" t="s">
        <v>610</v>
      </c>
      <c r="E3155" s="12">
        <v>75</v>
      </c>
      <c r="F3155" s="73">
        <v>5</v>
      </c>
      <c r="G3155" s="73">
        <v>60</v>
      </c>
      <c r="H3155" s="12">
        <v>0</v>
      </c>
      <c r="I3155" s="12">
        <v>246</v>
      </c>
      <c r="J3155" s="12">
        <v>0</v>
      </c>
      <c r="K3155" s="12">
        <v>0</v>
      </c>
      <c r="L3155" s="12">
        <v>0</v>
      </c>
      <c r="M3155" s="12">
        <v>0</v>
      </c>
      <c r="N3155" s="12">
        <v>0</v>
      </c>
    </row>
    <row r="3156" spans="1:14">
      <c r="A3156" s="11" t="s">
        <v>1469</v>
      </c>
      <c r="B3156" s="12">
        <v>75</v>
      </c>
      <c r="C3156" s="12">
        <v>75</v>
      </c>
      <c r="D3156" s="12" t="s">
        <v>1325</v>
      </c>
      <c r="E3156" s="12">
        <v>75</v>
      </c>
      <c r="F3156" s="73">
        <v>5</v>
      </c>
      <c r="G3156" s="73">
        <v>60</v>
      </c>
      <c r="H3156" s="12">
        <v>0</v>
      </c>
      <c r="I3156" s="12">
        <v>246</v>
      </c>
      <c r="J3156" s="12">
        <v>0</v>
      </c>
      <c r="K3156" s="12">
        <v>0</v>
      </c>
      <c r="L3156" s="12">
        <v>0</v>
      </c>
      <c r="M3156" s="12">
        <v>0</v>
      </c>
      <c r="N3156" s="12">
        <v>0</v>
      </c>
    </row>
    <row r="3157" spans="1:14">
      <c r="A3157" s="11" t="s">
        <v>1468</v>
      </c>
      <c r="B3157" s="12">
        <v>75</v>
      </c>
      <c r="C3157" s="12">
        <v>75</v>
      </c>
      <c r="D3157" s="12" t="s">
        <v>608</v>
      </c>
      <c r="E3157" s="12">
        <v>75</v>
      </c>
      <c r="F3157" s="73">
        <v>5</v>
      </c>
      <c r="G3157" s="73">
        <v>60</v>
      </c>
      <c r="H3157" s="12">
        <v>0</v>
      </c>
      <c r="I3157" s="12">
        <v>246</v>
      </c>
      <c r="J3157" s="12">
        <v>0</v>
      </c>
      <c r="K3157" s="12">
        <v>0</v>
      </c>
      <c r="L3157" s="12">
        <v>0</v>
      </c>
      <c r="M3157" s="12">
        <v>0</v>
      </c>
      <c r="N3157" s="12">
        <v>0</v>
      </c>
    </row>
    <row r="3158" spans="1:14">
      <c r="A3158" s="11" t="s">
        <v>1468</v>
      </c>
      <c r="B3158" s="12">
        <v>75</v>
      </c>
      <c r="C3158" s="12">
        <v>75</v>
      </c>
      <c r="D3158" s="12" t="s">
        <v>606</v>
      </c>
      <c r="E3158" s="12">
        <v>75</v>
      </c>
      <c r="F3158" s="73">
        <v>5</v>
      </c>
      <c r="G3158" s="73">
        <v>60</v>
      </c>
      <c r="H3158" s="12">
        <v>0</v>
      </c>
      <c r="I3158" s="12">
        <v>246</v>
      </c>
      <c r="J3158" s="12">
        <v>0</v>
      </c>
      <c r="K3158" s="12">
        <v>0</v>
      </c>
      <c r="L3158" s="12">
        <v>0</v>
      </c>
      <c r="M3158" s="12">
        <v>0</v>
      </c>
      <c r="N3158" s="12">
        <v>0</v>
      </c>
    </row>
    <row r="3159" spans="1:14">
      <c r="A3159" s="11" t="s">
        <v>1468</v>
      </c>
      <c r="B3159" s="12">
        <v>75</v>
      </c>
      <c r="C3159" s="12">
        <v>75</v>
      </c>
      <c r="D3159" s="12" t="s">
        <v>589</v>
      </c>
      <c r="E3159" s="12">
        <v>75</v>
      </c>
      <c r="F3159" s="73">
        <v>5</v>
      </c>
      <c r="G3159" s="73">
        <v>60</v>
      </c>
      <c r="H3159" s="12">
        <v>0</v>
      </c>
      <c r="I3159" s="12">
        <v>246</v>
      </c>
      <c r="J3159" s="12">
        <v>0</v>
      </c>
      <c r="K3159" s="12">
        <v>0</v>
      </c>
      <c r="L3159" s="12">
        <v>0</v>
      </c>
      <c r="M3159" s="12">
        <v>0</v>
      </c>
      <c r="N3159" s="12">
        <v>0</v>
      </c>
    </row>
    <row r="3160" spans="1:14">
      <c r="A3160" s="11" t="s">
        <v>1468</v>
      </c>
      <c r="B3160" s="12">
        <v>75</v>
      </c>
      <c r="C3160" s="12">
        <v>75</v>
      </c>
      <c r="D3160" s="12" t="s">
        <v>587</v>
      </c>
      <c r="E3160" s="12">
        <v>75</v>
      </c>
      <c r="F3160" s="73">
        <v>5</v>
      </c>
      <c r="G3160" s="73">
        <v>60</v>
      </c>
      <c r="H3160" s="12">
        <v>0</v>
      </c>
      <c r="I3160" s="12">
        <v>246</v>
      </c>
      <c r="J3160" s="12">
        <v>0</v>
      </c>
      <c r="K3160" s="12">
        <v>0</v>
      </c>
      <c r="L3160" s="12">
        <v>0</v>
      </c>
      <c r="M3160" s="12">
        <v>0</v>
      </c>
      <c r="N3160" s="12">
        <v>0</v>
      </c>
    </row>
    <row r="3161" spans="1:14">
      <c r="A3161" s="11" t="s">
        <v>1468</v>
      </c>
      <c r="B3161" s="12">
        <v>75</v>
      </c>
      <c r="C3161" s="12">
        <v>75</v>
      </c>
      <c r="D3161" s="12" t="s">
        <v>583</v>
      </c>
      <c r="E3161" s="12">
        <v>75</v>
      </c>
      <c r="F3161" s="73">
        <v>5</v>
      </c>
      <c r="G3161" s="73">
        <v>60</v>
      </c>
      <c r="H3161" s="12">
        <v>0</v>
      </c>
      <c r="I3161" s="12">
        <v>246</v>
      </c>
      <c r="J3161" s="12">
        <v>0</v>
      </c>
      <c r="K3161" s="12">
        <v>0</v>
      </c>
      <c r="L3161" s="12">
        <v>0</v>
      </c>
      <c r="M3161" s="12">
        <v>0</v>
      </c>
      <c r="N3161" s="12">
        <v>0</v>
      </c>
    </row>
    <row r="3162" spans="1:14">
      <c r="A3162" s="11" t="s">
        <v>1468</v>
      </c>
      <c r="B3162" s="12">
        <v>75</v>
      </c>
      <c r="C3162" s="12">
        <v>75</v>
      </c>
      <c r="D3162" s="12" t="s">
        <v>585</v>
      </c>
      <c r="E3162" s="12">
        <v>75</v>
      </c>
      <c r="F3162" s="73">
        <v>5</v>
      </c>
      <c r="G3162" s="73">
        <v>60</v>
      </c>
      <c r="H3162" s="12">
        <v>0</v>
      </c>
      <c r="I3162" s="12">
        <v>246</v>
      </c>
      <c r="J3162" s="12">
        <v>0</v>
      </c>
      <c r="K3162" s="12">
        <v>0</v>
      </c>
      <c r="L3162" s="12">
        <v>0</v>
      </c>
      <c r="M3162" s="12">
        <v>0</v>
      </c>
      <c r="N3162" s="12">
        <v>0</v>
      </c>
    </row>
    <row r="3163" spans="1:14">
      <c r="A3163" s="11" t="s">
        <v>1468</v>
      </c>
      <c r="B3163" s="12">
        <v>75</v>
      </c>
      <c r="C3163" s="12">
        <v>75</v>
      </c>
      <c r="D3163" s="12" t="s">
        <v>611</v>
      </c>
      <c r="E3163" s="12">
        <v>75</v>
      </c>
      <c r="F3163" s="73">
        <v>1</v>
      </c>
      <c r="G3163" s="73">
        <v>60</v>
      </c>
      <c r="H3163" s="12">
        <v>0</v>
      </c>
      <c r="I3163" s="12">
        <v>246</v>
      </c>
      <c r="J3163" s="12">
        <v>0</v>
      </c>
      <c r="K3163" s="12">
        <v>0</v>
      </c>
      <c r="L3163" s="12">
        <v>0</v>
      </c>
      <c r="M3163" s="12">
        <v>0</v>
      </c>
      <c r="N3163" s="12">
        <v>0</v>
      </c>
    </row>
    <row r="3164" spans="1:14">
      <c r="A3164" s="11" t="s">
        <v>1468</v>
      </c>
      <c r="B3164" s="12">
        <v>75</v>
      </c>
      <c r="C3164" s="12">
        <v>75</v>
      </c>
      <c r="D3164" s="12" t="s">
        <v>1341</v>
      </c>
      <c r="E3164" s="12">
        <v>75</v>
      </c>
      <c r="F3164" s="73">
        <v>1</v>
      </c>
      <c r="G3164" s="73">
        <v>60</v>
      </c>
      <c r="H3164" s="12">
        <v>0</v>
      </c>
      <c r="I3164" s="12">
        <v>246</v>
      </c>
      <c r="J3164" s="12">
        <v>0</v>
      </c>
      <c r="K3164" s="12">
        <v>0</v>
      </c>
      <c r="L3164" s="12">
        <v>0</v>
      </c>
      <c r="M3164" s="12">
        <v>0</v>
      </c>
      <c r="N3164" s="12">
        <v>0</v>
      </c>
    </row>
    <row r="3165" spans="1:14">
      <c r="A3165" s="11" t="s">
        <v>1468</v>
      </c>
      <c r="B3165" s="12">
        <v>75</v>
      </c>
      <c r="C3165" s="12">
        <v>75</v>
      </c>
      <c r="D3165" s="12" t="s">
        <v>588</v>
      </c>
      <c r="E3165" s="12">
        <v>75</v>
      </c>
      <c r="F3165" s="73">
        <v>1</v>
      </c>
      <c r="G3165" s="73">
        <v>60</v>
      </c>
      <c r="H3165" s="12">
        <v>0</v>
      </c>
      <c r="I3165" s="12">
        <v>246</v>
      </c>
      <c r="J3165" s="12">
        <v>0</v>
      </c>
      <c r="K3165" s="12">
        <v>0</v>
      </c>
      <c r="L3165" s="12">
        <v>0</v>
      </c>
      <c r="M3165" s="12">
        <v>0</v>
      </c>
      <c r="N3165" s="12">
        <v>0</v>
      </c>
    </row>
    <row r="3166" spans="1:14">
      <c r="A3166" s="11" t="s">
        <v>1468</v>
      </c>
      <c r="B3166" s="12">
        <v>75</v>
      </c>
      <c r="C3166" s="12">
        <v>75</v>
      </c>
      <c r="D3166" s="12" t="s">
        <v>582</v>
      </c>
      <c r="E3166" s="12">
        <v>75</v>
      </c>
      <c r="F3166" s="73">
        <v>1</v>
      </c>
      <c r="G3166" s="73">
        <v>60</v>
      </c>
      <c r="H3166" s="12">
        <v>0</v>
      </c>
      <c r="I3166" s="12">
        <v>246</v>
      </c>
      <c r="J3166" s="12">
        <v>0</v>
      </c>
      <c r="K3166" s="12">
        <v>0</v>
      </c>
      <c r="L3166" s="12">
        <v>0</v>
      </c>
      <c r="M3166" s="12">
        <v>0</v>
      </c>
      <c r="N3166" s="12">
        <v>0</v>
      </c>
    </row>
    <row r="3167" spans="1:14">
      <c r="A3167" s="11" t="s">
        <v>1468</v>
      </c>
      <c r="B3167" s="12">
        <v>75</v>
      </c>
      <c r="C3167" s="12">
        <v>75</v>
      </c>
      <c r="D3167" s="12" t="s">
        <v>584</v>
      </c>
      <c r="E3167" s="12">
        <v>75</v>
      </c>
      <c r="F3167" s="73">
        <v>1</v>
      </c>
      <c r="G3167" s="73">
        <v>60</v>
      </c>
      <c r="H3167" s="12">
        <v>0</v>
      </c>
      <c r="I3167" s="12">
        <v>246</v>
      </c>
      <c r="J3167" s="12">
        <v>0</v>
      </c>
      <c r="K3167" s="12">
        <v>0</v>
      </c>
      <c r="L3167" s="12">
        <v>0</v>
      </c>
      <c r="M3167" s="12">
        <v>0</v>
      </c>
      <c r="N3167" s="12">
        <v>0</v>
      </c>
    </row>
    <row r="3168" spans="1:14">
      <c r="G3168" s="21"/>
    </row>
    <row r="3169" spans="1:14">
      <c r="A3169" s="11" t="s">
        <v>1468</v>
      </c>
      <c r="B3169" s="12">
        <v>75</v>
      </c>
      <c r="C3169" s="12">
        <v>75</v>
      </c>
      <c r="D3169" s="12" t="s">
        <v>612</v>
      </c>
      <c r="E3169" s="12">
        <v>75</v>
      </c>
      <c r="F3169" s="73">
        <v>5</v>
      </c>
      <c r="G3169" s="73">
        <v>15</v>
      </c>
      <c r="H3169" s="12">
        <v>0</v>
      </c>
      <c r="I3169" s="12">
        <v>246</v>
      </c>
      <c r="J3169" s="12">
        <v>0</v>
      </c>
      <c r="K3169" s="12">
        <v>0</v>
      </c>
      <c r="L3169" s="12">
        <v>0</v>
      </c>
      <c r="M3169" s="12">
        <v>0</v>
      </c>
      <c r="N3169" s="12">
        <v>0</v>
      </c>
    </row>
    <row r="3170" spans="1:14">
      <c r="A3170" s="11" t="s">
        <v>1468</v>
      </c>
      <c r="B3170" s="12">
        <v>75</v>
      </c>
      <c r="C3170" s="12">
        <v>75</v>
      </c>
      <c r="D3170" s="12" t="s">
        <v>610</v>
      </c>
      <c r="E3170" s="12">
        <v>75</v>
      </c>
      <c r="F3170" s="73">
        <v>5</v>
      </c>
      <c r="G3170" s="73">
        <v>15</v>
      </c>
      <c r="H3170" s="12">
        <v>0</v>
      </c>
      <c r="I3170" s="12">
        <v>246</v>
      </c>
      <c r="J3170" s="12">
        <v>0</v>
      </c>
      <c r="K3170" s="12">
        <v>0</v>
      </c>
      <c r="L3170" s="12">
        <v>0</v>
      </c>
      <c r="M3170" s="12">
        <v>0</v>
      </c>
      <c r="N3170" s="12">
        <v>0</v>
      </c>
    </row>
    <row r="3171" spans="1:14">
      <c r="A3171" s="11" t="s">
        <v>1469</v>
      </c>
      <c r="B3171" s="12">
        <v>75</v>
      </c>
      <c r="C3171" s="12">
        <v>75</v>
      </c>
      <c r="D3171" s="12" t="s">
        <v>1325</v>
      </c>
      <c r="E3171" s="12">
        <v>75</v>
      </c>
      <c r="F3171" s="73">
        <v>5</v>
      </c>
      <c r="G3171" s="73">
        <v>15</v>
      </c>
      <c r="H3171" s="12">
        <v>0</v>
      </c>
      <c r="I3171" s="12">
        <v>246</v>
      </c>
      <c r="J3171" s="12">
        <v>0</v>
      </c>
      <c r="K3171" s="12">
        <v>0</v>
      </c>
      <c r="L3171" s="12">
        <v>0</v>
      </c>
      <c r="M3171" s="12">
        <v>0</v>
      </c>
      <c r="N3171" s="12">
        <v>0</v>
      </c>
    </row>
    <row r="3172" spans="1:14">
      <c r="A3172" s="11" t="s">
        <v>1468</v>
      </c>
      <c r="B3172" s="12">
        <v>75</v>
      </c>
      <c r="C3172" s="12">
        <v>75</v>
      </c>
      <c r="D3172" s="12" t="s">
        <v>608</v>
      </c>
      <c r="E3172" s="12">
        <v>75</v>
      </c>
      <c r="F3172" s="73">
        <v>5</v>
      </c>
      <c r="G3172" s="73">
        <v>15</v>
      </c>
      <c r="H3172" s="12">
        <v>0</v>
      </c>
      <c r="I3172" s="12">
        <v>246</v>
      </c>
      <c r="J3172" s="12">
        <v>0</v>
      </c>
      <c r="K3172" s="12">
        <v>0</v>
      </c>
      <c r="L3172" s="12">
        <v>0</v>
      </c>
      <c r="M3172" s="12">
        <v>0</v>
      </c>
      <c r="N3172" s="12">
        <v>0</v>
      </c>
    </row>
    <row r="3173" spans="1:14">
      <c r="A3173" s="11" t="s">
        <v>1468</v>
      </c>
      <c r="B3173" s="12">
        <v>75</v>
      </c>
      <c r="C3173" s="12">
        <v>75</v>
      </c>
      <c r="D3173" s="12" t="s">
        <v>606</v>
      </c>
      <c r="E3173" s="12">
        <v>75</v>
      </c>
      <c r="F3173" s="73">
        <v>5</v>
      </c>
      <c r="G3173" s="73">
        <v>15</v>
      </c>
      <c r="H3173" s="12">
        <v>0</v>
      </c>
      <c r="I3173" s="12">
        <v>246</v>
      </c>
      <c r="J3173" s="12">
        <v>0</v>
      </c>
      <c r="K3173" s="12">
        <v>0</v>
      </c>
      <c r="L3173" s="12">
        <v>0</v>
      </c>
      <c r="M3173" s="12">
        <v>0</v>
      </c>
      <c r="N3173" s="12">
        <v>0</v>
      </c>
    </row>
    <row r="3174" spans="1:14">
      <c r="A3174" s="11" t="s">
        <v>1468</v>
      </c>
      <c r="B3174" s="12">
        <v>75</v>
      </c>
      <c r="C3174" s="12">
        <v>75</v>
      </c>
      <c r="D3174" s="12" t="s">
        <v>589</v>
      </c>
      <c r="E3174" s="12">
        <v>75</v>
      </c>
      <c r="F3174" s="73">
        <v>10</v>
      </c>
      <c r="G3174" s="73">
        <v>15</v>
      </c>
      <c r="H3174" s="12">
        <v>0</v>
      </c>
      <c r="I3174" s="12">
        <v>246</v>
      </c>
      <c r="J3174" s="12">
        <v>0</v>
      </c>
      <c r="K3174" s="12">
        <v>0</v>
      </c>
      <c r="L3174" s="12">
        <v>0</v>
      </c>
      <c r="M3174" s="12">
        <v>0</v>
      </c>
      <c r="N3174" s="12">
        <v>0</v>
      </c>
    </row>
    <row r="3175" spans="1:14">
      <c r="A3175" s="11" t="s">
        <v>1468</v>
      </c>
      <c r="B3175" s="12">
        <v>75</v>
      </c>
      <c r="C3175" s="12">
        <v>75</v>
      </c>
      <c r="D3175" s="12" t="s">
        <v>587</v>
      </c>
      <c r="E3175" s="12">
        <v>75</v>
      </c>
      <c r="F3175" s="73">
        <v>10</v>
      </c>
      <c r="G3175" s="73">
        <v>15</v>
      </c>
      <c r="H3175" s="12">
        <v>0</v>
      </c>
      <c r="I3175" s="12">
        <v>246</v>
      </c>
      <c r="J3175" s="12">
        <v>0</v>
      </c>
      <c r="K3175" s="12">
        <v>0</v>
      </c>
      <c r="L3175" s="12">
        <v>0</v>
      </c>
      <c r="M3175" s="12">
        <v>0</v>
      </c>
      <c r="N3175" s="12">
        <v>0</v>
      </c>
    </row>
    <row r="3176" spans="1:14">
      <c r="A3176" s="11" t="s">
        <v>1468</v>
      </c>
      <c r="B3176" s="12">
        <v>75</v>
      </c>
      <c r="C3176" s="12">
        <v>75</v>
      </c>
      <c r="D3176" s="12" t="s">
        <v>583</v>
      </c>
      <c r="E3176" s="12">
        <v>75</v>
      </c>
      <c r="F3176" s="73">
        <v>10</v>
      </c>
      <c r="G3176" s="73">
        <v>15</v>
      </c>
      <c r="H3176" s="12">
        <v>0</v>
      </c>
      <c r="I3176" s="12">
        <v>246</v>
      </c>
      <c r="J3176" s="12">
        <v>0</v>
      </c>
      <c r="K3176" s="12">
        <v>0</v>
      </c>
      <c r="L3176" s="12">
        <v>0</v>
      </c>
      <c r="M3176" s="12">
        <v>0</v>
      </c>
      <c r="N3176" s="12">
        <v>0</v>
      </c>
    </row>
    <row r="3177" spans="1:14">
      <c r="A3177" s="11" t="s">
        <v>1468</v>
      </c>
      <c r="B3177" s="12">
        <v>75</v>
      </c>
      <c r="C3177" s="12">
        <v>75</v>
      </c>
      <c r="D3177" s="12" t="s">
        <v>585</v>
      </c>
      <c r="E3177" s="12">
        <v>75</v>
      </c>
      <c r="F3177" s="73">
        <v>10</v>
      </c>
      <c r="G3177" s="73">
        <v>15</v>
      </c>
      <c r="H3177" s="12">
        <v>0</v>
      </c>
      <c r="I3177" s="12">
        <v>246</v>
      </c>
      <c r="J3177" s="12">
        <v>0</v>
      </c>
      <c r="K3177" s="12">
        <v>0</v>
      </c>
      <c r="L3177" s="12">
        <v>0</v>
      </c>
      <c r="M3177" s="12">
        <v>0</v>
      </c>
      <c r="N3177" s="12">
        <v>0</v>
      </c>
    </row>
    <row r="3179" spans="1:14">
      <c r="A3179" s="11" t="s">
        <v>1268</v>
      </c>
    </row>
    <row r="3180" spans="1:14">
      <c r="A3180" s="11" t="s">
        <v>1470</v>
      </c>
      <c r="B3180" s="12">
        <v>50</v>
      </c>
      <c r="C3180" s="12">
        <v>50</v>
      </c>
      <c r="D3180" s="12" t="s">
        <v>589</v>
      </c>
      <c r="E3180" s="12">
        <v>50</v>
      </c>
      <c r="F3180" s="73">
        <v>10</v>
      </c>
      <c r="G3180" s="73">
        <v>60</v>
      </c>
      <c r="H3180" s="12">
        <v>0</v>
      </c>
      <c r="I3180" s="12">
        <v>246</v>
      </c>
      <c r="J3180" s="12">
        <v>0</v>
      </c>
      <c r="K3180" s="12">
        <v>0</v>
      </c>
      <c r="L3180" s="12">
        <v>0</v>
      </c>
      <c r="M3180" s="12">
        <v>0</v>
      </c>
      <c r="N3180" s="12">
        <v>0</v>
      </c>
    </row>
    <row r="3181" spans="1:14">
      <c r="A3181" s="11" t="s">
        <v>1271</v>
      </c>
      <c r="B3181" s="12">
        <v>50</v>
      </c>
      <c r="C3181" s="12">
        <v>50</v>
      </c>
      <c r="D3181" s="12" t="s">
        <v>587</v>
      </c>
      <c r="E3181" s="12">
        <v>50</v>
      </c>
      <c r="F3181" s="73">
        <v>10</v>
      </c>
      <c r="G3181" s="73">
        <v>60</v>
      </c>
      <c r="H3181" s="12">
        <v>0</v>
      </c>
      <c r="I3181" s="12">
        <v>246</v>
      </c>
      <c r="J3181" s="12">
        <v>0</v>
      </c>
      <c r="K3181" s="12">
        <v>0</v>
      </c>
      <c r="L3181" s="12">
        <v>0</v>
      </c>
      <c r="M3181" s="12">
        <v>0</v>
      </c>
      <c r="N3181" s="12">
        <v>0</v>
      </c>
    </row>
    <row r="3182" spans="1:14">
      <c r="A3182" s="11" t="s">
        <v>1271</v>
      </c>
      <c r="B3182" s="12">
        <v>50</v>
      </c>
      <c r="C3182" s="12">
        <v>50</v>
      </c>
      <c r="D3182" s="12" t="s">
        <v>583</v>
      </c>
      <c r="E3182" s="12">
        <v>50</v>
      </c>
      <c r="F3182" s="73">
        <v>10</v>
      </c>
      <c r="G3182" s="73">
        <v>60</v>
      </c>
      <c r="H3182" s="12">
        <v>0</v>
      </c>
      <c r="I3182" s="12">
        <v>246</v>
      </c>
      <c r="J3182" s="12">
        <v>0</v>
      </c>
      <c r="K3182" s="12">
        <v>0</v>
      </c>
      <c r="L3182" s="12">
        <v>0</v>
      </c>
      <c r="M3182" s="12">
        <v>0</v>
      </c>
      <c r="N3182" s="12">
        <v>0</v>
      </c>
    </row>
    <row r="3183" spans="1:14">
      <c r="A3183" s="11" t="s">
        <v>1271</v>
      </c>
      <c r="B3183" s="12">
        <v>50</v>
      </c>
      <c r="C3183" s="12">
        <v>50</v>
      </c>
      <c r="D3183" s="12" t="s">
        <v>585</v>
      </c>
      <c r="E3183" s="12">
        <v>50</v>
      </c>
      <c r="F3183" s="73">
        <v>10</v>
      </c>
      <c r="G3183" s="73">
        <v>60</v>
      </c>
      <c r="H3183" s="12">
        <v>0</v>
      </c>
      <c r="I3183" s="12">
        <v>246</v>
      </c>
      <c r="J3183" s="12">
        <v>0</v>
      </c>
      <c r="K3183" s="12">
        <v>0</v>
      </c>
      <c r="L3183" s="12">
        <v>0</v>
      </c>
      <c r="M3183" s="12">
        <v>0</v>
      </c>
      <c r="N3183" s="12">
        <v>0</v>
      </c>
    </row>
    <row r="3184" spans="1:14">
      <c r="A3184" s="11" t="s">
        <v>1271</v>
      </c>
      <c r="B3184" s="12">
        <v>50</v>
      </c>
      <c r="C3184" s="12">
        <v>50</v>
      </c>
      <c r="D3184" s="12" t="s">
        <v>588</v>
      </c>
      <c r="E3184" s="12">
        <v>50</v>
      </c>
      <c r="F3184" s="73">
        <v>1</v>
      </c>
      <c r="G3184" s="73">
        <v>60</v>
      </c>
      <c r="H3184" s="12">
        <v>0</v>
      </c>
      <c r="I3184" s="12">
        <v>246</v>
      </c>
      <c r="J3184" s="12">
        <v>0</v>
      </c>
      <c r="K3184" s="12">
        <v>0</v>
      </c>
      <c r="L3184" s="12">
        <v>0</v>
      </c>
      <c r="M3184" s="12">
        <v>0</v>
      </c>
      <c r="N3184" s="12">
        <v>0</v>
      </c>
    </row>
    <row r="3185" spans="1:14">
      <c r="A3185" s="11" t="s">
        <v>1271</v>
      </c>
      <c r="B3185" s="12">
        <v>50</v>
      </c>
      <c r="C3185" s="12">
        <v>50</v>
      </c>
      <c r="D3185" s="12" t="s">
        <v>582</v>
      </c>
      <c r="E3185" s="12">
        <v>50</v>
      </c>
      <c r="F3185" s="73">
        <v>1</v>
      </c>
      <c r="G3185" s="73">
        <v>60</v>
      </c>
      <c r="H3185" s="12">
        <v>0</v>
      </c>
      <c r="I3185" s="12">
        <v>246</v>
      </c>
      <c r="J3185" s="12">
        <v>0</v>
      </c>
      <c r="K3185" s="12">
        <v>0</v>
      </c>
      <c r="L3185" s="12">
        <v>0</v>
      </c>
      <c r="M3185" s="12">
        <v>0</v>
      </c>
      <c r="N3185" s="12">
        <v>0</v>
      </c>
    </row>
    <row r="3186" spans="1:14">
      <c r="A3186" s="11" t="s">
        <v>1271</v>
      </c>
      <c r="B3186" s="12">
        <v>50</v>
      </c>
      <c r="C3186" s="12">
        <v>50</v>
      </c>
      <c r="D3186" s="12" t="s">
        <v>586</v>
      </c>
      <c r="E3186" s="12">
        <v>50</v>
      </c>
      <c r="F3186" s="73">
        <v>1</v>
      </c>
      <c r="G3186" s="73">
        <v>60</v>
      </c>
      <c r="H3186" s="12">
        <v>0</v>
      </c>
      <c r="I3186" s="12">
        <v>246</v>
      </c>
      <c r="J3186" s="12">
        <v>0</v>
      </c>
      <c r="K3186" s="12">
        <v>0</v>
      </c>
      <c r="L3186" s="12">
        <v>0</v>
      </c>
      <c r="M3186" s="12">
        <v>0</v>
      </c>
      <c r="N3186" s="12">
        <v>0</v>
      </c>
    </row>
    <row r="3187" spans="1:14">
      <c r="A3187" s="11" t="s">
        <v>1271</v>
      </c>
      <c r="B3187" s="12">
        <v>50</v>
      </c>
      <c r="C3187" s="12">
        <v>50</v>
      </c>
      <c r="D3187" s="12" t="s">
        <v>584</v>
      </c>
      <c r="E3187" s="12">
        <v>50</v>
      </c>
      <c r="F3187" s="73">
        <v>1</v>
      </c>
      <c r="G3187" s="73">
        <v>60</v>
      </c>
      <c r="H3187" s="12">
        <v>0</v>
      </c>
      <c r="I3187" s="12">
        <v>246</v>
      </c>
      <c r="J3187" s="12">
        <v>0</v>
      </c>
      <c r="K3187" s="12">
        <v>0</v>
      </c>
      <c r="L3187" s="12">
        <v>0</v>
      </c>
      <c r="M3187" s="12">
        <v>0</v>
      </c>
      <c r="N3187" s="12">
        <v>0</v>
      </c>
    </row>
    <row r="3189" spans="1:14">
      <c r="A3189" s="11" t="s">
        <v>1470</v>
      </c>
      <c r="B3189" s="12">
        <v>50</v>
      </c>
      <c r="C3189" s="12">
        <v>50</v>
      </c>
      <c r="D3189" s="12" t="s">
        <v>589</v>
      </c>
      <c r="E3189" s="12">
        <v>50</v>
      </c>
      <c r="F3189" s="73">
        <v>10</v>
      </c>
      <c r="G3189" s="73">
        <v>15</v>
      </c>
      <c r="H3189" s="12">
        <v>0</v>
      </c>
      <c r="I3189" s="12">
        <v>246</v>
      </c>
      <c r="J3189" s="12">
        <v>0</v>
      </c>
      <c r="K3189" s="12">
        <v>0</v>
      </c>
      <c r="L3189" s="12">
        <v>0</v>
      </c>
      <c r="M3189" s="12">
        <v>0</v>
      </c>
      <c r="N3189" s="12">
        <v>0</v>
      </c>
    </row>
    <row r="3190" spans="1:14">
      <c r="A3190" s="11" t="s">
        <v>1271</v>
      </c>
      <c r="B3190" s="12">
        <v>50</v>
      </c>
      <c r="C3190" s="12">
        <v>50</v>
      </c>
      <c r="D3190" s="12" t="s">
        <v>587</v>
      </c>
      <c r="E3190" s="12">
        <v>50</v>
      </c>
      <c r="F3190" s="73">
        <v>10</v>
      </c>
      <c r="G3190" s="73">
        <v>15</v>
      </c>
      <c r="H3190" s="12">
        <v>0</v>
      </c>
      <c r="I3190" s="12">
        <v>246</v>
      </c>
      <c r="J3190" s="12">
        <v>0</v>
      </c>
      <c r="K3190" s="12">
        <v>0</v>
      </c>
      <c r="L3190" s="12">
        <v>0</v>
      </c>
      <c r="M3190" s="12">
        <v>0</v>
      </c>
      <c r="N3190" s="12">
        <v>0</v>
      </c>
    </row>
    <row r="3191" spans="1:14">
      <c r="A3191" s="11" t="s">
        <v>1271</v>
      </c>
      <c r="B3191" s="12">
        <v>50</v>
      </c>
      <c r="C3191" s="12">
        <v>50</v>
      </c>
      <c r="D3191" s="12" t="s">
        <v>583</v>
      </c>
      <c r="E3191" s="12">
        <v>50</v>
      </c>
      <c r="F3191" s="73">
        <v>10</v>
      </c>
      <c r="G3191" s="73">
        <v>15</v>
      </c>
      <c r="H3191" s="12">
        <v>0</v>
      </c>
      <c r="I3191" s="12">
        <v>246</v>
      </c>
      <c r="J3191" s="12">
        <v>0</v>
      </c>
      <c r="K3191" s="12">
        <v>0</v>
      </c>
      <c r="L3191" s="12">
        <v>0</v>
      </c>
      <c r="M3191" s="12">
        <v>0</v>
      </c>
      <c r="N3191" s="12">
        <v>0</v>
      </c>
    </row>
    <row r="3192" spans="1:14">
      <c r="A3192" s="11" t="s">
        <v>1271</v>
      </c>
      <c r="B3192" s="12">
        <v>50</v>
      </c>
      <c r="C3192" s="12">
        <v>50</v>
      </c>
      <c r="D3192" s="12" t="s">
        <v>585</v>
      </c>
      <c r="E3192" s="12">
        <v>50</v>
      </c>
      <c r="F3192" s="73">
        <v>10</v>
      </c>
      <c r="G3192" s="73">
        <v>15</v>
      </c>
      <c r="H3192" s="12">
        <v>0</v>
      </c>
      <c r="I3192" s="12">
        <v>246</v>
      </c>
      <c r="J3192" s="12">
        <v>0</v>
      </c>
      <c r="K3192" s="12">
        <v>0</v>
      </c>
      <c r="L3192" s="12">
        <v>0</v>
      </c>
      <c r="M3192" s="12">
        <v>0</v>
      </c>
      <c r="N3192" s="12">
        <v>0</v>
      </c>
    </row>
    <row r="3193" spans="1:14">
      <c r="A3193" s="11" t="s">
        <v>1470</v>
      </c>
      <c r="B3193" s="12">
        <v>24</v>
      </c>
      <c r="C3193" s="12">
        <v>22</v>
      </c>
      <c r="D3193" s="12" t="s">
        <v>589</v>
      </c>
      <c r="E3193" s="12">
        <v>20</v>
      </c>
      <c r="F3193" s="73">
        <v>10</v>
      </c>
      <c r="G3193" s="73">
        <v>15</v>
      </c>
      <c r="H3193" s="12">
        <v>0</v>
      </c>
      <c r="I3193" s="12">
        <v>246</v>
      </c>
      <c r="J3193" s="12">
        <v>0</v>
      </c>
      <c r="K3193" s="12">
        <v>0</v>
      </c>
      <c r="L3193" s="12">
        <v>0</v>
      </c>
      <c r="M3193" s="12">
        <v>0</v>
      </c>
      <c r="N3193" s="12">
        <v>0</v>
      </c>
    </row>
    <row r="3194" spans="1:14">
      <c r="A3194" s="11" t="s">
        <v>1271</v>
      </c>
      <c r="B3194" s="12">
        <v>24</v>
      </c>
      <c r="C3194" s="12">
        <v>22</v>
      </c>
      <c r="D3194" s="12" t="s">
        <v>587</v>
      </c>
      <c r="E3194" s="12">
        <v>20</v>
      </c>
      <c r="F3194" s="73">
        <v>10</v>
      </c>
      <c r="G3194" s="73">
        <v>15</v>
      </c>
      <c r="H3194" s="12">
        <v>0</v>
      </c>
      <c r="I3194" s="12">
        <v>246</v>
      </c>
      <c r="J3194" s="12">
        <v>0</v>
      </c>
      <c r="K3194" s="12">
        <v>0</v>
      </c>
      <c r="L3194" s="12">
        <v>0</v>
      </c>
      <c r="M3194" s="12">
        <v>0</v>
      </c>
      <c r="N3194" s="12">
        <v>0</v>
      </c>
    </row>
    <row r="3195" spans="1:14">
      <c r="A3195" s="11" t="s">
        <v>1271</v>
      </c>
      <c r="B3195" s="12">
        <v>24</v>
      </c>
      <c r="C3195" s="12">
        <v>22</v>
      </c>
      <c r="D3195" s="12" t="s">
        <v>583</v>
      </c>
      <c r="E3195" s="12">
        <v>20</v>
      </c>
      <c r="F3195" s="73">
        <v>10</v>
      </c>
      <c r="G3195" s="73">
        <v>15</v>
      </c>
      <c r="H3195" s="12">
        <v>0</v>
      </c>
      <c r="I3195" s="12">
        <v>246</v>
      </c>
      <c r="J3195" s="12">
        <v>0</v>
      </c>
      <c r="K3195" s="12">
        <v>0</v>
      </c>
      <c r="L3195" s="12">
        <v>0</v>
      </c>
      <c r="M3195" s="12">
        <v>0</v>
      </c>
      <c r="N3195" s="12">
        <v>0</v>
      </c>
    </row>
    <row r="3196" spans="1:14">
      <c r="A3196" s="11" t="s">
        <v>1271</v>
      </c>
      <c r="B3196" s="12">
        <v>24</v>
      </c>
      <c r="C3196" s="12">
        <v>22</v>
      </c>
      <c r="D3196" s="12" t="s">
        <v>585</v>
      </c>
      <c r="E3196" s="12">
        <v>20</v>
      </c>
      <c r="F3196" s="73">
        <v>10</v>
      </c>
      <c r="G3196" s="73">
        <v>15</v>
      </c>
      <c r="H3196" s="12">
        <v>0</v>
      </c>
      <c r="I3196" s="12">
        <v>246</v>
      </c>
      <c r="J3196" s="12">
        <v>0</v>
      </c>
      <c r="K3196" s="12">
        <v>0</v>
      </c>
      <c r="L3196" s="12">
        <v>0</v>
      </c>
      <c r="M3196" s="12">
        <v>0</v>
      </c>
      <c r="N3196" s="12">
        <v>0</v>
      </c>
    </row>
    <row r="3197" spans="1:14">
      <c r="A3197" s="11" t="s">
        <v>1470</v>
      </c>
      <c r="B3197" s="12">
        <v>82</v>
      </c>
      <c r="C3197" s="12">
        <v>19</v>
      </c>
      <c r="D3197" s="12" t="s">
        <v>589</v>
      </c>
      <c r="E3197" s="12">
        <v>20</v>
      </c>
      <c r="F3197" s="73">
        <v>10</v>
      </c>
      <c r="G3197" s="73">
        <v>15</v>
      </c>
      <c r="H3197" s="12">
        <v>0</v>
      </c>
      <c r="I3197" s="12">
        <v>246</v>
      </c>
      <c r="J3197" s="12">
        <v>0</v>
      </c>
      <c r="K3197" s="12">
        <v>0</v>
      </c>
      <c r="L3197" s="12">
        <v>0</v>
      </c>
      <c r="M3197" s="12">
        <v>0</v>
      </c>
      <c r="N3197" s="12">
        <v>0</v>
      </c>
    </row>
    <row r="3198" spans="1:14">
      <c r="A3198" s="11" t="s">
        <v>1271</v>
      </c>
      <c r="B3198" s="12">
        <v>82</v>
      </c>
      <c r="C3198" s="12">
        <v>19</v>
      </c>
      <c r="D3198" s="12" t="s">
        <v>587</v>
      </c>
      <c r="E3198" s="12">
        <v>20</v>
      </c>
      <c r="F3198" s="73">
        <v>10</v>
      </c>
      <c r="G3198" s="73">
        <v>15</v>
      </c>
      <c r="H3198" s="12">
        <v>0</v>
      </c>
      <c r="I3198" s="12">
        <v>246</v>
      </c>
      <c r="J3198" s="12">
        <v>0</v>
      </c>
      <c r="K3198" s="12">
        <v>0</v>
      </c>
      <c r="L3198" s="12">
        <v>0</v>
      </c>
      <c r="M3198" s="12">
        <v>0</v>
      </c>
      <c r="N3198" s="12">
        <v>0</v>
      </c>
    </row>
    <row r="3199" spans="1:14">
      <c r="A3199" s="11" t="s">
        <v>1271</v>
      </c>
      <c r="B3199" s="12">
        <v>82</v>
      </c>
      <c r="C3199" s="12">
        <v>19</v>
      </c>
      <c r="D3199" s="12" t="s">
        <v>583</v>
      </c>
      <c r="E3199" s="12">
        <v>20</v>
      </c>
      <c r="F3199" s="73">
        <v>10</v>
      </c>
      <c r="G3199" s="73">
        <v>15</v>
      </c>
      <c r="H3199" s="12">
        <v>0</v>
      </c>
      <c r="I3199" s="12">
        <v>246</v>
      </c>
      <c r="J3199" s="12">
        <v>0</v>
      </c>
      <c r="K3199" s="12">
        <v>0</v>
      </c>
      <c r="L3199" s="12">
        <v>0</v>
      </c>
      <c r="M3199" s="12">
        <v>0</v>
      </c>
      <c r="N3199" s="12">
        <v>0</v>
      </c>
    </row>
    <row r="3200" spans="1:14">
      <c r="A3200" s="11" t="s">
        <v>1271</v>
      </c>
      <c r="B3200" s="12">
        <v>82</v>
      </c>
      <c r="C3200" s="12">
        <v>19</v>
      </c>
      <c r="D3200" s="12" t="s">
        <v>585</v>
      </c>
      <c r="E3200" s="12">
        <v>20</v>
      </c>
      <c r="F3200" s="73">
        <v>10</v>
      </c>
      <c r="G3200" s="73">
        <v>15</v>
      </c>
      <c r="H3200" s="12">
        <v>0</v>
      </c>
      <c r="I3200" s="12">
        <v>246</v>
      </c>
      <c r="J3200" s="12">
        <v>0</v>
      </c>
      <c r="K3200" s="12">
        <v>0</v>
      </c>
      <c r="L3200" s="12">
        <v>0</v>
      </c>
      <c r="M3200" s="12">
        <v>0</v>
      </c>
      <c r="N3200" s="12">
        <v>0</v>
      </c>
    </row>
    <row r="3201" spans="1:14">
      <c r="A3201" s="11" t="s">
        <v>1470</v>
      </c>
      <c r="B3201" s="12">
        <v>52</v>
      </c>
      <c r="C3201" s="12">
        <v>71</v>
      </c>
      <c r="D3201" s="12" t="s">
        <v>589</v>
      </c>
      <c r="E3201" s="12">
        <v>20</v>
      </c>
      <c r="F3201" s="73">
        <v>10</v>
      </c>
      <c r="G3201" s="73">
        <v>15</v>
      </c>
      <c r="H3201" s="12">
        <v>0</v>
      </c>
      <c r="I3201" s="12">
        <v>246</v>
      </c>
      <c r="J3201" s="12">
        <v>0</v>
      </c>
      <c r="K3201" s="12">
        <v>0</v>
      </c>
      <c r="L3201" s="12">
        <v>0</v>
      </c>
      <c r="M3201" s="12">
        <v>0</v>
      </c>
      <c r="N3201" s="12">
        <v>0</v>
      </c>
    </row>
    <row r="3202" spans="1:14">
      <c r="A3202" s="11" t="s">
        <v>1271</v>
      </c>
      <c r="B3202" s="12">
        <v>52</v>
      </c>
      <c r="C3202" s="12">
        <v>71</v>
      </c>
      <c r="D3202" s="12" t="s">
        <v>587</v>
      </c>
      <c r="E3202" s="12">
        <v>20</v>
      </c>
      <c r="F3202" s="73">
        <v>10</v>
      </c>
      <c r="G3202" s="73">
        <v>15</v>
      </c>
      <c r="H3202" s="12">
        <v>0</v>
      </c>
      <c r="I3202" s="12">
        <v>246</v>
      </c>
      <c r="J3202" s="12">
        <v>0</v>
      </c>
      <c r="K3202" s="12">
        <v>0</v>
      </c>
      <c r="L3202" s="12">
        <v>0</v>
      </c>
      <c r="M3202" s="12">
        <v>0</v>
      </c>
      <c r="N3202" s="12">
        <v>0</v>
      </c>
    </row>
    <row r="3203" spans="1:14">
      <c r="A3203" s="11" t="s">
        <v>1271</v>
      </c>
      <c r="B3203" s="12">
        <v>52</v>
      </c>
      <c r="C3203" s="12">
        <v>71</v>
      </c>
      <c r="D3203" s="12" t="s">
        <v>583</v>
      </c>
      <c r="E3203" s="12">
        <v>20</v>
      </c>
      <c r="F3203" s="73">
        <v>10</v>
      </c>
      <c r="G3203" s="73">
        <v>15</v>
      </c>
      <c r="H3203" s="12">
        <v>0</v>
      </c>
      <c r="I3203" s="12">
        <v>246</v>
      </c>
      <c r="J3203" s="12">
        <v>0</v>
      </c>
      <c r="K3203" s="12">
        <v>0</v>
      </c>
      <c r="L3203" s="12">
        <v>0</v>
      </c>
      <c r="M3203" s="12">
        <v>0</v>
      </c>
      <c r="N3203" s="12">
        <v>0</v>
      </c>
    </row>
    <row r="3204" spans="1:14">
      <c r="A3204" s="11" t="s">
        <v>1271</v>
      </c>
      <c r="B3204" s="12">
        <v>52</v>
      </c>
      <c r="C3204" s="12">
        <v>71</v>
      </c>
      <c r="D3204" s="12" t="s">
        <v>585</v>
      </c>
      <c r="E3204" s="12">
        <v>20</v>
      </c>
      <c r="F3204" s="73">
        <v>10</v>
      </c>
      <c r="G3204" s="73">
        <v>15</v>
      </c>
      <c r="H3204" s="12">
        <v>0</v>
      </c>
      <c r="I3204" s="12">
        <v>246</v>
      </c>
      <c r="J3204" s="12">
        <v>0</v>
      </c>
      <c r="K3204" s="12">
        <v>0</v>
      </c>
      <c r="L3204" s="12">
        <v>0</v>
      </c>
      <c r="M3204" s="12">
        <v>0</v>
      </c>
      <c r="N3204" s="12">
        <v>0</v>
      </c>
    </row>
    <row r="3206" spans="1:14">
      <c r="A3206" s="11" t="s">
        <v>1222</v>
      </c>
    </row>
    <row r="3207" spans="1:14">
      <c r="A3207" s="11" t="s">
        <v>1471</v>
      </c>
    </row>
    <row r="3208" spans="1:14">
      <c r="A3208" s="11" t="s">
        <v>1472</v>
      </c>
      <c r="B3208" s="12">
        <v>200</v>
      </c>
      <c r="C3208" s="12">
        <v>200</v>
      </c>
      <c r="D3208" s="26" t="s">
        <v>6520</v>
      </c>
      <c r="E3208" s="12">
        <v>180</v>
      </c>
      <c r="F3208" s="73">
        <v>30</v>
      </c>
      <c r="G3208" s="21">
        <v>30</v>
      </c>
      <c r="H3208" s="12">
        <v>0</v>
      </c>
      <c r="I3208" s="12">
        <v>246</v>
      </c>
      <c r="J3208" s="12">
        <v>0</v>
      </c>
      <c r="K3208" s="12">
        <v>0</v>
      </c>
      <c r="L3208" s="12">
        <v>0</v>
      </c>
      <c r="M3208" s="12">
        <v>0</v>
      </c>
      <c r="N3208" s="12">
        <v>0</v>
      </c>
    </row>
    <row r="3209" spans="1:14">
      <c r="A3209" s="11" t="s">
        <v>1472</v>
      </c>
      <c r="B3209" s="12">
        <v>200</v>
      </c>
      <c r="C3209" s="12">
        <v>200</v>
      </c>
      <c r="D3209" s="26" t="s">
        <v>6521</v>
      </c>
      <c r="E3209" s="12">
        <v>180</v>
      </c>
      <c r="F3209" s="73">
        <v>30</v>
      </c>
      <c r="G3209" s="21">
        <v>30</v>
      </c>
      <c r="H3209" s="12">
        <v>0</v>
      </c>
      <c r="I3209" s="12">
        <v>246</v>
      </c>
      <c r="J3209" s="12">
        <v>0</v>
      </c>
      <c r="K3209" s="12">
        <v>0</v>
      </c>
      <c r="L3209" s="12">
        <v>0</v>
      </c>
      <c r="M3209" s="12">
        <v>0</v>
      </c>
      <c r="N3209" s="12">
        <v>0</v>
      </c>
    </row>
    <row r="3210" spans="1:14">
      <c r="A3210" s="11" t="s">
        <v>1473</v>
      </c>
      <c r="B3210" s="12">
        <v>200</v>
      </c>
      <c r="C3210" s="12">
        <v>200</v>
      </c>
      <c r="D3210" s="26" t="s">
        <v>6518</v>
      </c>
      <c r="E3210" s="12">
        <v>180</v>
      </c>
      <c r="F3210" s="73">
        <v>30</v>
      </c>
      <c r="G3210" s="21">
        <v>30</v>
      </c>
      <c r="H3210" s="12">
        <v>0</v>
      </c>
      <c r="I3210" s="12">
        <v>246</v>
      </c>
      <c r="J3210" s="12">
        <v>0</v>
      </c>
      <c r="K3210" s="12">
        <v>0</v>
      </c>
      <c r="L3210" s="12">
        <v>0</v>
      </c>
      <c r="M3210" s="12">
        <v>0</v>
      </c>
      <c r="N3210" s="12">
        <v>0</v>
      </c>
    </row>
    <row r="3211" spans="1:14">
      <c r="A3211" s="11" t="s">
        <v>1472</v>
      </c>
      <c r="B3211" s="12">
        <v>200</v>
      </c>
      <c r="C3211" s="12">
        <v>200</v>
      </c>
      <c r="D3211" s="26" t="s">
        <v>1124</v>
      </c>
      <c r="E3211" s="12">
        <v>180</v>
      </c>
      <c r="F3211" s="73">
        <v>15</v>
      </c>
      <c r="G3211" s="21">
        <v>30</v>
      </c>
      <c r="H3211" s="12">
        <v>0</v>
      </c>
      <c r="I3211" s="12">
        <v>246</v>
      </c>
      <c r="J3211" s="12">
        <v>0</v>
      </c>
      <c r="K3211" s="12">
        <v>0</v>
      </c>
      <c r="L3211" s="12">
        <v>0</v>
      </c>
      <c r="M3211" s="12">
        <v>0</v>
      </c>
      <c r="N3211" s="12">
        <v>0</v>
      </c>
    </row>
    <row r="3212" spans="1:14">
      <c r="A3212" s="11" t="s">
        <v>1472</v>
      </c>
      <c r="B3212" s="12">
        <v>200</v>
      </c>
      <c r="C3212" s="12">
        <v>200</v>
      </c>
      <c r="D3212" s="26" t="s">
        <v>1125</v>
      </c>
      <c r="E3212" s="12">
        <v>180</v>
      </c>
      <c r="F3212" s="73">
        <v>15</v>
      </c>
      <c r="G3212" s="21">
        <v>30</v>
      </c>
      <c r="H3212" s="12">
        <v>0</v>
      </c>
      <c r="I3212" s="12">
        <v>246</v>
      </c>
      <c r="J3212" s="12">
        <v>0</v>
      </c>
      <c r="K3212" s="12">
        <v>0</v>
      </c>
      <c r="L3212" s="12">
        <v>0</v>
      </c>
      <c r="M3212" s="12">
        <v>0</v>
      </c>
      <c r="N3212" s="12">
        <v>0</v>
      </c>
    </row>
    <row r="3213" spans="1:14">
      <c r="A3213" s="11" t="s">
        <v>1473</v>
      </c>
      <c r="B3213" s="12">
        <v>200</v>
      </c>
      <c r="C3213" s="12">
        <v>200</v>
      </c>
      <c r="D3213" s="26" t="s">
        <v>1126</v>
      </c>
      <c r="E3213" s="12">
        <v>180</v>
      </c>
      <c r="F3213" s="73">
        <v>15</v>
      </c>
      <c r="G3213" s="21">
        <v>30</v>
      </c>
      <c r="H3213" s="12">
        <v>0</v>
      </c>
      <c r="I3213" s="12">
        <v>246</v>
      </c>
      <c r="J3213" s="12">
        <v>0</v>
      </c>
      <c r="K3213" s="12">
        <v>0</v>
      </c>
      <c r="L3213" s="12">
        <v>0</v>
      </c>
      <c r="M3213" s="12">
        <v>0</v>
      </c>
      <c r="N3213" s="12">
        <v>0</v>
      </c>
    </row>
    <row r="3214" spans="1:14">
      <c r="A3214" s="11" t="s">
        <v>1473</v>
      </c>
      <c r="B3214" s="12">
        <v>200</v>
      </c>
      <c r="C3214" s="12">
        <v>200</v>
      </c>
      <c r="D3214" s="26" t="s">
        <v>1127</v>
      </c>
      <c r="E3214" s="12">
        <v>180</v>
      </c>
      <c r="F3214" s="73">
        <v>15</v>
      </c>
      <c r="G3214" s="21">
        <v>30</v>
      </c>
      <c r="H3214" s="12">
        <v>0</v>
      </c>
      <c r="I3214" s="12">
        <v>246</v>
      </c>
      <c r="J3214" s="12">
        <v>0</v>
      </c>
      <c r="K3214" s="12">
        <v>0</v>
      </c>
      <c r="L3214" s="12">
        <v>0</v>
      </c>
      <c r="M3214" s="12">
        <v>0</v>
      </c>
      <c r="N3214" s="12">
        <v>0</v>
      </c>
    </row>
    <row r="3215" spans="1:14">
      <c r="A3215" s="11" t="s">
        <v>1473</v>
      </c>
      <c r="B3215" s="12">
        <v>200</v>
      </c>
      <c r="C3215" s="12">
        <v>200</v>
      </c>
      <c r="D3215" s="26" t="s">
        <v>1128</v>
      </c>
      <c r="E3215" s="12">
        <v>180</v>
      </c>
      <c r="F3215" s="73">
        <v>15</v>
      </c>
      <c r="G3215" s="21">
        <v>30</v>
      </c>
      <c r="H3215" s="12">
        <v>0</v>
      </c>
      <c r="I3215" s="12">
        <v>246</v>
      </c>
      <c r="J3215" s="12">
        <v>0</v>
      </c>
      <c r="K3215" s="12">
        <v>0</v>
      </c>
      <c r="L3215" s="12">
        <v>0</v>
      </c>
      <c r="M3215" s="12">
        <v>0</v>
      </c>
      <c r="N3215" s="12">
        <v>0</v>
      </c>
    </row>
    <row r="3216" spans="1:14">
      <c r="A3216" s="11" t="s">
        <v>1473</v>
      </c>
      <c r="B3216" s="12">
        <v>200</v>
      </c>
      <c r="C3216" s="12">
        <v>200</v>
      </c>
      <c r="D3216" s="26" t="s">
        <v>1129</v>
      </c>
      <c r="E3216" s="12">
        <v>180</v>
      </c>
      <c r="F3216" s="73">
        <v>15</v>
      </c>
      <c r="G3216" s="21">
        <v>30</v>
      </c>
      <c r="H3216" s="12">
        <v>0</v>
      </c>
      <c r="I3216" s="12">
        <v>246</v>
      </c>
      <c r="J3216" s="12">
        <v>0</v>
      </c>
      <c r="K3216" s="12">
        <v>0</v>
      </c>
      <c r="L3216" s="12">
        <v>0</v>
      </c>
      <c r="M3216" s="12">
        <v>0</v>
      </c>
      <c r="N3216" s="12">
        <v>0</v>
      </c>
    </row>
    <row r="3217" spans="1:14">
      <c r="A3217" s="11" t="s">
        <v>1473</v>
      </c>
      <c r="B3217" s="12">
        <v>200</v>
      </c>
      <c r="C3217" s="12">
        <v>200</v>
      </c>
      <c r="D3217" s="26" t="s">
        <v>1130</v>
      </c>
      <c r="E3217" s="12">
        <v>180</v>
      </c>
      <c r="F3217" s="73">
        <v>15</v>
      </c>
      <c r="G3217" s="21">
        <v>30</v>
      </c>
      <c r="H3217" s="12">
        <v>0</v>
      </c>
      <c r="I3217" s="12">
        <v>246</v>
      </c>
      <c r="J3217" s="12">
        <v>0</v>
      </c>
      <c r="K3217" s="12">
        <v>0</v>
      </c>
      <c r="L3217" s="12">
        <v>0</v>
      </c>
      <c r="M3217" s="12">
        <v>0</v>
      </c>
      <c r="N3217" s="12">
        <v>0</v>
      </c>
    </row>
    <row r="3218" spans="1:14">
      <c r="A3218" s="11" t="s">
        <v>1473</v>
      </c>
      <c r="B3218" s="12">
        <v>200</v>
      </c>
      <c r="C3218" s="12">
        <v>200</v>
      </c>
      <c r="D3218" s="26" t="s">
        <v>1131</v>
      </c>
      <c r="E3218" s="12">
        <v>180</v>
      </c>
      <c r="F3218" s="73">
        <v>15</v>
      </c>
      <c r="G3218" s="21">
        <v>30</v>
      </c>
      <c r="H3218" s="12">
        <v>0</v>
      </c>
      <c r="I3218" s="12">
        <v>246</v>
      </c>
      <c r="J3218" s="12">
        <v>0</v>
      </c>
      <c r="K3218" s="12">
        <v>0</v>
      </c>
      <c r="L3218" s="12">
        <v>0</v>
      </c>
      <c r="M3218" s="12">
        <v>0</v>
      </c>
      <c r="N3218" s="12">
        <v>0</v>
      </c>
    </row>
    <row r="3219" spans="1:14">
      <c r="A3219" s="11" t="s">
        <v>1473</v>
      </c>
      <c r="B3219" s="12">
        <v>200</v>
      </c>
      <c r="C3219" s="12">
        <v>200</v>
      </c>
      <c r="D3219" s="26" t="s">
        <v>1132</v>
      </c>
      <c r="E3219" s="12">
        <v>180</v>
      </c>
      <c r="F3219" s="73">
        <v>15</v>
      </c>
      <c r="G3219" s="21">
        <v>30</v>
      </c>
      <c r="H3219" s="12">
        <v>0</v>
      </c>
      <c r="I3219" s="12">
        <v>246</v>
      </c>
      <c r="J3219" s="12">
        <v>0</v>
      </c>
      <c r="K3219" s="12">
        <v>0</v>
      </c>
      <c r="L3219" s="12">
        <v>0</v>
      </c>
      <c r="M3219" s="12">
        <v>0</v>
      </c>
      <c r="N3219" s="12">
        <v>0</v>
      </c>
    </row>
    <row r="3220" spans="1:14">
      <c r="A3220" s="11" t="s">
        <v>1473</v>
      </c>
      <c r="B3220" s="12">
        <v>200</v>
      </c>
      <c r="C3220" s="12">
        <v>200</v>
      </c>
      <c r="D3220" s="26" t="s">
        <v>1133</v>
      </c>
      <c r="E3220" s="12">
        <v>180</v>
      </c>
      <c r="F3220" s="73">
        <v>15</v>
      </c>
      <c r="G3220" s="21">
        <v>30</v>
      </c>
      <c r="H3220" s="12">
        <v>0</v>
      </c>
      <c r="I3220" s="12">
        <v>246</v>
      </c>
      <c r="J3220" s="12">
        <v>0</v>
      </c>
      <c r="K3220" s="12">
        <v>0</v>
      </c>
      <c r="L3220" s="12">
        <v>0</v>
      </c>
      <c r="M3220" s="12">
        <v>0</v>
      </c>
      <c r="N3220" s="12">
        <v>0</v>
      </c>
    </row>
    <row r="3221" spans="1:14">
      <c r="D3221" s="26"/>
      <c r="G3221" s="21"/>
    </row>
    <row r="3222" spans="1:14">
      <c r="A3222" s="11" t="s">
        <v>1472</v>
      </c>
      <c r="B3222" s="12">
        <v>40</v>
      </c>
      <c r="C3222" s="12">
        <v>195</v>
      </c>
      <c r="D3222" s="26" t="s">
        <v>1124</v>
      </c>
      <c r="E3222" s="12">
        <v>40</v>
      </c>
      <c r="F3222" s="73">
        <v>5</v>
      </c>
      <c r="G3222" s="21">
        <v>30</v>
      </c>
      <c r="H3222" s="12">
        <v>0</v>
      </c>
      <c r="I3222" s="12">
        <v>246</v>
      </c>
      <c r="J3222" s="12">
        <v>0</v>
      </c>
      <c r="K3222" s="12">
        <v>0</v>
      </c>
      <c r="L3222" s="12">
        <v>0</v>
      </c>
      <c r="M3222" s="12">
        <v>0</v>
      </c>
      <c r="N3222" s="12">
        <v>0</v>
      </c>
    </row>
    <row r="3223" spans="1:14">
      <c r="A3223" s="11" t="s">
        <v>1472</v>
      </c>
      <c r="B3223" s="12">
        <v>40</v>
      </c>
      <c r="C3223" s="12">
        <v>195</v>
      </c>
      <c r="D3223" s="26" t="s">
        <v>1125</v>
      </c>
      <c r="E3223" s="12">
        <v>40</v>
      </c>
      <c r="F3223" s="73">
        <v>5</v>
      </c>
      <c r="G3223" s="21">
        <v>30</v>
      </c>
      <c r="H3223" s="12">
        <v>0</v>
      </c>
      <c r="I3223" s="12">
        <v>246</v>
      </c>
      <c r="J3223" s="12">
        <v>0</v>
      </c>
      <c r="K3223" s="12">
        <v>0</v>
      </c>
      <c r="L3223" s="12">
        <v>0</v>
      </c>
      <c r="M3223" s="12">
        <v>0</v>
      </c>
      <c r="N3223" s="12">
        <v>0</v>
      </c>
    </row>
    <row r="3224" spans="1:14">
      <c r="A3224" s="11" t="s">
        <v>1473</v>
      </c>
      <c r="B3224" s="12">
        <v>40</v>
      </c>
      <c r="C3224" s="12">
        <v>195</v>
      </c>
      <c r="D3224" s="26" t="s">
        <v>1126</v>
      </c>
      <c r="E3224" s="12">
        <v>40</v>
      </c>
      <c r="F3224" s="73">
        <v>2</v>
      </c>
      <c r="G3224" s="21">
        <v>30</v>
      </c>
      <c r="H3224" s="12">
        <v>0</v>
      </c>
      <c r="I3224" s="12">
        <v>246</v>
      </c>
      <c r="J3224" s="12">
        <v>0</v>
      </c>
      <c r="K3224" s="12">
        <v>0</v>
      </c>
      <c r="L3224" s="12">
        <v>0</v>
      </c>
      <c r="M3224" s="12">
        <v>0</v>
      </c>
      <c r="N3224" s="12">
        <v>0</v>
      </c>
    </row>
    <row r="3225" spans="1:14">
      <c r="A3225" s="11" t="s">
        <v>1473</v>
      </c>
      <c r="B3225" s="12">
        <v>40</v>
      </c>
      <c r="C3225" s="12">
        <v>195</v>
      </c>
      <c r="D3225" s="26" t="s">
        <v>1127</v>
      </c>
      <c r="E3225" s="12">
        <v>40</v>
      </c>
      <c r="F3225" s="73">
        <v>2</v>
      </c>
      <c r="G3225" s="21">
        <v>30</v>
      </c>
      <c r="H3225" s="12">
        <v>0</v>
      </c>
      <c r="I3225" s="12">
        <v>246</v>
      </c>
      <c r="J3225" s="12">
        <v>0</v>
      </c>
      <c r="K3225" s="12">
        <v>0</v>
      </c>
      <c r="L3225" s="12">
        <v>0</v>
      </c>
      <c r="M3225" s="12">
        <v>0</v>
      </c>
      <c r="N3225" s="12">
        <v>0</v>
      </c>
    </row>
    <row r="3226" spans="1:14">
      <c r="A3226" s="11" t="s">
        <v>1473</v>
      </c>
      <c r="B3226" s="12">
        <v>40</v>
      </c>
      <c r="C3226" s="12">
        <v>195</v>
      </c>
      <c r="D3226" s="26" t="s">
        <v>1128</v>
      </c>
      <c r="E3226" s="12">
        <v>40</v>
      </c>
      <c r="F3226" s="73">
        <v>2</v>
      </c>
      <c r="G3226" s="21">
        <v>30</v>
      </c>
      <c r="H3226" s="12">
        <v>0</v>
      </c>
      <c r="I3226" s="12">
        <v>246</v>
      </c>
      <c r="J3226" s="12">
        <v>0</v>
      </c>
      <c r="K3226" s="12">
        <v>0</v>
      </c>
      <c r="L3226" s="12">
        <v>0</v>
      </c>
      <c r="M3226" s="12">
        <v>0</v>
      </c>
      <c r="N3226" s="12">
        <v>0</v>
      </c>
    </row>
    <row r="3227" spans="1:14">
      <c r="A3227" s="11" t="s">
        <v>1473</v>
      </c>
      <c r="B3227" s="12">
        <v>40</v>
      </c>
      <c r="C3227" s="12">
        <v>195</v>
      </c>
      <c r="D3227" s="26" t="s">
        <v>1129</v>
      </c>
      <c r="E3227" s="12">
        <v>40</v>
      </c>
      <c r="F3227" s="73">
        <v>2</v>
      </c>
      <c r="G3227" s="21">
        <v>30</v>
      </c>
      <c r="H3227" s="12">
        <v>0</v>
      </c>
      <c r="I3227" s="12">
        <v>246</v>
      </c>
      <c r="J3227" s="12">
        <v>0</v>
      </c>
      <c r="K3227" s="12">
        <v>0</v>
      </c>
      <c r="L3227" s="12">
        <v>0</v>
      </c>
      <c r="M3227" s="12">
        <v>0</v>
      </c>
      <c r="N3227" s="12">
        <v>0</v>
      </c>
    </row>
    <row r="3228" spans="1:14">
      <c r="A3228" s="11" t="s">
        <v>1473</v>
      </c>
      <c r="B3228" s="12">
        <v>40</v>
      </c>
      <c r="C3228" s="12">
        <v>195</v>
      </c>
      <c r="D3228" s="26" t="s">
        <v>1130</v>
      </c>
      <c r="E3228" s="12">
        <v>40</v>
      </c>
      <c r="F3228" s="73">
        <v>2</v>
      </c>
      <c r="G3228" s="21">
        <v>30</v>
      </c>
      <c r="H3228" s="12">
        <v>0</v>
      </c>
      <c r="I3228" s="12">
        <v>246</v>
      </c>
      <c r="J3228" s="12">
        <v>0</v>
      </c>
      <c r="K3228" s="12">
        <v>0</v>
      </c>
      <c r="L3228" s="12">
        <v>0</v>
      </c>
      <c r="M3228" s="12">
        <v>0</v>
      </c>
      <c r="N3228" s="12">
        <v>0</v>
      </c>
    </row>
    <row r="3229" spans="1:14">
      <c r="A3229" s="11" t="s">
        <v>1473</v>
      </c>
      <c r="B3229" s="12">
        <v>40</v>
      </c>
      <c r="C3229" s="12">
        <v>195</v>
      </c>
      <c r="D3229" s="26" t="s">
        <v>1131</v>
      </c>
      <c r="E3229" s="12">
        <v>40</v>
      </c>
      <c r="F3229" s="73">
        <v>2</v>
      </c>
      <c r="G3229" s="21">
        <v>30</v>
      </c>
      <c r="H3229" s="12">
        <v>0</v>
      </c>
      <c r="I3229" s="12">
        <v>246</v>
      </c>
      <c r="J3229" s="12">
        <v>0</v>
      </c>
      <c r="K3229" s="12">
        <v>0</v>
      </c>
      <c r="L3229" s="12">
        <v>0</v>
      </c>
      <c r="M3229" s="12">
        <v>0</v>
      </c>
      <c r="N3229" s="12">
        <v>0</v>
      </c>
    </row>
    <row r="3230" spans="1:14">
      <c r="A3230" s="11" t="s">
        <v>1473</v>
      </c>
      <c r="B3230" s="12">
        <v>40</v>
      </c>
      <c r="C3230" s="12">
        <v>195</v>
      </c>
      <c r="D3230" s="26" t="s">
        <v>1132</v>
      </c>
      <c r="E3230" s="12">
        <v>40</v>
      </c>
      <c r="F3230" s="73">
        <v>2</v>
      </c>
      <c r="G3230" s="21">
        <v>30</v>
      </c>
      <c r="H3230" s="12">
        <v>0</v>
      </c>
      <c r="I3230" s="12">
        <v>246</v>
      </c>
      <c r="J3230" s="12">
        <v>0</v>
      </c>
      <c r="K3230" s="12">
        <v>0</v>
      </c>
      <c r="L3230" s="12">
        <v>0</v>
      </c>
      <c r="M3230" s="12">
        <v>0</v>
      </c>
      <c r="N3230" s="12">
        <v>0</v>
      </c>
    </row>
    <row r="3231" spans="1:14">
      <c r="A3231" s="11" t="s">
        <v>1473</v>
      </c>
      <c r="B3231" s="12">
        <v>40</v>
      </c>
      <c r="C3231" s="12">
        <v>195</v>
      </c>
      <c r="D3231" s="26" t="s">
        <v>1133</v>
      </c>
      <c r="E3231" s="12">
        <v>40</v>
      </c>
      <c r="F3231" s="73">
        <v>2</v>
      </c>
      <c r="G3231" s="21">
        <v>30</v>
      </c>
      <c r="H3231" s="12">
        <v>0</v>
      </c>
      <c r="I3231" s="12">
        <v>246</v>
      </c>
      <c r="J3231" s="12">
        <v>0</v>
      </c>
      <c r="K3231" s="12">
        <v>0</v>
      </c>
      <c r="L3231" s="12">
        <v>0</v>
      </c>
      <c r="M3231" s="12">
        <v>0</v>
      </c>
      <c r="N3231" s="12">
        <v>0</v>
      </c>
    </row>
    <row r="3232" spans="1:14">
      <c r="D3232" s="26"/>
      <c r="G3232" s="21"/>
    </row>
    <row r="3233" spans="1:14">
      <c r="A3233" s="11" t="s">
        <v>1472</v>
      </c>
      <c r="B3233" s="12">
        <v>200</v>
      </c>
      <c r="C3233" s="12">
        <v>40</v>
      </c>
      <c r="D3233" s="26" t="s">
        <v>1124</v>
      </c>
      <c r="E3233" s="12">
        <v>40</v>
      </c>
      <c r="F3233" s="73">
        <v>5</v>
      </c>
      <c r="G3233" s="21">
        <v>30</v>
      </c>
      <c r="H3233" s="12">
        <v>0</v>
      </c>
      <c r="I3233" s="12">
        <v>246</v>
      </c>
      <c r="J3233" s="12">
        <v>0</v>
      </c>
      <c r="K3233" s="12">
        <v>0</v>
      </c>
      <c r="L3233" s="12">
        <v>0</v>
      </c>
      <c r="M3233" s="12">
        <v>0</v>
      </c>
      <c r="N3233" s="12">
        <v>0</v>
      </c>
    </row>
    <row r="3234" spans="1:14">
      <c r="A3234" s="11" t="s">
        <v>1472</v>
      </c>
      <c r="B3234" s="12">
        <v>200</v>
      </c>
      <c r="C3234" s="12">
        <v>40</v>
      </c>
      <c r="D3234" s="26" t="s">
        <v>1125</v>
      </c>
      <c r="E3234" s="12">
        <v>40</v>
      </c>
      <c r="F3234" s="73">
        <v>5</v>
      </c>
      <c r="G3234" s="21">
        <v>30</v>
      </c>
      <c r="H3234" s="12">
        <v>0</v>
      </c>
      <c r="I3234" s="12">
        <v>246</v>
      </c>
      <c r="J3234" s="12">
        <v>0</v>
      </c>
      <c r="K3234" s="12">
        <v>0</v>
      </c>
      <c r="L3234" s="12">
        <v>0</v>
      </c>
      <c r="M3234" s="12">
        <v>0</v>
      </c>
      <c r="N3234" s="12">
        <v>0</v>
      </c>
    </row>
    <row r="3235" spans="1:14">
      <c r="A3235" s="11" t="s">
        <v>1473</v>
      </c>
      <c r="B3235" s="12">
        <v>200</v>
      </c>
      <c r="C3235" s="12">
        <v>40</v>
      </c>
      <c r="D3235" s="26" t="s">
        <v>1126</v>
      </c>
      <c r="E3235" s="12">
        <v>40</v>
      </c>
      <c r="F3235" s="73">
        <v>2</v>
      </c>
      <c r="G3235" s="21">
        <v>30</v>
      </c>
      <c r="H3235" s="12">
        <v>0</v>
      </c>
      <c r="I3235" s="12">
        <v>246</v>
      </c>
      <c r="J3235" s="12">
        <v>0</v>
      </c>
      <c r="K3235" s="12">
        <v>0</v>
      </c>
      <c r="L3235" s="12">
        <v>0</v>
      </c>
      <c r="M3235" s="12">
        <v>0</v>
      </c>
      <c r="N3235" s="12">
        <v>0</v>
      </c>
    </row>
    <row r="3236" spans="1:14">
      <c r="A3236" s="11" t="s">
        <v>1473</v>
      </c>
      <c r="B3236" s="12">
        <v>200</v>
      </c>
      <c r="C3236" s="12">
        <v>40</v>
      </c>
      <c r="D3236" s="26" t="s">
        <v>1127</v>
      </c>
      <c r="E3236" s="12">
        <v>40</v>
      </c>
      <c r="F3236" s="73">
        <v>2</v>
      </c>
      <c r="G3236" s="21">
        <v>30</v>
      </c>
      <c r="H3236" s="12">
        <v>0</v>
      </c>
      <c r="I3236" s="12">
        <v>246</v>
      </c>
      <c r="J3236" s="12">
        <v>0</v>
      </c>
      <c r="K3236" s="12">
        <v>0</v>
      </c>
      <c r="L3236" s="12">
        <v>0</v>
      </c>
      <c r="M3236" s="12">
        <v>0</v>
      </c>
      <c r="N3236" s="12">
        <v>0</v>
      </c>
    </row>
    <row r="3237" spans="1:14">
      <c r="A3237" s="11" t="s">
        <v>1473</v>
      </c>
      <c r="B3237" s="12">
        <v>200</v>
      </c>
      <c r="C3237" s="12">
        <v>40</v>
      </c>
      <c r="D3237" s="26" t="s">
        <v>1128</v>
      </c>
      <c r="E3237" s="12">
        <v>40</v>
      </c>
      <c r="F3237" s="73">
        <v>2</v>
      </c>
      <c r="G3237" s="21">
        <v>30</v>
      </c>
      <c r="H3237" s="12">
        <v>0</v>
      </c>
      <c r="I3237" s="12">
        <v>246</v>
      </c>
      <c r="J3237" s="12">
        <v>0</v>
      </c>
      <c r="K3237" s="12">
        <v>0</v>
      </c>
      <c r="L3237" s="12">
        <v>0</v>
      </c>
      <c r="M3237" s="12">
        <v>0</v>
      </c>
      <c r="N3237" s="12">
        <v>0</v>
      </c>
    </row>
    <row r="3238" spans="1:14">
      <c r="A3238" s="11" t="s">
        <v>1473</v>
      </c>
      <c r="B3238" s="12">
        <v>200</v>
      </c>
      <c r="C3238" s="12">
        <v>40</v>
      </c>
      <c r="D3238" s="26" t="s">
        <v>1129</v>
      </c>
      <c r="E3238" s="12">
        <v>40</v>
      </c>
      <c r="F3238" s="73">
        <v>2</v>
      </c>
      <c r="G3238" s="21">
        <v>30</v>
      </c>
      <c r="H3238" s="12">
        <v>0</v>
      </c>
      <c r="I3238" s="12">
        <v>246</v>
      </c>
      <c r="J3238" s="12">
        <v>0</v>
      </c>
      <c r="K3238" s="12">
        <v>0</v>
      </c>
      <c r="L3238" s="12">
        <v>0</v>
      </c>
      <c r="M3238" s="12">
        <v>0</v>
      </c>
      <c r="N3238" s="12">
        <v>0</v>
      </c>
    </row>
    <row r="3239" spans="1:14">
      <c r="A3239" s="11" t="s">
        <v>1473</v>
      </c>
      <c r="B3239" s="12">
        <v>200</v>
      </c>
      <c r="C3239" s="12">
        <v>40</v>
      </c>
      <c r="D3239" s="26" t="s">
        <v>1130</v>
      </c>
      <c r="E3239" s="12">
        <v>40</v>
      </c>
      <c r="F3239" s="73">
        <v>2</v>
      </c>
      <c r="G3239" s="21">
        <v>30</v>
      </c>
      <c r="H3239" s="12">
        <v>0</v>
      </c>
      <c r="I3239" s="12">
        <v>246</v>
      </c>
      <c r="J3239" s="12">
        <v>0</v>
      </c>
      <c r="K3239" s="12">
        <v>0</v>
      </c>
      <c r="L3239" s="12">
        <v>0</v>
      </c>
      <c r="M3239" s="12">
        <v>0</v>
      </c>
      <c r="N3239" s="12">
        <v>0</v>
      </c>
    </row>
    <row r="3240" spans="1:14">
      <c r="A3240" s="11" t="s">
        <v>1473</v>
      </c>
      <c r="B3240" s="12">
        <v>200</v>
      </c>
      <c r="C3240" s="12">
        <v>40</v>
      </c>
      <c r="D3240" s="26" t="s">
        <v>1131</v>
      </c>
      <c r="E3240" s="12">
        <v>40</v>
      </c>
      <c r="F3240" s="73">
        <v>2</v>
      </c>
      <c r="G3240" s="21">
        <v>30</v>
      </c>
      <c r="H3240" s="12">
        <v>0</v>
      </c>
      <c r="I3240" s="12">
        <v>246</v>
      </c>
      <c r="J3240" s="12">
        <v>0</v>
      </c>
      <c r="K3240" s="12">
        <v>0</v>
      </c>
      <c r="L3240" s="12">
        <v>0</v>
      </c>
      <c r="M3240" s="12">
        <v>0</v>
      </c>
      <c r="N3240" s="12">
        <v>0</v>
      </c>
    </row>
    <row r="3241" spans="1:14">
      <c r="A3241" s="11" t="s">
        <v>1473</v>
      </c>
      <c r="B3241" s="12">
        <v>200</v>
      </c>
      <c r="C3241" s="12">
        <v>40</v>
      </c>
      <c r="D3241" s="26" t="s">
        <v>1132</v>
      </c>
      <c r="E3241" s="12">
        <v>40</v>
      </c>
      <c r="F3241" s="73">
        <v>2</v>
      </c>
      <c r="G3241" s="21">
        <v>30</v>
      </c>
      <c r="H3241" s="12">
        <v>0</v>
      </c>
      <c r="I3241" s="12">
        <v>246</v>
      </c>
      <c r="J3241" s="12">
        <v>0</v>
      </c>
      <c r="K3241" s="12">
        <v>0</v>
      </c>
      <c r="L3241" s="12">
        <v>0</v>
      </c>
      <c r="M3241" s="12">
        <v>0</v>
      </c>
      <c r="N3241" s="12">
        <v>0</v>
      </c>
    </row>
    <row r="3242" spans="1:14">
      <c r="A3242" s="11" t="s">
        <v>1473</v>
      </c>
      <c r="B3242" s="12">
        <v>200</v>
      </c>
      <c r="C3242" s="12">
        <v>40</v>
      </c>
      <c r="D3242" s="26" t="s">
        <v>1133</v>
      </c>
      <c r="E3242" s="12">
        <v>40</v>
      </c>
      <c r="F3242" s="73">
        <v>2</v>
      </c>
      <c r="G3242" s="21">
        <v>30</v>
      </c>
      <c r="H3242" s="12">
        <v>0</v>
      </c>
      <c r="I3242" s="12">
        <v>246</v>
      </c>
      <c r="J3242" s="12">
        <v>0</v>
      </c>
      <c r="K3242" s="12">
        <v>0</v>
      </c>
      <c r="L3242" s="12">
        <v>0</v>
      </c>
      <c r="M3242" s="12">
        <v>0</v>
      </c>
      <c r="N3242" s="12">
        <v>0</v>
      </c>
    </row>
    <row r="3243" spans="1:14">
      <c r="D3243" s="26"/>
      <c r="G3243" s="21"/>
    </row>
    <row r="3244" spans="1:14">
      <c r="A3244" s="11" t="s">
        <v>1472</v>
      </c>
      <c r="B3244" s="12">
        <v>360</v>
      </c>
      <c r="C3244" s="12">
        <v>195</v>
      </c>
      <c r="D3244" s="26" t="s">
        <v>1124</v>
      </c>
      <c r="E3244" s="12">
        <v>40</v>
      </c>
      <c r="F3244" s="73">
        <v>5</v>
      </c>
      <c r="G3244" s="21">
        <v>30</v>
      </c>
      <c r="H3244" s="12">
        <v>0</v>
      </c>
      <c r="I3244" s="12">
        <v>246</v>
      </c>
      <c r="J3244" s="12">
        <v>0</v>
      </c>
      <c r="K3244" s="12">
        <v>0</v>
      </c>
      <c r="L3244" s="12">
        <v>0</v>
      </c>
      <c r="M3244" s="12">
        <v>0</v>
      </c>
      <c r="N3244" s="12">
        <v>0</v>
      </c>
    </row>
    <row r="3245" spans="1:14">
      <c r="A3245" s="11" t="s">
        <v>1472</v>
      </c>
      <c r="B3245" s="12">
        <v>360</v>
      </c>
      <c r="C3245" s="12">
        <v>195</v>
      </c>
      <c r="D3245" s="26" t="s">
        <v>1125</v>
      </c>
      <c r="E3245" s="12">
        <v>40</v>
      </c>
      <c r="F3245" s="73">
        <v>5</v>
      </c>
      <c r="G3245" s="21">
        <v>30</v>
      </c>
      <c r="H3245" s="12">
        <v>0</v>
      </c>
      <c r="I3245" s="12">
        <v>246</v>
      </c>
      <c r="J3245" s="12">
        <v>0</v>
      </c>
      <c r="K3245" s="12">
        <v>0</v>
      </c>
      <c r="L3245" s="12">
        <v>0</v>
      </c>
      <c r="M3245" s="12">
        <v>0</v>
      </c>
      <c r="N3245" s="12">
        <v>0</v>
      </c>
    </row>
    <row r="3246" spans="1:14">
      <c r="A3246" s="11" t="s">
        <v>1473</v>
      </c>
      <c r="B3246" s="12">
        <v>360</v>
      </c>
      <c r="C3246" s="12">
        <v>195</v>
      </c>
      <c r="D3246" s="26" t="s">
        <v>1126</v>
      </c>
      <c r="E3246" s="12">
        <v>40</v>
      </c>
      <c r="F3246" s="73">
        <v>2</v>
      </c>
      <c r="G3246" s="21">
        <v>30</v>
      </c>
      <c r="H3246" s="12">
        <v>0</v>
      </c>
      <c r="I3246" s="12">
        <v>246</v>
      </c>
      <c r="J3246" s="12">
        <v>0</v>
      </c>
      <c r="K3246" s="12">
        <v>0</v>
      </c>
      <c r="L3246" s="12">
        <v>0</v>
      </c>
      <c r="M3246" s="12">
        <v>0</v>
      </c>
      <c r="N3246" s="12">
        <v>0</v>
      </c>
    </row>
    <row r="3247" spans="1:14">
      <c r="A3247" s="11" t="s">
        <v>1473</v>
      </c>
      <c r="B3247" s="12">
        <v>360</v>
      </c>
      <c r="C3247" s="12">
        <v>195</v>
      </c>
      <c r="D3247" s="26" t="s">
        <v>1127</v>
      </c>
      <c r="E3247" s="12">
        <v>40</v>
      </c>
      <c r="F3247" s="73">
        <v>2</v>
      </c>
      <c r="G3247" s="21">
        <v>30</v>
      </c>
      <c r="H3247" s="12">
        <v>0</v>
      </c>
      <c r="I3247" s="12">
        <v>246</v>
      </c>
      <c r="J3247" s="12">
        <v>0</v>
      </c>
      <c r="K3247" s="12">
        <v>0</v>
      </c>
      <c r="L3247" s="12">
        <v>0</v>
      </c>
      <c r="M3247" s="12">
        <v>0</v>
      </c>
      <c r="N3247" s="12">
        <v>0</v>
      </c>
    </row>
    <row r="3248" spans="1:14">
      <c r="A3248" s="11" t="s">
        <v>1473</v>
      </c>
      <c r="B3248" s="12">
        <v>360</v>
      </c>
      <c r="C3248" s="12">
        <v>195</v>
      </c>
      <c r="D3248" s="26" t="s">
        <v>1128</v>
      </c>
      <c r="E3248" s="12">
        <v>40</v>
      </c>
      <c r="F3248" s="73">
        <v>2</v>
      </c>
      <c r="G3248" s="21">
        <v>30</v>
      </c>
      <c r="H3248" s="12">
        <v>0</v>
      </c>
      <c r="I3248" s="12">
        <v>246</v>
      </c>
      <c r="J3248" s="12">
        <v>0</v>
      </c>
      <c r="K3248" s="12">
        <v>0</v>
      </c>
      <c r="L3248" s="12">
        <v>0</v>
      </c>
      <c r="M3248" s="12">
        <v>0</v>
      </c>
      <c r="N3248" s="12">
        <v>0</v>
      </c>
    </row>
    <row r="3249" spans="1:14">
      <c r="A3249" s="11" t="s">
        <v>1473</v>
      </c>
      <c r="B3249" s="12">
        <v>360</v>
      </c>
      <c r="C3249" s="12">
        <v>195</v>
      </c>
      <c r="D3249" s="26" t="s">
        <v>1129</v>
      </c>
      <c r="E3249" s="12">
        <v>40</v>
      </c>
      <c r="F3249" s="73">
        <v>2</v>
      </c>
      <c r="G3249" s="21">
        <v>30</v>
      </c>
      <c r="H3249" s="12">
        <v>0</v>
      </c>
      <c r="I3249" s="12">
        <v>246</v>
      </c>
      <c r="J3249" s="12">
        <v>0</v>
      </c>
      <c r="K3249" s="12">
        <v>0</v>
      </c>
      <c r="L3249" s="12">
        <v>0</v>
      </c>
      <c r="M3249" s="12">
        <v>0</v>
      </c>
      <c r="N3249" s="12">
        <v>0</v>
      </c>
    </row>
    <row r="3250" spans="1:14">
      <c r="A3250" s="11" t="s">
        <v>1473</v>
      </c>
      <c r="B3250" s="12">
        <v>360</v>
      </c>
      <c r="C3250" s="12">
        <v>195</v>
      </c>
      <c r="D3250" s="26" t="s">
        <v>1130</v>
      </c>
      <c r="E3250" s="12">
        <v>40</v>
      </c>
      <c r="F3250" s="73">
        <v>2</v>
      </c>
      <c r="G3250" s="21">
        <v>30</v>
      </c>
      <c r="H3250" s="12">
        <v>0</v>
      </c>
      <c r="I3250" s="12">
        <v>246</v>
      </c>
      <c r="J3250" s="12">
        <v>0</v>
      </c>
      <c r="K3250" s="12">
        <v>0</v>
      </c>
      <c r="L3250" s="12">
        <v>0</v>
      </c>
      <c r="M3250" s="12">
        <v>0</v>
      </c>
      <c r="N3250" s="12">
        <v>0</v>
      </c>
    </row>
    <row r="3251" spans="1:14">
      <c r="A3251" s="11" t="s">
        <v>1473</v>
      </c>
      <c r="B3251" s="12">
        <v>360</v>
      </c>
      <c r="C3251" s="12">
        <v>195</v>
      </c>
      <c r="D3251" s="26" t="s">
        <v>1131</v>
      </c>
      <c r="E3251" s="12">
        <v>40</v>
      </c>
      <c r="F3251" s="73">
        <v>2</v>
      </c>
      <c r="G3251" s="21">
        <v>30</v>
      </c>
      <c r="H3251" s="12">
        <v>0</v>
      </c>
      <c r="I3251" s="12">
        <v>246</v>
      </c>
      <c r="J3251" s="12">
        <v>0</v>
      </c>
      <c r="K3251" s="12">
        <v>0</v>
      </c>
      <c r="L3251" s="12">
        <v>0</v>
      </c>
      <c r="M3251" s="12">
        <v>0</v>
      </c>
      <c r="N3251" s="12">
        <v>0</v>
      </c>
    </row>
    <row r="3252" spans="1:14">
      <c r="A3252" s="11" t="s">
        <v>1473</v>
      </c>
      <c r="B3252" s="12">
        <v>360</v>
      </c>
      <c r="C3252" s="12">
        <v>195</v>
      </c>
      <c r="D3252" s="26" t="s">
        <v>1132</v>
      </c>
      <c r="E3252" s="12">
        <v>40</v>
      </c>
      <c r="F3252" s="73">
        <v>2</v>
      </c>
      <c r="G3252" s="21">
        <v>30</v>
      </c>
      <c r="H3252" s="12">
        <v>0</v>
      </c>
      <c r="I3252" s="12">
        <v>246</v>
      </c>
      <c r="J3252" s="12">
        <v>0</v>
      </c>
      <c r="K3252" s="12">
        <v>0</v>
      </c>
      <c r="L3252" s="12">
        <v>0</v>
      </c>
      <c r="M3252" s="12">
        <v>0</v>
      </c>
      <c r="N3252" s="12">
        <v>0</v>
      </c>
    </row>
    <row r="3253" spans="1:14">
      <c r="A3253" s="11" t="s">
        <v>1473</v>
      </c>
      <c r="B3253" s="12">
        <v>360</v>
      </c>
      <c r="C3253" s="12">
        <v>195</v>
      </c>
      <c r="D3253" s="26" t="s">
        <v>1133</v>
      </c>
      <c r="E3253" s="12">
        <v>40</v>
      </c>
      <c r="F3253" s="73">
        <v>2</v>
      </c>
      <c r="G3253" s="21">
        <v>30</v>
      </c>
      <c r="H3253" s="12">
        <v>0</v>
      </c>
      <c r="I3253" s="12">
        <v>246</v>
      </c>
      <c r="J3253" s="12">
        <v>0</v>
      </c>
      <c r="K3253" s="12">
        <v>0</v>
      </c>
      <c r="L3253" s="12">
        <v>0</v>
      </c>
      <c r="M3253" s="12">
        <v>0</v>
      </c>
      <c r="N3253" s="12">
        <v>0</v>
      </c>
    </row>
    <row r="3254" spans="1:14">
      <c r="D3254" s="26"/>
      <c r="G3254" s="21"/>
    </row>
    <row r="3255" spans="1:14">
      <c r="A3255" s="11" t="s">
        <v>1472</v>
      </c>
      <c r="B3255" s="12">
        <v>200</v>
      </c>
      <c r="C3255" s="12">
        <v>360</v>
      </c>
      <c r="D3255" s="26" t="s">
        <v>1124</v>
      </c>
      <c r="E3255" s="12">
        <v>40</v>
      </c>
      <c r="F3255" s="73">
        <v>5</v>
      </c>
      <c r="G3255" s="21">
        <v>30</v>
      </c>
      <c r="H3255" s="12">
        <v>0</v>
      </c>
      <c r="I3255" s="12">
        <v>246</v>
      </c>
      <c r="J3255" s="12">
        <v>0</v>
      </c>
      <c r="K3255" s="12">
        <v>0</v>
      </c>
      <c r="L3255" s="12">
        <v>0</v>
      </c>
      <c r="M3255" s="12">
        <v>0</v>
      </c>
      <c r="N3255" s="12">
        <v>0</v>
      </c>
    </row>
    <row r="3256" spans="1:14">
      <c r="A3256" s="11" t="s">
        <v>1472</v>
      </c>
      <c r="B3256" s="12">
        <v>200</v>
      </c>
      <c r="C3256" s="12">
        <v>360</v>
      </c>
      <c r="D3256" s="26" t="s">
        <v>1125</v>
      </c>
      <c r="E3256" s="12">
        <v>40</v>
      </c>
      <c r="F3256" s="73">
        <v>5</v>
      </c>
      <c r="G3256" s="21">
        <v>30</v>
      </c>
      <c r="H3256" s="12">
        <v>0</v>
      </c>
      <c r="I3256" s="12">
        <v>246</v>
      </c>
      <c r="J3256" s="12">
        <v>0</v>
      </c>
      <c r="K3256" s="12">
        <v>0</v>
      </c>
      <c r="L3256" s="12">
        <v>0</v>
      </c>
      <c r="M3256" s="12">
        <v>0</v>
      </c>
      <c r="N3256" s="12">
        <v>0</v>
      </c>
    </row>
    <row r="3257" spans="1:14">
      <c r="A3257" s="11" t="s">
        <v>1473</v>
      </c>
      <c r="B3257" s="12">
        <v>200</v>
      </c>
      <c r="C3257" s="12">
        <v>360</v>
      </c>
      <c r="D3257" s="26" t="s">
        <v>1126</v>
      </c>
      <c r="E3257" s="12">
        <v>40</v>
      </c>
      <c r="F3257" s="73">
        <v>2</v>
      </c>
      <c r="G3257" s="21">
        <v>30</v>
      </c>
      <c r="H3257" s="12">
        <v>0</v>
      </c>
      <c r="I3257" s="12">
        <v>246</v>
      </c>
      <c r="J3257" s="12">
        <v>0</v>
      </c>
      <c r="K3257" s="12">
        <v>0</v>
      </c>
      <c r="L3257" s="12">
        <v>0</v>
      </c>
      <c r="M3257" s="12">
        <v>0</v>
      </c>
      <c r="N3257" s="12">
        <v>0</v>
      </c>
    </row>
    <row r="3258" spans="1:14">
      <c r="A3258" s="11" t="s">
        <v>1473</v>
      </c>
      <c r="B3258" s="12">
        <v>200</v>
      </c>
      <c r="C3258" s="12">
        <v>360</v>
      </c>
      <c r="D3258" s="26" t="s">
        <v>1127</v>
      </c>
      <c r="E3258" s="12">
        <v>40</v>
      </c>
      <c r="F3258" s="73">
        <v>2</v>
      </c>
      <c r="G3258" s="21">
        <v>30</v>
      </c>
      <c r="H3258" s="12">
        <v>0</v>
      </c>
      <c r="I3258" s="12">
        <v>246</v>
      </c>
      <c r="J3258" s="12">
        <v>0</v>
      </c>
      <c r="K3258" s="12">
        <v>0</v>
      </c>
      <c r="L3258" s="12">
        <v>0</v>
      </c>
      <c r="M3258" s="12">
        <v>0</v>
      </c>
      <c r="N3258" s="12">
        <v>0</v>
      </c>
    </row>
    <row r="3259" spans="1:14">
      <c r="A3259" s="11" t="s">
        <v>1473</v>
      </c>
      <c r="B3259" s="12">
        <v>200</v>
      </c>
      <c r="C3259" s="12">
        <v>360</v>
      </c>
      <c r="D3259" s="26" t="s">
        <v>1128</v>
      </c>
      <c r="E3259" s="12">
        <v>40</v>
      </c>
      <c r="F3259" s="73">
        <v>2</v>
      </c>
      <c r="G3259" s="21">
        <v>30</v>
      </c>
      <c r="H3259" s="12">
        <v>0</v>
      </c>
      <c r="I3259" s="12">
        <v>246</v>
      </c>
      <c r="J3259" s="12">
        <v>0</v>
      </c>
      <c r="K3259" s="12">
        <v>0</v>
      </c>
      <c r="L3259" s="12">
        <v>0</v>
      </c>
      <c r="M3259" s="12">
        <v>0</v>
      </c>
      <c r="N3259" s="12">
        <v>0</v>
      </c>
    </row>
    <row r="3260" spans="1:14">
      <c r="A3260" s="11" t="s">
        <v>1473</v>
      </c>
      <c r="B3260" s="12">
        <v>200</v>
      </c>
      <c r="C3260" s="12">
        <v>360</v>
      </c>
      <c r="D3260" s="26" t="s">
        <v>1129</v>
      </c>
      <c r="E3260" s="12">
        <v>40</v>
      </c>
      <c r="F3260" s="73">
        <v>2</v>
      </c>
      <c r="G3260" s="21">
        <v>30</v>
      </c>
      <c r="H3260" s="12">
        <v>0</v>
      </c>
      <c r="I3260" s="12">
        <v>246</v>
      </c>
      <c r="J3260" s="12">
        <v>0</v>
      </c>
      <c r="K3260" s="12">
        <v>0</v>
      </c>
      <c r="L3260" s="12">
        <v>0</v>
      </c>
      <c r="M3260" s="12">
        <v>0</v>
      </c>
      <c r="N3260" s="12">
        <v>0</v>
      </c>
    </row>
    <row r="3261" spans="1:14">
      <c r="A3261" s="11" t="s">
        <v>1473</v>
      </c>
      <c r="B3261" s="12">
        <v>200</v>
      </c>
      <c r="C3261" s="12">
        <v>360</v>
      </c>
      <c r="D3261" s="26" t="s">
        <v>1130</v>
      </c>
      <c r="E3261" s="12">
        <v>40</v>
      </c>
      <c r="F3261" s="73">
        <v>2</v>
      </c>
      <c r="G3261" s="21">
        <v>30</v>
      </c>
      <c r="H3261" s="12">
        <v>0</v>
      </c>
      <c r="I3261" s="12">
        <v>246</v>
      </c>
      <c r="J3261" s="12">
        <v>0</v>
      </c>
      <c r="K3261" s="12">
        <v>0</v>
      </c>
      <c r="L3261" s="12">
        <v>0</v>
      </c>
      <c r="M3261" s="12">
        <v>0</v>
      </c>
      <c r="N3261" s="12">
        <v>0</v>
      </c>
    </row>
    <row r="3262" spans="1:14">
      <c r="A3262" s="11" t="s">
        <v>1473</v>
      </c>
      <c r="B3262" s="12">
        <v>200</v>
      </c>
      <c r="C3262" s="12">
        <v>360</v>
      </c>
      <c r="D3262" s="26" t="s">
        <v>1131</v>
      </c>
      <c r="E3262" s="12">
        <v>40</v>
      </c>
      <c r="F3262" s="73">
        <v>2</v>
      </c>
      <c r="G3262" s="21">
        <v>30</v>
      </c>
      <c r="H3262" s="12">
        <v>0</v>
      </c>
      <c r="I3262" s="12">
        <v>246</v>
      </c>
      <c r="J3262" s="12">
        <v>0</v>
      </c>
      <c r="K3262" s="12">
        <v>0</v>
      </c>
      <c r="L3262" s="12">
        <v>0</v>
      </c>
      <c r="M3262" s="12">
        <v>0</v>
      </c>
      <c r="N3262" s="12">
        <v>0</v>
      </c>
    </row>
    <row r="3263" spans="1:14">
      <c r="A3263" s="11" t="s">
        <v>1473</v>
      </c>
      <c r="B3263" s="12">
        <v>200</v>
      </c>
      <c r="C3263" s="12">
        <v>360</v>
      </c>
      <c r="D3263" s="26" t="s">
        <v>1132</v>
      </c>
      <c r="E3263" s="12">
        <v>40</v>
      </c>
      <c r="F3263" s="73">
        <v>2</v>
      </c>
      <c r="G3263" s="21">
        <v>30</v>
      </c>
      <c r="H3263" s="12">
        <v>0</v>
      </c>
      <c r="I3263" s="12">
        <v>246</v>
      </c>
      <c r="J3263" s="12">
        <v>0</v>
      </c>
      <c r="K3263" s="12">
        <v>0</v>
      </c>
      <c r="L3263" s="12">
        <v>0</v>
      </c>
      <c r="M3263" s="12">
        <v>0</v>
      </c>
      <c r="N3263" s="12">
        <v>0</v>
      </c>
    </row>
    <row r="3264" spans="1:14">
      <c r="A3264" s="11" t="s">
        <v>1473</v>
      </c>
      <c r="B3264" s="12">
        <v>200</v>
      </c>
      <c r="C3264" s="12">
        <v>360</v>
      </c>
      <c r="D3264" s="26" t="s">
        <v>1133</v>
      </c>
      <c r="E3264" s="12">
        <v>40</v>
      </c>
      <c r="F3264" s="73">
        <v>2</v>
      </c>
      <c r="G3264" s="21">
        <v>30</v>
      </c>
      <c r="H3264" s="12">
        <v>0</v>
      </c>
      <c r="I3264" s="12">
        <v>246</v>
      </c>
      <c r="J3264" s="12">
        <v>0</v>
      </c>
      <c r="K3264" s="12">
        <v>0</v>
      </c>
      <c r="L3264" s="12">
        <v>0</v>
      </c>
      <c r="M3264" s="12">
        <v>0</v>
      </c>
      <c r="N3264" s="12">
        <v>0</v>
      </c>
    </row>
    <row r="3265" spans="1:14">
      <c r="D3265" s="26"/>
      <c r="G3265" s="21"/>
    </row>
    <row r="3266" spans="1:14">
      <c r="A3266" s="11" t="s">
        <v>1472</v>
      </c>
      <c r="B3266" s="12">
        <v>120</v>
      </c>
      <c r="C3266" s="12">
        <v>120</v>
      </c>
      <c r="D3266" s="26" t="s">
        <v>1124</v>
      </c>
      <c r="E3266" s="12">
        <v>40</v>
      </c>
      <c r="F3266" s="73">
        <v>5</v>
      </c>
      <c r="G3266" s="21">
        <v>30</v>
      </c>
      <c r="H3266" s="12">
        <v>0</v>
      </c>
      <c r="I3266" s="12">
        <v>246</v>
      </c>
      <c r="J3266" s="12">
        <v>0</v>
      </c>
      <c r="K3266" s="12">
        <v>0</v>
      </c>
      <c r="L3266" s="12">
        <v>0</v>
      </c>
      <c r="M3266" s="12">
        <v>0</v>
      </c>
      <c r="N3266" s="12">
        <v>0</v>
      </c>
    </row>
    <row r="3267" spans="1:14">
      <c r="A3267" s="11" t="s">
        <v>1472</v>
      </c>
      <c r="B3267" s="12">
        <v>120</v>
      </c>
      <c r="C3267" s="12">
        <v>120</v>
      </c>
      <c r="D3267" s="26" t="s">
        <v>1125</v>
      </c>
      <c r="E3267" s="12">
        <v>40</v>
      </c>
      <c r="F3267" s="73">
        <v>5</v>
      </c>
      <c r="G3267" s="21">
        <v>30</v>
      </c>
      <c r="H3267" s="12">
        <v>0</v>
      </c>
      <c r="I3267" s="12">
        <v>246</v>
      </c>
      <c r="J3267" s="12">
        <v>0</v>
      </c>
      <c r="K3267" s="12">
        <v>0</v>
      </c>
      <c r="L3267" s="12">
        <v>0</v>
      </c>
      <c r="M3267" s="12">
        <v>0</v>
      </c>
      <c r="N3267" s="12">
        <v>0</v>
      </c>
    </row>
    <row r="3268" spans="1:14">
      <c r="A3268" s="11" t="s">
        <v>1473</v>
      </c>
      <c r="B3268" s="12">
        <v>120</v>
      </c>
      <c r="C3268" s="12">
        <v>120</v>
      </c>
      <c r="D3268" s="26" t="s">
        <v>1126</v>
      </c>
      <c r="E3268" s="12">
        <v>40</v>
      </c>
      <c r="F3268" s="73">
        <v>2</v>
      </c>
      <c r="G3268" s="21">
        <v>30</v>
      </c>
      <c r="H3268" s="12">
        <v>0</v>
      </c>
      <c r="I3268" s="12">
        <v>246</v>
      </c>
      <c r="J3268" s="12">
        <v>0</v>
      </c>
      <c r="K3268" s="12">
        <v>0</v>
      </c>
      <c r="L3268" s="12">
        <v>0</v>
      </c>
      <c r="M3268" s="12">
        <v>0</v>
      </c>
      <c r="N3268" s="12">
        <v>0</v>
      </c>
    </row>
    <row r="3269" spans="1:14">
      <c r="A3269" s="11" t="s">
        <v>1473</v>
      </c>
      <c r="B3269" s="12">
        <v>120</v>
      </c>
      <c r="C3269" s="12">
        <v>120</v>
      </c>
      <c r="D3269" s="26" t="s">
        <v>1127</v>
      </c>
      <c r="E3269" s="12">
        <v>40</v>
      </c>
      <c r="F3269" s="73">
        <v>2</v>
      </c>
      <c r="G3269" s="21">
        <v>30</v>
      </c>
      <c r="H3269" s="12">
        <v>0</v>
      </c>
      <c r="I3269" s="12">
        <v>246</v>
      </c>
      <c r="J3269" s="12">
        <v>0</v>
      </c>
      <c r="K3269" s="12">
        <v>0</v>
      </c>
      <c r="L3269" s="12">
        <v>0</v>
      </c>
      <c r="M3269" s="12">
        <v>0</v>
      </c>
      <c r="N3269" s="12">
        <v>0</v>
      </c>
    </row>
    <row r="3270" spans="1:14">
      <c r="A3270" s="11" t="s">
        <v>1473</v>
      </c>
      <c r="B3270" s="12">
        <v>120</v>
      </c>
      <c r="C3270" s="12">
        <v>120</v>
      </c>
      <c r="D3270" s="26" t="s">
        <v>1128</v>
      </c>
      <c r="E3270" s="12">
        <v>40</v>
      </c>
      <c r="F3270" s="73">
        <v>2</v>
      </c>
      <c r="G3270" s="21">
        <v>30</v>
      </c>
      <c r="H3270" s="12">
        <v>0</v>
      </c>
      <c r="I3270" s="12">
        <v>246</v>
      </c>
      <c r="J3270" s="12">
        <v>0</v>
      </c>
      <c r="K3270" s="12">
        <v>0</v>
      </c>
      <c r="L3270" s="12">
        <v>0</v>
      </c>
      <c r="M3270" s="12">
        <v>0</v>
      </c>
      <c r="N3270" s="12">
        <v>0</v>
      </c>
    </row>
    <row r="3271" spans="1:14">
      <c r="A3271" s="11" t="s">
        <v>1473</v>
      </c>
      <c r="B3271" s="12">
        <v>120</v>
      </c>
      <c r="C3271" s="12">
        <v>120</v>
      </c>
      <c r="D3271" s="26" t="s">
        <v>1129</v>
      </c>
      <c r="E3271" s="12">
        <v>40</v>
      </c>
      <c r="F3271" s="73">
        <v>2</v>
      </c>
      <c r="G3271" s="21">
        <v>30</v>
      </c>
      <c r="H3271" s="12">
        <v>0</v>
      </c>
      <c r="I3271" s="12">
        <v>246</v>
      </c>
      <c r="J3271" s="12">
        <v>0</v>
      </c>
      <c r="K3271" s="12">
        <v>0</v>
      </c>
      <c r="L3271" s="12">
        <v>0</v>
      </c>
      <c r="M3271" s="12">
        <v>0</v>
      </c>
      <c r="N3271" s="12">
        <v>0</v>
      </c>
    </row>
    <row r="3272" spans="1:14">
      <c r="A3272" s="11" t="s">
        <v>1473</v>
      </c>
      <c r="B3272" s="12">
        <v>120</v>
      </c>
      <c r="C3272" s="12">
        <v>120</v>
      </c>
      <c r="D3272" s="26" t="s">
        <v>1130</v>
      </c>
      <c r="E3272" s="12">
        <v>40</v>
      </c>
      <c r="F3272" s="73">
        <v>2</v>
      </c>
      <c r="G3272" s="21">
        <v>30</v>
      </c>
      <c r="H3272" s="12">
        <v>0</v>
      </c>
      <c r="I3272" s="12">
        <v>246</v>
      </c>
      <c r="J3272" s="12">
        <v>0</v>
      </c>
      <c r="K3272" s="12">
        <v>0</v>
      </c>
      <c r="L3272" s="12">
        <v>0</v>
      </c>
      <c r="M3272" s="12">
        <v>0</v>
      </c>
      <c r="N3272" s="12">
        <v>0</v>
      </c>
    </row>
    <row r="3273" spans="1:14">
      <c r="A3273" s="11" t="s">
        <v>1473</v>
      </c>
      <c r="B3273" s="12">
        <v>120</v>
      </c>
      <c r="C3273" s="12">
        <v>120</v>
      </c>
      <c r="D3273" s="26" t="s">
        <v>1131</v>
      </c>
      <c r="E3273" s="12">
        <v>40</v>
      </c>
      <c r="F3273" s="73">
        <v>2</v>
      </c>
      <c r="G3273" s="21">
        <v>30</v>
      </c>
      <c r="H3273" s="12">
        <v>0</v>
      </c>
      <c r="I3273" s="12">
        <v>246</v>
      </c>
      <c r="J3273" s="12">
        <v>0</v>
      </c>
      <c r="K3273" s="12">
        <v>0</v>
      </c>
      <c r="L3273" s="12">
        <v>0</v>
      </c>
      <c r="M3273" s="12">
        <v>0</v>
      </c>
      <c r="N3273" s="12">
        <v>0</v>
      </c>
    </row>
    <row r="3274" spans="1:14">
      <c r="A3274" s="11" t="s">
        <v>1473</v>
      </c>
      <c r="B3274" s="12">
        <v>120</v>
      </c>
      <c r="C3274" s="12">
        <v>120</v>
      </c>
      <c r="D3274" s="26" t="s">
        <v>1132</v>
      </c>
      <c r="E3274" s="12">
        <v>40</v>
      </c>
      <c r="F3274" s="73">
        <v>2</v>
      </c>
      <c r="G3274" s="21">
        <v>30</v>
      </c>
      <c r="H3274" s="12">
        <v>0</v>
      </c>
      <c r="I3274" s="12">
        <v>246</v>
      </c>
      <c r="J3274" s="12">
        <v>0</v>
      </c>
      <c r="K3274" s="12">
        <v>0</v>
      </c>
      <c r="L3274" s="12">
        <v>0</v>
      </c>
      <c r="M3274" s="12">
        <v>0</v>
      </c>
      <c r="N3274" s="12">
        <v>0</v>
      </c>
    </row>
    <row r="3275" spans="1:14">
      <c r="A3275" s="11" t="s">
        <v>1473</v>
      </c>
      <c r="B3275" s="12">
        <v>120</v>
      </c>
      <c r="C3275" s="12">
        <v>120</v>
      </c>
      <c r="D3275" s="26" t="s">
        <v>1133</v>
      </c>
      <c r="E3275" s="12">
        <v>40</v>
      </c>
      <c r="F3275" s="73">
        <v>2</v>
      </c>
      <c r="G3275" s="21">
        <v>30</v>
      </c>
      <c r="H3275" s="12">
        <v>0</v>
      </c>
      <c r="I3275" s="12">
        <v>246</v>
      </c>
      <c r="J3275" s="12">
        <v>0</v>
      </c>
      <c r="K3275" s="12">
        <v>0</v>
      </c>
      <c r="L3275" s="12">
        <v>0</v>
      </c>
      <c r="M3275" s="12">
        <v>0</v>
      </c>
      <c r="N3275" s="12">
        <v>0</v>
      </c>
    </row>
    <row r="3276" spans="1:14">
      <c r="D3276" s="26"/>
      <c r="G3276" s="21"/>
    </row>
    <row r="3277" spans="1:14">
      <c r="A3277" s="11" t="s">
        <v>1472</v>
      </c>
      <c r="B3277" s="12">
        <v>280</v>
      </c>
      <c r="C3277" s="12">
        <v>120</v>
      </c>
      <c r="D3277" s="26" t="s">
        <v>1124</v>
      </c>
      <c r="E3277" s="12">
        <v>40</v>
      </c>
      <c r="F3277" s="73">
        <v>5</v>
      </c>
      <c r="G3277" s="21">
        <v>30</v>
      </c>
      <c r="H3277" s="12">
        <v>0</v>
      </c>
      <c r="I3277" s="12">
        <v>246</v>
      </c>
      <c r="J3277" s="12">
        <v>0</v>
      </c>
      <c r="K3277" s="12">
        <v>0</v>
      </c>
      <c r="L3277" s="12">
        <v>0</v>
      </c>
      <c r="M3277" s="12">
        <v>0</v>
      </c>
      <c r="N3277" s="12">
        <v>0</v>
      </c>
    </row>
    <row r="3278" spans="1:14">
      <c r="A3278" s="11" t="s">
        <v>1472</v>
      </c>
      <c r="B3278" s="12">
        <v>280</v>
      </c>
      <c r="C3278" s="12">
        <v>120</v>
      </c>
      <c r="D3278" s="26" t="s">
        <v>1125</v>
      </c>
      <c r="E3278" s="12">
        <v>40</v>
      </c>
      <c r="F3278" s="73">
        <v>5</v>
      </c>
      <c r="G3278" s="21">
        <v>30</v>
      </c>
      <c r="H3278" s="12">
        <v>0</v>
      </c>
      <c r="I3278" s="12">
        <v>246</v>
      </c>
      <c r="J3278" s="12">
        <v>0</v>
      </c>
      <c r="K3278" s="12">
        <v>0</v>
      </c>
      <c r="L3278" s="12">
        <v>0</v>
      </c>
      <c r="M3278" s="12">
        <v>0</v>
      </c>
      <c r="N3278" s="12">
        <v>0</v>
      </c>
    </row>
    <row r="3279" spans="1:14">
      <c r="A3279" s="11" t="s">
        <v>1473</v>
      </c>
      <c r="B3279" s="12">
        <v>280</v>
      </c>
      <c r="C3279" s="12">
        <v>120</v>
      </c>
      <c r="D3279" s="26" t="s">
        <v>1126</v>
      </c>
      <c r="E3279" s="12">
        <v>40</v>
      </c>
      <c r="F3279" s="73">
        <v>2</v>
      </c>
      <c r="G3279" s="21">
        <v>30</v>
      </c>
      <c r="H3279" s="12">
        <v>0</v>
      </c>
      <c r="I3279" s="12">
        <v>246</v>
      </c>
      <c r="J3279" s="12">
        <v>0</v>
      </c>
      <c r="K3279" s="12">
        <v>0</v>
      </c>
      <c r="L3279" s="12">
        <v>0</v>
      </c>
      <c r="M3279" s="12">
        <v>0</v>
      </c>
      <c r="N3279" s="12">
        <v>0</v>
      </c>
    </row>
    <row r="3280" spans="1:14">
      <c r="A3280" s="11" t="s">
        <v>1473</v>
      </c>
      <c r="B3280" s="12">
        <v>280</v>
      </c>
      <c r="C3280" s="12">
        <v>120</v>
      </c>
      <c r="D3280" s="26" t="s">
        <v>1127</v>
      </c>
      <c r="E3280" s="12">
        <v>40</v>
      </c>
      <c r="F3280" s="73">
        <v>2</v>
      </c>
      <c r="G3280" s="21">
        <v>30</v>
      </c>
      <c r="H3280" s="12">
        <v>0</v>
      </c>
      <c r="I3280" s="12">
        <v>246</v>
      </c>
      <c r="J3280" s="12">
        <v>0</v>
      </c>
      <c r="K3280" s="12">
        <v>0</v>
      </c>
      <c r="L3280" s="12">
        <v>0</v>
      </c>
      <c r="M3280" s="12">
        <v>0</v>
      </c>
      <c r="N3280" s="12">
        <v>0</v>
      </c>
    </row>
    <row r="3281" spans="1:14">
      <c r="A3281" s="11" t="s">
        <v>1473</v>
      </c>
      <c r="B3281" s="12">
        <v>280</v>
      </c>
      <c r="C3281" s="12">
        <v>120</v>
      </c>
      <c r="D3281" s="26" t="s">
        <v>1128</v>
      </c>
      <c r="E3281" s="12">
        <v>40</v>
      </c>
      <c r="F3281" s="73">
        <v>2</v>
      </c>
      <c r="G3281" s="21">
        <v>30</v>
      </c>
      <c r="H3281" s="12">
        <v>0</v>
      </c>
      <c r="I3281" s="12">
        <v>246</v>
      </c>
      <c r="J3281" s="12">
        <v>0</v>
      </c>
      <c r="K3281" s="12">
        <v>0</v>
      </c>
      <c r="L3281" s="12">
        <v>0</v>
      </c>
      <c r="M3281" s="12">
        <v>0</v>
      </c>
      <c r="N3281" s="12">
        <v>0</v>
      </c>
    </row>
    <row r="3282" spans="1:14">
      <c r="A3282" s="11" t="s">
        <v>1473</v>
      </c>
      <c r="B3282" s="12">
        <v>280</v>
      </c>
      <c r="C3282" s="12">
        <v>120</v>
      </c>
      <c r="D3282" s="26" t="s">
        <v>1129</v>
      </c>
      <c r="E3282" s="12">
        <v>40</v>
      </c>
      <c r="F3282" s="73">
        <v>2</v>
      </c>
      <c r="G3282" s="21">
        <v>30</v>
      </c>
      <c r="H3282" s="12">
        <v>0</v>
      </c>
      <c r="I3282" s="12">
        <v>246</v>
      </c>
      <c r="J3282" s="12">
        <v>0</v>
      </c>
      <c r="K3282" s="12">
        <v>0</v>
      </c>
      <c r="L3282" s="12">
        <v>0</v>
      </c>
      <c r="M3282" s="12">
        <v>0</v>
      </c>
      <c r="N3282" s="12">
        <v>0</v>
      </c>
    </row>
    <row r="3283" spans="1:14">
      <c r="A3283" s="11" t="s">
        <v>1473</v>
      </c>
      <c r="B3283" s="12">
        <v>280</v>
      </c>
      <c r="C3283" s="12">
        <v>120</v>
      </c>
      <c r="D3283" s="26" t="s">
        <v>1130</v>
      </c>
      <c r="E3283" s="12">
        <v>40</v>
      </c>
      <c r="F3283" s="73">
        <v>2</v>
      </c>
      <c r="G3283" s="21">
        <v>30</v>
      </c>
      <c r="H3283" s="12">
        <v>0</v>
      </c>
      <c r="I3283" s="12">
        <v>246</v>
      </c>
      <c r="J3283" s="12">
        <v>0</v>
      </c>
      <c r="K3283" s="12">
        <v>0</v>
      </c>
      <c r="L3283" s="12">
        <v>0</v>
      </c>
      <c r="M3283" s="12">
        <v>0</v>
      </c>
      <c r="N3283" s="12">
        <v>0</v>
      </c>
    </row>
    <row r="3284" spans="1:14">
      <c r="A3284" s="11" t="s">
        <v>1473</v>
      </c>
      <c r="B3284" s="12">
        <v>280</v>
      </c>
      <c r="C3284" s="12">
        <v>120</v>
      </c>
      <c r="D3284" s="26" t="s">
        <v>1131</v>
      </c>
      <c r="E3284" s="12">
        <v>40</v>
      </c>
      <c r="F3284" s="73">
        <v>2</v>
      </c>
      <c r="G3284" s="21">
        <v>30</v>
      </c>
      <c r="H3284" s="12">
        <v>0</v>
      </c>
      <c r="I3284" s="12">
        <v>246</v>
      </c>
      <c r="J3284" s="12">
        <v>0</v>
      </c>
      <c r="K3284" s="12">
        <v>0</v>
      </c>
      <c r="L3284" s="12">
        <v>0</v>
      </c>
      <c r="M3284" s="12">
        <v>0</v>
      </c>
      <c r="N3284" s="12">
        <v>0</v>
      </c>
    </row>
    <row r="3285" spans="1:14">
      <c r="A3285" s="11" t="s">
        <v>1473</v>
      </c>
      <c r="B3285" s="12">
        <v>280</v>
      </c>
      <c r="C3285" s="12">
        <v>120</v>
      </c>
      <c r="D3285" s="26" t="s">
        <v>1132</v>
      </c>
      <c r="E3285" s="12">
        <v>40</v>
      </c>
      <c r="F3285" s="73">
        <v>2</v>
      </c>
      <c r="G3285" s="21">
        <v>30</v>
      </c>
      <c r="H3285" s="12">
        <v>0</v>
      </c>
      <c r="I3285" s="12">
        <v>246</v>
      </c>
      <c r="J3285" s="12">
        <v>0</v>
      </c>
      <c r="K3285" s="12">
        <v>0</v>
      </c>
      <c r="L3285" s="12">
        <v>0</v>
      </c>
      <c r="M3285" s="12">
        <v>0</v>
      </c>
      <c r="N3285" s="12">
        <v>0</v>
      </c>
    </row>
    <row r="3286" spans="1:14">
      <c r="A3286" s="11" t="s">
        <v>1473</v>
      </c>
      <c r="B3286" s="12">
        <v>280</v>
      </c>
      <c r="C3286" s="12">
        <v>120</v>
      </c>
      <c r="D3286" s="26" t="s">
        <v>1133</v>
      </c>
      <c r="E3286" s="12">
        <v>40</v>
      </c>
      <c r="F3286" s="73">
        <v>2</v>
      </c>
      <c r="G3286" s="21">
        <v>30</v>
      </c>
      <c r="H3286" s="12">
        <v>0</v>
      </c>
      <c r="I3286" s="12">
        <v>246</v>
      </c>
      <c r="J3286" s="12">
        <v>0</v>
      </c>
      <c r="K3286" s="12">
        <v>0</v>
      </c>
      <c r="L3286" s="12">
        <v>0</v>
      </c>
      <c r="M3286" s="12">
        <v>0</v>
      </c>
      <c r="N3286" s="12">
        <v>0</v>
      </c>
    </row>
    <row r="3287" spans="1:14">
      <c r="D3287" s="26"/>
      <c r="G3287" s="21"/>
    </row>
    <row r="3288" spans="1:14">
      <c r="A3288" s="11" t="s">
        <v>1472</v>
      </c>
      <c r="B3288" s="12">
        <v>120</v>
      </c>
      <c r="C3288" s="12">
        <v>280</v>
      </c>
      <c r="D3288" s="26" t="s">
        <v>1124</v>
      </c>
      <c r="E3288" s="12">
        <v>40</v>
      </c>
      <c r="F3288" s="73">
        <v>5</v>
      </c>
      <c r="G3288" s="21">
        <v>30</v>
      </c>
      <c r="H3288" s="12">
        <v>0</v>
      </c>
      <c r="I3288" s="12">
        <v>246</v>
      </c>
      <c r="J3288" s="12">
        <v>0</v>
      </c>
      <c r="K3288" s="12">
        <v>0</v>
      </c>
      <c r="L3288" s="12">
        <v>0</v>
      </c>
      <c r="M3288" s="12">
        <v>0</v>
      </c>
      <c r="N3288" s="12">
        <v>0</v>
      </c>
    </row>
    <row r="3289" spans="1:14">
      <c r="A3289" s="11" t="s">
        <v>1472</v>
      </c>
      <c r="B3289" s="12">
        <v>120</v>
      </c>
      <c r="C3289" s="12">
        <v>280</v>
      </c>
      <c r="D3289" s="26" t="s">
        <v>1125</v>
      </c>
      <c r="E3289" s="12">
        <v>40</v>
      </c>
      <c r="F3289" s="73">
        <v>5</v>
      </c>
      <c r="G3289" s="21">
        <v>30</v>
      </c>
      <c r="H3289" s="12">
        <v>0</v>
      </c>
      <c r="I3289" s="12">
        <v>246</v>
      </c>
      <c r="J3289" s="12">
        <v>0</v>
      </c>
      <c r="K3289" s="12">
        <v>0</v>
      </c>
      <c r="L3289" s="12">
        <v>0</v>
      </c>
      <c r="M3289" s="12">
        <v>0</v>
      </c>
      <c r="N3289" s="12">
        <v>0</v>
      </c>
    </row>
    <row r="3290" spans="1:14">
      <c r="A3290" s="11" t="s">
        <v>1473</v>
      </c>
      <c r="B3290" s="12">
        <v>120</v>
      </c>
      <c r="C3290" s="12">
        <v>280</v>
      </c>
      <c r="D3290" s="26" t="s">
        <v>1126</v>
      </c>
      <c r="E3290" s="12">
        <v>40</v>
      </c>
      <c r="F3290" s="73">
        <v>2</v>
      </c>
      <c r="G3290" s="21">
        <v>30</v>
      </c>
      <c r="H3290" s="12">
        <v>0</v>
      </c>
      <c r="I3290" s="12">
        <v>246</v>
      </c>
      <c r="J3290" s="12">
        <v>0</v>
      </c>
      <c r="K3290" s="12">
        <v>0</v>
      </c>
      <c r="L3290" s="12">
        <v>0</v>
      </c>
      <c r="M3290" s="12">
        <v>0</v>
      </c>
      <c r="N3290" s="12">
        <v>0</v>
      </c>
    </row>
    <row r="3291" spans="1:14">
      <c r="A3291" s="11" t="s">
        <v>1473</v>
      </c>
      <c r="B3291" s="12">
        <v>120</v>
      </c>
      <c r="C3291" s="12">
        <v>280</v>
      </c>
      <c r="D3291" s="26" t="s">
        <v>1127</v>
      </c>
      <c r="E3291" s="12">
        <v>40</v>
      </c>
      <c r="F3291" s="73">
        <v>2</v>
      </c>
      <c r="G3291" s="21">
        <v>30</v>
      </c>
      <c r="H3291" s="12">
        <v>0</v>
      </c>
      <c r="I3291" s="12">
        <v>246</v>
      </c>
      <c r="J3291" s="12">
        <v>0</v>
      </c>
      <c r="K3291" s="12">
        <v>0</v>
      </c>
      <c r="L3291" s="12">
        <v>0</v>
      </c>
      <c r="M3291" s="12">
        <v>0</v>
      </c>
      <c r="N3291" s="12">
        <v>0</v>
      </c>
    </row>
    <row r="3292" spans="1:14">
      <c r="A3292" s="11" t="s">
        <v>1473</v>
      </c>
      <c r="B3292" s="12">
        <v>120</v>
      </c>
      <c r="C3292" s="12">
        <v>280</v>
      </c>
      <c r="D3292" s="26" t="s">
        <v>1128</v>
      </c>
      <c r="E3292" s="12">
        <v>40</v>
      </c>
      <c r="F3292" s="73">
        <v>2</v>
      </c>
      <c r="G3292" s="21">
        <v>30</v>
      </c>
      <c r="H3292" s="12">
        <v>0</v>
      </c>
      <c r="I3292" s="12">
        <v>246</v>
      </c>
      <c r="J3292" s="12">
        <v>0</v>
      </c>
      <c r="K3292" s="12">
        <v>0</v>
      </c>
      <c r="L3292" s="12">
        <v>0</v>
      </c>
      <c r="M3292" s="12">
        <v>0</v>
      </c>
      <c r="N3292" s="12">
        <v>0</v>
      </c>
    </row>
    <row r="3293" spans="1:14">
      <c r="A3293" s="11" t="s">
        <v>1473</v>
      </c>
      <c r="B3293" s="12">
        <v>120</v>
      </c>
      <c r="C3293" s="12">
        <v>280</v>
      </c>
      <c r="D3293" s="26" t="s">
        <v>1129</v>
      </c>
      <c r="E3293" s="12">
        <v>40</v>
      </c>
      <c r="F3293" s="73">
        <v>2</v>
      </c>
      <c r="G3293" s="21">
        <v>30</v>
      </c>
      <c r="H3293" s="12">
        <v>0</v>
      </c>
      <c r="I3293" s="12">
        <v>246</v>
      </c>
      <c r="J3293" s="12">
        <v>0</v>
      </c>
      <c r="K3293" s="12">
        <v>0</v>
      </c>
      <c r="L3293" s="12">
        <v>0</v>
      </c>
      <c r="M3293" s="12">
        <v>0</v>
      </c>
      <c r="N3293" s="12">
        <v>0</v>
      </c>
    </row>
    <row r="3294" spans="1:14">
      <c r="A3294" s="11" t="s">
        <v>1473</v>
      </c>
      <c r="B3294" s="12">
        <v>120</v>
      </c>
      <c r="C3294" s="12">
        <v>280</v>
      </c>
      <c r="D3294" s="26" t="s">
        <v>1130</v>
      </c>
      <c r="E3294" s="12">
        <v>40</v>
      </c>
      <c r="F3294" s="73">
        <v>2</v>
      </c>
      <c r="G3294" s="21">
        <v>30</v>
      </c>
      <c r="H3294" s="12">
        <v>0</v>
      </c>
      <c r="I3294" s="12">
        <v>246</v>
      </c>
      <c r="J3294" s="12">
        <v>0</v>
      </c>
      <c r="K3294" s="12">
        <v>0</v>
      </c>
      <c r="L3294" s="12">
        <v>0</v>
      </c>
      <c r="M3294" s="12">
        <v>0</v>
      </c>
      <c r="N3294" s="12">
        <v>0</v>
      </c>
    </row>
    <row r="3295" spans="1:14">
      <c r="A3295" s="11" t="s">
        <v>1473</v>
      </c>
      <c r="B3295" s="12">
        <v>120</v>
      </c>
      <c r="C3295" s="12">
        <v>280</v>
      </c>
      <c r="D3295" s="26" t="s">
        <v>1131</v>
      </c>
      <c r="E3295" s="12">
        <v>40</v>
      </c>
      <c r="F3295" s="73">
        <v>2</v>
      </c>
      <c r="G3295" s="21">
        <v>30</v>
      </c>
      <c r="H3295" s="12">
        <v>0</v>
      </c>
      <c r="I3295" s="12">
        <v>246</v>
      </c>
      <c r="J3295" s="12">
        <v>0</v>
      </c>
      <c r="K3295" s="12">
        <v>0</v>
      </c>
      <c r="L3295" s="12">
        <v>0</v>
      </c>
      <c r="M3295" s="12">
        <v>0</v>
      </c>
      <c r="N3295" s="12">
        <v>0</v>
      </c>
    </row>
    <row r="3296" spans="1:14">
      <c r="A3296" s="11" t="s">
        <v>1473</v>
      </c>
      <c r="B3296" s="12">
        <v>120</v>
      </c>
      <c r="C3296" s="12">
        <v>280</v>
      </c>
      <c r="D3296" s="26" t="s">
        <v>1132</v>
      </c>
      <c r="E3296" s="12">
        <v>40</v>
      </c>
      <c r="F3296" s="73">
        <v>2</v>
      </c>
      <c r="G3296" s="21">
        <v>30</v>
      </c>
      <c r="H3296" s="12">
        <v>0</v>
      </c>
      <c r="I3296" s="12">
        <v>246</v>
      </c>
      <c r="J3296" s="12">
        <v>0</v>
      </c>
      <c r="K3296" s="12">
        <v>0</v>
      </c>
      <c r="L3296" s="12">
        <v>0</v>
      </c>
      <c r="M3296" s="12">
        <v>0</v>
      </c>
      <c r="N3296" s="12">
        <v>0</v>
      </c>
    </row>
    <row r="3297" spans="1:14">
      <c r="A3297" s="11" t="s">
        <v>1473</v>
      </c>
      <c r="B3297" s="12">
        <v>120</v>
      </c>
      <c r="C3297" s="12">
        <v>280</v>
      </c>
      <c r="D3297" s="26" t="s">
        <v>1133</v>
      </c>
      <c r="E3297" s="12">
        <v>40</v>
      </c>
      <c r="F3297" s="73">
        <v>2</v>
      </c>
      <c r="G3297" s="21">
        <v>30</v>
      </c>
      <c r="H3297" s="12">
        <v>0</v>
      </c>
      <c r="I3297" s="12">
        <v>246</v>
      </c>
      <c r="J3297" s="12">
        <v>0</v>
      </c>
      <c r="K3297" s="12">
        <v>0</v>
      </c>
      <c r="L3297" s="12">
        <v>0</v>
      </c>
      <c r="M3297" s="12">
        <v>0</v>
      </c>
      <c r="N3297" s="12">
        <v>0</v>
      </c>
    </row>
    <row r="3298" spans="1:14">
      <c r="D3298" s="26"/>
      <c r="G3298" s="21"/>
    </row>
    <row r="3299" spans="1:14">
      <c r="A3299" s="11" t="s">
        <v>1472</v>
      </c>
      <c r="B3299" s="12">
        <v>280</v>
      </c>
      <c r="C3299" s="12">
        <v>280</v>
      </c>
      <c r="D3299" s="26" t="s">
        <v>1124</v>
      </c>
      <c r="E3299" s="12">
        <v>40</v>
      </c>
      <c r="F3299" s="73">
        <v>5</v>
      </c>
      <c r="G3299" s="21">
        <v>30</v>
      </c>
      <c r="H3299" s="12">
        <v>0</v>
      </c>
      <c r="I3299" s="12">
        <v>246</v>
      </c>
      <c r="J3299" s="12">
        <v>0</v>
      </c>
      <c r="K3299" s="12">
        <v>0</v>
      </c>
      <c r="L3299" s="12">
        <v>0</v>
      </c>
      <c r="M3299" s="12">
        <v>0</v>
      </c>
      <c r="N3299" s="12">
        <v>0</v>
      </c>
    </row>
    <row r="3300" spans="1:14">
      <c r="A3300" s="11" t="s">
        <v>1472</v>
      </c>
      <c r="B3300" s="12">
        <v>280</v>
      </c>
      <c r="C3300" s="12">
        <v>280</v>
      </c>
      <c r="D3300" s="26" t="s">
        <v>1125</v>
      </c>
      <c r="E3300" s="12">
        <v>40</v>
      </c>
      <c r="F3300" s="73">
        <v>5</v>
      </c>
      <c r="G3300" s="21">
        <v>30</v>
      </c>
      <c r="H3300" s="12">
        <v>0</v>
      </c>
      <c r="I3300" s="12">
        <v>246</v>
      </c>
      <c r="J3300" s="12">
        <v>0</v>
      </c>
      <c r="K3300" s="12">
        <v>0</v>
      </c>
      <c r="L3300" s="12">
        <v>0</v>
      </c>
      <c r="M3300" s="12">
        <v>0</v>
      </c>
      <c r="N3300" s="12">
        <v>0</v>
      </c>
    </row>
    <row r="3301" spans="1:14">
      <c r="A3301" s="11" t="s">
        <v>1473</v>
      </c>
      <c r="B3301" s="12">
        <v>280</v>
      </c>
      <c r="C3301" s="12">
        <v>280</v>
      </c>
      <c r="D3301" s="26" t="s">
        <v>1126</v>
      </c>
      <c r="E3301" s="12">
        <v>40</v>
      </c>
      <c r="F3301" s="73">
        <v>2</v>
      </c>
      <c r="G3301" s="21">
        <v>30</v>
      </c>
      <c r="H3301" s="12">
        <v>0</v>
      </c>
      <c r="I3301" s="12">
        <v>246</v>
      </c>
      <c r="J3301" s="12">
        <v>0</v>
      </c>
      <c r="K3301" s="12">
        <v>0</v>
      </c>
      <c r="L3301" s="12">
        <v>0</v>
      </c>
      <c r="M3301" s="12">
        <v>0</v>
      </c>
      <c r="N3301" s="12">
        <v>0</v>
      </c>
    </row>
    <row r="3302" spans="1:14">
      <c r="A3302" s="11" t="s">
        <v>1473</v>
      </c>
      <c r="B3302" s="12">
        <v>280</v>
      </c>
      <c r="C3302" s="12">
        <v>280</v>
      </c>
      <c r="D3302" s="26" t="s">
        <v>1127</v>
      </c>
      <c r="E3302" s="12">
        <v>40</v>
      </c>
      <c r="F3302" s="73">
        <v>2</v>
      </c>
      <c r="G3302" s="21">
        <v>30</v>
      </c>
      <c r="H3302" s="12">
        <v>0</v>
      </c>
      <c r="I3302" s="12">
        <v>246</v>
      </c>
      <c r="J3302" s="12">
        <v>0</v>
      </c>
      <c r="K3302" s="12">
        <v>0</v>
      </c>
      <c r="L3302" s="12">
        <v>0</v>
      </c>
      <c r="M3302" s="12">
        <v>0</v>
      </c>
      <c r="N3302" s="12">
        <v>0</v>
      </c>
    </row>
    <row r="3303" spans="1:14">
      <c r="A3303" s="11" t="s">
        <v>1473</v>
      </c>
      <c r="B3303" s="12">
        <v>280</v>
      </c>
      <c r="C3303" s="12">
        <v>280</v>
      </c>
      <c r="D3303" s="26" t="s">
        <v>1128</v>
      </c>
      <c r="E3303" s="12">
        <v>40</v>
      </c>
      <c r="F3303" s="73">
        <v>2</v>
      </c>
      <c r="G3303" s="21">
        <v>30</v>
      </c>
      <c r="H3303" s="12">
        <v>0</v>
      </c>
      <c r="I3303" s="12">
        <v>246</v>
      </c>
      <c r="J3303" s="12">
        <v>0</v>
      </c>
      <c r="K3303" s="12">
        <v>0</v>
      </c>
      <c r="L3303" s="12">
        <v>0</v>
      </c>
      <c r="M3303" s="12">
        <v>0</v>
      </c>
      <c r="N3303" s="12">
        <v>0</v>
      </c>
    </row>
    <row r="3304" spans="1:14">
      <c r="A3304" s="11" t="s">
        <v>1473</v>
      </c>
      <c r="B3304" s="12">
        <v>280</v>
      </c>
      <c r="C3304" s="12">
        <v>280</v>
      </c>
      <c r="D3304" s="26" t="s">
        <v>1129</v>
      </c>
      <c r="E3304" s="12">
        <v>40</v>
      </c>
      <c r="F3304" s="73">
        <v>2</v>
      </c>
      <c r="G3304" s="21">
        <v>30</v>
      </c>
      <c r="H3304" s="12">
        <v>0</v>
      </c>
      <c r="I3304" s="12">
        <v>246</v>
      </c>
      <c r="J3304" s="12">
        <v>0</v>
      </c>
      <c r="K3304" s="12">
        <v>0</v>
      </c>
      <c r="L3304" s="12">
        <v>0</v>
      </c>
      <c r="M3304" s="12">
        <v>0</v>
      </c>
      <c r="N3304" s="12">
        <v>0</v>
      </c>
    </row>
    <row r="3305" spans="1:14">
      <c r="A3305" s="11" t="s">
        <v>1473</v>
      </c>
      <c r="B3305" s="12">
        <v>280</v>
      </c>
      <c r="C3305" s="12">
        <v>280</v>
      </c>
      <c r="D3305" s="26" t="s">
        <v>1130</v>
      </c>
      <c r="E3305" s="12">
        <v>40</v>
      </c>
      <c r="F3305" s="73">
        <v>2</v>
      </c>
      <c r="G3305" s="21">
        <v>30</v>
      </c>
      <c r="H3305" s="12">
        <v>0</v>
      </c>
      <c r="I3305" s="12">
        <v>246</v>
      </c>
      <c r="J3305" s="12">
        <v>0</v>
      </c>
      <c r="K3305" s="12">
        <v>0</v>
      </c>
      <c r="L3305" s="12">
        <v>0</v>
      </c>
      <c r="M3305" s="12">
        <v>0</v>
      </c>
      <c r="N3305" s="12">
        <v>0</v>
      </c>
    </row>
    <row r="3306" spans="1:14">
      <c r="A3306" s="11" t="s">
        <v>1473</v>
      </c>
      <c r="B3306" s="12">
        <v>280</v>
      </c>
      <c r="C3306" s="12">
        <v>280</v>
      </c>
      <c r="D3306" s="26" t="s">
        <v>1131</v>
      </c>
      <c r="E3306" s="12">
        <v>40</v>
      </c>
      <c r="F3306" s="73">
        <v>2</v>
      </c>
      <c r="G3306" s="21">
        <v>30</v>
      </c>
      <c r="H3306" s="12">
        <v>0</v>
      </c>
      <c r="I3306" s="12">
        <v>246</v>
      </c>
      <c r="J3306" s="12">
        <v>0</v>
      </c>
      <c r="K3306" s="12">
        <v>0</v>
      </c>
      <c r="L3306" s="12">
        <v>0</v>
      </c>
      <c r="M3306" s="12">
        <v>0</v>
      </c>
      <c r="N3306" s="12">
        <v>0</v>
      </c>
    </row>
    <row r="3307" spans="1:14">
      <c r="A3307" s="11" t="s">
        <v>1473</v>
      </c>
      <c r="B3307" s="12">
        <v>280</v>
      </c>
      <c r="C3307" s="12">
        <v>280</v>
      </c>
      <c r="D3307" s="26" t="s">
        <v>1132</v>
      </c>
      <c r="E3307" s="12">
        <v>40</v>
      </c>
      <c r="F3307" s="73">
        <v>2</v>
      </c>
      <c r="G3307" s="21">
        <v>30</v>
      </c>
      <c r="H3307" s="12">
        <v>0</v>
      </c>
      <c r="I3307" s="12">
        <v>246</v>
      </c>
      <c r="J3307" s="12">
        <v>0</v>
      </c>
      <c r="K3307" s="12">
        <v>0</v>
      </c>
      <c r="L3307" s="12">
        <v>0</v>
      </c>
      <c r="M3307" s="12">
        <v>0</v>
      </c>
      <c r="N3307" s="12">
        <v>0</v>
      </c>
    </row>
    <row r="3308" spans="1:14">
      <c r="A3308" s="11" t="s">
        <v>1473</v>
      </c>
      <c r="B3308" s="12">
        <v>280</v>
      </c>
      <c r="C3308" s="12">
        <v>280</v>
      </c>
      <c r="D3308" s="26" t="s">
        <v>1133</v>
      </c>
      <c r="E3308" s="12">
        <v>40</v>
      </c>
      <c r="F3308" s="73">
        <v>2</v>
      </c>
      <c r="G3308" s="21">
        <v>30</v>
      </c>
      <c r="H3308" s="12">
        <v>0</v>
      </c>
      <c r="I3308" s="12">
        <v>246</v>
      </c>
      <c r="J3308" s="12">
        <v>0</v>
      </c>
      <c r="K3308" s="12">
        <v>0</v>
      </c>
      <c r="L3308" s="12">
        <v>0</v>
      </c>
      <c r="M3308" s="12">
        <v>0</v>
      </c>
      <c r="N3308" s="12">
        <v>0</v>
      </c>
    </row>
    <row r="3310" spans="1:14">
      <c r="A3310" s="11" t="s">
        <v>1222</v>
      </c>
    </row>
    <row r="3311" spans="1:14">
      <c r="A3311" s="11" t="s">
        <v>1258</v>
      </c>
    </row>
    <row r="3312" spans="1:14" s="14" customFormat="1">
      <c r="A3312" s="21">
        <v>3</v>
      </c>
      <c r="B3312" s="14">
        <v>500</v>
      </c>
      <c r="C3312" s="14">
        <v>400</v>
      </c>
      <c r="D3312" s="14" t="s">
        <v>595</v>
      </c>
      <c r="E3312" s="14">
        <v>500</v>
      </c>
      <c r="F3312" s="21">
        <v>3</v>
      </c>
      <c r="G3312" s="73">
        <v>20</v>
      </c>
      <c r="H3312" s="12">
        <v>0</v>
      </c>
      <c r="I3312" s="12">
        <v>246</v>
      </c>
      <c r="J3312" s="12">
        <v>0</v>
      </c>
      <c r="K3312" s="12">
        <v>0</v>
      </c>
      <c r="L3312" s="12">
        <v>0</v>
      </c>
      <c r="M3312" s="12">
        <v>0</v>
      </c>
      <c r="N3312" s="12">
        <v>0</v>
      </c>
    </row>
    <row r="3313" spans="1:14" s="14" customFormat="1">
      <c r="A3313" s="21">
        <v>3</v>
      </c>
      <c r="B3313" s="14">
        <v>500</v>
      </c>
      <c r="C3313" s="14">
        <v>400</v>
      </c>
      <c r="D3313" s="14" t="s">
        <v>591</v>
      </c>
      <c r="E3313" s="14">
        <v>500</v>
      </c>
      <c r="F3313" s="21">
        <v>3</v>
      </c>
      <c r="G3313" s="73">
        <v>20</v>
      </c>
      <c r="H3313" s="12">
        <v>0</v>
      </c>
      <c r="I3313" s="12">
        <v>246</v>
      </c>
      <c r="J3313" s="12">
        <v>0</v>
      </c>
      <c r="K3313" s="12">
        <v>0</v>
      </c>
      <c r="L3313" s="12">
        <v>0</v>
      </c>
      <c r="M3313" s="12">
        <v>0</v>
      </c>
      <c r="N3313" s="12">
        <v>0</v>
      </c>
    </row>
    <row r="3314" spans="1:14" s="14" customFormat="1">
      <c r="A3314" s="21">
        <v>3</v>
      </c>
      <c r="B3314" s="14">
        <v>500</v>
      </c>
      <c r="C3314" s="14">
        <v>400</v>
      </c>
      <c r="D3314" s="14" t="s">
        <v>1474</v>
      </c>
      <c r="E3314" s="14">
        <v>500</v>
      </c>
      <c r="F3314" s="21">
        <v>3</v>
      </c>
      <c r="G3314" s="73">
        <v>20</v>
      </c>
      <c r="H3314" s="12">
        <v>0</v>
      </c>
      <c r="I3314" s="12">
        <v>246</v>
      </c>
      <c r="J3314" s="12">
        <v>0</v>
      </c>
      <c r="K3314" s="12">
        <v>0</v>
      </c>
      <c r="L3314" s="12">
        <v>0</v>
      </c>
      <c r="M3314" s="12">
        <v>0</v>
      </c>
      <c r="N3314" s="12">
        <v>0</v>
      </c>
    </row>
    <row r="3315" spans="1:14" s="16" customFormat="1">
      <c r="A3315" s="22">
        <v>3</v>
      </c>
      <c r="B3315" s="16">
        <v>200</v>
      </c>
      <c r="C3315" s="16">
        <v>200</v>
      </c>
      <c r="D3315" s="16" t="s">
        <v>6519</v>
      </c>
      <c r="E3315" s="16">
        <v>80</v>
      </c>
      <c r="F3315" s="22">
        <v>1</v>
      </c>
      <c r="G3315" s="22">
        <v>60</v>
      </c>
      <c r="H3315" s="18">
        <v>0</v>
      </c>
      <c r="I3315" s="18">
        <v>249</v>
      </c>
      <c r="J3315" s="18">
        <v>0</v>
      </c>
      <c r="K3315" s="18">
        <v>0</v>
      </c>
      <c r="L3315" s="12">
        <v>0</v>
      </c>
      <c r="M3315" s="12">
        <v>0</v>
      </c>
      <c r="N3315" s="12">
        <v>0</v>
      </c>
    </row>
    <row r="3316" spans="1:14" s="16" customFormat="1">
      <c r="A3316" s="22">
        <v>3</v>
      </c>
      <c r="B3316" s="16">
        <v>650</v>
      </c>
      <c r="C3316" s="16">
        <v>120</v>
      </c>
      <c r="D3316" s="16" t="s">
        <v>1475</v>
      </c>
      <c r="E3316" s="16">
        <v>80</v>
      </c>
      <c r="F3316" s="22">
        <v>1</v>
      </c>
      <c r="G3316" s="22">
        <v>60</v>
      </c>
      <c r="H3316" s="18">
        <v>0</v>
      </c>
      <c r="I3316" s="18">
        <v>249</v>
      </c>
      <c r="J3316" s="18">
        <v>0</v>
      </c>
      <c r="K3316" s="18">
        <v>0</v>
      </c>
      <c r="L3316" s="12">
        <v>0</v>
      </c>
      <c r="M3316" s="12">
        <v>0</v>
      </c>
      <c r="N3316" s="12">
        <v>0</v>
      </c>
    </row>
    <row r="3317" spans="1:14" s="16" customFormat="1">
      <c r="A3317" s="22">
        <v>3</v>
      </c>
      <c r="B3317" s="16">
        <v>720</v>
      </c>
      <c r="C3317" s="16">
        <v>500</v>
      </c>
      <c r="D3317" s="16" t="s">
        <v>1475</v>
      </c>
      <c r="E3317" s="16">
        <v>80</v>
      </c>
      <c r="F3317" s="22">
        <v>1</v>
      </c>
      <c r="G3317" s="22">
        <v>60</v>
      </c>
      <c r="H3317" s="18">
        <v>0</v>
      </c>
      <c r="I3317" s="18">
        <v>249</v>
      </c>
      <c r="J3317" s="18">
        <v>0</v>
      </c>
      <c r="K3317" s="18">
        <v>0</v>
      </c>
      <c r="L3317" s="12">
        <v>0</v>
      </c>
      <c r="M3317" s="12">
        <v>0</v>
      </c>
      <c r="N3317" s="12">
        <v>0</v>
      </c>
    </row>
    <row r="3318" spans="1:14" s="16" customFormat="1">
      <c r="A3318" s="22">
        <v>3</v>
      </c>
      <c r="B3318" s="16">
        <v>450</v>
      </c>
      <c r="C3318" s="16">
        <v>200</v>
      </c>
      <c r="D3318" s="16" t="s">
        <v>1475</v>
      </c>
      <c r="E3318" s="16">
        <v>80</v>
      </c>
      <c r="F3318" s="22">
        <v>1</v>
      </c>
      <c r="G3318" s="22">
        <v>60</v>
      </c>
      <c r="H3318" s="18">
        <v>0</v>
      </c>
      <c r="I3318" s="18">
        <v>249</v>
      </c>
      <c r="J3318" s="18">
        <v>0</v>
      </c>
      <c r="K3318" s="18">
        <v>0</v>
      </c>
      <c r="L3318" s="12">
        <v>0</v>
      </c>
      <c r="M3318" s="12">
        <v>0</v>
      </c>
      <c r="N3318" s="12">
        <v>0</v>
      </c>
    </row>
    <row r="3320" spans="1:14" s="14" customFormat="1">
      <c r="A3320" s="21">
        <v>3</v>
      </c>
      <c r="B3320" s="14">
        <v>150</v>
      </c>
      <c r="C3320" s="14">
        <v>600</v>
      </c>
      <c r="D3320" s="14" t="s">
        <v>1085</v>
      </c>
      <c r="E3320" s="14">
        <v>150</v>
      </c>
      <c r="F3320" s="21">
        <v>10</v>
      </c>
      <c r="G3320" s="73">
        <v>20</v>
      </c>
      <c r="H3320" s="12">
        <v>0</v>
      </c>
      <c r="I3320" s="12">
        <v>246</v>
      </c>
      <c r="J3320" s="12">
        <v>0</v>
      </c>
      <c r="K3320" s="12">
        <v>0</v>
      </c>
      <c r="L3320" s="12">
        <v>0</v>
      </c>
      <c r="M3320" s="12">
        <v>0</v>
      </c>
      <c r="N3320" s="12">
        <v>0</v>
      </c>
    </row>
    <row r="3321" spans="1:14" s="14" customFormat="1">
      <c r="A3321" s="21">
        <v>3</v>
      </c>
      <c r="B3321" s="14">
        <v>150</v>
      </c>
      <c r="C3321" s="14">
        <v>600</v>
      </c>
      <c r="D3321" s="14" t="s">
        <v>601</v>
      </c>
      <c r="E3321" s="14">
        <v>150</v>
      </c>
      <c r="F3321" s="21">
        <v>10</v>
      </c>
      <c r="G3321" s="73">
        <v>20</v>
      </c>
      <c r="H3321" s="12">
        <v>0</v>
      </c>
      <c r="I3321" s="12">
        <v>246</v>
      </c>
      <c r="J3321" s="12">
        <v>0</v>
      </c>
      <c r="K3321" s="12">
        <v>0</v>
      </c>
      <c r="L3321" s="12">
        <v>0</v>
      </c>
      <c r="M3321" s="12">
        <v>0</v>
      </c>
      <c r="N3321" s="12">
        <v>0</v>
      </c>
    </row>
    <row r="3322" spans="1:14" s="14" customFormat="1">
      <c r="A3322" s="21">
        <v>3</v>
      </c>
      <c r="B3322" s="14">
        <v>150</v>
      </c>
      <c r="C3322" s="14">
        <v>600</v>
      </c>
      <c r="D3322" s="14" t="s">
        <v>590</v>
      </c>
      <c r="E3322" s="14">
        <v>150</v>
      </c>
      <c r="F3322" s="21">
        <v>10</v>
      </c>
      <c r="G3322" s="73">
        <v>20</v>
      </c>
      <c r="H3322" s="12">
        <v>0</v>
      </c>
      <c r="I3322" s="12">
        <v>246</v>
      </c>
      <c r="J3322" s="12">
        <v>0</v>
      </c>
      <c r="K3322" s="12">
        <v>0</v>
      </c>
      <c r="L3322" s="12">
        <v>0</v>
      </c>
      <c r="M3322" s="12">
        <v>0</v>
      </c>
      <c r="N3322" s="12">
        <v>0</v>
      </c>
    </row>
    <row r="3324" spans="1:14" s="14" customFormat="1">
      <c r="A3324" s="21">
        <v>3</v>
      </c>
      <c r="B3324" s="14">
        <v>300</v>
      </c>
      <c r="C3324" s="14">
        <v>600</v>
      </c>
      <c r="D3324" s="14" t="s">
        <v>1085</v>
      </c>
      <c r="E3324" s="14">
        <v>150</v>
      </c>
      <c r="F3324" s="21">
        <v>10</v>
      </c>
      <c r="G3324" s="73">
        <v>20</v>
      </c>
      <c r="H3324" s="12">
        <v>0</v>
      </c>
      <c r="I3324" s="12">
        <v>246</v>
      </c>
      <c r="J3324" s="12">
        <v>0</v>
      </c>
      <c r="K3324" s="12">
        <v>0</v>
      </c>
      <c r="L3324" s="12">
        <v>0</v>
      </c>
      <c r="M3324" s="12">
        <v>0</v>
      </c>
      <c r="N3324" s="12">
        <v>0</v>
      </c>
    </row>
    <row r="3325" spans="1:14" s="14" customFormat="1">
      <c r="A3325" s="21">
        <v>3</v>
      </c>
      <c r="B3325" s="14">
        <v>300</v>
      </c>
      <c r="C3325" s="14">
        <v>600</v>
      </c>
      <c r="D3325" s="14" t="s">
        <v>601</v>
      </c>
      <c r="E3325" s="14">
        <v>150</v>
      </c>
      <c r="F3325" s="21">
        <v>10</v>
      </c>
      <c r="G3325" s="73">
        <v>20</v>
      </c>
      <c r="H3325" s="12">
        <v>0</v>
      </c>
      <c r="I3325" s="12">
        <v>246</v>
      </c>
      <c r="J3325" s="12">
        <v>0</v>
      </c>
      <c r="K3325" s="12">
        <v>0</v>
      </c>
      <c r="L3325" s="12">
        <v>0</v>
      </c>
      <c r="M3325" s="12">
        <v>0</v>
      </c>
      <c r="N3325" s="12">
        <v>0</v>
      </c>
    </row>
    <row r="3326" spans="1:14" s="14" customFormat="1">
      <c r="A3326" s="21">
        <v>3</v>
      </c>
      <c r="B3326" s="14">
        <v>300</v>
      </c>
      <c r="C3326" s="14">
        <v>600</v>
      </c>
      <c r="D3326" s="14" t="s">
        <v>590</v>
      </c>
      <c r="E3326" s="14">
        <v>150</v>
      </c>
      <c r="F3326" s="21">
        <v>10</v>
      </c>
      <c r="G3326" s="73">
        <v>20</v>
      </c>
      <c r="H3326" s="12">
        <v>0</v>
      </c>
      <c r="I3326" s="12">
        <v>246</v>
      </c>
      <c r="J3326" s="12">
        <v>0</v>
      </c>
      <c r="K3326" s="12">
        <v>0</v>
      </c>
      <c r="L3326" s="12">
        <v>0</v>
      </c>
      <c r="M3326" s="12">
        <v>0</v>
      </c>
      <c r="N3326" s="12">
        <v>0</v>
      </c>
    </row>
    <row r="3328" spans="1:14" s="14" customFormat="1">
      <c r="A3328" s="21">
        <v>3</v>
      </c>
      <c r="B3328" s="14">
        <v>450</v>
      </c>
      <c r="C3328" s="14">
        <v>600</v>
      </c>
      <c r="D3328" s="14" t="s">
        <v>1085</v>
      </c>
      <c r="E3328" s="14">
        <v>150</v>
      </c>
      <c r="F3328" s="21">
        <v>10</v>
      </c>
      <c r="G3328" s="73">
        <v>20</v>
      </c>
      <c r="H3328" s="12">
        <v>0</v>
      </c>
      <c r="I3328" s="12">
        <v>246</v>
      </c>
      <c r="J3328" s="12">
        <v>0</v>
      </c>
      <c r="K3328" s="12">
        <v>0</v>
      </c>
      <c r="L3328" s="12">
        <v>0</v>
      </c>
      <c r="M3328" s="12">
        <v>0</v>
      </c>
      <c r="N3328" s="12">
        <v>0</v>
      </c>
    </row>
    <row r="3329" spans="1:14" s="14" customFormat="1">
      <c r="A3329" s="21">
        <v>3</v>
      </c>
      <c r="B3329" s="14">
        <v>450</v>
      </c>
      <c r="C3329" s="14">
        <v>600</v>
      </c>
      <c r="D3329" s="14" t="s">
        <v>601</v>
      </c>
      <c r="E3329" s="14">
        <v>150</v>
      </c>
      <c r="F3329" s="21">
        <v>10</v>
      </c>
      <c r="G3329" s="73">
        <v>20</v>
      </c>
      <c r="H3329" s="12">
        <v>0</v>
      </c>
      <c r="I3329" s="12">
        <v>246</v>
      </c>
      <c r="J3329" s="12">
        <v>0</v>
      </c>
      <c r="K3329" s="12">
        <v>0</v>
      </c>
      <c r="L3329" s="12">
        <v>0</v>
      </c>
      <c r="M3329" s="12">
        <v>0</v>
      </c>
      <c r="N3329" s="12">
        <v>0</v>
      </c>
    </row>
    <row r="3330" spans="1:14" s="14" customFormat="1">
      <c r="A3330" s="21">
        <v>3</v>
      </c>
      <c r="B3330" s="14">
        <v>450</v>
      </c>
      <c r="C3330" s="14">
        <v>600</v>
      </c>
      <c r="D3330" s="14" t="s">
        <v>590</v>
      </c>
      <c r="E3330" s="14">
        <v>150</v>
      </c>
      <c r="F3330" s="21">
        <v>10</v>
      </c>
      <c r="G3330" s="73">
        <v>20</v>
      </c>
      <c r="H3330" s="12">
        <v>0</v>
      </c>
      <c r="I3330" s="12">
        <v>246</v>
      </c>
      <c r="J3330" s="12">
        <v>0</v>
      </c>
      <c r="K3330" s="12">
        <v>0</v>
      </c>
      <c r="L3330" s="12">
        <v>0</v>
      </c>
      <c r="M3330" s="12">
        <v>0</v>
      </c>
      <c r="N3330" s="12">
        <v>0</v>
      </c>
    </row>
    <row r="3332" spans="1:14" s="14" customFormat="1">
      <c r="A3332" s="21">
        <v>3</v>
      </c>
      <c r="B3332" s="14">
        <v>150</v>
      </c>
      <c r="C3332" s="14">
        <v>450</v>
      </c>
      <c r="D3332" s="14" t="s">
        <v>594</v>
      </c>
      <c r="E3332" s="14">
        <v>150</v>
      </c>
      <c r="F3332" s="21">
        <v>10</v>
      </c>
      <c r="G3332" s="73">
        <v>20</v>
      </c>
      <c r="H3332" s="12">
        <v>0</v>
      </c>
      <c r="I3332" s="12">
        <v>246</v>
      </c>
      <c r="J3332" s="12">
        <v>0</v>
      </c>
      <c r="K3332" s="12">
        <v>0</v>
      </c>
      <c r="L3332" s="12">
        <v>0</v>
      </c>
      <c r="M3332" s="12">
        <v>0</v>
      </c>
      <c r="N3332" s="12">
        <v>0</v>
      </c>
    </row>
    <row r="3333" spans="1:14" s="14" customFormat="1">
      <c r="A3333" s="21">
        <v>3</v>
      </c>
      <c r="B3333" s="14">
        <v>150</v>
      </c>
      <c r="C3333" s="14">
        <v>450</v>
      </c>
      <c r="D3333" s="14" t="s">
        <v>596</v>
      </c>
      <c r="E3333" s="14">
        <v>150</v>
      </c>
      <c r="F3333" s="21">
        <v>10</v>
      </c>
      <c r="G3333" s="73">
        <v>20</v>
      </c>
      <c r="H3333" s="12">
        <v>0</v>
      </c>
      <c r="I3333" s="12">
        <v>246</v>
      </c>
      <c r="J3333" s="12">
        <v>0</v>
      </c>
      <c r="K3333" s="12">
        <v>0</v>
      </c>
      <c r="L3333" s="12">
        <v>0</v>
      </c>
      <c r="M3333" s="12">
        <v>0</v>
      </c>
      <c r="N3333" s="12">
        <v>0</v>
      </c>
    </row>
    <row r="3334" spans="1:14" s="14" customFormat="1">
      <c r="A3334" s="21">
        <v>3</v>
      </c>
      <c r="B3334" s="14">
        <v>150</v>
      </c>
      <c r="C3334" s="14">
        <v>450</v>
      </c>
      <c r="D3334" s="14" t="s">
        <v>590</v>
      </c>
      <c r="E3334" s="14">
        <v>150</v>
      </c>
      <c r="F3334" s="21">
        <v>10</v>
      </c>
      <c r="G3334" s="73">
        <v>20</v>
      </c>
      <c r="H3334" s="12">
        <v>0</v>
      </c>
      <c r="I3334" s="12">
        <v>246</v>
      </c>
      <c r="J3334" s="12">
        <v>0</v>
      </c>
      <c r="K3334" s="12">
        <v>0</v>
      </c>
      <c r="L3334" s="12">
        <v>0</v>
      </c>
      <c r="M3334" s="12">
        <v>0</v>
      </c>
      <c r="N3334" s="12">
        <v>0</v>
      </c>
    </row>
    <row r="3336" spans="1:14" s="14" customFormat="1">
      <c r="A3336" s="21">
        <v>3</v>
      </c>
      <c r="B3336" s="14">
        <v>300</v>
      </c>
      <c r="C3336" s="14">
        <v>450</v>
      </c>
      <c r="D3336" s="14" t="s">
        <v>599</v>
      </c>
      <c r="E3336" s="14">
        <v>50</v>
      </c>
      <c r="F3336" s="21">
        <v>10</v>
      </c>
      <c r="G3336" s="73">
        <v>20</v>
      </c>
      <c r="H3336" s="12">
        <v>0</v>
      </c>
      <c r="I3336" s="12">
        <v>246</v>
      </c>
      <c r="J3336" s="12">
        <v>0</v>
      </c>
      <c r="K3336" s="12">
        <v>0</v>
      </c>
      <c r="L3336" s="12">
        <v>0</v>
      </c>
      <c r="M3336" s="12">
        <v>0</v>
      </c>
      <c r="N3336" s="12">
        <v>0</v>
      </c>
    </row>
    <row r="3337" spans="1:14" s="14" customFormat="1">
      <c r="A3337" s="21">
        <v>3</v>
      </c>
      <c r="B3337" s="14">
        <v>300</v>
      </c>
      <c r="C3337" s="14">
        <v>450</v>
      </c>
      <c r="D3337" s="14" t="s">
        <v>594</v>
      </c>
      <c r="E3337" s="14">
        <v>50</v>
      </c>
      <c r="F3337" s="21">
        <v>10</v>
      </c>
      <c r="G3337" s="73">
        <v>20</v>
      </c>
      <c r="H3337" s="12">
        <v>0</v>
      </c>
      <c r="I3337" s="12">
        <v>246</v>
      </c>
      <c r="J3337" s="12">
        <v>0</v>
      </c>
      <c r="K3337" s="12">
        <v>0</v>
      </c>
      <c r="L3337" s="12">
        <v>0</v>
      </c>
      <c r="M3337" s="12">
        <v>0</v>
      </c>
      <c r="N3337" s="12">
        <v>0</v>
      </c>
    </row>
    <row r="3338" spans="1:14" s="14" customFormat="1">
      <c r="A3338" s="21">
        <v>3</v>
      </c>
      <c r="B3338" s="14">
        <v>300</v>
      </c>
      <c r="C3338" s="14">
        <v>450</v>
      </c>
      <c r="D3338" s="14" t="s">
        <v>596</v>
      </c>
      <c r="E3338" s="14">
        <v>50</v>
      </c>
      <c r="F3338" s="21">
        <v>10</v>
      </c>
      <c r="G3338" s="73">
        <v>20</v>
      </c>
      <c r="H3338" s="12">
        <v>0</v>
      </c>
      <c r="I3338" s="12">
        <v>246</v>
      </c>
      <c r="J3338" s="12">
        <v>0</v>
      </c>
      <c r="K3338" s="12">
        <v>0</v>
      </c>
      <c r="L3338" s="12">
        <v>0</v>
      </c>
      <c r="M3338" s="12">
        <v>0</v>
      </c>
      <c r="N3338" s="12">
        <v>0</v>
      </c>
    </row>
    <row r="3339" spans="1:14" s="14" customFormat="1">
      <c r="A3339" s="21">
        <v>3</v>
      </c>
      <c r="B3339" s="14">
        <v>300</v>
      </c>
      <c r="C3339" s="14">
        <v>450</v>
      </c>
      <c r="D3339" s="14" t="s">
        <v>590</v>
      </c>
      <c r="E3339" s="14">
        <v>50</v>
      </c>
      <c r="F3339" s="21">
        <v>10</v>
      </c>
      <c r="G3339" s="73">
        <v>20</v>
      </c>
      <c r="H3339" s="12">
        <v>0</v>
      </c>
      <c r="I3339" s="12">
        <v>246</v>
      </c>
      <c r="J3339" s="12">
        <v>0</v>
      </c>
      <c r="K3339" s="12">
        <v>0</v>
      </c>
      <c r="L3339" s="12">
        <v>0</v>
      </c>
      <c r="M3339" s="12">
        <v>0</v>
      </c>
      <c r="N3339" s="12">
        <v>0</v>
      </c>
    </row>
    <row r="3340" spans="1:14" s="14" customFormat="1">
      <c r="A3340" s="21"/>
      <c r="F3340" s="21"/>
      <c r="G3340" s="21"/>
      <c r="H3340" s="12"/>
      <c r="I3340" s="12"/>
      <c r="J3340" s="12"/>
      <c r="K3340" s="12"/>
    </row>
    <row r="3341" spans="1:14" s="14" customFormat="1">
      <c r="A3341" s="21">
        <v>3</v>
      </c>
      <c r="B3341" s="14">
        <v>450</v>
      </c>
      <c r="C3341" s="14">
        <v>450</v>
      </c>
      <c r="D3341" s="14" t="s">
        <v>594</v>
      </c>
      <c r="E3341" s="14">
        <v>150</v>
      </c>
      <c r="F3341" s="21">
        <v>10</v>
      </c>
      <c r="G3341" s="73">
        <v>20</v>
      </c>
      <c r="H3341" s="12">
        <v>0</v>
      </c>
      <c r="I3341" s="12">
        <v>246</v>
      </c>
      <c r="J3341" s="12">
        <v>0</v>
      </c>
      <c r="K3341" s="12">
        <v>0</v>
      </c>
      <c r="L3341" s="12">
        <v>0</v>
      </c>
      <c r="M3341" s="12">
        <v>0</v>
      </c>
      <c r="N3341" s="12">
        <v>0</v>
      </c>
    </row>
    <row r="3342" spans="1:14" s="14" customFormat="1">
      <c r="A3342" s="21">
        <v>3</v>
      </c>
      <c r="B3342" s="14">
        <v>450</v>
      </c>
      <c r="C3342" s="14">
        <v>450</v>
      </c>
      <c r="D3342" s="14" t="s">
        <v>596</v>
      </c>
      <c r="E3342" s="14">
        <v>150</v>
      </c>
      <c r="F3342" s="21">
        <v>10</v>
      </c>
      <c r="G3342" s="73">
        <v>20</v>
      </c>
      <c r="H3342" s="12">
        <v>0</v>
      </c>
      <c r="I3342" s="12">
        <v>246</v>
      </c>
      <c r="J3342" s="12">
        <v>0</v>
      </c>
      <c r="K3342" s="12">
        <v>0</v>
      </c>
      <c r="L3342" s="12">
        <v>0</v>
      </c>
      <c r="M3342" s="12">
        <v>0</v>
      </c>
      <c r="N3342" s="12">
        <v>0</v>
      </c>
    </row>
    <row r="3343" spans="1:14" s="14" customFormat="1">
      <c r="A3343" s="21">
        <v>3</v>
      </c>
      <c r="B3343" s="14">
        <v>450</v>
      </c>
      <c r="C3343" s="14">
        <v>450</v>
      </c>
      <c r="D3343" s="14" t="s">
        <v>590</v>
      </c>
      <c r="E3343" s="14">
        <v>150</v>
      </c>
      <c r="F3343" s="21">
        <v>10</v>
      </c>
      <c r="G3343" s="73">
        <v>20</v>
      </c>
      <c r="H3343" s="12">
        <v>0</v>
      </c>
      <c r="I3343" s="12">
        <v>246</v>
      </c>
      <c r="J3343" s="12">
        <v>0</v>
      </c>
      <c r="K3343" s="12">
        <v>0</v>
      </c>
      <c r="L3343" s="12">
        <v>0</v>
      </c>
      <c r="M3343" s="12">
        <v>0</v>
      </c>
      <c r="N3343" s="12">
        <v>0</v>
      </c>
    </row>
    <row r="3345" spans="1:14" s="14" customFormat="1">
      <c r="A3345" s="21">
        <v>3</v>
      </c>
      <c r="B3345" s="14">
        <v>150</v>
      </c>
      <c r="C3345" s="14">
        <v>300</v>
      </c>
      <c r="D3345" s="14" t="s">
        <v>594</v>
      </c>
      <c r="E3345" s="14">
        <v>100</v>
      </c>
      <c r="F3345" s="21">
        <v>10</v>
      </c>
      <c r="G3345" s="73">
        <v>20</v>
      </c>
      <c r="H3345" s="12">
        <v>0</v>
      </c>
      <c r="I3345" s="12">
        <v>246</v>
      </c>
      <c r="J3345" s="12">
        <v>0</v>
      </c>
      <c r="K3345" s="12">
        <v>0</v>
      </c>
      <c r="L3345" s="12">
        <v>0</v>
      </c>
      <c r="M3345" s="12">
        <v>0</v>
      </c>
      <c r="N3345" s="12">
        <v>0</v>
      </c>
    </row>
    <row r="3346" spans="1:14" s="14" customFormat="1">
      <c r="A3346" s="21">
        <v>3</v>
      </c>
      <c r="B3346" s="14">
        <v>150</v>
      </c>
      <c r="C3346" s="14">
        <v>300</v>
      </c>
      <c r="D3346" s="14" t="s">
        <v>596</v>
      </c>
      <c r="E3346" s="14">
        <v>100</v>
      </c>
      <c r="F3346" s="21">
        <v>10</v>
      </c>
      <c r="G3346" s="73">
        <v>20</v>
      </c>
      <c r="H3346" s="12">
        <v>0</v>
      </c>
      <c r="I3346" s="12">
        <v>246</v>
      </c>
      <c r="J3346" s="12">
        <v>0</v>
      </c>
      <c r="K3346" s="12">
        <v>0</v>
      </c>
      <c r="L3346" s="12">
        <v>0</v>
      </c>
      <c r="M3346" s="12">
        <v>0</v>
      </c>
      <c r="N3346" s="12">
        <v>0</v>
      </c>
    </row>
    <row r="3347" spans="1:14" s="14" customFormat="1">
      <c r="A3347" s="21">
        <v>3</v>
      </c>
      <c r="B3347" s="14">
        <v>150</v>
      </c>
      <c r="C3347" s="14">
        <v>300</v>
      </c>
      <c r="D3347" s="14" t="s">
        <v>592</v>
      </c>
      <c r="E3347" s="14">
        <v>100</v>
      </c>
      <c r="F3347" s="21">
        <v>10</v>
      </c>
      <c r="G3347" s="73">
        <v>20</v>
      </c>
      <c r="H3347" s="12">
        <v>0</v>
      </c>
      <c r="I3347" s="12">
        <v>246</v>
      </c>
      <c r="J3347" s="12">
        <v>0</v>
      </c>
      <c r="K3347" s="12">
        <v>0</v>
      </c>
      <c r="L3347" s="12">
        <v>0</v>
      </c>
      <c r="M3347" s="12">
        <v>0</v>
      </c>
      <c r="N3347" s="12">
        <v>0</v>
      </c>
    </row>
    <row r="3348" spans="1:14" s="14" customFormat="1">
      <c r="A3348" s="21">
        <v>3</v>
      </c>
      <c r="B3348" s="14">
        <v>150</v>
      </c>
      <c r="C3348" s="14">
        <v>300</v>
      </c>
      <c r="D3348" s="14" t="s">
        <v>593</v>
      </c>
      <c r="E3348" s="14">
        <v>100</v>
      </c>
      <c r="F3348" s="21">
        <v>10</v>
      </c>
      <c r="G3348" s="73">
        <v>20</v>
      </c>
      <c r="H3348" s="12">
        <v>0</v>
      </c>
      <c r="I3348" s="12">
        <v>246</v>
      </c>
      <c r="J3348" s="12">
        <v>0</v>
      </c>
      <c r="K3348" s="12">
        <v>0</v>
      </c>
      <c r="L3348" s="12">
        <v>0</v>
      </c>
      <c r="M3348" s="12">
        <v>0</v>
      </c>
      <c r="N3348" s="12">
        <v>0</v>
      </c>
    </row>
    <row r="3350" spans="1:14" s="14" customFormat="1">
      <c r="A3350" s="21">
        <v>3</v>
      </c>
      <c r="B3350" s="14">
        <v>450</v>
      </c>
      <c r="C3350" s="14">
        <v>300</v>
      </c>
      <c r="D3350" s="14" t="s">
        <v>599</v>
      </c>
      <c r="E3350" s="14">
        <v>80</v>
      </c>
      <c r="F3350" s="21">
        <v>10</v>
      </c>
      <c r="G3350" s="21">
        <v>20</v>
      </c>
      <c r="H3350" s="12">
        <v>0</v>
      </c>
      <c r="I3350" s="12">
        <v>246</v>
      </c>
      <c r="J3350" s="12">
        <v>0</v>
      </c>
      <c r="K3350" s="12">
        <v>0</v>
      </c>
      <c r="L3350" s="12">
        <v>0</v>
      </c>
      <c r="M3350" s="12">
        <v>0</v>
      </c>
      <c r="N3350" s="12">
        <v>0</v>
      </c>
    </row>
    <row r="3351" spans="1:14" s="14" customFormat="1">
      <c r="A3351" s="21">
        <v>3</v>
      </c>
      <c r="B3351" s="14">
        <v>450</v>
      </c>
      <c r="C3351" s="14">
        <v>300</v>
      </c>
      <c r="D3351" s="14" t="s">
        <v>594</v>
      </c>
      <c r="E3351" s="14">
        <v>80</v>
      </c>
      <c r="F3351" s="21">
        <v>10</v>
      </c>
      <c r="G3351" s="21">
        <v>20</v>
      </c>
      <c r="H3351" s="12">
        <v>0</v>
      </c>
      <c r="I3351" s="12">
        <v>246</v>
      </c>
      <c r="J3351" s="12">
        <v>0</v>
      </c>
      <c r="K3351" s="12">
        <v>0</v>
      </c>
      <c r="L3351" s="12">
        <v>0</v>
      </c>
      <c r="M3351" s="12">
        <v>0</v>
      </c>
      <c r="N3351" s="12">
        <v>0</v>
      </c>
    </row>
    <row r="3352" spans="1:14" s="14" customFormat="1">
      <c r="A3352" s="21">
        <v>3</v>
      </c>
      <c r="B3352" s="14">
        <v>450</v>
      </c>
      <c r="C3352" s="14">
        <v>300</v>
      </c>
      <c r="D3352" s="14" t="s">
        <v>596</v>
      </c>
      <c r="E3352" s="14">
        <v>80</v>
      </c>
      <c r="F3352" s="21">
        <v>10</v>
      </c>
      <c r="G3352" s="21">
        <v>20</v>
      </c>
      <c r="H3352" s="12">
        <v>0</v>
      </c>
      <c r="I3352" s="12">
        <v>246</v>
      </c>
      <c r="J3352" s="12">
        <v>0</v>
      </c>
      <c r="K3352" s="12">
        <v>0</v>
      </c>
      <c r="L3352" s="12">
        <v>0</v>
      </c>
      <c r="M3352" s="12">
        <v>0</v>
      </c>
      <c r="N3352" s="12">
        <v>0</v>
      </c>
    </row>
    <row r="3353" spans="1:14" s="14" customFormat="1">
      <c r="A3353" s="21">
        <v>3</v>
      </c>
      <c r="B3353" s="14">
        <v>450</v>
      </c>
      <c r="C3353" s="14">
        <v>300</v>
      </c>
      <c r="D3353" s="14" t="s">
        <v>592</v>
      </c>
      <c r="E3353" s="14">
        <v>80</v>
      </c>
      <c r="F3353" s="21">
        <v>10</v>
      </c>
      <c r="G3353" s="21">
        <v>20</v>
      </c>
      <c r="H3353" s="12">
        <v>0</v>
      </c>
      <c r="I3353" s="12">
        <v>246</v>
      </c>
      <c r="J3353" s="12">
        <v>0</v>
      </c>
      <c r="K3353" s="12">
        <v>0</v>
      </c>
      <c r="L3353" s="12">
        <v>0</v>
      </c>
      <c r="M3353" s="12">
        <v>0</v>
      </c>
      <c r="N3353" s="12">
        <v>0</v>
      </c>
    </row>
    <row r="3354" spans="1:14" s="14" customFormat="1">
      <c r="A3354" s="21">
        <v>3</v>
      </c>
      <c r="B3354" s="14">
        <v>450</v>
      </c>
      <c r="C3354" s="14">
        <v>300</v>
      </c>
      <c r="D3354" s="14" t="s">
        <v>593</v>
      </c>
      <c r="E3354" s="14">
        <v>80</v>
      </c>
      <c r="F3354" s="21">
        <v>10</v>
      </c>
      <c r="G3354" s="21">
        <v>20</v>
      </c>
      <c r="H3354" s="12">
        <v>0</v>
      </c>
      <c r="I3354" s="12">
        <v>246</v>
      </c>
      <c r="J3354" s="12">
        <v>0</v>
      </c>
      <c r="K3354" s="12">
        <v>0</v>
      </c>
      <c r="L3354" s="12">
        <v>0</v>
      </c>
      <c r="M3354" s="12">
        <v>0</v>
      </c>
      <c r="N3354" s="12">
        <v>0</v>
      </c>
    </row>
    <row r="3356" spans="1:14" s="14" customFormat="1">
      <c r="A3356" s="21">
        <v>3</v>
      </c>
      <c r="B3356" s="14">
        <v>150</v>
      </c>
      <c r="C3356" s="14">
        <v>200</v>
      </c>
      <c r="D3356" s="14" t="s">
        <v>594</v>
      </c>
      <c r="E3356" s="14">
        <v>100</v>
      </c>
      <c r="F3356" s="21">
        <v>10</v>
      </c>
      <c r="G3356" s="21">
        <v>20</v>
      </c>
      <c r="H3356" s="12">
        <v>0</v>
      </c>
      <c r="I3356" s="12">
        <v>246</v>
      </c>
      <c r="J3356" s="12">
        <v>0</v>
      </c>
      <c r="K3356" s="12">
        <v>0</v>
      </c>
      <c r="L3356" s="12">
        <v>0</v>
      </c>
      <c r="M3356" s="12">
        <v>0</v>
      </c>
      <c r="N3356" s="12">
        <v>0</v>
      </c>
    </row>
    <row r="3357" spans="1:14" s="14" customFormat="1">
      <c r="A3357" s="21">
        <v>3</v>
      </c>
      <c r="B3357" s="14">
        <v>150</v>
      </c>
      <c r="C3357" s="14">
        <v>200</v>
      </c>
      <c r="D3357" s="14" t="s">
        <v>596</v>
      </c>
      <c r="E3357" s="14">
        <v>100</v>
      </c>
      <c r="F3357" s="21">
        <v>10</v>
      </c>
      <c r="G3357" s="21">
        <v>20</v>
      </c>
      <c r="H3357" s="12">
        <v>0</v>
      </c>
      <c r="I3357" s="12">
        <v>246</v>
      </c>
      <c r="J3357" s="12">
        <v>0</v>
      </c>
      <c r="K3357" s="12">
        <v>0</v>
      </c>
      <c r="L3357" s="12">
        <v>0</v>
      </c>
      <c r="M3357" s="12">
        <v>0</v>
      </c>
      <c r="N3357" s="12">
        <v>0</v>
      </c>
    </row>
    <row r="3358" spans="1:14" s="14" customFormat="1">
      <c r="A3358" s="21">
        <v>3</v>
      </c>
      <c r="B3358" s="14">
        <v>150</v>
      </c>
      <c r="C3358" s="14">
        <v>200</v>
      </c>
      <c r="D3358" s="14" t="s">
        <v>592</v>
      </c>
      <c r="E3358" s="14">
        <v>100</v>
      </c>
      <c r="F3358" s="21">
        <v>10</v>
      </c>
      <c r="G3358" s="21">
        <v>20</v>
      </c>
      <c r="H3358" s="12">
        <v>0</v>
      </c>
      <c r="I3358" s="12">
        <v>246</v>
      </c>
      <c r="J3358" s="12">
        <v>0</v>
      </c>
      <c r="K3358" s="12">
        <v>0</v>
      </c>
      <c r="L3358" s="12">
        <v>0</v>
      </c>
      <c r="M3358" s="12">
        <v>0</v>
      </c>
      <c r="N3358" s="12">
        <v>0</v>
      </c>
    </row>
    <row r="3359" spans="1:14" s="14" customFormat="1">
      <c r="A3359" s="21">
        <v>3</v>
      </c>
      <c r="B3359" s="14">
        <v>150</v>
      </c>
      <c r="C3359" s="14">
        <v>200</v>
      </c>
      <c r="D3359" s="14" t="s">
        <v>598</v>
      </c>
      <c r="E3359" s="14">
        <v>100</v>
      </c>
      <c r="F3359" s="21">
        <v>10</v>
      </c>
      <c r="G3359" s="21">
        <v>20</v>
      </c>
      <c r="H3359" s="12">
        <v>0</v>
      </c>
      <c r="I3359" s="12">
        <v>246</v>
      </c>
      <c r="J3359" s="12">
        <v>0</v>
      </c>
      <c r="K3359" s="12">
        <v>0</v>
      </c>
      <c r="L3359" s="12">
        <v>0</v>
      </c>
      <c r="M3359" s="12">
        <v>0</v>
      </c>
      <c r="N3359" s="12">
        <v>0</v>
      </c>
    </row>
    <row r="3360" spans="1:14" s="14" customFormat="1">
      <c r="A3360" s="21">
        <v>3</v>
      </c>
      <c r="B3360" s="14">
        <v>150</v>
      </c>
      <c r="C3360" s="14">
        <v>200</v>
      </c>
      <c r="D3360" s="14" t="s">
        <v>593</v>
      </c>
      <c r="E3360" s="14">
        <v>100</v>
      </c>
      <c r="F3360" s="21">
        <v>10</v>
      </c>
      <c r="G3360" s="21">
        <v>20</v>
      </c>
      <c r="H3360" s="12">
        <v>0</v>
      </c>
      <c r="I3360" s="12">
        <v>246</v>
      </c>
      <c r="J3360" s="12">
        <v>0</v>
      </c>
      <c r="K3360" s="12">
        <v>0</v>
      </c>
      <c r="L3360" s="12">
        <v>0</v>
      </c>
      <c r="M3360" s="12">
        <v>0</v>
      </c>
      <c r="N3360" s="12">
        <v>0</v>
      </c>
    </row>
    <row r="3362" spans="1:14" s="14" customFormat="1">
      <c r="A3362" s="21">
        <v>3</v>
      </c>
      <c r="B3362" s="14">
        <v>300</v>
      </c>
      <c r="C3362" s="14">
        <v>200</v>
      </c>
      <c r="D3362" s="14" t="s">
        <v>594</v>
      </c>
      <c r="E3362" s="14">
        <v>60</v>
      </c>
      <c r="F3362" s="21">
        <v>10</v>
      </c>
      <c r="G3362" s="21">
        <v>20</v>
      </c>
      <c r="H3362" s="12">
        <v>0</v>
      </c>
      <c r="I3362" s="12">
        <v>246</v>
      </c>
      <c r="J3362" s="12">
        <v>0</v>
      </c>
      <c r="K3362" s="12">
        <v>0</v>
      </c>
      <c r="L3362" s="12">
        <v>0</v>
      </c>
      <c r="M3362" s="12">
        <v>0</v>
      </c>
      <c r="N3362" s="12">
        <v>0</v>
      </c>
    </row>
    <row r="3363" spans="1:14" s="14" customFormat="1">
      <c r="A3363" s="21">
        <v>3</v>
      </c>
      <c r="B3363" s="14">
        <v>300</v>
      </c>
      <c r="C3363" s="14">
        <v>200</v>
      </c>
      <c r="D3363" s="14" t="s">
        <v>596</v>
      </c>
      <c r="E3363" s="14">
        <v>60</v>
      </c>
      <c r="F3363" s="21">
        <v>10</v>
      </c>
      <c r="G3363" s="21">
        <v>20</v>
      </c>
      <c r="H3363" s="12">
        <v>0</v>
      </c>
      <c r="I3363" s="12">
        <v>246</v>
      </c>
      <c r="J3363" s="12">
        <v>0</v>
      </c>
      <c r="K3363" s="12">
        <v>0</v>
      </c>
      <c r="L3363" s="12">
        <v>0</v>
      </c>
      <c r="M3363" s="12">
        <v>0</v>
      </c>
      <c r="N3363" s="12">
        <v>0</v>
      </c>
    </row>
    <row r="3364" spans="1:14" s="14" customFormat="1">
      <c r="A3364" s="21">
        <v>3</v>
      </c>
      <c r="B3364" s="14">
        <v>300</v>
      </c>
      <c r="C3364" s="14">
        <v>200</v>
      </c>
      <c r="D3364" s="14" t="s">
        <v>592</v>
      </c>
      <c r="E3364" s="14">
        <v>60</v>
      </c>
      <c r="F3364" s="21">
        <v>10</v>
      </c>
      <c r="G3364" s="21">
        <v>20</v>
      </c>
      <c r="H3364" s="12">
        <v>0</v>
      </c>
      <c r="I3364" s="12">
        <v>246</v>
      </c>
      <c r="J3364" s="12">
        <v>0</v>
      </c>
      <c r="K3364" s="12">
        <v>0</v>
      </c>
      <c r="L3364" s="12">
        <v>0</v>
      </c>
      <c r="M3364" s="12">
        <v>0</v>
      </c>
      <c r="N3364" s="12">
        <v>0</v>
      </c>
    </row>
    <row r="3365" spans="1:14" s="14" customFormat="1">
      <c r="A3365" s="21">
        <v>3</v>
      </c>
      <c r="B3365" s="14">
        <v>300</v>
      </c>
      <c r="C3365" s="14">
        <v>200</v>
      </c>
      <c r="D3365" s="14" t="s">
        <v>598</v>
      </c>
      <c r="E3365" s="14">
        <v>60</v>
      </c>
      <c r="F3365" s="21">
        <v>10</v>
      </c>
      <c r="G3365" s="21">
        <v>20</v>
      </c>
      <c r="H3365" s="12">
        <v>0</v>
      </c>
      <c r="I3365" s="12">
        <v>246</v>
      </c>
      <c r="J3365" s="12">
        <v>0</v>
      </c>
      <c r="K3365" s="12">
        <v>0</v>
      </c>
      <c r="L3365" s="12">
        <v>0</v>
      </c>
      <c r="M3365" s="12">
        <v>0</v>
      </c>
      <c r="N3365" s="12">
        <v>0</v>
      </c>
    </row>
    <row r="3366" spans="1:14" s="14" customFormat="1">
      <c r="A3366" s="21">
        <v>3</v>
      </c>
      <c r="B3366" s="14">
        <v>300</v>
      </c>
      <c r="C3366" s="14">
        <v>200</v>
      </c>
      <c r="D3366" s="14" t="s">
        <v>593</v>
      </c>
      <c r="E3366" s="14">
        <v>60</v>
      </c>
      <c r="F3366" s="21">
        <v>10</v>
      </c>
      <c r="G3366" s="21">
        <v>20</v>
      </c>
      <c r="H3366" s="12">
        <v>0</v>
      </c>
      <c r="I3366" s="12">
        <v>246</v>
      </c>
      <c r="J3366" s="12">
        <v>0</v>
      </c>
      <c r="K3366" s="12">
        <v>0</v>
      </c>
      <c r="L3366" s="12">
        <v>0</v>
      </c>
      <c r="M3366" s="12">
        <v>0</v>
      </c>
      <c r="N3366" s="12">
        <v>0</v>
      </c>
    </row>
    <row r="3368" spans="1:14" s="14" customFormat="1">
      <c r="A3368" s="21">
        <v>3</v>
      </c>
      <c r="B3368" s="14">
        <v>450</v>
      </c>
      <c r="C3368" s="14">
        <v>200</v>
      </c>
      <c r="D3368" s="14" t="s">
        <v>594</v>
      </c>
      <c r="E3368" s="14">
        <v>100</v>
      </c>
      <c r="F3368" s="21">
        <v>10</v>
      </c>
      <c r="G3368" s="21">
        <v>20</v>
      </c>
      <c r="H3368" s="12">
        <v>0</v>
      </c>
      <c r="I3368" s="12">
        <v>246</v>
      </c>
      <c r="J3368" s="12">
        <v>0</v>
      </c>
      <c r="K3368" s="12">
        <v>0</v>
      </c>
      <c r="L3368" s="12">
        <v>0</v>
      </c>
      <c r="M3368" s="12">
        <v>0</v>
      </c>
      <c r="N3368" s="12">
        <v>0</v>
      </c>
    </row>
    <row r="3369" spans="1:14" s="14" customFormat="1">
      <c r="A3369" s="21">
        <v>3</v>
      </c>
      <c r="B3369" s="14">
        <v>450</v>
      </c>
      <c r="C3369" s="14">
        <v>200</v>
      </c>
      <c r="D3369" s="14" t="s">
        <v>596</v>
      </c>
      <c r="E3369" s="14">
        <v>100</v>
      </c>
      <c r="F3369" s="21">
        <v>10</v>
      </c>
      <c r="G3369" s="21">
        <v>20</v>
      </c>
      <c r="H3369" s="12">
        <v>0</v>
      </c>
      <c r="I3369" s="12">
        <v>246</v>
      </c>
      <c r="J3369" s="12">
        <v>0</v>
      </c>
      <c r="K3369" s="12">
        <v>0</v>
      </c>
      <c r="L3369" s="12">
        <v>0</v>
      </c>
      <c r="M3369" s="12">
        <v>0</v>
      </c>
      <c r="N3369" s="12">
        <v>0</v>
      </c>
    </row>
    <row r="3370" spans="1:14" s="14" customFormat="1">
      <c r="A3370" s="21">
        <v>3</v>
      </c>
      <c r="B3370" s="14">
        <v>450</v>
      </c>
      <c r="C3370" s="14">
        <v>200</v>
      </c>
      <c r="D3370" s="14" t="s">
        <v>592</v>
      </c>
      <c r="E3370" s="14">
        <v>100</v>
      </c>
      <c r="F3370" s="21">
        <v>10</v>
      </c>
      <c r="G3370" s="21">
        <v>20</v>
      </c>
      <c r="H3370" s="12">
        <v>0</v>
      </c>
      <c r="I3370" s="12">
        <v>246</v>
      </c>
      <c r="J3370" s="12">
        <v>0</v>
      </c>
      <c r="K3370" s="12">
        <v>0</v>
      </c>
      <c r="L3370" s="12">
        <v>0</v>
      </c>
      <c r="M3370" s="12">
        <v>0</v>
      </c>
      <c r="N3370" s="12">
        <v>0</v>
      </c>
    </row>
    <row r="3371" spans="1:14" s="14" customFormat="1">
      <c r="A3371" s="21">
        <v>3</v>
      </c>
      <c r="B3371" s="14">
        <v>450</v>
      </c>
      <c r="C3371" s="14">
        <v>200</v>
      </c>
      <c r="D3371" s="14" t="s">
        <v>598</v>
      </c>
      <c r="E3371" s="14">
        <v>100</v>
      </c>
      <c r="F3371" s="21">
        <v>10</v>
      </c>
      <c r="G3371" s="21">
        <v>20</v>
      </c>
      <c r="H3371" s="12">
        <v>0</v>
      </c>
      <c r="I3371" s="12">
        <v>246</v>
      </c>
      <c r="J3371" s="12">
        <v>0</v>
      </c>
      <c r="K3371" s="12">
        <v>0</v>
      </c>
      <c r="L3371" s="12">
        <v>0</v>
      </c>
      <c r="M3371" s="12">
        <v>0</v>
      </c>
      <c r="N3371" s="12">
        <v>0</v>
      </c>
    </row>
    <row r="3372" spans="1:14" s="14" customFormat="1">
      <c r="A3372" s="21">
        <v>3</v>
      </c>
      <c r="B3372" s="14">
        <v>450</v>
      </c>
      <c r="C3372" s="14">
        <v>200</v>
      </c>
      <c r="D3372" s="14" t="s">
        <v>593</v>
      </c>
      <c r="E3372" s="14">
        <v>100</v>
      </c>
      <c r="F3372" s="21">
        <v>10</v>
      </c>
      <c r="G3372" s="21">
        <v>20</v>
      </c>
      <c r="H3372" s="12">
        <v>0</v>
      </c>
      <c r="I3372" s="12">
        <v>246</v>
      </c>
      <c r="J3372" s="12">
        <v>0</v>
      </c>
      <c r="K3372" s="12">
        <v>0</v>
      </c>
      <c r="L3372" s="12">
        <v>0</v>
      </c>
      <c r="M3372" s="12">
        <v>0</v>
      </c>
      <c r="N3372" s="12">
        <v>0</v>
      </c>
    </row>
    <row r="3374" spans="1:14" s="14" customFormat="1">
      <c r="A3374" s="21">
        <v>3</v>
      </c>
      <c r="B3374" s="14">
        <v>700</v>
      </c>
      <c r="C3374" s="14">
        <v>600</v>
      </c>
      <c r="D3374" s="14" t="s">
        <v>594</v>
      </c>
      <c r="E3374" s="14">
        <v>80</v>
      </c>
      <c r="F3374" s="21">
        <v>10</v>
      </c>
      <c r="G3374" s="21">
        <v>20</v>
      </c>
      <c r="H3374" s="12">
        <v>0</v>
      </c>
      <c r="I3374" s="12">
        <v>246</v>
      </c>
      <c r="J3374" s="12">
        <v>0</v>
      </c>
      <c r="K3374" s="12">
        <v>0</v>
      </c>
      <c r="L3374" s="12">
        <v>0</v>
      </c>
      <c r="M3374" s="12">
        <v>0</v>
      </c>
      <c r="N3374" s="12">
        <v>0</v>
      </c>
    </row>
    <row r="3375" spans="1:14" s="14" customFormat="1">
      <c r="A3375" s="21">
        <v>3</v>
      </c>
      <c r="B3375" s="14">
        <v>700</v>
      </c>
      <c r="C3375" s="14">
        <v>600</v>
      </c>
      <c r="D3375" s="14" t="s">
        <v>596</v>
      </c>
      <c r="E3375" s="14">
        <v>80</v>
      </c>
      <c r="F3375" s="21">
        <v>10</v>
      </c>
      <c r="G3375" s="21">
        <v>20</v>
      </c>
      <c r="H3375" s="12">
        <v>0</v>
      </c>
      <c r="I3375" s="12">
        <v>246</v>
      </c>
      <c r="J3375" s="12">
        <v>0</v>
      </c>
      <c r="K3375" s="12">
        <v>0</v>
      </c>
      <c r="L3375" s="12">
        <v>0</v>
      </c>
      <c r="M3375" s="12">
        <v>0</v>
      </c>
      <c r="N3375" s="12">
        <v>0</v>
      </c>
    </row>
    <row r="3376" spans="1:14" s="14" customFormat="1">
      <c r="A3376" s="21">
        <v>3</v>
      </c>
      <c r="B3376" s="14">
        <v>700</v>
      </c>
      <c r="C3376" s="14">
        <v>600</v>
      </c>
      <c r="D3376" s="14" t="s">
        <v>592</v>
      </c>
      <c r="E3376" s="14">
        <v>80</v>
      </c>
      <c r="F3376" s="21">
        <v>10</v>
      </c>
      <c r="G3376" s="21">
        <v>20</v>
      </c>
      <c r="H3376" s="12">
        <v>0</v>
      </c>
      <c r="I3376" s="12">
        <v>246</v>
      </c>
      <c r="J3376" s="12">
        <v>0</v>
      </c>
      <c r="K3376" s="12">
        <v>0</v>
      </c>
      <c r="L3376" s="12">
        <v>0</v>
      </c>
      <c r="M3376" s="12">
        <v>0</v>
      </c>
      <c r="N3376" s="12">
        <v>0</v>
      </c>
    </row>
    <row r="3377" spans="1:14" s="14" customFormat="1">
      <c r="A3377" s="21">
        <v>3</v>
      </c>
      <c r="B3377" s="14">
        <v>700</v>
      </c>
      <c r="C3377" s="14">
        <v>600</v>
      </c>
      <c r="D3377" s="14" t="s">
        <v>598</v>
      </c>
      <c r="E3377" s="14">
        <v>80</v>
      </c>
      <c r="F3377" s="21">
        <v>10</v>
      </c>
      <c r="G3377" s="21">
        <v>20</v>
      </c>
      <c r="H3377" s="12">
        <v>0</v>
      </c>
      <c r="I3377" s="12">
        <v>246</v>
      </c>
      <c r="J3377" s="12">
        <v>0</v>
      </c>
      <c r="K3377" s="12">
        <v>0</v>
      </c>
      <c r="L3377" s="12">
        <v>0</v>
      </c>
      <c r="M3377" s="12">
        <v>0</v>
      </c>
      <c r="N3377" s="12">
        <v>0</v>
      </c>
    </row>
    <row r="3378" spans="1:14" s="14" customFormat="1">
      <c r="A3378" s="21">
        <v>3</v>
      </c>
      <c r="B3378" s="14">
        <v>700</v>
      </c>
      <c r="C3378" s="14">
        <v>600</v>
      </c>
      <c r="D3378" s="14" t="s">
        <v>593</v>
      </c>
      <c r="E3378" s="14">
        <v>80</v>
      </c>
      <c r="F3378" s="21">
        <v>10</v>
      </c>
      <c r="G3378" s="21">
        <v>20</v>
      </c>
      <c r="H3378" s="12">
        <v>0</v>
      </c>
      <c r="I3378" s="12">
        <v>246</v>
      </c>
      <c r="J3378" s="12">
        <v>0</v>
      </c>
      <c r="K3378" s="12">
        <v>0</v>
      </c>
      <c r="L3378" s="12">
        <v>0</v>
      </c>
      <c r="M3378" s="12">
        <v>0</v>
      </c>
      <c r="N3378" s="12">
        <v>0</v>
      </c>
    </row>
    <row r="3380" spans="1:14" s="14" customFormat="1">
      <c r="A3380" s="21">
        <v>3</v>
      </c>
      <c r="B3380" s="14">
        <v>700</v>
      </c>
      <c r="C3380" s="14">
        <v>450</v>
      </c>
      <c r="D3380" s="14" t="s">
        <v>594</v>
      </c>
      <c r="E3380" s="14">
        <v>150</v>
      </c>
      <c r="F3380" s="21">
        <v>10</v>
      </c>
      <c r="G3380" s="21">
        <v>20</v>
      </c>
      <c r="H3380" s="12">
        <v>0</v>
      </c>
      <c r="I3380" s="12">
        <v>246</v>
      </c>
      <c r="J3380" s="12">
        <v>0</v>
      </c>
      <c r="K3380" s="12">
        <v>0</v>
      </c>
      <c r="L3380" s="12">
        <v>0</v>
      </c>
      <c r="M3380" s="12">
        <v>0</v>
      </c>
      <c r="N3380" s="12">
        <v>0</v>
      </c>
    </row>
    <row r="3381" spans="1:14" s="14" customFormat="1">
      <c r="A3381" s="21">
        <v>3</v>
      </c>
      <c r="B3381" s="14">
        <v>700</v>
      </c>
      <c r="C3381" s="14">
        <v>450</v>
      </c>
      <c r="D3381" s="14" t="s">
        <v>596</v>
      </c>
      <c r="E3381" s="14">
        <v>150</v>
      </c>
      <c r="F3381" s="21">
        <v>10</v>
      </c>
      <c r="G3381" s="21">
        <v>20</v>
      </c>
      <c r="H3381" s="12">
        <v>0</v>
      </c>
      <c r="I3381" s="12">
        <v>246</v>
      </c>
      <c r="J3381" s="12">
        <v>0</v>
      </c>
      <c r="K3381" s="12">
        <v>0</v>
      </c>
      <c r="L3381" s="12">
        <v>0</v>
      </c>
      <c r="M3381" s="12">
        <v>0</v>
      </c>
      <c r="N3381" s="12">
        <v>0</v>
      </c>
    </row>
    <row r="3382" spans="1:14" s="14" customFormat="1">
      <c r="A3382" s="21">
        <v>3</v>
      </c>
      <c r="B3382" s="14">
        <v>700</v>
      </c>
      <c r="C3382" s="14">
        <v>450</v>
      </c>
      <c r="D3382" s="14" t="s">
        <v>592</v>
      </c>
      <c r="E3382" s="14">
        <v>150</v>
      </c>
      <c r="F3382" s="21">
        <v>10</v>
      </c>
      <c r="G3382" s="21">
        <v>20</v>
      </c>
      <c r="H3382" s="12">
        <v>0</v>
      </c>
      <c r="I3382" s="12">
        <v>246</v>
      </c>
      <c r="J3382" s="12">
        <v>0</v>
      </c>
      <c r="K3382" s="12">
        <v>0</v>
      </c>
      <c r="L3382" s="12">
        <v>0</v>
      </c>
      <c r="M3382" s="12">
        <v>0</v>
      </c>
      <c r="N3382" s="12">
        <v>0</v>
      </c>
    </row>
    <row r="3383" spans="1:14" s="14" customFormat="1">
      <c r="A3383" s="21">
        <v>3</v>
      </c>
      <c r="B3383" s="14">
        <v>700</v>
      </c>
      <c r="C3383" s="14">
        <v>450</v>
      </c>
      <c r="D3383" s="14" t="s">
        <v>598</v>
      </c>
      <c r="E3383" s="14">
        <v>150</v>
      </c>
      <c r="F3383" s="21">
        <v>10</v>
      </c>
      <c r="G3383" s="21">
        <v>20</v>
      </c>
      <c r="H3383" s="12">
        <v>0</v>
      </c>
      <c r="I3383" s="12">
        <v>246</v>
      </c>
      <c r="J3383" s="12">
        <v>0</v>
      </c>
      <c r="K3383" s="12">
        <v>0</v>
      </c>
      <c r="L3383" s="12">
        <v>0</v>
      </c>
      <c r="M3383" s="12">
        <v>0</v>
      </c>
      <c r="N3383" s="12">
        <v>0</v>
      </c>
    </row>
    <row r="3384" spans="1:14" s="14" customFormat="1">
      <c r="A3384" s="21">
        <v>3</v>
      </c>
      <c r="B3384" s="14">
        <v>700</v>
      </c>
      <c r="C3384" s="14">
        <v>450</v>
      </c>
      <c r="D3384" s="14" t="s">
        <v>593</v>
      </c>
      <c r="E3384" s="14">
        <v>150</v>
      </c>
      <c r="F3384" s="21">
        <v>10</v>
      </c>
      <c r="G3384" s="21">
        <v>20</v>
      </c>
      <c r="H3384" s="12">
        <v>0</v>
      </c>
      <c r="I3384" s="12">
        <v>246</v>
      </c>
      <c r="J3384" s="12">
        <v>0</v>
      </c>
      <c r="K3384" s="12">
        <v>0</v>
      </c>
      <c r="L3384" s="12">
        <v>0</v>
      </c>
      <c r="M3384" s="12">
        <v>0</v>
      </c>
      <c r="N3384" s="12">
        <v>0</v>
      </c>
    </row>
    <row r="3386" spans="1:14" s="14" customFormat="1">
      <c r="A3386" s="21">
        <v>3</v>
      </c>
      <c r="B3386" s="14">
        <v>800</v>
      </c>
      <c r="C3386" s="14">
        <v>150</v>
      </c>
      <c r="D3386" s="14" t="s">
        <v>594</v>
      </c>
      <c r="E3386" s="14">
        <v>150</v>
      </c>
      <c r="F3386" s="21">
        <v>10</v>
      </c>
      <c r="G3386" s="21">
        <v>20</v>
      </c>
      <c r="H3386" s="12">
        <v>0</v>
      </c>
      <c r="I3386" s="12">
        <v>246</v>
      </c>
      <c r="J3386" s="12">
        <v>0</v>
      </c>
      <c r="K3386" s="12">
        <v>0</v>
      </c>
      <c r="L3386" s="12">
        <v>0</v>
      </c>
      <c r="M3386" s="12">
        <v>0</v>
      </c>
      <c r="N3386" s="12">
        <v>0</v>
      </c>
    </row>
    <row r="3387" spans="1:14" s="14" customFormat="1">
      <c r="A3387" s="21">
        <v>3</v>
      </c>
      <c r="B3387" s="14">
        <v>800</v>
      </c>
      <c r="C3387" s="14">
        <v>150</v>
      </c>
      <c r="D3387" s="14" t="s">
        <v>596</v>
      </c>
      <c r="E3387" s="14">
        <v>150</v>
      </c>
      <c r="F3387" s="21">
        <v>10</v>
      </c>
      <c r="G3387" s="21">
        <v>20</v>
      </c>
      <c r="H3387" s="12">
        <v>0</v>
      </c>
      <c r="I3387" s="12">
        <v>246</v>
      </c>
      <c r="J3387" s="12">
        <v>0</v>
      </c>
      <c r="K3387" s="12">
        <v>0</v>
      </c>
      <c r="L3387" s="12">
        <v>0</v>
      </c>
      <c r="M3387" s="12">
        <v>0</v>
      </c>
      <c r="N3387" s="12">
        <v>0</v>
      </c>
    </row>
    <row r="3388" spans="1:14" s="14" customFormat="1">
      <c r="A3388" s="21">
        <v>3</v>
      </c>
      <c r="B3388" s="14">
        <v>800</v>
      </c>
      <c r="C3388" s="14">
        <v>150</v>
      </c>
      <c r="D3388" s="14" t="s">
        <v>592</v>
      </c>
      <c r="E3388" s="14">
        <v>150</v>
      </c>
      <c r="F3388" s="21">
        <v>10</v>
      </c>
      <c r="G3388" s="21">
        <v>20</v>
      </c>
      <c r="H3388" s="12">
        <v>0</v>
      </c>
      <c r="I3388" s="12">
        <v>246</v>
      </c>
      <c r="J3388" s="12">
        <v>0</v>
      </c>
      <c r="K3388" s="12">
        <v>0</v>
      </c>
      <c r="L3388" s="12">
        <v>0</v>
      </c>
      <c r="M3388" s="12">
        <v>0</v>
      </c>
      <c r="N3388" s="12">
        <v>0</v>
      </c>
    </row>
    <row r="3389" spans="1:14" s="14" customFormat="1">
      <c r="A3389" s="21">
        <v>3</v>
      </c>
      <c r="B3389" s="14">
        <v>800</v>
      </c>
      <c r="C3389" s="14">
        <v>150</v>
      </c>
      <c r="D3389" s="14" t="s">
        <v>598</v>
      </c>
      <c r="E3389" s="14">
        <v>150</v>
      </c>
      <c r="F3389" s="21">
        <v>10</v>
      </c>
      <c r="G3389" s="21">
        <v>20</v>
      </c>
      <c r="H3389" s="12">
        <v>0</v>
      </c>
      <c r="I3389" s="12">
        <v>246</v>
      </c>
      <c r="J3389" s="12">
        <v>0</v>
      </c>
      <c r="K3389" s="12">
        <v>0</v>
      </c>
      <c r="L3389" s="12">
        <v>0</v>
      </c>
      <c r="M3389" s="12">
        <v>0</v>
      </c>
      <c r="N3389" s="12">
        <v>0</v>
      </c>
    </row>
    <row r="3390" spans="1:14" s="14" customFormat="1">
      <c r="A3390" s="21">
        <v>3</v>
      </c>
      <c r="B3390" s="14">
        <v>800</v>
      </c>
      <c r="C3390" s="14">
        <v>150</v>
      </c>
      <c r="D3390" s="14" t="s">
        <v>593</v>
      </c>
      <c r="E3390" s="14">
        <v>150</v>
      </c>
      <c r="F3390" s="21">
        <v>10</v>
      </c>
      <c r="G3390" s="21">
        <v>20</v>
      </c>
      <c r="H3390" s="12">
        <v>0</v>
      </c>
      <c r="I3390" s="12">
        <v>246</v>
      </c>
      <c r="J3390" s="12">
        <v>0</v>
      </c>
      <c r="K3390" s="12">
        <v>0</v>
      </c>
      <c r="L3390" s="12">
        <v>0</v>
      </c>
      <c r="M3390" s="12">
        <v>0</v>
      </c>
      <c r="N3390" s="12">
        <v>0</v>
      </c>
    </row>
    <row r="3392" spans="1:14" s="14" customFormat="1">
      <c r="A3392" s="21">
        <v>3</v>
      </c>
      <c r="B3392" s="14">
        <v>800</v>
      </c>
      <c r="C3392" s="14">
        <v>300</v>
      </c>
      <c r="D3392" s="14" t="s">
        <v>594</v>
      </c>
      <c r="E3392" s="14">
        <v>150</v>
      </c>
      <c r="F3392" s="21">
        <v>10</v>
      </c>
      <c r="G3392" s="21">
        <v>20</v>
      </c>
      <c r="H3392" s="12">
        <v>0</v>
      </c>
      <c r="I3392" s="12">
        <v>246</v>
      </c>
      <c r="J3392" s="12">
        <v>0</v>
      </c>
      <c r="K3392" s="12">
        <v>0</v>
      </c>
      <c r="L3392" s="12">
        <v>0</v>
      </c>
      <c r="M3392" s="12">
        <v>0</v>
      </c>
      <c r="N3392" s="12">
        <v>0</v>
      </c>
    </row>
    <row r="3393" spans="1:14" s="14" customFormat="1">
      <c r="A3393" s="21">
        <v>3</v>
      </c>
      <c r="B3393" s="14">
        <v>800</v>
      </c>
      <c r="C3393" s="14">
        <v>300</v>
      </c>
      <c r="D3393" s="14" t="s">
        <v>596</v>
      </c>
      <c r="E3393" s="14">
        <v>150</v>
      </c>
      <c r="F3393" s="21">
        <v>10</v>
      </c>
      <c r="G3393" s="21">
        <v>20</v>
      </c>
      <c r="H3393" s="12">
        <v>0</v>
      </c>
      <c r="I3393" s="12">
        <v>246</v>
      </c>
      <c r="J3393" s="12">
        <v>0</v>
      </c>
      <c r="K3393" s="12">
        <v>0</v>
      </c>
      <c r="L3393" s="12">
        <v>0</v>
      </c>
      <c r="M3393" s="12">
        <v>0</v>
      </c>
      <c r="N3393" s="12">
        <v>0</v>
      </c>
    </row>
    <row r="3394" spans="1:14" s="14" customFormat="1">
      <c r="A3394" s="21">
        <v>3</v>
      </c>
      <c r="B3394" s="14">
        <v>800</v>
      </c>
      <c r="C3394" s="14">
        <v>300</v>
      </c>
      <c r="D3394" s="14" t="s">
        <v>592</v>
      </c>
      <c r="E3394" s="14">
        <v>150</v>
      </c>
      <c r="F3394" s="21">
        <v>10</v>
      </c>
      <c r="G3394" s="21">
        <v>20</v>
      </c>
      <c r="H3394" s="12">
        <v>0</v>
      </c>
      <c r="I3394" s="12">
        <v>246</v>
      </c>
      <c r="J3394" s="12">
        <v>0</v>
      </c>
      <c r="K3394" s="12">
        <v>0</v>
      </c>
      <c r="L3394" s="12">
        <v>0</v>
      </c>
      <c r="M3394" s="12">
        <v>0</v>
      </c>
      <c r="N3394" s="12">
        <v>0</v>
      </c>
    </row>
    <row r="3395" spans="1:14" s="14" customFormat="1">
      <c r="A3395" s="21">
        <v>3</v>
      </c>
      <c r="B3395" s="14">
        <v>800</v>
      </c>
      <c r="C3395" s="14">
        <v>300</v>
      </c>
      <c r="D3395" s="14" t="s">
        <v>598</v>
      </c>
      <c r="E3395" s="14">
        <v>150</v>
      </c>
      <c r="F3395" s="21">
        <v>10</v>
      </c>
      <c r="G3395" s="21">
        <v>20</v>
      </c>
      <c r="H3395" s="12">
        <v>0</v>
      </c>
      <c r="I3395" s="12">
        <v>246</v>
      </c>
      <c r="J3395" s="12">
        <v>0</v>
      </c>
      <c r="K3395" s="12">
        <v>0</v>
      </c>
      <c r="L3395" s="12">
        <v>0</v>
      </c>
      <c r="M3395" s="12">
        <v>0</v>
      </c>
      <c r="N3395" s="12">
        <v>0</v>
      </c>
    </row>
    <row r="3396" spans="1:14" s="14" customFormat="1">
      <c r="A3396" s="21">
        <v>3</v>
      </c>
      <c r="B3396" s="14">
        <v>800</v>
      </c>
      <c r="C3396" s="14">
        <v>300</v>
      </c>
      <c r="D3396" s="14" t="s">
        <v>593</v>
      </c>
      <c r="E3396" s="14">
        <v>150</v>
      </c>
      <c r="F3396" s="21">
        <v>10</v>
      </c>
      <c r="G3396" s="21">
        <v>20</v>
      </c>
      <c r="H3396" s="12">
        <v>0</v>
      </c>
      <c r="I3396" s="12">
        <v>246</v>
      </c>
      <c r="J3396" s="12">
        <v>0</v>
      </c>
      <c r="K3396" s="12">
        <v>0</v>
      </c>
      <c r="L3396" s="12">
        <v>0</v>
      </c>
      <c r="M3396" s="12">
        <v>0</v>
      </c>
      <c r="N3396" s="12">
        <v>0</v>
      </c>
    </row>
    <row r="3398" spans="1:14" s="14" customFormat="1">
      <c r="A3398" s="21">
        <v>3</v>
      </c>
      <c r="B3398" s="14">
        <v>800</v>
      </c>
      <c r="C3398" s="14">
        <v>450</v>
      </c>
      <c r="D3398" s="14" t="s">
        <v>594</v>
      </c>
      <c r="E3398" s="14">
        <v>150</v>
      </c>
      <c r="F3398" s="21">
        <v>10</v>
      </c>
      <c r="G3398" s="21">
        <v>20</v>
      </c>
      <c r="H3398" s="12">
        <v>0</v>
      </c>
      <c r="I3398" s="12">
        <v>246</v>
      </c>
      <c r="J3398" s="12">
        <v>0</v>
      </c>
      <c r="K3398" s="12">
        <v>0</v>
      </c>
      <c r="L3398" s="12">
        <v>0</v>
      </c>
      <c r="M3398" s="12">
        <v>0</v>
      </c>
      <c r="N3398" s="12">
        <v>0</v>
      </c>
    </row>
    <row r="3399" spans="1:14" s="14" customFormat="1">
      <c r="A3399" s="21">
        <v>3</v>
      </c>
      <c r="B3399" s="14">
        <v>800</v>
      </c>
      <c r="C3399" s="14">
        <v>450</v>
      </c>
      <c r="D3399" s="14" t="s">
        <v>596</v>
      </c>
      <c r="E3399" s="14">
        <v>150</v>
      </c>
      <c r="F3399" s="21">
        <v>10</v>
      </c>
      <c r="G3399" s="21">
        <v>20</v>
      </c>
      <c r="H3399" s="12">
        <v>0</v>
      </c>
      <c r="I3399" s="12">
        <v>246</v>
      </c>
      <c r="J3399" s="12">
        <v>0</v>
      </c>
      <c r="K3399" s="12">
        <v>0</v>
      </c>
      <c r="L3399" s="12">
        <v>0</v>
      </c>
      <c r="M3399" s="12">
        <v>0</v>
      </c>
      <c r="N3399" s="12">
        <v>0</v>
      </c>
    </row>
    <row r="3400" spans="1:14" s="14" customFormat="1">
      <c r="A3400" s="21">
        <v>3</v>
      </c>
      <c r="B3400" s="14">
        <v>800</v>
      </c>
      <c r="C3400" s="14">
        <v>450</v>
      </c>
      <c r="D3400" s="14" t="s">
        <v>592</v>
      </c>
      <c r="E3400" s="14">
        <v>150</v>
      </c>
      <c r="F3400" s="21">
        <v>10</v>
      </c>
      <c r="G3400" s="21">
        <v>20</v>
      </c>
      <c r="H3400" s="12">
        <v>0</v>
      </c>
      <c r="I3400" s="12">
        <v>246</v>
      </c>
      <c r="J3400" s="12">
        <v>0</v>
      </c>
      <c r="K3400" s="12">
        <v>0</v>
      </c>
      <c r="L3400" s="12">
        <v>0</v>
      </c>
      <c r="M3400" s="12">
        <v>0</v>
      </c>
      <c r="N3400" s="12">
        <v>0</v>
      </c>
    </row>
    <row r="3401" spans="1:14" s="14" customFormat="1">
      <c r="A3401" s="21">
        <v>3</v>
      </c>
      <c r="B3401" s="14">
        <v>800</v>
      </c>
      <c r="C3401" s="14">
        <v>450</v>
      </c>
      <c r="D3401" s="14" t="s">
        <v>598</v>
      </c>
      <c r="E3401" s="14">
        <v>150</v>
      </c>
      <c r="F3401" s="21">
        <v>10</v>
      </c>
      <c r="G3401" s="21">
        <v>20</v>
      </c>
      <c r="H3401" s="12">
        <v>0</v>
      </c>
      <c r="I3401" s="12">
        <v>246</v>
      </c>
      <c r="J3401" s="12">
        <v>0</v>
      </c>
      <c r="K3401" s="12">
        <v>0</v>
      </c>
      <c r="L3401" s="12">
        <v>0</v>
      </c>
      <c r="M3401" s="12">
        <v>0</v>
      </c>
      <c r="N3401" s="12">
        <v>0</v>
      </c>
    </row>
    <row r="3402" spans="1:14" s="14" customFormat="1">
      <c r="A3402" s="21">
        <v>3</v>
      </c>
      <c r="B3402" s="14">
        <v>800</v>
      </c>
      <c r="C3402" s="14">
        <v>450</v>
      </c>
      <c r="D3402" s="14" t="s">
        <v>593</v>
      </c>
      <c r="E3402" s="14">
        <v>150</v>
      </c>
      <c r="F3402" s="21">
        <v>10</v>
      </c>
      <c r="G3402" s="21">
        <v>20</v>
      </c>
      <c r="H3402" s="12">
        <v>0</v>
      </c>
      <c r="I3402" s="12">
        <v>246</v>
      </c>
      <c r="J3402" s="12">
        <v>0</v>
      </c>
      <c r="K3402" s="12">
        <v>0</v>
      </c>
      <c r="L3402" s="12">
        <v>0</v>
      </c>
      <c r="M3402" s="12">
        <v>0</v>
      </c>
      <c r="N3402" s="12">
        <v>0</v>
      </c>
    </row>
    <row r="3404" spans="1:14" s="14" customFormat="1">
      <c r="A3404" s="21">
        <v>3</v>
      </c>
      <c r="B3404" s="14">
        <v>650</v>
      </c>
      <c r="C3404" s="14">
        <v>120</v>
      </c>
      <c r="D3404" s="14" t="s">
        <v>594</v>
      </c>
      <c r="E3404" s="14">
        <v>100</v>
      </c>
      <c r="F3404" s="21">
        <v>10</v>
      </c>
      <c r="G3404" s="21">
        <v>20</v>
      </c>
      <c r="H3404" s="12">
        <v>0</v>
      </c>
      <c r="I3404" s="12">
        <v>246</v>
      </c>
      <c r="J3404" s="12">
        <v>0</v>
      </c>
      <c r="K3404" s="12">
        <v>0</v>
      </c>
      <c r="L3404" s="12">
        <v>0</v>
      </c>
      <c r="M3404" s="12">
        <v>0</v>
      </c>
      <c r="N3404" s="12">
        <v>0</v>
      </c>
    </row>
    <row r="3405" spans="1:14" s="14" customFormat="1">
      <c r="A3405" s="21">
        <v>3</v>
      </c>
      <c r="B3405" s="14">
        <v>650</v>
      </c>
      <c r="C3405" s="14">
        <v>120</v>
      </c>
      <c r="D3405" s="14" t="s">
        <v>596</v>
      </c>
      <c r="E3405" s="14">
        <v>100</v>
      </c>
      <c r="F3405" s="21">
        <v>10</v>
      </c>
      <c r="G3405" s="21">
        <v>20</v>
      </c>
      <c r="H3405" s="12">
        <v>0</v>
      </c>
      <c r="I3405" s="12">
        <v>246</v>
      </c>
      <c r="J3405" s="12">
        <v>0</v>
      </c>
      <c r="K3405" s="12">
        <v>0</v>
      </c>
      <c r="L3405" s="12">
        <v>0</v>
      </c>
      <c r="M3405" s="12">
        <v>0</v>
      </c>
      <c r="N3405" s="12">
        <v>0</v>
      </c>
    </row>
    <row r="3406" spans="1:14" s="14" customFormat="1">
      <c r="A3406" s="21">
        <v>3</v>
      </c>
      <c r="B3406" s="14">
        <v>650</v>
      </c>
      <c r="C3406" s="14">
        <v>120</v>
      </c>
      <c r="D3406" s="14" t="s">
        <v>592</v>
      </c>
      <c r="E3406" s="14">
        <v>100</v>
      </c>
      <c r="F3406" s="21">
        <v>10</v>
      </c>
      <c r="G3406" s="21">
        <v>20</v>
      </c>
      <c r="H3406" s="12">
        <v>0</v>
      </c>
      <c r="I3406" s="12">
        <v>246</v>
      </c>
      <c r="J3406" s="12">
        <v>0</v>
      </c>
      <c r="K3406" s="12">
        <v>0</v>
      </c>
      <c r="L3406" s="12">
        <v>0</v>
      </c>
      <c r="M3406" s="12">
        <v>0</v>
      </c>
      <c r="N3406" s="12">
        <v>0</v>
      </c>
    </row>
    <row r="3407" spans="1:14" s="14" customFormat="1">
      <c r="A3407" s="21">
        <v>3</v>
      </c>
      <c r="B3407" s="14">
        <v>650</v>
      </c>
      <c r="C3407" s="14">
        <v>120</v>
      </c>
      <c r="D3407" s="14" t="s">
        <v>598</v>
      </c>
      <c r="E3407" s="14">
        <v>100</v>
      </c>
      <c r="F3407" s="21">
        <v>10</v>
      </c>
      <c r="G3407" s="21">
        <v>20</v>
      </c>
      <c r="H3407" s="12">
        <v>0</v>
      </c>
      <c r="I3407" s="12">
        <v>246</v>
      </c>
      <c r="J3407" s="12">
        <v>0</v>
      </c>
      <c r="K3407" s="12">
        <v>0</v>
      </c>
      <c r="L3407" s="12">
        <v>0</v>
      </c>
      <c r="M3407" s="12">
        <v>0</v>
      </c>
      <c r="N3407" s="12">
        <v>0</v>
      </c>
    </row>
    <row r="3408" spans="1:14" s="14" customFormat="1">
      <c r="A3408" s="21">
        <v>3</v>
      </c>
      <c r="B3408" s="14">
        <v>650</v>
      </c>
      <c r="C3408" s="14">
        <v>120</v>
      </c>
      <c r="D3408" s="14" t="s">
        <v>593</v>
      </c>
      <c r="E3408" s="14">
        <v>100</v>
      </c>
      <c r="F3408" s="21">
        <v>10</v>
      </c>
      <c r="G3408" s="21">
        <v>20</v>
      </c>
      <c r="H3408" s="12">
        <v>0</v>
      </c>
      <c r="I3408" s="12">
        <v>246</v>
      </c>
      <c r="J3408" s="12">
        <v>0</v>
      </c>
      <c r="K3408" s="12">
        <v>0</v>
      </c>
      <c r="L3408" s="12">
        <v>0</v>
      </c>
      <c r="M3408" s="12">
        <v>0</v>
      </c>
      <c r="N3408" s="12">
        <v>0</v>
      </c>
    </row>
    <row r="3410" spans="1:14">
      <c r="A3410" s="11" t="s">
        <v>1222</v>
      </c>
    </row>
    <row r="3411" spans="1:14">
      <c r="A3411" s="11" t="s">
        <v>1476</v>
      </c>
    </row>
    <row r="3412" spans="1:14">
      <c r="A3412" s="11" t="s">
        <v>1477</v>
      </c>
    </row>
    <row r="3413" spans="1:14">
      <c r="A3413" s="11" t="s">
        <v>1478</v>
      </c>
    </row>
    <row r="3414" spans="1:14">
      <c r="A3414" s="11" t="s">
        <v>1479</v>
      </c>
      <c r="B3414" s="12">
        <v>220</v>
      </c>
      <c r="C3414" s="12">
        <v>170</v>
      </c>
      <c r="D3414" s="12" t="s">
        <v>579</v>
      </c>
      <c r="E3414" s="12">
        <v>150</v>
      </c>
      <c r="F3414" s="73">
        <v>30</v>
      </c>
      <c r="G3414" s="73">
        <v>60</v>
      </c>
      <c r="H3414" s="12">
        <v>0</v>
      </c>
      <c r="I3414" s="12">
        <v>246</v>
      </c>
      <c r="J3414" s="12">
        <v>0</v>
      </c>
      <c r="K3414" s="12">
        <v>0</v>
      </c>
      <c r="L3414" s="12">
        <v>0</v>
      </c>
      <c r="M3414" s="12">
        <v>0</v>
      </c>
      <c r="N3414" s="12">
        <v>0</v>
      </c>
    </row>
    <row r="3415" spans="1:14">
      <c r="A3415" s="11" t="s">
        <v>1480</v>
      </c>
      <c r="B3415" s="12">
        <v>220</v>
      </c>
      <c r="C3415" s="12">
        <v>170</v>
      </c>
      <c r="D3415" s="12" t="s">
        <v>577</v>
      </c>
      <c r="E3415" s="12">
        <v>150</v>
      </c>
      <c r="F3415" s="73">
        <v>30</v>
      </c>
      <c r="G3415" s="73">
        <v>60</v>
      </c>
      <c r="H3415" s="12">
        <v>0</v>
      </c>
      <c r="I3415" s="12">
        <v>246</v>
      </c>
      <c r="J3415" s="12">
        <v>0</v>
      </c>
      <c r="K3415" s="12">
        <v>0</v>
      </c>
      <c r="L3415" s="12">
        <v>0</v>
      </c>
      <c r="M3415" s="12">
        <v>0</v>
      </c>
      <c r="N3415" s="12">
        <v>0</v>
      </c>
    </row>
    <row r="3416" spans="1:14">
      <c r="A3416" s="11" t="s">
        <v>1480</v>
      </c>
      <c r="B3416" s="12">
        <v>220</v>
      </c>
      <c r="C3416" s="12">
        <v>170</v>
      </c>
      <c r="D3416" s="12" t="s">
        <v>570</v>
      </c>
      <c r="E3416" s="12">
        <v>150</v>
      </c>
      <c r="F3416" s="73">
        <v>30</v>
      </c>
      <c r="G3416" s="73">
        <v>60</v>
      </c>
      <c r="H3416" s="12">
        <v>0</v>
      </c>
      <c r="I3416" s="12">
        <v>246</v>
      </c>
      <c r="J3416" s="12">
        <v>0</v>
      </c>
      <c r="K3416" s="12">
        <v>0</v>
      </c>
      <c r="L3416" s="12">
        <v>0</v>
      </c>
      <c r="M3416" s="12">
        <v>0</v>
      </c>
      <c r="N3416" s="12">
        <v>0</v>
      </c>
    </row>
    <row r="3417" spans="1:14">
      <c r="A3417" s="11" t="s">
        <v>1480</v>
      </c>
      <c r="B3417" s="12">
        <v>220</v>
      </c>
      <c r="C3417" s="12">
        <v>170</v>
      </c>
      <c r="D3417" s="12" t="s">
        <v>1481</v>
      </c>
      <c r="E3417" s="12">
        <v>150</v>
      </c>
      <c r="F3417" s="73">
        <v>30</v>
      </c>
      <c r="G3417" s="73">
        <v>60</v>
      </c>
      <c r="H3417" s="12">
        <v>0</v>
      </c>
      <c r="I3417" s="12">
        <v>246</v>
      </c>
      <c r="J3417" s="12">
        <v>0</v>
      </c>
      <c r="K3417" s="12">
        <v>0</v>
      </c>
      <c r="L3417" s="12">
        <v>0</v>
      </c>
      <c r="M3417" s="12">
        <v>0</v>
      </c>
      <c r="N3417" s="12">
        <v>0</v>
      </c>
    </row>
    <row r="3418" spans="1:14">
      <c r="A3418" s="11" t="s">
        <v>1480</v>
      </c>
      <c r="B3418" s="12">
        <v>220</v>
      </c>
      <c r="C3418" s="12">
        <v>170</v>
      </c>
      <c r="D3418" s="12" t="s">
        <v>569</v>
      </c>
      <c r="E3418" s="12">
        <v>150</v>
      </c>
      <c r="F3418" s="73">
        <v>3</v>
      </c>
      <c r="G3418" s="73">
        <v>60</v>
      </c>
      <c r="H3418" s="12">
        <v>0</v>
      </c>
      <c r="I3418" s="12">
        <v>246</v>
      </c>
      <c r="J3418" s="12">
        <v>0</v>
      </c>
      <c r="K3418" s="12">
        <v>0</v>
      </c>
      <c r="L3418" s="12">
        <v>0</v>
      </c>
      <c r="M3418" s="12">
        <v>0</v>
      </c>
      <c r="N3418" s="12">
        <v>0</v>
      </c>
    </row>
    <row r="3419" spans="1:14">
      <c r="A3419" s="11" t="s">
        <v>1482</v>
      </c>
    </row>
    <row r="3420" spans="1:14">
      <c r="A3420" s="11" t="s">
        <v>1479</v>
      </c>
      <c r="B3420" s="12">
        <v>250</v>
      </c>
      <c r="C3420" s="12">
        <v>140</v>
      </c>
      <c r="D3420" s="12" t="s">
        <v>579</v>
      </c>
      <c r="E3420" s="12">
        <v>60</v>
      </c>
      <c r="F3420" s="73">
        <v>6</v>
      </c>
      <c r="G3420" s="73">
        <v>15</v>
      </c>
      <c r="H3420" s="12">
        <v>0</v>
      </c>
      <c r="I3420" s="12">
        <v>246</v>
      </c>
      <c r="J3420" s="12">
        <v>0</v>
      </c>
      <c r="K3420" s="12">
        <v>0</v>
      </c>
      <c r="L3420" s="12">
        <v>0</v>
      </c>
      <c r="M3420" s="12">
        <v>0</v>
      </c>
      <c r="N3420" s="12">
        <v>0</v>
      </c>
    </row>
    <row r="3421" spans="1:14">
      <c r="A3421" s="11" t="s">
        <v>1480</v>
      </c>
      <c r="B3421" s="12">
        <v>250</v>
      </c>
      <c r="C3421" s="12">
        <v>140</v>
      </c>
      <c r="D3421" s="12" t="s">
        <v>577</v>
      </c>
      <c r="E3421" s="12">
        <v>60</v>
      </c>
      <c r="F3421" s="73">
        <v>6</v>
      </c>
      <c r="G3421" s="73">
        <v>15</v>
      </c>
      <c r="H3421" s="12">
        <v>0</v>
      </c>
      <c r="I3421" s="12">
        <v>246</v>
      </c>
      <c r="J3421" s="12">
        <v>0</v>
      </c>
      <c r="K3421" s="12">
        <v>0</v>
      </c>
      <c r="L3421" s="12">
        <v>0</v>
      </c>
      <c r="M3421" s="12">
        <v>0</v>
      </c>
      <c r="N3421" s="12">
        <v>0</v>
      </c>
    </row>
    <row r="3422" spans="1:14">
      <c r="A3422" s="11" t="s">
        <v>1480</v>
      </c>
      <c r="B3422" s="12">
        <v>250</v>
      </c>
      <c r="C3422" s="12">
        <v>140</v>
      </c>
      <c r="D3422" s="12" t="s">
        <v>570</v>
      </c>
      <c r="E3422" s="12">
        <v>60</v>
      </c>
      <c r="F3422" s="73">
        <v>6</v>
      </c>
      <c r="G3422" s="73">
        <v>15</v>
      </c>
      <c r="H3422" s="12">
        <v>0</v>
      </c>
      <c r="I3422" s="12">
        <v>246</v>
      </c>
      <c r="J3422" s="12">
        <v>0</v>
      </c>
      <c r="K3422" s="12">
        <v>0</v>
      </c>
      <c r="L3422" s="12">
        <v>0</v>
      </c>
      <c r="M3422" s="12">
        <v>0</v>
      </c>
      <c r="N3422" s="12">
        <v>0</v>
      </c>
    </row>
    <row r="3423" spans="1:14">
      <c r="A3423" s="11" t="s">
        <v>1483</v>
      </c>
    </row>
    <row r="3424" spans="1:14">
      <c r="A3424" s="11" t="s">
        <v>1479</v>
      </c>
      <c r="B3424" s="12">
        <v>160</v>
      </c>
      <c r="C3424" s="12">
        <v>230</v>
      </c>
      <c r="D3424" s="12" t="s">
        <v>579</v>
      </c>
      <c r="E3424" s="12">
        <v>60</v>
      </c>
      <c r="F3424" s="73">
        <v>6</v>
      </c>
      <c r="G3424" s="73">
        <v>15</v>
      </c>
      <c r="H3424" s="12">
        <v>0</v>
      </c>
      <c r="I3424" s="12">
        <v>246</v>
      </c>
      <c r="J3424" s="12">
        <v>0</v>
      </c>
      <c r="K3424" s="12">
        <v>0</v>
      </c>
      <c r="L3424" s="12">
        <v>0</v>
      </c>
      <c r="M3424" s="12">
        <v>0</v>
      </c>
      <c r="N3424" s="12">
        <v>0</v>
      </c>
    </row>
    <row r="3425" spans="1:14">
      <c r="A3425" s="11" t="s">
        <v>1480</v>
      </c>
      <c r="B3425" s="12">
        <v>160</v>
      </c>
      <c r="C3425" s="12">
        <v>230</v>
      </c>
      <c r="D3425" s="12" t="s">
        <v>577</v>
      </c>
      <c r="E3425" s="12">
        <v>60</v>
      </c>
      <c r="F3425" s="73">
        <v>6</v>
      </c>
      <c r="G3425" s="73">
        <v>15</v>
      </c>
      <c r="H3425" s="12">
        <v>0</v>
      </c>
      <c r="I3425" s="12">
        <v>246</v>
      </c>
      <c r="J3425" s="12">
        <v>0</v>
      </c>
      <c r="K3425" s="12">
        <v>0</v>
      </c>
      <c r="L3425" s="12">
        <v>0</v>
      </c>
      <c r="M3425" s="12">
        <v>0</v>
      </c>
      <c r="N3425" s="12">
        <v>0</v>
      </c>
    </row>
    <row r="3426" spans="1:14">
      <c r="A3426" s="11" t="s">
        <v>1480</v>
      </c>
      <c r="B3426" s="12">
        <v>160</v>
      </c>
      <c r="C3426" s="12">
        <v>230</v>
      </c>
      <c r="D3426" s="12" t="s">
        <v>570</v>
      </c>
      <c r="E3426" s="12">
        <v>60</v>
      </c>
      <c r="F3426" s="73">
        <v>6</v>
      </c>
      <c r="G3426" s="73">
        <v>15</v>
      </c>
      <c r="H3426" s="12">
        <v>0</v>
      </c>
      <c r="I3426" s="12">
        <v>246</v>
      </c>
      <c r="J3426" s="12">
        <v>0</v>
      </c>
      <c r="K3426" s="12">
        <v>0</v>
      </c>
      <c r="L3426" s="12">
        <v>0</v>
      </c>
      <c r="M3426" s="12">
        <v>0</v>
      </c>
      <c r="N3426" s="12">
        <v>0</v>
      </c>
    </row>
    <row r="3427" spans="1:14">
      <c r="A3427" s="11" t="s">
        <v>1484</v>
      </c>
    </row>
    <row r="3428" spans="1:14">
      <c r="A3428" s="11" t="s">
        <v>1479</v>
      </c>
      <c r="B3428" s="12">
        <v>210</v>
      </c>
      <c r="C3428" s="12">
        <v>85</v>
      </c>
      <c r="D3428" s="12" t="s">
        <v>579</v>
      </c>
      <c r="E3428" s="12">
        <v>50</v>
      </c>
      <c r="F3428" s="73">
        <v>6</v>
      </c>
      <c r="G3428" s="73">
        <v>15</v>
      </c>
      <c r="H3428" s="12">
        <v>0</v>
      </c>
      <c r="I3428" s="12">
        <v>246</v>
      </c>
      <c r="J3428" s="12">
        <v>0</v>
      </c>
      <c r="K3428" s="12">
        <v>0</v>
      </c>
      <c r="L3428" s="12">
        <v>0</v>
      </c>
      <c r="M3428" s="12">
        <v>0</v>
      </c>
      <c r="N3428" s="12">
        <v>0</v>
      </c>
    </row>
    <row r="3429" spans="1:14">
      <c r="A3429" s="11" t="s">
        <v>1480</v>
      </c>
      <c r="B3429" s="12">
        <v>210</v>
      </c>
      <c r="C3429" s="12">
        <v>85</v>
      </c>
      <c r="D3429" s="12" t="s">
        <v>577</v>
      </c>
      <c r="E3429" s="12">
        <v>50</v>
      </c>
      <c r="F3429" s="73">
        <v>6</v>
      </c>
      <c r="G3429" s="73">
        <v>15</v>
      </c>
      <c r="H3429" s="12">
        <v>0</v>
      </c>
      <c r="I3429" s="12">
        <v>246</v>
      </c>
      <c r="J3429" s="12">
        <v>0</v>
      </c>
      <c r="K3429" s="12">
        <v>0</v>
      </c>
      <c r="L3429" s="12">
        <v>0</v>
      </c>
      <c r="M3429" s="12">
        <v>0</v>
      </c>
      <c r="N3429" s="12">
        <v>0</v>
      </c>
    </row>
    <row r="3430" spans="1:14">
      <c r="A3430" s="11" t="s">
        <v>1480</v>
      </c>
      <c r="B3430" s="12">
        <v>210</v>
      </c>
      <c r="C3430" s="12">
        <v>85</v>
      </c>
      <c r="D3430" s="12" t="s">
        <v>570</v>
      </c>
      <c r="E3430" s="12">
        <v>50</v>
      </c>
      <c r="F3430" s="73">
        <v>6</v>
      </c>
      <c r="G3430" s="73">
        <v>15</v>
      </c>
      <c r="H3430" s="12">
        <v>0</v>
      </c>
      <c r="I3430" s="12">
        <v>246</v>
      </c>
      <c r="J3430" s="12">
        <v>0</v>
      </c>
      <c r="K3430" s="12">
        <v>0</v>
      </c>
      <c r="L3430" s="12">
        <v>0</v>
      </c>
      <c r="M3430" s="12">
        <v>0</v>
      </c>
      <c r="N3430" s="12">
        <v>0</v>
      </c>
    </row>
    <row r="3431" spans="1:14">
      <c r="A3431" s="11" t="s">
        <v>1485</v>
      </c>
    </row>
    <row r="3432" spans="1:14">
      <c r="A3432" s="11" t="s">
        <v>1479</v>
      </c>
      <c r="B3432" s="12">
        <v>170</v>
      </c>
      <c r="C3432" s="12">
        <v>120</v>
      </c>
      <c r="D3432" s="12" t="s">
        <v>579</v>
      </c>
      <c r="E3432" s="12">
        <v>80</v>
      </c>
      <c r="F3432" s="73">
        <v>6</v>
      </c>
      <c r="G3432" s="73">
        <v>15</v>
      </c>
      <c r="H3432" s="12">
        <v>0</v>
      </c>
      <c r="I3432" s="12">
        <v>246</v>
      </c>
      <c r="J3432" s="12">
        <v>0</v>
      </c>
      <c r="K3432" s="12">
        <v>0</v>
      </c>
      <c r="L3432" s="12">
        <v>0</v>
      </c>
      <c r="M3432" s="12">
        <v>0</v>
      </c>
      <c r="N3432" s="12">
        <v>0</v>
      </c>
    </row>
    <row r="3433" spans="1:14">
      <c r="A3433" s="11" t="s">
        <v>1480</v>
      </c>
      <c r="B3433" s="12">
        <v>170</v>
      </c>
      <c r="C3433" s="12">
        <v>120</v>
      </c>
      <c r="D3433" s="12" t="s">
        <v>577</v>
      </c>
      <c r="E3433" s="12">
        <v>80</v>
      </c>
      <c r="F3433" s="73">
        <v>6</v>
      </c>
      <c r="G3433" s="73">
        <v>15</v>
      </c>
      <c r="H3433" s="12">
        <v>0</v>
      </c>
      <c r="I3433" s="12">
        <v>246</v>
      </c>
      <c r="J3433" s="12">
        <v>0</v>
      </c>
      <c r="K3433" s="12">
        <v>0</v>
      </c>
      <c r="L3433" s="12">
        <v>0</v>
      </c>
      <c r="M3433" s="12">
        <v>0</v>
      </c>
      <c r="N3433" s="12">
        <v>0</v>
      </c>
    </row>
    <row r="3434" spans="1:14">
      <c r="A3434" s="11" t="s">
        <v>1480</v>
      </c>
      <c r="B3434" s="12">
        <v>170</v>
      </c>
      <c r="C3434" s="12">
        <v>120</v>
      </c>
      <c r="D3434" s="12" t="s">
        <v>570</v>
      </c>
      <c r="E3434" s="12">
        <v>80</v>
      </c>
      <c r="F3434" s="73">
        <v>6</v>
      </c>
      <c r="G3434" s="73">
        <v>15</v>
      </c>
      <c r="H3434" s="12">
        <v>0</v>
      </c>
      <c r="I3434" s="12">
        <v>246</v>
      </c>
      <c r="J3434" s="12">
        <v>0</v>
      </c>
      <c r="K3434" s="12">
        <v>0</v>
      </c>
      <c r="L3434" s="12">
        <v>0</v>
      </c>
      <c r="M3434" s="12">
        <v>0</v>
      </c>
      <c r="N3434" s="12">
        <v>0</v>
      </c>
    </row>
    <row r="3435" spans="1:14">
      <c r="A3435" s="11" t="s">
        <v>1486</v>
      </c>
    </row>
    <row r="3436" spans="1:14">
      <c r="A3436" s="11" t="s">
        <v>1479</v>
      </c>
      <c r="B3436" s="12">
        <v>130</v>
      </c>
      <c r="C3436" s="12">
        <v>160</v>
      </c>
      <c r="D3436" s="12" t="s">
        <v>579</v>
      </c>
      <c r="E3436" s="12">
        <v>50</v>
      </c>
      <c r="F3436" s="73">
        <v>6</v>
      </c>
      <c r="G3436" s="73">
        <v>15</v>
      </c>
      <c r="H3436" s="12">
        <v>0</v>
      </c>
      <c r="I3436" s="12">
        <v>246</v>
      </c>
      <c r="J3436" s="12">
        <v>0</v>
      </c>
      <c r="K3436" s="12">
        <v>0</v>
      </c>
      <c r="L3436" s="12">
        <v>0</v>
      </c>
      <c r="M3436" s="12">
        <v>0</v>
      </c>
      <c r="N3436" s="12">
        <v>0</v>
      </c>
    </row>
    <row r="3437" spans="1:14">
      <c r="A3437" s="11" t="s">
        <v>1480</v>
      </c>
      <c r="B3437" s="12">
        <v>130</v>
      </c>
      <c r="C3437" s="12">
        <v>160</v>
      </c>
      <c r="D3437" s="12" t="s">
        <v>577</v>
      </c>
      <c r="E3437" s="12">
        <v>50</v>
      </c>
      <c r="F3437" s="73">
        <v>6</v>
      </c>
      <c r="G3437" s="73">
        <v>15</v>
      </c>
      <c r="H3437" s="12">
        <v>0</v>
      </c>
      <c r="I3437" s="12">
        <v>246</v>
      </c>
      <c r="J3437" s="12">
        <v>0</v>
      </c>
      <c r="K3437" s="12">
        <v>0</v>
      </c>
      <c r="L3437" s="12">
        <v>0</v>
      </c>
      <c r="M3437" s="12">
        <v>0</v>
      </c>
      <c r="N3437" s="12">
        <v>0</v>
      </c>
    </row>
    <row r="3438" spans="1:14">
      <c r="A3438" s="11" t="s">
        <v>1480</v>
      </c>
      <c r="B3438" s="12">
        <v>130</v>
      </c>
      <c r="C3438" s="12">
        <v>160</v>
      </c>
      <c r="D3438" s="12" t="s">
        <v>570</v>
      </c>
      <c r="E3438" s="12">
        <v>50</v>
      </c>
      <c r="F3438" s="73">
        <v>6</v>
      </c>
      <c r="G3438" s="73">
        <v>15</v>
      </c>
      <c r="H3438" s="12">
        <v>0</v>
      </c>
      <c r="I3438" s="12">
        <v>246</v>
      </c>
      <c r="J3438" s="12">
        <v>0</v>
      </c>
      <c r="K3438" s="12">
        <v>0</v>
      </c>
      <c r="L3438" s="12">
        <v>0</v>
      </c>
      <c r="M3438" s="12">
        <v>0</v>
      </c>
      <c r="N3438" s="12">
        <v>0</v>
      </c>
    </row>
    <row r="3439" spans="1:14">
      <c r="A3439" s="11" t="s">
        <v>1487</v>
      </c>
    </row>
    <row r="3440" spans="1:14">
      <c r="A3440" s="11" t="s">
        <v>1479</v>
      </c>
      <c r="B3440" s="12">
        <v>310</v>
      </c>
      <c r="C3440" s="12">
        <v>190</v>
      </c>
      <c r="D3440" s="12" t="s">
        <v>579</v>
      </c>
      <c r="E3440" s="12">
        <v>50</v>
      </c>
      <c r="F3440" s="73">
        <v>6</v>
      </c>
      <c r="G3440" s="73">
        <v>15</v>
      </c>
      <c r="H3440" s="12">
        <v>0</v>
      </c>
      <c r="I3440" s="12">
        <v>246</v>
      </c>
      <c r="J3440" s="12">
        <v>0</v>
      </c>
      <c r="K3440" s="12">
        <v>0</v>
      </c>
      <c r="L3440" s="12">
        <v>0</v>
      </c>
      <c r="M3440" s="12">
        <v>0</v>
      </c>
      <c r="N3440" s="12">
        <v>0</v>
      </c>
    </row>
    <row r="3441" spans="1:14">
      <c r="A3441" s="11" t="s">
        <v>1480</v>
      </c>
      <c r="B3441" s="12">
        <v>310</v>
      </c>
      <c r="C3441" s="12">
        <v>190</v>
      </c>
      <c r="D3441" s="12" t="s">
        <v>577</v>
      </c>
      <c r="E3441" s="12">
        <v>50</v>
      </c>
      <c r="F3441" s="73">
        <v>6</v>
      </c>
      <c r="G3441" s="73">
        <v>15</v>
      </c>
      <c r="H3441" s="12">
        <v>0</v>
      </c>
      <c r="I3441" s="12">
        <v>246</v>
      </c>
      <c r="J3441" s="12">
        <v>0</v>
      </c>
      <c r="K3441" s="12">
        <v>0</v>
      </c>
      <c r="L3441" s="12">
        <v>0</v>
      </c>
      <c r="M3441" s="12">
        <v>0</v>
      </c>
      <c r="N3441" s="12">
        <v>0</v>
      </c>
    </row>
    <row r="3442" spans="1:14">
      <c r="A3442" s="11" t="s">
        <v>1480</v>
      </c>
      <c r="B3442" s="12">
        <v>310</v>
      </c>
      <c r="C3442" s="12">
        <v>190</v>
      </c>
      <c r="D3442" s="12" t="s">
        <v>570</v>
      </c>
      <c r="E3442" s="12">
        <v>50</v>
      </c>
      <c r="F3442" s="73">
        <v>6</v>
      </c>
      <c r="G3442" s="73">
        <v>15</v>
      </c>
      <c r="H3442" s="12">
        <v>0</v>
      </c>
      <c r="I3442" s="12">
        <v>246</v>
      </c>
      <c r="J3442" s="12">
        <v>0</v>
      </c>
      <c r="K3442" s="12">
        <v>0</v>
      </c>
      <c r="L3442" s="12">
        <v>0</v>
      </c>
      <c r="M3442" s="12">
        <v>0</v>
      </c>
      <c r="N3442" s="12">
        <v>0</v>
      </c>
    </row>
    <row r="3443" spans="1:14">
      <c r="A3443" s="11" t="s">
        <v>1488</v>
      </c>
    </row>
    <row r="3444" spans="1:14">
      <c r="A3444" s="11" t="s">
        <v>1479</v>
      </c>
      <c r="B3444" s="12">
        <v>270</v>
      </c>
      <c r="C3444" s="12">
        <v>230</v>
      </c>
      <c r="D3444" s="12" t="s">
        <v>579</v>
      </c>
      <c r="E3444" s="12">
        <v>80</v>
      </c>
      <c r="F3444" s="73">
        <v>6</v>
      </c>
      <c r="G3444" s="73">
        <v>15</v>
      </c>
      <c r="H3444" s="12">
        <v>0</v>
      </c>
      <c r="I3444" s="12">
        <v>246</v>
      </c>
      <c r="J3444" s="12">
        <v>0</v>
      </c>
      <c r="K3444" s="12">
        <v>0</v>
      </c>
      <c r="L3444" s="12">
        <v>0</v>
      </c>
      <c r="M3444" s="12">
        <v>0</v>
      </c>
      <c r="N3444" s="12">
        <v>0</v>
      </c>
    </row>
    <row r="3445" spans="1:14">
      <c r="A3445" s="11" t="s">
        <v>1480</v>
      </c>
      <c r="B3445" s="12">
        <v>270</v>
      </c>
      <c r="C3445" s="12">
        <v>230</v>
      </c>
      <c r="D3445" s="12" t="s">
        <v>577</v>
      </c>
      <c r="E3445" s="12">
        <v>80</v>
      </c>
      <c r="F3445" s="73">
        <v>6</v>
      </c>
      <c r="G3445" s="73">
        <v>15</v>
      </c>
      <c r="H3445" s="12">
        <v>0</v>
      </c>
      <c r="I3445" s="12">
        <v>246</v>
      </c>
      <c r="J3445" s="12">
        <v>0</v>
      </c>
      <c r="K3445" s="12">
        <v>0</v>
      </c>
      <c r="L3445" s="12">
        <v>0</v>
      </c>
      <c r="M3445" s="12">
        <v>0</v>
      </c>
      <c r="N3445" s="12">
        <v>0</v>
      </c>
    </row>
    <row r="3446" spans="1:14">
      <c r="A3446" s="11" t="s">
        <v>1480</v>
      </c>
      <c r="B3446" s="12">
        <v>270</v>
      </c>
      <c r="C3446" s="12">
        <v>230</v>
      </c>
      <c r="D3446" s="12" t="s">
        <v>570</v>
      </c>
      <c r="E3446" s="12">
        <v>80</v>
      </c>
      <c r="F3446" s="73">
        <v>6</v>
      </c>
      <c r="G3446" s="73">
        <v>15</v>
      </c>
      <c r="H3446" s="12">
        <v>0</v>
      </c>
      <c r="I3446" s="12">
        <v>246</v>
      </c>
      <c r="J3446" s="12">
        <v>0</v>
      </c>
      <c r="K3446" s="12">
        <v>0</v>
      </c>
      <c r="L3446" s="12">
        <v>0</v>
      </c>
      <c r="M3446" s="12">
        <v>0</v>
      </c>
      <c r="N3446" s="12">
        <v>0</v>
      </c>
    </row>
    <row r="3447" spans="1:14">
      <c r="A3447" s="11" t="s">
        <v>1489</v>
      </c>
    </row>
    <row r="3448" spans="1:14">
      <c r="A3448" s="11" t="s">
        <v>1479</v>
      </c>
      <c r="B3448" s="12">
        <v>230</v>
      </c>
      <c r="C3448" s="12">
        <v>270</v>
      </c>
      <c r="D3448" s="12" t="s">
        <v>579</v>
      </c>
      <c r="E3448" s="12">
        <v>50</v>
      </c>
      <c r="F3448" s="73">
        <v>6</v>
      </c>
      <c r="G3448" s="73">
        <v>15</v>
      </c>
      <c r="H3448" s="12">
        <v>0</v>
      </c>
      <c r="I3448" s="12">
        <v>246</v>
      </c>
      <c r="J3448" s="12">
        <v>0</v>
      </c>
      <c r="K3448" s="12">
        <v>0</v>
      </c>
      <c r="L3448" s="12">
        <v>0</v>
      </c>
      <c r="M3448" s="12">
        <v>0</v>
      </c>
      <c r="N3448" s="12">
        <v>0</v>
      </c>
    </row>
    <row r="3449" spans="1:14">
      <c r="A3449" s="11" t="s">
        <v>1480</v>
      </c>
      <c r="B3449" s="12">
        <v>230</v>
      </c>
      <c r="C3449" s="12">
        <v>270</v>
      </c>
      <c r="D3449" s="12" t="s">
        <v>577</v>
      </c>
      <c r="E3449" s="12">
        <v>50</v>
      </c>
      <c r="F3449" s="73">
        <v>6</v>
      </c>
      <c r="G3449" s="73">
        <v>15</v>
      </c>
      <c r="H3449" s="12">
        <v>0</v>
      </c>
      <c r="I3449" s="12">
        <v>246</v>
      </c>
      <c r="J3449" s="12">
        <v>0</v>
      </c>
      <c r="K3449" s="12">
        <v>0</v>
      </c>
      <c r="L3449" s="12">
        <v>0</v>
      </c>
      <c r="M3449" s="12">
        <v>0</v>
      </c>
      <c r="N3449" s="12">
        <v>0</v>
      </c>
    </row>
    <row r="3450" spans="1:14">
      <c r="A3450" s="11" t="s">
        <v>1480</v>
      </c>
      <c r="B3450" s="12">
        <v>230</v>
      </c>
      <c r="C3450" s="12">
        <v>270</v>
      </c>
      <c r="D3450" s="12" t="s">
        <v>570</v>
      </c>
      <c r="E3450" s="12">
        <v>50</v>
      </c>
      <c r="F3450" s="73">
        <v>6</v>
      </c>
      <c r="G3450" s="73">
        <v>15</v>
      </c>
      <c r="H3450" s="12">
        <v>0</v>
      </c>
      <c r="I3450" s="12">
        <v>246</v>
      </c>
      <c r="J3450" s="12">
        <v>0</v>
      </c>
      <c r="K3450" s="12">
        <v>0</v>
      </c>
      <c r="L3450" s="12">
        <v>0</v>
      </c>
      <c r="M3450" s="12">
        <v>0</v>
      </c>
      <c r="N3450" s="12">
        <v>0</v>
      </c>
    </row>
    <row r="3452" spans="1:14">
      <c r="A3452" s="11" t="s">
        <v>1490</v>
      </c>
    </row>
    <row r="3453" spans="1:14">
      <c r="A3453" s="11" t="s">
        <v>1478</v>
      </c>
    </row>
    <row r="3454" spans="1:14">
      <c r="A3454" s="11" t="s">
        <v>1491</v>
      </c>
      <c r="B3454" s="12">
        <v>220</v>
      </c>
      <c r="C3454" s="12">
        <v>170</v>
      </c>
      <c r="D3454" s="12" t="s">
        <v>579</v>
      </c>
      <c r="E3454" s="12">
        <v>150</v>
      </c>
      <c r="F3454" s="73">
        <v>30</v>
      </c>
      <c r="G3454" s="73">
        <v>60</v>
      </c>
      <c r="H3454" s="12">
        <v>0</v>
      </c>
      <c r="I3454" s="12">
        <v>246</v>
      </c>
      <c r="J3454" s="12">
        <v>0</v>
      </c>
      <c r="K3454" s="12">
        <v>0</v>
      </c>
      <c r="L3454" s="12">
        <v>0</v>
      </c>
      <c r="M3454" s="12">
        <v>0</v>
      </c>
      <c r="N3454" s="12">
        <v>0</v>
      </c>
    </row>
    <row r="3455" spans="1:14">
      <c r="A3455" s="11" t="s">
        <v>1491</v>
      </c>
      <c r="B3455" s="12">
        <v>220</v>
      </c>
      <c r="C3455" s="12">
        <v>170</v>
      </c>
      <c r="D3455" s="12" t="s">
        <v>577</v>
      </c>
      <c r="E3455" s="12">
        <v>150</v>
      </c>
      <c r="F3455" s="73">
        <v>30</v>
      </c>
      <c r="G3455" s="73">
        <v>60</v>
      </c>
      <c r="H3455" s="12">
        <v>0</v>
      </c>
      <c r="I3455" s="12">
        <v>246</v>
      </c>
      <c r="J3455" s="12">
        <v>0</v>
      </c>
      <c r="K3455" s="12">
        <v>0</v>
      </c>
      <c r="L3455" s="12">
        <v>0</v>
      </c>
      <c r="M3455" s="12">
        <v>0</v>
      </c>
      <c r="N3455" s="12">
        <v>0</v>
      </c>
    </row>
    <row r="3456" spans="1:14">
      <c r="A3456" s="11" t="s">
        <v>1491</v>
      </c>
      <c r="B3456" s="12">
        <v>220</v>
      </c>
      <c r="C3456" s="12">
        <v>170</v>
      </c>
      <c r="D3456" s="12" t="s">
        <v>570</v>
      </c>
      <c r="E3456" s="12">
        <v>150</v>
      </c>
      <c r="F3456" s="73">
        <v>30</v>
      </c>
      <c r="G3456" s="73">
        <v>60</v>
      </c>
      <c r="H3456" s="12">
        <v>0</v>
      </c>
      <c r="I3456" s="12">
        <v>246</v>
      </c>
      <c r="J3456" s="12">
        <v>0</v>
      </c>
      <c r="K3456" s="12">
        <v>0</v>
      </c>
      <c r="L3456" s="12">
        <v>0</v>
      </c>
      <c r="M3456" s="12">
        <v>0</v>
      </c>
      <c r="N3456" s="12">
        <v>0</v>
      </c>
    </row>
    <row r="3457" spans="1:14">
      <c r="A3457" s="11" t="s">
        <v>1491</v>
      </c>
      <c r="B3457" s="12">
        <v>220</v>
      </c>
      <c r="C3457" s="12">
        <v>170</v>
      </c>
      <c r="D3457" s="12" t="s">
        <v>1481</v>
      </c>
      <c r="E3457" s="12">
        <v>150</v>
      </c>
      <c r="F3457" s="73">
        <v>30</v>
      </c>
      <c r="G3457" s="73">
        <v>60</v>
      </c>
      <c r="H3457" s="12">
        <v>0</v>
      </c>
      <c r="I3457" s="12">
        <v>246</v>
      </c>
      <c r="J3457" s="12">
        <v>0</v>
      </c>
      <c r="K3457" s="12">
        <v>0</v>
      </c>
      <c r="L3457" s="12">
        <v>0</v>
      </c>
      <c r="M3457" s="12">
        <v>0</v>
      </c>
      <c r="N3457" s="12">
        <v>0</v>
      </c>
    </row>
    <row r="3458" spans="1:14">
      <c r="A3458" s="11" t="s">
        <v>1491</v>
      </c>
      <c r="B3458" s="12">
        <v>220</v>
      </c>
      <c r="C3458" s="12">
        <v>170</v>
      </c>
      <c r="D3458" s="12" t="s">
        <v>566</v>
      </c>
      <c r="E3458" s="12">
        <v>150</v>
      </c>
      <c r="F3458" s="73">
        <v>30</v>
      </c>
      <c r="G3458" s="73">
        <v>60</v>
      </c>
      <c r="H3458" s="12">
        <v>0</v>
      </c>
      <c r="I3458" s="12">
        <v>246</v>
      </c>
      <c r="J3458" s="12">
        <v>0</v>
      </c>
      <c r="K3458" s="12">
        <v>0</v>
      </c>
      <c r="L3458" s="12">
        <v>0</v>
      </c>
      <c r="M3458" s="12">
        <v>0</v>
      </c>
      <c r="N3458" s="12">
        <v>0</v>
      </c>
    </row>
    <row r="3459" spans="1:14">
      <c r="A3459" s="11" t="s">
        <v>1491</v>
      </c>
      <c r="B3459" s="12">
        <v>220</v>
      </c>
      <c r="C3459" s="12">
        <v>170</v>
      </c>
      <c r="D3459" s="12" t="s">
        <v>569</v>
      </c>
      <c r="E3459" s="12">
        <v>150</v>
      </c>
      <c r="F3459" s="73">
        <v>3</v>
      </c>
      <c r="G3459" s="73">
        <v>60</v>
      </c>
      <c r="H3459" s="12">
        <v>0</v>
      </c>
      <c r="I3459" s="12">
        <v>246</v>
      </c>
      <c r="J3459" s="12">
        <v>0</v>
      </c>
      <c r="K3459" s="12">
        <v>0</v>
      </c>
      <c r="L3459" s="12">
        <v>0</v>
      </c>
      <c r="M3459" s="12">
        <v>0</v>
      </c>
      <c r="N3459" s="12">
        <v>0</v>
      </c>
    </row>
    <row r="3460" spans="1:14">
      <c r="A3460" s="11" t="s">
        <v>1482</v>
      </c>
    </row>
    <row r="3461" spans="1:14">
      <c r="A3461" s="11" t="s">
        <v>1491</v>
      </c>
      <c r="B3461" s="12">
        <v>250</v>
      </c>
      <c r="C3461" s="12">
        <v>140</v>
      </c>
      <c r="D3461" s="12" t="s">
        <v>579</v>
      </c>
      <c r="E3461" s="12">
        <v>50</v>
      </c>
      <c r="F3461" s="73">
        <v>6</v>
      </c>
      <c r="G3461" s="73">
        <v>14</v>
      </c>
      <c r="H3461" s="12">
        <v>0</v>
      </c>
      <c r="I3461" s="12">
        <v>246</v>
      </c>
      <c r="J3461" s="12">
        <v>0</v>
      </c>
      <c r="K3461" s="12">
        <v>0</v>
      </c>
      <c r="L3461" s="12">
        <v>0</v>
      </c>
      <c r="M3461" s="12">
        <v>0</v>
      </c>
      <c r="N3461" s="12">
        <v>0</v>
      </c>
    </row>
    <row r="3462" spans="1:14">
      <c r="A3462" s="11" t="s">
        <v>1491</v>
      </c>
      <c r="B3462" s="12">
        <v>250</v>
      </c>
      <c r="C3462" s="12">
        <v>140</v>
      </c>
      <c r="D3462" s="12" t="s">
        <v>577</v>
      </c>
      <c r="E3462" s="12">
        <v>50</v>
      </c>
      <c r="F3462" s="73">
        <v>6</v>
      </c>
      <c r="G3462" s="73">
        <v>14</v>
      </c>
      <c r="H3462" s="12">
        <v>0</v>
      </c>
      <c r="I3462" s="12">
        <v>246</v>
      </c>
      <c r="J3462" s="12">
        <v>0</v>
      </c>
      <c r="K3462" s="12">
        <v>0</v>
      </c>
      <c r="L3462" s="12">
        <v>0</v>
      </c>
      <c r="M3462" s="12">
        <v>0</v>
      </c>
      <c r="N3462" s="12">
        <v>0</v>
      </c>
    </row>
    <row r="3463" spans="1:14">
      <c r="A3463" s="11" t="s">
        <v>1491</v>
      </c>
      <c r="B3463" s="12">
        <v>250</v>
      </c>
      <c r="C3463" s="12">
        <v>140</v>
      </c>
      <c r="D3463" s="12" t="s">
        <v>570</v>
      </c>
      <c r="E3463" s="12">
        <v>50</v>
      </c>
      <c r="F3463" s="73">
        <v>6</v>
      </c>
      <c r="G3463" s="73">
        <v>14</v>
      </c>
      <c r="H3463" s="12">
        <v>0</v>
      </c>
      <c r="I3463" s="12">
        <v>246</v>
      </c>
      <c r="J3463" s="12">
        <v>0</v>
      </c>
      <c r="K3463" s="12">
        <v>0</v>
      </c>
      <c r="L3463" s="12">
        <v>0</v>
      </c>
      <c r="M3463" s="12">
        <v>0</v>
      </c>
      <c r="N3463" s="12">
        <v>0</v>
      </c>
    </row>
    <row r="3464" spans="1:14">
      <c r="A3464" s="11" t="s">
        <v>1491</v>
      </c>
      <c r="B3464" s="12">
        <v>250</v>
      </c>
      <c r="C3464" s="12">
        <v>140</v>
      </c>
      <c r="D3464" s="12" t="s">
        <v>1481</v>
      </c>
      <c r="E3464" s="12">
        <v>50</v>
      </c>
      <c r="F3464" s="73">
        <v>6</v>
      </c>
      <c r="G3464" s="73">
        <v>14</v>
      </c>
      <c r="H3464" s="12">
        <v>0</v>
      </c>
      <c r="I3464" s="12">
        <v>246</v>
      </c>
      <c r="J3464" s="12">
        <v>0</v>
      </c>
      <c r="K3464" s="12">
        <v>0</v>
      </c>
      <c r="L3464" s="12">
        <v>0</v>
      </c>
      <c r="M3464" s="12">
        <v>0</v>
      </c>
      <c r="N3464" s="12">
        <v>0</v>
      </c>
    </row>
    <row r="3465" spans="1:14">
      <c r="A3465" s="11" t="s">
        <v>1491</v>
      </c>
      <c r="B3465" s="12">
        <v>250</v>
      </c>
      <c r="C3465" s="12">
        <v>140</v>
      </c>
      <c r="D3465" s="12" t="s">
        <v>566</v>
      </c>
      <c r="E3465" s="12">
        <v>50</v>
      </c>
      <c r="F3465" s="73">
        <v>6</v>
      </c>
      <c r="G3465" s="73">
        <v>14</v>
      </c>
      <c r="H3465" s="12">
        <v>0</v>
      </c>
      <c r="I3465" s="12">
        <v>246</v>
      </c>
      <c r="J3465" s="12">
        <v>0</v>
      </c>
      <c r="K3465" s="12">
        <v>0</v>
      </c>
      <c r="L3465" s="12">
        <v>0</v>
      </c>
      <c r="M3465" s="12">
        <v>0</v>
      </c>
      <c r="N3465" s="12">
        <v>0</v>
      </c>
    </row>
    <row r="3466" spans="1:14">
      <c r="A3466" s="11" t="s">
        <v>1483</v>
      </c>
    </row>
    <row r="3467" spans="1:14">
      <c r="A3467" s="11" t="s">
        <v>1491</v>
      </c>
      <c r="B3467" s="12">
        <v>160</v>
      </c>
      <c r="C3467" s="12">
        <v>230</v>
      </c>
      <c r="D3467" s="12" t="s">
        <v>579</v>
      </c>
      <c r="E3467" s="12">
        <v>50</v>
      </c>
      <c r="F3467" s="73">
        <v>6</v>
      </c>
      <c r="G3467" s="73">
        <v>14</v>
      </c>
      <c r="H3467" s="12">
        <v>0</v>
      </c>
      <c r="I3467" s="12">
        <v>246</v>
      </c>
      <c r="J3467" s="12">
        <v>0</v>
      </c>
      <c r="K3467" s="12">
        <v>0</v>
      </c>
      <c r="L3467" s="12">
        <v>0</v>
      </c>
      <c r="M3467" s="12">
        <v>0</v>
      </c>
      <c r="N3467" s="12">
        <v>0</v>
      </c>
    </row>
    <row r="3468" spans="1:14">
      <c r="A3468" s="11" t="s">
        <v>1491</v>
      </c>
      <c r="B3468" s="12">
        <v>160</v>
      </c>
      <c r="C3468" s="12">
        <v>230</v>
      </c>
      <c r="D3468" s="12" t="s">
        <v>577</v>
      </c>
      <c r="E3468" s="12">
        <v>50</v>
      </c>
      <c r="F3468" s="73">
        <v>6</v>
      </c>
      <c r="G3468" s="73">
        <v>14</v>
      </c>
      <c r="H3468" s="12">
        <v>0</v>
      </c>
      <c r="I3468" s="12">
        <v>246</v>
      </c>
      <c r="J3468" s="12">
        <v>0</v>
      </c>
      <c r="K3468" s="12">
        <v>0</v>
      </c>
      <c r="L3468" s="12">
        <v>0</v>
      </c>
      <c r="M3468" s="12">
        <v>0</v>
      </c>
      <c r="N3468" s="12">
        <v>0</v>
      </c>
    </row>
    <row r="3469" spans="1:14">
      <c r="A3469" s="11" t="s">
        <v>1491</v>
      </c>
      <c r="B3469" s="12">
        <v>160</v>
      </c>
      <c r="C3469" s="12">
        <v>230</v>
      </c>
      <c r="D3469" s="12" t="s">
        <v>570</v>
      </c>
      <c r="E3469" s="12">
        <v>50</v>
      </c>
      <c r="F3469" s="73">
        <v>6</v>
      </c>
      <c r="G3469" s="73">
        <v>14</v>
      </c>
      <c r="H3469" s="12">
        <v>0</v>
      </c>
      <c r="I3469" s="12">
        <v>246</v>
      </c>
      <c r="J3469" s="12">
        <v>0</v>
      </c>
      <c r="K3469" s="12">
        <v>0</v>
      </c>
      <c r="L3469" s="12">
        <v>0</v>
      </c>
      <c r="M3469" s="12">
        <v>0</v>
      </c>
      <c r="N3469" s="12">
        <v>0</v>
      </c>
    </row>
    <row r="3470" spans="1:14">
      <c r="A3470" s="11" t="s">
        <v>1491</v>
      </c>
      <c r="B3470" s="12">
        <v>160</v>
      </c>
      <c r="C3470" s="12">
        <v>230</v>
      </c>
      <c r="D3470" s="12" t="s">
        <v>1481</v>
      </c>
      <c r="E3470" s="12">
        <v>50</v>
      </c>
      <c r="F3470" s="73">
        <v>6</v>
      </c>
      <c r="G3470" s="73">
        <v>14</v>
      </c>
      <c r="H3470" s="12">
        <v>0</v>
      </c>
      <c r="I3470" s="12">
        <v>246</v>
      </c>
      <c r="J3470" s="12">
        <v>0</v>
      </c>
      <c r="K3470" s="12">
        <v>0</v>
      </c>
      <c r="L3470" s="12">
        <v>0</v>
      </c>
      <c r="M3470" s="12">
        <v>0</v>
      </c>
      <c r="N3470" s="12">
        <v>0</v>
      </c>
    </row>
    <row r="3471" spans="1:14">
      <c r="A3471" s="11" t="s">
        <v>1491</v>
      </c>
      <c r="B3471" s="12">
        <v>160</v>
      </c>
      <c r="C3471" s="12">
        <v>230</v>
      </c>
      <c r="D3471" s="12" t="s">
        <v>566</v>
      </c>
      <c r="E3471" s="12">
        <v>50</v>
      </c>
      <c r="F3471" s="73">
        <v>6</v>
      </c>
      <c r="G3471" s="73">
        <v>14</v>
      </c>
      <c r="H3471" s="12">
        <v>0</v>
      </c>
      <c r="I3471" s="12">
        <v>246</v>
      </c>
      <c r="J3471" s="12">
        <v>0</v>
      </c>
      <c r="K3471" s="12">
        <v>0</v>
      </c>
      <c r="L3471" s="12">
        <v>0</v>
      </c>
      <c r="M3471" s="12">
        <v>0</v>
      </c>
      <c r="N3471" s="12">
        <v>0</v>
      </c>
    </row>
    <row r="3472" spans="1:14">
      <c r="A3472" s="11" t="s">
        <v>1484</v>
      </c>
    </row>
    <row r="3473" spans="1:14">
      <c r="A3473" s="11" t="s">
        <v>1491</v>
      </c>
      <c r="B3473" s="12">
        <v>210</v>
      </c>
      <c r="C3473" s="12">
        <v>85</v>
      </c>
      <c r="D3473" s="12" t="s">
        <v>579</v>
      </c>
      <c r="E3473" s="12">
        <v>50</v>
      </c>
      <c r="F3473" s="73">
        <v>6</v>
      </c>
      <c r="G3473" s="73">
        <v>14</v>
      </c>
      <c r="H3473" s="12">
        <v>0</v>
      </c>
      <c r="I3473" s="12">
        <v>246</v>
      </c>
      <c r="J3473" s="12">
        <v>0</v>
      </c>
      <c r="K3473" s="12">
        <v>0</v>
      </c>
      <c r="L3473" s="12">
        <v>0</v>
      </c>
      <c r="M3473" s="12">
        <v>0</v>
      </c>
      <c r="N3473" s="12">
        <v>0</v>
      </c>
    </row>
    <row r="3474" spans="1:14">
      <c r="A3474" s="11" t="s">
        <v>1491</v>
      </c>
      <c r="B3474" s="12">
        <v>210</v>
      </c>
      <c r="C3474" s="12">
        <v>85</v>
      </c>
      <c r="D3474" s="12" t="s">
        <v>577</v>
      </c>
      <c r="E3474" s="12">
        <v>50</v>
      </c>
      <c r="F3474" s="73">
        <v>6</v>
      </c>
      <c r="G3474" s="73">
        <v>14</v>
      </c>
      <c r="H3474" s="12">
        <v>0</v>
      </c>
      <c r="I3474" s="12">
        <v>246</v>
      </c>
      <c r="J3474" s="12">
        <v>0</v>
      </c>
      <c r="K3474" s="12">
        <v>0</v>
      </c>
      <c r="L3474" s="12">
        <v>0</v>
      </c>
      <c r="M3474" s="12">
        <v>0</v>
      </c>
      <c r="N3474" s="12">
        <v>0</v>
      </c>
    </row>
    <row r="3475" spans="1:14">
      <c r="A3475" s="11" t="s">
        <v>1491</v>
      </c>
      <c r="B3475" s="12">
        <v>210</v>
      </c>
      <c r="C3475" s="12">
        <v>85</v>
      </c>
      <c r="D3475" s="12" t="s">
        <v>570</v>
      </c>
      <c r="E3475" s="12">
        <v>50</v>
      </c>
      <c r="F3475" s="73">
        <v>6</v>
      </c>
      <c r="G3475" s="73">
        <v>14</v>
      </c>
      <c r="H3475" s="12">
        <v>0</v>
      </c>
      <c r="I3475" s="12">
        <v>246</v>
      </c>
      <c r="J3475" s="12">
        <v>0</v>
      </c>
      <c r="K3475" s="12">
        <v>0</v>
      </c>
      <c r="L3475" s="12">
        <v>0</v>
      </c>
      <c r="M3475" s="12">
        <v>0</v>
      </c>
      <c r="N3475" s="12">
        <v>0</v>
      </c>
    </row>
    <row r="3476" spans="1:14">
      <c r="A3476" s="11" t="s">
        <v>1491</v>
      </c>
      <c r="B3476" s="12">
        <v>210</v>
      </c>
      <c r="C3476" s="12">
        <v>85</v>
      </c>
      <c r="D3476" s="12" t="s">
        <v>1481</v>
      </c>
      <c r="E3476" s="12">
        <v>50</v>
      </c>
      <c r="F3476" s="73">
        <v>6</v>
      </c>
      <c r="G3476" s="73">
        <v>14</v>
      </c>
      <c r="H3476" s="12">
        <v>0</v>
      </c>
      <c r="I3476" s="12">
        <v>246</v>
      </c>
      <c r="J3476" s="12">
        <v>0</v>
      </c>
      <c r="K3476" s="12">
        <v>0</v>
      </c>
      <c r="L3476" s="12">
        <v>0</v>
      </c>
      <c r="M3476" s="12">
        <v>0</v>
      </c>
      <c r="N3476" s="12">
        <v>0</v>
      </c>
    </row>
    <row r="3477" spans="1:14">
      <c r="A3477" s="11" t="s">
        <v>1491</v>
      </c>
      <c r="B3477" s="12">
        <v>210</v>
      </c>
      <c r="C3477" s="12">
        <v>85</v>
      </c>
      <c r="D3477" s="12" t="s">
        <v>566</v>
      </c>
      <c r="E3477" s="12">
        <v>50</v>
      </c>
      <c r="F3477" s="73">
        <v>6</v>
      </c>
      <c r="G3477" s="73">
        <v>14</v>
      </c>
      <c r="H3477" s="12">
        <v>0</v>
      </c>
      <c r="I3477" s="12">
        <v>246</v>
      </c>
      <c r="J3477" s="12">
        <v>0</v>
      </c>
      <c r="K3477" s="12">
        <v>0</v>
      </c>
      <c r="L3477" s="12">
        <v>0</v>
      </c>
      <c r="M3477" s="12">
        <v>0</v>
      </c>
      <c r="N3477" s="12">
        <v>0</v>
      </c>
    </row>
    <row r="3478" spans="1:14">
      <c r="A3478" s="11" t="s">
        <v>1485</v>
      </c>
    </row>
    <row r="3479" spans="1:14">
      <c r="A3479" s="11" t="s">
        <v>1491</v>
      </c>
      <c r="B3479" s="12">
        <v>170</v>
      </c>
      <c r="C3479" s="12">
        <v>120</v>
      </c>
      <c r="D3479" s="12" t="s">
        <v>579</v>
      </c>
      <c r="E3479" s="12">
        <v>50</v>
      </c>
      <c r="F3479" s="73">
        <v>6</v>
      </c>
      <c r="G3479" s="73">
        <v>14</v>
      </c>
      <c r="H3479" s="12">
        <v>0</v>
      </c>
      <c r="I3479" s="12">
        <v>246</v>
      </c>
      <c r="J3479" s="12">
        <v>0</v>
      </c>
      <c r="K3479" s="12">
        <v>0</v>
      </c>
      <c r="L3479" s="12">
        <v>0</v>
      </c>
      <c r="M3479" s="12">
        <v>0</v>
      </c>
      <c r="N3479" s="12">
        <v>0</v>
      </c>
    </row>
    <row r="3480" spans="1:14">
      <c r="A3480" s="11" t="s">
        <v>1491</v>
      </c>
      <c r="B3480" s="12">
        <v>170</v>
      </c>
      <c r="C3480" s="12">
        <v>120</v>
      </c>
      <c r="D3480" s="12" t="s">
        <v>577</v>
      </c>
      <c r="E3480" s="12">
        <v>50</v>
      </c>
      <c r="F3480" s="73">
        <v>6</v>
      </c>
      <c r="G3480" s="73">
        <v>14</v>
      </c>
      <c r="H3480" s="12">
        <v>0</v>
      </c>
      <c r="I3480" s="12">
        <v>246</v>
      </c>
      <c r="J3480" s="12">
        <v>0</v>
      </c>
      <c r="K3480" s="12">
        <v>0</v>
      </c>
      <c r="L3480" s="12">
        <v>0</v>
      </c>
      <c r="M3480" s="12">
        <v>0</v>
      </c>
      <c r="N3480" s="12">
        <v>0</v>
      </c>
    </row>
    <row r="3481" spans="1:14">
      <c r="A3481" s="11" t="s">
        <v>1491</v>
      </c>
      <c r="B3481" s="12">
        <v>170</v>
      </c>
      <c r="C3481" s="12">
        <v>120</v>
      </c>
      <c r="D3481" s="12" t="s">
        <v>570</v>
      </c>
      <c r="E3481" s="12">
        <v>50</v>
      </c>
      <c r="F3481" s="73">
        <v>6</v>
      </c>
      <c r="G3481" s="73">
        <v>14</v>
      </c>
      <c r="H3481" s="12">
        <v>0</v>
      </c>
      <c r="I3481" s="12">
        <v>246</v>
      </c>
      <c r="J3481" s="12">
        <v>0</v>
      </c>
      <c r="K3481" s="12">
        <v>0</v>
      </c>
      <c r="L3481" s="12">
        <v>0</v>
      </c>
      <c r="M3481" s="12">
        <v>0</v>
      </c>
      <c r="N3481" s="12">
        <v>0</v>
      </c>
    </row>
    <row r="3482" spans="1:14">
      <c r="A3482" s="11" t="s">
        <v>1491</v>
      </c>
      <c r="B3482" s="12">
        <v>170</v>
      </c>
      <c r="C3482" s="12">
        <v>120</v>
      </c>
      <c r="D3482" s="12" t="s">
        <v>1481</v>
      </c>
      <c r="E3482" s="12">
        <v>50</v>
      </c>
      <c r="F3482" s="73">
        <v>6</v>
      </c>
      <c r="G3482" s="73">
        <v>14</v>
      </c>
      <c r="H3482" s="12">
        <v>0</v>
      </c>
      <c r="I3482" s="12">
        <v>246</v>
      </c>
      <c r="J3482" s="12">
        <v>0</v>
      </c>
      <c r="K3482" s="12">
        <v>0</v>
      </c>
      <c r="L3482" s="12">
        <v>0</v>
      </c>
      <c r="M3482" s="12">
        <v>0</v>
      </c>
      <c r="N3482" s="12">
        <v>0</v>
      </c>
    </row>
    <row r="3483" spans="1:14">
      <c r="A3483" s="11" t="s">
        <v>1491</v>
      </c>
      <c r="B3483" s="12">
        <v>170</v>
      </c>
      <c r="C3483" s="12">
        <v>120</v>
      </c>
      <c r="D3483" s="12" t="s">
        <v>566</v>
      </c>
      <c r="E3483" s="12">
        <v>50</v>
      </c>
      <c r="F3483" s="73">
        <v>6</v>
      </c>
      <c r="G3483" s="73">
        <v>14</v>
      </c>
      <c r="H3483" s="12">
        <v>0</v>
      </c>
      <c r="I3483" s="12">
        <v>246</v>
      </c>
      <c r="J3483" s="12">
        <v>0</v>
      </c>
      <c r="K3483" s="12">
        <v>0</v>
      </c>
      <c r="L3483" s="12">
        <v>0</v>
      </c>
      <c r="M3483" s="12">
        <v>0</v>
      </c>
      <c r="N3483" s="12">
        <v>0</v>
      </c>
    </row>
    <row r="3484" spans="1:14">
      <c r="A3484" s="11" t="s">
        <v>1486</v>
      </c>
    </row>
    <row r="3485" spans="1:14">
      <c r="A3485" s="11" t="s">
        <v>1491</v>
      </c>
      <c r="B3485" s="12">
        <v>130</v>
      </c>
      <c r="C3485" s="12">
        <v>160</v>
      </c>
      <c r="D3485" s="12" t="s">
        <v>579</v>
      </c>
      <c r="E3485" s="12">
        <v>50</v>
      </c>
      <c r="F3485" s="73">
        <v>6</v>
      </c>
      <c r="G3485" s="73">
        <v>14</v>
      </c>
      <c r="H3485" s="12">
        <v>0</v>
      </c>
      <c r="I3485" s="12">
        <v>246</v>
      </c>
      <c r="J3485" s="12">
        <v>0</v>
      </c>
      <c r="K3485" s="12">
        <v>0</v>
      </c>
      <c r="L3485" s="12">
        <v>0</v>
      </c>
      <c r="M3485" s="12">
        <v>0</v>
      </c>
      <c r="N3485" s="12">
        <v>0</v>
      </c>
    </row>
    <row r="3486" spans="1:14">
      <c r="A3486" s="11" t="s">
        <v>1491</v>
      </c>
      <c r="B3486" s="12">
        <v>130</v>
      </c>
      <c r="C3486" s="12">
        <v>160</v>
      </c>
      <c r="D3486" s="12" t="s">
        <v>577</v>
      </c>
      <c r="E3486" s="12">
        <v>50</v>
      </c>
      <c r="F3486" s="73">
        <v>6</v>
      </c>
      <c r="G3486" s="73">
        <v>14</v>
      </c>
      <c r="H3486" s="12">
        <v>0</v>
      </c>
      <c r="I3486" s="12">
        <v>246</v>
      </c>
      <c r="J3486" s="12">
        <v>0</v>
      </c>
      <c r="K3486" s="12">
        <v>0</v>
      </c>
      <c r="L3486" s="12">
        <v>0</v>
      </c>
      <c r="M3486" s="12">
        <v>0</v>
      </c>
      <c r="N3486" s="12">
        <v>0</v>
      </c>
    </row>
    <row r="3487" spans="1:14">
      <c r="A3487" s="11" t="s">
        <v>1491</v>
      </c>
      <c r="B3487" s="12">
        <v>130</v>
      </c>
      <c r="C3487" s="12">
        <v>160</v>
      </c>
      <c r="D3487" s="12" t="s">
        <v>570</v>
      </c>
      <c r="E3487" s="12">
        <v>50</v>
      </c>
      <c r="F3487" s="73">
        <v>6</v>
      </c>
      <c r="G3487" s="73">
        <v>14</v>
      </c>
      <c r="H3487" s="12">
        <v>0</v>
      </c>
      <c r="I3487" s="12">
        <v>246</v>
      </c>
      <c r="J3487" s="12">
        <v>0</v>
      </c>
      <c r="K3487" s="12">
        <v>0</v>
      </c>
      <c r="L3487" s="12">
        <v>0</v>
      </c>
      <c r="M3487" s="12">
        <v>0</v>
      </c>
      <c r="N3487" s="12">
        <v>0</v>
      </c>
    </row>
    <row r="3488" spans="1:14">
      <c r="A3488" s="11" t="s">
        <v>1491</v>
      </c>
      <c r="B3488" s="12">
        <v>130</v>
      </c>
      <c r="C3488" s="12">
        <v>160</v>
      </c>
      <c r="D3488" s="12" t="s">
        <v>1481</v>
      </c>
      <c r="E3488" s="12">
        <v>50</v>
      </c>
      <c r="F3488" s="73">
        <v>6</v>
      </c>
      <c r="G3488" s="73">
        <v>14</v>
      </c>
      <c r="H3488" s="12">
        <v>0</v>
      </c>
      <c r="I3488" s="12">
        <v>246</v>
      </c>
      <c r="J3488" s="12">
        <v>0</v>
      </c>
      <c r="K3488" s="12">
        <v>0</v>
      </c>
      <c r="L3488" s="12">
        <v>0</v>
      </c>
      <c r="M3488" s="12">
        <v>0</v>
      </c>
      <c r="N3488" s="12">
        <v>0</v>
      </c>
    </row>
    <row r="3489" spans="1:14">
      <c r="A3489" s="11" t="s">
        <v>1491</v>
      </c>
      <c r="B3489" s="12">
        <v>130</v>
      </c>
      <c r="C3489" s="12">
        <v>160</v>
      </c>
      <c r="D3489" s="12" t="s">
        <v>566</v>
      </c>
      <c r="E3489" s="12">
        <v>50</v>
      </c>
      <c r="F3489" s="73">
        <v>6</v>
      </c>
      <c r="G3489" s="73">
        <v>14</v>
      </c>
      <c r="H3489" s="12">
        <v>0</v>
      </c>
      <c r="I3489" s="12">
        <v>246</v>
      </c>
      <c r="J3489" s="12">
        <v>0</v>
      </c>
      <c r="K3489" s="12">
        <v>0</v>
      </c>
      <c r="L3489" s="12">
        <v>0</v>
      </c>
      <c r="M3489" s="12">
        <v>0</v>
      </c>
      <c r="N3489" s="12">
        <v>0</v>
      </c>
    </row>
    <row r="3490" spans="1:14">
      <c r="A3490" s="11" t="s">
        <v>1487</v>
      </c>
    </row>
    <row r="3491" spans="1:14">
      <c r="A3491" s="11" t="s">
        <v>1491</v>
      </c>
      <c r="B3491" s="12">
        <v>310</v>
      </c>
      <c r="C3491" s="12">
        <v>190</v>
      </c>
      <c r="D3491" s="12" t="s">
        <v>579</v>
      </c>
      <c r="E3491" s="12">
        <v>50</v>
      </c>
      <c r="F3491" s="73">
        <v>6</v>
      </c>
      <c r="G3491" s="73">
        <v>14</v>
      </c>
      <c r="H3491" s="12">
        <v>0</v>
      </c>
      <c r="I3491" s="12">
        <v>246</v>
      </c>
      <c r="J3491" s="12">
        <v>0</v>
      </c>
      <c r="K3491" s="12">
        <v>0</v>
      </c>
      <c r="L3491" s="12">
        <v>0</v>
      </c>
      <c r="M3491" s="12">
        <v>0</v>
      </c>
      <c r="N3491" s="12">
        <v>0</v>
      </c>
    </row>
    <row r="3492" spans="1:14">
      <c r="A3492" s="11" t="s">
        <v>1491</v>
      </c>
      <c r="B3492" s="12">
        <v>310</v>
      </c>
      <c r="C3492" s="12">
        <v>190</v>
      </c>
      <c r="D3492" s="12" t="s">
        <v>577</v>
      </c>
      <c r="E3492" s="12">
        <v>50</v>
      </c>
      <c r="F3492" s="73">
        <v>6</v>
      </c>
      <c r="G3492" s="73">
        <v>14</v>
      </c>
      <c r="H3492" s="12">
        <v>0</v>
      </c>
      <c r="I3492" s="12">
        <v>246</v>
      </c>
      <c r="J3492" s="12">
        <v>0</v>
      </c>
      <c r="K3492" s="12">
        <v>0</v>
      </c>
      <c r="L3492" s="12">
        <v>0</v>
      </c>
      <c r="M3492" s="12">
        <v>0</v>
      </c>
      <c r="N3492" s="12">
        <v>0</v>
      </c>
    </row>
    <row r="3493" spans="1:14">
      <c r="A3493" s="11" t="s">
        <v>1491</v>
      </c>
      <c r="B3493" s="12">
        <v>310</v>
      </c>
      <c r="C3493" s="12">
        <v>190</v>
      </c>
      <c r="D3493" s="12" t="s">
        <v>570</v>
      </c>
      <c r="E3493" s="12">
        <v>50</v>
      </c>
      <c r="F3493" s="73">
        <v>6</v>
      </c>
      <c r="G3493" s="73">
        <v>14</v>
      </c>
      <c r="H3493" s="12">
        <v>0</v>
      </c>
      <c r="I3493" s="12">
        <v>246</v>
      </c>
      <c r="J3493" s="12">
        <v>0</v>
      </c>
      <c r="K3493" s="12">
        <v>0</v>
      </c>
      <c r="L3493" s="12">
        <v>0</v>
      </c>
      <c r="M3493" s="12">
        <v>0</v>
      </c>
      <c r="N3493" s="12">
        <v>0</v>
      </c>
    </row>
    <row r="3494" spans="1:14">
      <c r="A3494" s="11" t="s">
        <v>1491</v>
      </c>
      <c r="B3494" s="12">
        <v>310</v>
      </c>
      <c r="C3494" s="12">
        <v>190</v>
      </c>
      <c r="D3494" s="12" t="s">
        <v>1481</v>
      </c>
      <c r="E3494" s="12">
        <v>50</v>
      </c>
      <c r="F3494" s="73">
        <v>6</v>
      </c>
      <c r="G3494" s="73">
        <v>14</v>
      </c>
      <c r="H3494" s="12">
        <v>0</v>
      </c>
      <c r="I3494" s="12">
        <v>246</v>
      </c>
      <c r="J3494" s="12">
        <v>0</v>
      </c>
      <c r="K3494" s="12">
        <v>0</v>
      </c>
      <c r="L3494" s="12">
        <v>0</v>
      </c>
      <c r="M3494" s="12">
        <v>0</v>
      </c>
      <c r="N3494" s="12">
        <v>0</v>
      </c>
    </row>
    <row r="3495" spans="1:14">
      <c r="A3495" s="11" t="s">
        <v>1491</v>
      </c>
      <c r="B3495" s="12">
        <v>310</v>
      </c>
      <c r="C3495" s="12">
        <v>190</v>
      </c>
      <c r="D3495" s="12" t="s">
        <v>566</v>
      </c>
      <c r="E3495" s="12">
        <v>50</v>
      </c>
      <c r="F3495" s="73">
        <v>6</v>
      </c>
      <c r="G3495" s="73">
        <v>14</v>
      </c>
      <c r="H3495" s="12">
        <v>0</v>
      </c>
      <c r="I3495" s="12">
        <v>246</v>
      </c>
      <c r="J3495" s="12">
        <v>0</v>
      </c>
      <c r="K3495" s="12">
        <v>0</v>
      </c>
      <c r="L3495" s="12">
        <v>0</v>
      </c>
      <c r="M3495" s="12">
        <v>0</v>
      </c>
      <c r="N3495" s="12">
        <v>0</v>
      </c>
    </row>
    <row r="3496" spans="1:14">
      <c r="A3496" s="11" t="s">
        <v>1488</v>
      </c>
    </row>
    <row r="3497" spans="1:14">
      <c r="A3497" s="11" t="s">
        <v>1491</v>
      </c>
      <c r="B3497" s="12">
        <v>270</v>
      </c>
      <c r="C3497" s="12">
        <v>230</v>
      </c>
      <c r="D3497" s="12" t="s">
        <v>579</v>
      </c>
      <c r="E3497" s="12">
        <v>50</v>
      </c>
      <c r="F3497" s="73">
        <v>6</v>
      </c>
      <c r="G3497" s="73">
        <v>14</v>
      </c>
      <c r="H3497" s="12">
        <v>0</v>
      </c>
      <c r="I3497" s="12">
        <v>246</v>
      </c>
      <c r="J3497" s="12">
        <v>0</v>
      </c>
      <c r="K3497" s="12">
        <v>0</v>
      </c>
      <c r="L3497" s="12">
        <v>0</v>
      </c>
      <c r="M3497" s="12">
        <v>0</v>
      </c>
      <c r="N3497" s="12">
        <v>0</v>
      </c>
    </row>
    <row r="3498" spans="1:14">
      <c r="A3498" s="11" t="s">
        <v>1491</v>
      </c>
      <c r="B3498" s="12">
        <v>270</v>
      </c>
      <c r="C3498" s="12">
        <v>230</v>
      </c>
      <c r="D3498" s="12" t="s">
        <v>577</v>
      </c>
      <c r="E3498" s="12">
        <v>50</v>
      </c>
      <c r="F3498" s="73">
        <v>6</v>
      </c>
      <c r="G3498" s="73">
        <v>14</v>
      </c>
      <c r="H3498" s="12">
        <v>0</v>
      </c>
      <c r="I3498" s="12">
        <v>246</v>
      </c>
      <c r="J3498" s="12">
        <v>0</v>
      </c>
      <c r="K3498" s="12">
        <v>0</v>
      </c>
      <c r="L3498" s="12">
        <v>0</v>
      </c>
      <c r="M3498" s="12">
        <v>0</v>
      </c>
      <c r="N3498" s="12">
        <v>0</v>
      </c>
    </row>
    <row r="3499" spans="1:14">
      <c r="A3499" s="11" t="s">
        <v>1491</v>
      </c>
      <c r="B3499" s="12">
        <v>270</v>
      </c>
      <c r="C3499" s="12">
        <v>230</v>
      </c>
      <c r="D3499" s="12" t="s">
        <v>570</v>
      </c>
      <c r="E3499" s="12">
        <v>50</v>
      </c>
      <c r="F3499" s="73">
        <v>6</v>
      </c>
      <c r="G3499" s="73">
        <v>14</v>
      </c>
      <c r="H3499" s="12">
        <v>0</v>
      </c>
      <c r="I3499" s="12">
        <v>246</v>
      </c>
      <c r="J3499" s="12">
        <v>0</v>
      </c>
      <c r="K3499" s="12">
        <v>0</v>
      </c>
      <c r="L3499" s="12">
        <v>0</v>
      </c>
      <c r="M3499" s="12">
        <v>0</v>
      </c>
      <c r="N3499" s="12">
        <v>0</v>
      </c>
    </row>
    <row r="3500" spans="1:14">
      <c r="A3500" s="11" t="s">
        <v>1491</v>
      </c>
      <c r="B3500" s="12">
        <v>270</v>
      </c>
      <c r="C3500" s="12">
        <v>230</v>
      </c>
      <c r="D3500" s="12" t="s">
        <v>1481</v>
      </c>
      <c r="E3500" s="12">
        <v>50</v>
      </c>
      <c r="F3500" s="73">
        <v>6</v>
      </c>
      <c r="G3500" s="73">
        <v>14</v>
      </c>
      <c r="H3500" s="12">
        <v>0</v>
      </c>
      <c r="I3500" s="12">
        <v>246</v>
      </c>
      <c r="J3500" s="12">
        <v>0</v>
      </c>
      <c r="K3500" s="12">
        <v>0</v>
      </c>
      <c r="L3500" s="12">
        <v>0</v>
      </c>
      <c r="M3500" s="12">
        <v>0</v>
      </c>
      <c r="N3500" s="12">
        <v>0</v>
      </c>
    </row>
    <row r="3501" spans="1:14">
      <c r="A3501" s="11" t="s">
        <v>1491</v>
      </c>
      <c r="B3501" s="12">
        <v>270</v>
      </c>
      <c r="C3501" s="12">
        <v>230</v>
      </c>
      <c r="D3501" s="12" t="s">
        <v>566</v>
      </c>
      <c r="E3501" s="12">
        <v>50</v>
      </c>
      <c r="F3501" s="73">
        <v>6</v>
      </c>
      <c r="G3501" s="73">
        <v>14</v>
      </c>
      <c r="H3501" s="12">
        <v>0</v>
      </c>
      <c r="I3501" s="12">
        <v>246</v>
      </c>
      <c r="J3501" s="12">
        <v>0</v>
      </c>
      <c r="K3501" s="12">
        <v>0</v>
      </c>
      <c r="L3501" s="12">
        <v>0</v>
      </c>
      <c r="M3501" s="12">
        <v>0</v>
      </c>
      <c r="N3501" s="12">
        <v>0</v>
      </c>
    </row>
    <row r="3502" spans="1:14">
      <c r="A3502" s="11" t="s">
        <v>1489</v>
      </c>
    </row>
    <row r="3503" spans="1:14">
      <c r="A3503" s="11" t="s">
        <v>1491</v>
      </c>
      <c r="B3503" s="12">
        <v>230</v>
      </c>
      <c r="C3503" s="12">
        <v>270</v>
      </c>
      <c r="D3503" s="12" t="s">
        <v>579</v>
      </c>
      <c r="E3503" s="12">
        <v>50</v>
      </c>
      <c r="F3503" s="73">
        <v>6</v>
      </c>
      <c r="G3503" s="73">
        <v>14</v>
      </c>
      <c r="H3503" s="12">
        <v>0</v>
      </c>
      <c r="I3503" s="12">
        <v>246</v>
      </c>
      <c r="J3503" s="12">
        <v>0</v>
      </c>
      <c r="K3503" s="12">
        <v>0</v>
      </c>
      <c r="L3503" s="12">
        <v>0</v>
      </c>
      <c r="M3503" s="12">
        <v>0</v>
      </c>
      <c r="N3503" s="12">
        <v>0</v>
      </c>
    </row>
    <row r="3504" spans="1:14">
      <c r="A3504" s="11" t="s">
        <v>1491</v>
      </c>
      <c r="B3504" s="12">
        <v>230</v>
      </c>
      <c r="C3504" s="12">
        <v>270</v>
      </c>
      <c r="D3504" s="12" t="s">
        <v>577</v>
      </c>
      <c r="E3504" s="12">
        <v>50</v>
      </c>
      <c r="F3504" s="73">
        <v>6</v>
      </c>
      <c r="G3504" s="73">
        <v>14</v>
      </c>
      <c r="H3504" s="12">
        <v>0</v>
      </c>
      <c r="I3504" s="12">
        <v>246</v>
      </c>
      <c r="J3504" s="12">
        <v>0</v>
      </c>
      <c r="K3504" s="12">
        <v>0</v>
      </c>
      <c r="L3504" s="12">
        <v>0</v>
      </c>
      <c r="M3504" s="12">
        <v>0</v>
      </c>
      <c r="N3504" s="12">
        <v>0</v>
      </c>
    </row>
    <row r="3505" spans="1:14">
      <c r="A3505" s="11" t="s">
        <v>1491</v>
      </c>
      <c r="B3505" s="12">
        <v>230</v>
      </c>
      <c r="C3505" s="12">
        <v>270</v>
      </c>
      <c r="D3505" s="12" t="s">
        <v>570</v>
      </c>
      <c r="E3505" s="12">
        <v>50</v>
      </c>
      <c r="F3505" s="73">
        <v>6</v>
      </c>
      <c r="G3505" s="73">
        <v>14</v>
      </c>
      <c r="H3505" s="12">
        <v>0</v>
      </c>
      <c r="I3505" s="12">
        <v>246</v>
      </c>
      <c r="J3505" s="12">
        <v>0</v>
      </c>
      <c r="K3505" s="12">
        <v>0</v>
      </c>
      <c r="L3505" s="12">
        <v>0</v>
      </c>
      <c r="M3505" s="12">
        <v>0</v>
      </c>
      <c r="N3505" s="12">
        <v>0</v>
      </c>
    </row>
    <row r="3506" spans="1:14">
      <c r="A3506" s="11" t="s">
        <v>1491</v>
      </c>
      <c r="B3506" s="12">
        <v>230</v>
      </c>
      <c r="C3506" s="12">
        <v>270</v>
      </c>
      <c r="D3506" s="12" t="s">
        <v>1481</v>
      </c>
      <c r="E3506" s="12">
        <v>50</v>
      </c>
      <c r="F3506" s="73">
        <v>6</v>
      </c>
      <c r="G3506" s="73">
        <v>14</v>
      </c>
      <c r="H3506" s="12">
        <v>0</v>
      </c>
      <c r="I3506" s="12">
        <v>246</v>
      </c>
      <c r="J3506" s="12">
        <v>0</v>
      </c>
      <c r="K3506" s="12">
        <v>0</v>
      </c>
      <c r="L3506" s="12">
        <v>0</v>
      </c>
      <c r="M3506" s="12">
        <v>0</v>
      </c>
      <c r="N3506" s="12">
        <v>0</v>
      </c>
    </row>
    <row r="3507" spans="1:14">
      <c r="A3507" s="11" t="s">
        <v>1491</v>
      </c>
      <c r="B3507" s="12">
        <v>230</v>
      </c>
      <c r="C3507" s="12">
        <v>270</v>
      </c>
      <c r="D3507" s="12" t="s">
        <v>566</v>
      </c>
      <c r="E3507" s="12">
        <v>50</v>
      </c>
      <c r="F3507" s="73">
        <v>6</v>
      </c>
      <c r="G3507" s="73">
        <v>14</v>
      </c>
      <c r="H3507" s="12">
        <v>0</v>
      </c>
      <c r="I3507" s="12">
        <v>246</v>
      </c>
      <c r="J3507" s="12">
        <v>0</v>
      </c>
      <c r="K3507" s="12">
        <v>0</v>
      </c>
      <c r="L3507" s="12">
        <v>0</v>
      </c>
      <c r="M3507" s="12">
        <v>0</v>
      </c>
      <c r="N3507" s="12">
        <v>0</v>
      </c>
    </row>
    <row r="3509" spans="1:14">
      <c r="A3509" s="11" t="s">
        <v>1492</v>
      </c>
    </row>
    <row r="3510" spans="1:14">
      <c r="A3510" s="20" t="s">
        <v>1478</v>
      </c>
    </row>
    <row r="3511" spans="1:14">
      <c r="A3511" s="11" t="s">
        <v>1493</v>
      </c>
      <c r="B3511" s="12">
        <v>230</v>
      </c>
      <c r="C3511" s="12">
        <v>170</v>
      </c>
      <c r="D3511" s="12" t="s">
        <v>579</v>
      </c>
      <c r="E3511" s="12">
        <v>150</v>
      </c>
      <c r="F3511" s="73">
        <v>15</v>
      </c>
      <c r="G3511" s="73">
        <v>60</v>
      </c>
      <c r="H3511" s="12">
        <v>0</v>
      </c>
      <c r="I3511" s="12">
        <v>246</v>
      </c>
      <c r="J3511" s="12">
        <v>0</v>
      </c>
      <c r="K3511" s="12">
        <v>0</v>
      </c>
      <c r="L3511" s="12">
        <v>0</v>
      </c>
      <c r="M3511" s="12">
        <v>0</v>
      </c>
      <c r="N3511" s="12">
        <v>0</v>
      </c>
    </row>
    <row r="3512" spans="1:14">
      <c r="A3512" s="11" t="s">
        <v>1493</v>
      </c>
      <c r="B3512" s="12">
        <v>230</v>
      </c>
      <c r="C3512" s="12">
        <v>170</v>
      </c>
      <c r="D3512" s="12" t="s">
        <v>577</v>
      </c>
      <c r="E3512" s="12">
        <v>150</v>
      </c>
      <c r="F3512" s="73">
        <v>15</v>
      </c>
      <c r="G3512" s="73">
        <v>60</v>
      </c>
      <c r="H3512" s="12">
        <v>0</v>
      </c>
      <c r="I3512" s="12">
        <v>246</v>
      </c>
      <c r="J3512" s="12">
        <v>0</v>
      </c>
      <c r="K3512" s="12">
        <v>0</v>
      </c>
      <c r="L3512" s="12">
        <v>0</v>
      </c>
      <c r="M3512" s="12">
        <v>0</v>
      </c>
      <c r="N3512" s="12">
        <v>0</v>
      </c>
    </row>
    <row r="3513" spans="1:14">
      <c r="A3513" s="11" t="s">
        <v>1493</v>
      </c>
      <c r="B3513" s="12">
        <v>230</v>
      </c>
      <c r="C3513" s="12">
        <v>170</v>
      </c>
      <c r="D3513" s="12" t="s">
        <v>570</v>
      </c>
      <c r="E3513" s="12">
        <v>150</v>
      </c>
      <c r="F3513" s="73">
        <v>15</v>
      </c>
      <c r="G3513" s="73">
        <v>60</v>
      </c>
      <c r="H3513" s="12">
        <v>0</v>
      </c>
      <c r="I3513" s="12">
        <v>246</v>
      </c>
      <c r="J3513" s="12">
        <v>0</v>
      </c>
      <c r="K3513" s="12">
        <v>0</v>
      </c>
      <c r="L3513" s="12">
        <v>0</v>
      </c>
      <c r="M3513" s="12">
        <v>0</v>
      </c>
      <c r="N3513" s="12">
        <v>0</v>
      </c>
    </row>
    <row r="3514" spans="1:14">
      <c r="A3514" s="11" t="s">
        <v>1493</v>
      </c>
      <c r="B3514" s="12">
        <v>230</v>
      </c>
      <c r="C3514" s="12">
        <v>170</v>
      </c>
      <c r="D3514" s="12" t="s">
        <v>1481</v>
      </c>
      <c r="E3514" s="12">
        <v>150</v>
      </c>
      <c r="F3514" s="73">
        <v>15</v>
      </c>
      <c r="G3514" s="73">
        <v>60</v>
      </c>
      <c r="H3514" s="12">
        <v>0</v>
      </c>
      <c r="I3514" s="12">
        <v>246</v>
      </c>
      <c r="J3514" s="12">
        <v>0</v>
      </c>
      <c r="K3514" s="12">
        <v>0</v>
      </c>
      <c r="L3514" s="12">
        <v>0</v>
      </c>
      <c r="M3514" s="12">
        <v>0</v>
      </c>
      <c r="N3514" s="12">
        <v>0</v>
      </c>
    </row>
    <row r="3515" spans="1:14">
      <c r="A3515" s="11" t="s">
        <v>1493</v>
      </c>
      <c r="B3515" s="12">
        <v>230</v>
      </c>
      <c r="C3515" s="12">
        <v>170</v>
      </c>
      <c r="D3515" s="12" t="s">
        <v>1494</v>
      </c>
      <c r="E3515" s="12">
        <v>150</v>
      </c>
      <c r="F3515" s="73">
        <v>15</v>
      </c>
      <c r="G3515" s="73">
        <v>60</v>
      </c>
      <c r="H3515" s="12">
        <v>0</v>
      </c>
      <c r="I3515" s="12">
        <v>246</v>
      </c>
      <c r="J3515" s="12">
        <v>0</v>
      </c>
      <c r="K3515" s="12">
        <v>0</v>
      </c>
      <c r="L3515" s="12">
        <v>0</v>
      </c>
      <c r="M3515" s="12">
        <v>0</v>
      </c>
      <c r="N3515" s="12">
        <v>0</v>
      </c>
    </row>
    <row r="3516" spans="1:14">
      <c r="A3516" s="11" t="s">
        <v>1493</v>
      </c>
      <c r="B3516" s="12">
        <v>230</v>
      </c>
      <c r="C3516" s="12">
        <v>170</v>
      </c>
      <c r="D3516" s="12" t="s">
        <v>1495</v>
      </c>
      <c r="E3516" s="12">
        <v>100</v>
      </c>
      <c r="F3516" s="73">
        <v>15</v>
      </c>
      <c r="G3516" s="73">
        <v>60</v>
      </c>
      <c r="H3516" s="12">
        <v>0</v>
      </c>
      <c r="I3516" s="12">
        <v>246</v>
      </c>
      <c r="J3516" s="12">
        <v>0</v>
      </c>
      <c r="K3516" s="12">
        <v>0</v>
      </c>
      <c r="L3516" s="12">
        <v>0</v>
      </c>
      <c r="M3516" s="12">
        <v>0</v>
      </c>
      <c r="N3516" s="12">
        <v>0</v>
      </c>
    </row>
    <row r="3517" spans="1:14">
      <c r="A3517" s="11" t="s">
        <v>1493</v>
      </c>
      <c r="B3517" s="12">
        <v>230</v>
      </c>
      <c r="C3517" s="12">
        <v>170</v>
      </c>
      <c r="D3517" s="12" t="s">
        <v>569</v>
      </c>
      <c r="E3517" s="12">
        <v>150</v>
      </c>
      <c r="F3517" s="73">
        <v>3</v>
      </c>
      <c r="G3517" s="73">
        <v>60</v>
      </c>
      <c r="H3517" s="12">
        <v>0</v>
      </c>
      <c r="I3517" s="12">
        <v>246</v>
      </c>
      <c r="J3517" s="12">
        <v>0</v>
      </c>
      <c r="K3517" s="12">
        <v>0</v>
      </c>
      <c r="L3517" s="12">
        <v>0</v>
      </c>
      <c r="M3517" s="12">
        <v>0</v>
      </c>
      <c r="N3517" s="12">
        <v>0</v>
      </c>
    </row>
    <row r="3518" spans="1:14">
      <c r="A3518" s="11" t="s">
        <v>1493</v>
      </c>
      <c r="B3518" s="12">
        <v>230</v>
      </c>
      <c r="C3518" s="12">
        <v>170</v>
      </c>
      <c r="D3518" s="12" t="s">
        <v>1496</v>
      </c>
      <c r="E3518" s="12">
        <v>150</v>
      </c>
      <c r="F3518" s="73">
        <v>3</v>
      </c>
      <c r="G3518" s="73">
        <v>60</v>
      </c>
      <c r="H3518" s="12">
        <v>0</v>
      </c>
      <c r="I3518" s="12">
        <v>246</v>
      </c>
      <c r="J3518" s="12">
        <v>0</v>
      </c>
      <c r="K3518" s="12">
        <v>0</v>
      </c>
      <c r="L3518" s="12">
        <v>0</v>
      </c>
      <c r="M3518" s="12">
        <v>0</v>
      </c>
      <c r="N3518" s="12">
        <v>0</v>
      </c>
    </row>
    <row r="3519" spans="1:14">
      <c r="A3519" s="11" t="s">
        <v>1493</v>
      </c>
      <c r="B3519" s="12">
        <v>230</v>
      </c>
      <c r="C3519" s="12">
        <v>170</v>
      </c>
      <c r="D3519" s="12" t="s">
        <v>1497</v>
      </c>
      <c r="E3519" s="12">
        <v>150</v>
      </c>
      <c r="F3519" s="73">
        <v>3</v>
      </c>
      <c r="G3519" s="73">
        <v>60</v>
      </c>
      <c r="H3519" s="12">
        <v>0</v>
      </c>
      <c r="I3519" s="12">
        <v>246</v>
      </c>
      <c r="J3519" s="12">
        <v>0</v>
      </c>
      <c r="K3519" s="12">
        <v>0</v>
      </c>
      <c r="L3519" s="12">
        <v>0</v>
      </c>
      <c r="M3519" s="12">
        <v>0</v>
      </c>
      <c r="N3519" s="12">
        <v>0</v>
      </c>
    </row>
    <row r="3520" spans="1:14">
      <c r="A3520" s="11" t="s">
        <v>1493</v>
      </c>
      <c r="B3520" s="12">
        <v>230</v>
      </c>
      <c r="C3520" s="12">
        <v>170</v>
      </c>
      <c r="D3520" s="12" t="s">
        <v>1498</v>
      </c>
      <c r="E3520" s="12">
        <v>100</v>
      </c>
      <c r="F3520" s="73">
        <v>3</v>
      </c>
      <c r="G3520" s="73">
        <v>60</v>
      </c>
      <c r="H3520" s="12">
        <v>0</v>
      </c>
      <c r="I3520" s="12">
        <v>246</v>
      </c>
      <c r="J3520" s="12">
        <v>0</v>
      </c>
      <c r="K3520" s="12">
        <v>0</v>
      </c>
      <c r="L3520" s="12">
        <v>0</v>
      </c>
      <c r="M3520" s="12">
        <v>0</v>
      </c>
      <c r="N3520" s="12">
        <v>0</v>
      </c>
    </row>
    <row r="3521" spans="1:14" s="18" customFormat="1">
      <c r="A3521" s="17" t="s">
        <v>1493</v>
      </c>
      <c r="B3521" s="18">
        <v>230</v>
      </c>
      <c r="C3521" s="18">
        <v>170</v>
      </c>
      <c r="D3521" s="18" t="s">
        <v>1109</v>
      </c>
      <c r="E3521" s="18">
        <v>150</v>
      </c>
      <c r="F3521" s="29">
        <v>30</v>
      </c>
      <c r="G3521" s="29">
        <v>60</v>
      </c>
      <c r="H3521" s="18">
        <v>0</v>
      </c>
      <c r="I3521" s="18">
        <v>246</v>
      </c>
      <c r="J3521" s="18">
        <v>0</v>
      </c>
      <c r="K3521" s="18">
        <v>0</v>
      </c>
      <c r="L3521" s="12">
        <v>0</v>
      </c>
      <c r="M3521" s="12">
        <v>0</v>
      </c>
      <c r="N3521" s="12">
        <v>0</v>
      </c>
    </row>
    <row r="3522" spans="1:14" s="18" customFormat="1">
      <c r="A3522" s="17" t="s">
        <v>1493</v>
      </c>
      <c r="B3522" s="18">
        <v>230</v>
      </c>
      <c r="C3522" s="18">
        <v>170</v>
      </c>
      <c r="D3522" s="18" t="s">
        <v>1111</v>
      </c>
      <c r="E3522" s="18">
        <v>150</v>
      </c>
      <c r="F3522" s="29">
        <v>30</v>
      </c>
      <c r="G3522" s="29">
        <v>60</v>
      </c>
      <c r="H3522" s="18">
        <v>0</v>
      </c>
      <c r="I3522" s="18">
        <v>246</v>
      </c>
      <c r="J3522" s="18">
        <v>0</v>
      </c>
      <c r="K3522" s="18">
        <v>0</v>
      </c>
      <c r="L3522" s="12">
        <v>0</v>
      </c>
      <c r="M3522" s="12">
        <v>0</v>
      </c>
      <c r="N3522" s="12">
        <v>0</v>
      </c>
    </row>
    <row r="3523" spans="1:14" s="18" customFormat="1">
      <c r="A3523" s="17" t="s">
        <v>1493</v>
      </c>
      <c r="B3523" s="18">
        <v>230</v>
      </c>
      <c r="C3523" s="18">
        <v>170</v>
      </c>
      <c r="D3523" s="18" t="s">
        <v>1113</v>
      </c>
      <c r="E3523" s="18">
        <v>100</v>
      </c>
      <c r="F3523" s="29">
        <v>30</v>
      </c>
      <c r="G3523" s="29">
        <v>60</v>
      </c>
      <c r="H3523" s="18">
        <v>0</v>
      </c>
      <c r="I3523" s="18">
        <v>246</v>
      </c>
      <c r="J3523" s="18">
        <v>0</v>
      </c>
      <c r="K3523" s="18">
        <v>0</v>
      </c>
      <c r="L3523" s="12">
        <v>0</v>
      </c>
      <c r="M3523" s="12">
        <v>0</v>
      </c>
      <c r="N3523" s="12">
        <v>0</v>
      </c>
    </row>
    <row r="3524" spans="1:14" s="18" customFormat="1">
      <c r="A3524" s="17" t="s">
        <v>1493</v>
      </c>
      <c r="B3524" s="18">
        <v>230</v>
      </c>
      <c r="C3524" s="18">
        <v>170</v>
      </c>
      <c r="D3524" s="18" t="s">
        <v>1116</v>
      </c>
      <c r="E3524" s="18">
        <v>100</v>
      </c>
      <c r="F3524" s="29">
        <v>2</v>
      </c>
      <c r="G3524" s="29">
        <v>60</v>
      </c>
      <c r="H3524" s="18">
        <v>0</v>
      </c>
      <c r="I3524" s="18">
        <v>246</v>
      </c>
      <c r="J3524" s="18">
        <v>0</v>
      </c>
      <c r="K3524" s="18">
        <v>0</v>
      </c>
      <c r="L3524" s="12">
        <v>0</v>
      </c>
      <c r="M3524" s="12">
        <v>0</v>
      </c>
      <c r="N3524" s="12">
        <v>0</v>
      </c>
    </row>
    <row r="3525" spans="1:14">
      <c r="A3525" s="20" t="s">
        <v>1482</v>
      </c>
    </row>
    <row r="3526" spans="1:14">
      <c r="A3526" s="11" t="s">
        <v>1493</v>
      </c>
      <c r="B3526" s="12">
        <v>250</v>
      </c>
      <c r="C3526" s="12">
        <v>150</v>
      </c>
      <c r="D3526" s="12" t="s">
        <v>579</v>
      </c>
      <c r="E3526" s="12">
        <v>60</v>
      </c>
      <c r="F3526" s="73">
        <v>6</v>
      </c>
      <c r="G3526" s="21">
        <v>13</v>
      </c>
      <c r="H3526" s="12">
        <v>0</v>
      </c>
      <c r="I3526" s="12">
        <v>246</v>
      </c>
      <c r="J3526" s="12">
        <v>0</v>
      </c>
      <c r="K3526" s="12">
        <v>0</v>
      </c>
      <c r="L3526" s="12">
        <v>0</v>
      </c>
      <c r="M3526" s="12">
        <v>0</v>
      </c>
      <c r="N3526" s="12">
        <v>0</v>
      </c>
    </row>
    <row r="3527" spans="1:14">
      <c r="A3527" s="11" t="s">
        <v>1493</v>
      </c>
      <c r="B3527" s="12">
        <v>250</v>
      </c>
      <c r="C3527" s="12">
        <v>150</v>
      </c>
      <c r="D3527" s="12" t="s">
        <v>577</v>
      </c>
      <c r="E3527" s="12">
        <v>60</v>
      </c>
      <c r="F3527" s="73">
        <v>6</v>
      </c>
      <c r="G3527" s="21">
        <v>13</v>
      </c>
      <c r="H3527" s="12">
        <v>0</v>
      </c>
      <c r="I3527" s="12">
        <v>246</v>
      </c>
      <c r="J3527" s="12">
        <v>0</v>
      </c>
      <c r="K3527" s="12">
        <v>0</v>
      </c>
      <c r="L3527" s="12">
        <v>0</v>
      </c>
      <c r="M3527" s="12">
        <v>0</v>
      </c>
      <c r="N3527" s="12">
        <v>0</v>
      </c>
    </row>
    <row r="3528" spans="1:14">
      <c r="A3528" s="11" t="s">
        <v>1493</v>
      </c>
      <c r="B3528" s="12">
        <v>250</v>
      </c>
      <c r="C3528" s="12">
        <v>150</v>
      </c>
      <c r="D3528" s="12" t="s">
        <v>570</v>
      </c>
      <c r="E3528" s="12">
        <v>60</v>
      </c>
      <c r="F3528" s="73">
        <v>6</v>
      </c>
      <c r="G3528" s="21">
        <v>13</v>
      </c>
      <c r="H3528" s="12">
        <v>0</v>
      </c>
      <c r="I3528" s="12">
        <v>246</v>
      </c>
      <c r="J3528" s="12">
        <v>0</v>
      </c>
      <c r="K3528" s="12">
        <v>0</v>
      </c>
      <c r="L3528" s="12">
        <v>0</v>
      </c>
      <c r="M3528" s="12">
        <v>0</v>
      </c>
      <c r="N3528" s="12">
        <v>0</v>
      </c>
    </row>
    <row r="3529" spans="1:14">
      <c r="A3529" s="11" t="s">
        <v>1493</v>
      </c>
      <c r="B3529" s="12">
        <v>250</v>
      </c>
      <c r="C3529" s="12">
        <v>150</v>
      </c>
      <c r="D3529" s="12" t="s">
        <v>1481</v>
      </c>
      <c r="E3529" s="12">
        <v>60</v>
      </c>
      <c r="F3529" s="73">
        <v>6</v>
      </c>
      <c r="G3529" s="21">
        <v>13</v>
      </c>
      <c r="H3529" s="12">
        <v>0</v>
      </c>
      <c r="I3529" s="12">
        <v>246</v>
      </c>
      <c r="J3529" s="12">
        <v>0</v>
      </c>
      <c r="K3529" s="12">
        <v>0</v>
      </c>
      <c r="L3529" s="12">
        <v>0</v>
      </c>
      <c r="M3529" s="12">
        <v>0</v>
      </c>
      <c r="N3529" s="12">
        <v>0</v>
      </c>
    </row>
    <row r="3530" spans="1:14">
      <c r="A3530" s="11" t="s">
        <v>1493</v>
      </c>
      <c r="B3530" s="12">
        <v>250</v>
      </c>
      <c r="C3530" s="12">
        <v>150</v>
      </c>
      <c r="D3530" s="12" t="s">
        <v>1494</v>
      </c>
      <c r="E3530" s="12">
        <v>60</v>
      </c>
      <c r="F3530" s="73">
        <v>6</v>
      </c>
      <c r="G3530" s="21">
        <v>13</v>
      </c>
      <c r="H3530" s="12">
        <v>0</v>
      </c>
      <c r="I3530" s="12">
        <v>246</v>
      </c>
      <c r="J3530" s="12">
        <v>0</v>
      </c>
      <c r="K3530" s="12">
        <v>0</v>
      </c>
      <c r="L3530" s="12">
        <v>0</v>
      </c>
      <c r="M3530" s="12">
        <v>0</v>
      </c>
      <c r="N3530" s="12">
        <v>0</v>
      </c>
    </row>
    <row r="3531" spans="1:14">
      <c r="A3531" s="11" t="s">
        <v>1493</v>
      </c>
      <c r="B3531" s="12">
        <v>250</v>
      </c>
      <c r="C3531" s="12">
        <v>150</v>
      </c>
      <c r="D3531" s="12" t="s">
        <v>1495</v>
      </c>
      <c r="E3531" s="12">
        <v>60</v>
      </c>
      <c r="F3531" s="73">
        <v>6</v>
      </c>
      <c r="G3531" s="21">
        <v>13</v>
      </c>
      <c r="H3531" s="12">
        <v>0</v>
      </c>
      <c r="I3531" s="12">
        <v>246</v>
      </c>
      <c r="J3531" s="12">
        <v>0</v>
      </c>
      <c r="K3531" s="12">
        <v>0</v>
      </c>
      <c r="L3531" s="12">
        <v>0</v>
      </c>
      <c r="M3531" s="12">
        <v>0</v>
      </c>
      <c r="N3531" s="12">
        <v>0</v>
      </c>
    </row>
    <row r="3532" spans="1:14">
      <c r="A3532" s="20" t="s">
        <v>1483</v>
      </c>
    </row>
    <row r="3533" spans="1:14">
      <c r="A3533" s="11" t="s">
        <v>1493</v>
      </c>
      <c r="B3533" s="12">
        <v>150</v>
      </c>
      <c r="C3533" s="12">
        <v>240</v>
      </c>
      <c r="D3533" s="12" t="s">
        <v>579</v>
      </c>
      <c r="E3533" s="12">
        <v>60</v>
      </c>
      <c r="F3533" s="73">
        <v>6</v>
      </c>
      <c r="G3533" s="21">
        <v>13</v>
      </c>
      <c r="H3533" s="12">
        <v>0</v>
      </c>
      <c r="I3533" s="12">
        <v>246</v>
      </c>
      <c r="J3533" s="12">
        <v>0</v>
      </c>
      <c r="K3533" s="12">
        <v>0</v>
      </c>
      <c r="L3533" s="12">
        <v>0</v>
      </c>
      <c r="M3533" s="12">
        <v>0</v>
      </c>
      <c r="N3533" s="12">
        <v>0</v>
      </c>
    </row>
    <row r="3534" spans="1:14">
      <c r="A3534" s="11" t="s">
        <v>1493</v>
      </c>
      <c r="B3534" s="12">
        <v>150</v>
      </c>
      <c r="C3534" s="12">
        <v>240</v>
      </c>
      <c r="D3534" s="12" t="s">
        <v>577</v>
      </c>
      <c r="E3534" s="12">
        <v>60</v>
      </c>
      <c r="F3534" s="73">
        <v>6</v>
      </c>
      <c r="G3534" s="21">
        <v>13</v>
      </c>
      <c r="H3534" s="12">
        <v>0</v>
      </c>
      <c r="I3534" s="12">
        <v>246</v>
      </c>
      <c r="J3534" s="12">
        <v>0</v>
      </c>
      <c r="K3534" s="12">
        <v>0</v>
      </c>
      <c r="L3534" s="12">
        <v>0</v>
      </c>
      <c r="M3534" s="12">
        <v>0</v>
      </c>
      <c r="N3534" s="12">
        <v>0</v>
      </c>
    </row>
    <row r="3535" spans="1:14">
      <c r="A3535" s="11" t="s">
        <v>1493</v>
      </c>
      <c r="B3535" s="12">
        <v>150</v>
      </c>
      <c r="C3535" s="12">
        <v>240</v>
      </c>
      <c r="D3535" s="12" t="s">
        <v>570</v>
      </c>
      <c r="E3535" s="12">
        <v>60</v>
      </c>
      <c r="F3535" s="73">
        <v>6</v>
      </c>
      <c r="G3535" s="21">
        <v>13</v>
      </c>
      <c r="H3535" s="12">
        <v>0</v>
      </c>
      <c r="I3535" s="12">
        <v>246</v>
      </c>
      <c r="J3535" s="12">
        <v>0</v>
      </c>
      <c r="K3535" s="12">
        <v>0</v>
      </c>
      <c r="L3535" s="12">
        <v>0</v>
      </c>
      <c r="M3535" s="12">
        <v>0</v>
      </c>
      <c r="N3535" s="12">
        <v>0</v>
      </c>
    </row>
    <row r="3536" spans="1:14">
      <c r="A3536" s="11" t="s">
        <v>1493</v>
      </c>
      <c r="B3536" s="12">
        <v>150</v>
      </c>
      <c r="C3536" s="12">
        <v>240</v>
      </c>
      <c r="D3536" s="12" t="s">
        <v>1481</v>
      </c>
      <c r="E3536" s="12">
        <v>60</v>
      </c>
      <c r="F3536" s="73">
        <v>6</v>
      </c>
      <c r="G3536" s="21">
        <v>13</v>
      </c>
      <c r="H3536" s="12">
        <v>0</v>
      </c>
      <c r="I3536" s="12">
        <v>246</v>
      </c>
      <c r="J3536" s="12">
        <v>0</v>
      </c>
      <c r="K3536" s="12">
        <v>0</v>
      </c>
      <c r="L3536" s="12">
        <v>0</v>
      </c>
      <c r="M3536" s="12">
        <v>0</v>
      </c>
      <c r="N3536" s="12">
        <v>0</v>
      </c>
    </row>
    <row r="3537" spans="1:14">
      <c r="A3537" s="11" t="s">
        <v>1493</v>
      </c>
      <c r="B3537" s="12">
        <v>150</v>
      </c>
      <c r="C3537" s="12">
        <v>240</v>
      </c>
      <c r="D3537" s="12" t="s">
        <v>1494</v>
      </c>
      <c r="E3537" s="12">
        <v>60</v>
      </c>
      <c r="F3537" s="73">
        <v>6</v>
      </c>
      <c r="G3537" s="21">
        <v>13</v>
      </c>
      <c r="H3537" s="12">
        <v>0</v>
      </c>
      <c r="I3537" s="12">
        <v>246</v>
      </c>
      <c r="J3537" s="12">
        <v>0</v>
      </c>
      <c r="K3537" s="12">
        <v>0</v>
      </c>
      <c r="L3537" s="12">
        <v>0</v>
      </c>
      <c r="M3537" s="12">
        <v>0</v>
      </c>
      <c r="N3537" s="12">
        <v>0</v>
      </c>
    </row>
    <row r="3538" spans="1:14">
      <c r="A3538" s="11" t="s">
        <v>1493</v>
      </c>
      <c r="B3538" s="12">
        <v>150</v>
      </c>
      <c r="C3538" s="12">
        <v>240</v>
      </c>
      <c r="D3538" s="12" t="s">
        <v>1495</v>
      </c>
      <c r="E3538" s="12">
        <v>60</v>
      </c>
      <c r="F3538" s="73">
        <v>6</v>
      </c>
      <c r="G3538" s="21">
        <v>13</v>
      </c>
      <c r="H3538" s="12">
        <v>0</v>
      </c>
      <c r="I3538" s="12">
        <v>246</v>
      </c>
      <c r="J3538" s="12">
        <v>0</v>
      </c>
      <c r="K3538" s="12">
        <v>0</v>
      </c>
      <c r="L3538" s="12">
        <v>0</v>
      </c>
      <c r="M3538" s="12">
        <v>0</v>
      </c>
      <c r="N3538" s="12">
        <v>0</v>
      </c>
    </row>
    <row r="3539" spans="1:14">
      <c r="A3539" s="20" t="s">
        <v>1484</v>
      </c>
    </row>
    <row r="3540" spans="1:14">
      <c r="A3540" s="11" t="s">
        <v>1493</v>
      </c>
      <c r="B3540" s="12">
        <v>195</v>
      </c>
      <c r="C3540" s="12">
        <v>85</v>
      </c>
      <c r="D3540" s="12" t="s">
        <v>579</v>
      </c>
      <c r="E3540" s="12">
        <v>60</v>
      </c>
      <c r="F3540" s="73">
        <v>6</v>
      </c>
      <c r="G3540" s="21">
        <v>13</v>
      </c>
      <c r="H3540" s="12">
        <v>0</v>
      </c>
      <c r="I3540" s="12">
        <v>246</v>
      </c>
      <c r="J3540" s="12">
        <v>0</v>
      </c>
      <c r="K3540" s="12">
        <v>0</v>
      </c>
      <c r="L3540" s="12">
        <v>0</v>
      </c>
      <c r="M3540" s="12">
        <v>0</v>
      </c>
      <c r="N3540" s="12">
        <v>0</v>
      </c>
    </row>
    <row r="3541" spans="1:14">
      <c r="A3541" s="11" t="s">
        <v>1493</v>
      </c>
      <c r="B3541" s="12">
        <v>195</v>
      </c>
      <c r="C3541" s="12">
        <v>85</v>
      </c>
      <c r="D3541" s="12" t="s">
        <v>577</v>
      </c>
      <c r="E3541" s="12">
        <v>60</v>
      </c>
      <c r="F3541" s="73">
        <v>6</v>
      </c>
      <c r="G3541" s="21">
        <v>13</v>
      </c>
      <c r="H3541" s="12">
        <v>0</v>
      </c>
      <c r="I3541" s="12">
        <v>246</v>
      </c>
      <c r="J3541" s="12">
        <v>0</v>
      </c>
      <c r="K3541" s="12">
        <v>0</v>
      </c>
      <c r="L3541" s="12">
        <v>0</v>
      </c>
      <c r="M3541" s="12">
        <v>0</v>
      </c>
      <c r="N3541" s="12">
        <v>0</v>
      </c>
    </row>
    <row r="3542" spans="1:14">
      <c r="A3542" s="11" t="s">
        <v>1493</v>
      </c>
      <c r="B3542" s="12">
        <v>195</v>
      </c>
      <c r="C3542" s="12">
        <v>85</v>
      </c>
      <c r="D3542" s="12" t="s">
        <v>570</v>
      </c>
      <c r="E3542" s="12">
        <v>60</v>
      </c>
      <c r="F3542" s="73">
        <v>6</v>
      </c>
      <c r="G3542" s="21">
        <v>13</v>
      </c>
      <c r="H3542" s="12">
        <v>0</v>
      </c>
      <c r="I3542" s="12">
        <v>246</v>
      </c>
      <c r="J3542" s="12">
        <v>0</v>
      </c>
      <c r="K3542" s="12">
        <v>0</v>
      </c>
      <c r="L3542" s="12">
        <v>0</v>
      </c>
      <c r="M3542" s="12">
        <v>0</v>
      </c>
      <c r="N3542" s="12">
        <v>0</v>
      </c>
    </row>
    <row r="3543" spans="1:14">
      <c r="A3543" s="11" t="s">
        <v>1493</v>
      </c>
      <c r="B3543" s="12">
        <v>195</v>
      </c>
      <c r="C3543" s="12">
        <v>85</v>
      </c>
      <c r="D3543" s="12" t="s">
        <v>1481</v>
      </c>
      <c r="E3543" s="12">
        <v>60</v>
      </c>
      <c r="F3543" s="73">
        <v>6</v>
      </c>
      <c r="G3543" s="21">
        <v>13</v>
      </c>
      <c r="H3543" s="12">
        <v>0</v>
      </c>
      <c r="I3543" s="12">
        <v>246</v>
      </c>
      <c r="J3543" s="12">
        <v>0</v>
      </c>
      <c r="K3543" s="12">
        <v>0</v>
      </c>
      <c r="L3543" s="12">
        <v>0</v>
      </c>
      <c r="M3543" s="12">
        <v>0</v>
      </c>
      <c r="N3543" s="12">
        <v>0</v>
      </c>
    </row>
    <row r="3544" spans="1:14">
      <c r="A3544" s="11" t="s">
        <v>1493</v>
      </c>
      <c r="B3544" s="12">
        <v>195</v>
      </c>
      <c r="C3544" s="12">
        <v>85</v>
      </c>
      <c r="D3544" s="12" t="s">
        <v>1494</v>
      </c>
      <c r="E3544" s="12">
        <v>60</v>
      </c>
      <c r="F3544" s="73">
        <v>6</v>
      </c>
      <c r="G3544" s="21">
        <v>13</v>
      </c>
      <c r="H3544" s="12">
        <v>0</v>
      </c>
      <c r="I3544" s="12">
        <v>246</v>
      </c>
      <c r="J3544" s="12">
        <v>0</v>
      </c>
      <c r="K3544" s="12">
        <v>0</v>
      </c>
      <c r="L3544" s="12">
        <v>0</v>
      </c>
      <c r="M3544" s="12">
        <v>0</v>
      </c>
      <c r="N3544" s="12">
        <v>0</v>
      </c>
    </row>
    <row r="3545" spans="1:14">
      <c r="A3545" s="11" t="s">
        <v>1493</v>
      </c>
      <c r="B3545" s="12">
        <v>195</v>
      </c>
      <c r="C3545" s="12">
        <v>85</v>
      </c>
      <c r="D3545" s="12" t="s">
        <v>1495</v>
      </c>
      <c r="E3545" s="12">
        <v>60</v>
      </c>
      <c r="F3545" s="73">
        <v>6</v>
      </c>
      <c r="G3545" s="21">
        <v>13</v>
      </c>
      <c r="H3545" s="12">
        <v>0</v>
      </c>
      <c r="I3545" s="12">
        <v>246</v>
      </c>
      <c r="J3545" s="12">
        <v>0</v>
      </c>
      <c r="K3545" s="12">
        <v>0</v>
      </c>
      <c r="L3545" s="12">
        <v>0</v>
      </c>
      <c r="M3545" s="12">
        <v>0</v>
      </c>
      <c r="N3545" s="12">
        <v>0</v>
      </c>
    </row>
    <row r="3546" spans="1:14">
      <c r="A3546" s="20" t="s">
        <v>1485</v>
      </c>
    </row>
    <row r="3547" spans="1:14">
      <c r="A3547" s="11" t="s">
        <v>1493</v>
      </c>
      <c r="B3547" s="12">
        <v>145</v>
      </c>
      <c r="C3547" s="12">
        <v>135</v>
      </c>
      <c r="D3547" s="12" t="s">
        <v>579</v>
      </c>
      <c r="E3547" s="12">
        <v>60</v>
      </c>
      <c r="F3547" s="73">
        <v>6</v>
      </c>
      <c r="G3547" s="21">
        <v>13</v>
      </c>
      <c r="H3547" s="12">
        <v>0</v>
      </c>
      <c r="I3547" s="12">
        <v>246</v>
      </c>
      <c r="J3547" s="12">
        <v>0</v>
      </c>
      <c r="K3547" s="12">
        <v>0</v>
      </c>
      <c r="L3547" s="12">
        <v>0</v>
      </c>
      <c r="M3547" s="12">
        <v>0</v>
      </c>
      <c r="N3547" s="12">
        <v>0</v>
      </c>
    </row>
    <row r="3548" spans="1:14">
      <c r="A3548" s="11" t="s">
        <v>1493</v>
      </c>
      <c r="B3548" s="12">
        <v>145</v>
      </c>
      <c r="C3548" s="12">
        <v>135</v>
      </c>
      <c r="D3548" s="12" t="s">
        <v>577</v>
      </c>
      <c r="E3548" s="12">
        <v>60</v>
      </c>
      <c r="F3548" s="73">
        <v>6</v>
      </c>
      <c r="G3548" s="21">
        <v>13</v>
      </c>
      <c r="H3548" s="12">
        <v>0</v>
      </c>
      <c r="I3548" s="12">
        <v>246</v>
      </c>
      <c r="J3548" s="12">
        <v>0</v>
      </c>
      <c r="K3548" s="12">
        <v>0</v>
      </c>
      <c r="L3548" s="12">
        <v>0</v>
      </c>
      <c r="M3548" s="12">
        <v>0</v>
      </c>
      <c r="N3548" s="12">
        <v>0</v>
      </c>
    </row>
    <row r="3549" spans="1:14">
      <c r="A3549" s="11" t="s">
        <v>1493</v>
      </c>
      <c r="B3549" s="12">
        <v>145</v>
      </c>
      <c r="C3549" s="12">
        <v>135</v>
      </c>
      <c r="D3549" s="12" t="s">
        <v>570</v>
      </c>
      <c r="E3549" s="12">
        <v>60</v>
      </c>
      <c r="F3549" s="73">
        <v>6</v>
      </c>
      <c r="G3549" s="21">
        <v>13</v>
      </c>
      <c r="H3549" s="12">
        <v>0</v>
      </c>
      <c r="I3549" s="12">
        <v>246</v>
      </c>
      <c r="J3549" s="12">
        <v>0</v>
      </c>
      <c r="K3549" s="12">
        <v>0</v>
      </c>
      <c r="L3549" s="12">
        <v>0</v>
      </c>
      <c r="M3549" s="12">
        <v>0</v>
      </c>
      <c r="N3549" s="12">
        <v>0</v>
      </c>
    </row>
    <row r="3550" spans="1:14">
      <c r="A3550" s="11" t="s">
        <v>1493</v>
      </c>
      <c r="B3550" s="12">
        <v>145</v>
      </c>
      <c r="C3550" s="12">
        <v>135</v>
      </c>
      <c r="D3550" s="12" t="s">
        <v>1481</v>
      </c>
      <c r="E3550" s="12">
        <v>60</v>
      </c>
      <c r="F3550" s="73">
        <v>6</v>
      </c>
      <c r="G3550" s="21">
        <v>13</v>
      </c>
      <c r="H3550" s="12">
        <v>0</v>
      </c>
      <c r="I3550" s="12">
        <v>246</v>
      </c>
      <c r="J3550" s="12">
        <v>0</v>
      </c>
      <c r="K3550" s="12">
        <v>0</v>
      </c>
      <c r="L3550" s="12">
        <v>0</v>
      </c>
      <c r="M3550" s="12">
        <v>0</v>
      </c>
      <c r="N3550" s="12">
        <v>0</v>
      </c>
    </row>
    <row r="3551" spans="1:14">
      <c r="A3551" s="11" t="s">
        <v>1493</v>
      </c>
      <c r="B3551" s="12">
        <v>145</v>
      </c>
      <c r="C3551" s="12">
        <v>135</v>
      </c>
      <c r="D3551" s="12" t="s">
        <v>1494</v>
      </c>
      <c r="E3551" s="12">
        <v>60</v>
      </c>
      <c r="F3551" s="73">
        <v>6</v>
      </c>
      <c r="G3551" s="21">
        <v>13</v>
      </c>
      <c r="H3551" s="12">
        <v>0</v>
      </c>
      <c r="I3551" s="12">
        <v>246</v>
      </c>
      <c r="J3551" s="12">
        <v>0</v>
      </c>
      <c r="K3551" s="12">
        <v>0</v>
      </c>
      <c r="L3551" s="12">
        <v>0</v>
      </c>
      <c r="M3551" s="12">
        <v>0</v>
      </c>
      <c r="N3551" s="12">
        <v>0</v>
      </c>
    </row>
    <row r="3552" spans="1:14">
      <c r="A3552" s="11" t="s">
        <v>1493</v>
      </c>
      <c r="B3552" s="12">
        <v>145</v>
      </c>
      <c r="C3552" s="12">
        <v>135</v>
      </c>
      <c r="D3552" s="12" t="s">
        <v>1495</v>
      </c>
      <c r="E3552" s="12">
        <v>60</v>
      </c>
      <c r="F3552" s="73">
        <v>6</v>
      </c>
      <c r="G3552" s="21">
        <v>13</v>
      </c>
      <c r="H3552" s="12">
        <v>0</v>
      </c>
      <c r="I3552" s="12">
        <v>246</v>
      </c>
      <c r="J3552" s="12">
        <v>0</v>
      </c>
      <c r="K3552" s="12">
        <v>0</v>
      </c>
      <c r="L3552" s="12">
        <v>0</v>
      </c>
      <c r="M3552" s="12">
        <v>0</v>
      </c>
      <c r="N3552" s="12">
        <v>0</v>
      </c>
    </row>
    <row r="3553" spans="1:14">
      <c r="A3553" s="20" t="s">
        <v>1486</v>
      </c>
    </row>
    <row r="3554" spans="1:14">
      <c r="A3554" s="11" t="s">
        <v>1493</v>
      </c>
      <c r="B3554" s="12">
        <v>100</v>
      </c>
      <c r="C3554" s="12">
        <v>180</v>
      </c>
      <c r="D3554" s="12" t="s">
        <v>579</v>
      </c>
      <c r="E3554" s="12">
        <v>60</v>
      </c>
      <c r="F3554" s="73">
        <v>6</v>
      </c>
      <c r="G3554" s="21">
        <v>13</v>
      </c>
      <c r="H3554" s="12">
        <v>0</v>
      </c>
      <c r="I3554" s="12">
        <v>246</v>
      </c>
      <c r="J3554" s="12">
        <v>0</v>
      </c>
      <c r="K3554" s="12">
        <v>0</v>
      </c>
      <c r="L3554" s="12">
        <v>0</v>
      </c>
      <c r="M3554" s="12">
        <v>0</v>
      </c>
      <c r="N3554" s="12">
        <v>0</v>
      </c>
    </row>
    <row r="3555" spans="1:14">
      <c r="A3555" s="11" t="s">
        <v>1493</v>
      </c>
      <c r="B3555" s="12">
        <v>100</v>
      </c>
      <c r="C3555" s="12">
        <v>180</v>
      </c>
      <c r="D3555" s="12" t="s">
        <v>577</v>
      </c>
      <c r="E3555" s="12">
        <v>60</v>
      </c>
      <c r="F3555" s="73">
        <v>6</v>
      </c>
      <c r="G3555" s="21">
        <v>13</v>
      </c>
      <c r="H3555" s="12">
        <v>0</v>
      </c>
      <c r="I3555" s="12">
        <v>246</v>
      </c>
      <c r="J3555" s="12">
        <v>0</v>
      </c>
      <c r="K3555" s="12">
        <v>0</v>
      </c>
      <c r="L3555" s="12">
        <v>0</v>
      </c>
      <c r="M3555" s="12">
        <v>0</v>
      </c>
      <c r="N3555" s="12">
        <v>0</v>
      </c>
    </row>
    <row r="3556" spans="1:14">
      <c r="A3556" s="11" t="s">
        <v>1493</v>
      </c>
      <c r="B3556" s="12">
        <v>100</v>
      </c>
      <c r="C3556" s="12">
        <v>180</v>
      </c>
      <c r="D3556" s="12" t="s">
        <v>570</v>
      </c>
      <c r="E3556" s="12">
        <v>60</v>
      </c>
      <c r="F3556" s="73">
        <v>6</v>
      </c>
      <c r="G3556" s="21">
        <v>13</v>
      </c>
      <c r="H3556" s="12">
        <v>0</v>
      </c>
      <c r="I3556" s="12">
        <v>246</v>
      </c>
      <c r="J3556" s="12">
        <v>0</v>
      </c>
      <c r="K3556" s="12">
        <v>0</v>
      </c>
      <c r="L3556" s="12">
        <v>0</v>
      </c>
      <c r="M3556" s="12">
        <v>0</v>
      </c>
      <c r="N3556" s="12">
        <v>0</v>
      </c>
    </row>
    <row r="3557" spans="1:14">
      <c r="A3557" s="11" t="s">
        <v>1493</v>
      </c>
      <c r="B3557" s="12">
        <v>100</v>
      </c>
      <c r="C3557" s="12">
        <v>180</v>
      </c>
      <c r="D3557" s="12" t="s">
        <v>1481</v>
      </c>
      <c r="E3557" s="12">
        <v>60</v>
      </c>
      <c r="F3557" s="73">
        <v>6</v>
      </c>
      <c r="G3557" s="21">
        <v>13</v>
      </c>
      <c r="H3557" s="12">
        <v>0</v>
      </c>
      <c r="I3557" s="12">
        <v>246</v>
      </c>
      <c r="J3557" s="12">
        <v>0</v>
      </c>
      <c r="K3557" s="12">
        <v>0</v>
      </c>
      <c r="L3557" s="12">
        <v>0</v>
      </c>
      <c r="M3557" s="12">
        <v>0</v>
      </c>
      <c r="N3557" s="12">
        <v>0</v>
      </c>
    </row>
    <row r="3558" spans="1:14">
      <c r="A3558" s="11" t="s">
        <v>1493</v>
      </c>
      <c r="B3558" s="12">
        <v>100</v>
      </c>
      <c r="C3558" s="12">
        <v>180</v>
      </c>
      <c r="D3558" s="12" t="s">
        <v>1494</v>
      </c>
      <c r="E3558" s="12">
        <v>60</v>
      </c>
      <c r="F3558" s="73">
        <v>6</v>
      </c>
      <c r="G3558" s="21">
        <v>13</v>
      </c>
      <c r="H3558" s="12">
        <v>0</v>
      </c>
      <c r="I3558" s="12">
        <v>246</v>
      </c>
      <c r="J3558" s="12">
        <v>0</v>
      </c>
      <c r="K3558" s="12">
        <v>0</v>
      </c>
      <c r="L3558" s="12">
        <v>0</v>
      </c>
      <c r="M3558" s="12">
        <v>0</v>
      </c>
      <c r="N3558" s="12">
        <v>0</v>
      </c>
    </row>
    <row r="3559" spans="1:14">
      <c r="A3559" s="11" t="s">
        <v>1493</v>
      </c>
      <c r="B3559" s="12">
        <v>100</v>
      </c>
      <c r="C3559" s="12">
        <v>180</v>
      </c>
      <c r="D3559" s="12" t="s">
        <v>1495</v>
      </c>
      <c r="E3559" s="12">
        <v>60</v>
      </c>
      <c r="F3559" s="73">
        <v>6</v>
      </c>
      <c r="G3559" s="21">
        <v>13</v>
      </c>
      <c r="H3559" s="12">
        <v>0</v>
      </c>
      <c r="I3559" s="12">
        <v>246</v>
      </c>
      <c r="J3559" s="12">
        <v>0</v>
      </c>
      <c r="K3559" s="12">
        <v>0</v>
      </c>
      <c r="L3559" s="12">
        <v>0</v>
      </c>
      <c r="M3559" s="12">
        <v>0</v>
      </c>
      <c r="N3559" s="12">
        <v>0</v>
      </c>
    </row>
    <row r="3560" spans="1:14">
      <c r="A3560" s="20" t="s">
        <v>1487</v>
      </c>
    </row>
    <row r="3561" spans="1:14">
      <c r="A3561" s="11" t="s">
        <v>1493</v>
      </c>
      <c r="B3561" s="12">
        <v>320</v>
      </c>
      <c r="C3561" s="12">
        <v>205</v>
      </c>
      <c r="D3561" s="12" t="s">
        <v>579</v>
      </c>
      <c r="E3561" s="12">
        <v>60</v>
      </c>
      <c r="F3561" s="73">
        <v>6</v>
      </c>
      <c r="G3561" s="21">
        <v>13</v>
      </c>
      <c r="H3561" s="12">
        <v>0</v>
      </c>
      <c r="I3561" s="12">
        <v>246</v>
      </c>
      <c r="J3561" s="12">
        <v>0</v>
      </c>
      <c r="K3561" s="12">
        <v>0</v>
      </c>
      <c r="L3561" s="12">
        <v>0</v>
      </c>
      <c r="M3561" s="12">
        <v>0</v>
      </c>
      <c r="N3561" s="12">
        <v>0</v>
      </c>
    </row>
    <row r="3562" spans="1:14">
      <c r="A3562" s="11" t="s">
        <v>1493</v>
      </c>
      <c r="B3562" s="12">
        <v>320</v>
      </c>
      <c r="C3562" s="12">
        <v>205</v>
      </c>
      <c r="D3562" s="12" t="s">
        <v>577</v>
      </c>
      <c r="E3562" s="12">
        <v>60</v>
      </c>
      <c r="F3562" s="73">
        <v>6</v>
      </c>
      <c r="G3562" s="21">
        <v>13</v>
      </c>
      <c r="H3562" s="12">
        <v>0</v>
      </c>
      <c r="I3562" s="12">
        <v>246</v>
      </c>
      <c r="J3562" s="12">
        <v>0</v>
      </c>
      <c r="K3562" s="12">
        <v>0</v>
      </c>
      <c r="L3562" s="12">
        <v>0</v>
      </c>
      <c r="M3562" s="12">
        <v>0</v>
      </c>
      <c r="N3562" s="12">
        <v>0</v>
      </c>
    </row>
    <row r="3563" spans="1:14">
      <c r="A3563" s="11" t="s">
        <v>1493</v>
      </c>
      <c r="B3563" s="12">
        <v>320</v>
      </c>
      <c r="C3563" s="12">
        <v>205</v>
      </c>
      <c r="D3563" s="12" t="s">
        <v>570</v>
      </c>
      <c r="E3563" s="12">
        <v>60</v>
      </c>
      <c r="F3563" s="73">
        <v>6</v>
      </c>
      <c r="G3563" s="21">
        <v>13</v>
      </c>
      <c r="H3563" s="12">
        <v>0</v>
      </c>
      <c r="I3563" s="12">
        <v>246</v>
      </c>
      <c r="J3563" s="12">
        <v>0</v>
      </c>
      <c r="K3563" s="12">
        <v>0</v>
      </c>
      <c r="L3563" s="12">
        <v>0</v>
      </c>
      <c r="M3563" s="12">
        <v>0</v>
      </c>
      <c r="N3563" s="12">
        <v>0</v>
      </c>
    </row>
    <row r="3564" spans="1:14">
      <c r="A3564" s="11" t="s">
        <v>1493</v>
      </c>
      <c r="B3564" s="12">
        <v>320</v>
      </c>
      <c r="C3564" s="12">
        <v>205</v>
      </c>
      <c r="D3564" s="12" t="s">
        <v>1481</v>
      </c>
      <c r="E3564" s="12">
        <v>60</v>
      </c>
      <c r="F3564" s="73">
        <v>6</v>
      </c>
      <c r="G3564" s="21">
        <v>13</v>
      </c>
      <c r="H3564" s="12">
        <v>0</v>
      </c>
      <c r="I3564" s="12">
        <v>246</v>
      </c>
      <c r="J3564" s="12">
        <v>0</v>
      </c>
      <c r="K3564" s="12">
        <v>0</v>
      </c>
      <c r="L3564" s="12">
        <v>0</v>
      </c>
      <c r="M3564" s="12">
        <v>0</v>
      </c>
      <c r="N3564" s="12">
        <v>0</v>
      </c>
    </row>
    <row r="3565" spans="1:14">
      <c r="A3565" s="11" t="s">
        <v>1493</v>
      </c>
      <c r="B3565" s="12">
        <v>320</v>
      </c>
      <c r="C3565" s="12">
        <v>205</v>
      </c>
      <c r="D3565" s="12" t="s">
        <v>1494</v>
      </c>
      <c r="E3565" s="12">
        <v>60</v>
      </c>
      <c r="F3565" s="73">
        <v>6</v>
      </c>
      <c r="G3565" s="21">
        <v>13</v>
      </c>
      <c r="H3565" s="12">
        <v>0</v>
      </c>
      <c r="I3565" s="12">
        <v>246</v>
      </c>
      <c r="J3565" s="12">
        <v>0</v>
      </c>
      <c r="K3565" s="12">
        <v>0</v>
      </c>
      <c r="L3565" s="12">
        <v>0</v>
      </c>
      <c r="M3565" s="12">
        <v>0</v>
      </c>
      <c r="N3565" s="12">
        <v>0</v>
      </c>
    </row>
    <row r="3566" spans="1:14">
      <c r="A3566" s="11" t="s">
        <v>1493</v>
      </c>
      <c r="B3566" s="12">
        <v>320</v>
      </c>
      <c r="C3566" s="12">
        <v>205</v>
      </c>
      <c r="D3566" s="12" t="s">
        <v>1495</v>
      </c>
      <c r="E3566" s="12">
        <v>60</v>
      </c>
      <c r="F3566" s="73">
        <v>6</v>
      </c>
      <c r="G3566" s="21">
        <v>13</v>
      </c>
      <c r="H3566" s="12">
        <v>0</v>
      </c>
      <c r="I3566" s="12">
        <v>246</v>
      </c>
      <c r="J3566" s="12">
        <v>0</v>
      </c>
      <c r="K3566" s="12">
        <v>0</v>
      </c>
      <c r="L3566" s="12">
        <v>0</v>
      </c>
      <c r="M3566" s="12">
        <v>0</v>
      </c>
      <c r="N3566" s="12">
        <v>0</v>
      </c>
    </row>
    <row r="3567" spans="1:14">
      <c r="A3567" s="20" t="s">
        <v>1488</v>
      </c>
    </row>
    <row r="3568" spans="1:14">
      <c r="A3568" s="11" t="s">
        <v>1493</v>
      </c>
      <c r="B3568" s="12">
        <v>265</v>
      </c>
      <c r="C3568" s="12">
        <v>260</v>
      </c>
      <c r="D3568" s="12" t="s">
        <v>579</v>
      </c>
      <c r="E3568" s="12">
        <v>60</v>
      </c>
      <c r="F3568" s="73">
        <v>6</v>
      </c>
      <c r="G3568" s="21">
        <v>13</v>
      </c>
      <c r="H3568" s="12">
        <v>0</v>
      </c>
      <c r="I3568" s="12">
        <v>246</v>
      </c>
      <c r="J3568" s="12">
        <v>0</v>
      </c>
      <c r="K3568" s="12">
        <v>0</v>
      </c>
      <c r="L3568" s="12">
        <v>0</v>
      </c>
      <c r="M3568" s="12">
        <v>0</v>
      </c>
      <c r="N3568" s="12">
        <v>0</v>
      </c>
    </row>
    <row r="3569" spans="1:14">
      <c r="A3569" s="11" t="s">
        <v>1493</v>
      </c>
      <c r="B3569" s="12">
        <v>265</v>
      </c>
      <c r="C3569" s="12">
        <v>260</v>
      </c>
      <c r="D3569" s="12" t="s">
        <v>577</v>
      </c>
      <c r="E3569" s="12">
        <v>60</v>
      </c>
      <c r="F3569" s="73">
        <v>6</v>
      </c>
      <c r="G3569" s="21">
        <v>13</v>
      </c>
      <c r="H3569" s="12">
        <v>0</v>
      </c>
      <c r="I3569" s="12">
        <v>246</v>
      </c>
      <c r="J3569" s="12">
        <v>0</v>
      </c>
      <c r="K3569" s="12">
        <v>0</v>
      </c>
      <c r="L3569" s="12">
        <v>0</v>
      </c>
      <c r="M3569" s="12">
        <v>0</v>
      </c>
      <c r="N3569" s="12">
        <v>0</v>
      </c>
    </row>
    <row r="3570" spans="1:14">
      <c r="A3570" s="11" t="s">
        <v>1493</v>
      </c>
      <c r="B3570" s="12">
        <v>265</v>
      </c>
      <c r="C3570" s="12">
        <v>260</v>
      </c>
      <c r="D3570" s="12" t="s">
        <v>570</v>
      </c>
      <c r="E3570" s="12">
        <v>60</v>
      </c>
      <c r="F3570" s="73">
        <v>6</v>
      </c>
      <c r="G3570" s="21">
        <v>13</v>
      </c>
      <c r="H3570" s="12">
        <v>0</v>
      </c>
      <c r="I3570" s="12">
        <v>246</v>
      </c>
      <c r="J3570" s="12">
        <v>0</v>
      </c>
      <c r="K3570" s="12">
        <v>0</v>
      </c>
      <c r="L3570" s="12">
        <v>0</v>
      </c>
      <c r="M3570" s="12">
        <v>0</v>
      </c>
      <c r="N3570" s="12">
        <v>0</v>
      </c>
    </row>
    <row r="3571" spans="1:14">
      <c r="A3571" s="11" t="s">
        <v>1493</v>
      </c>
      <c r="B3571" s="12">
        <v>265</v>
      </c>
      <c r="C3571" s="12">
        <v>260</v>
      </c>
      <c r="D3571" s="12" t="s">
        <v>1481</v>
      </c>
      <c r="E3571" s="12">
        <v>60</v>
      </c>
      <c r="F3571" s="73">
        <v>6</v>
      </c>
      <c r="G3571" s="21">
        <v>13</v>
      </c>
      <c r="H3571" s="12">
        <v>0</v>
      </c>
      <c r="I3571" s="12">
        <v>246</v>
      </c>
      <c r="J3571" s="12">
        <v>0</v>
      </c>
      <c r="K3571" s="12">
        <v>0</v>
      </c>
      <c r="L3571" s="12">
        <v>0</v>
      </c>
      <c r="M3571" s="12">
        <v>0</v>
      </c>
      <c r="N3571" s="12">
        <v>0</v>
      </c>
    </row>
    <row r="3572" spans="1:14">
      <c r="A3572" s="11" t="s">
        <v>1493</v>
      </c>
      <c r="B3572" s="12">
        <v>265</v>
      </c>
      <c r="C3572" s="12">
        <v>260</v>
      </c>
      <c r="D3572" s="12" t="s">
        <v>1494</v>
      </c>
      <c r="E3572" s="12">
        <v>60</v>
      </c>
      <c r="F3572" s="73">
        <v>6</v>
      </c>
      <c r="G3572" s="21">
        <v>13</v>
      </c>
      <c r="H3572" s="12">
        <v>0</v>
      </c>
      <c r="I3572" s="12">
        <v>246</v>
      </c>
      <c r="J3572" s="12">
        <v>0</v>
      </c>
      <c r="K3572" s="12">
        <v>0</v>
      </c>
      <c r="L3572" s="12">
        <v>0</v>
      </c>
      <c r="M3572" s="12">
        <v>0</v>
      </c>
      <c r="N3572" s="12">
        <v>0</v>
      </c>
    </row>
    <row r="3573" spans="1:14">
      <c r="A3573" s="11" t="s">
        <v>1493</v>
      </c>
      <c r="B3573" s="12">
        <v>265</v>
      </c>
      <c r="C3573" s="12">
        <v>260</v>
      </c>
      <c r="D3573" s="12" t="s">
        <v>1495</v>
      </c>
      <c r="E3573" s="12">
        <v>60</v>
      </c>
      <c r="F3573" s="73">
        <v>6</v>
      </c>
      <c r="G3573" s="21">
        <v>13</v>
      </c>
      <c r="H3573" s="12">
        <v>0</v>
      </c>
      <c r="I3573" s="12">
        <v>246</v>
      </c>
      <c r="J3573" s="12">
        <v>0</v>
      </c>
      <c r="K3573" s="12">
        <v>0</v>
      </c>
      <c r="L3573" s="12">
        <v>0</v>
      </c>
      <c r="M3573" s="12">
        <v>0</v>
      </c>
      <c r="N3573" s="12">
        <v>0</v>
      </c>
    </row>
    <row r="3574" spans="1:14">
      <c r="A3574" s="20" t="s">
        <v>1489</v>
      </c>
    </row>
    <row r="3575" spans="1:14">
      <c r="A3575" s="11" t="s">
        <v>1493</v>
      </c>
      <c r="B3575" s="12">
        <v>220</v>
      </c>
      <c r="C3575" s="12">
        <v>300</v>
      </c>
      <c r="D3575" s="12" t="s">
        <v>579</v>
      </c>
      <c r="E3575" s="12">
        <v>60</v>
      </c>
      <c r="F3575" s="73">
        <v>6</v>
      </c>
      <c r="G3575" s="21">
        <v>13</v>
      </c>
      <c r="H3575" s="12">
        <v>0</v>
      </c>
      <c r="I3575" s="12">
        <v>246</v>
      </c>
      <c r="J3575" s="12">
        <v>0</v>
      </c>
      <c r="K3575" s="12">
        <v>0</v>
      </c>
      <c r="L3575" s="12">
        <v>0</v>
      </c>
      <c r="M3575" s="12">
        <v>0</v>
      </c>
      <c r="N3575" s="12">
        <v>0</v>
      </c>
    </row>
    <row r="3576" spans="1:14">
      <c r="A3576" s="11" t="s">
        <v>1493</v>
      </c>
      <c r="B3576" s="12">
        <v>220</v>
      </c>
      <c r="C3576" s="12">
        <v>300</v>
      </c>
      <c r="D3576" s="12" t="s">
        <v>577</v>
      </c>
      <c r="E3576" s="12">
        <v>60</v>
      </c>
      <c r="F3576" s="73">
        <v>6</v>
      </c>
      <c r="G3576" s="21">
        <v>13</v>
      </c>
      <c r="H3576" s="12">
        <v>0</v>
      </c>
      <c r="I3576" s="12">
        <v>246</v>
      </c>
      <c r="J3576" s="12">
        <v>0</v>
      </c>
      <c r="K3576" s="12">
        <v>0</v>
      </c>
      <c r="L3576" s="12">
        <v>0</v>
      </c>
      <c r="M3576" s="12">
        <v>0</v>
      </c>
      <c r="N3576" s="12">
        <v>0</v>
      </c>
    </row>
    <row r="3577" spans="1:14">
      <c r="A3577" s="11" t="s">
        <v>1493</v>
      </c>
      <c r="B3577" s="12">
        <v>220</v>
      </c>
      <c r="C3577" s="12">
        <v>300</v>
      </c>
      <c r="D3577" s="12" t="s">
        <v>570</v>
      </c>
      <c r="E3577" s="12">
        <v>60</v>
      </c>
      <c r="F3577" s="73">
        <v>6</v>
      </c>
      <c r="G3577" s="21">
        <v>13</v>
      </c>
      <c r="H3577" s="12">
        <v>0</v>
      </c>
      <c r="I3577" s="12">
        <v>246</v>
      </c>
      <c r="J3577" s="12">
        <v>0</v>
      </c>
      <c r="K3577" s="12">
        <v>0</v>
      </c>
      <c r="L3577" s="12">
        <v>0</v>
      </c>
      <c r="M3577" s="12">
        <v>0</v>
      </c>
      <c r="N3577" s="12">
        <v>0</v>
      </c>
    </row>
    <row r="3578" spans="1:14">
      <c r="A3578" s="11" t="s">
        <v>1493</v>
      </c>
      <c r="B3578" s="12">
        <v>220</v>
      </c>
      <c r="C3578" s="12">
        <v>300</v>
      </c>
      <c r="D3578" s="12" t="s">
        <v>1481</v>
      </c>
      <c r="E3578" s="12">
        <v>60</v>
      </c>
      <c r="F3578" s="73">
        <v>6</v>
      </c>
      <c r="G3578" s="21">
        <v>13</v>
      </c>
      <c r="H3578" s="12">
        <v>0</v>
      </c>
      <c r="I3578" s="12">
        <v>246</v>
      </c>
      <c r="J3578" s="12">
        <v>0</v>
      </c>
      <c r="K3578" s="12">
        <v>0</v>
      </c>
      <c r="L3578" s="12">
        <v>0</v>
      </c>
      <c r="M3578" s="12">
        <v>0</v>
      </c>
      <c r="N3578" s="12">
        <v>0</v>
      </c>
    </row>
    <row r="3579" spans="1:14">
      <c r="A3579" s="11" t="s">
        <v>1493</v>
      </c>
      <c r="B3579" s="12">
        <v>220</v>
      </c>
      <c r="C3579" s="12">
        <v>300</v>
      </c>
      <c r="D3579" s="12" t="s">
        <v>1494</v>
      </c>
      <c r="E3579" s="12">
        <v>60</v>
      </c>
      <c r="F3579" s="73">
        <v>6</v>
      </c>
      <c r="G3579" s="21">
        <v>13</v>
      </c>
      <c r="H3579" s="12">
        <v>0</v>
      </c>
      <c r="I3579" s="12">
        <v>246</v>
      </c>
      <c r="J3579" s="12">
        <v>0</v>
      </c>
      <c r="K3579" s="12">
        <v>0</v>
      </c>
      <c r="L3579" s="12">
        <v>0</v>
      </c>
      <c r="M3579" s="12">
        <v>0</v>
      </c>
      <c r="N3579" s="12">
        <v>0</v>
      </c>
    </row>
    <row r="3580" spans="1:14">
      <c r="A3580" s="11" t="s">
        <v>1493</v>
      </c>
      <c r="B3580" s="12">
        <v>220</v>
      </c>
      <c r="C3580" s="12">
        <v>300</v>
      </c>
      <c r="D3580" s="12" t="s">
        <v>1495</v>
      </c>
      <c r="E3580" s="12">
        <v>60</v>
      </c>
      <c r="F3580" s="73">
        <v>6</v>
      </c>
      <c r="G3580" s="21">
        <v>13</v>
      </c>
      <c r="H3580" s="12">
        <v>0</v>
      </c>
      <c r="I3580" s="12">
        <v>246</v>
      </c>
      <c r="J3580" s="12">
        <v>0</v>
      </c>
      <c r="K3580" s="12">
        <v>0</v>
      </c>
      <c r="L3580" s="12">
        <v>0</v>
      </c>
      <c r="M3580" s="12">
        <v>0</v>
      </c>
      <c r="N3580" s="12">
        <v>0</v>
      </c>
    </row>
    <row r="3582" spans="1:14">
      <c r="A3582" s="11" t="s">
        <v>1499</v>
      </c>
    </row>
    <row r="3583" spans="1:14">
      <c r="A3583" s="20" t="s">
        <v>1478</v>
      </c>
    </row>
    <row r="3584" spans="1:14">
      <c r="A3584" s="11" t="s">
        <v>1500</v>
      </c>
      <c r="B3584" s="12">
        <v>230</v>
      </c>
      <c r="C3584" s="12">
        <v>170</v>
      </c>
      <c r="D3584" s="12" t="s">
        <v>579</v>
      </c>
      <c r="E3584" s="12">
        <v>150</v>
      </c>
      <c r="F3584" s="73">
        <v>15</v>
      </c>
      <c r="G3584" s="73">
        <v>60</v>
      </c>
      <c r="H3584" s="12">
        <v>0</v>
      </c>
      <c r="I3584" s="12">
        <v>246</v>
      </c>
      <c r="J3584" s="12">
        <v>0</v>
      </c>
      <c r="K3584" s="12">
        <v>0</v>
      </c>
      <c r="L3584" s="12">
        <v>0</v>
      </c>
      <c r="M3584" s="12">
        <v>0</v>
      </c>
      <c r="N3584" s="12">
        <v>0</v>
      </c>
    </row>
    <row r="3585" spans="1:14">
      <c r="A3585" s="11" t="s">
        <v>1500</v>
      </c>
      <c r="B3585" s="12">
        <v>230</v>
      </c>
      <c r="C3585" s="12">
        <v>170</v>
      </c>
      <c r="D3585" s="12" t="s">
        <v>577</v>
      </c>
      <c r="E3585" s="12">
        <v>150</v>
      </c>
      <c r="F3585" s="73">
        <v>15</v>
      </c>
      <c r="G3585" s="73">
        <v>60</v>
      </c>
      <c r="H3585" s="12">
        <v>0</v>
      </c>
      <c r="I3585" s="12">
        <v>246</v>
      </c>
      <c r="J3585" s="12">
        <v>0</v>
      </c>
      <c r="K3585" s="12">
        <v>0</v>
      </c>
      <c r="L3585" s="12">
        <v>0</v>
      </c>
      <c r="M3585" s="12">
        <v>0</v>
      </c>
      <c r="N3585" s="12">
        <v>0</v>
      </c>
    </row>
    <row r="3586" spans="1:14">
      <c r="A3586" s="11" t="s">
        <v>1500</v>
      </c>
      <c r="B3586" s="12">
        <v>230</v>
      </c>
      <c r="C3586" s="12">
        <v>170</v>
      </c>
      <c r="D3586" s="12" t="s">
        <v>570</v>
      </c>
      <c r="E3586" s="12">
        <v>150</v>
      </c>
      <c r="F3586" s="73">
        <v>15</v>
      </c>
      <c r="G3586" s="73">
        <v>60</v>
      </c>
      <c r="H3586" s="12">
        <v>0</v>
      </c>
      <c r="I3586" s="12">
        <v>246</v>
      </c>
      <c r="J3586" s="12">
        <v>0</v>
      </c>
      <c r="K3586" s="12">
        <v>0</v>
      </c>
      <c r="L3586" s="12">
        <v>0</v>
      </c>
      <c r="M3586" s="12">
        <v>0</v>
      </c>
      <c r="N3586" s="12">
        <v>0</v>
      </c>
    </row>
    <row r="3587" spans="1:14">
      <c r="A3587" s="11" t="s">
        <v>1500</v>
      </c>
      <c r="B3587" s="12">
        <v>230</v>
      </c>
      <c r="C3587" s="12">
        <v>170</v>
      </c>
      <c r="D3587" s="12" t="s">
        <v>1481</v>
      </c>
      <c r="E3587" s="12">
        <v>150</v>
      </c>
      <c r="F3587" s="73">
        <v>15</v>
      </c>
      <c r="G3587" s="73">
        <v>60</v>
      </c>
      <c r="H3587" s="12">
        <v>0</v>
      </c>
      <c r="I3587" s="12">
        <v>246</v>
      </c>
      <c r="J3587" s="12">
        <v>0</v>
      </c>
      <c r="K3587" s="12">
        <v>0</v>
      </c>
      <c r="L3587" s="12">
        <v>0</v>
      </c>
      <c r="M3587" s="12">
        <v>0</v>
      </c>
      <c r="N3587" s="12">
        <v>0</v>
      </c>
    </row>
    <row r="3588" spans="1:14">
      <c r="A3588" s="11" t="s">
        <v>1500</v>
      </c>
      <c r="B3588" s="12">
        <v>230</v>
      </c>
      <c r="C3588" s="12">
        <v>170</v>
      </c>
      <c r="D3588" s="12" t="s">
        <v>1494</v>
      </c>
      <c r="E3588" s="12">
        <v>150</v>
      </c>
      <c r="F3588" s="73">
        <v>15</v>
      </c>
      <c r="G3588" s="73">
        <v>60</v>
      </c>
      <c r="H3588" s="12">
        <v>0</v>
      </c>
      <c r="I3588" s="12">
        <v>246</v>
      </c>
      <c r="J3588" s="12">
        <v>0</v>
      </c>
      <c r="K3588" s="12">
        <v>0</v>
      </c>
      <c r="L3588" s="12">
        <v>0</v>
      </c>
      <c r="M3588" s="12">
        <v>0</v>
      </c>
      <c r="N3588" s="12">
        <v>0</v>
      </c>
    </row>
    <row r="3589" spans="1:14">
      <c r="A3589" s="11" t="s">
        <v>1500</v>
      </c>
      <c r="B3589" s="12">
        <v>230</v>
      </c>
      <c r="C3589" s="12">
        <v>170</v>
      </c>
      <c r="D3589" s="12" t="s">
        <v>1495</v>
      </c>
      <c r="E3589" s="12">
        <v>100</v>
      </c>
      <c r="F3589" s="73">
        <v>15</v>
      </c>
      <c r="G3589" s="73">
        <v>60</v>
      </c>
      <c r="H3589" s="12">
        <v>0</v>
      </c>
      <c r="I3589" s="12">
        <v>246</v>
      </c>
      <c r="J3589" s="12">
        <v>0</v>
      </c>
      <c r="K3589" s="12">
        <v>0</v>
      </c>
      <c r="L3589" s="12">
        <v>0</v>
      </c>
      <c r="M3589" s="12">
        <v>0</v>
      </c>
      <c r="N3589" s="12">
        <v>0</v>
      </c>
    </row>
    <row r="3590" spans="1:14">
      <c r="A3590" s="11" t="s">
        <v>1500</v>
      </c>
      <c r="B3590" s="12">
        <v>230</v>
      </c>
      <c r="C3590" s="12">
        <v>170</v>
      </c>
      <c r="D3590" s="12" t="s">
        <v>569</v>
      </c>
      <c r="E3590" s="12">
        <v>150</v>
      </c>
      <c r="F3590" s="73">
        <v>3</v>
      </c>
      <c r="G3590" s="73">
        <v>60</v>
      </c>
      <c r="H3590" s="12">
        <v>0</v>
      </c>
      <c r="I3590" s="12">
        <v>246</v>
      </c>
      <c r="J3590" s="12">
        <v>0</v>
      </c>
      <c r="K3590" s="12">
        <v>0</v>
      </c>
      <c r="L3590" s="12">
        <v>0</v>
      </c>
      <c r="M3590" s="12">
        <v>0</v>
      </c>
      <c r="N3590" s="12">
        <v>0</v>
      </c>
    </row>
    <row r="3591" spans="1:14">
      <c r="A3591" s="11" t="s">
        <v>1500</v>
      </c>
      <c r="B3591" s="12">
        <v>230</v>
      </c>
      <c r="C3591" s="12">
        <v>170</v>
      </c>
      <c r="D3591" s="12" t="s">
        <v>1496</v>
      </c>
      <c r="E3591" s="12">
        <v>150</v>
      </c>
      <c r="F3591" s="73">
        <v>3</v>
      </c>
      <c r="G3591" s="73">
        <v>60</v>
      </c>
      <c r="H3591" s="12">
        <v>0</v>
      </c>
      <c r="I3591" s="12">
        <v>246</v>
      </c>
      <c r="J3591" s="12">
        <v>0</v>
      </c>
      <c r="K3591" s="12">
        <v>0</v>
      </c>
      <c r="L3591" s="12">
        <v>0</v>
      </c>
      <c r="M3591" s="12">
        <v>0</v>
      </c>
      <c r="N3591" s="12">
        <v>0</v>
      </c>
    </row>
    <row r="3592" spans="1:14">
      <c r="A3592" s="11" t="s">
        <v>1500</v>
      </c>
      <c r="B3592" s="12">
        <v>230</v>
      </c>
      <c r="C3592" s="12">
        <v>170</v>
      </c>
      <c r="D3592" s="12" t="s">
        <v>1497</v>
      </c>
      <c r="E3592" s="12">
        <v>150</v>
      </c>
      <c r="F3592" s="73">
        <v>3</v>
      </c>
      <c r="G3592" s="73">
        <v>60</v>
      </c>
      <c r="H3592" s="12">
        <v>0</v>
      </c>
      <c r="I3592" s="12">
        <v>246</v>
      </c>
      <c r="J3592" s="12">
        <v>0</v>
      </c>
      <c r="K3592" s="12">
        <v>0</v>
      </c>
      <c r="L3592" s="12">
        <v>0</v>
      </c>
      <c r="M3592" s="12">
        <v>0</v>
      </c>
      <c r="N3592" s="12">
        <v>0</v>
      </c>
    </row>
    <row r="3593" spans="1:14">
      <c r="A3593" s="11" t="s">
        <v>1500</v>
      </c>
      <c r="B3593" s="12">
        <v>230</v>
      </c>
      <c r="C3593" s="12">
        <v>170</v>
      </c>
      <c r="D3593" s="12" t="s">
        <v>1498</v>
      </c>
      <c r="E3593" s="12">
        <v>100</v>
      </c>
      <c r="F3593" s="73">
        <v>3</v>
      </c>
      <c r="G3593" s="73">
        <v>60</v>
      </c>
      <c r="H3593" s="12">
        <v>0</v>
      </c>
      <c r="I3593" s="12">
        <v>246</v>
      </c>
      <c r="J3593" s="12">
        <v>0</v>
      </c>
      <c r="K3593" s="12">
        <v>0</v>
      </c>
      <c r="L3593" s="12">
        <v>0</v>
      </c>
      <c r="M3593" s="12">
        <v>0</v>
      </c>
      <c r="N3593" s="12">
        <v>0</v>
      </c>
    </row>
    <row r="3594" spans="1:14" s="18" customFormat="1">
      <c r="A3594" s="17" t="s">
        <v>1500</v>
      </c>
      <c r="B3594" s="18">
        <v>230</v>
      </c>
      <c r="C3594" s="18">
        <v>170</v>
      </c>
      <c r="D3594" s="18" t="s">
        <v>1109</v>
      </c>
      <c r="E3594" s="18">
        <v>150</v>
      </c>
      <c r="F3594" s="29">
        <v>30</v>
      </c>
      <c r="G3594" s="29">
        <v>60</v>
      </c>
      <c r="H3594" s="18">
        <v>0</v>
      </c>
      <c r="I3594" s="18">
        <v>246</v>
      </c>
      <c r="J3594" s="18">
        <v>0</v>
      </c>
      <c r="K3594" s="18">
        <v>0</v>
      </c>
      <c r="L3594" s="12">
        <v>0</v>
      </c>
      <c r="M3594" s="12">
        <v>0</v>
      </c>
      <c r="N3594" s="12">
        <v>0</v>
      </c>
    </row>
    <row r="3595" spans="1:14" s="18" customFormat="1">
      <c r="A3595" s="17" t="s">
        <v>1500</v>
      </c>
      <c r="B3595" s="18">
        <v>230</v>
      </c>
      <c r="C3595" s="18">
        <v>170</v>
      </c>
      <c r="D3595" s="18" t="s">
        <v>1111</v>
      </c>
      <c r="E3595" s="18">
        <v>150</v>
      </c>
      <c r="F3595" s="29">
        <v>30</v>
      </c>
      <c r="G3595" s="29">
        <v>60</v>
      </c>
      <c r="H3595" s="18">
        <v>0</v>
      </c>
      <c r="I3595" s="18">
        <v>246</v>
      </c>
      <c r="J3595" s="18">
        <v>0</v>
      </c>
      <c r="K3595" s="18">
        <v>0</v>
      </c>
      <c r="L3595" s="12">
        <v>0</v>
      </c>
      <c r="M3595" s="12">
        <v>0</v>
      </c>
      <c r="N3595" s="12">
        <v>0</v>
      </c>
    </row>
    <row r="3596" spans="1:14" s="18" customFormat="1">
      <c r="A3596" s="17" t="s">
        <v>1500</v>
      </c>
      <c r="B3596" s="18">
        <v>230</v>
      </c>
      <c r="C3596" s="18">
        <v>170</v>
      </c>
      <c r="D3596" s="18" t="s">
        <v>1113</v>
      </c>
      <c r="E3596" s="18">
        <v>100</v>
      </c>
      <c r="F3596" s="29">
        <v>30</v>
      </c>
      <c r="G3596" s="29">
        <v>60</v>
      </c>
      <c r="H3596" s="18">
        <v>0</v>
      </c>
      <c r="I3596" s="18">
        <v>246</v>
      </c>
      <c r="J3596" s="18">
        <v>0</v>
      </c>
      <c r="K3596" s="18">
        <v>0</v>
      </c>
      <c r="L3596" s="12">
        <v>0</v>
      </c>
      <c r="M3596" s="12">
        <v>0</v>
      </c>
      <c r="N3596" s="12">
        <v>0</v>
      </c>
    </row>
    <row r="3597" spans="1:14" s="18" customFormat="1">
      <c r="A3597" s="17" t="s">
        <v>1500</v>
      </c>
      <c r="B3597" s="18">
        <v>230</v>
      </c>
      <c r="C3597" s="18">
        <v>170</v>
      </c>
      <c r="D3597" s="18" t="s">
        <v>1116</v>
      </c>
      <c r="E3597" s="18">
        <v>100</v>
      </c>
      <c r="F3597" s="29">
        <v>2</v>
      </c>
      <c r="G3597" s="29">
        <v>60</v>
      </c>
      <c r="H3597" s="18">
        <v>0</v>
      </c>
      <c r="I3597" s="18">
        <v>246</v>
      </c>
      <c r="J3597" s="18">
        <v>0</v>
      </c>
      <c r="K3597" s="18">
        <v>0</v>
      </c>
      <c r="L3597" s="12">
        <v>0</v>
      </c>
      <c r="M3597" s="12">
        <v>0</v>
      </c>
      <c r="N3597" s="12">
        <v>0</v>
      </c>
    </row>
    <row r="3598" spans="1:14" s="18" customFormat="1">
      <c r="A3598" s="17" t="s">
        <v>1500</v>
      </c>
      <c r="B3598" s="18">
        <v>230</v>
      </c>
      <c r="C3598" s="18">
        <v>170</v>
      </c>
      <c r="D3598" s="18" t="s">
        <v>1114</v>
      </c>
      <c r="E3598" s="18">
        <v>100</v>
      </c>
      <c r="F3598" s="29">
        <v>2</v>
      </c>
      <c r="G3598" s="29">
        <v>60</v>
      </c>
      <c r="H3598" s="18">
        <v>0</v>
      </c>
      <c r="I3598" s="18">
        <v>246</v>
      </c>
      <c r="J3598" s="18">
        <v>0</v>
      </c>
      <c r="K3598" s="18">
        <v>0</v>
      </c>
      <c r="L3598" s="12">
        <v>0</v>
      </c>
      <c r="M3598" s="12">
        <v>0</v>
      </c>
      <c r="N3598" s="12">
        <v>0</v>
      </c>
    </row>
    <row r="3599" spans="1:14">
      <c r="A3599" s="20" t="s">
        <v>1482</v>
      </c>
    </row>
    <row r="3600" spans="1:14">
      <c r="A3600" s="11" t="s">
        <v>1500</v>
      </c>
      <c r="B3600" s="12">
        <v>250</v>
      </c>
      <c r="C3600" s="12">
        <v>150</v>
      </c>
      <c r="D3600" s="12" t="s">
        <v>579</v>
      </c>
      <c r="E3600" s="12">
        <v>60</v>
      </c>
      <c r="F3600" s="73">
        <v>6</v>
      </c>
      <c r="G3600" s="21">
        <v>12</v>
      </c>
      <c r="H3600" s="12">
        <v>0</v>
      </c>
      <c r="I3600" s="12">
        <v>246</v>
      </c>
      <c r="J3600" s="12">
        <v>0</v>
      </c>
      <c r="K3600" s="12">
        <v>0</v>
      </c>
      <c r="L3600" s="12">
        <v>0</v>
      </c>
      <c r="M3600" s="12">
        <v>0</v>
      </c>
      <c r="N3600" s="12">
        <v>0</v>
      </c>
    </row>
    <row r="3601" spans="1:14">
      <c r="A3601" s="11" t="s">
        <v>1500</v>
      </c>
      <c r="B3601" s="12">
        <v>250</v>
      </c>
      <c r="C3601" s="12">
        <v>150</v>
      </c>
      <c r="D3601" s="12" t="s">
        <v>577</v>
      </c>
      <c r="E3601" s="12">
        <v>60</v>
      </c>
      <c r="F3601" s="73">
        <v>6</v>
      </c>
      <c r="G3601" s="21">
        <v>12</v>
      </c>
      <c r="H3601" s="12">
        <v>0</v>
      </c>
      <c r="I3601" s="12">
        <v>246</v>
      </c>
      <c r="J3601" s="12">
        <v>0</v>
      </c>
      <c r="K3601" s="12">
        <v>0</v>
      </c>
      <c r="L3601" s="12">
        <v>0</v>
      </c>
      <c r="M3601" s="12">
        <v>0</v>
      </c>
      <c r="N3601" s="12">
        <v>0</v>
      </c>
    </row>
    <row r="3602" spans="1:14">
      <c r="A3602" s="11" t="s">
        <v>1500</v>
      </c>
      <c r="B3602" s="12">
        <v>250</v>
      </c>
      <c r="C3602" s="12">
        <v>150</v>
      </c>
      <c r="D3602" s="12" t="s">
        <v>570</v>
      </c>
      <c r="E3602" s="12">
        <v>60</v>
      </c>
      <c r="F3602" s="73">
        <v>6</v>
      </c>
      <c r="G3602" s="21">
        <v>12</v>
      </c>
      <c r="H3602" s="12">
        <v>0</v>
      </c>
      <c r="I3602" s="12">
        <v>246</v>
      </c>
      <c r="J3602" s="12">
        <v>0</v>
      </c>
      <c r="K3602" s="12">
        <v>0</v>
      </c>
      <c r="L3602" s="12">
        <v>0</v>
      </c>
      <c r="M3602" s="12">
        <v>0</v>
      </c>
      <c r="N3602" s="12">
        <v>0</v>
      </c>
    </row>
    <row r="3603" spans="1:14">
      <c r="A3603" s="11" t="s">
        <v>1500</v>
      </c>
      <c r="B3603" s="12">
        <v>250</v>
      </c>
      <c r="C3603" s="12">
        <v>150</v>
      </c>
      <c r="D3603" s="12" t="s">
        <v>1481</v>
      </c>
      <c r="E3603" s="12">
        <v>60</v>
      </c>
      <c r="F3603" s="73">
        <v>6</v>
      </c>
      <c r="G3603" s="21">
        <v>12</v>
      </c>
      <c r="H3603" s="12">
        <v>0</v>
      </c>
      <c r="I3603" s="12">
        <v>246</v>
      </c>
      <c r="J3603" s="12">
        <v>0</v>
      </c>
      <c r="K3603" s="12">
        <v>0</v>
      </c>
      <c r="L3603" s="12">
        <v>0</v>
      </c>
      <c r="M3603" s="12">
        <v>0</v>
      </c>
      <c r="N3603" s="12">
        <v>0</v>
      </c>
    </row>
    <row r="3604" spans="1:14">
      <c r="A3604" s="11" t="s">
        <v>1500</v>
      </c>
      <c r="B3604" s="12">
        <v>250</v>
      </c>
      <c r="C3604" s="12">
        <v>150</v>
      </c>
      <c r="D3604" s="12" t="s">
        <v>1494</v>
      </c>
      <c r="E3604" s="12">
        <v>60</v>
      </c>
      <c r="F3604" s="73">
        <v>6</v>
      </c>
      <c r="G3604" s="21">
        <v>12</v>
      </c>
      <c r="H3604" s="12">
        <v>0</v>
      </c>
      <c r="I3604" s="12">
        <v>246</v>
      </c>
      <c r="J3604" s="12">
        <v>0</v>
      </c>
      <c r="K3604" s="12">
        <v>0</v>
      </c>
      <c r="L3604" s="12">
        <v>0</v>
      </c>
      <c r="M3604" s="12">
        <v>0</v>
      </c>
      <c r="N3604" s="12">
        <v>0</v>
      </c>
    </row>
    <row r="3605" spans="1:14">
      <c r="A3605" s="11" t="s">
        <v>1500</v>
      </c>
      <c r="B3605" s="12">
        <v>250</v>
      </c>
      <c r="C3605" s="12">
        <v>150</v>
      </c>
      <c r="D3605" s="12" t="s">
        <v>1495</v>
      </c>
      <c r="E3605" s="12">
        <v>60</v>
      </c>
      <c r="F3605" s="73">
        <v>6</v>
      </c>
      <c r="G3605" s="21">
        <v>12</v>
      </c>
      <c r="H3605" s="12">
        <v>0</v>
      </c>
      <c r="I3605" s="12">
        <v>246</v>
      </c>
      <c r="J3605" s="12">
        <v>0</v>
      </c>
      <c r="K3605" s="12">
        <v>0</v>
      </c>
      <c r="L3605" s="12">
        <v>0</v>
      </c>
      <c r="M3605" s="12">
        <v>0</v>
      </c>
      <c r="N3605" s="12">
        <v>0</v>
      </c>
    </row>
    <row r="3606" spans="1:14">
      <c r="A3606" s="20" t="s">
        <v>1483</v>
      </c>
    </row>
    <row r="3607" spans="1:14">
      <c r="A3607" s="11" t="s">
        <v>1500</v>
      </c>
      <c r="B3607" s="12">
        <v>150</v>
      </c>
      <c r="C3607" s="12">
        <v>240</v>
      </c>
      <c r="D3607" s="12" t="s">
        <v>579</v>
      </c>
      <c r="E3607" s="12">
        <v>60</v>
      </c>
      <c r="F3607" s="73">
        <v>6</v>
      </c>
      <c r="G3607" s="21">
        <v>12</v>
      </c>
      <c r="H3607" s="12">
        <v>0</v>
      </c>
      <c r="I3607" s="12">
        <v>246</v>
      </c>
      <c r="J3607" s="12">
        <v>0</v>
      </c>
      <c r="K3607" s="12">
        <v>0</v>
      </c>
      <c r="L3607" s="12">
        <v>0</v>
      </c>
      <c r="M3607" s="12">
        <v>0</v>
      </c>
      <c r="N3607" s="12">
        <v>0</v>
      </c>
    </row>
    <row r="3608" spans="1:14">
      <c r="A3608" s="11" t="s">
        <v>1500</v>
      </c>
      <c r="B3608" s="12">
        <v>150</v>
      </c>
      <c r="C3608" s="12">
        <v>240</v>
      </c>
      <c r="D3608" s="12" t="s">
        <v>577</v>
      </c>
      <c r="E3608" s="12">
        <v>60</v>
      </c>
      <c r="F3608" s="73">
        <v>6</v>
      </c>
      <c r="G3608" s="21">
        <v>12</v>
      </c>
      <c r="H3608" s="12">
        <v>0</v>
      </c>
      <c r="I3608" s="12">
        <v>246</v>
      </c>
      <c r="J3608" s="12">
        <v>0</v>
      </c>
      <c r="K3608" s="12">
        <v>0</v>
      </c>
      <c r="L3608" s="12">
        <v>0</v>
      </c>
      <c r="M3608" s="12">
        <v>0</v>
      </c>
      <c r="N3608" s="12">
        <v>0</v>
      </c>
    </row>
    <row r="3609" spans="1:14">
      <c r="A3609" s="11" t="s">
        <v>1500</v>
      </c>
      <c r="B3609" s="12">
        <v>150</v>
      </c>
      <c r="C3609" s="12">
        <v>240</v>
      </c>
      <c r="D3609" s="12" t="s">
        <v>570</v>
      </c>
      <c r="E3609" s="12">
        <v>60</v>
      </c>
      <c r="F3609" s="73">
        <v>6</v>
      </c>
      <c r="G3609" s="21">
        <v>12</v>
      </c>
      <c r="H3609" s="12">
        <v>0</v>
      </c>
      <c r="I3609" s="12">
        <v>246</v>
      </c>
      <c r="J3609" s="12">
        <v>0</v>
      </c>
      <c r="K3609" s="12">
        <v>0</v>
      </c>
      <c r="L3609" s="12">
        <v>0</v>
      </c>
      <c r="M3609" s="12">
        <v>0</v>
      </c>
      <c r="N3609" s="12">
        <v>0</v>
      </c>
    </row>
    <row r="3610" spans="1:14">
      <c r="A3610" s="11" t="s">
        <v>1500</v>
      </c>
      <c r="B3610" s="12">
        <v>150</v>
      </c>
      <c r="C3610" s="12">
        <v>240</v>
      </c>
      <c r="D3610" s="12" t="s">
        <v>1481</v>
      </c>
      <c r="E3610" s="12">
        <v>60</v>
      </c>
      <c r="F3610" s="73">
        <v>6</v>
      </c>
      <c r="G3610" s="21">
        <v>12</v>
      </c>
      <c r="H3610" s="12">
        <v>0</v>
      </c>
      <c r="I3610" s="12">
        <v>246</v>
      </c>
      <c r="J3610" s="12">
        <v>0</v>
      </c>
      <c r="K3610" s="12">
        <v>0</v>
      </c>
      <c r="L3610" s="12">
        <v>0</v>
      </c>
      <c r="M3610" s="12">
        <v>0</v>
      </c>
      <c r="N3610" s="12">
        <v>0</v>
      </c>
    </row>
    <row r="3611" spans="1:14">
      <c r="A3611" s="11" t="s">
        <v>1500</v>
      </c>
      <c r="B3611" s="12">
        <v>150</v>
      </c>
      <c r="C3611" s="12">
        <v>240</v>
      </c>
      <c r="D3611" s="12" t="s">
        <v>1494</v>
      </c>
      <c r="E3611" s="12">
        <v>60</v>
      </c>
      <c r="F3611" s="73">
        <v>6</v>
      </c>
      <c r="G3611" s="21">
        <v>12</v>
      </c>
      <c r="H3611" s="12">
        <v>0</v>
      </c>
      <c r="I3611" s="12">
        <v>246</v>
      </c>
      <c r="J3611" s="12">
        <v>0</v>
      </c>
      <c r="K3611" s="12">
        <v>0</v>
      </c>
      <c r="L3611" s="12">
        <v>0</v>
      </c>
      <c r="M3611" s="12">
        <v>0</v>
      </c>
      <c r="N3611" s="12">
        <v>0</v>
      </c>
    </row>
    <row r="3612" spans="1:14">
      <c r="A3612" s="11" t="s">
        <v>1500</v>
      </c>
      <c r="B3612" s="12">
        <v>150</v>
      </c>
      <c r="C3612" s="12">
        <v>240</v>
      </c>
      <c r="D3612" s="12" t="s">
        <v>1495</v>
      </c>
      <c r="E3612" s="12">
        <v>60</v>
      </c>
      <c r="F3612" s="73">
        <v>6</v>
      </c>
      <c r="G3612" s="21">
        <v>12</v>
      </c>
      <c r="H3612" s="12">
        <v>0</v>
      </c>
      <c r="I3612" s="12">
        <v>246</v>
      </c>
      <c r="J3612" s="12">
        <v>0</v>
      </c>
      <c r="K3612" s="12">
        <v>0</v>
      </c>
      <c r="L3612" s="12">
        <v>0</v>
      </c>
      <c r="M3612" s="12">
        <v>0</v>
      </c>
      <c r="N3612" s="12">
        <v>0</v>
      </c>
    </row>
    <row r="3613" spans="1:14">
      <c r="A3613" s="20" t="s">
        <v>1484</v>
      </c>
    </row>
    <row r="3614" spans="1:14">
      <c r="A3614" s="11" t="s">
        <v>1500</v>
      </c>
      <c r="B3614" s="12">
        <v>195</v>
      </c>
      <c r="C3614" s="12">
        <v>85</v>
      </c>
      <c r="D3614" s="12" t="s">
        <v>579</v>
      </c>
      <c r="E3614" s="12">
        <v>60</v>
      </c>
      <c r="F3614" s="73">
        <v>6</v>
      </c>
      <c r="G3614" s="21">
        <v>12</v>
      </c>
      <c r="H3614" s="12">
        <v>0</v>
      </c>
      <c r="I3614" s="12">
        <v>246</v>
      </c>
      <c r="J3614" s="12">
        <v>0</v>
      </c>
      <c r="K3614" s="12">
        <v>0</v>
      </c>
      <c r="L3614" s="12">
        <v>0</v>
      </c>
      <c r="M3614" s="12">
        <v>0</v>
      </c>
      <c r="N3614" s="12">
        <v>0</v>
      </c>
    </row>
    <row r="3615" spans="1:14">
      <c r="A3615" s="11" t="s">
        <v>1500</v>
      </c>
      <c r="B3615" s="12">
        <v>195</v>
      </c>
      <c r="C3615" s="12">
        <v>85</v>
      </c>
      <c r="D3615" s="12" t="s">
        <v>577</v>
      </c>
      <c r="E3615" s="12">
        <v>60</v>
      </c>
      <c r="F3615" s="73">
        <v>6</v>
      </c>
      <c r="G3615" s="21">
        <v>12</v>
      </c>
      <c r="H3615" s="12">
        <v>0</v>
      </c>
      <c r="I3615" s="12">
        <v>246</v>
      </c>
      <c r="J3615" s="12">
        <v>0</v>
      </c>
      <c r="K3615" s="12">
        <v>0</v>
      </c>
      <c r="L3615" s="12">
        <v>0</v>
      </c>
      <c r="M3615" s="12">
        <v>0</v>
      </c>
      <c r="N3615" s="12">
        <v>0</v>
      </c>
    </row>
    <row r="3616" spans="1:14">
      <c r="A3616" s="11" t="s">
        <v>1500</v>
      </c>
      <c r="B3616" s="12">
        <v>195</v>
      </c>
      <c r="C3616" s="12">
        <v>85</v>
      </c>
      <c r="D3616" s="12" t="s">
        <v>570</v>
      </c>
      <c r="E3616" s="12">
        <v>60</v>
      </c>
      <c r="F3616" s="73">
        <v>6</v>
      </c>
      <c r="G3616" s="21">
        <v>12</v>
      </c>
      <c r="H3616" s="12">
        <v>0</v>
      </c>
      <c r="I3616" s="12">
        <v>246</v>
      </c>
      <c r="J3616" s="12">
        <v>0</v>
      </c>
      <c r="K3616" s="12">
        <v>0</v>
      </c>
      <c r="L3616" s="12">
        <v>0</v>
      </c>
      <c r="M3616" s="12">
        <v>0</v>
      </c>
      <c r="N3616" s="12">
        <v>0</v>
      </c>
    </row>
    <row r="3617" spans="1:14">
      <c r="A3617" s="11" t="s">
        <v>1500</v>
      </c>
      <c r="B3617" s="12">
        <v>195</v>
      </c>
      <c r="C3617" s="12">
        <v>85</v>
      </c>
      <c r="D3617" s="12" t="s">
        <v>1481</v>
      </c>
      <c r="E3617" s="12">
        <v>60</v>
      </c>
      <c r="F3617" s="73">
        <v>6</v>
      </c>
      <c r="G3617" s="21">
        <v>12</v>
      </c>
      <c r="H3617" s="12">
        <v>0</v>
      </c>
      <c r="I3617" s="12">
        <v>246</v>
      </c>
      <c r="J3617" s="12">
        <v>0</v>
      </c>
      <c r="K3617" s="12">
        <v>0</v>
      </c>
      <c r="L3617" s="12">
        <v>0</v>
      </c>
      <c r="M3617" s="12">
        <v>0</v>
      </c>
      <c r="N3617" s="12">
        <v>0</v>
      </c>
    </row>
    <row r="3618" spans="1:14">
      <c r="A3618" s="11" t="s">
        <v>1500</v>
      </c>
      <c r="B3618" s="12">
        <v>195</v>
      </c>
      <c r="C3618" s="12">
        <v>85</v>
      </c>
      <c r="D3618" s="12" t="s">
        <v>1494</v>
      </c>
      <c r="E3618" s="12">
        <v>60</v>
      </c>
      <c r="F3618" s="73">
        <v>6</v>
      </c>
      <c r="G3618" s="21">
        <v>12</v>
      </c>
      <c r="H3618" s="12">
        <v>0</v>
      </c>
      <c r="I3618" s="12">
        <v>246</v>
      </c>
      <c r="J3618" s="12">
        <v>0</v>
      </c>
      <c r="K3618" s="12">
        <v>0</v>
      </c>
      <c r="L3618" s="12">
        <v>0</v>
      </c>
      <c r="M3618" s="12">
        <v>0</v>
      </c>
      <c r="N3618" s="12">
        <v>0</v>
      </c>
    </row>
    <row r="3619" spans="1:14">
      <c r="A3619" s="11" t="s">
        <v>1500</v>
      </c>
      <c r="B3619" s="12">
        <v>195</v>
      </c>
      <c r="C3619" s="12">
        <v>85</v>
      </c>
      <c r="D3619" s="12" t="s">
        <v>1495</v>
      </c>
      <c r="E3619" s="12">
        <v>60</v>
      </c>
      <c r="F3619" s="73">
        <v>6</v>
      </c>
      <c r="G3619" s="21">
        <v>12</v>
      </c>
      <c r="H3619" s="12">
        <v>0</v>
      </c>
      <c r="I3619" s="12">
        <v>246</v>
      </c>
      <c r="J3619" s="12">
        <v>0</v>
      </c>
      <c r="K3619" s="12">
        <v>0</v>
      </c>
      <c r="L3619" s="12">
        <v>0</v>
      </c>
      <c r="M3619" s="12">
        <v>0</v>
      </c>
      <c r="N3619" s="12">
        <v>0</v>
      </c>
    </row>
    <row r="3620" spans="1:14">
      <c r="A3620" s="20" t="s">
        <v>1485</v>
      </c>
    </row>
    <row r="3621" spans="1:14">
      <c r="A3621" s="11" t="s">
        <v>1500</v>
      </c>
      <c r="B3621" s="12">
        <v>145</v>
      </c>
      <c r="C3621" s="12">
        <v>135</v>
      </c>
      <c r="D3621" s="12" t="s">
        <v>579</v>
      </c>
      <c r="E3621" s="12">
        <v>60</v>
      </c>
      <c r="F3621" s="73">
        <v>6</v>
      </c>
      <c r="G3621" s="21">
        <v>12</v>
      </c>
      <c r="H3621" s="12">
        <v>0</v>
      </c>
      <c r="I3621" s="12">
        <v>246</v>
      </c>
      <c r="J3621" s="12">
        <v>0</v>
      </c>
      <c r="K3621" s="12">
        <v>0</v>
      </c>
      <c r="L3621" s="12">
        <v>0</v>
      </c>
      <c r="M3621" s="12">
        <v>0</v>
      </c>
      <c r="N3621" s="12">
        <v>0</v>
      </c>
    </row>
    <row r="3622" spans="1:14">
      <c r="A3622" s="11" t="s">
        <v>1500</v>
      </c>
      <c r="B3622" s="12">
        <v>145</v>
      </c>
      <c r="C3622" s="12">
        <v>135</v>
      </c>
      <c r="D3622" s="12" t="s">
        <v>577</v>
      </c>
      <c r="E3622" s="12">
        <v>60</v>
      </c>
      <c r="F3622" s="73">
        <v>6</v>
      </c>
      <c r="G3622" s="21">
        <v>12</v>
      </c>
      <c r="H3622" s="12">
        <v>0</v>
      </c>
      <c r="I3622" s="12">
        <v>246</v>
      </c>
      <c r="J3622" s="12">
        <v>0</v>
      </c>
      <c r="K3622" s="12">
        <v>0</v>
      </c>
      <c r="L3622" s="12">
        <v>0</v>
      </c>
      <c r="M3622" s="12">
        <v>0</v>
      </c>
      <c r="N3622" s="12">
        <v>0</v>
      </c>
    </row>
    <row r="3623" spans="1:14">
      <c r="A3623" s="11" t="s">
        <v>1500</v>
      </c>
      <c r="B3623" s="12">
        <v>145</v>
      </c>
      <c r="C3623" s="12">
        <v>135</v>
      </c>
      <c r="D3623" s="12" t="s">
        <v>570</v>
      </c>
      <c r="E3623" s="12">
        <v>60</v>
      </c>
      <c r="F3623" s="73">
        <v>6</v>
      </c>
      <c r="G3623" s="21">
        <v>12</v>
      </c>
      <c r="H3623" s="12">
        <v>0</v>
      </c>
      <c r="I3623" s="12">
        <v>246</v>
      </c>
      <c r="J3623" s="12">
        <v>0</v>
      </c>
      <c r="K3623" s="12">
        <v>0</v>
      </c>
      <c r="L3623" s="12">
        <v>0</v>
      </c>
      <c r="M3623" s="12">
        <v>0</v>
      </c>
      <c r="N3623" s="12">
        <v>0</v>
      </c>
    </row>
    <row r="3624" spans="1:14">
      <c r="A3624" s="11" t="s">
        <v>1500</v>
      </c>
      <c r="B3624" s="12">
        <v>145</v>
      </c>
      <c r="C3624" s="12">
        <v>135</v>
      </c>
      <c r="D3624" s="12" t="s">
        <v>1481</v>
      </c>
      <c r="E3624" s="12">
        <v>60</v>
      </c>
      <c r="F3624" s="73">
        <v>6</v>
      </c>
      <c r="G3624" s="21">
        <v>12</v>
      </c>
      <c r="H3624" s="12">
        <v>0</v>
      </c>
      <c r="I3624" s="12">
        <v>246</v>
      </c>
      <c r="J3624" s="12">
        <v>0</v>
      </c>
      <c r="K3624" s="12">
        <v>0</v>
      </c>
      <c r="L3624" s="12">
        <v>0</v>
      </c>
      <c r="M3624" s="12">
        <v>0</v>
      </c>
      <c r="N3624" s="12">
        <v>0</v>
      </c>
    </row>
    <row r="3625" spans="1:14">
      <c r="A3625" s="11" t="s">
        <v>1500</v>
      </c>
      <c r="B3625" s="12">
        <v>145</v>
      </c>
      <c r="C3625" s="12">
        <v>135</v>
      </c>
      <c r="D3625" s="12" t="s">
        <v>1494</v>
      </c>
      <c r="E3625" s="12">
        <v>60</v>
      </c>
      <c r="F3625" s="73">
        <v>6</v>
      </c>
      <c r="G3625" s="21">
        <v>12</v>
      </c>
      <c r="H3625" s="12">
        <v>0</v>
      </c>
      <c r="I3625" s="12">
        <v>246</v>
      </c>
      <c r="J3625" s="12">
        <v>0</v>
      </c>
      <c r="K3625" s="12">
        <v>0</v>
      </c>
      <c r="L3625" s="12">
        <v>0</v>
      </c>
      <c r="M3625" s="12">
        <v>0</v>
      </c>
      <c r="N3625" s="12">
        <v>0</v>
      </c>
    </row>
    <row r="3626" spans="1:14">
      <c r="A3626" s="11" t="s">
        <v>1500</v>
      </c>
      <c r="B3626" s="12">
        <v>145</v>
      </c>
      <c r="C3626" s="12">
        <v>135</v>
      </c>
      <c r="D3626" s="12" t="s">
        <v>1495</v>
      </c>
      <c r="E3626" s="12">
        <v>60</v>
      </c>
      <c r="F3626" s="73">
        <v>6</v>
      </c>
      <c r="G3626" s="21">
        <v>12</v>
      </c>
      <c r="H3626" s="12">
        <v>0</v>
      </c>
      <c r="I3626" s="12">
        <v>246</v>
      </c>
      <c r="J3626" s="12">
        <v>0</v>
      </c>
      <c r="K3626" s="12">
        <v>0</v>
      </c>
      <c r="L3626" s="12">
        <v>0</v>
      </c>
      <c r="M3626" s="12">
        <v>0</v>
      </c>
      <c r="N3626" s="12">
        <v>0</v>
      </c>
    </row>
    <row r="3627" spans="1:14">
      <c r="A3627" s="20" t="s">
        <v>1486</v>
      </c>
    </row>
    <row r="3628" spans="1:14">
      <c r="A3628" s="11" t="s">
        <v>1500</v>
      </c>
      <c r="B3628" s="12">
        <v>100</v>
      </c>
      <c r="C3628" s="12">
        <v>180</v>
      </c>
      <c r="D3628" s="12" t="s">
        <v>579</v>
      </c>
      <c r="E3628" s="12">
        <v>60</v>
      </c>
      <c r="F3628" s="73">
        <v>6</v>
      </c>
      <c r="G3628" s="21">
        <v>12</v>
      </c>
      <c r="H3628" s="12">
        <v>0</v>
      </c>
      <c r="I3628" s="12">
        <v>246</v>
      </c>
      <c r="J3628" s="12">
        <v>0</v>
      </c>
      <c r="K3628" s="12">
        <v>0</v>
      </c>
      <c r="L3628" s="12">
        <v>0</v>
      </c>
      <c r="M3628" s="12">
        <v>0</v>
      </c>
      <c r="N3628" s="12">
        <v>0</v>
      </c>
    </row>
    <row r="3629" spans="1:14">
      <c r="A3629" s="11" t="s">
        <v>1500</v>
      </c>
      <c r="B3629" s="12">
        <v>100</v>
      </c>
      <c r="C3629" s="12">
        <v>180</v>
      </c>
      <c r="D3629" s="12" t="s">
        <v>577</v>
      </c>
      <c r="E3629" s="12">
        <v>60</v>
      </c>
      <c r="F3629" s="73">
        <v>6</v>
      </c>
      <c r="G3629" s="21">
        <v>12</v>
      </c>
      <c r="H3629" s="12">
        <v>0</v>
      </c>
      <c r="I3629" s="12">
        <v>246</v>
      </c>
      <c r="J3629" s="12">
        <v>0</v>
      </c>
      <c r="K3629" s="12">
        <v>0</v>
      </c>
      <c r="L3629" s="12">
        <v>0</v>
      </c>
      <c r="M3629" s="12">
        <v>0</v>
      </c>
      <c r="N3629" s="12">
        <v>0</v>
      </c>
    </row>
    <row r="3630" spans="1:14">
      <c r="A3630" s="11" t="s">
        <v>1500</v>
      </c>
      <c r="B3630" s="12">
        <v>100</v>
      </c>
      <c r="C3630" s="12">
        <v>180</v>
      </c>
      <c r="D3630" s="12" t="s">
        <v>570</v>
      </c>
      <c r="E3630" s="12">
        <v>60</v>
      </c>
      <c r="F3630" s="73">
        <v>6</v>
      </c>
      <c r="G3630" s="21">
        <v>12</v>
      </c>
      <c r="H3630" s="12">
        <v>0</v>
      </c>
      <c r="I3630" s="12">
        <v>246</v>
      </c>
      <c r="J3630" s="12">
        <v>0</v>
      </c>
      <c r="K3630" s="12">
        <v>0</v>
      </c>
      <c r="L3630" s="12">
        <v>0</v>
      </c>
      <c r="M3630" s="12">
        <v>0</v>
      </c>
      <c r="N3630" s="12">
        <v>0</v>
      </c>
    </row>
    <row r="3631" spans="1:14">
      <c r="A3631" s="11" t="s">
        <v>1500</v>
      </c>
      <c r="B3631" s="12">
        <v>100</v>
      </c>
      <c r="C3631" s="12">
        <v>180</v>
      </c>
      <c r="D3631" s="12" t="s">
        <v>1481</v>
      </c>
      <c r="E3631" s="12">
        <v>60</v>
      </c>
      <c r="F3631" s="73">
        <v>6</v>
      </c>
      <c r="G3631" s="21">
        <v>12</v>
      </c>
      <c r="H3631" s="12">
        <v>0</v>
      </c>
      <c r="I3631" s="12">
        <v>246</v>
      </c>
      <c r="J3631" s="12">
        <v>0</v>
      </c>
      <c r="K3631" s="12">
        <v>0</v>
      </c>
      <c r="L3631" s="12">
        <v>0</v>
      </c>
      <c r="M3631" s="12">
        <v>0</v>
      </c>
      <c r="N3631" s="12">
        <v>0</v>
      </c>
    </row>
    <row r="3632" spans="1:14">
      <c r="A3632" s="11" t="s">
        <v>1500</v>
      </c>
      <c r="B3632" s="12">
        <v>100</v>
      </c>
      <c r="C3632" s="12">
        <v>180</v>
      </c>
      <c r="D3632" s="12" t="s">
        <v>1494</v>
      </c>
      <c r="E3632" s="12">
        <v>60</v>
      </c>
      <c r="F3632" s="73">
        <v>6</v>
      </c>
      <c r="G3632" s="21">
        <v>12</v>
      </c>
      <c r="H3632" s="12">
        <v>0</v>
      </c>
      <c r="I3632" s="12">
        <v>246</v>
      </c>
      <c r="J3632" s="12">
        <v>0</v>
      </c>
      <c r="K3632" s="12">
        <v>0</v>
      </c>
      <c r="L3632" s="12">
        <v>0</v>
      </c>
      <c r="M3632" s="12">
        <v>0</v>
      </c>
      <c r="N3632" s="12">
        <v>0</v>
      </c>
    </row>
    <row r="3633" spans="1:14">
      <c r="A3633" s="11" t="s">
        <v>1500</v>
      </c>
      <c r="B3633" s="12">
        <v>100</v>
      </c>
      <c r="C3633" s="12">
        <v>180</v>
      </c>
      <c r="D3633" s="12" t="s">
        <v>1495</v>
      </c>
      <c r="E3633" s="12">
        <v>60</v>
      </c>
      <c r="F3633" s="73">
        <v>6</v>
      </c>
      <c r="G3633" s="21">
        <v>12</v>
      </c>
      <c r="H3633" s="12">
        <v>0</v>
      </c>
      <c r="I3633" s="12">
        <v>246</v>
      </c>
      <c r="J3633" s="12">
        <v>0</v>
      </c>
      <c r="K3633" s="12">
        <v>0</v>
      </c>
      <c r="L3633" s="12">
        <v>0</v>
      </c>
      <c r="M3633" s="12">
        <v>0</v>
      </c>
      <c r="N3633" s="12">
        <v>0</v>
      </c>
    </row>
    <row r="3634" spans="1:14">
      <c r="A3634" s="20" t="s">
        <v>1487</v>
      </c>
    </row>
    <row r="3635" spans="1:14">
      <c r="A3635" s="11" t="s">
        <v>1500</v>
      </c>
      <c r="B3635" s="12">
        <v>320</v>
      </c>
      <c r="C3635" s="12">
        <v>205</v>
      </c>
      <c r="D3635" s="12" t="s">
        <v>579</v>
      </c>
      <c r="E3635" s="12">
        <v>60</v>
      </c>
      <c r="F3635" s="73">
        <v>6</v>
      </c>
      <c r="G3635" s="21">
        <v>12</v>
      </c>
      <c r="H3635" s="12">
        <v>0</v>
      </c>
      <c r="I3635" s="12">
        <v>246</v>
      </c>
      <c r="J3635" s="12">
        <v>0</v>
      </c>
      <c r="K3635" s="12">
        <v>0</v>
      </c>
      <c r="L3635" s="12">
        <v>0</v>
      </c>
      <c r="M3635" s="12">
        <v>0</v>
      </c>
      <c r="N3635" s="12">
        <v>0</v>
      </c>
    </row>
    <row r="3636" spans="1:14">
      <c r="A3636" s="11" t="s">
        <v>1500</v>
      </c>
      <c r="B3636" s="12">
        <v>320</v>
      </c>
      <c r="C3636" s="12">
        <v>205</v>
      </c>
      <c r="D3636" s="12" t="s">
        <v>577</v>
      </c>
      <c r="E3636" s="12">
        <v>60</v>
      </c>
      <c r="F3636" s="73">
        <v>6</v>
      </c>
      <c r="G3636" s="21">
        <v>12</v>
      </c>
      <c r="H3636" s="12">
        <v>0</v>
      </c>
      <c r="I3636" s="12">
        <v>246</v>
      </c>
      <c r="J3636" s="12">
        <v>0</v>
      </c>
      <c r="K3636" s="12">
        <v>0</v>
      </c>
      <c r="L3636" s="12">
        <v>0</v>
      </c>
      <c r="M3636" s="12">
        <v>0</v>
      </c>
      <c r="N3636" s="12">
        <v>0</v>
      </c>
    </row>
    <row r="3637" spans="1:14">
      <c r="A3637" s="11" t="s">
        <v>1500</v>
      </c>
      <c r="B3637" s="12">
        <v>320</v>
      </c>
      <c r="C3637" s="12">
        <v>205</v>
      </c>
      <c r="D3637" s="12" t="s">
        <v>570</v>
      </c>
      <c r="E3637" s="12">
        <v>60</v>
      </c>
      <c r="F3637" s="73">
        <v>6</v>
      </c>
      <c r="G3637" s="21">
        <v>12</v>
      </c>
      <c r="H3637" s="12">
        <v>0</v>
      </c>
      <c r="I3637" s="12">
        <v>246</v>
      </c>
      <c r="J3637" s="12">
        <v>0</v>
      </c>
      <c r="K3637" s="12">
        <v>0</v>
      </c>
      <c r="L3637" s="12">
        <v>0</v>
      </c>
      <c r="M3637" s="12">
        <v>0</v>
      </c>
      <c r="N3637" s="12">
        <v>0</v>
      </c>
    </row>
    <row r="3638" spans="1:14">
      <c r="A3638" s="11" t="s">
        <v>1500</v>
      </c>
      <c r="B3638" s="12">
        <v>320</v>
      </c>
      <c r="C3638" s="12">
        <v>205</v>
      </c>
      <c r="D3638" s="12" t="s">
        <v>1481</v>
      </c>
      <c r="E3638" s="12">
        <v>60</v>
      </c>
      <c r="F3638" s="73">
        <v>6</v>
      </c>
      <c r="G3638" s="21">
        <v>12</v>
      </c>
      <c r="H3638" s="12">
        <v>0</v>
      </c>
      <c r="I3638" s="12">
        <v>246</v>
      </c>
      <c r="J3638" s="12">
        <v>0</v>
      </c>
      <c r="K3638" s="12">
        <v>0</v>
      </c>
      <c r="L3638" s="12">
        <v>0</v>
      </c>
      <c r="M3638" s="12">
        <v>0</v>
      </c>
      <c r="N3638" s="12">
        <v>0</v>
      </c>
    </row>
    <row r="3639" spans="1:14">
      <c r="A3639" s="11" t="s">
        <v>1500</v>
      </c>
      <c r="B3639" s="12">
        <v>320</v>
      </c>
      <c r="C3639" s="12">
        <v>205</v>
      </c>
      <c r="D3639" s="12" t="s">
        <v>1494</v>
      </c>
      <c r="E3639" s="12">
        <v>60</v>
      </c>
      <c r="F3639" s="73">
        <v>6</v>
      </c>
      <c r="G3639" s="21">
        <v>12</v>
      </c>
      <c r="H3639" s="12">
        <v>0</v>
      </c>
      <c r="I3639" s="12">
        <v>246</v>
      </c>
      <c r="J3639" s="12">
        <v>0</v>
      </c>
      <c r="K3639" s="12">
        <v>0</v>
      </c>
      <c r="L3639" s="12">
        <v>0</v>
      </c>
      <c r="M3639" s="12">
        <v>0</v>
      </c>
      <c r="N3639" s="12">
        <v>0</v>
      </c>
    </row>
    <row r="3640" spans="1:14">
      <c r="A3640" s="11" t="s">
        <v>1500</v>
      </c>
      <c r="B3640" s="12">
        <v>320</v>
      </c>
      <c r="C3640" s="12">
        <v>205</v>
      </c>
      <c r="D3640" s="12" t="s">
        <v>1495</v>
      </c>
      <c r="E3640" s="12">
        <v>60</v>
      </c>
      <c r="F3640" s="73">
        <v>6</v>
      </c>
      <c r="G3640" s="21">
        <v>12</v>
      </c>
      <c r="H3640" s="12">
        <v>0</v>
      </c>
      <c r="I3640" s="12">
        <v>246</v>
      </c>
      <c r="J3640" s="12">
        <v>0</v>
      </c>
      <c r="K3640" s="12">
        <v>0</v>
      </c>
      <c r="L3640" s="12">
        <v>0</v>
      </c>
      <c r="M3640" s="12">
        <v>0</v>
      </c>
      <c r="N3640" s="12">
        <v>0</v>
      </c>
    </row>
    <row r="3641" spans="1:14">
      <c r="A3641" s="20" t="s">
        <v>1488</v>
      </c>
    </row>
    <row r="3642" spans="1:14">
      <c r="A3642" s="11" t="s">
        <v>1500</v>
      </c>
      <c r="B3642" s="12">
        <v>265</v>
      </c>
      <c r="C3642" s="12">
        <v>260</v>
      </c>
      <c r="D3642" s="12" t="s">
        <v>579</v>
      </c>
      <c r="E3642" s="12">
        <v>60</v>
      </c>
      <c r="F3642" s="73">
        <v>6</v>
      </c>
      <c r="G3642" s="21">
        <v>12</v>
      </c>
      <c r="H3642" s="12">
        <v>0</v>
      </c>
      <c r="I3642" s="12">
        <v>246</v>
      </c>
      <c r="J3642" s="12">
        <v>0</v>
      </c>
      <c r="K3642" s="12">
        <v>0</v>
      </c>
      <c r="L3642" s="12">
        <v>0</v>
      </c>
      <c r="M3642" s="12">
        <v>0</v>
      </c>
      <c r="N3642" s="12">
        <v>0</v>
      </c>
    </row>
    <row r="3643" spans="1:14">
      <c r="A3643" s="11" t="s">
        <v>1500</v>
      </c>
      <c r="B3643" s="12">
        <v>265</v>
      </c>
      <c r="C3643" s="12">
        <v>260</v>
      </c>
      <c r="D3643" s="12" t="s">
        <v>577</v>
      </c>
      <c r="E3643" s="12">
        <v>60</v>
      </c>
      <c r="F3643" s="73">
        <v>6</v>
      </c>
      <c r="G3643" s="21">
        <v>12</v>
      </c>
      <c r="H3643" s="12">
        <v>0</v>
      </c>
      <c r="I3643" s="12">
        <v>246</v>
      </c>
      <c r="J3643" s="12">
        <v>0</v>
      </c>
      <c r="K3643" s="12">
        <v>0</v>
      </c>
      <c r="L3643" s="12">
        <v>0</v>
      </c>
      <c r="M3643" s="12">
        <v>0</v>
      </c>
      <c r="N3643" s="12">
        <v>0</v>
      </c>
    </row>
    <row r="3644" spans="1:14">
      <c r="A3644" s="11" t="s">
        <v>1500</v>
      </c>
      <c r="B3644" s="12">
        <v>265</v>
      </c>
      <c r="C3644" s="12">
        <v>260</v>
      </c>
      <c r="D3644" s="12" t="s">
        <v>570</v>
      </c>
      <c r="E3644" s="12">
        <v>60</v>
      </c>
      <c r="F3644" s="73">
        <v>6</v>
      </c>
      <c r="G3644" s="21">
        <v>12</v>
      </c>
      <c r="H3644" s="12">
        <v>0</v>
      </c>
      <c r="I3644" s="12">
        <v>246</v>
      </c>
      <c r="J3644" s="12">
        <v>0</v>
      </c>
      <c r="K3644" s="12">
        <v>0</v>
      </c>
      <c r="L3644" s="12">
        <v>0</v>
      </c>
      <c r="M3644" s="12">
        <v>0</v>
      </c>
      <c r="N3644" s="12">
        <v>0</v>
      </c>
    </row>
    <row r="3645" spans="1:14">
      <c r="A3645" s="11" t="s">
        <v>1500</v>
      </c>
      <c r="B3645" s="12">
        <v>265</v>
      </c>
      <c r="C3645" s="12">
        <v>260</v>
      </c>
      <c r="D3645" s="12" t="s">
        <v>1481</v>
      </c>
      <c r="E3645" s="12">
        <v>60</v>
      </c>
      <c r="F3645" s="73">
        <v>6</v>
      </c>
      <c r="G3645" s="21">
        <v>12</v>
      </c>
      <c r="H3645" s="12">
        <v>0</v>
      </c>
      <c r="I3645" s="12">
        <v>246</v>
      </c>
      <c r="J3645" s="12">
        <v>0</v>
      </c>
      <c r="K3645" s="12">
        <v>0</v>
      </c>
      <c r="L3645" s="12">
        <v>0</v>
      </c>
      <c r="M3645" s="12">
        <v>0</v>
      </c>
      <c r="N3645" s="12">
        <v>0</v>
      </c>
    </row>
    <row r="3646" spans="1:14">
      <c r="A3646" s="11" t="s">
        <v>1500</v>
      </c>
      <c r="B3646" s="12">
        <v>265</v>
      </c>
      <c r="C3646" s="12">
        <v>260</v>
      </c>
      <c r="D3646" s="12" t="s">
        <v>1494</v>
      </c>
      <c r="E3646" s="12">
        <v>60</v>
      </c>
      <c r="F3646" s="73">
        <v>6</v>
      </c>
      <c r="G3646" s="21">
        <v>12</v>
      </c>
      <c r="H3646" s="12">
        <v>0</v>
      </c>
      <c r="I3646" s="12">
        <v>246</v>
      </c>
      <c r="J3646" s="12">
        <v>0</v>
      </c>
      <c r="K3646" s="12">
        <v>0</v>
      </c>
      <c r="L3646" s="12">
        <v>0</v>
      </c>
      <c r="M3646" s="12">
        <v>0</v>
      </c>
      <c r="N3646" s="12">
        <v>0</v>
      </c>
    </row>
    <row r="3647" spans="1:14">
      <c r="A3647" s="11" t="s">
        <v>1500</v>
      </c>
      <c r="B3647" s="12">
        <v>265</v>
      </c>
      <c r="C3647" s="12">
        <v>260</v>
      </c>
      <c r="D3647" s="12" t="s">
        <v>1495</v>
      </c>
      <c r="E3647" s="12">
        <v>60</v>
      </c>
      <c r="F3647" s="73">
        <v>6</v>
      </c>
      <c r="G3647" s="21">
        <v>12</v>
      </c>
      <c r="H3647" s="12">
        <v>0</v>
      </c>
      <c r="I3647" s="12">
        <v>246</v>
      </c>
      <c r="J3647" s="12">
        <v>0</v>
      </c>
      <c r="K3647" s="12">
        <v>0</v>
      </c>
      <c r="L3647" s="12">
        <v>0</v>
      </c>
      <c r="M3647" s="12">
        <v>0</v>
      </c>
      <c r="N3647" s="12">
        <v>0</v>
      </c>
    </row>
    <row r="3648" spans="1:14">
      <c r="A3648" s="20" t="s">
        <v>1489</v>
      </c>
    </row>
    <row r="3649" spans="1:14">
      <c r="A3649" s="11" t="s">
        <v>1500</v>
      </c>
      <c r="B3649" s="12">
        <v>220</v>
      </c>
      <c r="C3649" s="12">
        <v>300</v>
      </c>
      <c r="D3649" s="12" t="s">
        <v>579</v>
      </c>
      <c r="E3649" s="12">
        <v>60</v>
      </c>
      <c r="F3649" s="73">
        <v>6</v>
      </c>
      <c r="G3649" s="21">
        <v>12</v>
      </c>
      <c r="H3649" s="12">
        <v>0</v>
      </c>
      <c r="I3649" s="12">
        <v>246</v>
      </c>
      <c r="J3649" s="12">
        <v>0</v>
      </c>
      <c r="K3649" s="12">
        <v>0</v>
      </c>
      <c r="L3649" s="12">
        <v>0</v>
      </c>
      <c r="M3649" s="12">
        <v>0</v>
      </c>
      <c r="N3649" s="12">
        <v>0</v>
      </c>
    </row>
    <row r="3650" spans="1:14">
      <c r="A3650" s="11" t="s">
        <v>1500</v>
      </c>
      <c r="B3650" s="12">
        <v>220</v>
      </c>
      <c r="C3650" s="12">
        <v>300</v>
      </c>
      <c r="D3650" s="12" t="s">
        <v>577</v>
      </c>
      <c r="E3650" s="12">
        <v>60</v>
      </c>
      <c r="F3650" s="73">
        <v>6</v>
      </c>
      <c r="G3650" s="21">
        <v>12</v>
      </c>
      <c r="H3650" s="12">
        <v>0</v>
      </c>
      <c r="I3650" s="12">
        <v>246</v>
      </c>
      <c r="J3650" s="12">
        <v>0</v>
      </c>
      <c r="K3650" s="12">
        <v>0</v>
      </c>
      <c r="L3650" s="12">
        <v>0</v>
      </c>
      <c r="M3650" s="12">
        <v>0</v>
      </c>
      <c r="N3650" s="12">
        <v>0</v>
      </c>
    </row>
    <row r="3651" spans="1:14">
      <c r="A3651" s="11" t="s">
        <v>1500</v>
      </c>
      <c r="B3651" s="12">
        <v>220</v>
      </c>
      <c r="C3651" s="12">
        <v>300</v>
      </c>
      <c r="D3651" s="12" t="s">
        <v>570</v>
      </c>
      <c r="E3651" s="12">
        <v>60</v>
      </c>
      <c r="F3651" s="73">
        <v>6</v>
      </c>
      <c r="G3651" s="21">
        <v>12</v>
      </c>
      <c r="H3651" s="12">
        <v>0</v>
      </c>
      <c r="I3651" s="12">
        <v>246</v>
      </c>
      <c r="J3651" s="12">
        <v>0</v>
      </c>
      <c r="K3651" s="12">
        <v>0</v>
      </c>
      <c r="L3651" s="12">
        <v>0</v>
      </c>
      <c r="M3651" s="12">
        <v>0</v>
      </c>
      <c r="N3651" s="12">
        <v>0</v>
      </c>
    </row>
    <row r="3652" spans="1:14">
      <c r="A3652" s="11" t="s">
        <v>1500</v>
      </c>
      <c r="B3652" s="12">
        <v>220</v>
      </c>
      <c r="C3652" s="12">
        <v>300</v>
      </c>
      <c r="D3652" s="12" t="s">
        <v>1481</v>
      </c>
      <c r="E3652" s="12">
        <v>60</v>
      </c>
      <c r="F3652" s="73">
        <v>6</v>
      </c>
      <c r="G3652" s="21">
        <v>12</v>
      </c>
      <c r="H3652" s="12">
        <v>0</v>
      </c>
      <c r="I3652" s="12">
        <v>246</v>
      </c>
      <c r="J3652" s="12">
        <v>0</v>
      </c>
      <c r="K3652" s="12">
        <v>0</v>
      </c>
      <c r="L3652" s="12">
        <v>0</v>
      </c>
      <c r="M3652" s="12">
        <v>0</v>
      </c>
      <c r="N3652" s="12">
        <v>0</v>
      </c>
    </row>
    <row r="3653" spans="1:14">
      <c r="A3653" s="11" t="s">
        <v>1500</v>
      </c>
      <c r="B3653" s="12">
        <v>220</v>
      </c>
      <c r="C3653" s="12">
        <v>300</v>
      </c>
      <c r="D3653" s="12" t="s">
        <v>1494</v>
      </c>
      <c r="E3653" s="12">
        <v>60</v>
      </c>
      <c r="F3653" s="73">
        <v>6</v>
      </c>
      <c r="G3653" s="21">
        <v>12</v>
      </c>
      <c r="H3653" s="12">
        <v>0</v>
      </c>
      <c r="I3653" s="12">
        <v>246</v>
      </c>
      <c r="J3653" s="12">
        <v>0</v>
      </c>
      <c r="K3653" s="12">
        <v>0</v>
      </c>
      <c r="L3653" s="12">
        <v>0</v>
      </c>
      <c r="M3653" s="12">
        <v>0</v>
      </c>
      <c r="N3653" s="12">
        <v>0</v>
      </c>
    </row>
    <row r="3654" spans="1:14">
      <c r="A3654" s="11" t="s">
        <v>1500</v>
      </c>
      <c r="B3654" s="12">
        <v>220</v>
      </c>
      <c r="C3654" s="12">
        <v>300</v>
      </c>
      <c r="D3654" s="12" t="s">
        <v>1495</v>
      </c>
      <c r="E3654" s="12">
        <v>60</v>
      </c>
      <c r="F3654" s="73">
        <v>6</v>
      </c>
      <c r="G3654" s="21">
        <v>12</v>
      </c>
      <c r="H3654" s="12">
        <v>0</v>
      </c>
      <c r="I3654" s="12">
        <v>246</v>
      </c>
      <c r="J3654" s="12">
        <v>0</v>
      </c>
      <c r="K3654" s="12">
        <v>0</v>
      </c>
      <c r="L3654" s="12">
        <v>0</v>
      </c>
      <c r="M3654" s="12">
        <v>0</v>
      </c>
      <c r="N3654" s="12">
        <v>0</v>
      </c>
    </row>
    <row r="3656" spans="1:14">
      <c r="A3656" s="11" t="s">
        <v>1501</v>
      </c>
    </row>
    <row r="3657" spans="1:14">
      <c r="A3657" s="11" t="s">
        <v>1502</v>
      </c>
      <c r="B3657" s="12">
        <v>100</v>
      </c>
      <c r="C3657" s="12">
        <v>100</v>
      </c>
      <c r="D3657" s="12" t="s">
        <v>579</v>
      </c>
      <c r="E3657" s="12">
        <v>30</v>
      </c>
      <c r="F3657" s="73">
        <v>10</v>
      </c>
      <c r="G3657" s="73">
        <v>60</v>
      </c>
      <c r="H3657" s="12">
        <v>0</v>
      </c>
      <c r="I3657" s="12">
        <v>246</v>
      </c>
      <c r="J3657" s="12">
        <v>0</v>
      </c>
      <c r="K3657" s="12">
        <v>0</v>
      </c>
      <c r="L3657" s="12">
        <v>0</v>
      </c>
      <c r="M3657" s="12">
        <v>0</v>
      </c>
      <c r="N3657" s="12">
        <v>0</v>
      </c>
    </row>
    <row r="3658" spans="1:14">
      <c r="A3658" s="11" t="s">
        <v>1502</v>
      </c>
      <c r="B3658" s="12">
        <v>100</v>
      </c>
      <c r="C3658" s="12">
        <v>100</v>
      </c>
      <c r="D3658" s="12" t="s">
        <v>577</v>
      </c>
      <c r="E3658" s="12">
        <v>30</v>
      </c>
      <c r="F3658" s="73">
        <v>10</v>
      </c>
      <c r="G3658" s="73">
        <v>60</v>
      </c>
      <c r="H3658" s="12">
        <v>0</v>
      </c>
      <c r="I3658" s="12">
        <v>246</v>
      </c>
      <c r="J3658" s="12">
        <v>0</v>
      </c>
      <c r="K3658" s="12">
        <v>0</v>
      </c>
      <c r="L3658" s="12">
        <v>0</v>
      </c>
      <c r="M3658" s="12">
        <v>0</v>
      </c>
      <c r="N3658" s="12">
        <v>0</v>
      </c>
    </row>
    <row r="3659" spans="1:14">
      <c r="A3659" s="11" t="s">
        <v>1503</v>
      </c>
      <c r="B3659" s="12">
        <v>100</v>
      </c>
      <c r="C3659" s="12">
        <v>100</v>
      </c>
      <c r="D3659" s="12" t="s">
        <v>568</v>
      </c>
      <c r="E3659" s="12">
        <v>30</v>
      </c>
      <c r="F3659" s="73">
        <v>10</v>
      </c>
      <c r="G3659" s="73">
        <v>60</v>
      </c>
      <c r="H3659" s="12">
        <v>0</v>
      </c>
      <c r="I3659" s="12">
        <v>246</v>
      </c>
      <c r="J3659" s="12">
        <v>0</v>
      </c>
      <c r="K3659" s="12">
        <v>0</v>
      </c>
      <c r="L3659" s="12">
        <v>0</v>
      </c>
      <c r="M3659" s="12">
        <v>0</v>
      </c>
      <c r="N3659" s="12">
        <v>0</v>
      </c>
    </row>
    <row r="3660" spans="1:14">
      <c r="A3660" s="11" t="s">
        <v>1502</v>
      </c>
      <c r="B3660" s="12">
        <v>100</v>
      </c>
      <c r="C3660" s="12">
        <v>100</v>
      </c>
      <c r="D3660" s="12" t="s">
        <v>566</v>
      </c>
      <c r="E3660" s="12">
        <v>30</v>
      </c>
      <c r="F3660" s="73">
        <v>10</v>
      </c>
      <c r="G3660" s="73">
        <v>60</v>
      </c>
      <c r="H3660" s="12">
        <v>0</v>
      </c>
      <c r="I3660" s="12">
        <v>246</v>
      </c>
      <c r="J3660" s="12">
        <v>0</v>
      </c>
      <c r="K3660" s="12">
        <v>0</v>
      </c>
      <c r="L3660" s="12">
        <v>0</v>
      </c>
      <c r="M3660" s="12">
        <v>0</v>
      </c>
      <c r="N3660" s="12">
        <v>0</v>
      </c>
    </row>
    <row r="3661" spans="1:14">
      <c r="A3661" s="11" t="s">
        <v>1502</v>
      </c>
      <c r="B3661" s="12">
        <v>100</v>
      </c>
      <c r="C3661" s="12">
        <v>100</v>
      </c>
      <c r="D3661" s="12" t="s">
        <v>1495</v>
      </c>
      <c r="E3661" s="12">
        <v>30</v>
      </c>
      <c r="F3661" s="73">
        <v>10</v>
      </c>
      <c r="G3661" s="73">
        <v>60</v>
      </c>
      <c r="H3661" s="12">
        <v>0</v>
      </c>
      <c r="I3661" s="12">
        <v>246</v>
      </c>
      <c r="J3661" s="12">
        <v>0</v>
      </c>
      <c r="K3661" s="12">
        <v>0</v>
      </c>
      <c r="L3661" s="12">
        <v>0</v>
      </c>
      <c r="M3661" s="12">
        <v>0</v>
      </c>
      <c r="N3661" s="12">
        <v>0</v>
      </c>
    </row>
    <row r="3662" spans="1:14">
      <c r="A3662" s="11" t="s">
        <v>1502</v>
      </c>
      <c r="B3662" s="12">
        <v>100</v>
      </c>
      <c r="C3662" s="12">
        <v>100</v>
      </c>
      <c r="D3662" s="12" t="s">
        <v>579</v>
      </c>
      <c r="E3662" s="12">
        <v>80</v>
      </c>
      <c r="F3662" s="73">
        <v>20</v>
      </c>
      <c r="G3662" s="73">
        <v>60</v>
      </c>
      <c r="H3662" s="12">
        <v>0</v>
      </c>
      <c r="I3662" s="12">
        <v>246</v>
      </c>
      <c r="J3662" s="12">
        <v>0</v>
      </c>
      <c r="K3662" s="12">
        <v>0</v>
      </c>
      <c r="L3662" s="12">
        <v>0</v>
      </c>
      <c r="M3662" s="12">
        <v>0</v>
      </c>
      <c r="N3662" s="12">
        <v>0</v>
      </c>
    </row>
    <row r="3663" spans="1:14">
      <c r="A3663" s="11" t="s">
        <v>1502</v>
      </c>
      <c r="B3663" s="12">
        <v>100</v>
      </c>
      <c r="C3663" s="12">
        <v>100</v>
      </c>
      <c r="D3663" s="12" t="s">
        <v>577</v>
      </c>
      <c r="E3663" s="12">
        <v>80</v>
      </c>
      <c r="F3663" s="73">
        <v>20</v>
      </c>
      <c r="G3663" s="73">
        <v>60</v>
      </c>
      <c r="H3663" s="12">
        <v>0</v>
      </c>
      <c r="I3663" s="12">
        <v>246</v>
      </c>
      <c r="J3663" s="12">
        <v>0</v>
      </c>
      <c r="K3663" s="12">
        <v>0</v>
      </c>
      <c r="L3663" s="12">
        <v>0</v>
      </c>
      <c r="M3663" s="12">
        <v>0</v>
      </c>
      <c r="N3663" s="12">
        <v>0</v>
      </c>
    </row>
    <row r="3664" spans="1:14">
      <c r="A3664" s="11" t="s">
        <v>1503</v>
      </c>
      <c r="B3664" s="12">
        <v>100</v>
      </c>
      <c r="C3664" s="12">
        <v>100</v>
      </c>
      <c r="D3664" s="12" t="s">
        <v>568</v>
      </c>
      <c r="E3664" s="12">
        <v>80</v>
      </c>
      <c r="F3664" s="73">
        <v>20</v>
      </c>
      <c r="G3664" s="73">
        <v>60</v>
      </c>
      <c r="H3664" s="12">
        <v>0</v>
      </c>
      <c r="I3664" s="12">
        <v>246</v>
      </c>
      <c r="J3664" s="12">
        <v>0</v>
      </c>
      <c r="K3664" s="12">
        <v>0</v>
      </c>
      <c r="L3664" s="12">
        <v>0</v>
      </c>
      <c r="M3664" s="12">
        <v>0</v>
      </c>
      <c r="N3664" s="12">
        <v>0</v>
      </c>
    </row>
    <row r="3665" spans="1:14">
      <c r="A3665" s="11" t="s">
        <v>1502</v>
      </c>
      <c r="B3665" s="12">
        <v>100</v>
      </c>
      <c r="C3665" s="12">
        <v>100</v>
      </c>
      <c r="D3665" s="12" t="s">
        <v>566</v>
      </c>
      <c r="E3665" s="12">
        <v>80</v>
      </c>
      <c r="F3665" s="73">
        <v>20</v>
      </c>
      <c r="G3665" s="73">
        <v>60</v>
      </c>
      <c r="H3665" s="12">
        <v>0</v>
      </c>
      <c r="I3665" s="12">
        <v>246</v>
      </c>
      <c r="J3665" s="12">
        <v>0</v>
      </c>
      <c r="K3665" s="12">
        <v>0</v>
      </c>
      <c r="L3665" s="12">
        <v>0</v>
      </c>
      <c r="M3665" s="12">
        <v>0</v>
      </c>
      <c r="N3665" s="12">
        <v>0</v>
      </c>
    </row>
    <row r="3666" spans="1:14">
      <c r="A3666" s="11" t="s">
        <v>1502</v>
      </c>
      <c r="B3666" s="12">
        <v>100</v>
      </c>
      <c r="C3666" s="12">
        <v>100</v>
      </c>
      <c r="D3666" s="12" t="s">
        <v>1495</v>
      </c>
      <c r="E3666" s="12">
        <v>80</v>
      </c>
      <c r="F3666" s="73">
        <v>20</v>
      </c>
      <c r="G3666" s="73">
        <v>60</v>
      </c>
      <c r="H3666" s="12">
        <v>0</v>
      </c>
      <c r="I3666" s="12">
        <v>246</v>
      </c>
      <c r="J3666" s="12">
        <v>0</v>
      </c>
      <c r="K3666" s="12">
        <v>0</v>
      </c>
      <c r="L3666" s="12">
        <v>0</v>
      </c>
      <c r="M3666" s="12">
        <v>0</v>
      </c>
      <c r="N3666" s="12">
        <v>0</v>
      </c>
    </row>
    <row r="3667" spans="1:14">
      <c r="A3667" s="11" t="s">
        <v>1502</v>
      </c>
      <c r="B3667" s="12">
        <v>100</v>
      </c>
      <c r="C3667" s="12">
        <v>100</v>
      </c>
      <c r="D3667" s="12" t="s">
        <v>567</v>
      </c>
      <c r="E3667" s="12">
        <v>80</v>
      </c>
      <c r="F3667" s="73">
        <v>3</v>
      </c>
      <c r="G3667" s="73">
        <v>60</v>
      </c>
      <c r="H3667" s="12">
        <v>0</v>
      </c>
      <c r="I3667" s="12">
        <v>246</v>
      </c>
      <c r="J3667" s="12">
        <v>0</v>
      </c>
      <c r="K3667" s="12">
        <v>0</v>
      </c>
      <c r="L3667" s="12">
        <v>0</v>
      </c>
      <c r="M3667" s="12">
        <v>0</v>
      </c>
      <c r="N3667" s="12">
        <v>0</v>
      </c>
    </row>
    <row r="3668" spans="1:14">
      <c r="A3668" s="11" t="s">
        <v>1502</v>
      </c>
      <c r="B3668" s="12">
        <v>100</v>
      </c>
      <c r="C3668" s="12">
        <v>100</v>
      </c>
      <c r="D3668" s="12" t="s">
        <v>565</v>
      </c>
      <c r="E3668" s="12">
        <v>80</v>
      </c>
      <c r="F3668" s="73">
        <v>3</v>
      </c>
      <c r="G3668" s="73">
        <v>60</v>
      </c>
      <c r="H3668" s="12">
        <v>0</v>
      </c>
      <c r="I3668" s="12">
        <v>246</v>
      </c>
      <c r="J3668" s="12">
        <v>0</v>
      </c>
      <c r="K3668" s="12">
        <v>0</v>
      </c>
      <c r="L3668" s="12">
        <v>0</v>
      </c>
      <c r="M3668" s="12">
        <v>0</v>
      </c>
      <c r="N3668" s="12">
        <v>0</v>
      </c>
    </row>
    <row r="3669" spans="1:14">
      <c r="A3669" s="11" t="s">
        <v>1502</v>
      </c>
      <c r="B3669" s="12">
        <v>100</v>
      </c>
      <c r="C3669" s="12">
        <v>100</v>
      </c>
      <c r="D3669" s="12" t="s">
        <v>564</v>
      </c>
      <c r="E3669" s="12">
        <v>80</v>
      </c>
      <c r="F3669" s="73">
        <v>3</v>
      </c>
      <c r="G3669" s="73">
        <v>60</v>
      </c>
      <c r="H3669" s="12">
        <v>0</v>
      </c>
      <c r="I3669" s="12">
        <v>246</v>
      </c>
      <c r="J3669" s="12">
        <v>0</v>
      </c>
      <c r="K3669" s="12">
        <v>0</v>
      </c>
      <c r="L3669" s="12">
        <v>0</v>
      </c>
      <c r="M3669" s="12">
        <v>0</v>
      </c>
      <c r="N3669" s="12">
        <v>0</v>
      </c>
    </row>
    <row r="3670" spans="1:14" s="18" customFormat="1">
      <c r="A3670" s="17" t="s">
        <v>1502</v>
      </c>
      <c r="B3670" s="18">
        <v>100</v>
      </c>
      <c r="C3670" s="18">
        <v>100</v>
      </c>
      <c r="D3670" s="18" t="s">
        <v>1504</v>
      </c>
      <c r="E3670" s="18">
        <v>80</v>
      </c>
      <c r="F3670" s="29">
        <v>30</v>
      </c>
      <c r="G3670" s="29">
        <v>60</v>
      </c>
      <c r="H3670" s="18">
        <v>0</v>
      </c>
      <c r="I3670" s="18">
        <v>246</v>
      </c>
      <c r="J3670" s="18">
        <v>0</v>
      </c>
      <c r="K3670" s="18">
        <v>0</v>
      </c>
      <c r="L3670" s="12">
        <v>0</v>
      </c>
      <c r="M3670" s="12">
        <v>0</v>
      </c>
      <c r="N3670" s="12">
        <v>0</v>
      </c>
    </row>
    <row r="3671" spans="1:14" s="18" customFormat="1">
      <c r="A3671" s="17" t="s">
        <v>1502</v>
      </c>
      <c r="B3671" s="18">
        <v>100</v>
      </c>
      <c r="C3671" s="18">
        <v>100</v>
      </c>
      <c r="D3671" s="18" t="s">
        <v>1505</v>
      </c>
      <c r="E3671" s="18">
        <v>80</v>
      </c>
      <c r="F3671" s="29">
        <v>30</v>
      </c>
      <c r="G3671" s="29">
        <v>60</v>
      </c>
      <c r="H3671" s="18">
        <v>0</v>
      </c>
      <c r="I3671" s="18">
        <v>246</v>
      </c>
      <c r="J3671" s="18">
        <v>0</v>
      </c>
      <c r="K3671" s="18">
        <v>0</v>
      </c>
      <c r="L3671" s="12">
        <v>0</v>
      </c>
      <c r="M3671" s="12">
        <v>0</v>
      </c>
      <c r="N3671" s="12">
        <v>0</v>
      </c>
    </row>
    <row r="3672" spans="1:14" s="18" customFormat="1">
      <c r="A3672" s="17" t="s">
        <v>1502</v>
      </c>
      <c r="B3672" s="18">
        <v>100</v>
      </c>
      <c r="C3672" s="18">
        <v>100</v>
      </c>
      <c r="D3672" s="18" t="s">
        <v>1506</v>
      </c>
      <c r="E3672" s="18">
        <v>80</v>
      </c>
      <c r="F3672" s="29">
        <v>30</v>
      </c>
      <c r="G3672" s="29">
        <v>60</v>
      </c>
      <c r="H3672" s="18">
        <v>0</v>
      </c>
      <c r="I3672" s="18">
        <v>246</v>
      </c>
      <c r="J3672" s="18">
        <v>0</v>
      </c>
      <c r="K3672" s="18">
        <v>0</v>
      </c>
      <c r="L3672" s="12">
        <v>0</v>
      </c>
      <c r="M3672" s="12">
        <v>0</v>
      </c>
      <c r="N3672" s="12">
        <v>0</v>
      </c>
    </row>
    <row r="3673" spans="1:14">
      <c r="A3673" s="11" t="s">
        <v>1502</v>
      </c>
      <c r="B3673" s="12">
        <v>65</v>
      </c>
      <c r="C3673" s="12">
        <v>130</v>
      </c>
      <c r="D3673" s="12" t="s">
        <v>579</v>
      </c>
      <c r="E3673" s="12">
        <v>30</v>
      </c>
      <c r="F3673" s="73">
        <v>6</v>
      </c>
      <c r="G3673" s="21">
        <v>11</v>
      </c>
      <c r="H3673" s="12">
        <v>0</v>
      </c>
      <c r="I3673" s="12">
        <v>246</v>
      </c>
      <c r="J3673" s="12">
        <v>0</v>
      </c>
      <c r="K3673" s="12">
        <v>0</v>
      </c>
      <c r="L3673" s="12">
        <v>0</v>
      </c>
      <c r="M3673" s="12">
        <v>0</v>
      </c>
      <c r="N3673" s="12">
        <v>0</v>
      </c>
    </row>
    <row r="3674" spans="1:14">
      <c r="A3674" s="11" t="s">
        <v>1502</v>
      </c>
      <c r="B3674" s="12">
        <v>65</v>
      </c>
      <c r="C3674" s="12">
        <v>130</v>
      </c>
      <c r="D3674" s="12" t="s">
        <v>577</v>
      </c>
      <c r="E3674" s="12">
        <v>30</v>
      </c>
      <c r="F3674" s="73">
        <v>6</v>
      </c>
      <c r="G3674" s="21">
        <v>11</v>
      </c>
      <c r="H3674" s="12">
        <v>0</v>
      </c>
      <c r="I3674" s="12">
        <v>246</v>
      </c>
      <c r="J3674" s="12">
        <v>0</v>
      </c>
      <c r="K3674" s="12">
        <v>0</v>
      </c>
      <c r="L3674" s="12">
        <v>0</v>
      </c>
      <c r="M3674" s="12">
        <v>0</v>
      </c>
      <c r="N3674" s="12">
        <v>0</v>
      </c>
    </row>
    <row r="3675" spans="1:14">
      <c r="A3675" s="11" t="s">
        <v>1503</v>
      </c>
      <c r="B3675" s="12">
        <v>65</v>
      </c>
      <c r="C3675" s="12">
        <v>130</v>
      </c>
      <c r="D3675" s="12" t="s">
        <v>568</v>
      </c>
      <c r="E3675" s="12">
        <v>30</v>
      </c>
      <c r="F3675" s="73">
        <v>6</v>
      </c>
      <c r="G3675" s="21">
        <v>11</v>
      </c>
      <c r="H3675" s="12">
        <v>0</v>
      </c>
      <c r="I3675" s="12">
        <v>246</v>
      </c>
      <c r="J3675" s="12">
        <v>0</v>
      </c>
      <c r="K3675" s="12">
        <v>0</v>
      </c>
      <c r="L3675" s="12">
        <v>0</v>
      </c>
      <c r="M3675" s="12">
        <v>0</v>
      </c>
      <c r="N3675" s="12">
        <v>0</v>
      </c>
    </row>
    <row r="3676" spans="1:14">
      <c r="A3676" s="11" t="s">
        <v>1502</v>
      </c>
      <c r="B3676" s="12">
        <v>65</v>
      </c>
      <c r="C3676" s="12">
        <v>130</v>
      </c>
      <c r="D3676" s="12" t="s">
        <v>566</v>
      </c>
      <c r="E3676" s="12">
        <v>30</v>
      </c>
      <c r="F3676" s="73">
        <v>6</v>
      </c>
      <c r="G3676" s="21">
        <v>11</v>
      </c>
      <c r="H3676" s="12">
        <v>0</v>
      </c>
      <c r="I3676" s="12">
        <v>246</v>
      </c>
      <c r="J3676" s="12">
        <v>0</v>
      </c>
      <c r="K3676" s="12">
        <v>0</v>
      </c>
      <c r="L3676" s="12">
        <v>0</v>
      </c>
      <c r="M3676" s="12">
        <v>0</v>
      </c>
      <c r="N3676" s="12">
        <v>0</v>
      </c>
    </row>
    <row r="3677" spans="1:14">
      <c r="A3677" s="11" t="s">
        <v>1502</v>
      </c>
      <c r="B3677" s="12">
        <v>65</v>
      </c>
      <c r="C3677" s="12">
        <v>130</v>
      </c>
      <c r="D3677" s="12" t="s">
        <v>1495</v>
      </c>
      <c r="E3677" s="12">
        <v>30</v>
      </c>
      <c r="F3677" s="73">
        <v>6</v>
      </c>
      <c r="G3677" s="21">
        <v>11</v>
      </c>
      <c r="H3677" s="12">
        <v>0</v>
      </c>
      <c r="I3677" s="12">
        <v>246</v>
      </c>
      <c r="J3677" s="12">
        <v>0</v>
      </c>
      <c r="K3677" s="12">
        <v>0</v>
      </c>
      <c r="L3677" s="12">
        <v>0</v>
      </c>
      <c r="M3677" s="12">
        <v>0</v>
      </c>
      <c r="N3677" s="12">
        <v>0</v>
      </c>
    </row>
    <row r="3678" spans="1:14" s="18" customFormat="1">
      <c r="A3678" s="17" t="s">
        <v>1502</v>
      </c>
      <c r="B3678" s="18">
        <v>65</v>
      </c>
      <c r="C3678" s="18">
        <v>130</v>
      </c>
      <c r="D3678" s="18" t="s">
        <v>1504</v>
      </c>
      <c r="E3678" s="18">
        <v>30</v>
      </c>
      <c r="F3678" s="29">
        <v>6</v>
      </c>
      <c r="G3678" s="29">
        <v>60</v>
      </c>
      <c r="H3678" s="18">
        <v>0</v>
      </c>
      <c r="I3678" s="18">
        <v>246</v>
      </c>
      <c r="J3678" s="18">
        <v>0</v>
      </c>
      <c r="K3678" s="18">
        <v>0</v>
      </c>
      <c r="L3678" s="12">
        <v>0</v>
      </c>
      <c r="M3678" s="12">
        <v>0</v>
      </c>
      <c r="N3678" s="12">
        <v>0</v>
      </c>
    </row>
    <row r="3679" spans="1:14" s="18" customFormat="1">
      <c r="A3679" s="17" t="s">
        <v>1502</v>
      </c>
      <c r="B3679" s="18">
        <v>65</v>
      </c>
      <c r="C3679" s="18">
        <v>130</v>
      </c>
      <c r="D3679" s="18" t="s">
        <v>1505</v>
      </c>
      <c r="E3679" s="18">
        <v>30</v>
      </c>
      <c r="F3679" s="29">
        <v>6</v>
      </c>
      <c r="G3679" s="29">
        <v>60</v>
      </c>
      <c r="H3679" s="18">
        <v>0</v>
      </c>
      <c r="I3679" s="18">
        <v>246</v>
      </c>
      <c r="J3679" s="18">
        <v>0</v>
      </c>
      <c r="K3679" s="18">
        <v>0</v>
      </c>
      <c r="L3679" s="12">
        <v>0</v>
      </c>
      <c r="M3679" s="12">
        <v>0</v>
      </c>
      <c r="N3679" s="12">
        <v>0</v>
      </c>
    </row>
    <row r="3680" spans="1:14" s="18" customFormat="1">
      <c r="A3680" s="17" t="s">
        <v>1502</v>
      </c>
      <c r="B3680" s="18">
        <v>65</v>
      </c>
      <c r="C3680" s="18">
        <v>130</v>
      </c>
      <c r="D3680" s="18" t="s">
        <v>1506</v>
      </c>
      <c r="E3680" s="18">
        <v>30</v>
      </c>
      <c r="F3680" s="29">
        <v>6</v>
      </c>
      <c r="G3680" s="29">
        <v>60</v>
      </c>
      <c r="H3680" s="18">
        <v>0</v>
      </c>
      <c r="I3680" s="18">
        <v>246</v>
      </c>
      <c r="J3680" s="18">
        <v>0</v>
      </c>
      <c r="K3680" s="18">
        <v>0</v>
      </c>
      <c r="L3680" s="12">
        <v>0</v>
      </c>
      <c r="M3680" s="12">
        <v>0</v>
      </c>
      <c r="N3680" s="12">
        <v>0</v>
      </c>
    </row>
    <row r="3681" spans="1:14">
      <c r="A3681" s="11" t="s">
        <v>1502</v>
      </c>
      <c r="B3681" s="12">
        <v>135</v>
      </c>
      <c r="C3681" s="12">
        <v>127</v>
      </c>
      <c r="D3681" s="12" t="s">
        <v>579</v>
      </c>
      <c r="E3681" s="12">
        <v>30</v>
      </c>
      <c r="F3681" s="73">
        <v>6</v>
      </c>
      <c r="G3681" s="21">
        <v>11</v>
      </c>
      <c r="H3681" s="12">
        <v>0</v>
      </c>
      <c r="I3681" s="12">
        <v>246</v>
      </c>
      <c r="J3681" s="12">
        <v>0</v>
      </c>
      <c r="K3681" s="12">
        <v>0</v>
      </c>
      <c r="L3681" s="12">
        <v>0</v>
      </c>
      <c r="M3681" s="12">
        <v>0</v>
      </c>
      <c r="N3681" s="12">
        <v>0</v>
      </c>
    </row>
    <row r="3682" spans="1:14">
      <c r="A3682" s="11" t="s">
        <v>1502</v>
      </c>
      <c r="B3682" s="12">
        <v>135</v>
      </c>
      <c r="C3682" s="12">
        <v>127</v>
      </c>
      <c r="D3682" s="12" t="s">
        <v>577</v>
      </c>
      <c r="E3682" s="12">
        <v>30</v>
      </c>
      <c r="F3682" s="73">
        <v>6</v>
      </c>
      <c r="G3682" s="21">
        <v>11</v>
      </c>
      <c r="H3682" s="12">
        <v>0</v>
      </c>
      <c r="I3682" s="12">
        <v>246</v>
      </c>
      <c r="J3682" s="12">
        <v>0</v>
      </c>
      <c r="K3682" s="12">
        <v>0</v>
      </c>
      <c r="L3682" s="12">
        <v>0</v>
      </c>
      <c r="M3682" s="12">
        <v>0</v>
      </c>
      <c r="N3682" s="12">
        <v>0</v>
      </c>
    </row>
    <row r="3683" spans="1:14">
      <c r="A3683" s="11" t="s">
        <v>1503</v>
      </c>
      <c r="B3683" s="12">
        <v>135</v>
      </c>
      <c r="C3683" s="12">
        <v>127</v>
      </c>
      <c r="D3683" s="12" t="s">
        <v>568</v>
      </c>
      <c r="E3683" s="12">
        <v>30</v>
      </c>
      <c r="F3683" s="73">
        <v>6</v>
      </c>
      <c r="G3683" s="21">
        <v>11</v>
      </c>
      <c r="H3683" s="12">
        <v>0</v>
      </c>
      <c r="I3683" s="12">
        <v>246</v>
      </c>
      <c r="J3683" s="12">
        <v>0</v>
      </c>
      <c r="K3683" s="12">
        <v>0</v>
      </c>
      <c r="L3683" s="12">
        <v>0</v>
      </c>
      <c r="M3683" s="12">
        <v>0</v>
      </c>
      <c r="N3683" s="12">
        <v>0</v>
      </c>
    </row>
    <row r="3684" spans="1:14">
      <c r="A3684" s="11" t="s">
        <v>1502</v>
      </c>
      <c r="B3684" s="12">
        <v>135</v>
      </c>
      <c r="C3684" s="12">
        <v>127</v>
      </c>
      <c r="D3684" s="12" t="s">
        <v>566</v>
      </c>
      <c r="E3684" s="12">
        <v>30</v>
      </c>
      <c r="F3684" s="73">
        <v>6</v>
      </c>
      <c r="G3684" s="21">
        <v>11</v>
      </c>
      <c r="H3684" s="12">
        <v>0</v>
      </c>
      <c r="I3684" s="12">
        <v>246</v>
      </c>
      <c r="J3684" s="12">
        <v>0</v>
      </c>
      <c r="K3684" s="12">
        <v>0</v>
      </c>
      <c r="L3684" s="12">
        <v>0</v>
      </c>
      <c r="M3684" s="12">
        <v>0</v>
      </c>
      <c r="N3684" s="12">
        <v>0</v>
      </c>
    </row>
    <row r="3685" spans="1:14">
      <c r="A3685" s="11" t="s">
        <v>1502</v>
      </c>
      <c r="B3685" s="12">
        <v>135</v>
      </c>
      <c r="C3685" s="12">
        <v>127</v>
      </c>
      <c r="D3685" s="12" t="s">
        <v>1495</v>
      </c>
      <c r="E3685" s="12">
        <v>30</v>
      </c>
      <c r="F3685" s="73">
        <v>6</v>
      </c>
      <c r="G3685" s="21">
        <v>11</v>
      </c>
      <c r="H3685" s="12">
        <v>0</v>
      </c>
      <c r="I3685" s="12">
        <v>246</v>
      </c>
      <c r="J3685" s="12">
        <v>0</v>
      </c>
      <c r="K3685" s="12">
        <v>0</v>
      </c>
      <c r="L3685" s="12">
        <v>0</v>
      </c>
      <c r="M3685" s="12">
        <v>0</v>
      </c>
      <c r="N3685" s="12">
        <v>0</v>
      </c>
    </row>
    <row r="3686" spans="1:14" s="18" customFormat="1">
      <c r="A3686" s="17" t="s">
        <v>1502</v>
      </c>
      <c r="B3686" s="18">
        <v>135</v>
      </c>
      <c r="C3686" s="18">
        <v>127</v>
      </c>
      <c r="D3686" s="18" t="s">
        <v>1504</v>
      </c>
      <c r="E3686" s="18">
        <v>30</v>
      </c>
      <c r="F3686" s="29">
        <v>6</v>
      </c>
      <c r="G3686" s="29">
        <v>60</v>
      </c>
      <c r="H3686" s="18">
        <v>0</v>
      </c>
      <c r="I3686" s="18">
        <v>246</v>
      </c>
      <c r="J3686" s="18">
        <v>0</v>
      </c>
      <c r="K3686" s="18">
        <v>0</v>
      </c>
      <c r="L3686" s="12">
        <v>0</v>
      </c>
      <c r="M3686" s="12">
        <v>0</v>
      </c>
      <c r="N3686" s="12">
        <v>0</v>
      </c>
    </row>
    <row r="3687" spans="1:14" s="18" customFormat="1">
      <c r="A3687" s="17" t="s">
        <v>1502</v>
      </c>
      <c r="B3687" s="18">
        <v>135</v>
      </c>
      <c r="C3687" s="18">
        <v>127</v>
      </c>
      <c r="D3687" s="18" t="s">
        <v>1505</v>
      </c>
      <c r="E3687" s="18">
        <v>30</v>
      </c>
      <c r="F3687" s="29">
        <v>6</v>
      </c>
      <c r="G3687" s="29">
        <v>60</v>
      </c>
      <c r="H3687" s="18">
        <v>0</v>
      </c>
      <c r="I3687" s="18">
        <v>246</v>
      </c>
      <c r="J3687" s="18">
        <v>0</v>
      </c>
      <c r="K3687" s="18">
        <v>0</v>
      </c>
      <c r="L3687" s="12">
        <v>0</v>
      </c>
      <c r="M3687" s="12">
        <v>0</v>
      </c>
      <c r="N3687" s="12">
        <v>0</v>
      </c>
    </row>
    <row r="3688" spans="1:14" s="18" customFormat="1">
      <c r="A3688" s="17" t="s">
        <v>1502</v>
      </c>
      <c r="B3688" s="18">
        <v>135</v>
      </c>
      <c r="C3688" s="18">
        <v>127</v>
      </c>
      <c r="D3688" s="18" t="s">
        <v>1506</v>
      </c>
      <c r="E3688" s="18">
        <v>30</v>
      </c>
      <c r="F3688" s="29">
        <v>6</v>
      </c>
      <c r="G3688" s="29">
        <v>60</v>
      </c>
      <c r="H3688" s="18">
        <v>0</v>
      </c>
      <c r="I3688" s="18">
        <v>246</v>
      </c>
      <c r="J3688" s="18">
        <v>0</v>
      </c>
      <c r="K3688" s="18">
        <v>0</v>
      </c>
      <c r="L3688" s="12">
        <v>0</v>
      </c>
      <c r="M3688" s="12">
        <v>0</v>
      </c>
      <c r="N3688" s="12">
        <v>0</v>
      </c>
    </row>
    <row r="3689" spans="1:14">
      <c r="A3689" s="11" t="s">
        <v>1502</v>
      </c>
      <c r="B3689" s="12">
        <v>130</v>
      </c>
      <c r="C3689" s="12">
        <v>65</v>
      </c>
      <c r="D3689" s="12" t="s">
        <v>579</v>
      </c>
      <c r="E3689" s="12">
        <v>30</v>
      </c>
      <c r="F3689" s="73">
        <v>6</v>
      </c>
      <c r="G3689" s="21">
        <v>11</v>
      </c>
      <c r="H3689" s="12">
        <v>0</v>
      </c>
      <c r="I3689" s="12">
        <v>246</v>
      </c>
      <c r="J3689" s="12">
        <v>0</v>
      </c>
      <c r="K3689" s="12">
        <v>0</v>
      </c>
      <c r="L3689" s="12">
        <v>0</v>
      </c>
      <c r="M3689" s="12">
        <v>0</v>
      </c>
      <c r="N3689" s="12">
        <v>0</v>
      </c>
    </row>
    <row r="3690" spans="1:14">
      <c r="A3690" s="11" t="s">
        <v>1502</v>
      </c>
      <c r="B3690" s="12">
        <v>130</v>
      </c>
      <c r="C3690" s="12">
        <v>65</v>
      </c>
      <c r="D3690" s="12" t="s">
        <v>577</v>
      </c>
      <c r="E3690" s="12">
        <v>30</v>
      </c>
      <c r="F3690" s="73">
        <v>6</v>
      </c>
      <c r="G3690" s="21">
        <v>11</v>
      </c>
      <c r="H3690" s="12">
        <v>0</v>
      </c>
      <c r="I3690" s="12">
        <v>246</v>
      </c>
      <c r="J3690" s="12">
        <v>0</v>
      </c>
      <c r="K3690" s="12">
        <v>0</v>
      </c>
      <c r="L3690" s="12">
        <v>0</v>
      </c>
      <c r="M3690" s="12">
        <v>0</v>
      </c>
      <c r="N3690" s="12">
        <v>0</v>
      </c>
    </row>
    <row r="3691" spans="1:14">
      <c r="A3691" s="11" t="s">
        <v>1503</v>
      </c>
      <c r="B3691" s="12">
        <v>130</v>
      </c>
      <c r="C3691" s="12">
        <v>65</v>
      </c>
      <c r="D3691" s="12" t="s">
        <v>568</v>
      </c>
      <c r="E3691" s="12">
        <v>30</v>
      </c>
      <c r="F3691" s="73">
        <v>6</v>
      </c>
      <c r="G3691" s="21">
        <v>11</v>
      </c>
      <c r="H3691" s="12">
        <v>0</v>
      </c>
      <c r="I3691" s="12">
        <v>246</v>
      </c>
      <c r="J3691" s="12">
        <v>0</v>
      </c>
      <c r="K3691" s="12">
        <v>0</v>
      </c>
      <c r="L3691" s="12">
        <v>0</v>
      </c>
      <c r="M3691" s="12">
        <v>0</v>
      </c>
      <c r="N3691" s="12">
        <v>0</v>
      </c>
    </row>
    <row r="3692" spans="1:14">
      <c r="A3692" s="11" t="s">
        <v>1502</v>
      </c>
      <c r="B3692" s="12">
        <v>130</v>
      </c>
      <c r="C3692" s="12">
        <v>65</v>
      </c>
      <c r="D3692" s="12" t="s">
        <v>566</v>
      </c>
      <c r="E3692" s="12">
        <v>30</v>
      </c>
      <c r="F3692" s="73">
        <v>6</v>
      </c>
      <c r="G3692" s="21">
        <v>11</v>
      </c>
      <c r="H3692" s="12">
        <v>0</v>
      </c>
      <c r="I3692" s="12">
        <v>246</v>
      </c>
      <c r="J3692" s="12">
        <v>0</v>
      </c>
      <c r="K3692" s="12">
        <v>0</v>
      </c>
      <c r="L3692" s="12">
        <v>0</v>
      </c>
      <c r="M3692" s="12">
        <v>0</v>
      </c>
      <c r="N3692" s="12">
        <v>0</v>
      </c>
    </row>
    <row r="3693" spans="1:14">
      <c r="A3693" s="11" t="s">
        <v>1502</v>
      </c>
      <c r="B3693" s="12">
        <v>130</v>
      </c>
      <c r="C3693" s="12">
        <v>65</v>
      </c>
      <c r="D3693" s="12" t="s">
        <v>1495</v>
      </c>
      <c r="E3693" s="12">
        <v>30</v>
      </c>
      <c r="F3693" s="73">
        <v>6</v>
      </c>
      <c r="G3693" s="21">
        <v>11</v>
      </c>
      <c r="H3693" s="12">
        <v>0</v>
      </c>
      <c r="I3693" s="12">
        <v>246</v>
      </c>
      <c r="J3693" s="12">
        <v>0</v>
      </c>
      <c r="K3693" s="12">
        <v>0</v>
      </c>
      <c r="L3693" s="12">
        <v>0</v>
      </c>
      <c r="M3693" s="12">
        <v>0</v>
      </c>
      <c r="N3693" s="12">
        <v>0</v>
      </c>
    </row>
    <row r="3694" spans="1:14" s="18" customFormat="1">
      <c r="A3694" s="17" t="s">
        <v>1502</v>
      </c>
      <c r="B3694" s="18">
        <v>130</v>
      </c>
      <c r="C3694" s="18">
        <v>65</v>
      </c>
      <c r="D3694" s="18" t="s">
        <v>1504</v>
      </c>
      <c r="E3694" s="18">
        <v>30</v>
      </c>
      <c r="F3694" s="29">
        <v>6</v>
      </c>
      <c r="G3694" s="29">
        <v>60</v>
      </c>
      <c r="H3694" s="18">
        <v>0</v>
      </c>
      <c r="I3694" s="18">
        <v>246</v>
      </c>
      <c r="J3694" s="18">
        <v>0</v>
      </c>
      <c r="K3694" s="18">
        <v>0</v>
      </c>
      <c r="L3694" s="12">
        <v>0</v>
      </c>
      <c r="M3694" s="12">
        <v>0</v>
      </c>
      <c r="N3694" s="12">
        <v>0</v>
      </c>
    </row>
    <row r="3695" spans="1:14" s="18" customFormat="1">
      <c r="A3695" s="17" t="s">
        <v>1502</v>
      </c>
      <c r="B3695" s="18">
        <v>130</v>
      </c>
      <c r="C3695" s="18">
        <v>65</v>
      </c>
      <c r="D3695" s="18" t="s">
        <v>1505</v>
      </c>
      <c r="E3695" s="18">
        <v>30</v>
      </c>
      <c r="F3695" s="29">
        <v>6</v>
      </c>
      <c r="G3695" s="29">
        <v>60</v>
      </c>
      <c r="H3695" s="18">
        <v>0</v>
      </c>
      <c r="I3695" s="18">
        <v>246</v>
      </c>
      <c r="J3695" s="18">
        <v>0</v>
      </c>
      <c r="K3695" s="18">
        <v>0</v>
      </c>
      <c r="L3695" s="12">
        <v>0</v>
      </c>
      <c r="M3695" s="12">
        <v>0</v>
      </c>
      <c r="N3695" s="12">
        <v>0</v>
      </c>
    </row>
    <row r="3696" spans="1:14" s="18" customFormat="1">
      <c r="A3696" s="17" t="s">
        <v>1502</v>
      </c>
      <c r="B3696" s="18">
        <v>130</v>
      </c>
      <c r="C3696" s="18">
        <v>65</v>
      </c>
      <c r="D3696" s="18" t="s">
        <v>1506</v>
      </c>
      <c r="E3696" s="18">
        <v>30</v>
      </c>
      <c r="F3696" s="29">
        <v>6</v>
      </c>
      <c r="G3696" s="29">
        <v>60</v>
      </c>
      <c r="H3696" s="18">
        <v>0</v>
      </c>
      <c r="I3696" s="18">
        <v>246</v>
      </c>
      <c r="J3696" s="18">
        <v>0</v>
      </c>
      <c r="K3696" s="18">
        <v>0</v>
      </c>
      <c r="L3696" s="12">
        <v>0</v>
      </c>
      <c r="M3696" s="12">
        <v>0</v>
      </c>
      <c r="N3696" s="12">
        <v>0</v>
      </c>
    </row>
    <row r="3697" spans="1:14">
      <c r="A3697" s="11" t="s">
        <v>1502</v>
      </c>
      <c r="B3697" s="12">
        <v>70</v>
      </c>
      <c r="C3697" s="12">
        <v>65</v>
      </c>
      <c r="D3697" s="12" t="s">
        <v>579</v>
      </c>
      <c r="E3697" s="12">
        <v>30</v>
      </c>
      <c r="F3697" s="73">
        <v>6</v>
      </c>
      <c r="G3697" s="21">
        <v>11</v>
      </c>
      <c r="H3697" s="12">
        <v>0</v>
      </c>
      <c r="I3697" s="12">
        <v>246</v>
      </c>
      <c r="J3697" s="12">
        <v>0</v>
      </c>
      <c r="K3697" s="12">
        <v>0</v>
      </c>
      <c r="L3697" s="12">
        <v>0</v>
      </c>
      <c r="M3697" s="12">
        <v>0</v>
      </c>
      <c r="N3697" s="12">
        <v>0</v>
      </c>
    </row>
    <row r="3698" spans="1:14">
      <c r="A3698" s="11" t="s">
        <v>1502</v>
      </c>
      <c r="B3698" s="12">
        <v>70</v>
      </c>
      <c r="C3698" s="12">
        <v>65</v>
      </c>
      <c r="D3698" s="12" t="s">
        <v>577</v>
      </c>
      <c r="E3698" s="12">
        <v>30</v>
      </c>
      <c r="F3698" s="73">
        <v>6</v>
      </c>
      <c r="G3698" s="21">
        <v>11</v>
      </c>
      <c r="H3698" s="12">
        <v>0</v>
      </c>
      <c r="I3698" s="12">
        <v>246</v>
      </c>
      <c r="J3698" s="12">
        <v>0</v>
      </c>
      <c r="K3698" s="12">
        <v>0</v>
      </c>
      <c r="L3698" s="12">
        <v>0</v>
      </c>
      <c r="M3698" s="12">
        <v>0</v>
      </c>
      <c r="N3698" s="12">
        <v>0</v>
      </c>
    </row>
    <row r="3699" spans="1:14">
      <c r="A3699" s="11" t="s">
        <v>1503</v>
      </c>
      <c r="B3699" s="12">
        <v>70</v>
      </c>
      <c r="C3699" s="12">
        <v>65</v>
      </c>
      <c r="D3699" s="12" t="s">
        <v>568</v>
      </c>
      <c r="E3699" s="12">
        <v>30</v>
      </c>
      <c r="F3699" s="73">
        <v>6</v>
      </c>
      <c r="G3699" s="21">
        <v>11</v>
      </c>
      <c r="H3699" s="12">
        <v>0</v>
      </c>
      <c r="I3699" s="12">
        <v>246</v>
      </c>
      <c r="J3699" s="12">
        <v>0</v>
      </c>
      <c r="K3699" s="12">
        <v>0</v>
      </c>
      <c r="L3699" s="12">
        <v>0</v>
      </c>
      <c r="M3699" s="12">
        <v>0</v>
      </c>
      <c r="N3699" s="12">
        <v>0</v>
      </c>
    </row>
    <row r="3700" spans="1:14">
      <c r="A3700" s="11" t="s">
        <v>1502</v>
      </c>
      <c r="B3700" s="12">
        <v>70</v>
      </c>
      <c r="C3700" s="12">
        <v>65</v>
      </c>
      <c r="D3700" s="12" t="s">
        <v>566</v>
      </c>
      <c r="E3700" s="12">
        <v>30</v>
      </c>
      <c r="F3700" s="73">
        <v>6</v>
      </c>
      <c r="G3700" s="21">
        <v>11</v>
      </c>
      <c r="H3700" s="12">
        <v>0</v>
      </c>
      <c r="I3700" s="12">
        <v>246</v>
      </c>
      <c r="J3700" s="12">
        <v>0</v>
      </c>
      <c r="K3700" s="12">
        <v>0</v>
      </c>
      <c r="L3700" s="12">
        <v>0</v>
      </c>
      <c r="M3700" s="12">
        <v>0</v>
      </c>
      <c r="N3700" s="12">
        <v>0</v>
      </c>
    </row>
    <row r="3701" spans="1:14">
      <c r="A3701" s="11" t="s">
        <v>1502</v>
      </c>
      <c r="B3701" s="12">
        <v>70</v>
      </c>
      <c r="C3701" s="12">
        <v>65</v>
      </c>
      <c r="D3701" s="12" t="s">
        <v>1495</v>
      </c>
      <c r="E3701" s="12">
        <v>30</v>
      </c>
      <c r="F3701" s="73">
        <v>6</v>
      </c>
      <c r="G3701" s="21">
        <v>11</v>
      </c>
      <c r="H3701" s="12">
        <v>0</v>
      </c>
      <c r="I3701" s="12">
        <v>246</v>
      </c>
      <c r="J3701" s="12">
        <v>0</v>
      </c>
      <c r="K3701" s="12">
        <v>0</v>
      </c>
      <c r="L3701" s="12">
        <v>0</v>
      </c>
      <c r="M3701" s="12">
        <v>0</v>
      </c>
      <c r="N3701" s="12">
        <v>0</v>
      </c>
    </row>
    <row r="3702" spans="1:14" s="18" customFormat="1">
      <c r="A3702" s="17" t="s">
        <v>1502</v>
      </c>
      <c r="B3702" s="18">
        <v>70</v>
      </c>
      <c r="C3702" s="18">
        <v>65</v>
      </c>
      <c r="D3702" s="18" t="s">
        <v>1504</v>
      </c>
      <c r="E3702" s="18">
        <v>30</v>
      </c>
      <c r="F3702" s="29">
        <v>6</v>
      </c>
      <c r="G3702" s="29">
        <v>60</v>
      </c>
      <c r="H3702" s="18">
        <v>0</v>
      </c>
      <c r="I3702" s="18">
        <v>246</v>
      </c>
      <c r="J3702" s="18">
        <v>0</v>
      </c>
      <c r="K3702" s="18">
        <v>0</v>
      </c>
      <c r="L3702" s="12">
        <v>0</v>
      </c>
      <c r="M3702" s="12">
        <v>0</v>
      </c>
      <c r="N3702" s="12">
        <v>0</v>
      </c>
    </row>
    <row r="3703" spans="1:14" s="18" customFormat="1">
      <c r="A3703" s="17" t="s">
        <v>1502</v>
      </c>
      <c r="B3703" s="18">
        <v>70</v>
      </c>
      <c r="C3703" s="18">
        <v>65</v>
      </c>
      <c r="D3703" s="18" t="s">
        <v>1505</v>
      </c>
      <c r="E3703" s="18">
        <v>30</v>
      </c>
      <c r="F3703" s="29">
        <v>6</v>
      </c>
      <c r="G3703" s="29">
        <v>60</v>
      </c>
      <c r="H3703" s="18">
        <v>0</v>
      </c>
      <c r="I3703" s="18">
        <v>246</v>
      </c>
      <c r="J3703" s="18">
        <v>0</v>
      </c>
      <c r="K3703" s="18">
        <v>0</v>
      </c>
      <c r="L3703" s="12">
        <v>0</v>
      </c>
      <c r="M3703" s="12">
        <v>0</v>
      </c>
      <c r="N3703" s="12">
        <v>0</v>
      </c>
    </row>
    <row r="3704" spans="1:14" s="18" customFormat="1">
      <c r="A3704" s="17" t="s">
        <v>1502</v>
      </c>
      <c r="B3704" s="18">
        <v>70</v>
      </c>
      <c r="C3704" s="18">
        <v>65</v>
      </c>
      <c r="D3704" s="18" t="s">
        <v>1506</v>
      </c>
      <c r="E3704" s="18">
        <v>30</v>
      </c>
      <c r="F3704" s="29">
        <v>6</v>
      </c>
      <c r="G3704" s="29">
        <v>60</v>
      </c>
      <c r="H3704" s="18">
        <v>0</v>
      </c>
      <c r="I3704" s="18">
        <v>246</v>
      </c>
      <c r="J3704" s="18">
        <v>0</v>
      </c>
      <c r="K3704" s="18">
        <v>0</v>
      </c>
      <c r="L3704" s="12">
        <v>0</v>
      </c>
      <c r="M3704" s="12">
        <v>0</v>
      </c>
      <c r="N3704" s="12">
        <v>0</v>
      </c>
    </row>
    <row r="3705" spans="1:14">
      <c r="A3705" s="11" t="s">
        <v>1502</v>
      </c>
      <c r="B3705" s="12">
        <v>154</v>
      </c>
      <c r="C3705" s="12">
        <v>172</v>
      </c>
      <c r="D3705" s="12" t="s">
        <v>579</v>
      </c>
      <c r="E3705" s="12">
        <v>18</v>
      </c>
      <c r="F3705" s="73">
        <v>8</v>
      </c>
      <c r="G3705" s="21">
        <v>11</v>
      </c>
      <c r="H3705" s="12">
        <v>0</v>
      </c>
      <c r="I3705" s="12">
        <v>246</v>
      </c>
      <c r="J3705" s="12">
        <v>0</v>
      </c>
      <c r="K3705" s="12">
        <v>0</v>
      </c>
      <c r="L3705" s="12">
        <v>0</v>
      </c>
      <c r="M3705" s="12">
        <v>0</v>
      </c>
      <c r="N3705" s="12">
        <v>0</v>
      </c>
    </row>
    <row r="3706" spans="1:14">
      <c r="A3706" s="11" t="s">
        <v>1502</v>
      </c>
      <c r="B3706" s="12">
        <v>154</v>
      </c>
      <c r="C3706" s="12">
        <v>172</v>
      </c>
      <c r="D3706" s="12" t="s">
        <v>577</v>
      </c>
      <c r="E3706" s="12">
        <v>18</v>
      </c>
      <c r="F3706" s="73">
        <v>8</v>
      </c>
      <c r="G3706" s="21">
        <v>11</v>
      </c>
      <c r="H3706" s="12">
        <v>0</v>
      </c>
      <c r="I3706" s="12">
        <v>246</v>
      </c>
      <c r="J3706" s="12">
        <v>0</v>
      </c>
      <c r="K3706" s="12">
        <v>0</v>
      </c>
      <c r="L3706" s="12">
        <v>0</v>
      </c>
      <c r="M3706" s="12">
        <v>0</v>
      </c>
      <c r="N3706" s="12">
        <v>0</v>
      </c>
    </row>
    <row r="3707" spans="1:14">
      <c r="A3707" s="11" t="s">
        <v>1502</v>
      </c>
      <c r="B3707" s="12">
        <v>154</v>
      </c>
      <c r="C3707" s="12">
        <v>172</v>
      </c>
      <c r="D3707" s="12" t="s">
        <v>568</v>
      </c>
      <c r="E3707" s="12">
        <v>18</v>
      </c>
      <c r="F3707" s="73">
        <v>8</v>
      </c>
      <c r="G3707" s="21">
        <v>11</v>
      </c>
      <c r="H3707" s="12">
        <v>0</v>
      </c>
      <c r="I3707" s="12">
        <v>246</v>
      </c>
      <c r="J3707" s="12">
        <v>0</v>
      </c>
      <c r="K3707" s="12">
        <v>0</v>
      </c>
      <c r="L3707" s="12">
        <v>0</v>
      </c>
      <c r="M3707" s="12">
        <v>0</v>
      </c>
      <c r="N3707" s="12">
        <v>0</v>
      </c>
    </row>
    <row r="3708" spans="1:14">
      <c r="A3708" s="11" t="s">
        <v>1502</v>
      </c>
      <c r="B3708" s="12">
        <v>154</v>
      </c>
      <c r="C3708" s="12">
        <v>172</v>
      </c>
      <c r="D3708" s="12" t="s">
        <v>566</v>
      </c>
      <c r="E3708" s="12">
        <v>18</v>
      </c>
      <c r="F3708" s="73">
        <v>8</v>
      </c>
      <c r="G3708" s="21">
        <v>11</v>
      </c>
      <c r="H3708" s="12">
        <v>0</v>
      </c>
      <c r="I3708" s="12">
        <v>246</v>
      </c>
      <c r="J3708" s="12">
        <v>0</v>
      </c>
      <c r="K3708" s="12">
        <v>0</v>
      </c>
      <c r="L3708" s="12">
        <v>0</v>
      </c>
      <c r="M3708" s="12">
        <v>0</v>
      </c>
      <c r="N3708" s="12">
        <v>0</v>
      </c>
    </row>
    <row r="3709" spans="1:14">
      <c r="A3709" s="11" t="s">
        <v>1502</v>
      </c>
      <c r="B3709" s="12">
        <v>154</v>
      </c>
      <c r="C3709" s="12">
        <v>172</v>
      </c>
      <c r="D3709" s="12" t="s">
        <v>1495</v>
      </c>
      <c r="E3709" s="12">
        <v>18</v>
      </c>
      <c r="F3709" s="73">
        <v>8</v>
      </c>
      <c r="G3709" s="21">
        <v>11</v>
      </c>
      <c r="H3709" s="12">
        <v>0</v>
      </c>
      <c r="I3709" s="12">
        <v>246</v>
      </c>
      <c r="J3709" s="12">
        <v>0</v>
      </c>
      <c r="K3709" s="12">
        <v>0</v>
      </c>
      <c r="L3709" s="12">
        <v>0</v>
      </c>
      <c r="M3709" s="12">
        <v>0</v>
      </c>
      <c r="N3709" s="12">
        <v>0</v>
      </c>
    </row>
    <row r="3710" spans="1:14">
      <c r="A3710" s="11" t="s">
        <v>1502</v>
      </c>
      <c r="B3710" s="12">
        <v>154</v>
      </c>
      <c r="C3710" s="12">
        <v>172</v>
      </c>
      <c r="D3710" s="12" t="s">
        <v>564</v>
      </c>
      <c r="E3710" s="12">
        <v>8</v>
      </c>
      <c r="F3710" s="74">
        <v>2</v>
      </c>
      <c r="G3710" s="73">
        <v>60</v>
      </c>
      <c r="H3710" s="12">
        <v>0</v>
      </c>
      <c r="I3710" s="12">
        <v>246</v>
      </c>
      <c r="J3710" s="12">
        <v>0</v>
      </c>
      <c r="K3710" s="12">
        <v>0</v>
      </c>
      <c r="L3710" s="12">
        <v>0</v>
      </c>
      <c r="M3710" s="12">
        <v>0</v>
      </c>
      <c r="N3710" s="12">
        <v>0</v>
      </c>
    </row>
    <row r="3711" spans="1:14" s="18" customFormat="1">
      <c r="A3711" s="17" t="s">
        <v>1502</v>
      </c>
      <c r="B3711" s="18">
        <v>154</v>
      </c>
      <c r="C3711" s="18">
        <v>172</v>
      </c>
      <c r="D3711" s="18" t="s">
        <v>1507</v>
      </c>
      <c r="E3711" s="18">
        <v>8</v>
      </c>
      <c r="F3711" s="29">
        <v>10</v>
      </c>
      <c r="G3711" s="29">
        <v>60</v>
      </c>
      <c r="H3711" s="18">
        <v>0</v>
      </c>
      <c r="I3711" s="18">
        <v>246</v>
      </c>
      <c r="J3711" s="18">
        <v>0</v>
      </c>
      <c r="K3711" s="18">
        <v>0</v>
      </c>
      <c r="L3711" s="12">
        <v>0</v>
      </c>
      <c r="M3711" s="12">
        <v>0</v>
      </c>
      <c r="N3711" s="12">
        <v>0</v>
      </c>
    </row>
    <row r="3712" spans="1:14" s="18" customFormat="1">
      <c r="A3712" s="17" t="s">
        <v>1502</v>
      </c>
      <c r="B3712" s="18">
        <v>154</v>
      </c>
      <c r="C3712" s="18">
        <v>172</v>
      </c>
      <c r="D3712" s="18" t="s">
        <v>1508</v>
      </c>
      <c r="E3712" s="18">
        <v>8</v>
      </c>
      <c r="F3712" s="29">
        <v>10</v>
      </c>
      <c r="G3712" s="29">
        <v>60</v>
      </c>
      <c r="H3712" s="18">
        <v>0</v>
      </c>
      <c r="I3712" s="18">
        <v>246</v>
      </c>
      <c r="J3712" s="18">
        <v>0</v>
      </c>
      <c r="K3712" s="18">
        <v>0</v>
      </c>
      <c r="L3712" s="12">
        <v>0</v>
      </c>
      <c r="M3712" s="12">
        <v>0</v>
      </c>
      <c r="N3712" s="12">
        <v>0</v>
      </c>
    </row>
    <row r="3714" spans="1:14">
      <c r="A3714" s="11" t="s">
        <v>1509</v>
      </c>
    </row>
    <row r="3715" spans="1:14">
      <c r="A3715" s="11" t="s">
        <v>1510</v>
      </c>
      <c r="B3715" s="12">
        <v>11</v>
      </c>
      <c r="C3715" s="12">
        <v>13</v>
      </c>
      <c r="D3715" s="12" t="s">
        <v>566</v>
      </c>
      <c r="E3715" s="12">
        <v>2</v>
      </c>
      <c r="F3715" s="73">
        <v>1</v>
      </c>
      <c r="G3715" s="21">
        <v>10</v>
      </c>
      <c r="H3715" s="12">
        <v>0</v>
      </c>
      <c r="I3715" s="12">
        <v>246</v>
      </c>
      <c r="J3715" s="12">
        <v>0</v>
      </c>
      <c r="K3715" s="12">
        <v>0</v>
      </c>
      <c r="L3715" s="12">
        <v>0</v>
      </c>
      <c r="M3715" s="12">
        <v>0</v>
      </c>
      <c r="N3715" s="12">
        <v>0</v>
      </c>
    </row>
    <row r="3716" spans="1:14">
      <c r="A3716" s="11" t="s">
        <v>1510</v>
      </c>
      <c r="B3716" s="12">
        <v>11</v>
      </c>
      <c r="C3716" s="12">
        <v>13</v>
      </c>
      <c r="D3716" s="12" t="s">
        <v>568</v>
      </c>
      <c r="E3716" s="12">
        <v>2</v>
      </c>
      <c r="F3716" s="73">
        <v>1</v>
      </c>
      <c r="G3716" s="21">
        <v>10</v>
      </c>
      <c r="H3716" s="12">
        <v>0</v>
      </c>
      <c r="I3716" s="12">
        <v>246</v>
      </c>
      <c r="J3716" s="12">
        <v>0</v>
      </c>
      <c r="K3716" s="12">
        <v>0</v>
      </c>
      <c r="L3716" s="12">
        <v>0</v>
      </c>
      <c r="M3716" s="12">
        <v>0</v>
      </c>
      <c r="N3716" s="12">
        <v>0</v>
      </c>
    </row>
    <row r="3717" spans="1:14">
      <c r="A3717" s="11" t="s">
        <v>1510</v>
      </c>
      <c r="B3717" s="12">
        <v>11</v>
      </c>
      <c r="C3717" s="12">
        <v>13</v>
      </c>
      <c r="D3717" s="12" t="s">
        <v>1495</v>
      </c>
      <c r="E3717" s="12">
        <v>2</v>
      </c>
      <c r="F3717" s="73">
        <v>1</v>
      </c>
      <c r="G3717" s="21">
        <v>10</v>
      </c>
      <c r="H3717" s="12">
        <v>0</v>
      </c>
      <c r="I3717" s="12">
        <v>246</v>
      </c>
      <c r="J3717" s="12">
        <v>0</v>
      </c>
      <c r="K3717" s="12">
        <v>0</v>
      </c>
      <c r="L3717" s="12">
        <v>0</v>
      </c>
      <c r="M3717" s="12">
        <v>0</v>
      </c>
      <c r="N3717" s="12">
        <v>0</v>
      </c>
    </row>
    <row r="3718" spans="1:14">
      <c r="A3718" s="11" t="s">
        <v>1510</v>
      </c>
      <c r="B3718" s="12">
        <v>11</v>
      </c>
      <c r="C3718" s="12">
        <v>13</v>
      </c>
      <c r="D3718" s="12" t="s">
        <v>577</v>
      </c>
      <c r="E3718" s="12">
        <v>2</v>
      </c>
      <c r="F3718" s="73">
        <v>2</v>
      </c>
      <c r="G3718" s="21">
        <v>10</v>
      </c>
      <c r="H3718" s="12">
        <v>0</v>
      </c>
      <c r="I3718" s="12">
        <v>246</v>
      </c>
      <c r="J3718" s="12">
        <v>0</v>
      </c>
      <c r="K3718" s="12">
        <v>0</v>
      </c>
      <c r="L3718" s="12">
        <v>0</v>
      </c>
      <c r="M3718" s="12">
        <v>0</v>
      </c>
      <c r="N3718" s="12">
        <v>0</v>
      </c>
    </row>
    <row r="3719" spans="1:14">
      <c r="A3719" s="11" t="s">
        <v>1510</v>
      </c>
      <c r="B3719" s="12">
        <v>11</v>
      </c>
      <c r="C3719" s="12">
        <v>13</v>
      </c>
      <c r="D3719" s="12" t="s">
        <v>579</v>
      </c>
      <c r="E3719" s="12">
        <v>2</v>
      </c>
      <c r="F3719" s="73">
        <v>1</v>
      </c>
      <c r="G3719" s="21">
        <v>10</v>
      </c>
      <c r="H3719" s="12">
        <v>0</v>
      </c>
      <c r="I3719" s="12">
        <v>246</v>
      </c>
      <c r="J3719" s="12">
        <v>0</v>
      </c>
      <c r="K3719" s="12">
        <v>0</v>
      </c>
      <c r="L3719" s="12">
        <v>0</v>
      </c>
      <c r="M3719" s="12">
        <v>0</v>
      </c>
      <c r="N3719" s="12">
        <v>0</v>
      </c>
    </row>
    <row r="3720" spans="1:14">
      <c r="A3720" s="11" t="s">
        <v>1510</v>
      </c>
      <c r="B3720" s="12">
        <v>37</v>
      </c>
      <c r="C3720" s="12">
        <v>13</v>
      </c>
      <c r="D3720" s="12" t="s">
        <v>566</v>
      </c>
      <c r="E3720" s="12">
        <v>2</v>
      </c>
      <c r="F3720" s="73">
        <v>1</v>
      </c>
      <c r="G3720" s="21">
        <v>10</v>
      </c>
      <c r="H3720" s="12">
        <v>0</v>
      </c>
      <c r="I3720" s="12">
        <v>246</v>
      </c>
      <c r="J3720" s="12">
        <v>0</v>
      </c>
      <c r="K3720" s="12">
        <v>0</v>
      </c>
      <c r="L3720" s="12">
        <v>0</v>
      </c>
      <c r="M3720" s="12">
        <v>0</v>
      </c>
      <c r="N3720" s="12">
        <v>0</v>
      </c>
    </row>
    <row r="3721" spans="1:14">
      <c r="A3721" s="11" t="s">
        <v>1510</v>
      </c>
      <c r="B3721" s="12">
        <v>37</v>
      </c>
      <c r="C3721" s="12">
        <v>13</v>
      </c>
      <c r="D3721" s="12" t="s">
        <v>568</v>
      </c>
      <c r="E3721" s="12">
        <v>2</v>
      </c>
      <c r="F3721" s="73">
        <v>1</v>
      </c>
      <c r="G3721" s="21">
        <v>10</v>
      </c>
      <c r="H3721" s="12">
        <v>0</v>
      </c>
      <c r="I3721" s="12">
        <v>246</v>
      </c>
      <c r="J3721" s="12">
        <v>0</v>
      </c>
      <c r="K3721" s="12">
        <v>0</v>
      </c>
      <c r="L3721" s="12">
        <v>0</v>
      </c>
      <c r="M3721" s="12">
        <v>0</v>
      </c>
      <c r="N3721" s="12">
        <v>0</v>
      </c>
    </row>
    <row r="3722" spans="1:14">
      <c r="A3722" s="11" t="s">
        <v>1510</v>
      </c>
      <c r="B3722" s="12">
        <v>37</v>
      </c>
      <c r="C3722" s="12">
        <v>13</v>
      </c>
      <c r="D3722" s="12" t="s">
        <v>1495</v>
      </c>
      <c r="E3722" s="12">
        <v>2</v>
      </c>
      <c r="F3722" s="73">
        <v>1</v>
      </c>
      <c r="G3722" s="21">
        <v>10</v>
      </c>
      <c r="H3722" s="12">
        <v>0</v>
      </c>
      <c r="I3722" s="12">
        <v>246</v>
      </c>
      <c r="J3722" s="12">
        <v>0</v>
      </c>
      <c r="K3722" s="12">
        <v>0</v>
      </c>
      <c r="L3722" s="12">
        <v>0</v>
      </c>
      <c r="M3722" s="12">
        <v>0</v>
      </c>
      <c r="N3722" s="12">
        <v>0</v>
      </c>
    </row>
    <row r="3723" spans="1:14">
      <c r="A3723" s="11" t="s">
        <v>1510</v>
      </c>
      <c r="B3723" s="12">
        <v>37</v>
      </c>
      <c r="C3723" s="12">
        <v>13</v>
      </c>
      <c r="D3723" s="12" t="s">
        <v>577</v>
      </c>
      <c r="E3723" s="12">
        <v>2</v>
      </c>
      <c r="F3723" s="73">
        <v>2</v>
      </c>
      <c r="G3723" s="21">
        <v>10</v>
      </c>
      <c r="H3723" s="12">
        <v>0</v>
      </c>
      <c r="I3723" s="12">
        <v>246</v>
      </c>
      <c r="J3723" s="12">
        <v>0</v>
      </c>
      <c r="K3723" s="12">
        <v>0</v>
      </c>
      <c r="L3723" s="12">
        <v>0</v>
      </c>
      <c r="M3723" s="12">
        <v>0</v>
      </c>
      <c r="N3723" s="12">
        <v>0</v>
      </c>
    </row>
    <row r="3724" spans="1:14">
      <c r="A3724" s="11" t="s">
        <v>1510</v>
      </c>
      <c r="B3724" s="12">
        <v>37</v>
      </c>
      <c r="C3724" s="12">
        <v>13</v>
      </c>
      <c r="D3724" s="12" t="s">
        <v>579</v>
      </c>
      <c r="E3724" s="12">
        <v>2</v>
      </c>
      <c r="F3724" s="73">
        <v>1</v>
      </c>
      <c r="G3724" s="21">
        <v>10</v>
      </c>
      <c r="H3724" s="12">
        <v>0</v>
      </c>
      <c r="I3724" s="12">
        <v>246</v>
      </c>
      <c r="J3724" s="12">
        <v>0</v>
      </c>
      <c r="K3724" s="12">
        <v>0</v>
      </c>
      <c r="L3724" s="12">
        <v>0</v>
      </c>
      <c r="M3724" s="12">
        <v>0</v>
      </c>
      <c r="N3724" s="12">
        <v>0</v>
      </c>
    </row>
    <row r="3725" spans="1:14">
      <c r="A3725" s="11" t="s">
        <v>1510</v>
      </c>
      <c r="B3725" s="12">
        <v>63</v>
      </c>
      <c r="C3725" s="12">
        <v>13</v>
      </c>
      <c r="D3725" s="12" t="s">
        <v>566</v>
      </c>
      <c r="E3725" s="12">
        <v>2</v>
      </c>
      <c r="F3725" s="73">
        <v>1</v>
      </c>
      <c r="G3725" s="21">
        <v>10</v>
      </c>
      <c r="H3725" s="12">
        <v>0</v>
      </c>
      <c r="I3725" s="12">
        <v>246</v>
      </c>
      <c r="J3725" s="12">
        <v>0</v>
      </c>
      <c r="K3725" s="12">
        <v>0</v>
      </c>
      <c r="L3725" s="12">
        <v>0</v>
      </c>
      <c r="M3725" s="12">
        <v>0</v>
      </c>
      <c r="N3725" s="12">
        <v>0</v>
      </c>
    </row>
    <row r="3726" spans="1:14">
      <c r="A3726" s="11" t="s">
        <v>1510</v>
      </c>
      <c r="B3726" s="12">
        <v>63</v>
      </c>
      <c r="C3726" s="12">
        <v>13</v>
      </c>
      <c r="D3726" s="12" t="s">
        <v>1495</v>
      </c>
      <c r="E3726" s="12">
        <v>2</v>
      </c>
      <c r="F3726" s="73">
        <v>1</v>
      </c>
      <c r="G3726" s="21">
        <v>10</v>
      </c>
      <c r="H3726" s="12">
        <v>0</v>
      </c>
      <c r="I3726" s="12">
        <v>246</v>
      </c>
      <c r="J3726" s="12">
        <v>0</v>
      </c>
      <c r="K3726" s="12">
        <v>0</v>
      </c>
      <c r="L3726" s="12">
        <v>0</v>
      </c>
      <c r="M3726" s="12">
        <v>0</v>
      </c>
      <c r="N3726" s="12">
        <v>0</v>
      </c>
    </row>
    <row r="3727" spans="1:14">
      <c r="A3727" s="11" t="s">
        <v>1510</v>
      </c>
      <c r="B3727" s="12">
        <v>63</v>
      </c>
      <c r="C3727" s="12">
        <v>13</v>
      </c>
      <c r="D3727" s="12" t="s">
        <v>577</v>
      </c>
      <c r="E3727" s="12">
        <v>2</v>
      </c>
      <c r="F3727" s="73">
        <v>2</v>
      </c>
      <c r="G3727" s="21">
        <v>10</v>
      </c>
      <c r="H3727" s="12">
        <v>0</v>
      </c>
      <c r="I3727" s="12">
        <v>246</v>
      </c>
      <c r="J3727" s="12">
        <v>0</v>
      </c>
      <c r="K3727" s="12">
        <v>0</v>
      </c>
      <c r="L3727" s="12">
        <v>0</v>
      </c>
      <c r="M3727" s="12">
        <v>0</v>
      </c>
      <c r="N3727" s="12">
        <v>0</v>
      </c>
    </row>
    <row r="3728" spans="1:14">
      <c r="A3728" s="11" t="s">
        <v>1510</v>
      </c>
      <c r="B3728" s="12">
        <v>63</v>
      </c>
      <c r="C3728" s="12">
        <v>13</v>
      </c>
      <c r="D3728" s="12" t="s">
        <v>579</v>
      </c>
      <c r="E3728" s="12">
        <v>2</v>
      </c>
      <c r="F3728" s="73">
        <v>1</v>
      </c>
      <c r="G3728" s="21">
        <v>10</v>
      </c>
      <c r="H3728" s="12">
        <v>0</v>
      </c>
      <c r="I3728" s="12">
        <v>246</v>
      </c>
      <c r="J3728" s="12">
        <v>0</v>
      </c>
      <c r="K3728" s="12">
        <v>0</v>
      </c>
      <c r="L3728" s="12">
        <v>0</v>
      </c>
      <c r="M3728" s="12">
        <v>0</v>
      </c>
      <c r="N3728" s="12">
        <v>0</v>
      </c>
    </row>
    <row r="3729" spans="1:14">
      <c r="A3729" s="11" t="s">
        <v>1510</v>
      </c>
      <c r="B3729" s="12">
        <v>63</v>
      </c>
      <c r="C3729" s="12">
        <v>13</v>
      </c>
      <c r="D3729" s="12" t="s">
        <v>568</v>
      </c>
      <c r="E3729" s="12">
        <v>2</v>
      </c>
      <c r="F3729" s="73">
        <v>1</v>
      </c>
      <c r="G3729" s="21">
        <v>10</v>
      </c>
      <c r="H3729" s="12">
        <v>0</v>
      </c>
      <c r="I3729" s="12">
        <v>246</v>
      </c>
      <c r="J3729" s="12">
        <v>0</v>
      </c>
      <c r="K3729" s="12">
        <v>0</v>
      </c>
      <c r="L3729" s="12">
        <v>0</v>
      </c>
      <c r="M3729" s="12">
        <v>0</v>
      </c>
      <c r="N3729" s="12">
        <v>0</v>
      </c>
    </row>
    <row r="3730" spans="1:14">
      <c r="A3730" s="11" t="s">
        <v>1510</v>
      </c>
      <c r="B3730" s="12">
        <v>88</v>
      </c>
      <c r="C3730" s="12">
        <v>14</v>
      </c>
      <c r="D3730" s="12" t="s">
        <v>566</v>
      </c>
      <c r="E3730" s="12">
        <v>2</v>
      </c>
      <c r="F3730" s="73">
        <v>1</v>
      </c>
      <c r="G3730" s="21">
        <v>10</v>
      </c>
      <c r="H3730" s="12">
        <v>0</v>
      </c>
      <c r="I3730" s="12">
        <v>246</v>
      </c>
      <c r="J3730" s="12">
        <v>0</v>
      </c>
      <c r="K3730" s="12">
        <v>0</v>
      </c>
      <c r="L3730" s="12">
        <v>0</v>
      </c>
      <c r="M3730" s="12">
        <v>0</v>
      </c>
      <c r="N3730" s="12">
        <v>0</v>
      </c>
    </row>
    <row r="3731" spans="1:14">
      <c r="A3731" s="11" t="s">
        <v>1510</v>
      </c>
      <c r="B3731" s="12">
        <v>88</v>
      </c>
      <c r="C3731" s="12">
        <v>14</v>
      </c>
      <c r="D3731" s="12" t="s">
        <v>1495</v>
      </c>
      <c r="E3731" s="12">
        <v>2</v>
      </c>
      <c r="F3731" s="73">
        <v>1</v>
      </c>
      <c r="G3731" s="21">
        <v>10</v>
      </c>
      <c r="H3731" s="12">
        <v>0</v>
      </c>
      <c r="I3731" s="12">
        <v>246</v>
      </c>
      <c r="J3731" s="12">
        <v>0</v>
      </c>
      <c r="K3731" s="12">
        <v>0</v>
      </c>
      <c r="L3731" s="12">
        <v>0</v>
      </c>
      <c r="M3731" s="12">
        <v>0</v>
      </c>
      <c r="N3731" s="12">
        <v>0</v>
      </c>
    </row>
    <row r="3732" spans="1:14">
      <c r="A3732" s="11" t="s">
        <v>1510</v>
      </c>
      <c r="B3732" s="12">
        <v>88</v>
      </c>
      <c r="C3732" s="12">
        <v>14</v>
      </c>
      <c r="D3732" s="12" t="s">
        <v>577</v>
      </c>
      <c r="E3732" s="12">
        <v>2</v>
      </c>
      <c r="F3732" s="73">
        <v>2</v>
      </c>
      <c r="G3732" s="21">
        <v>10</v>
      </c>
      <c r="H3732" s="12">
        <v>0</v>
      </c>
      <c r="I3732" s="12">
        <v>246</v>
      </c>
      <c r="J3732" s="12">
        <v>0</v>
      </c>
      <c r="K3732" s="12">
        <v>0</v>
      </c>
      <c r="L3732" s="12">
        <v>0</v>
      </c>
      <c r="M3732" s="12">
        <v>0</v>
      </c>
      <c r="N3732" s="12">
        <v>0</v>
      </c>
    </row>
    <row r="3733" spans="1:14">
      <c r="A3733" s="11" t="s">
        <v>1510</v>
      </c>
      <c r="B3733" s="12">
        <v>88</v>
      </c>
      <c r="C3733" s="12">
        <v>14</v>
      </c>
      <c r="D3733" s="12" t="s">
        <v>579</v>
      </c>
      <c r="E3733" s="12">
        <v>2</v>
      </c>
      <c r="F3733" s="73">
        <v>1</v>
      </c>
      <c r="G3733" s="21">
        <v>10</v>
      </c>
      <c r="H3733" s="12">
        <v>0</v>
      </c>
      <c r="I3733" s="12">
        <v>246</v>
      </c>
      <c r="J3733" s="12">
        <v>0</v>
      </c>
      <c r="K3733" s="12">
        <v>0</v>
      </c>
      <c r="L3733" s="12">
        <v>0</v>
      </c>
      <c r="M3733" s="12">
        <v>0</v>
      </c>
      <c r="N3733" s="12">
        <v>0</v>
      </c>
    </row>
    <row r="3734" spans="1:14">
      <c r="A3734" s="11" t="s">
        <v>1510</v>
      </c>
      <c r="B3734" s="12">
        <v>88</v>
      </c>
      <c r="C3734" s="12">
        <v>14</v>
      </c>
      <c r="D3734" s="12" t="s">
        <v>568</v>
      </c>
      <c r="E3734" s="12">
        <v>2</v>
      </c>
      <c r="F3734" s="73">
        <v>1</v>
      </c>
      <c r="G3734" s="21">
        <v>10</v>
      </c>
      <c r="H3734" s="12">
        <v>0</v>
      </c>
      <c r="I3734" s="12">
        <v>246</v>
      </c>
      <c r="J3734" s="12">
        <v>0</v>
      </c>
      <c r="K3734" s="12">
        <v>0</v>
      </c>
      <c r="L3734" s="12">
        <v>0</v>
      </c>
      <c r="M3734" s="12">
        <v>0</v>
      </c>
      <c r="N3734" s="12">
        <v>0</v>
      </c>
    </row>
    <row r="3735" spans="1:14">
      <c r="A3735" s="11" t="s">
        <v>1510</v>
      </c>
      <c r="B3735" s="12">
        <v>11</v>
      </c>
      <c r="C3735" s="12">
        <v>41</v>
      </c>
      <c r="D3735" s="12" t="s">
        <v>566</v>
      </c>
      <c r="E3735" s="12">
        <v>2</v>
      </c>
      <c r="F3735" s="73">
        <v>1</v>
      </c>
      <c r="G3735" s="21">
        <v>10</v>
      </c>
      <c r="H3735" s="12">
        <v>0</v>
      </c>
      <c r="I3735" s="12">
        <v>246</v>
      </c>
      <c r="J3735" s="12">
        <v>0</v>
      </c>
      <c r="K3735" s="12">
        <v>0</v>
      </c>
      <c r="L3735" s="12">
        <v>0</v>
      </c>
      <c r="M3735" s="12">
        <v>0</v>
      </c>
      <c r="N3735" s="12">
        <v>0</v>
      </c>
    </row>
    <row r="3736" spans="1:14">
      <c r="A3736" s="11" t="s">
        <v>1510</v>
      </c>
      <c r="B3736" s="12">
        <v>11</v>
      </c>
      <c r="C3736" s="12">
        <v>41</v>
      </c>
      <c r="D3736" s="12" t="s">
        <v>1495</v>
      </c>
      <c r="E3736" s="12">
        <v>2</v>
      </c>
      <c r="F3736" s="73">
        <v>1</v>
      </c>
      <c r="G3736" s="21">
        <v>10</v>
      </c>
      <c r="H3736" s="12">
        <v>0</v>
      </c>
      <c r="I3736" s="12">
        <v>246</v>
      </c>
      <c r="J3736" s="12">
        <v>0</v>
      </c>
      <c r="K3736" s="12">
        <v>0</v>
      </c>
      <c r="L3736" s="12">
        <v>0</v>
      </c>
      <c r="M3736" s="12">
        <v>0</v>
      </c>
      <c r="N3736" s="12">
        <v>0</v>
      </c>
    </row>
    <row r="3737" spans="1:14">
      <c r="A3737" s="11" t="s">
        <v>1510</v>
      </c>
      <c r="B3737" s="12">
        <v>11</v>
      </c>
      <c r="C3737" s="12">
        <v>41</v>
      </c>
      <c r="D3737" s="12" t="s">
        <v>577</v>
      </c>
      <c r="E3737" s="12">
        <v>2</v>
      </c>
      <c r="F3737" s="73">
        <v>2</v>
      </c>
      <c r="G3737" s="21">
        <v>10</v>
      </c>
      <c r="H3737" s="12">
        <v>0</v>
      </c>
      <c r="I3737" s="12">
        <v>246</v>
      </c>
      <c r="J3737" s="12">
        <v>0</v>
      </c>
      <c r="K3737" s="12">
        <v>0</v>
      </c>
      <c r="L3737" s="12">
        <v>0</v>
      </c>
      <c r="M3737" s="12">
        <v>0</v>
      </c>
      <c r="N3737" s="12">
        <v>0</v>
      </c>
    </row>
    <row r="3738" spans="1:14">
      <c r="A3738" s="11" t="s">
        <v>1510</v>
      </c>
      <c r="B3738" s="12">
        <v>11</v>
      </c>
      <c r="C3738" s="12">
        <v>41</v>
      </c>
      <c r="D3738" s="12" t="s">
        <v>579</v>
      </c>
      <c r="E3738" s="12">
        <v>2</v>
      </c>
      <c r="F3738" s="73">
        <v>1</v>
      </c>
      <c r="G3738" s="21">
        <v>10</v>
      </c>
      <c r="H3738" s="12">
        <v>0</v>
      </c>
      <c r="I3738" s="12">
        <v>246</v>
      </c>
      <c r="J3738" s="12">
        <v>0</v>
      </c>
      <c r="K3738" s="12">
        <v>0</v>
      </c>
      <c r="L3738" s="12">
        <v>0</v>
      </c>
      <c r="M3738" s="12">
        <v>0</v>
      </c>
      <c r="N3738" s="12">
        <v>0</v>
      </c>
    </row>
    <row r="3739" spans="1:14">
      <c r="A3739" s="11" t="s">
        <v>1510</v>
      </c>
      <c r="B3739" s="12">
        <v>11</v>
      </c>
      <c r="C3739" s="12">
        <v>41</v>
      </c>
      <c r="D3739" s="12" t="s">
        <v>568</v>
      </c>
      <c r="E3739" s="12">
        <v>2</v>
      </c>
      <c r="F3739" s="73">
        <v>1</v>
      </c>
      <c r="G3739" s="21">
        <v>10</v>
      </c>
      <c r="H3739" s="12">
        <v>0</v>
      </c>
      <c r="I3739" s="12">
        <v>246</v>
      </c>
      <c r="J3739" s="12">
        <v>0</v>
      </c>
      <c r="K3739" s="12">
        <v>0</v>
      </c>
      <c r="L3739" s="12">
        <v>0</v>
      </c>
      <c r="M3739" s="12">
        <v>0</v>
      </c>
      <c r="N3739" s="12">
        <v>0</v>
      </c>
    </row>
    <row r="3740" spans="1:14">
      <c r="A3740" s="11" t="s">
        <v>1510</v>
      </c>
      <c r="B3740" s="12">
        <v>37</v>
      </c>
      <c r="C3740" s="12">
        <v>41</v>
      </c>
      <c r="D3740" s="12" t="s">
        <v>1495</v>
      </c>
      <c r="E3740" s="12">
        <v>2</v>
      </c>
      <c r="F3740" s="73">
        <v>1</v>
      </c>
      <c r="G3740" s="21">
        <v>10</v>
      </c>
      <c r="H3740" s="12">
        <v>0</v>
      </c>
      <c r="I3740" s="12">
        <v>246</v>
      </c>
      <c r="J3740" s="12">
        <v>0</v>
      </c>
      <c r="K3740" s="12">
        <v>0</v>
      </c>
      <c r="L3740" s="12">
        <v>0</v>
      </c>
      <c r="M3740" s="12">
        <v>0</v>
      </c>
      <c r="N3740" s="12">
        <v>0</v>
      </c>
    </row>
    <row r="3741" spans="1:14">
      <c r="A3741" s="11" t="s">
        <v>1510</v>
      </c>
      <c r="B3741" s="12">
        <v>37</v>
      </c>
      <c r="C3741" s="12">
        <v>41</v>
      </c>
      <c r="D3741" s="12" t="s">
        <v>566</v>
      </c>
      <c r="E3741" s="12">
        <v>2</v>
      </c>
      <c r="F3741" s="73">
        <v>1</v>
      </c>
      <c r="G3741" s="21">
        <v>10</v>
      </c>
      <c r="H3741" s="12">
        <v>0</v>
      </c>
      <c r="I3741" s="12">
        <v>246</v>
      </c>
      <c r="J3741" s="12">
        <v>0</v>
      </c>
      <c r="K3741" s="12">
        <v>0</v>
      </c>
      <c r="L3741" s="12">
        <v>0</v>
      </c>
      <c r="M3741" s="12">
        <v>0</v>
      </c>
      <c r="N3741" s="12">
        <v>0</v>
      </c>
    </row>
    <row r="3742" spans="1:14">
      <c r="A3742" s="11" t="s">
        <v>1510</v>
      </c>
      <c r="B3742" s="12">
        <v>37</v>
      </c>
      <c r="C3742" s="12">
        <v>41</v>
      </c>
      <c r="D3742" s="12" t="s">
        <v>577</v>
      </c>
      <c r="E3742" s="12">
        <v>2</v>
      </c>
      <c r="F3742" s="73">
        <v>2</v>
      </c>
      <c r="G3742" s="21">
        <v>10</v>
      </c>
      <c r="H3742" s="12">
        <v>0</v>
      </c>
      <c r="I3742" s="12">
        <v>246</v>
      </c>
      <c r="J3742" s="12">
        <v>0</v>
      </c>
      <c r="K3742" s="12">
        <v>0</v>
      </c>
      <c r="L3742" s="12">
        <v>0</v>
      </c>
      <c r="M3742" s="12">
        <v>0</v>
      </c>
      <c r="N3742" s="12">
        <v>0</v>
      </c>
    </row>
    <row r="3743" spans="1:14">
      <c r="A3743" s="11" t="s">
        <v>1510</v>
      </c>
      <c r="B3743" s="12">
        <v>37</v>
      </c>
      <c r="C3743" s="12">
        <v>41</v>
      </c>
      <c r="D3743" s="12" t="s">
        <v>579</v>
      </c>
      <c r="E3743" s="12">
        <v>2</v>
      </c>
      <c r="F3743" s="73">
        <v>1</v>
      </c>
      <c r="G3743" s="21">
        <v>10</v>
      </c>
      <c r="H3743" s="12">
        <v>0</v>
      </c>
      <c r="I3743" s="12">
        <v>246</v>
      </c>
      <c r="J3743" s="12">
        <v>0</v>
      </c>
      <c r="K3743" s="12">
        <v>0</v>
      </c>
      <c r="L3743" s="12">
        <v>0</v>
      </c>
      <c r="M3743" s="12">
        <v>0</v>
      </c>
      <c r="N3743" s="12">
        <v>0</v>
      </c>
    </row>
    <row r="3744" spans="1:14">
      <c r="A3744" s="11" t="s">
        <v>1510</v>
      </c>
      <c r="B3744" s="12">
        <v>37</v>
      </c>
      <c r="C3744" s="12">
        <v>41</v>
      </c>
      <c r="D3744" s="12" t="s">
        <v>1495</v>
      </c>
      <c r="E3744" s="12">
        <v>2</v>
      </c>
      <c r="F3744" s="73">
        <v>1</v>
      </c>
      <c r="G3744" s="21">
        <v>10</v>
      </c>
      <c r="H3744" s="12">
        <v>0</v>
      </c>
      <c r="I3744" s="12">
        <v>246</v>
      </c>
      <c r="J3744" s="12">
        <v>0</v>
      </c>
      <c r="K3744" s="12">
        <v>0</v>
      </c>
      <c r="L3744" s="12">
        <v>0</v>
      </c>
      <c r="M3744" s="12">
        <v>0</v>
      </c>
      <c r="N3744" s="12">
        <v>0</v>
      </c>
    </row>
    <row r="3745" spans="1:14">
      <c r="A3745" s="11" t="s">
        <v>1510</v>
      </c>
      <c r="B3745" s="12">
        <v>63</v>
      </c>
      <c r="C3745" s="12">
        <v>41</v>
      </c>
      <c r="D3745" s="12" t="s">
        <v>566</v>
      </c>
      <c r="E3745" s="12">
        <v>2</v>
      </c>
      <c r="F3745" s="73">
        <v>1</v>
      </c>
      <c r="G3745" s="21">
        <v>10</v>
      </c>
      <c r="H3745" s="12">
        <v>0</v>
      </c>
      <c r="I3745" s="12">
        <v>246</v>
      </c>
      <c r="J3745" s="12">
        <v>0</v>
      </c>
      <c r="K3745" s="12">
        <v>0</v>
      </c>
      <c r="L3745" s="12">
        <v>0</v>
      </c>
      <c r="M3745" s="12">
        <v>0</v>
      </c>
      <c r="N3745" s="12">
        <v>0</v>
      </c>
    </row>
    <row r="3746" spans="1:14">
      <c r="A3746" s="11" t="s">
        <v>1510</v>
      </c>
      <c r="B3746" s="12">
        <v>63</v>
      </c>
      <c r="C3746" s="12">
        <v>41</v>
      </c>
      <c r="D3746" s="12" t="s">
        <v>577</v>
      </c>
      <c r="E3746" s="12">
        <v>2</v>
      </c>
      <c r="F3746" s="73">
        <v>2</v>
      </c>
      <c r="G3746" s="21">
        <v>10</v>
      </c>
      <c r="H3746" s="12">
        <v>0</v>
      </c>
      <c r="I3746" s="12">
        <v>246</v>
      </c>
      <c r="J3746" s="12">
        <v>0</v>
      </c>
      <c r="K3746" s="12">
        <v>0</v>
      </c>
      <c r="L3746" s="12">
        <v>0</v>
      </c>
      <c r="M3746" s="12">
        <v>0</v>
      </c>
      <c r="N3746" s="12">
        <v>0</v>
      </c>
    </row>
    <row r="3747" spans="1:14">
      <c r="A3747" s="11" t="s">
        <v>1510</v>
      </c>
      <c r="B3747" s="12">
        <v>63</v>
      </c>
      <c r="C3747" s="12">
        <v>41</v>
      </c>
      <c r="D3747" s="12" t="s">
        <v>579</v>
      </c>
      <c r="E3747" s="12">
        <v>2</v>
      </c>
      <c r="F3747" s="73">
        <v>1</v>
      </c>
      <c r="G3747" s="21">
        <v>10</v>
      </c>
      <c r="H3747" s="12">
        <v>0</v>
      </c>
      <c r="I3747" s="12">
        <v>246</v>
      </c>
      <c r="J3747" s="12">
        <v>0</v>
      </c>
      <c r="K3747" s="12">
        <v>0</v>
      </c>
      <c r="L3747" s="12">
        <v>0</v>
      </c>
      <c r="M3747" s="12">
        <v>0</v>
      </c>
      <c r="N3747" s="12">
        <v>0</v>
      </c>
    </row>
    <row r="3748" spans="1:14">
      <c r="A3748" s="11" t="s">
        <v>1510</v>
      </c>
      <c r="B3748" s="12">
        <v>63</v>
      </c>
      <c r="C3748" s="12">
        <v>41</v>
      </c>
      <c r="D3748" s="12" t="s">
        <v>568</v>
      </c>
      <c r="E3748" s="12">
        <v>2</v>
      </c>
      <c r="F3748" s="73">
        <v>1</v>
      </c>
      <c r="G3748" s="21">
        <v>10</v>
      </c>
      <c r="H3748" s="12">
        <v>0</v>
      </c>
      <c r="I3748" s="12">
        <v>246</v>
      </c>
      <c r="J3748" s="12">
        <v>0</v>
      </c>
      <c r="K3748" s="12">
        <v>0</v>
      </c>
      <c r="L3748" s="12">
        <v>0</v>
      </c>
      <c r="M3748" s="12">
        <v>0</v>
      </c>
      <c r="N3748" s="12">
        <v>0</v>
      </c>
    </row>
    <row r="3749" spans="1:14">
      <c r="A3749" s="11" t="s">
        <v>1510</v>
      </c>
      <c r="B3749" s="12">
        <v>63</v>
      </c>
      <c r="C3749" s="12">
        <v>41</v>
      </c>
      <c r="D3749" s="12" t="s">
        <v>1495</v>
      </c>
      <c r="E3749" s="12">
        <v>2</v>
      </c>
      <c r="F3749" s="73">
        <v>1</v>
      </c>
      <c r="G3749" s="21">
        <v>10</v>
      </c>
      <c r="H3749" s="12">
        <v>0</v>
      </c>
      <c r="I3749" s="12">
        <v>246</v>
      </c>
      <c r="J3749" s="12">
        <v>0</v>
      </c>
      <c r="K3749" s="12">
        <v>0</v>
      </c>
      <c r="L3749" s="12">
        <v>0</v>
      </c>
      <c r="M3749" s="12">
        <v>0</v>
      </c>
      <c r="N3749" s="12">
        <v>0</v>
      </c>
    </row>
    <row r="3750" spans="1:14">
      <c r="A3750" s="11" t="s">
        <v>1510</v>
      </c>
      <c r="B3750" s="12">
        <v>89</v>
      </c>
      <c r="C3750" s="12">
        <v>41</v>
      </c>
      <c r="D3750" s="12" t="s">
        <v>566</v>
      </c>
      <c r="E3750" s="12">
        <v>2</v>
      </c>
      <c r="F3750" s="73">
        <v>1</v>
      </c>
      <c r="G3750" s="21">
        <v>10</v>
      </c>
      <c r="H3750" s="12">
        <v>0</v>
      </c>
      <c r="I3750" s="12">
        <v>246</v>
      </c>
      <c r="J3750" s="12">
        <v>0</v>
      </c>
      <c r="K3750" s="12">
        <v>0</v>
      </c>
      <c r="L3750" s="12">
        <v>0</v>
      </c>
      <c r="M3750" s="12">
        <v>0</v>
      </c>
      <c r="N3750" s="12">
        <v>0</v>
      </c>
    </row>
    <row r="3751" spans="1:14">
      <c r="A3751" s="11" t="s">
        <v>1510</v>
      </c>
      <c r="B3751" s="12">
        <v>89</v>
      </c>
      <c r="C3751" s="12">
        <v>41</v>
      </c>
      <c r="D3751" s="12" t="s">
        <v>1495</v>
      </c>
      <c r="E3751" s="12">
        <v>2</v>
      </c>
      <c r="F3751" s="73">
        <v>1</v>
      </c>
      <c r="G3751" s="21">
        <v>10</v>
      </c>
      <c r="H3751" s="12">
        <v>0</v>
      </c>
      <c r="I3751" s="12">
        <v>246</v>
      </c>
      <c r="J3751" s="12">
        <v>0</v>
      </c>
      <c r="K3751" s="12">
        <v>0</v>
      </c>
      <c r="L3751" s="12">
        <v>0</v>
      </c>
      <c r="M3751" s="12">
        <v>0</v>
      </c>
      <c r="N3751" s="12">
        <v>0</v>
      </c>
    </row>
    <row r="3752" spans="1:14">
      <c r="A3752" s="11" t="s">
        <v>1510</v>
      </c>
      <c r="B3752" s="12">
        <v>89</v>
      </c>
      <c r="C3752" s="12">
        <v>41</v>
      </c>
      <c r="D3752" s="12" t="s">
        <v>577</v>
      </c>
      <c r="E3752" s="12">
        <v>2</v>
      </c>
      <c r="F3752" s="73">
        <v>2</v>
      </c>
      <c r="G3752" s="21">
        <v>10</v>
      </c>
      <c r="H3752" s="12">
        <v>0</v>
      </c>
      <c r="I3752" s="12">
        <v>246</v>
      </c>
      <c r="J3752" s="12">
        <v>0</v>
      </c>
      <c r="K3752" s="12">
        <v>0</v>
      </c>
      <c r="L3752" s="12">
        <v>0</v>
      </c>
      <c r="M3752" s="12">
        <v>0</v>
      </c>
      <c r="N3752" s="12">
        <v>0</v>
      </c>
    </row>
    <row r="3753" spans="1:14">
      <c r="A3753" s="11" t="s">
        <v>1510</v>
      </c>
      <c r="B3753" s="12">
        <v>89</v>
      </c>
      <c r="C3753" s="12">
        <v>41</v>
      </c>
      <c r="D3753" s="12" t="s">
        <v>579</v>
      </c>
      <c r="E3753" s="12">
        <v>2</v>
      </c>
      <c r="F3753" s="73">
        <v>1</v>
      </c>
      <c r="G3753" s="21">
        <v>10</v>
      </c>
      <c r="H3753" s="12">
        <v>0</v>
      </c>
      <c r="I3753" s="12">
        <v>246</v>
      </c>
      <c r="J3753" s="12">
        <v>0</v>
      </c>
      <c r="K3753" s="12">
        <v>0</v>
      </c>
      <c r="L3753" s="12">
        <v>0</v>
      </c>
      <c r="M3753" s="12">
        <v>0</v>
      </c>
      <c r="N3753" s="12">
        <v>0</v>
      </c>
    </row>
    <row r="3754" spans="1:14">
      <c r="A3754" s="11" t="s">
        <v>1510</v>
      </c>
      <c r="B3754" s="12">
        <v>89</v>
      </c>
      <c r="C3754" s="12">
        <v>41</v>
      </c>
      <c r="D3754" s="12" t="s">
        <v>568</v>
      </c>
      <c r="E3754" s="12">
        <v>2</v>
      </c>
      <c r="F3754" s="73">
        <v>1</v>
      </c>
      <c r="G3754" s="21">
        <v>10</v>
      </c>
      <c r="H3754" s="12">
        <v>0</v>
      </c>
      <c r="I3754" s="12">
        <v>246</v>
      </c>
      <c r="J3754" s="12">
        <v>0</v>
      </c>
      <c r="K3754" s="12">
        <v>0</v>
      </c>
      <c r="L3754" s="12">
        <v>0</v>
      </c>
      <c r="M3754" s="12">
        <v>0</v>
      </c>
      <c r="N3754" s="12">
        <v>0</v>
      </c>
    </row>
    <row r="3755" spans="1:14">
      <c r="A3755" s="11" t="s">
        <v>1510</v>
      </c>
      <c r="B3755" s="12">
        <v>12</v>
      </c>
      <c r="C3755" s="12">
        <v>74</v>
      </c>
      <c r="D3755" s="12" t="s">
        <v>566</v>
      </c>
      <c r="E3755" s="12">
        <v>2</v>
      </c>
      <c r="F3755" s="73">
        <v>1</v>
      </c>
      <c r="G3755" s="21">
        <v>10</v>
      </c>
      <c r="H3755" s="12">
        <v>0</v>
      </c>
      <c r="I3755" s="12">
        <v>246</v>
      </c>
      <c r="J3755" s="12">
        <v>0</v>
      </c>
      <c r="K3755" s="12">
        <v>0</v>
      </c>
      <c r="L3755" s="12">
        <v>0</v>
      </c>
      <c r="M3755" s="12">
        <v>0</v>
      </c>
      <c r="N3755" s="12">
        <v>0</v>
      </c>
    </row>
    <row r="3756" spans="1:14">
      <c r="A3756" s="11" t="s">
        <v>1510</v>
      </c>
      <c r="B3756" s="12">
        <v>12</v>
      </c>
      <c r="C3756" s="12">
        <v>74</v>
      </c>
      <c r="D3756" s="12" t="s">
        <v>1495</v>
      </c>
      <c r="E3756" s="12">
        <v>2</v>
      </c>
      <c r="F3756" s="73">
        <v>1</v>
      </c>
      <c r="G3756" s="21">
        <v>10</v>
      </c>
      <c r="H3756" s="12">
        <v>0</v>
      </c>
      <c r="I3756" s="12">
        <v>246</v>
      </c>
      <c r="J3756" s="12">
        <v>0</v>
      </c>
      <c r="K3756" s="12">
        <v>0</v>
      </c>
      <c r="L3756" s="12">
        <v>0</v>
      </c>
      <c r="M3756" s="12">
        <v>0</v>
      </c>
      <c r="N3756" s="12">
        <v>0</v>
      </c>
    </row>
    <row r="3757" spans="1:14">
      <c r="A3757" s="11" t="s">
        <v>1510</v>
      </c>
      <c r="B3757" s="12">
        <v>12</v>
      </c>
      <c r="C3757" s="12">
        <v>74</v>
      </c>
      <c r="D3757" s="12" t="s">
        <v>577</v>
      </c>
      <c r="E3757" s="12">
        <v>2</v>
      </c>
      <c r="F3757" s="73">
        <v>2</v>
      </c>
      <c r="G3757" s="21">
        <v>10</v>
      </c>
      <c r="H3757" s="12">
        <v>0</v>
      </c>
      <c r="I3757" s="12">
        <v>246</v>
      </c>
      <c r="J3757" s="12">
        <v>0</v>
      </c>
      <c r="K3757" s="12">
        <v>0</v>
      </c>
      <c r="L3757" s="12">
        <v>0</v>
      </c>
      <c r="M3757" s="12">
        <v>0</v>
      </c>
      <c r="N3757" s="12">
        <v>0</v>
      </c>
    </row>
    <row r="3758" spans="1:14">
      <c r="A3758" s="11" t="s">
        <v>1510</v>
      </c>
      <c r="B3758" s="12">
        <v>12</v>
      </c>
      <c r="C3758" s="12">
        <v>74</v>
      </c>
      <c r="D3758" s="12" t="s">
        <v>579</v>
      </c>
      <c r="E3758" s="12">
        <v>2</v>
      </c>
      <c r="F3758" s="73">
        <v>1</v>
      </c>
      <c r="G3758" s="21">
        <v>10</v>
      </c>
      <c r="H3758" s="12">
        <v>0</v>
      </c>
      <c r="I3758" s="12">
        <v>246</v>
      </c>
      <c r="J3758" s="12">
        <v>0</v>
      </c>
      <c r="K3758" s="12">
        <v>0</v>
      </c>
      <c r="L3758" s="12">
        <v>0</v>
      </c>
      <c r="M3758" s="12">
        <v>0</v>
      </c>
      <c r="N3758" s="12">
        <v>0</v>
      </c>
    </row>
    <row r="3759" spans="1:14">
      <c r="A3759" s="11" t="s">
        <v>1510</v>
      </c>
      <c r="B3759" s="12">
        <v>12</v>
      </c>
      <c r="C3759" s="12">
        <v>74</v>
      </c>
      <c r="D3759" s="12" t="s">
        <v>568</v>
      </c>
      <c r="E3759" s="12">
        <v>2</v>
      </c>
      <c r="F3759" s="73">
        <v>1</v>
      </c>
      <c r="G3759" s="21">
        <v>10</v>
      </c>
      <c r="H3759" s="12">
        <v>0</v>
      </c>
      <c r="I3759" s="12">
        <v>246</v>
      </c>
      <c r="J3759" s="12">
        <v>0</v>
      </c>
      <c r="K3759" s="12">
        <v>0</v>
      </c>
      <c r="L3759" s="12">
        <v>0</v>
      </c>
      <c r="M3759" s="12">
        <v>0</v>
      </c>
      <c r="N3759" s="12">
        <v>0</v>
      </c>
    </row>
    <row r="3760" spans="1:14">
      <c r="A3760" s="11" t="s">
        <v>1510</v>
      </c>
      <c r="B3760" s="12">
        <v>37</v>
      </c>
      <c r="C3760" s="12">
        <v>73</v>
      </c>
      <c r="D3760" s="12" t="s">
        <v>566</v>
      </c>
      <c r="E3760" s="12">
        <v>2</v>
      </c>
      <c r="F3760" s="73">
        <v>1</v>
      </c>
      <c r="G3760" s="21">
        <v>10</v>
      </c>
      <c r="H3760" s="12">
        <v>0</v>
      </c>
      <c r="I3760" s="12">
        <v>246</v>
      </c>
      <c r="J3760" s="12">
        <v>0</v>
      </c>
      <c r="K3760" s="12">
        <v>0</v>
      </c>
      <c r="L3760" s="12">
        <v>0</v>
      </c>
      <c r="M3760" s="12">
        <v>0</v>
      </c>
      <c r="N3760" s="12">
        <v>0</v>
      </c>
    </row>
    <row r="3761" spans="1:14">
      <c r="A3761" s="11" t="s">
        <v>1510</v>
      </c>
      <c r="B3761" s="12">
        <v>37</v>
      </c>
      <c r="C3761" s="12">
        <v>73</v>
      </c>
      <c r="D3761" s="12" t="s">
        <v>1495</v>
      </c>
      <c r="E3761" s="12">
        <v>2</v>
      </c>
      <c r="F3761" s="73">
        <v>1</v>
      </c>
      <c r="G3761" s="21">
        <v>10</v>
      </c>
      <c r="H3761" s="12">
        <v>0</v>
      </c>
      <c r="I3761" s="12">
        <v>246</v>
      </c>
      <c r="J3761" s="12">
        <v>0</v>
      </c>
      <c r="K3761" s="12">
        <v>0</v>
      </c>
      <c r="L3761" s="12">
        <v>0</v>
      </c>
      <c r="M3761" s="12">
        <v>0</v>
      </c>
      <c r="N3761" s="12">
        <v>0</v>
      </c>
    </row>
    <row r="3762" spans="1:14">
      <c r="A3762" s="11" t="s">
        <v>1510</v>
      </c>
      <c r="B3762" s="12">
        <v>37</v>
      </c>
      <c r="C3762" s="12">
        <v>73</v>
      </c>
      <c r="D3762" s="12" t="s">
        <v>577</v>
      </c>
      <c r="E3762" s="12">
        <v>2</v>
      </c>
      <c r="F3762" s="73">
        <v>2</v>
      </c>
      <c r="G3762" s="21">
        <v>10</v>
      </c>
      <c r="H3762" s="12">
        <v>0</v>
      </c>
      <c r="I3762" s="12">
        <v>246</v>
      </c>
      <c r="J3762" s="12">
        <v>0</v>
      </c>
      <c r="K3762" s="12">
        <v>0</v>
      </c>
      <c r="L3762" s="12">
        <v>0</v>
      </c>
      <c r="M3762" s="12">
        <v>0</v>
      </c>
      <c r="N3762" s="12">
        <v>0</v>
      </c>
    </row>
    <row r="3763" spans="1:14">
      <c r="A3763" s="11" t="s">
        <v>1510</v>
      </c>
      <c r="B3763" s="12">
        <v>37</v>
      </c>
      <c r="C3763" s="12">
        <v>73</v>
      </c>
      <c r="D3763" s="12" t="s">
        <v>579</v>
      </c>
      <c r="E3763" s="12">
        <v>2</v>
      </c>
      <c r="F3763" s="73">
        <v>1</v>
      </c>
      <c r="G3763" s="21">
        <v>10</v>
      </c>
      <c r="H3763" s="12">
        <v>0</v>
      </c>
      <c r="I3763" s="12">
        <v>246</v>
      </c>
      <c r="J3763" s="12">
        <v>0</v>
      </c>
      <c r="K3763" s="12">
        <v>0</v>
      </c>
      <c r="L3763" s="12">
        <v>0</v>
      </c>
      <c r="M3763" s="12">
        <v>0</v>
      </c>
      <c r="N3763" s="12">
        <v>0</v>
      </c>
    </row>
    <row r="3764" spans="1:14">
      <c r="A3764" s="11" t="s">
        <v>1510</v>
      </c>
      <c r="B3764" s="12">
        <v>37</v>
      </c>
      <c r="C3764" s="12">
        <v>73</v>
      </c>
      <c r="D3764" s="12" t="s">
        <v>568</v>
      </c>
      <c r="E3764" s="12">
        <v>2</v>
      </c>
      <c r="F3764" s="73">
        <v>1</v>
      </c>
      <c r="G3764" s="21">
        <v>10</v>
      </c>
      <c r="H3764" s="12">
        <v>0</v>
      </c>
      <c r="I3764" s="12">
        <v>246</v>
      </c>
      <c r="J3764" s="12">
        <v>0</v>
      </c>
      <c r="K3764" s="12">
        <v>0</v>
      </c>
      <c r="L3764" s="12">
        <v>0</v>
      </c>
      <c r="M3764" s="12">
        <v>0</v>
      </c>
      <c r="N3764" s="12">
        <v>0</v>
      </c>
    </row>
    <row r="3765" spans="1:14">
      <c r="A3765" s="11" t="s">
        <v>1510</v>
      </c>
      <c r="B3765" s="12">
        <v>63</v>
      </c>
      <c r="C3765" s="12">
        <v>73</v>
      </c>
      <c r="D3765" s="12" t="s">
        <v>566</v>
      </c>
      <c r="E3765" s="12">
        <v>2</v>
      </c>
      <c r="F3765" s="73">
        <v>1</v>
      </c>
      <c r="G3765" s="21">
        <v>10</v>
      </c>
      <c r="H3765" s="12">
        <v>0</v>
      </c>
      <c r="I3765" s="12">
        <v>246</v>
      </c>
      <c r="J3765" s="12">
        <v>0</v>
      </c>
      <c r="K3765" s="12">
        <v>0</v>
      </c>
      <c r="L3765" s="12">
        <v>0</v>
      </c>
      <c r="M3765" s="12">
        <v>0</v>
      </c>
      <c r="N3765" s="12">
        <v>0</v>
      </c>
    </row>
    <row r="3766" spans="1:14">
      <c r="A3766" s="11" t="s">
        <v>1510</v>
      </c>
      <c r="B3766" s="12">
        <v>63</v>
      </c>
      <c r="C3766" s="12">
        <v>73</v>
      </c>
      <c r="D3766" s="12" t="s">
        <v>1495</v>
      </c>
      <c r="E3766" s="12">
        <v>2</v>
      </c>
      <c r="F3766" s="73">
        <v>1</v>
      </c>
      <c r="G3766" s="21">
        <v>10</v>
      </c>
      <c r="H3766" s="12">
        <v>0</v>
      </c>
      <c r="I3766" s="12">
        <v>246</v>
      </c>
      <c r="J3766" s="12">
        <v>0</v>
      </c>
      <c r="K3766" s="12">
        <v>0</v>
      </c>
      <c r="L3766" s="12">
        <v>0</v>
      </c>
      <c r="M3766" s="12">
        <v>0</v>
      </c>
      <c r="N3766" s="12">
        <v>0</v>
      </c>
    </row>
    <row r="3767" spans="1:14">
      <c r="A3767" s="11" t="s">
        <v>1510</v>
      </c>
      <c r="B3767" s="12">
        <v>63</v>
      </c>
      <c r="C3767" s="12">
        <v>73</v>
      </c>
      <c r="D3767" s="12" t="s">
        <v>577</v>
      </c>
      <c r="E3767" s="12">
        <v>2</v>
      </c>
      <c r="F3767" s="73">
        <v>2</v>
      </c>
      <c r="G3767" s="21">
        <v>10</v>
      </c>
      <c r="H3767" s="12">
        <v>0</v>
      </c>
      <c r="I3767" s="12">
        <v>246</v>
      </c>
      <c r="J3767" s="12">
        <v>0</v>
      </c>
      <c r="K3767" s="12">
        <v>0</v>
      </c>
      <c r="L3767" s="12">
        <v>0</v>
      </c>
      <c r="M3767" s="12">
        <v>0</v>
      </c>
      <c r="N3767" s="12">
        <v>0</v>
      </c>
    </row>
    <row r="3768" spans="1:14">
      <c r="A3768" s="11" t="s">
        <v>1510</v>
      </c>
      <c r="B3768" s="12">
        <v>63</v>
      </c>
      <c r="C3768" s="12">
        <v>73</v>
      </c>
      <c r="D3768" s="12" t="s">
        <v>579</v>
      </c>
      <c r="E3768" s="12">
        <v>2</v>
      </c>
      <c r="F3768" s="73">
        <v>1</v>
      </c>
      <c r="G3768" s="21">
        <v>10</v>
      </c>
      <c r="H3768" s="12">
        <v>0</v>
      </c>
      <c r="I3768" s="12">
        <v>246</v>
      </c>
      <c r="J3768" s="12">
        <v>0</v>
      </c>
      <c r="K3768" s="12">
        <v>0</v>
      </c>
      <c r="L3768" s="12">
        <v>0</v>
      </c>
      <c r="M3768" s="12">
        <v>0</v>
      </c>
      <c r="N3768" s="12">
        <v>0</v>
      </c>
    </row>
    <row r="3769" spans="1:14">
      <c r="A3769" s="11" t="s">
        <v>1510</v>
      </c>
      <c r="B3769" s="12">
        <v>63</v>
      </c>
      <c r="C3769" s="12">
        <v>73</v>
      </c>
      <c r="D3769" s="12" t="s">
        <v>568</v>
      </c>
      <c r="E3769" s="12">
        <v>2</v>
      </c>
      <c r="F3769" s="73">
        <v>1</v>
      </c>
      <c r="G3769" s="21">
        <v>10</v>
      </c>
      <c r="H3769" s="12">
        <v>0</v>
      </c>
      <c r="I3769" s="12">
        <v>246</v>
      </c>
      <c r="J3769" s="12">
        <v>0</v>
      </c>
      <c r="K3769" s="12">
        <v>0</v>
      </c>
      <c r="L3769" s="12">
        <v>0</v>
      </c>
      <c r="M3769" s="12">
        <v>0</v>
      </c>
      <c r="N3769" s="12">
        <v>0</v>
      </c>
    </row>
    <row r="3770" spans="1:14">
      <c r="A3770" s="11" t="s">
        <v>1510</v>
      </c>
      <c r="B3770" s="12">
        <v>87</v>
      </c>
      <c r="C3770" s="12">
        <v>73</v>
      </c>
      <c r="D3770" s="12" t="s">
        <v>566</v>
      </c>
      <c r="E3770" s="12">
        <v>2</v>
      </c>
      <c r="F3770" s="73">
        <v>1</v>
      </c>
      <c r="G3770" s="21">
        <v>10</v>
      </c>
      <c r="H3770" s="12">
        <v>0</v>
      </c>
      <c r="I3770" s="12">
        <v>246</v>
      </c>
      <c r="J3770" s="12">
        <v>0</v>
      </c>
      <c r="K3770" s="12">
        <v>0</v>
      </c>
      <c r="L3770" s="12">
        <v>0</v>
      </c>
      <c r="M3770" s="12">
        <v>0</v>
      </c>
      <c r="N3770" s="12">
        <v>0</v>
      </c>
    </row>
    <row r="3771" spans="1:14">
      <c r="A3771" s="11" t="s">
        <v>1510</v>
      </c>
      <c r="B3771" s="12">
        <v>87</v>
      </c>
      <c r="C3771" s="12">
        <v>73</v>
      </c>
      <c r="D3771" s="12" t="s">
        <v>1495</v>
      </c>
      <c r="E3771" s="12">
        <v>2</v>
      </c>
      <c r="F3771" s="73">
        <v>1</v>
      </c>
      <c r="G3771" s="21">
        <v>10</v>
      </c>
      <c r="H3771" s="12">
        <v>0</v>
      </c>
      <c r="I3771" s="12">
        <v>246</v>
      </c>
      <c r="J3771" s="12">
        <v>0</v>
      </c>
      <c r="K3771" s="12">
        <v>0</v>
      </c>
      <c r="L3771" s="12">
        <v>0</v>
      </c>
      <c r="M3771" s="12">
        <v>0</v>
      </c>
      <c r="N3771" s="12">
        <v>0</v>
      </c>
    </row>
    <row r="3772" spans="1:14">
      <c r="A3772" s="11" t="s">
        <v>1510</v>
      </c>
      <c r="B3772" s="12">
        <v>87</v>
      </c>
      <c r="C3772" s="12">
        <v>73</v>
      </c>
      <c r="D3772" s="12" t="s">
        <v>577</v>
      </c>
      <c r="E3772" s="12">
        <v>2</v>
      </c>
      <c r="F3772" s="73">
        <v>2</v>
      </c>
      <c r="G3772" s="21">
        <v>10</v>
      </c>
      <c r="H3772" s="12">
        <v>0</v>
      </c>
      <c r="I3772" s="12">
        <v>246</v>
      </c>
      <c r="J3772" s="12">
        <v>0</v>
      </c>
      <c r="K3772" s="12">
        <v>0</v>
      </c>
      <c r="L3772" s="12">
        <v>0</v>
      </c>
      <c r="M3772" s="12">
        <v>0</v>
      </c>
      <c r="N3772" s="12">
        <v>0</v>
      </c>
    </row>
    <row r="3773" spans="1:14">
      <c r="A3773" s="11" t="s">
        <v>1510</v>
      </c>
      <c r="B3773" s="12">
        <v>87</v>
      </c>
      <c r="C3773" s="12">
        <v>73</v>
      </c>
      <c r="D3773" s="12" t="s">
        <v>579</v>
      </c>
      <c r="E3773" s="12">
        <v>2</v>
      </c>
      <c r="F3773" s="73">
        <v>1</v>
      </c>
      <c r="G3773" s="21">
        <v>10</v>
      </c>
      <c r="H3773" s="12">
        <v>0</v>
      </c>
      <c r="I3773" s="12">
        <v>246</v>
      </c>
      <c r="J3773" s="12">
        <v>0</v>
      </c>
      <c r="K3773" s="12">
        <v>0</v>
      </c>
      <c r="L3773" s="12">
        <v>0</v>
      </c>
      <c r="M3773" s="12">
        <v>0</v>
      </c>
      <c r="N3773" s="12">
        <v>0</v>
      </c>
    </row>
    <row r="3774" spans="1:14">
      <c r="A3774" s="11" t="s">
        <v>1510</v>
      </c>
      <c r="B3774" s="12">
        <v>87</v>
      </c>
      <c r="C3774" s="12">
        <v>73</v>
      </c>
      <c r="D3774" s="12" t="s">
        <v>568</v>
      </c>
      <c r="E3774" s="12">
        <v>2</v>
      </c>
      <c r="F3774" s="73">
        <v>1</v>
      </c>
      <c r="G3774" s="21">
        <v>10</v>
      </c>
      <c r="H3774" s="12">
        <v>0</v>
      </c>
      <c r="I3774" s="12">
        <v>246</v>
      </c>
      <c r="J3774" s="12">
        <v>0</v>
      </c>
      <c r="K3774" s="12">
        <v>0</v>
      </c>
      <c r="L3774" s="12">
        <v>0</v>
      </c>
      <c r="M3774" s="12">
        <v>0</v>
      </c>
      <c r="N3774" s="12">
        <v>0</v>
      </c>
    </row>
    <row r="3775" spans="1:14">
      <c r="A3775" s="11" t="s">
        <v>1510</v>
      </c>
      <c r="B3775" s="12">
        <v>50</v>
      </c>
      <c r="C3775" s="12">
        <v>50</v>
      </c>
      <c r="D3775" s="12" t="s">
        <v>565</v>
      </c>
      <c r="E3775" s="12">
        <v>50</v>
      </c>
      <c r="F3775" s="73">
        <v>2</v>
      </c>
      <c r="G3775" s="21">
        <v>60</v>
      </c>
      <c r="H3775" s="12">
        <v>0</v>
      </c>
      <c r="I3775" s="12">
        <v>246</v>
      </c>
      <c r="J3775" s="12">
        <v>0</v>
      </c>
      <c r="K3775" s="12">
        <v>0</v>
      </c>
      <c r="L3775" s="12">
        <v>0</v>
      </c>
      <c r="M3775" s="12">
        <v>0</v>
      </c>
      <c r="N3775" s="12">
        <v>0</v>
      </c>
    </row>
    <row r="3776" spans="1:14">
      <c r="A3776" s="11" t="s">
        <v>1510</v>
      </c>
      <c r="B3776" s="12">
        <v>50</v>
      </c>
      <c r="C3776" s="12">
        <v>50</v>
      </c>
      <c r="D3776" s="12" t="s">
        <v>564</v>
      </c>
      <c r="E3776" s="12">
        <v>50</v>
      </c>
      <c r="F3776" s="73">
        <v>2</v>
      </c>
      <c r="G3776" s="21">
        <v>60</v>
      </c>
      <c r="H3776" s="12">
        <v>0</v>
      </c>
      <c r="I3776" s="12">
        <v>246</v>
      </c>
      <c r="J3776" s="12">
        <v>0</v>
      </c>
      <c r="K3776" s="12">
        <v>0</v>
      </c>
      <c r="L3776" s="12">
        <v>0</v>
      </c>
      <c r="M3776" s="12">
        <v>0</v>
      </c>
      <c r="N3776" s="12">
        <v>0</v>
      </c>
    </row>
    <row r="3777" spans="1:14">
      <c r="A3777" s="11" t="s">
        <v>1510</v>
      </c>
      <c r="B3777" s="12">
        <v>50</v>
      </c>
      <c r="C3777" s="12">
        <v>50</v>
      </c>
      <c r="D3777" s="12" t="s">
        <v>567</v>
      </c>
      <c r="E3777" s="12">
        <v>50</v>
      </c>
      <c r="F3777" s="73">
        <v>2</v>
      </c>
      <c r="G3777" s="21">
        <v>60</v>
      </c>
      <c r="H3777" s="12">
        <v>0</v>
      </c>
      <c r="I3777" s="12">
        <v>246</v>
      </c>
      <c r="J3777" s="12">
        <v>0</v>
      </c>
      <c r="K3777" s="12">
        <v>0</v>
      </c>
      <c r="L3777" s="12">
        <v>0</v>
      </c>
      <c r="M3777" s="12">
        <v>0</v>
      </c>
      <c r="N3777" s="12">
        <v>0</v>
      </c>
    </row>
    <row r="3779" spans="1:14">
      <c r="A3779" s="11" t="s">
        <v>1511</v>
      </c>
      <c r="B3779" s="12">
        <v>11</v>
      </c>
      <c r="C3779" s="12">
        <v>13</v>
      </c>
      <c r="D3779" s="12" t="s">
        <v>566</v>
      </c>
      <c r="E3779" s="12">
        <v>2</v>
      </c>
      <c r="F3779" s="73">
        <v>1</v>
      </c>
      <c r="G3779" s="21">
        <v>10</v>
      </c>
      <c r="H3779" s="12">
        <v>0</v>
      </c>
      <c r="I3779" s="12">
        <v>246</v>
      </c>
      <c r="J3779" s="12">
        <v>0</v>
      </c>
      <c r="K3779" s="12">
        <v>0</v>
      </c>
      <c r="L3779" s="12">
        <v>0</v>
      </c>
      <c r="M3779" s="12">
        <v>0</v>
      </c>
      <c r="N3779" s="12">
        <v>0</v>
      </c>
    </row>
    <row r="3780" spans="1:14">
      <c r="A3780" s="11" t="s">
        <v>1511</v>
      </c>
      <c r="B3780" s="12">
        <v>11</v>
      </c>
      <c r="C3780" s="12">
        <v>13</v>
      </c>
      <c r="D3780" s="12" t="s">
        <v>568</v>
      </c>
      <c r="E3780" s="12">
        <v>2</v>
      </c>
      <c r="F3780" s="73">
        <v>1</v>
      </c>
      <c r="G3780" s="21">
        <v>10</v>
      </c>
      <c r="H3780" s="12">
        <v>0</v>
      </c>
      <c r="I3780" s="12">
        <v>246</v>
      </c>
      <c r="J3780" s="12">
        <v>0</v>
      </c>
      <c r="K3780" s="12">
        <v>0</v>
      </c>
      <c r="L3780" s="12">
        <v>0</v>
      </c>
      <c r="M3780" s="12">
        <v>0</v>
      </c>
      <c r="N3780" s="12">
        <v>0</v>
      </c>
    </row>
    <row r="3781" spans="1:14">
      <c r="A3781" s="11" t="s">
        <v>1511</v>
      </c>
      <c r="B3781" s="12">
        <v>11</v>
      </c>
      <c r="C3781" s="12">
        <v>13</v>
      </c>
      <c r="D3781" s="12" t="s">
        <v>1495</v>
      </c>
      <c r="E3781" s="12">
        <v>2</v>
      </c>
      <c r="F3781" s="73">
        <v>1</v>
      </c>
      <c r="G3781" s="21">
        <v>10</v>
      </c>
      <c r="H3781" s="12">
        <v>0</v>
      </c>
      <c r="I3781" s="12">
        <v>246</v>
      </c>
      <c r="J3781" s="12">
        <v>0</v>
      </c>
      <c r="K3781" s="12">
        <v>0</v>
      </c>
      <c r="L3781" s="12">
        <v>0</v>
      </c>
      <c r="M3781" s="12">
        <v>0</v>
      </c>
      <c r="N3781" s="12">
        <v>0</v>
      </c>
    </row>
    <row r="3782" spans="1:14">
      <c r="A3782" s="11" t="s">
        <v>1511</v>
      </c>
      <c r="B3782" s="12">
        <v>11</v>
      </c>
      <c r="C3782" s="12">
        <v>13</v>
      </c>
      <c r="D3782" s="12" t="s">
        <v>577</v>
      </c>
      <c r="E3782" s="12">
        <v>2</v>
      </c>
      <c r="F3782" s="73">
        <v>2</v>
      </c>
      <c r="G3782" s="21">
        <v>10</v>
      </c>
      <c r="H3782" s="12">
        <v>0</v>
      </c>
      <c r="I3782" s="12">
        <v>246</v>
      </c>
      <c r="J3782" s="12">
        <v>0</v>
      </c>
      <c r="K3782" s="12">
        <v>0</v>
      </c>
      <c r="L3782" s="12">
        <v>0</v>
      </c>
      <c r="M3782" s="12">
        <v>0</v>
      </c>
      <c r="N3782" s="12">
        <v>0</v>
      </c>
    </row>
    <row r="3783" spans="1:14">
      <c r="A3783" s="11" t="s">
        <v>1511</v>
      </c>
      <c r="B3783" s="12">
        <v>11</v>
      </c>
      <c r="C3783" s="12">
        <v>13</v>
      </c>
      <c r="D3783" s="12" t="s">
        <v>579</v>
      </c>
      <c r="E3783" s="12">
        <v>2</v>
      </c>
      <c r="F3783" s="73">
        <v>1</v>
      </c>
      <c r="G3783" s="21">
        <v>10</v>
      </c>
      <c r="H3783" s="12">
        <v>0</v>
      </c>
      <c r="I3783" s="12">
        <v>246</v>
      </c>
      <c r="J3783" s="12">
        <v>0</v>
      </c>
      <c r="K3783" s="12">
        <v>0</v>
      </c>
      <c r="L3783" s="12">
        <v>0</v>
      </c>
      <c r="M3783" s="12">
        <v>0</v>
      </c>
      <c r="N3783" s="12">
        <v>0</v>
      </c>
    </row>
    <row r="3784" spans="1:14">
      <c r="A3784" s="11" t="s">
        <v>1511</v>
      </c>
      <c r="B3784" s="12">
        <v>37</v>
      </c>
      <c r="C3784" s="12">
        <v>13</v>
      </c>
      <c r="D3784" s="12" t="s">
        <v>566</v>
      </c>
      <c r="E3784" s="12">
        <v>2</v>
      </c>
      <c r="F3784" s="73">
        <v>1</v>
      </c>
      <c r="G3784" s="21">
        <v>10</v>
      </c>
      <c r="H3784" s="12">
        <v>0</v>
      </c>
      <c r="I3784" s="12">
        <v>246</v>
      </c>
      <c r="J3784" s="12">
        <v>0</v>
      </c>
      <c r="K3784" s="12">
        <v>0</v>
      </c>
      <c r="L3784" s="12">
        <v>0</v>
      </c>
      <c r="M3784" s="12">
        <v>0</v>
      </c>
      <c r="N3784" s="12">
        <v>0</v>
      </c>
    </row>
    <row r="3785" spans="1:14">
      <c r="A3785" s="11" t="s">
        <v>1511</v>
      </c>
      <c r="B3785" s="12">
        <v>37</v>
      </c>
      <c r="C3785" s="12">
        <v>13</v>
      </c>
      <c r="D3785" s="12" t="s">
        <v>568</v>
      </c>
      <c r="E3785" s="12">
        <v>2</v>
      </c>
      <c r="F3785" s="73">
        <v>1</v>
      </c>
      <c r="G3785" s="21">
        <v>10</v>
      </c>
      <c r="H3785" s="12">
        <v>0</v>
      </c>
      <c r="I3785" s="12">
        <v>246</v>
      </c>
      <c r="J3785" s="12">
        <v>0</v>
      </c>
      <c r="K3785" s="12">
        <v>0</v>
      </c>
      <c r="L3785" s="12">
        <v>0</v>
      </c>
      <c r="M3785" s="12">
        <v>0</v>
      </c>
      <c r="N3785" s="12">
        <v>0</v>
      </c>
    </row>
    <row r="3786" spans="1:14">
      <c r="A3786" s="11" t="s">
        <v>1511</v>
      </c>
      <c r="B3786" s="12">
        <v>37</v>
      </c>
      <c r="C3786" s="12">
        <v>13</v>
      </c>
      <c r="D3786" s="12" t="s">
        <v>1495</v>
      </c>
      <c r="E3786" s="12">
        <v>2</v>
      </c>
      <c r="F3786" s="73">
        <v>1</v>
      </c>
      <c r="G3786" s="21">
        <v>10</v>
      </c>
      <c r="H3786" s="12">
        <v>0</v>
      </c>
      <c r="I3786" s="12">
        <v>246</v>
      </c>
      <c r="J3786" s="12">
        <v>0</v>
      </c>
      <c r="K3786" s="12">
        <v>0</v>
      </c>
      <c r="L3786" s="12">
        <v>0</v>
      </c>
      <c r="M3786" s="12">
        <v>0</v>
      </c>
      <c r="N3786" s="12">
        <v>0</v>
      </c>
    </row>
    <row r="3787" spans="1:14">
      <c r="A3787" s="11" t="s">
        <v>1511</v>
      </c>
      <c r="B3787" s="12">
        <v>37</v>
      </c>
      <c r="C3787" s="12">
        <v>13</v>
      </c>
      <c r="D3787" s="12" t="s">
        <v>577</v>
      </c>
      <c r="E3787" s="12">
        <v>2</v>
      </c>
      <c r="F3787" s="73">
        <v>2</v>
      </c>
      <c r="G3787" s="21">
        <v>10</v>
      </c>
      <c r="H3787" s="12">
        <v>0</v>
      </c>
      <c r="I3787" s="12">
        <v>246</v>
      </c>
      <c r="J3787" s="12">
        <v>0</v>
      </c>
      <c r="K3787" s="12">
        <v>0</v>
      </c>
      <c r="L3787" s="12">
        <v>0</v>
      </c>
      <c r="M3787" s="12">
        <v>0</v>
      </c>
      <c r="N3787" s="12">
        <v>0</v>
      </c>
    </row>
    <row r="3788" spans="1:14">
      <c r="A3788" s="11" t="s">
        <v>1511</v>
      </c>
      <c r="B3788" s="12">
        <v>37</v>
      </c>
      <c r="C3788" s="12">
        <v>13</v>
      </c>
      <c r="D3788" s="12" t="s">
        <v>579</v>
      </c>
      <c r="E3788" s="12">
        <v>2</v>
      </c>
      <c r="F3788" s="73">
        <v>1</v>
      </c>
      <c r="G3788" s="21">
        <v>10</v>
      </c>
      <c r="H3788" s="12">
        <v>0</v>
      </c>
      <c r="I3788" s="12">
        <v>246</v>
      </c>
      <c r="J3788" s="12">
        <v>0</v>
      </c>
      <c r="K3788" s="12">
        <v>0</v>
      </c>
      <c r="L3788" s="12">
        <v>0</v>
      </c>
      <c r="M3788" s="12">
        <v>0</v>
      </c>
      <c r="N3788" s="12">
        <v>0</v>
      </c>
    </row>
    <row r="3789" spans="1:14">
      <c r="A3789" s="11" t="s">
        <v>1511</v>
      </c>
      <c r="B3789" s="12">
        <v>63</v>
      </c>
      <c r="C3789" s="12">
        <v>13</v>
      </c>
      <c r="D3789" s="12" t="s">
        <v>566</v>
      </c>
      <c r="E3789" s="12">
        <v>2</v>
      </c>
      <c r="F3789" s="73">
        <v>1</v>
      </c>
      <c r="G3789" s="21">
        <v>10</v>
      </c>
      <c r="H3789" s="12">
        <v>0</v>
      </c>
      <c r="I3789" s="12">
        <v>246</v>
      </c>
      <c r="J3789" s="12">
        <v>0</v>
      </c>
      <c r="K3789" s="12">
        <v>0</v>
      </c>
      <c r="L3789" s="12">
        <v>0</v>
      </c>
      <c r="M3789" s="12">
        <v>0</v>
      </c>
      <c r="N3789" s="12">
        <v>0</v>
      </c>
    </row>
    <row r="3790" spans="1:14">
      <c r="A3790" s="11" t="s">
        <v>1511</v>
      </c>
      <c r="B3790" s="12">
        <v>63</v>
      </c>
      <c r="C3790" s="12">
        <v>13</v>
      </c>
      <c r="D3790" s="12" t="s">
        <v>1495</v>
      </c>
      <c r="E3790" s="12">
        <v>2</v>
      </c>
      <c r="F3790" s="73">
        <v>1</v>
      </c>
      <c r="G3790" s="21">
        <v>10</v>
      </c>
      <c r="H3790" s="12">
        <v>0</v>
      </c>
      <c r="I3790" s="12">
        <v>246</v>
      </c>
      <c r="J3790" s="12">
        <v>0</v>
      </c>
      <c r="K3790" s="12">
        <v>0</v>
      </c>
      <c r="L3790" s="12">
        <v>0</v>
      </c>
      <c r="M3790" s="12">
        <v>0</v>
      </c>
      <c r="N3790" s="12">
        <v>0</v>
      </c>
    </row>
    <row r="3791" spans="1:14">
      <c r="A3791" s="11" t="s">
        <v>1511</v>
      </c>
      <c r="B3791" s="12">
        <v>63</v>
      </c>
      <c r="C3791" s="12">
        <v>13</v>
      </c>
      <c r="D3791" s="12" t="s">
        <v>577</v>
      </c>
      <c r="E3791" s="12">
        <v>2</v>
      </c>
      <c r="F3791" s="73">
        <v>2</v>
      </c>
      <c r="G3791" s="21">
        <v>10</v>
      </c>
      <c r="H3791" s="12">
        <v>0</v>
      </c>
      <c r="I3791" s="12">
        <v>246</v>
      </c>
      <c r="J3791" s="12">
        <v>0</v>
      </c>
      <c r="K3791" s="12">
        <v>0</v>
      </c>
      <c r="L3791" s="12">
        <v>0</v>
      </c>
      <c r="M3791" s="12">
        <v>0</v>
      </c>
      <c r="N3791" s="12">
        <v>0</v>
      </c>
    </row>
    <row r="3792" spans="1:14">
      <c r="A3792" s="11" t="s">
        <v>1511</v>
      </c>
      <c r="B3792" s="12">
        <v>63</v>
      </c>
      <c r="C3792" s="12">
        <v>13</v>
      </c>
      <c r="D3792" s="12" t="s">
        <v>579</v>
      </c>
      <c r="E3792" s="12">
        <v>2</v>
      </c>
      <c r="F3792" s="73">
        <v>1</v>
      </c>
      <c r="G3792" s="21">
        <v>10</v>
      </c>
      <c r="H3792" s="12">
        <v>0</v>
      </c>
      <c r="I3792" s="12">
        <v>246</v>
      </c>
      <c r="J3792" s="12">
        <v>0</v>
      </c>
      <c r="K3792" s="12">
        <v>0</v>
      </c>
      <c r="L3792" s="12">
        <v>0</v>
      </c>
      <c r="M3792" s="12">
        <v>0</v>
      </c>
      <c r="N3792" s="12">
        <v>0</v>
      </c>
    </row>
    <row r="3793" spans="1:14">
      <c r="A3793" s="11" t="s">
        <v>1511</v>
      </c>
      <c r="B3793" s="12">
        <v>63</v>
      </c>
      <c r="C3793" s="12">
        <v>13</v>
      </c>
      <c r="D3793" s="12" t="s">
        <v>568</v>
      </c>
      <c r="E3793" s="12">
        <v>2</v>
      </c>
      <c r="F3793" s="73">
        <v>1</v>
      </c>
      <c r="G3793" s="21">
        <v>10</v>
      </c>
      <c r="H3793" s="12">
        <v>0</v>
      </c>
      <c r="I3793" s="12">
        <v>246</v>
      </c>
      <c r="J3793" s="12">
        <v>0</v>
      </c>
      <c r="K3793" s="12">
        <v>0</v>
      </c>
      <c r="L3793" s="12">
        <v>0</v>
      </c>
      <c r="M3793" s="12">
        <v>0</v>
      </c>
      <c r="N3793" s="12">
        <v>0</v>
      </c>
    </row>
    <row r="3794" spans="1:14">
      <c r="A3794" s="11" t="s">
        <v>1511</v>
      </c>
      <c r="B3794" s="12">
        <v>88</v>
      </c>
      <c r="C3794" s="12">
        <v>14</v>
      </c>
      <c r="D3794" s="12" t="s">
        <v>566</v>
      </c>
      <c r="E3794" s="12">
        <v>2</v>
      </c>
      <c r="F3794" s="73">
        <v>1</v>
      </c>
      <c r="G3794" s="21">
        <v>10</v>
      </c>
      <c r="H3794" s="12">
        <v>0</v>
      </c>
      <c r="I3794" s="12">
        <v>246</v>
      </c>
      <c r="J3794" s="12">
        <v>0</v>
      </c>
      <c r="K3794" s="12">
        <v>0</v>
      </c>
      <c r="L3794" s="12">
        <v>0</v>
      </c>
      <c r="M3794" s="12">
        <v>0</v>
      </c>
      <c r="N3794" s="12">
        <v>0</v>
      </c>
    </row>
    <row r="3795" spans="1:14">
      <c r="A3795" s="11" t="s">
        <v>1511</v>
      </c>
      <c r="B3795" s="12">
        <v>88</v>
      </c>
      <c r="C3795" s="12">
        <v>14</v>
      </c>
      <c r="D3795" s="12" t="s">
        <v>1495</v>
      </c>
      <c r="E3795" s="12">
        <v>2</v>
      </c>
      <c r="F3795" s="73">
        <v>1</v>
      </c>
      <c r="G3795" s="21">
        <v>10</v>
      </c>
      <c r="H3795" s="12">
        <v>0</v>
      </c>
      <c r="I3795" s="12">
        <v>246</v>
      </c>
      <c r="J3795" s="12">
        <v>0</v>
      </c>
      <c r="K3795" s="12">
        <v>0</v>
      </c>
      <c r="L3795" s="12">
        <v>0</v>
      </c>
      <c r="M3795" s="12">
        <v>0</v>
      </c>
      <c r="N3795" s="12">
        <v>0</v>
      </c>
    </row>
    <row r="3796" spans="1:14">
      <c r="A3796" s="11" t="s">
        <v>1511</v>
      </c>
      <c r="B3796" s="12">
        <v>88</v>
      </c>
      <c r="C3796" s="12">
        <v>14</v>
      </c>
      <c r="D3796" s="12" t="s">
        <v>577</v>
      </c>
      <c r="E3796" s="12">
        <v>2</v>
      </c>
      <c r="F3796" s="73">
        <v>2</v>
      </c>
      <c r="G3796" s="21">
        <v>10</v>
      </c>
      <c r="H3796" s="12">
        <v>0</v>
      </c>
      <c r="I3796" s="12">
        <v>246</v>
      </c>
      <c r="J3796" s="12">
        <v>0</v>
      </c>
      <c r="K3796" s="12">
        <v>0</v>
      </c>
      <c r="L3796" s="12">
        <v>0</v>
      </c>
      <c r="M3796" s="12">
        <v>0</v>
      </c>
      <c r="N3796" s="12">
        <v>0</v>
      </c>
    </row>
    <row r="3797" spans="1:14">
      <c r="A3797" s="11" t="s">
        <v>1511</v>
      </c>
      <c r="B3797" s="12">
        <v>88</v>
      </c>
      <c r="C3797" s="12">
        <v>14</v>
      </c>
      <c r="D3797" s="12" t="s">
        <v>579</v>
      </c>
      <c r="E3797" s="12">
        <v>2</v>
      </c>
      <c r="F3797" s="73">
        <v>1</v>
      </c>
      <c r="G3797" s="21">
        <v>10</v>
      </c>
      <c r="H3797" s="12">
        <v>0</v>
      </c>
      <c r="I3797" s="12">
        <v>246</v>
      </c>
      <c r="J3797" s="12">
        <v>0</v>
      </c>
      <c r="K3797" s="12">
        <v>0</v>
      </c>
      <c r="L3797" s="12">
        <v>0</v>
      </c>
      <c r="M3797" s="12">
        <v>0</v>
      </c>
      <c r="N3797" s="12">
        <v>0</v>
      </c>
    </row>
    <row r="3798" spans="1:14">
      <c r="A3798" s="11" t="s">
        <v>1511</v>
      </c>
      <c r="B3798" s="12">
        <v>88</v>
      </c>
      <c r="C3798" s="12">
        <v>14</v>
      </c>
      <c r="D3798" s="12" t="s">
        <v>568</v>
      </c>
      <c r="E3798" s="12">
        <v>2</v>
      </c>
      <c r="F3798" s="73">
        <v>1</v>
      </c>
      <c r="G3798" s="21">
        <v>10</v>
      </c>
      <c r="H3798" s="12">
        <v>0</v>
      </c>
      <c r="I3798" s="12">
        <v>246</v>
      </c>
      <c r="J3798" s="12">
        <v>0</v>
      </c>
      <c r="K3798" s="12">
        <v>0</v>
      </c>
      <c r="L3798" s="12">
        <v>0</v>
      </c>
      <c r="M3798" s="12">
        <v>0</v>
      </c>
      <c r="N3798" s="12">
        <v>0</v>
      </c>
    </row>
    <row r="3799" spans="1:14">
      <c r="A3799" s="11" t="s">
        <v>1511</v>
      </c>
      <c r="B3799" s="12">
        <v>11</v>
      </c>
      <c r="C3799" s="12">
        <v>41</v>
      </c>
      <c r="D3799" s="12" t="s">
        <v>566</v>
      </c>
      <c r="E3799" s="12">
        <v>2</v>
      </c>
      <c r="F3799" s="73">
        <v>1</v>
      </c>
      <c r="G3799" s="21">
        <v>10</v>
      </c>
      <c r="H3799" s="12">
        <v>0</v>
      </c>
      <c r="I3799" s="12">
        <v>246</v>
      </c>
      <c r="J3799" s="12">
        <v>0</v>
      </c>
      <c r="K3799" s="12">
        <v>0</v>
      </c>
      <c r="L3799" s="12">
        <v>0</v>
      </c>
      <c r="M3799" s="12">
        <v>0</v>
      </c>
      <c r="N3799" s="12">
        <v>0</v>
      </c>
    </row>
    <row r="3800" spans="1:14">
      <c r="A3800" s="11" t="s">
        <v>1511</v>
      </c>
      <c r="B3800" s="12">
        <v>11</v>
      </c>
      <c r="C3800" s="12">
        <v>41</v>
      </c>
      <c r="D3800" s="12" t="s">
        <v>1495</v>
      </c>
      <c r="E3800" s="12">
        <v>2</v>
      </c>
      <c r="F3800" s="73">
        <v>1</v>
      </c>
      <c r="G3800" s="21">
        <v>10</v>
      </c>
      <c r="H3800" s="12">
        <v>0</v>
      </c>
      <c r="I3800" s="12">
        <v>246</v>
      </c>
      <c r="J3800" s="12">
        <v>0</v>
      </c>
      <c r="K3800" s="12">
        <v>0</v>
      </c>
      <c r="L3800" s="12">
        <v>0</v>
      </c>
      <c r="M3800" s="12">
        <v>0</v>
      </c>
      <c r="N3800" s="12">
        <v>0</v>
      </c>
    </row>
    <row r="3801" spans="1:14">
      <c r="A3801" s="11" t="s">
        <v>1511</v>
      </c>
      <c r="B3801" s="12">
        <v>11</v>
      </c>
      <c r="C3801" s="12">
        <v>41</v>
      </c>
      <c r="D3801" s="12" t="s">
        <v>577</v>
      </c>
      <c r="E3801" s="12">
        <v>2</v>
      </c>
      <c r="F3801" s="73">
        <v>2</v>
      </c>
      <c r="G3801" s="21">
        <v>10</v>
      </c>
      <c r="H3801" s="12">
        <v>0</v>
      </c>
      <c r="I3801" s="12">
        <v>246</v>
      </c>
      <c r="J3801" s="12">
        <v>0</v>
      </c>
      <c r="K3801" s="12">
        <v>0</v>
      </c>
      <c r="L3801" s="12">
        <v>0</v>
      </c>
      <c r="M3801" s="12">
        <v>0</v>
      </c>
      <c r="N3801" s="12">
        <v>0</v>
      </c>
    </row>
    <row r="3802" spans="1:14">
      <c r="A3802" s="11" t="s">
        <v>1511</v>
      </c>
      <c r="B3802" s="12">
        <v>11</v>
      </c>
      <c r="C3802" s="12">
        <v>41</v>
      </c>
      <c r="D3802" s="12" t="s">
        <v>579</v>
      </c>
      <c r="E3802" s="12">
        <v>2</v>
      </c>
      <c r="F3802" s="73">
        <v>1</v>
      </c>
      <c r="G3802" s="21">
        <v>10</v>
      </c>
      <c r="H3802" s="12">
        <v>0</v>
      </c>
      <c r="I3802" s="12">
        <v>246</v>
      </c>
      <c r="J3802" s="12">
        <v>0</v>
      </c>
      <c r="K3802" s="12">
        <v>0</v>
      </c>
      <c r="L3802" s="12">
        <v>0</v>
      </c>
      <c r="M3802" s="12">
        <v>0</v>
      </c>
      <c r="N3802" s="12">
        <v>0</v>
      </c>
    </row>
    <row r="3803" spans="1:14">
      <c r="A3803" s="11" t="s">
        <v>1511</v>
      </c>
      <c r="B3803" s="12">
        <v>11</v>
      </c>
      <c r="C3803" s="12">
        <v>41</v>
      </c>
      <c r="D3803" s="12" t="s">
        <v>568</v>
      </c>
      <c r="E3803" s="12">
        <v>2</v>
      </c>
      <c r="F3803" s="73">
        <v>1</v>
      </c>
      <c r="G3803" s="21">
        <v>10</v>
      </c>
      <c r="H3803" s="12">
        <v>0</v>
      </c>
      <c r="I3803" s="12">
        <v>246</v>
      </c>
      <c r="J3803" s="12">
        <v>0</v>
      </c>
      <c r="K3803" s="12">
        <v>0</v>
      </c>
      <c r="L3803" s="12">
        <v>0</v>
      </c>
      <c r="M3803" s="12">
        <v>0</v>
      </c>
      <c r="N3803" s="12">
        <v>0</v>
      </c>
    </row>
    <row r="3804" spans="1:14">
      <c r="A3804" s="11" t="s">
        <v>1511</v>
      </c>
      <c r="B3804" s="12">
        <v>37</v>
      </c>
      <c r="C3804" s="12">
        <v>41</v>
      </c>
      <c r="D3804" s="12" t="s">
        <v>1495</v>
      </c>
      <c r="E3804" s="12">
        <v>2</v>
      </c>
      <c r="F3804" s="73">
        <v>1</v>
      </c>
      <c r="G3804" s="21">
        <v>10</v>
      </c>
      <c r="H3804" s="12">
        <v>0</v>
      </c>
      <c r="I3804" s="12">
        <v>246</v>
      </c>
      <c r="J3804" s="12">
        <v>0</v>
      </c>
      <c r="K3804" s="12">
        <v>0</v>
      </c>
      <c r="L3804" s="12">
        <v>0</v>
      </c>
      <c r="M3804" s="12">
        <v>0</v>
      </c>
      <c r="N3804" s="12">
        <v>0</v>
      </c>
    </row>
    <row r="3805" spans="1:14">
      <c r="A3805" s="11" t="s">
        <v>1511</v>
      </c>
      <c r="B3805" s="12">
        <v>37</v>
      </c>
      <c r="C3805" s="12">
        <v>41</v>
      </c>
      <c r="D3805" s="12" t="s">
        <v>566</v>
      </c>
      <c r="E3805" s="12">
        <v>2</v>
      </c>
      <c r="F3805" s="73">
        <v>1</v>
      </c>
      <c r="G3805" s="21">
        <v>10</v>
      </c>
      <c r="H3805" s="12">
        <v>0</v>
      </c>
      <c r="I3805" s="12">
        <v>246</v>
      </c>
      <c r="J3805" s="12">
        <v>0</v>
      </c>
      <c r="K3805" s="12">
        <v>0</v>
      </c>
      <c r="L3805" s="12">
        <v>0</v>
      </c>
      <c r="M3805" s="12">
        <v>0</v>
      </c>
      <c r="N3805" s="12">
        <v>0</v>
      </c>
    </row>
    <row r="3806" spans="1:14">
      <c r="A3806" s="11" t="s">
        <v>1511</v>
      </c>
      <c r="B3806" s="12">
        <v>37</v>
      </c>
      <c r="C3806" s="12">
        <v>41</v>
      </c>
      <c r="D3806" s="12" t="s">
        <v>577</v>
      </c>
      <c r="E3806" s="12">
        <v>2</v>
      </c>
      <c r="F3806" s="73">
        <v>2</v>
      </c>
      <c r="G3806" s="21">
        <v>10</v>
      </c>
      <c r="H3806" s="12">
        <v>0</v>
      </c>
      <c r="I3806" s="12">
        <v>246</v>
      </c>
      <c r="J3806" s="12">
        <v>0</v>
      </c>
      <c r="K3806" s="12">
        <v>0</v>
      </c>
      <c r="L3806" s="12">
        <v>0</v>
      </c>
      <c r="M3806" s="12">
        <v>0</v>
      </c>
      <c r="N3806" s="12">
        <v>0</v>
      </c>
    </row>
    <row r="3807" spans="1:14">
      <c r="A3807" s="11" t="s">
        <v>1511</v>
      </c>
      <c r="B3807" s="12">
        <v>37</v>
      </c>
      <c r="C3807" s="12">
        <v>41</v>
      </c>
      <c r="D3807" s="12" t="s">
        <v>579</v>
      </c>
      <c r="E3807" s="12">
        <v>2</v>
      </c>
      <c r="F3807" s="73">
        <v>1</v>
      </c>
      <c r="G3807" s="21">
        <v>10</v>
      </c>
      <c r="H3807" s="12">
        <v>0</v>
      </c>
      <c r="I3807" s="12">
        <v>246</v>
      </c>
      <c r="J3807" s="12">
        <v>0</v>
      </c>
      <c r="K3807" s="12">
        <v>0</v>
      </c>
      <c r="L3807" s="12">
        <v>0</v>
      </c>
      <c r="M3807" s="12">
        <v>0</v>
      </c>
      <c r="N3807" s="12">
        <v>0</v>
      </c>
    </row>
    <row r="3808" spans="1:14">
      <c r="A3808" s="11" t="s">
        <v>1511</v>
      </c>
      <c r="B3808" s="12">
        <v>37</v>
      </c>
      <c r="C3808" s="12">
        <v>41</v>
      </c>
      <c r="D3808" s="12" t="s">
        <v>1495</v>
      </c>
      <c r="E3808" s="12">
        <v>2</v>
      </c>
      <c r="F3808" s="73">
        <v>1</v>
      </c>
      <c r="G3808" s="21">
        <v>10</v>
      </c>
      <c r="H3808" s="12">
        <v>0</v>
      </c>
      <c r="I3808" s="12">
        <v>246</v>
      </c>
      <c r="J3808" s="12">
        <v>0</v>
      </c>
      <c r="K3808" s="12">
        <v>0</v>
      </c>
      <c r="L3808" s="12">
        <v>0</v>
      </c>
      <c r="M3808" s="12">
        <v>0</v>
      </c>
      <c r="N3808" s="12">
        <v>0</v>
      </c>
    </row>
    <row r="3809" spans="1:14">
      <c r="A3809" s="11" t="s">
        <v>1511</v>
      </c>
      <c r="B3809" s="12">
        <v>63</v>
      </c>
      <c r="C3809" s="12">
        <v>41</v>
      </c>
      <c r="D3809" s="12" t="s">
        <v>1495</v>
      </c>
      <c r="E3809" s="12">
        <v>2</v>
      </c>
      <c r="F3809" s="73">
        <v>1</v>
      </c>
      <c r="G3809" s="21">
        <v>10</v>
      </c>
      <c r="H3809" s="12">
        <v>0</v>
      </c>
      <c r="I3809" s="12">
        <v>246</v>
      </c>
      <c r="J3809" s="12">
        <v>0</v>
      </c>
      <c r="K3809" s="12">
        <v>0</v>
      </c>
      <c r="L3809" s="12">
        <v>0</v>
      </c>
      <c r="M3809" s="12">
        <v>0</v>
      </c>
      <c r="N3809" s="12">
        <v>0</v>
      </c>
    </row>
    <row r="3810" spans="1:14">
      <c r="A3810" s="11" t="s">
        <v>1511</v>
      </c>
      <c r="B3810" s="12">
        <v>63</v>
      </c>
      <c r="C3810" s="12">
        <v>41</v>
      </c>
      <c r="D3810" s="12" t="s">
        <v>566</v>
      </c>
      <c r="E3810" s="12">
        <v>2</v>
      </c>
      <c r="F3810" s="73">
        <v>1</v>
      </c>
      <c r="G3810" s="21">
        <v>10</v>
      </c>
      <c r="H3810" s="12">
        <v>0</v>
      </c>
      <c r="I3810" s="12">
        <v>246</v>
      </c>
      <c r="J3810" s="12">
        <v>0</v>
      </c>
      <c r="K3810" s="12">
        <v>0</v>
      </c>
      <c r="L3810" s="12">
        <v>0</v>
      </c>
      <c r="M3810" s="12">
        <v>0</v>
      </c>
      <c r="N3810" s="12">
        <v>0</v>
      </c>
    </row>
    <row r="3811" spans="1:14">
      <c r="A3811" s="11" t="s">
        <v>1511</v>
      </c>
      <c r="B3811" s="12">
        <v>63</v>
      </c>
      <c r="C3811" s="12">
        <v>41</v>
      </c>
      <c r="D3811" s="12" t="s">
        <v>577</v>
      </c>
      <c r="E3811" s="12">
        <v>2</v>
      </c>
      <c r="F3811" s="73">
        <v>2</v>
      </c>
      <c r="G3811" s="21">
        <v>10</v>
      </c>
      <c r="H3811" s="12">
        <v>0</v>
      </c>
      <c r="I3811" s="12">
        <v>246</v>
      </c>
      <c r="J3811" s="12">
        <v>0</v>
      </c>
      <c r="K3811" s="12">
        <v>0</v>
      </c>
      <c r="L3811" s="12">
        <v>0</v>
      </c>
      <c r="M3811" s="12">
        <v>0</v>
      </c>
      <c r="N3811" s="12">
        <v>0</v>
      </c>
    </row>
    <row r="3812" spans="1:14">
      <c r="A3812" s="11" t="s">
        <v>1511</v>
      </c>
      <c r="B3812" s="12">
        <v>63</v>
      </c>
      <c r="C3812" s="12">
        <v>41</v>
      </c>
      <c r="D3812" s="12" t="s">
        <v>579</v>
      </c>
      <c r="E3812" s="12">
        <v>2</v>
      </c>
      <c r="F3812" s="73">
        <v>1</v>
      </c>
      <c r="G3812" s="21">
        <v>10</v>
      </c>
      <c r="H3812" s="12">
        <v>0</v>
      </c>
      <c r="I3812" s="12">
        <v>246</v>
      </c>
      <c r="J3812" s="12">
        <v>0</v>
      </c>
      <c r="K3812" s="12">
        <v>0</v>
      </c>
      <c r="L3812" s="12">
        <v>0</v>
      </c>
      <c r="M3812" s="12">
        <v>0</v>
      </c>
      <c r="N3812" s="12">
        <v>0</v>
      </c>
    </row>
    <row r="3813" spans="1:14">
      <c r="A3813" s="11" t="s">
        <v>1511</v>
      </c>
      <c r="B3813" s="12">
        <v>63</v>
      </c>
      <c r="C3813" s="12">
        <v>41</v>
      </c>
      <c r="D3813" s="12" t="s">
        <v>568</v>
      </c>
      <c r="E3813" s="12">
        <v>2</v>
      </c>
      <c r="F3813" s="73">
        <v>2</v>
      </c>
      <c r="G3813" s="21">
        <v>10</v>
      </c>
      <c r="H3813" s="12">
        <v>0</v>
      </c>
      <c r="I3813" s="12">
        <v>246</v>
      </c>
      <c r="J3813" s="12">
        <v>0</v>
      </c>
      <c r="K3813" s="12">
        <v>0</v>
      </c>
      <c r="L3813" s="12">
        <v>0</v>
      </c>
      <c r="M3813" s="12">
        <v>0</v>
      </c>
      <c r="N3813" s="12">
        <v>0</v>
      </c>
    </row>
    <row r="3814" spans="1:14">
      <c r="A3814" s="11" t="s">
        <v>1511</v>
      </c>
      <c r="B3814" s="12">
        <v>89</v>
      </c>
      <c r="C3814" s="12">
        <v>41</v>
      </c>
      <c r="D3814" s="12" t="s">
        <v>566</v>
      </c>
      <c r="E3814" s="12">
        <v>2</v>
      </c>
      <c r="F3814" s="73">
        <v>1</v>
      </c>
      <c r="G3814" s="21">
        <v>10</v>
      </c>
      <c r="H3814" s="12">
        <v>0</v>
      </c>
      <c r="I3814" s="12">
        <v>246</v>
      </c>
      <c r="J3814" s="12">
        <v>0</v>
      </c>
      <c r="K3814" s="12">
        <v>0</v>
      </c>
      <c r="L3814" s="12">
        <v>0</v>
      </c>
      <c r="M3814" s="12">
        <v>0</v>
      </c>
      <c r="N3814" s="12">
        <v>0</v>
      </c>
    </row>
    <row r="3815" spans="1:14">
      <c r="A3815" s="11" t="s">
        <v>1511</v>
      </c>
      <c r="B3815" s="12">
        <v>89</v>
      </c>
      <c r="C3815" s="12">
        <v>41</v>
      </c>
      <c r="D3815" s="12" t="s">
        <v>1495</v>
      </c>
      <c r="E3815" s="12">
        <v>2</v>
      </c>
      <c r="F3815" s="73">
        <v>1</v>
      </c>
      <c r="G3815" s="21">
        <v>10</v>
      </c>
      <c r="H3815" s="12">
        <v>0</v>
      </c>
      <c r="I3815" s="12">
        <v>246</v>
      </c>
      <c r="J3815" s="12">
        <v>0</v>
      </c>
      <c r="K3815" s="12">
        <v>0</v>
      </c>
      <c r="L3815" s="12">
        <v>0</v>
      </c>
      <c r="M3815" s="12">
        <v>0</v>
      </c>
      <c r="N3815" s="12">
        <v>0</v>
      </c>
    </row>
    <row r="3816" spans="1:14">
      <c r="A3816" s="11" t="s">
        <v>1511</v>
      </c>
      <c r="B3816" s="12">
        <v>89</v>
      </c>
      <c r="C3816" s="12">
        <v>41</v>
      </c>
      <c r="D3816" s="12" t="s">
        <v>577</v>
      </c>
      <c r="E3816" s="12">
        <v>2</v>
      </c>
      <c r="F3816" s="73">
        <v>2</v>
      </c>
      <c r="G3816" s="21">
        <v>10</v>
      </c>
      <c r="H3816" s="12">
        <v>0</v>
      </c>
      <c r="I3816" s="12">
        <v>246</v>
      </c>
      <c r="J3816" s="12">
        <v>0</v>
      </c>
      <c r="K3816" s="12">
        <v>0</v>
      </c>
      <c r="L3816" s="12">
        <v>0</v>
      </c>
      <c r="M3816" s="12">
        <v>0</v>
      </c>
      <c r="N3816" s="12">
        <v>0</v>
      </c>
    </row>
    <row r="3817" spans="1:14">
      <c r="A3817" s="11" t="s">
        <v>1511</v>
      </c>
      <c r="B3817" s="12">
        <v>89</v>
      </c>
      <c r="C3817" s="12">
        <v>41</v>
      </c>
      <c r="D3817" s="12" t="s">
        <v>579</v>
      </c>
      <c r="E3817" s="12">
        <v>2</v>
      </c>
      <c r="F3817" s="73">
        <v>1</v>
      </c>
      <c r="G3817" s="21">
        <v>10</v>
      </c>
      <c r="H3817" s="12">
        <v>0</v>
      </c>
      <c r="I3817" s="12">
        <v>246</v>
      </c>
      <c r="J3817" s="12">
        <v>0</v>
      </c>
      <c r="K3817" s="12">
        <v>0</v>
      </c>
      <c r="L3817" s="12">
        <v>0</v>
      </c>
      <c r="M3817" s="12">
        <v>0</v>
      </c>
      <c r="N3817" s="12">
        <v>0</v>
      </c>
    </row>
    <row r="3818" spans="1:14">
      <c r="A3818" s="11" t="s">
        <v>1511</v>
      </c>
      <c r="B3818" s="12">
        <v>89</v>
      </c>
      <c r="C3818" s="12">
        <v>41</v>
      </c>
      <c r="D3818" s="12" t="s">
        <v>568</v>
      </c>
      <c r="E3818" s="12">
        <v>2</v>
      </c>
      <c r="F3818" s="73">
        <v>1</v>
      </c>
      <c r="G3818" s="21">
        <v>10</v>
      </c>
      <c r="H3818" s="12">
        <v>0</v>
      </c>
      <c r="I3818" s="12">
        <v>246</v>
      </c>
      <c r="J3818" s="12">
        <v>0</v>
      </c>
      <c r="K3818" s="12">
        <v>0</v>
      </c>
      <c r="L3818" s="12">
        <v>0</v>
      </c>
      <c r="M3818" s="12">
        <v>0</v>
      </c>
      <c r="N3818" s="12">
        <v>0</v>
      </c>
    </row>
    <row r="3819" spans="1:14">
      <c r="A3819" s="11" t="s">
        <v>1511</v>
      </c>
      <c r="B3819" s="12">
        <v>12</v>
      </c>
      <c r="C3819" s="12">
        <v>74</v>
      </c>
      <c r="D3819" s="12" t="s">
        <v>566</v>
      </c>
      <c r="E3819" s="12">
        <v>2</v>
      </c>
      <c r="F3819" s="73">
        <v>1</v>
      </c>
      <c r="G3819" s="21">
        <v>10</v>
      </c>
      <c r="H3819" s="12">
        <v>0</v>
      </c>
      <c r="I3819" s="12">
        <v>246</v>
      </c>
      <c r="J3819" s="12">
        <v>0</v>
      </c>
      <c r="K3819" s="12">
        <v>0</v>
      </c>
      <c r="L3819" s="12">
        <v>0</v>
      </c>
      <c r="M3819" s="12">
        <v>0</v>
      </c>
      <c r="N3819" s="12">
        <v>0</v>
      </c>
    </row>
    <row r="3820" spans="1:14">
      <c r="A3820" s="11" t="s">
        <v>1511</v>
      </c>
      <c r="B3820" s="12">
        <v>12</v>
      </c>
      <c r="C3820" s="12">
        <v>74</v>
      </c>
      <c r="D3820" s="12" t="s">
        <v>1495</v>
      </c>
      <c r="E3820" s="12">
        <v>2</v>
      </c>
      <c r="F3820" s="73">
        <v>1</v>
      </c>
      <c r="G3820" s="21">
        <v>10</v>
      </c>
      <c r="H3820" s="12">
        <v>0</v>
      </c>
      <c r="I3820" s="12">
        <v>246</v>
      </c>
      <c r="J3820" s="12">
        <v>0</v>
      </c>
      <c r="K3820" s="12">
        <v>0</v>
      </c>
      <c r="L3820" s="12">
        <v>0</v>
      </c>
      <c r="M3820" s="12">
        <v>0</v>
      </c>
      <c r="N3820" s="12">
        <v>0</v>
      </c>
    </row>
    <row r="3821" spans="1:14">
      <c r="A3821" s="11" t="s">
        <v>1511</v>
      </c>
      <c r="B3821" s="12">
        <v>12</v>
      </c>
      <c r="C3821" s="12">
        <v>74</v>
      </c>
      <c r="D3821" s="12" t="s">
        <v>577</v>
      </c>
      <c r="E3821" s="12">
        <v>2</v>
      </c>
      <c r="F3821" s="73">
        <v>2</v>
      </c>
      <c r="G3821" s="21">
        <v>10</v>
      </c>
      <c r="H3821" s="12">
        <v>0</v>
      </c>
      <c r="I3821" s="12">
        <v>246</v>
      </c>
      <c r="J3821" s="12">
        <v>0</v>
      </c>
      <c r="K3821" s="12">
        <v>0</v>
      </c>
      <c r="L3821" s="12">
        <v>0</v>
      </c>
      <c r="M3821" s="12">
        <v>0</v>
      </c>
      <c r="N3821" s="12">
        <v>0</v>
      </c>
    </row>
    <row r="3822" spans="1:14">
      <c r="A3822" s="11" t="s">
        <v>1511</v>
      </c>
      <c r="B3822" s="12">
        <v>12</v>
      </c>
      <c r="C3822" s="12">
        <v>74</v>
      </c>
      <c r="D3822" s="12" t="s">
        <v>579</v>
      </c>
      <c r="E3822" s="12">
        <v>2</v>
      </c>
      <c r="F3822" s="73">
        <v>1</v>
      </c>
      <c r="G3822" s="21">
        <v>10</v>
      </c>
      <c r="H3822" s="12">
        <v>0</v>
      </c>
      <c r="I3822" s="12">
        <v>246</v>
      </c>
      <c r="J3822" s="12">
        <v>0</v>
      </c>
      <c r="K3822" s="12">
        <v>0</v>
      </c>
      <c r="L3822" s="12">
        <v>0</v>
      </c>
      <c r="M3822" s="12">
        <v>0</v>
      </c>
      <c r="N3822" s="12">
        <v>0</v>
      </c>
    </row>
    <row r="3823" spans="1:14">
      <c r="A3823" s="11" t="s">
        <v>1511</v>
      </c>
      <c r="B3823" s="12">
        <v>12</v>
      </c>
      <c r="C3823" s="12">
        <v>74</v>
      </c>
      <c r="D3823" s="12" t="s">
        <v>568</v>
      </c>
      <c r="E3823" s="12">
        <v>2</v>
      </c>
      <c r="F3823" s="73">
        <v>1</v>
      </c>
      <c r="G3823" s="21">
        <v>10</v>
      </c>
      <c r="H3823" s="12">
        <v>0</v>
      </c>
      <c r="I3823" s="12">
        <v>246</v>
      </c>
      <c r="J3823" s="12">
        <v>0</v>
      </c>
      <c r="K3823" s="12">
        <v>0</v>
      </c>
      <c r="L3823" s="12">
        <v>0</v>
      </c>
      <c r="M3823" s="12">
        <v>0</v>
      </c>
      <c r="N3823" s="12">
        <v>0</v>
      </c>
    </row>
    <row r="3824" spans="1:14">
      <c r="A3824" s="11" t="s">
        <v>1511</v>
      </c>
      <c r="B3824" s="12">
        <v>37</v>
      </c>
      <c r="C3824" s="12">
        <v>73</v>
      </c>
      <c r="D3824" s="12" t="s">
        <v>566</v>
      </c>
      <c r="E3824" s="12">
        <v>2</v>
      </c>
      <c r="F3824" s="73">
        <v>1</v>
      </c>
      <c r="G3824" s="21">
        <v>10</v>
      </c>
      <c r="H3824" s="12">
        <v>0</v>
      </c>
      <c r="I3824" s="12">
        <v>246</v>
      </c>
      <c r="J3824" s="12">
        <v>0</v>
      </c>
      <c r="K3824" s="12">
        <v>0</v>
      </c>
      <c r="L3824" s="12">
        <v>0</v>
      </c>
      <c r="M3824" s="12">
        <v>0</v>
      </c>
      <c r="N3824" s="12">
        <v>0</v>
      </c>
    </row>
    <row r="3825" spans="1:14">
      <c r="A3825" s="11" t="s">
        <v>1511</v>
      </c>
      <c r="B3825" s="12">
        <v>37</v>
      </c>
      <c r="C3825" s="12">
        <v>73</v>
      </c>
      <c r="D3825" s="12" t="s">
        <v>1495</v>
      </c>
      <c r="E3825" s="12">
        <v>2</v>
      </c>
      <c r="F3825" s="73">
        <v>1</v>
      </c>
      <c r="G3825" s="21">
        <v>10</v>
      </c>
      <c r="H3825" s="12">
        <v>0</v>
      </c>
      <c r="I3825" s="12">
        <v>246</v>
      </c>
      <c r="J3825" s="12">
        <v>0</v>
      </c>
      <c r="K3825" s="12">
        <v>0</v>
      </c>
      <c r="L3825" s="12">
        <v>0</v>
      </c>
      <c r="M3825" s="12">
        <v>0</v>
      </c>
      <c r="N3825" s="12">
        <v>0</v>
      </c>
    </row>
    <row r="3826" spans="1:14">
      <c r="A3826" s="11" t="s">
        <v>1511</v>
      </c>
      <c r="B3826" s="12">
        <v>37</v>
      </c>
      <c r="C3826" s="12">
        <v>73</v>
      </c>
      <c r="D3826" s="12" t="s">
        <v>577</v>
      </c>
      <c r="E3826" s="12">
        <v>2</v>
      </c>
      <c r="F3826" s="73">
        <v>2</v>
      </c>
      <c r="G3826" s="21">
        <v>10</v>
      </c>
      <c r="H3826" s="12">
        <v>0</v>
      </c>
      <c r="I3826" s="12">
        <v>246</v>
      </c>
      <c r="J3826" s="12">
        <v>0</v>
      </c>
      <c r="K3826" s="12">
        <v>0</v>
      </c>
      <c r="L3826" s="12">
        <v>0</v>
      </c>
      <c r="M3826" s="12">
        <v>0</v>
      </c>
      <c r="N3826" s="12">
        <v>0</v>
      </c>
    </row>
    <row r="3827" spans="1:14">
      <c r="A3827" s="11" t="s">
        <v>1511</v>
      </c>
      <c r="B3827" s="12">
        <v>37</v>
      </c>
      <c r="C3827" s="12">
        <v>73</v>
      </c>
      <c r="D3827" s="12" t="s">
        <v>579</v>
      </c>
      <c r="E3827" s="12">
        <v>2</v>
      </c>
      <c r="F3827" s="73">
        <v>1</v>
      </c>
      <c r="G3827" s="21">
        <v>10</v>
      </c>
      <c r="H3827" s="12">
        <v>0</v>
      </c>
      <c r="I3827" s="12">
        <v>246</v>
      </c>
      <c r="J3827" s="12">
        <v>0</v>
      </c>
      <c r="K3827" s="12">
        <v>0</v>
      </c>
      <c r="L3827" s="12">
        <v>0</v>
      </c>
      <c r="M3827" s="12">
        <v>0</v>
      </c>
      <c r="N3827" s="12">
        <v>0</v>
      </c>
    </row>
    <row r="3828" spans="1:14">
      <c r="A3828" s="11" t="s">
        <v>1511</v>
      </c>
      <c r="B3828" s="12">
        <v>37</v>
      </c>
      <c r="C3828" s="12">
        <v>73</v>
      </c>
      <c r="D3828" s="12" t="s">
        <v>568</v>
      </c>
      <c r="E3828" s="12">
        <v>2</v>
      </c>
      <c r="F3828" s="73">
        <v>1</v>
      </c>
      <c r="G3828" s="21">
        <v>10</v>
      </c>
      <c r="H3828" s="12">
        <v>0</v>
      </c>
      <c r="I3828" s="12">
        <v>246</v>
      </c>
      <c r="J3828" s="12">
        <v>0</v>
      </c>
      <c r="K3828" s="12">
        <v>0</v>
      </c>
      <c r="L3828" s="12">
        <v>0</v>
      </c>
      <c r="M3828" s="12">
        <v>0</v>
      </c>
      <c r="N3828" s="12">
        <v>0</v>
      </c>
    </row>
    <row r="3829" spans="1:14">
      <c r="A3829" s="11" t="s">
        <v>1511</v>
      </c>
      <c r="B3829" s="12">
        <v>63</v>
      </c>
      <c r="C3829" s="12">
        <v>73</v>
      </c>
      <c r="D3829" s="12" t="s">
        <v>566</v>
      </c>
      <c r="E3829" s="12">
        <v>2</v>
      </c>
      <c r="F3829" s="73">
        <v>1</v>
      </c>
      <c r="G3829" s="21">
        <v>10</v>
      </c>
      <c r="H3829" s="12">
        <v>0</v>
      </c>
      <c r="I3829" s="12">
        <v>246</v>
      </c>
      <c r="J3829" s="12">
        <v>0</v>
      </c>
      <c r="K3829" s="12">
        <v>0</v>
      </c>
      <c r="L3829" s="12">
        <v>0</v>
      </c>
      <c r="M3829" s="12">
        <v>0</v>
      </c>
      <c r="N3829" s="12">
        <v>0</v>
      </c>
    </row>
    <row r="3830" spans="1:14">
      <c r="A3830" s="11" t="s">
        <v>1511</v>
      </c>
      <c r="B3830" s="12">
        <v>63</v>
      </c>
      <c r="C3830" s="12">
        <v>73</v>
      </c>
      <c r="D3830" s="12" t="s">
        <v>1495</v>
      </c>
      <c r="E3830" s="12">
        <v>2</v>
      </c>
      <c r="F3830" s="73">
        <v>1</v>
      </c>
      <c r="G3830" s="21">
        <v>10</v>
      </c>
      <c r="H3830" s="12">
        <v>0</v>
      </c>
      <c r="I3830" s="12">
        <v>246</v>
      </c>
      <c r="J3830" s="12">
        <v>0</v>
      </c>
      <c r="K3830" s="12">
        <v>0</v>
      </c>
      <c r="L3830" s="12">
        <v>0</v>
      </c>
      <c r="M3830" s="12">
        <v>0</v>
      </c>
      <c r="N3830" s="12">
        <v>0</v>
      </c>
    </row>
    <row r="3831" spans="1:14">
      <c r="A3831" s="11" t="s">
        <v>1511</v>
      </c>
      <c r="B3831" s="12">
        <v>63</v>
      </c>
      <c r="C3831" s="12">
        <v>73</v>
      </c>
      <c r="D3831" s="12" t="s">
        <v>577</v>
      </c>
      <c r="E3831" s="12">
        <v>2</v>
      </c>
      <c r="F3831" s="73">
        <v>2</v>
      </c>
      <c r="G3831" s="21">
        <v>10</v>
      </c>
      <c r="H3831" s="12">
        <v>0</v>
      </c>
      <c r="I3831" s="12">
        <v>246</v>
      </c>
      <c r="J3831" s="12">
        <v>0</v>
      </c>
      <c r="K3831" s="12">
        <v>0</v>
      </c>
      <c r="L3831" s="12">
        <v>0</v>
      </c>
      <c r="M3831" s="12">
        <v>0</v>
      </c>
      <c r="N3831" s="12">
        <v>0</v>
      </c>
    </row>
    <row r="3832" spans="1:14">
      <c r="A3832" s="11" t="s">
        <v>1511</v>
      </c>
      <c r="B3832" s="12">
        <v>63</v>
      </c>
      <c r="C3832" s="12">
        <v>73</v>
      </c>
      <c r="D3832" s="12" t="s">
        <v>579</v>
      </c>
      <c r="E3832" s="12">
        <v>2</v>
      </c>
      <c r="F3832" s="73">
        <v>1</v>
      </c>
      <c r="G3832" s="21">
        <v>10</v>
      </c>
      <c r="H3832" s="12">
        <v>0</v>
      </c>
      <c r="I3832" s="12">
        <v>246</v>
      </c>
      <c r="J3832" s="12">
        <v>0</v>
      </c>
      <c r="K3832" s="12">
        <v>0</v>
      </c>
      <c r="L3832" s="12">
        <v>0</v>
      </c>
      <c r="M3832" s="12">
        <v>0</v>
      </c>
      <c r="N3832" s="12">
        <v>0</v>
      </c>
    </row>
    <row r="3833" spans="1:14">
      <c r="A3833" s="11" t="s">
        <v>1511</v>
      </c>
      <c r="B3833" s="12">
        <v>63</v>
      </c>
      <c r="C3833" s="12">
        <v>73</v>
      </c>
      <c r="D3833" s="12" t="s">
        <v>568</v>
      </c>
      <c r="E3833" s="12">
        <v>2</v>
      </c>
      <c r="F3833" s="73">
        <v>1</v>
      </c>
      <c r="G3833" s="21">
        <v>10</v>
      </c>
      <c r="H3833" s="12">
        <v>0</v>
      </c>
      <c r="I3833" s="12">
        <v>246</v>
      </c>
      <c r="J3833" s="12">
        <v>0</v>
      </c>
      <c r="K3833" s="12">
        <v>0</v>
      </c>
      <c r="L3833" s="12">
        <v>0</v>
      </c>
      <c r="M3833" s="12">
        <v>0</v>
      </c>
      <c r="N3833" s="12">
        <v>0</v>
      </c>
    </row>
    <row r="3834" spans="1:14">
      <c r="A3834" s="11" t="s">
        <v>1511</v>
      </c>
      <c r="B3834" s="12">
        <v>87</v>
      </c>
      <c r="C3834" s="12">
        <v>73</v>
      </c>
      <c r="D3834" s="12" t="s">
        <v>566</v>
      </c>
      <c r="E3834" s="12">
        <v>2</v>
      </c>
      <c r="F3834" s="73">
        <v>1</v>
      </c>
      <c r="G3834" s="21">
        <v>10</v>
      </c>
      <c r="H3834" s="12">
        <v>0</v>
      </c>
      <c r="I3834" s="12">
        <v>246</v>
      </c>
      <c r="J3834" s="12">
        <v>0</v>
      </c>
      <c r="K3834" s="12">
        <v>0</v>
      </c>
      <c r="L3834" s="12">
        <v>0</v>
      </c>
      <c r="M3834" s="12">
        <v>0</v>
      </c>
      <c r="N3834" s="12">
        <v>0</v>
      </c>
    </row>
    <row r="3835" spans="1:14">
      <c r="A3835" s="11" t="s">
        <v>1511</v>
      </c>
      <c r="B3835" s="12">
        <v>87</v>
      </c>
      <c r="C3835" s="12">
        <v>73</v>
      </c>
      <c r="D3835" s="12" t="s">
        <v>1495</v>
      </c>
      <c r="E3835" s="12">
        <v>2</v>
      </c>
      <c r="F3835" s="73">
        <v>1</v>
      </c>
      <c r="G3835" s="21">
        <v>10</v>
      </c>
      <c r="H3835" s="12">
        <v>0</v>
      </c>
      <c r="I3835" s="12">
        <v>246</v>
      </c>
      <c r="J3835" s="12">
        <v>0</v>
      </c>
      <c r="K3835" s="12">
        <v>0</v>
      </c>
      <c r="L3835" s="12">
        <v>0</v>
      </c>
      <c r="M3835" s="12">
        <v>0</v>
      </c>
      <c r="N3835" s="12">
        <v>0</v>
      </c>
    </row>
    <row r="3836" spans="1:14">
      <c r="A3836" s="11" t="s">
        <v>1511</v>
      </c>
      <c r="B3836" s="12">
        <v>87</v>
      </c>
      <c r="C3836" s="12">
        <v>73</v>
      </c>
      <c r="D3836" s="12" t="s">
        <v>577</v>
      </c>
      <c r="E3836" s="12">
        <v>2</v>
      </c>
      <c r="F3836" s="73">
        <v>2</v>
      </c>
      <c r="G3836" s="21">
        <v>10</v>
      </c>
      <c r="H3836" s="12">
        <v>0</v>
      </c>
      <c r="I3836" s="12">
        <v>246</v>
      </c>
      <c r="J3836" s="12">
        <v>0</v>
      </c>
      <c r="K3836" s="12">
        <v>0</v>
      </c>
      <c r="L3836" s="12">
        <v>0</v>
      </c>
      <c r="M3836" s="12">
        <v>0</v>
      </c>
      <c r="N3836" s="12">
        <v>0</v>
      </c>
    </row>
    <row r="3837" spans="1:14">
      <c r="A3837" s="11" t="s">
        <v>1511</v>
      </c>
      <c r="B3837" s="12">
        <v>87</v>
      </c>
      <c r="C3837" s="12">
        <v>73</v>
      </c>
      <c r="D3837" s="12" t="s">
        <v>579</v>
      </c>
      <c r="E3837" s="12">
        <v>2</v>
      </c>
      <c r="F3837" s="73">
        <v>1</v>
      </c>
      <c r="G3837" s="21">
        <v>10</v>
      </c>
      <c r="H3837" s="12">
        <v>0</v>
      </c>
      <c r="I3837" s="12">
        <v>246</v>
      </c>
      <c r="J3837" s="12">
        <v>0</v>
      </c>
      <c r="K3837" s="12">
        <v>0</v>
      </c>
      <c r="L3837" s="12">
        <v>0</v>
      </c>
      <c r="M3837" s="12">
        <v>0</v>
      </c>
      <c r="N3837" s="12">
        <v>0</v>
      </c>
    </row>
    <row r="3838" spans="1:14">
      <c r="A3838" s="11" t="s">
        <v>1511</v>
      </c>
      <c r="B3838" s="12">
        <v>87</v>
      </c>
      <c r="C3838" s="12">
        <v>73</v>
      </c>
      <c r="D3838" s="12" t="s">
        <v>568</v>
      </c>
      <c r="E3838" s="12">
        <v>2</v>
      </c>
      <c r="F3838" s="73">
        <v>2</v>
      </c>
      <c r="G3838" s="21">
        <v>10</v>
      </c>
      <c r="H3838" s="12">
        <v>0</v>
      </c>
      <c r="I3838" s="12">
        <v>246</v>
      </c>
      <c r="J3838" s="12">
        <v>0</v>
      </c>
      <c r="K3838" s="12">
        <v>0</v>
      </c>
      <c r="L3838" s="12">
        <v>0</v>
      </c>
      <c r="M3838" s="12">
        <v>0</v>
      </c>
      <c r="N3838" s="12">
        <v>0</v>
      </c>
    </row>
    <row r="3839" spans="1:14">
      <c r="A3839" s="11" t="s">
        <v>1511</v>
      </c>
      <c r="B3839" s="12">
        <v>50</v>
      </c>
      <c r="C3839" s="12">
        <v>50</v>
      </c>
      <c r="D3839" s="12" t="s">
        <v>565</v>
      </c>
      <c r="E3839" s="12">
        <v>50</v>
      </c>
      <c r="F3839" s="73">
        <v>2</v>
      </c>
      <c r="G3839" s="21">
        <v>60</v>
      </c>
      <c r="H3839" s="12">
        <v>0</v>
      </c>
      <c r="I3839" s="12">
        <v>246</v>
      </c>
      <c r="J3839" s="12">
        <v>0</v>
      </c>
      <c r="K3839" s="12">
        <v>0</v>
      </c>
      <c r="L3839" s="12">
        <v>0</v>
      </c>
      <c r="M3839" s="12">
        <v>0</v>
      </c>
      <c r="N3839" s="12">
        <v>0</v>
      </c>
    </row>
    <row r="3840" spans="1:14">
      <c r="A3840" s="11" t="s">
        <v>1511</v>
      </c>
      <c r="B3840" s="12">
        <v>50</v>
      </c>
      <c r="C3840" s="12">
        <v>50</v>
      </c>
      <c r="D3840" s="12" t="s">
        <v>564</v>
      </c>
      <c r="E3840" s="12">
        <v>50</v>
      </c>
      <c r="F3840" s="73">
        <v>2</v>
      </c>
      <c r="G3840" s="21">
        <v>60</v>
      </c>
      <c r="H3840" s="12">
        <v>0</v>
      </c>
      <c r="I3840" s="12">
        <v>246</v>
      </c>
      <c r="J3840" s="12">
        <v>0</v>
      </c>
      <c r="K3840" s="12">
        <v>0</v>
      </c>
      <c r="L3840" s="12">
        <v>0</v>
      </c>
      <c r="M3840" s="12">
        <v>0</v>
      </c>
      <c r="N3840" s="12">
        <v>0</v>
      </c>
    </row>
    <row r="3841" spans="1:14">
      <c r="A3841" s="11" t="s">
        <v>1511</v>
      </c>
      <c r="B3841" s="12">
        <v>50</v>
      </c>
      <c r="C3841" s="12">
        <v>50</v>
      </c>
      <c r="D3841" s="12" t="s">
        <v>567</v>
      </c>
      <c r="E3841" s="12">
        <v>50</v>
      </c>
      <c r="F3841" s="73">
        <v>2</v>
      </c>
      <c r="G3841" s="21">
        <v>60</v>
      </c>
      <c r="H3841" s="12">
        <v>0</v>
      </c>
      <c r="I3841" s="12">
        <v>246</v>
      </c>
      <c r="J3841" s="12">
        <v>0</v>
      </c>
      <c r="K3841" s="12">
        <v>0</v>
      </c>
      <c r="L3841" s="12">
        <v>0</v>
      </c>
      <c r="M3841" s="12">
        <v>0</v>
      </c>
      <c r="N3841" s="12">
        <v>0</v>
      </c>
    </row>
    <row r="3843" spans="1:14">
      <c r="A3843" s="11" t="s">
        <v>1512</v>
      </c>
      <c r="B3843" s="12">
        <v>11</v>
      </c>
      <c r="C3843" s="12">
        <v>13</v>
      </c>
      <c r="D3843" s="12" t="s">
        <v>566</v>
      </c>
      <c r="E3843" s="12">
        <v>2</v>
      </c>
      <c r="F3843" s="73">
        <v>1</v>
      </c>
      <c r="G3843" s="21">
        <v>10</v>
      </c>
      <c r="H3843" s="12">
        <v>0</v>
      </c>
      <c r="I3843" s="12">
        <v>246</v>
      </c>
      <c r="J3843" s="12">
        <v>0</v>
      </c>
      <c r="K3843" s="12">
        <v>0</v>
      </c>
      <c r="L3843" s="12">
        <v>0</v>
      </c>
      <c r="M3843" s="12">
        <v>0</v>
      </c>
      <c r="N3843" s="12">
        <v>0</v>
      </c>
    </row>
    <row r="3844" spans="1:14">
      <c r="A3844" s="11" t="s">
        <v>1512</v>
      </c>
      <c r="B3844" s="12">
        <v>11</v>
      </c>
      <c r="C3844" s="12">
        <v>13</v>
      </c>
      <c r="D3844" s="12" t="s">
        <v>568</v>
      </c>
      <c r="E3844" s="12">
        <v>2</v>
      </c>
      <c r="F3844" s="73">
        <v>1</v>
      </c>
      <c r="G3844" s="21">
        <v>10</v>
      </c>
      <c r="H3844" s="12">
        <v>0</v>
      </c>
      <c r="I3844" s="12">
        <v>246</v>
      </c>
      <c r="J3844" s="12">
        <v>0</v>
      </c>
      <c r="K3844" s="12">
        <v>0</v>
      </c>
      <c r="L3844" s="12">
        <v>0</v>
      </c>
      <c r="M3844" s="12">
        <v>0</v>
      </c>
      <c r="N3844" s="12">
        <v>0</v>
      </c>
    </row>
    <row r="3845" spans="1:14">
      <c r="A3845" s="11" t="s">
        <v>1512</v>
      </c>
      <c r="B3845" s="12">
        <v>11</v>
      </c>
      <c r="C3845" s="12">
        <v>13</v>
      </c>
      <c r="D3845" s="12" t="s">
        <v>1495</v>
      </c>
      <c r="E3845" s="12">
        <v>2</v>
      </c>
      <c r="F3845" s="73">
        <v>1</v>
      </c>
      <c r="G3845" s="21">
        <v>10</v>
      </c>
      <c r="H3845" s="12">
        <v>0</v>
      </c>
      <c r="I3845" s="12">
        <v>246</v>
      </c>
      <c r="J3845" s="12">
        <v>0</v>
      </c>
      <c r="K3845" s="12">
        <v>0</v>
      </c>
      <c r="L3845" s="12">
        <v>0</v>
      </c>
      <c r="M3845" s="12">
        <v>0</v>
      </c>
      <c r="N3845" s="12">
        <v>0</v>
      </c>
    </row>
    <row r="3846" spans="1:14">
      <c r="A3846" s="11" t="s">
        <v>1512</v>
      </c>
      <c r="B3846" s="12">
        <v>11</v>
      </c>
      <c r="C3846" s="12">
        <v>13</v>
      </c>
      <c r="D3846" s="12" t="s">
        <v>577</v>
      </c>
      <c r="E3846" s="12">
        <v>2</v>
      </c>
      <c r="F3846" s="73">
        <v>2</v>
      </c>
      <c r="G3846" s="21">
        <v>10</v>
      </c>
      <c r="H3846" s="12">
        <v>0</v>
      </c>
      <c r="I3846" s="12">
        <v>246</v>
      </c>
      <c r="J3846" s="12">
        <v>0</v>
      </c>
      <c r="K3846" s="12">
        <v>0</v>
      </c>
      <c r="L3846" s="12">
        <v>0</v>
      </c>
      <c r="M3846" s="12">
        <v>0</v>
      </c>
      <c r="N3846" s="12">
        <v>0</v>
      </c>
    </row>
    <row r="3847" spans="1:14">
      <c r="A3847" s="11" t="s">
        <v>1512</v>
      </c>
      <c r="B3847" s="12">
        <v>11</v>
      </c>
      <c r="C3847" s="12">
        <v>13</v>
      </c>
      <c r="D3847" s="12" t="s">
        <v>579</v>
      </c>
      <c r="E3847" s="12">
        <v>2</v>
      </c>
      <c r="F3847" s="73">
        <v>1</v>
      </c>
      <c r="G3847" s="21">
        <v>10</v>
      </c>
      <c r="H3847" s="12">
        <v>0</v>
      </c>
      <c r="I3847" s="12">
        <v>246</v>
      </c>
      <c r="J3847" s="12">
        <v>0</v>
      </c>
      <c r="K3847" s="12">
        <v>0</v>
      </c>
      <c r="L3847" s="12">
        <v>0</v>
      </c>
      <c r="M3847" s="12">
        <v>0</v>
      </c>
      <c r="N3847" s="12">
        <v>0</v>
      </c>
    </row>
    <row r="3848" spans="1:14">
      <c r="A3848" s="11" t="s">
        <v>1512</v>
      </c>
      <c r="B3848" s="12">
        <v>37</v>
      </c>
      <c r="C3848" s="12">
        <v>13</v>
      </c>
      <c r="D3848" s="12" t="s">
        <v>566</v>
      </c>
      <c r="E3848" s="12">
        <v>2</v>
      </c>
      <c r="F3848" s="73">
        <v>1</v>
      </c>
      <c r="G3848" s="21">
        <v>10</v>
      </c>
      <c r="H3848" s="12">
        <v>0</v>
      </c>
      <c r="I3848" s="12">
        <v>246</v>
      </c>
      <c r="J3848" s="12">
        <v>0</v>
      </c>
      <c r="K3848" s="12">
        <v>0</v>
      </c>
      <c r="L3848" s="12">
        <v>0</v>
      </c>
      <c r="M3848" s="12">
        <v>0</v>
      </c>
      <c r="N3848" s="12">
        <v>0</v>
      </c>
    </row>
    <row r="3849" spans="1:14">
      <c r="A3849" s="11" t="s">
        <v>1512</v>
      </c>
      <c r="B3849" s="12">
        <v>37</v>
      </c>
      <c r="C3849" s="12">
        <v>13</v>
      </c>
      <c r="D3849" s="12" t="s">
        <v>568</v>
      </c>
      <c r="E3849" s="12">
        <v>2</v>
      </c>
      <c r="F3849" s="73">
        <v>1</v>
      </c>
      <c r="G3849" s="21">
        <v>10</v>
      </c>
      <c r="H3849" s="12">
        <v>0</v>
      </c>
      <c r="I3849" s="12">
        <v>246</v>
      </c>
      <c r="J3849" s="12">
        <v>0</v>
      </c>
      <c r="K3849" s="12">
        <v>0</v>
      </c>
      <c r="L3849" s="12">
        <v>0</v>
      </c>
      <c r="M3849" s="12">
        <v>0</v>
      </c>
      <c r="N3849" s="12">
        <v>0</v>
      </c>
    </row>
    <row r="3850" spans="1:14">
      <c r="A3850" s="11" t="s">
        <v>1512</v>
      </c>
      <c r="B3850" s="12">
        <v>37</v>
      </c>
      <c r="C3850" s="12">
        <v>13</v>
      </c>
      <c r="D3850" s="12" t="s">
        <v>1495</v>
      </c>
      <c r="E3850" s="12">
        <v>2</v>
      </c>
      <c r="F3850" s="73">
        <v>1</v>
      </c>
      <c r="G3850" s="21">
        <v>10</v>
      </c>
      <c r="H3850" s="12">
        <v>0</v>
      </c>
      <c r="I3850" s="12">
        <v>246</v>
      </c>
      <c r="J3850" s="12">
        <v>0</v>
      </c>
      <c r="K3850" s="12">
        <v>0</v>
      </c>
      <c r="L3850" s="12">
        <v>0</v>
      </c>
      <c r="M3850" s="12">
        <v>0</v>
      </c>
      <c r="N3850" s="12">
        <v>0</v>
      </c>
    </row>
    <row r="3851" spans="1:14">
      <c r="A3851" s="11" t="s">
        <v>1512</v>
      </c>
      <c r="B3851" s="12">
        <v>37</v>
      </c>
      <c r="C3851" s="12">
        <v>13</v>
      </c>
      <c r="D3851" s="12" t="s">
        <v>577</v>
      </c>
      <c r="E3851" s="12">
        <v>2</v>
      </c>
      <c r="F3851" s="73">
        <v>2</v>
      </c>
      <c r="G3851" s="21">
        <v>10</v>
      </c>
      <c r="H3851" s="12">
        <v>0</v>
      </c>
      <c r="I3851" s="12">
        <v>246</v>
      </c>
      <c r="J3851" s="12">
        <v>0</v>
      </c>
      <c r="K3851" s="12">
        <v>0</v>
      </c>
      <c r="L3851" s="12">
        <v>0</v>
      </c>
      <c r="M3851" s="12">
        <v>0</v>
      </c>
      <c r="N3851" s="12">
        <v>0</v>
      </c>
    </row>
    <row r="3852" spans="1:14">
      <c r="A3852" s="11" t="s">
        <v>1512</v>
      </c>
      <c r="B3852" s="12">
        <v>37</v>
      </c>
      <c r="C3852" s="12">
        <v>13</v>
      </c>
      <c r="D3852" s="12" t="s">
        <v>579</v>
      </c>
      <c r="E3852" s="12">
        <v>2</v>
      </c>
      <c r="F3852" s="73">
        <v>1</v>
      </c>
      <c r="G3852" s="21">
        <v>10</v>
      </c>
      <c r="H3852" s="12">
        <v>0</v>
      </c>
      <c r="I3852" s="12">
        <v>246</v>
      </c>
      <c r="J3852" s="12">
        <v>0</v>
      </c>
      <c r="K3852" s="12">
        <v>0</v>
      </c>
      <c r="L3852" s="12">
        <v>0</v>
      </c>
      <c r="M3852" s="12">
        <v>0</v>
      </c>
      <c r="N3852" s="12">
        <v>0</v>
      </c>
    </row>
    <row r="3853" spans="1:14">
      <c r="A3853" s="11" t="s">
        <v>1512</v>
      </c>
      <c r="B3853" s="12">
        <v>63</v>
      </c>
      <c r="C3853" s="12">
        <v>13</v>
      </c>
      <c r="D3853" s="12" t="s">
        <v>566</v>
      </c>
      <c r="E3853" s="12">
        <v>2</v>
      </c>
      <c r="F3853" s="73">
        <v>1</v>
      </c>
      <c r="G3853" s="21">
        <v>10</v>
      </c>
      <c r="H3853" s="12">
        <v>0</v>
      </c>
      <c r="I3853" s="12">
        <v>246</v>
      </c>
      <c r="J3853" s="12">
        <v>0</v>
      </c>
      <c r="K3853" s="12">
        <v>0</v>
      </c>
      <c r="L3853" s="12">
        <v>0</v>
      </c>
      <c r="M3853" s="12">
        <v>0</v>
      </c>
      <c r="N3853" s="12">
        <v>0</v>
      </c>
    </row>
    <row r="3854" spans="1:14">
      <c r="A3854" s="11" t="s">
        <v>1512</v>
      </c>
      <c r="B3854" s="12">
        <v>63</v>
      </c>
      <c r="C3854" s="12">
        <v>13</v>
      </c>
      <c r="D3854" s="12" t="s">
        <v>1495</v>
      </c>
      <c r="E3854" s="12">
        <v>2</v>
      </c>
      <c r="F3854" s="73">
        <v>1</v>
      </c>
      <c r="G3854" s="21">
        <v>10</v>
      </c>
      <c r="H3854" s="12">
        <v>0</v>
      </c>
      <c r="I3854" s="12">
        <v>246</v>
      </c>
      <c r="J3854" s="12">
        <v>0</v>
      </c>
      <c r="K3854" s="12">
        <v>0</v>
      </c>
      <c r="L3854" s="12">
        <v>0</v>
      </c>
      <c r="M3854" s="12">
        <v>0</v>
      </c>
      <c r="N3854" s="12">
        <v>0</v>
      </c>
    </row>
    <row r="3855" spans="1:14">
      <c r="A3855" s="11" t="s">
        <v>1512</v>
      </c>
      <c r="B3855" s="12">
        <v>63</v>
      </c>
      <c r="C3855" s="12">
        <v>13</v>
      </c>
      <c r="D3855" s="12" t="s">
        <v>577</v>
      </c>
      <c r="E3855" s="12">
        <v>2</v>
      </c>
      <c r="F3855" s="73">
        <v>2</v>
      </c>
      <c r="G3855" s="21">
        <v>10</v>
      </c>
      <c r="H3855" s="12">
        <v>0</v>
      </c>
      <c r="I3855" s="12">
        <v>246</v>
      </c>
      <c r="J3855" s="12">
        <v>0</v>
      </c>
      <c r="K3855" s="12">
        <v>0</v>
      </c>
      <c r="L3855" s="12">
        <v>0</v>
      </c>
      <c r="M3855" s="12">
        <v>0</v>
      </c>
      <c r="N3855" s="12">
        <v>0</v>
      </c>
    </row>
    <row r="3856" spans="1:14">
      <c r="A3856" s="11" t="s">
        <v>1512</v>
      </c>
      <c r="B3856" s="12">
        <v>63</v>
      </c>
      <c r="C3856" s="12">
        <v>13</v>
      </c>
      <c r="D3856" s="12" t="s">
        <v>579</v>
      </c>
      <c r="E3856" s="12">
        <v>2</v>
      </c>
      <c r="F3856" s="73">
        <v>1</v>
      </c>
      <c r="G3856" s="21">
        <v>10</v>
      </c>
      <c r="H3856" s="12">
        <v>0</v>
      </c>
      <c r="I3856" s="12">
        <v>246</v>
      </c>
      <c r="J3856" s="12">
        <v>0</v>
      </c>
      <c r="K3856" s="12">
        <v>0</v>
      </c>
      <c r="L3856" s="12">
        <v>0</v>
      </c>
      <c r="M3856" s="12">
        <v>0</v>
      </c>
      <c r="N3856" s="12">
        <v>0</v>
      </c>
    </row>
    <row r="3857" spans="1:14">
      <c r="A3857" s="11" t="s">
        <v>1512</v>
      </c>
      <c r="B3857" s="12">
        <v>63</v>
      </c>
      <c r="C3857" s="12">
        <v>13</v>
      </c>
      <c r="D3857" s="12" t="s">
        <v>568</v>
      </c>
      <c r="E3857" s="12">
        <v>2</v>
      </c>
      <c r="F3857" s="73">
        <v>1</v>
      </c>
      <c r="G3857" s="21">
        <v>10</v>
      </c>
      <c r="H3857" s="12">
        <v>0</v>
      </c>
      <c r="I3857" s="12">
        <v>246</v>
      </c>
      <c r="J3857" s="12">
        <v>0</v>
      </c>
      <c r="K3857" s="12">
        <v>0</v>
      </c>
      <c r="L3857" s="12">
        <v>0</v>
      </c>
      <c r="M3857" s="12">
        <v>0</v>
      </c>
      <c r="N3857" s="12">
        <v>0</v>
      </c>
    </row>
    <row r="3858" spans="1:14">
      <c r="A3858" s="11" t="s">
        <v>1512</v>
      </c>
      <c r="B3858" s="12">
        <v>88</v>
      </c>
      <c r="C3858" s="12">
        <v>14</v>
      </c>
      <c r="D3858" s="12" t="s">
        <v>566</v>
      </c>
      <c r="E3858" s="12">
        <v>2</v>
      </c>
      <c r="F3858" s="73">
        <v>1</v>
      </c>
      <c r="G3858" s="21">
        <v>10</v>
      </c>
      <c r="H3858" s="12">
        <v>0</v>
      </c>
      <c r="I3858" s="12">
        <v>246</v>
      </c>
      <c r="J3858" s="12">
        <v>0</v>
      </c>
      <c r="K3858" s="12">
        <v>0</v>
      </c>
      <c r="L3858" s="12">
        <v>0</v>
      </c>
      <c r="M3858" s="12">
        <v>0</v>
      </c>
      <c r="N3858" s="12">
        <v>0</v>
      </c>
    </row>
    <row r="3859" spans="1:14">
      <c r="A3859" s="11" t="s">
        <v>1512</v>
      </c>
      <c r="B3859" s="12">
        <v>88</v>
      </c>
      <c r="C3859" s="12">
        <v>14</v>
      </c>
      <c r="D3859" s="12" t="s">
        <v>1495</v>
      </c>
      <c r="E3859" s="12">
        <v>2</v>
      </c>
      <c r="F3859" s="73">
        <v>1</v>
      </c>
      <c r="G3859" s="21">
        <v>10</v>
      </c>
      <c r="H3859" s="12">
        <v>0</v>
      </c>
      <c r="I3859" s="12">
        <v>246</v>
      </c>
      <c r="J3859" s="12">
        <v>0</v>
      </c>
      <c r="K3859" s="12">
        <v>0</v>
      </c>
      <c r="L3859" s="12">
        <v>0</v>
      </c>
      <c r="M3859" s="12">
        <v>0</v>
      </c>
      <c r="N3859" s="12">
        <v>0</v>
      </c>
    </row>
    <row r="3860" spans="1:14">
      <c r="A3860" s="11" t="s">
        <v>1512</v>
      </c>
      <c r="B3860" s="12">
        <v>88</v>
      </c>
      <c r="C3860" s="12">
        <v>14</v>
      </c>
      <c r="D3860" s="12" t="s">
        <v>577</v>
      </c>
      <c r="E3860" s="12">
        <v>2</v>
      </c>
      <c r="F3860" s="73">
        <v>2</v>
      </c>
      <c r="G3860" s="21">
        <v>10</v>
      </c>
      <c r="H3860" s="12">
        <v>0</v>
      </c>
      <c r="I3860" s="12">
        <v>246</v>
      </c>
      <c r="J3860" s="12">
        <v>0</v>
      </c>
      <c r="K3860" s="12">
        <v>0</v>
      </c>
      <c r="L3860" s="12">
        <v>0</v>
      </c>
      <c r="M3860" s="12">
        <v>0</v>
      </c>
      <c r="N3860" s="12">
        <v>0</v>
      </c>
    </row>
    <row r="3861" spans="1:14">
      <c r="A3861" s="11" t="s">
        <v>1512</v>
      </c>
      <c r="B3861" s="12">
        <v>88</v>
      </c>
      <c r="C3861" s="12">
        <v>14</v>
      </c>
      <c r="D3861" s="12" t="s">
        <v>579</v>
      </c>
      <c r="E3861" s="12">
        <v>2</v>
      </c>
      <c r="F3861" s="73">
        <v>1</v>
      </c>
      <c r="G3861" s="21">
        <v>10</v>
      </c>
      <c r="H3861" s="12">
        <v>0</v>
      </c>
      <c r="I3861" s="12">
        <v>246</v>
      </c>
      <c r="J3861" s="12">
        <v>0</v>
      </c>
      <c r="K3861" s="12">
        <v>0</v>
      </c>
      <c r="L3861" s="12">
        <v>0</v>
      </c>
      <c r="M3861" s="12">
        <v>0</v>
      </c>
      <c r="N3861" s="12">
        <v>0</v>
      </c>
    </row>
    <row r="3862" spans="1:14">
      <c r="A3862" s="11" t="s">
        <v>1512</v>
      </c>
      <c r="B3862" s="12">
        <v>88</v>
      </c>
      <c r="C3862" s="12">
        <v>14</v>
      </c>
      <c r="D3862" s="12" t="s">
        <v>568</v>
      </c>
      <c r="E3862" s="12">
        <v>2</v>
      </c>
      <c r="F3862" s="73">
        <v>1</v>
      </c>
      <c r="G3862" s="21">
        <v>10</v>
      </c>
      <c r="H3862" s="12">
        <v>0</v>
      </c>
      <c r="I3862" s="12">
        <v>246</v>
      </c>
      <c r="J3862" s="12">
        <v>0</v>
      </c>
      <c r="K3862" s="12">
        <v>0</v>
      </c>
      <c r="L3862" s="12">
        <v>0</v>
      </c>
      <c r="M3862" s="12">
        <v>0</v>
      </c>
      <c r="N3862" s="12">
        <v>0</v>
      </c>
    </row>
    <row r="3863" spans="1:14">
      <c r="A3863" s="11" t="s">
        <v>1512</v>
      </c>
      <c r="B3863" s="12">
        <v>11</v>
      </c>
      <c r="C3863" s="12">
        <v>41</v>
      </c>
      <c r="D3863" s="12" t="s">
        <v>566</v>
      </c>
      <c r="E3863" s="12">
        <v>2</v>
      </c>
      <c r="F3863" s="73">
        <v>1</v>
      </c>
      <c r="G3863" s="21">
        <v>10</v>
      </c>
      <c r="H3863" s="12">
        <v>0</v>
      </c>
      <c r="I3863" s="12">
        <v>246</v>
      </c>
      <c r="J3863" s="12">
        <v>0</v>
      </c>
      <c r="K3863" s="12">
        <v>0</v>
      </c>
      <c r="L3863" s="12">
        <v>0</v>
      </c>
      <c r="M3863" s="12">
        <v>0</v>
      </c>
      <c r="N3863" s="12">
        <v>0</v>
      </c>
    </row>
    <row r="3864" spans="1:14">
      <c r="A3864" s="11" t="s">
        <v>1512</v>
      </c>
      <c r="B3864" s="12">
        <v>11</v>
      </c>
      <c r="C3864" s="12">
        <v>41</v>
      </c>
      <c r="D3864" s="12" t="s">
        <v>1495</v>
      </c>
      <c r="E3864" s="12">
        <v>2</v>
      </c>
      <c r="F3864" s="73">
        <v>1</v>
      </c>
      <c r="G3864" s="21">
        <v>10</v>
      </c>
      <c r="H3864" s="12">
        <v>0</v>
      </c>
      <c r="I3864" s="12">
        <v>246</v>
      </c>
      <c r="J3864" s="12">
        <v>0</v>
      </c>
      <c r="K3864" s="12">
        <v>0</v>
      </c>
      <c r="L3864" s="12">
        <v>0</v>
      </c>
      <c r="M3864" s="12">
        <v>0</v>
      </c>
      <c r="N3864" s="12">
        <v>0</v>
      </c>
    </row>
    <row r="3865" spans="1:14">
      <c r="A3865" s="11" t="s">
        <v>1512</v>
      </c>
      <c r="B3865" s="12">
        <v>11</v>
      </c>
      <c r="C3865" s="12">
        <v>41</v>
      </c>
      <c r="D3865" s="12" t="s">
        <v>577</v>
      </c>
      <c r="E3865" s="12">
        <v>2</v>
      </c>
      <c r="F3865" s="73">
        <v>2</v>
      </c>
      <c r="G3865" s="21">
        <v>10</v>
      </c>
      <c r="H3865" s="12">
        <v>0</v>
      </c>
      <c r="I3865" s="12">
        <v>246</v>
      </c>
      <c r="J3865" s="12">
        <v>0</v>
      </c>
      <c r="K3865" s="12">
        <v>0</v>
      </c>
      <c r="L3865" s="12">
        <v>0</v>
      </c>
      <c r="M3865" s="12">
        <v>0</v>
      </c>
      <c r="N3865" s="12">
        <v>0</v>
      </c>
    </row>
    <row r="3866" spans="1:14">
      <c r="A3866" s="11" t="s">
        <v>1512</v>
      </c>
      <c r="B3866" s="12">
        <v>11</v>
      </c>
      <c r="C3866" s="12">
        <v>41</v>
      </c>
      <c r="D3866" s="12" t="s">
        <v>579</v>
      </c>
      <c r="E3866" s="12">
        <v>2</v>
      </c>
      <c r="F3866" s="73">
        <v>1</v>
      </c>
      <c r="G3866" s="21">
        <v>10</v>
      </c>
      <c r="H3866" s="12">
        <v>0</v>
      </c>
      <c r="I3866" s="12">
        <v>246</v>
      </c>
      <c r="J3866" s="12">
        <v>0</v>
      </c>
      <c r="K3866" s="12">
        <v>0</v>
      </c>
      <c r="L3866" s="12">
        <v>0</v>
      </c>
      <c r="M3866" s="12">
        <v>0</v>
      </c>
      <c r="N3866" s="12">
        <v>0</v>
      </c>
    </row>
    <row r="3867" spans="1:14">
      <c r="A3867" s="11" t="s">
        <v>1512</v>
      </c>
      <c r="B3867" s="12">
        <v>11</v>
      </c>
      <c r="C3867" s="12">
        <v>41</v>
      </c>
      <c r="D3867" s="12" t="s">
        <v>568</v>
      </c>
      <c r="E3867" s="12">
        <v>2</v>
      </c>
      <c r="F3867" s="73">
        <v>1</v>
      </c>
      <c r="G3867" s="21">
        <v>10</v>
      </c>
      <c r="H3867" s="12">
        <v>0</v>
      </c>
      <c r="I3867" s="12">
        <v>246</v>
      </c>
      <c r="J3867" s="12">
        <v>0</v>
      </c>
      <c r="K3867" s="12">
        <v>0</v>
      </c>
      <c r="L3867" s="12">
        <v>0</v>
      </c>
      <c r="M3867" s="12">
        <v>0</v>
      </c>
      <c r="N3867" s="12">
        <v>0</v>
      </c>
    </row>
    <row r="3868" spans="1:14">
      <c r="A3868" s="11" t="s">
        <v>1512</v>
      </c>
      <c r="B3868" s="12">
        <v>37</v>
      </c>
      <c r="C3868" s="12">
        <v>41</v>
      </c>
      <c r="D3868" s="12" t="s">
        <v>1495</v>
      </c>
      <c r="E3868" s="12">
        <v>2</v>
      </c>
      <c r="F3868" s="73">
        <v>1</v>
      </c>
      <c r="G3868" s="21">
        <v>10</v>
      </c>
      <c r="H3868" s="12">
        <v>0</v>
      </c>
      <c r="I3868" s="12">
        <v>246</v>
      </c>
      <c r="J3868" s="12">
        <v>0</v>
      </c>
      <c r="K3868" s="12">
        <v>0</v>
      </c>
      <c r="L3868" s="12">
        <v>0</v>
      </c>
      <c r="M3868" s="12">
        <v>0</v>
      </c>
      <c r="N3868" s="12">
        <v>0</v>
      </c>
    </row>
    <row r="3869" spans="1:14">
      <c r="A3869" s="11" t="s">
        <v>1512</v>
      </c>
      <c r="B3869" s="12">
        <v>37</v>
      </c>
      <c r="C3869" s="12">
        <v>41</v>
      </c>
      <c r="D3869" s="12" t="s">
        <v>566</v>
      </c>
      <c r="E3869" s="12">
        <v>2</v>
      </c>
      <c r="F3869" s="73">
        <v>1</v>
      </c>
      <c r="G3869" s="21">
        <v>10</v>
      </c>
      <c r="H3869" s="12">
        <v>0</v>
      </c>
      <c r="I3869" s="12">
        <v>246</v>
      </c>
      <c r="J3869" s="12">
        <v>0</v>
      </c>
      <c r="K3869" s="12">
        <v>0</v>
      </c>
      <c r="L3869" s="12">
        <v>0</v>
      </c>
      <c r="M3869" s="12">
        <v>0</v>
      </c>
      <c r="N3869" s="12">
        <v>0</v>
      </c>
    </row>
    <row r="3870" spans="1:14">
      <c r="A3870" s="11" t="s">
        <v>1512</v>
      </c>
      <c r="B3870" s="12">
        <v>37</v>
      </c>
      <c r="C3870" s="12">
        <v>41</v>
      </c>
      <c r="D3870" s="12" t="s">
        <v>577</v>
      </c>
      <c r="E3870" s="12">
        <v>2</v>
      </c>
      <c r="F3870" s="73">
        <v>2</v>
      </c>
      <c r="G3870" s="21">
        <v>10</v>
      </c>
      <c r="H3870" s="12">
        <v>0</v>
      </c>
      <c r="I3870" s="12">
        <v>246</v>
      </c>
      <c r="J3870" s="12">
        <v>0</v>
      </c>
      <c r="K3870" s="12">
        <v>0</v>
      </c>
      <c r="L3870" s="12">
        <v>0</v>
      </c>
      <c r="M3870" s="12">
        <v>0</v>
      </c>
      <c r="N3870" s="12">
        <v>0</v>
      </c>
    </row>
    <row r="3871" spans="1:14">
      <c r="A3871" s="11" t="s">
        <v>1512</v>
      </c>
      <c r="B3871" s="12">
        <v>37</v>
      </c>
      <c r="C3871" s="12">
        <v>41</v>
      </c>
      <c r="D3871" s="12" t="s">
        <v>579</v>
      </c>
      <c r="E3871" s="12">
        <v>2</v>
      </c>
      <c r="F3871" s="73">
        <v>1</v>
      </c>
      <c r="G3871" s="21">
        <v>10</v>
      </c>
      <c r="H3871" s="12">
        <v>0</v>
      </c>
      <c r="I3871" s="12">
        <v>246</v>
      </c>
      <c r="J3871" s="12">
        <v>0</v>
      </c>
      <c r="K3871" s="12">
        <v>0</v>
      </c>
      <c r="L3871" s="12">
        <v>0</v>
      </c>
      <c r="M3871" s="12">
        <v>0</v>
      </c>
      <c r="N3871" s="12">
        <v>0</v>
      </c>
    </row>
    <row r="3872" spans="1:14">
      <c r="A3872" s="11" t="s">
        <v>1512</v>
      </c>
      <c r="B3872" s="12">
        <v>37</v>
      </c>
      <c r="C3872" s="12">
        <v>41</v>
      </c>
      <c r="D3872" s="12" t="s">
        <v>1495</v>
      </c>
      <c r="E3872" s="12">
        <v>2</v>
      </c>
      <c r="F3872" s="73">
        <v>1</v>
      </c>
      <c r="G3872" s="21">
        <v>10</v>
      </c>
      <c r="H3872" s="12">
        <v>0</v>
      </c>
      <c r="I3872" s="12">
        <v>246</v>
      </c>
      <c r="J3872" s="12">
        <v>0</v>
      </c>
      <c r="K3872" s="12">
        <v>0</v>
      </c>
      <c r="L3872" s="12">
        <v>0</v>
      </c>
      <c r="M3872" s="12">
        <v>0</v>
      </c>
      <c r="N3872" s="12">
        <v>0</v>
      </c>
    </row>
    <row r="3873" spans="1:14">
      <c r="A3873" s="11" t="s">
        <v>1512</v>
      </c>
      <c r="B3873" s="12">
        <v>63</v>
      </c>
      <c r="C3873" s="12">
        <v>41</v>
      </c>
      <c r="D3873" s="12" t="s">
        <v>566</v>
      </c>
      <c r="E3873" s="12">
        <v>2</v>
      </c>
      <c r="F3873" s="73">
        <v>1</v>
      </c>
      <c r="G3873" s="21">
        <v>10</v>
      </c>
      <c r="H3873" s="12">
        <v>0</v>
      </c>
      <c r="I3873" s="12">
        <v>246</v>
      </c>
      <c r="J3873" s="12">
        <v>0</v>
      </c>
      <c r="K3873" s="12">
        <v>0</v>
      </c>
      <c r="L3873" s="12">
        <v>0</v>
      </c>
      <c r="M3873" s="12">
        <v>0</v>
      </c>
      <c r="N3873" s="12">
        <v>0</v>
      </c>
    </row>
    <row r="3874" spans="1:14">
      <c r="A3874" s="11" t="s">
        <v>1512</v>
      </c>
      <c r="B3874" s="12">
        <v>63</v>
      </c>
      <c r="C3874" s="12">
        <v>41</v>
      </c>
      <c r="D3874" s="12" t="s">
        <v>577</v>
      </c>
      <c r="E3874" s="12">
        <v>2</v>
      </c>
      <c r="F3874" s="73">
        <v>2</v>
      </c>
      <c r="G3874" s="21">
        <v>10</v>
      </c>
      <c r="H3874" s="12">
        <v>0</v>
      </c>
      <c r="I3874" s="12">
        <v>246</v>
      </c>
      <c r="J3874" s="12">
        <v>0</v>
      </c>
      <c r="K3874" s="12">
        <v>0</v>
      </c>
      <c r="L3874" s="12">
        <v>0</v>
      </c>
      <c r="M3874" s="12">
        <v>0</v>
      </c>
      <c r="N3874" s="12">
        <v>0</v>
      </c>
    </row>
    <row r="3875" spans="1:14">
      <c r="A3875" s="11" t="s">
        <v>1512</v>
      </c>
      <c r="B3875" s="12">
        <v>63</v>
      </c>
      <c r="C3875" s="12">
        <v>41</v>
      </c>
      <c r="D3875" s="12" t="s">
        <v>579</v>
      </c>
      <c r="E3875" s="12">
        <v>2</v>
      </c>
      <c r="F3875" s="73">
        <v>1</v>
      </c>
      <c r="G3875" s="21">
        <v>10</v>
      </c>
      <c r="H3875" s="12">
        <v>0</v>
      </c>
      <c r="I3875" s="12">
        <v>246</v>
      </c>
      <c r="J3875" s="12">
        <v>0</v>
      </c>
      <c r="K3875" s="12">
        <v>0</v>
      </c>
      <c r="L3875" s="12">
        <v>0</v>
      </c>
      <c r="M3875" s="12">
        <v>0</v>
      </c>
      <c r="N3875" s="12">
        <v>0</v>
      </c>
    </row>
    <row r="3876" spans="1:14">
      <c r="A3876" s="11" t="s">
        <v>1512</v>
      </c>
      <c r="B3876" s="12">
        <v>63</v>
      </c>
      <c r="C3876" s="12">
        <v>41</v>
      </c>
      <c r="D3876" s="12" t="s">
        <v>568</v>
      </c>
      <c r="E3876" s="12">
        <v>2</v>
      </c>
      <c r="F3876" s="73">
        <v>1</v>
      </c>
      <c r="G3876" s="21">
        <v>10</v>
      </c>
      <c r="H3876" s="12">
        <v>0</v>
      </c>
      <c r="I3876" s="12">
        <v>246</v>
      </c>
      <c r="J3876" s="12">
        <v>0</v>
      </c>
      <c r="K3876" s="12">
        <v>0</v>
      </c>
      <c r="L3876" s="12">
        <v>0</v>
      </c>
      <c r="M3876" s="12">
        <v>0</v>
      </c>
      <c r="N3876" s="12">
        <v>0</v>
      </c>
    </row>
    <row r="3877" spans="1:14">
      <c r="A3877" s="11" t="s">
        <v>1512</v>
      </c>
      <c r="B3877" s="12">
        <v>63</v>
      </c>
      <c r="C3877" s="12">
        <v>41</v>
      </c>
      <c r="D3877" s="12" t="s">
        <v>1495</v>
      </c>
      <c r="E3877" s="12">
        <v>2</v>
      </c>
      <c r="F3877" s="73">
        <v>1</v>
      </c>
      <c r="G3877" s="21">
        <v>10</v>
      </c>
      <c r="H3877" s="12">
        <v>0</v>
      </c>
      <c r="I3877" s="12">
        <v>246</v>
      </c>
      <c r="J3877" s="12">
        <v>0</v>
      </c>
      <c r="K3877" s="12">
        <v>0</v>
      </c>
      <c r="L3877" s="12">
        <v>0</v>
      </c>
      <c r="M3877" s="12">
        <v>0</v>
      </c>
      <c r="N3877" s="12">
        <v>0</v>
      </c>
    </row>
    <row r="3878" spans="1:14">
      <c r="A3878" s="11" t="s">
        <v>1512</v>
      </c>
      <c r="B3878" s="12">
        <v>89</v>
      </c>
      <c r="C3878" s="12">
        <v>41</v>
      </c>
      <c r="D3878" s="12" t="s">
        <v>566</v>
      </c>
      <c r="E3878" s="12">
        <v>2</v>
      </c>
      <c r="F3878" s="73">
        <v>1</v>
      </c>
      <c r="G3878" s="21">
        <v>10</v>
      </c>
      <c r="H3878" s="12">
        <v>0</v>
      </c>
      <c r="I3878" s="12">
        <v>246</v>
      </c>
      <c r="J3878" s="12">
        <v>0</v>
      </c>
      <c r="K3878" s="12">
        <v>0</v>
      </c>
      <c r="L3878" s="12">
        <v>0</v>
      </c>
      <c r="M3878" s="12">
        <v>0</v>
      </c>
      <c r="N3878" s="12">
        <v>0</v>
      </c>
    </row>
    <row r="3879" spans="1:14">
      <c r="A3879" s="11" t="s">
        <v>1512</v>
      </c>
      <c r="B3879" s="12">
        <v>89</v>
      </c>
      <c r="C3879" s="12">
        <v>41</v>
      </c>
      <c r="D3879" s="12" t="s">
        <v>1495</v>
      </c>
      <c r="E3879" s="12">
        <v>2</v>
      </c>
      <c r="F3879" s="73">
        <v>1</v>
      </c>
      <c r="G3879" s="21">
        <v>10</v>
      </c>
      <c r="H3879" s="12">
        <v>0</v>
      </c>
      <c r="I3879" s="12">
        <v>246</v>
      </c>
      <c r="J3879" s="12">
        <v>0</v>
      </c>
      <c r="K3879" s="12">
        <v>0</v>
      </c>
      <c r="L3879" s="12">
        <v>0</v>
      </c>
      <c r="M3879" s="12">
        <v>0</v>
      </c>
      <c r="N3879" s="12">
        <v>0</v>
      </c>
    </row>
    <row r="3880" spans="1:14">
      <c r="A3880" s="11" t="s">
        <v>1512</v>
      </c>
      <c r="B3880" s="12">
        <v>89</v>
      </c>
      <c r="C3880" s="12">
        <v>41</v>
      </c>
      <c r="D3880" s="12" t="s">
        <v>577</v>
      </c>
      <c r="E3880" s="12">
        <v>2</v>
      </c>
      <c r="F3880" s="73">
        <v>2</v>
      </c>
      <c r="G3880" s="21">
        <v>10</v>
      </c>
      <c r="H3880" s="12">
        <v>0</v>
      </c>
      <c r="I3880" s="12">
        <v>246</v>
      </c>
      <c r="J3880" s="12">
        <v>0</v>
      </c>
      <c r="K3880" s="12">
        <v>0</v>
      </c>
      <c r="L3880" s="12">
        <v>0</v>
      </c>
      <c r="M3880" s="12">
        <v>0</v>
      </c>
      <c r="N3880" s="12">
        <v>0</v>
      </c>
    </row>
    <row r="3881" spans="1:14">
      <c r="A3881" s="11" t="s">
        <v>1512</v>
      </c>
      <c r="B3881" s="12">
        <v>89</v>
      </c>
      <c r="C3881" s="12">
        <v>41</v>
      </c>
      <c r="D3881" s="12" t="s">
        <v>579</v>
      </c>
      <c r="E3881" s="12">
        <v>2</v>
      </c>
      <c r="F3881" s="73">
        <v>1</v>
      </c>
      <c r="G3881" s="21">
        <v>10</v>
      </c>
      <c r="H3881" s="12">
        <v>0</v>
      </c>
      <c r="I3881" s="12">
        <v>246</v>
      </c>
      <c r="J3881" s="12">
        <v>0</v>
      </c>
      <c r="K3881" s="12">
        <v>0</v>
      </c>
      <c r="L3881" s="12">
        <v>0</v>
      </c>
      <c r="M3881" s="12">
        <v>0</v>
      </c>
      <c r="N3881" s="12">
        <v>0</v>
      </c>
    </row>
    <row r="3882" spans="1:14">
      <c r="A3882" s="11" t="s">
        <v>1512</v>
      </c>
      <c r="B3882" s="12">
        <v>89</v>
      </c>
      <c r="C3882" s="12">
        <v>41</v>
      </c>
      <c r="D3882" s="12" t="s">
        <v>568</v>
      </c>
      <c r="E3882" s="12">
        <v>2</v>
      </c>
      <c r="F3882" s="73">
        <v>1</v>
      </c>
      <c r="G3882" s="21">
        <v>10</v>
      </c>
      <c r="H3882" s="12">
        <v>0</v>
      </c>
      <c r="I3882" s="12">
        <v>246</v>
      </c>
      <c r="J3882" s="12">
        <v>0</v>
      </c>
      <c r="K3882" s="12">
        <v>0</v>
      </c>
      <c r="L3882" s="12">
        <v>0</v>
      </c>
      <c r="M3882" s="12">
        <v>0</v>
      </c>
      <c r="N3882" s="12">
        <v>0</v>
      </c>
    </row>
    <row r="3883" spans="1:14">
      <c r="A3883" s="11" t="s">
        <v>1512</v>
      </c>
      <c r="B3883" s="12">
        <v>12</v>
      </c>
      <c r="C3883" s="12">
        <v>74</v>
      </c>
      <c r="D3883" s="12" t="s">
        <v>566</v>
      </c>
      <c r="E3883" s="12">
        <v>2</v>
      </c>
      <c r="F3883" s="73">
        <v>1</v>
      </c>
      <c r="G3883" s="21">
        <v>10</v>
      </c>
      <c r="H3883" s="12">
        <v>0</v>
      </c>
      <c r="I3883" s="12">
        <v>246</v>
      </c>
      <c r="J3883" s="12">
        <v>0</v>
      </c>
      <c r="K3883" s="12">
        <v>0</v>
      </c>
      <c r="L3883" s="12">
        <v>0</v>
      </c>
      <c r="M3883" s="12">
        <v>0</v>
      </c>
      <c r="N3883" s="12">
        <v>0</v>
      </c>
    </row>
    <row r="3884" spans="1:14">
      <c r="A3884" s="11" t="s">
        <v>1512</v>
      </c>
      <c r="B3884" s="12">
        <v>12</v>
      </c>
      <c r="C3884" s="12">
        <v>74</v>
      </c>
      <c r="D3884" s="12" t="s">
        <v>1495</v>
      </c>
      <c r="E3884" s="12">
        <v>2</v>
      </c>
      <c r="F3884" s="73">
        <v>1</v>
      </c>
      <c r="G3884" s="21">
        <v>10</v>
      </c>
      <c r="H3884" s="12">
        <v>0</v>
      </c>
      <c r="I3884" s="12">
        <v>246</v>
      </c>
      <c r="J3884" s="12">
        <v>0</v>
      </c>
      <c r="K3884" s="12">
        <v>0</v>
      </c>
      <c r="L3884" s="12">
        <v>0</v>
      </c>
      <c r="M3884" s="12">
        <v>0</v>
      </c>
      <c r="N3884" s="12">
        <v>0</v>
      </c>
    </row>
    <row r="3885" spans="1:14">
      <c r="A3885" s="11" t="s">
        <v>1512</v>
      </c>
      <c r="B3885" s="12">
        <v>12</v>
      </c>
      <c r="C3885" s="12">
        <v>74</v>
      </c>
      <c r="D3885" s="12" t="s">
        <v>577</v>
      </c>
      <c r="E3885" s="12">
        <v>2</v>
      </c>
      <c r="F3885" s="73">
        <v>2</v>
      </c>
      <c r="G3885" s="21">
        <v>10</v>
      </c>
      <c r="H3885" s="12">
        <v>0</v>
      </c>
      <c r="I3885" s="12">
        <v>246</v>
      </c>
      <c r="J3885" s="12">
        <v>0</v>
      </c>
      <c r="K3885" s="12">
        <v>0</v>
      </c>
      <c r="L3885" s="12">
        <v>0</v>
      </c>
      <c r="M3885" s="12">
        <v>0</v>
      </c>
      <c r="N3885" s="12">
        <v>0</v>
      </c>
    </row>
    <row r="3886" spans="1:14">
      <c r="A3886" s="11" t="s">
        <v>1512</v>
      </c>
      <c r="B3886" s="12">
        <v>12</v>
      </c>
      <c r="C3886" s="12">
        <v>74</v>
      </c>
      <c r="D3886" s="12" t="s">
        <v>579</v>
      </c>
      <c r="E3886" s="12">
        <v>2</v>
      </c>
      <c r="F3886" s="73">
        <v>1</v>
      </c>
      <c r="G3886" s="21">
        <v>10</v>
      </c>
      <c r="H3886" s="12">
        <v>0</v>
      </c>
      <c r="I3886" s="12">
        <v>246</v>
      </c>
      <c r="J3886" s="12">
        <v>0</v>
      </c>
      <c r="K3886" s="12">
        <v>0</v>
      </c>
      <c r="L3886" s="12">
        <v>0</v>
      </c>
      <c r="M3886" s="12">
        <v>0</v>
      </c>
      <c r="N3886" s="12">
        <v>0</v>
      </c>
    </row>
    <row r="3887" spans="1:14">
      <c r="A3887" s="11" t="s">
        <v>1512</v>
      </c>
      <c r="B3887" s="12">
        <v>12</v>
      </c>
      <c r="C3887" s="12">
        <v>74</v>
      </c>
      <c r="D3887" s="12" t="s">
        <v>568</v>
      </c>
      <c r="E3887" s="12">
        <v>2</v>
      </c>
      <c r="F3887" s="73">
        <v>1</v>
      </c>
      <c r="G3887" s="21">
        <v>10</v>
      </c>
      <c r="H3887" s="12">
        <v>0</v>
      </c>
      <c r="I3887" s="12">
        <v>246</v>
      </c>
      <c r="J3887" s="12">
        <v>0</v>
      </c>
      <c r="K3887" s="12">
        <v>0</v>
      </c>
      <c r="L3887" s="12">
        <v>0</v>
      </c>
      <c r="M3887" s="12">
        <v>0</v>
      </c>
      <c r="N3887" s="12">
        <v>0</v>
      </c>
    </row>
    <row r="3888" spans="1:14">
      <c r="A3888" s="11" t="s">
        <v>1512</v>
      </c>
      <c r="B3888" s="12">
        <v>37</v>
      </c>
      <c r="C3888" s="12">
        <v>73</v>
      </c>
      <c r="D3888" s="12" t="s">
        <v>566</v>
      </c>
      <c r="E3888" s="12">
        <v>2</v>
      </c>
      <c r="F3888" s="73">
        <v>1</v>
      </c>
      <c r="G3888" s="21">
        <v>10</v>
      </c>
      <c r="H3888" s="12">
        <v>0</v>
      </c>
      <c r="I3888" s="12">
        <v>246</v>
      </c>
      <c r="J3888" s="12">
        <v>0</v>
      </c>
      <c r="K3888" s="12">
        <v>0</v>
      </c>
      <c r="L3888" s="12">
        <v>0</v>
      </c>
      <c r="M3888" s="12">
        <v>0</v>
      </c>
      <c r="N3888" s="12">
        <v>0</v>
      </c>
    </row>
    <row r="3889" spans="1:14">
      <c r="A3889" s="11" t="s">
        <v>1512</v>
      </c>
      <c r="B3889" s="12">
        <v>37</v>
      </c>
      <c r="C3889" s="12">
        <v>73</v>
      </c>
      <c r="D3889" s="12" t="s">
        <v>1495</v>
      </c>
      <c r="E3889" s="12">
        <v>2</v>
      </c>
      <c r="F3889" s="73">
        <v>1</v>
      </c>
      <c r="G3889" s="21">
        <v>10</v>
      </c>
      <c r="H3889" s="12">
        <v>0</v>
      </c>
      <c r="I3889" s="12">
        <v>246</v>
      </c>
      <c r="J3889" s="12">
        <v>0</v>
      </c>
      <c r="K3889" s="12">
        <v>0</v>
      </c>
      <c r="L3889" s="12">
        <v>0</v>
      </c>
      <c r="M3889" s="12">
        <v>0</v>
      </c>
      <c r="N3889" s="12">
        <v>0</v>
      </c>
    </row>
    <row r="3890" spans="1:14">
      <c r="A3890" s="11" t="s">
        <v>1512</v>
      </c>
      <c r="B3890" s="12">
        <v>37</v>
      </c>
      <c r="C3890" s="12">
        <v>73</v>
      </c>
      <c r="D3890" s="12" t="s">
        <v>577</v>
      </c>
      <c r="E3890" s="12">
        <v>2</v>
      </c>
      <c r="F3890" s="73">
        <v>2</v>
      </c>
      <c r="G3890" s="21">
        <v>10</v>
      </c>
      <c r="H3890" s="12">
        <v>0</v>
      </c>
      <c r="I3890" s="12">
        <v>246</v>
      </c>
      <c r="J3890" s="12">
        <v>0</v>
      </c>
      <c r="K3890" s="12">
        <v>0</v>
      </c>
      <c r="L3890" s="12">
        <v>0</v>
      </c>
      <c r="M3890" s="12">
        <v>0</v>
      </c>
      <c r="N3890" s="12">
        <v>0</v>
      </c>
    </row>
    <row r="3891" spans="1:14">
      <c r="A3891" s="11" t="s">
        <v>1512</v>
      </c>
      <c r="B3891" s="12">
        <v>37</v>
      </c>
      <c r="C3891" s="12">
        <v>73</v>
      </c>
      <c r="D3891" s="12" t="s">
        <v>579</v>
      </c>
      <c r="E3891" s="12">
        <v>2</v>
      </c>
      <c r="F3891" s="73">
        <v>1</v>
      </c>
      <c r="G3891" s="21">
        <v>10</v>
      </c>
      <c r="H3891" s="12">
        <v>0</v>
      </c>
      <c r="I3891" s="12">
        <v>246</v>
      </c>
      <c r="J3891" s="12">
        <v>0</v>
      </c>
      <c r="K3891" s="12">
        <v>0</v>
      </c>
      <c r="L3891" s="12">
        <v>0</v>
      </c>
      <c r="M3891" s="12">
        <v>0</v>
      </c>
      <c r="N3891" s="12">
        <v>0</v>
      </c>
    </row>
    <row r="3892" spans="1:14">
      <c r="A3892" s="11" t="s">
        <v>1512</v>
      </c>
      <c r="B3892" s="12">
        <v>37</v>
      </c>
      <c r="C3892" s="12">
        <v>73</v>
      </c>
      <c r="D3892" s="12" t="s">
        <v>568</v>
      </c>
      <c r="E3892" s="12">
        <v>2</v>
      </c>
      <c r="F3892" s="73">
        <v>1</v>
      </c>
      <c r="G3892" s="21">
        <v>10</v>
      </c>
      <c r="H3892" s="12">
        <v>0</v>
      </c>
      <c r="I3892" s="12">
        <v>246</v>
      </c>
      <c r="J3892" s="12">
        <v>0</v>
      </c>
      <c r="K3892" s="12">
        <v>0</v>
      </c>
      <c r="L3892" s="12">
        <v>0</v>
      </c>
      <c r="M3892" s="12">
        <v>0</v>
      </c>
      <c r="N3892" s="12">
        <v>0</v>
      </c>
    </row>
    <row r="3893" spans="1:14">
      <c r="A3893" s="11" t="s">
        <v>1512</v>
      </c>
      <c r="B3893" s="12">
        <v>63</v>
      </c>
      <c r="C3893" s="12">
        <v>73</v>
      </c>
      <c r="D3893" s="12" t="s">
        <v>566</v>
      </c>
      <c r="E3893" s="12">
        <v>2</v>
      </c>
      <c r="F3893" s="73">
        <v>1</v>
      </c>
      <c r="G3893" s="21">
        <v>10</v>
      </c>
      <c r="H3893" s="12">
        <v>0</v>
      </c>
      <c r="I3893" s="12">
        <v>246</v>
      </c>
      <c r="J3893" s="12">
        <v>0</v>
      </c>
      <c r="K3893" s="12">
        <v>0</v>
      </c>
      <c r="L3893" s="12">
        <v>0</v>
      </c>
      <c r="M3893" s="12">
        <v>0</v>
      </c>
      <c r="N3893" s="12">
        <v>0</v>
      </c>
    </row>
    <row r="3894" spans="1:14">
      <c r="A3894" s="11" t="s">
        <v>1512</v>
      </c>
      <c r="B3894" s="12">
        <v>63</v>
      </c>
      <c r="C3894" s="12">
        <v>73</v>
      </c>
      <c r="D3894" s="12" t="s">
        <v>1495</v>
      </c>
      <c r="E3894" s="12">
        <v>2</v>
      </c>
      <c r="F3894" s="73">
        <v>1</v>
      </c>
      <c r="G3894" s="21">
        <v>10</v>
      </c>
      <c r="H3894" s="12">
        <v>0</v>
      </c>
      <c r="I3894" s="12">
        <v>246</v>
      </c>
      <c r="J3894" s="12">
        <v>0</v>
      </c>
      <c r="K3894" s="12">
        <v>0</v>
      </c>
      <c r="L3894" s="12">
        <v>0</v>
      </c>
      <c r="M3894" s="12">
        <v>0</v>
      </c>
      <c r="N3894" s="12">
        <v>0</v>
      </c>
    </row>
    <row r="3895" spans="1:14">
      <c r="A3895" s="11" t="s">
        <v>1512</v>
      </c>
      <c r="B3895" s="12">
        <v>63</v>
      </c>
      <c r="C3895" s="12">
        <v>73</v>
      </c>
      <c r="D3895" s="12" t="s">
        <v>577</v>
      </c>
      <c r="E3895" s="12">
        <v>2</v>
      </c>
      <c r="F3895" s="73">
        <v>2</v>
      </c>
      <c r="G3895" s="21">
        <v>10</v>
      </c>
      <c r="H3895" s="12">
        <v>0</v>
      </c>
      <c r="I3895" s="12">
        <v>246</v>
      </c>
      <c r="J3895" s="12">
        <v>0</v>
      </c>
      <c r="K3895" s="12">
        <v>0</v>
      </c>
      <c r="L3895" s="12">
        <v>0</v>
      </c>
      <c r="M3895" s="12">
        <v>0</v>
      </c>
      <c r="N3895" s="12">
        <v>0</v>
      </c>
    </row>
    <row r="3896" spans="1:14">
      <c r="A3896" s="11" t="s">
        <v>1512</v>
      </c>
      <c r="B3896" s="12">
        <v>63</v>
      </c>
      <c r="C3896" s="12">
        <v>73</v>
      </c>
      <c r="D3896" s="12" t="s">
        <v>579</v>
      </c>
      <c r="E3896" s="12">
        <v>2</v>
      </c>
      <c r="F3896" s="73">
        <v>1</v>
      </c>
      <c r="G3896" s="21">
        <v>10</v>
      </c>
      <c r="H3896" s="12">
        <v>0</v>
      </c>
      <c r="I3896" s="12">
        <v>246</v>
      </c>
      <c r="J3896" s="12">
        <v>0</v>
      </c>
      <c r="K3896" s="12">
        <v>0</v>
      </c>
      <c r="L3896" s="12">
        <v>0</v>
      </c>
      <c r="M3896" s="12">
        <v>0</v>
      </c>
      <c r="N3896" s="12">
        <v>0</v>
      </c>
    </row>
    <row r="3897" spans="1:14">
      <c r="A3897" s="11" t="s">
        <v>1512</v>
      </c>
      <c r="B3897" s="12">
        <v>63</v>
      </c>
      <c r="C3897" s="12">
        <v>73</v>
      </c>
      <c r="D3897" s="12" t="s">
        <v>568</v>
      </c>
      <c r="E3897" s="12">
        <v>2</v>
      </c>
      <c r="F3897" s="73">
        <v>1</v>
      </c>
      <c r="G3897" s="21">
        <v>10</v>
      </c>
      <c r="H3897" s="12">
        <v>0</v>
      </c>
      <c r="I3897" s="12">
        <v>246</v>
      </c>
      <c r="J3897" s="12">
        <v>0</v>
      </c>
      <c r="K3897" s="12">
        <v>0</v>
      </c>
      <c r="L3897" s="12">
        <v>0</v>
      </c>
      <c r="M3897" s="12">
        <v>0</v>
      </c>
      <c r="N3897" s="12">
        <v>0</v>
      </c>
    </row>
    <row r="3898" spans="1:14">
      <c r="A3898" s="11" t="s">
        <v>1512</v>
      </c>
      <c r="B3898" s="12">
        <v>87</v>
      </c>
      <c r="C3898" s="12">
        <v>73</v>
      </c>
      <c r="D3898" s="12" t="s">
        <v>566</v>
      </c>
      <c r="E3898" s="12">
        <v>2</v>
      </c>
      <c r="F3898" s="73">
        <v>1</v>
      </c>
      <c r="G3898" s="21">
        <v>10</v>
      </c>
      <c r="H3898" s="12">
        <v>0</v>
      </c>
      <c r="I3898" s="12">
        <v>246</v>
      </c>
      <c r="J3898" s="12">
        <v>0</v>
      </c>
      <c r="K3898" s="12">
        <v>0</v>
      </c>
      <c r="L3898" s="12">
        <v>0</v>
      </c>
      <c r="M3898" s="12">
        <v>0</v>
      </c>
      <c r="N3898" s="12">
        <v>0</v>
      </c>
    </row>
    <row r="3899" spans="1:14">
      <c r="A3899" s="11" t="s">
        <v>1512</v>
      </c>
      <c r="B3899" s="12">
        <v>87</v>
      </c>
      <c r="C3899" s="12">
        <v>73</v>
      </c>
      <c r="D3899" s="12" t="s">
        <v>1495</v>
      </c>
      <c r="E3899" s="12">
        <v>2</v>
      </c>
      <c r="F3899" s="73">
        <v>1</v>
      </c>
      <c r="G3899" s="21">
        <v>10</v>
      </c>
      <c r="H3899" s="12">
        <v>0</v>
      </c>
      <c r="I3899" s="12">
        <v>246</v>
      </c>
      <c r="J3899" s="12">
        <v>0</v>
      </c>
      <c r="K3899" s="12">
        <v>0</v>
      </c>
      <c r="L3899" s="12">
        <v>0</v>
      </c>
      <c r="M3899" s="12">
        <v>0</v>
      </c>
      <c r="N3899" s="12">
        <v>0</v>
      </c>
    </row>
    <row r="3900" spans="1:14">
      <c r="A3900" s="11" t="s">
        <v>1512</v>
      </c>
      <c r="B3900" s="12">
        <v>87</v>
      </c>
      <c r="C3900" s="12">
        <v>73</v>
      </c>
      <c r="D3900" s="12" t="s">
        <v>577</v>
      </c>
      <c r="E3900" s="12">
        <v>2</v>
      </c>
      <c r="F3900" s="73">
        <v>2</v>
      </c>
      <c r="G3900" s="21">
        <v>10</v>
      </c>
      <c r="H3900" s="12">
        <v>0</v>
      </c>
      <c r="I3900" s="12">
        <v>246</v>
      </c>
      <c r="J3900" s="12">
        <v>0</v>
      </c>
      <c r="K3900" s="12">
        <v>0</v>
      </c>
      <c r="L3900" s="12">
        <v>0</v>
      </c>
      <c r="M3900" s="12">
        <v>0</v>
      </c>
      <c r="N3900" s="12">
        <v>0</v>
      </c>
    </row>
    <row r="3901" spans="1:14">
      <c r="A3901" s="11" t="s">
        <v>1512</v>
      </c>
      <c r="B3901" s="12">
        <v>87</v>
      </c>
      <c r="C3901" s="12">
        <v>73</v>
      </c>
      <c r="D3901" s="12" t="s">
        <v>579</v>
      </c>
      <c r="E3901" s="12">
        <v>2</v>
      </c>
      <c r="F3901" s="73">
        <v>1</v>
      </c>
      <c r="G3901" s="21">
        <v>10</v>
      </c>
      <c r="H3901" s="12">
        <v>0</v>
      </c>
      <c r="I3901" s="12">
        <v>246</v>
      </c>
      <c r="J3901" s="12">
        <v>0</v>
      </c>
      <c r="K3901" s="12">
        <v>0</v>
      </c>
      <c r="L3901" s="12">
        <v>0</v>
      </c>
      <c r="M3901" s="12">
        <v>0</v>
      </c>
      <c r="N3901" s="12">
        <v>0</v>
      </c>
    </row>
    <row r="3902" spans="1:14">
      <c r="A3902" s="11" t="s">
        <v>1512</v>
      </c>
      <c r="B3902" s="12">
        <v>87</v>
      </c>
      <c r="C3902" s="12">
        <v>73</v>
      </c>
      <c r="D3902" s="12" t="s">
        <v>568</v>
      </c>
      <c r="E3902" s="12">
        <v>2</v>
      </c>
      <c r="F3902" s="73">
        <v>1</v>
      </c>
      <c r="G3902" s="21">
        <v>10</v>
      </c>
      <c r="H3902" s="12">
        <v>0</v>
      </c>
      <c r="I3902" s="12">
        <v>246</v>
      </c>
      <c r="J3902" s="12">
        <v>0</v>
      </c>
      <c r="K3902" s="12">
        <v>0</v>
      </c>
      <c r="L3902" s="12">
        <v>0</v>
      </c>
      <c r="M3902" s="12">
        <v>0</v>
      </c>
      <c r="N3902" s="12">
        <v>0</v>
      </c>
    </row>
    <row r="3903" spans="1:14">
      <c r="A3903" s="11" t="s">
        <v>1512</v>
      </c>
      <c r="B3903" s="12">
        <v>50</v>
      </c>
      <c r="C3903" s="12">
        <v>50</v>
      </c>
      <c r="D3903" s="12" t="s">
        <v>565</v>
      </c>
      <c r="E3903" s="12">
        <v>50</v>
      </c>
      <c r="F3903" s="73">
        <v>2</v>
      </c>
      <c r="G3903" s="21">
        <v>60</v>
      </c>
      <c r="H3903" s="12">
        <v>0</v>
      </c>
      <c r="I3903" s="12">
        <v>246</v>
      </c>
      <c r="J3903" s="12">
        <v>0</v>
      </c>
      <c r="K3903" s="12">
        <v>0</v>
      </c>
      <c r="L3903" s="12">
        <v>0</v>
      </c>
      <c r="M3903" s="12">
        <v>0</v>
      </c>
      <c r="N3903" s="12">
        <v>0</v>
      </c>
    </row>
    <row r="3904" spans="1:14">
      <c r="A3904" s="11" t="s">
        <v>1512</v>
      </c>
      <c r="B3904" s="12">
        <v>50</v>
      </c>
      <c r="C3904" s="12">
        <v>50</v>
      </c>
      <c r="D3904" s="12" t="s">
        <v>564</v>
      </c>
      <c r="E3904" s="12">
        <v>50</v>
      </c>
      <c r="F3904" s="73">
        <v>2</v>
      </c>
      <c r="G3904" s="21">
        <v>60</v>
      </c>
      <c r="H3904" s="12">
        <v>0</v>
      </c>
      <c r="I3904" s="12">
        <v>246</v>
      </c>
      <c r="J3904" s="12">
        <v>0</v>
      </c>
      <c r="K3904" s="12">
        <v>0</v>
      </c>
      <c r="L3904" s="12">
        <v>0</v>
      </c>
      <c r="M3904" s="12">
        <v>0</v>
      </c>
      <c r="N3904" s="12">
        <v>0</v>
      </c>
    </row>
    <row r="3905" spans="1:14">
      <c r="A3905" s="11" t="s">
        <v>1512</v>
      </c>
      <c r="B3905" s="12">
        <v>50</v>
      </c>
      <c r="C3905" s="12">
        <v>50</v>
      </c>
      <c r="D3905" s="12" t="s">
        <v>567</v>
      </c>
      <c r="E3905" s="12">
        <v>50</v>
      </c>
      <c r="F3905" s="73">
        <v>2</v>
      </c>
      <c r="G3905" s="21">
        <v>60</v>
      </c>
      <c r="H3905" s="12">
        <v>0</v>
      </c>
      <c r="I3905" s="12">
        <v>246</v>
      </c>
      <c r="J3905" s="12">
        <v>0</v>
      </c>
      <c r="K3905" s="12">
        <v>0</v>
      </c>
      <c r="L3905" s="12">
        <v>0</v>
      </c>
      <c r="M3905" s="12">
        <v>0</v>
      </c>
      <c r="N3905" s="12">
        <v>0</v>
      </c>
    </row>
    <row r="3907" spans="1:14">
      <c r="A3907" s="11" t="s">
        <v>1513</v>
      </c>
      <c r="B3907" s="12">
        <v>11</v>
      </c>
      <c r="C3907" s="12">
        <v>13</v>
      </c>
      <c r="D3907" s="12" t="s">
        <v>566</v>
      </c>
      <c r="E3907" s="12">
        <v>2</v>
      </c>
      <c r="F3907" s="73">
        <v>1</v>
      </c>
      <c r="G3907" s="21">
        <v>10</v>
      </c>
      <c r="H3907" s="12">
        <v>0</v>
      </c>
      <c r="I3907" s="12">
        <v>246</v>
      </c>
      <c r="J3907" s="12">
        <v>0</v>
      </c>
      <c r="K3907" s="12">
        <v>0</v>
      </c>
      <c r="L3907" s="12">
        <v>0</v>
      </c>
      <c r="M3907" s="12">
        <v>0</v>
      </c>
      <c r="N3907" s="12">
        <v>0</v>
      </c>
    </row>
    <row r="3908" spans="1:14">
      <c r="A3908" s="11" t="s">
        <v>1513</v>
      </c>
      <c r="B3908" s="12">
        <v>11</v>
      </c>
      <c r="C3908" s="12">
        <v>13</v>
      </c>
      <c r="D3908" s="12" t="s">
        <v>568</v>
      </c>
      <c r="E3908" s="12">
        <v>2</v>
      </c>
      <c r="F3908" s="73">
        <v>1</v>
      </c>
      <c r="G3908" s="21">
        <v>10</v>
      </c>
      <c r="H3908" s="12">
        <v>0</v>
      </c>
      <c r="I3908" s="12">
        <v>246</v>
      </c>
      <c r="J3908" s="12">
        <v>0</v>
      </c>
      <c r="K3908" s="12">
        <v>0</v>
      </c>
      <c r="L3908" s="12">
        <v>0</v>
      </c>
      <c r="M3908" s="12">
        <v>0</v>
      </c>
      <c r="N3908" s="12">
        <v>0</v>
      </c>
    </row>
    <row r="3909" spans="1:14">
      <c r="A3909" s="11" t="s">
        <v>1513</v>
      </c>
      <c r="B3909" s="12">
        <v>11</v>
      </c>
      <c r="C3909" s="12">
        <v>13</v>
      </c>
      <c r="D3909" s="12" t="s">
        <v>1495</v>
      </c>
      <c r="E3909" s="12">
        <v>2</v>
      </c>
      <c r="F3909" s="73">
        <v>1</v>
      </c>
      <c r="G3909" s="21">
        <v>10</v>
      </c>
      <c r="H3909" s="12">
        <v>0</v>
      </c>
      <c r="I3909" s="12">
        <v>246</v>
      </c>
      <c r="J3909" s="12">
        <v>0</v>
      </c>
      <c r="K3909" s="12">
        <v>0</v>
      </c>
      <c r="L3909" s="12">
        <v>0</v>
      </c>
      <c r="M3909" s="12">
        <v>0</v>
      </c>
      <c r="N3909" s="12">
        <v>0</v>
      </c>
    </row>
    <row r="3910" spans="1:14">
      <c r="A3910" s="11" t="s">
        <v>1513</v>
      </c>
      <c r="B3910" s="12">
        <v>11</v>
      </c>
      <c r="C3910" s="12">
        <v>13</v>
      </c>
      <c r="D3910" s="12" t="s">
        <v>577</v>
      </c>
      <c r="E3910" s="12">
        <v>2</v>
      </c>
      <c r="F3910" s="73">
        <v>2</v>
      </c>
      <c r="G3910" s="21">
        <v>10</v>
      </c>
      <c r="H3910" s="12">
        <v>0</v>
      </c>
      <c r="I3910" s="12">
        <v>246</v>
      </c>
      <c r="J3910" s="12">
        <v>0</v>
      </c>
      <c r="K3910" s="12">
        <v>0</v>
      </c>
      <c r="L3910" s="12">
        <v>0</v>
      </c>
      <c r="M3910" s="12">
        <v>0</v>
      </c>
      <c r="N3910" s="12">
        <v>0</v>
      </c>
    </row>
    <row r="3911" spans="1:14">
      <c r="A3911" s="11" t="s">
        <v>1513</v>
      </c>
      <c r="B3911" s="12">
        <v>11</v>
      </c>
      <c r="C3911" s="12">
        <v>13</v>
      </c>
      <c r="D3911" s="12" t="s">
        <v>579</v>
      </c>
      <c r="E3911" s="12">
        <v>2</v>
      </c>
      <c r="F3911" s="73">
        <v>1</v>
      </c>
      <c r="G3911" s="21">
        <v>10</v>
      </c>
      <c r="H3911" s="12">
        <v>0</v>
      </c>
      <c r="I3911" s="12">
        <v>246</v>
      </c>
      <c r="J3911" s="12">
        <v>0</v>
      </c>
      <c r="K3911" s="12">
        <v>0</v>
      </c>
      <c r="L3911" s="12">
        <v>0</v>
      </c>
      <c r="M3911" s="12">
        <v>0</v>
      </c>
      <c r="N3911" s="12">
        <v>0</v>
      </c>
    </row>
    <row r="3912" spans="1:14">
      <c r="A3912" s="11" t="s">
        <v>1513</v>
      </c>
      <c r="B3912" s="12">
        <v>37</v>
      </c>
      <c r="C3912" s="12">
        <v>13</v>
      </c>
      <c r="D3912" s="12" t="s">
        <v>566</v>
      </c>
      <c r="E3912" s="12">
        <v>2</v>
      </c>
      <c r="F3912" s="73">
        <v>1</v>
      </c>
      <c r="G3912" s="21">
        <v>10</v>
      </c>
      <c r="H3912" s="12">
        <v>0</v>
      </c>
      <c r="I3912" s="12">
        <v>246</v>
      </c>
      <c r="J3912" s="12">
        <v>0</v>
      </c>
      <c r="K3912" s="12">
        <v>0</v>
      </c>
      <c r="L3912" s="12">
        <v>0</v>
      </c>
      <c r="M3912" s="12">
        <v>0</v>
      </c>
      <c r="N3912" s="12">
        <v>0</v>
      </c>
    </row>
    <row r="3913" spans="1:14">
      <c r="A3913" s="11" t="s">
        <v>1513</v>
      </c>
      <c r="B3913" s="12">
        <v>37</v>
      </c>
      <c r="C3913" s="12">
        <v>13</v>
      </c>
      <c r="D3913" s="12" t="s">
        <v>568</v>
      </c>
      <c r="E3913" s="12">
        <v>2</v>
      </c>
      <c r="F3913" s="73">
        <v>1</v>
      </c>
      <c r="G3913" s="21">
        <v>10</v>
      </c>
      <c r="H3913" s="12">
        <v>0</v>
      </c>
      <c r="I3913" s="12">
        <v>246</v>
      </c>
      <c r="J3913" s="12">
        <v>0</v>
      </c>
      <c r="K3913" s="12">
        <v>0</v>
      </c>
      <c r="L3913" s="12">
        <v>0</v>
      </c>
      <c r="M3913" s="12">
        <v>0</v>
      </c>
      <c r="N3913" s="12">
        <v>0</v>
      </c>
    </row>
    <row r="3914" spans="1:14">
      <c r="A3914" s="11" t="s">
        <v>1513</v>
      </c>
      <c r="B3914" s="12">
        <v>37</v>
      </c>
      <c r="C3914" s="12">
        <v>13</v>
      </c>
      <c r="D3914" s="12" t="s">
        <v>1495</v>
      </c>
      <c r="E3914" s="12">
        <v>2</v>
      </c>
      <c r="F3914" s="73">
        <v>1</v>
      </c>
      <c r="G3914" s="21">
        <v>10</v>
      </c>
      <c r="H3914" s="12">
        <v>0</v>
      </c>
      <c r="I3914" s="12">
        <v>246</v>
      </c>
      <c r="J3914" s="12">
        <v>0</v>
      </c>
      <c r="K3914" s="12">
        <v>0</v>
      </c>
      <c r="L3914" s="12">
        <v>0</v>
      </c>
      <c r="M3914" s="12">
        <v>0</v>
      </c>
      <c r="N3914" s="12">
        <v>0</v>
      </c>
    </row>
    <row r="3915" spans="1:14">
      <c r="A3915" s="11" t="s">
        <v>1513</v>
      </c>
      <c r="B3915" s="12">
        <v>37</v>
      </c>
      <c r="C3915" s="12">
        <v>13</v>
      </c>
      <c r="D3915" s="12" t="s">
        <v>577</v>
      </c>
      <c r="E3915" s="12">
        <v>2</v>
      </c>
      <c r="F3915" s="73">
        <v>2</v>
      </c>
      <c r="G3915" s="21">
        <v>10</v>
      </c>
      <c r="H3915" s="12">
        <v>0</v>
      </c>
      <c r="I3915" s="12">
        <v>246</v>
      </c>
      <c r="J3915" s="12">
        <v>0</v>
      </c>
      <c r="K3915" s="12">
        <v>0</v>
      </c>
      <c r="L3915" s="12">
        <v>0</v>
      </c>
      <c r="M3915" s="12">
        <v>0</v>
      </c>
      <c r="N3915" s="12">
        <v>0</v>
      </c>
    </row>
    <row r="3916" spans="1:14">
      <c r="A3916" s="11" t="s">
        <v>1513</v>
      </c>
      <c r="B3916" s="12">
        <v>37</v>
      </c>
      <c r="C3916" s="12">
        <v>13</v>
      </c>
      <c r="D3916" s="12" t="s">
        <v>579</v>
      </c>
      <c r="E3916" s="12">
        <v>2</v>
      </c>
      <c r="F3916" s="73">
        <v>1</v>
      </c>
      <c r="G3916" s="21">
        <v>10</v>
      </c>
      <c r="H3916" s="12">
        <v>0</v>
      </c>
      <c r="I3916" s="12">
        <v>246</v>
      </c>
      <c r="J3916" s="12">
        <v>0</v>
      </c>
      <c r="K3916" s="12">
        <v>0</v>
      </c>
      <c r="L3916" s="12">
        <v>0</v>
      </c>
      <c r="M3916" s="12">
        <v>0</v>
      </c>
      <c r="N3916" s="12">
        <v>0</v>
      </c>
    </row>
    <row r="3917" spans="1:14">
      <c r="A3917" s="11" t="s">
        <v>1513</v>
      </c>
      <c r="B3917" s="12">
        <v>63</v>
      </c>
      <c r="C3917" s="12">
        <v>13</v>
      </c>
      <c r="D3917" s="12" t="s">
        <v>566</v>
      </c>
      <c r="E3917" s="12">
        <v>2</v>
      </c>
      <c r="F3917" s="73">
        <v>1</v>
      </c>
      <c r="G3917" s="21">
        <v>10</v>
      </c>
      <c r="H3917" s="12">
        <v>0</v>
      </c>
      <c r="I3917" s="12">
        <v>246</v>
      </c>
      <c r="J3917" s="12">
        <v>0</v>
      </c>
      <c r="K3917" s="12">
        <v>0</v>
      </c>
      <c r="L3917" s="12">
        <v>0</v>
      </c>
      <c r="M3917" s="12">
        <v>0</v>
      </c>
      <c r="N3917" s="12">
        <v>0</v>
      </c>
    </row>
    <row r="3918" spans="1:14">
      <c r="A3918" s="11" t="s">
        <v>1513</v>
      </c>
      <c r="B3918" s="12">
        <v>63</v>
      </c>
      <c r="C3918" s="12">
        <v>13</v>
      </c>
      <c r="D3918" s="12" t="s">
        <v>1495</v>
      </c>
      <c r="E3918" s="12">
        <v>2</v>
      </c>
      <c r="F3918" s="73">
        <v>1</v>
      </c>
      <c r="G3918" s="21">
        <v>10</v>
      </c>
      <c r="H3918" s="12">
        <v>0</v>
      </c>
      <c r="I3918" s="12">
        <v>246</v>
      </c>
      <c r="J3918" s="12">
        <v>0</v>
      </c>
      <c r="K3918" s="12">
        <v>0</v>
      </c>
      <c r="L3918" s="12">
        <v>0</v>
      </c>
      <c r="M3918" s="12">
        <v>0</v>
      </c>
      <c r="N3918" s="12">
        <v>0</v>
      </c>
    </row>
    <row r="3919" spans="1:14">
      <c r="A3919" s="11" t="s">
        <v>1513</v>
      </c>
      <c r="B3919" s="12">
        <v>63</v>
      </c>
      <c r="C3919" s="12">
        <v>13</v>
      </c>
      <c r="D3919" s="12" t="s">
        <v>577</v>
      </c>
      <c r="E3919" s="12">
        <v>2</v>
      </c>
      <c r="F3919" s="73">
        <v>2</v>
      </c>
      <c r="G3919" s="21">
        <v>10</v>
      </c>
      <c r="H3919" s="12">
        <v>0</v>
      </c>
      <c r="I3919" s="12">
        <v>246</v>
      </c>
      <c r="J3919" s="12">
        <v>0</v>
      </c>
      <c r="K3919" s="12">
        <v>0</v>
      </c>
      <c r="L3919" s="12">
        <v>0</v>
      </c>
      <c r="M3919" s="12">
        <v>0</v>
      </c>
      <c r="N3919" s="12">
        <v>0</v>
      </c>
    </row>
    <row r="3920" spans="1:14">
      <c r="A3920" s="11" t="s">
        <v>1513</v>
      </c>
      <c r="B3920" s="12">
        <v>63</v>
      </c>
      <c r="C3920" s="12">
        <v>13</v>
      </c>
      <c r="D3920" s="12" t="s">
        <v>579</v>
      </c>
      <c r="E3920" s="12">
        <v>2</v>
      </c>
      <c r="F3920" s="73">
        <v>1</v>
      </c>
      <c r="G3920" s="21">
        <v>10</v>
      </c>
      <c r="H3920" s="12">
        <v>0</v>
      </c>
      <c r="I3920" s="12">
        <v>246</v>
      </c>
      <c r="J3920" s="12">
        <v>0</v>
      </c>
      <c r="K3920" s="12">
        <v>0</v>
      </c>
      <c r="L3920" s="12">
        <v>0</v>
      </c>
      <c r="M3920" s="12">
        <v>0</v>
      </c>
      <c r="N3920" s="12">
        <v>0</v>
      </c>
    </row>
    <row r="3921" spans="1:14">
      <c r="A3921" s="11" t="s">
        <v>1513</v>
      </c>
      <c r="B3921" s="12">
        <v>63</v>
      </c>
      <c r="C3921" s="12">
        <v>13</v>
      </c>
      <c r="D3921" s="12" t="s">
        <v>568</v>
      </c>
      <c r="E3921" s="12">
        <v>2</v>
      </c>
      <c r="F3921" s="73">
        <v>1</v>
      </c>
      <c r="G3921" s="21">
        <v>10</v>
      </c>
      <c r="H3921" s="12">
        <v>0</v>
      </c>
      <c r="I3921" s="12">
        <v>246</v>
      </c>
      <c r="J3921" s="12">
        <v>0</v>
      </c>
      <c r="K3921" s="12">
        <v>0</v>
      </c>
      <c r="L3921" s="12">
        <v>0</v>
      </c>
      <c r="M3921" s="12">
        <v>0</v>
      </c>
      <c r="N3921" s="12">
        <v>0</v>
      </c>
    </row>
    <row r="3922" spans="1:14">
      <c r="A3922" s="11" t="s">
        <v>1513</v>
      </c>
      <c r="B3922" s="12">
        <v>88</v>
      </c>
      <c r="C3922" s="12">
        <v>14</v>
      </c>
      <c r="D3922" s="12" t="s">
        <v>566</v>
      </c>
      <c r="E3922" s="12">
        <v>2</v>
      </c>
      <c r="F3922" s="73">
        <v>1</v>
      </c>
      <c r="G3922" s="21">
        <v>10</v>
      </c>
      <c r="H3922" s="12">
        <v>0</v>
      </c>
      <c r="I3922" s="12">
        <v>246</v>
      </c>
      <c r="J3922" s="12">
        <v>0</v>
      </c>
      <c r="K3922" s="12">
        <v>0</v>
      </c>
      <c r="L3922" s="12">
        <v>0</v>
      </c>
      <c r="M3922" s="12">
        <v>0</v>
      </c>
      <c r="N3922" s="12">
        <v>0</v>
      </c>
    </row>
    <row r="3923" spans="1:14">
      <c r="A3923" s="11" t="s">
        <v>1513</v>
      </c>
      <c r="B3923" s="12">
        <v>88</v>
      </c>
      <c r="C3923" s="12">
        <v>14</v>
      </c>
      <c r="D3923" s="12" t="s">
        <v>1495</v>
      </c>
      <c r="E3923" s="12">
        <v>2</v>
      </c>
      <c r="F3923" s="73">
        <v>1</v>
      </c>
      <c r="G3923" s="21">
        <v>10</v>
      </c>
      <c r="H3923" s="12">
        <v>0</v>
      </c>
      <c r="I3923" s="12">
        <v>246</v>
      </c>
      <c r="J3923" s="12">
        <v>0</v>
      </c>
      <c r="K3923" s="12">
        <v>0</v>
      </c>
      <c r="L3923" s="12">
        <v>0</v>
      </c>
      <c r="M3923" s="12">
        <v>0</v>
      </c>
      <c r="N3923" s="12">
        <v>0</v>
      </c>
    </row>
    <row r="3924" spans="1:14">
      <c r="A3924" s="11" t="s">
        <v>1513</v>
      </c>
      <c r="B3924" s="12">
        <v>88</v>
      </c>
      <c r="C3924" s="12">
        <v>14</v>
      </c>
      <c r="D3924" s="12" t="s">
        <v>577</v>
      </c>
      <c r="E3924" s="12">
        <v>2</v>
      </c>
      <c r="F3924" s="73">
        <v>2</v>
      </c>
      <c r="G3924" s="21">
        <v>10</v>
      </c>
      <c r="H3924" s="12">
        <v>0</v>
      </c>
      <c r="I3924" s="12">
        <v>246</v>
      </c>
      <c r="J3924" s="12">
        <v>0</v>
      </c>
      <c r="K3924" s="12">
        <v>0</v>
      </c>
      <c r="L3924" s="12">
        <v>0</v>
      </c>
      <c r="M3924" s="12">
        <v>0</v>
      </c>
      <c r="N3924" s="12">
        <v>0</v>
      </c>
    </row>
    <row r="3925" spans="1:14">
      <c r="A3925" s="11" t="s">
        <v>1513</v>
      </c>
      <c r="B3925" s="12">
        <v>88</v>
      </c>
      <c r="C3925" s="12">
        <v>14</v>
      </c>
      <c r="D3925" s="12" t="s">
        <v>579</v>
      </c>
      <c r="E3925" s="12">
        <v>2</v>
      </c>
      <c r="F3925" s="73">
        <v>1</v>
      </c>
      <c r="G3925" s="21">
        <v>10</v>
      </c>
      <c r="H3925" s="12">
        <v>0</v>
      </c>
      <c r="I3925" s="12">
        <v>246</v>
      </c>
      <c r="J3925" s="12">
        <v>0</v>
      </c>
      <c r="K3925" s="12">
        <v>0</v>
      </c>
      <c r="L3925" s="12">
        <v>0</v>
      </c>
      <c r="M3925" s="12">
        <v>0</v>
      </c>
      <c r="N3925" s="12">
        <v>0</v>
      </c>
    </row>
    <row r="3926" spans="1:14">
      <c r="A3926" s="11" t="s">
        <v>1513</v>
      </c>
      <c r="B3926" s="12">
        <v>88</v>
      </c>
      <c r="C3926" s="12">
        <v>14</v>
      </c>
      <c r="D3926" s="12" t="s">
        <v>568</v>
      </c>
      <c r="E3926" s="12">
        <v>2</v>
      </c>
      <c r="F3926" s="73">
        <v>1</v>
      </c>
      <c r="G3926" s="21">
        <v>10</v>
      </c>
      <c r="H3926" s="12">
        <v>0</v>
      </c>
      <c r="I3926" s="12">
        <v>246</v>
      </c>
      <c r="J3926" s="12">
        <v>0</v>
      </c>
      <c r="K3926" s="12">
        <v>0</v>
      </c>
      <c r="L3926" s="12">
        <v>0</v>
      </c>
      <c r="M3926" s="12">
        <v>0</v>
      </c>
      <c r="N3926" s="12">
        <v>0</v>
      </c>
    </row>
    <row r="3927" spans="1:14">
      <c r="A3927" s="11" t="s">
        <v>1513</v>
      </c>
      <c r="B3927" s="12">
        <v>11</v>
      </c>
      <c r="C3927" s="12">
        <v>41</v>
      </c>
      <c r="D3927" s="12" t="s">
        <v>566</v>
      </c>
      <c r="E3927" s="12">
        <v>2</v>
      </c>
      <c r="F3927" s="73">
        <v>1</v>
      </c>
      <c r="G3927" s="21">
        <v>10</v>
      </c>
      <c r="H3927" s="12">
        <v>0</v>
      </c>
      <c r="I3927" s="12">
        <v>246</v>
      </c>
      <c r="J3927" s="12">
        <v>0</v>
      </c>
      <c r="K3927" s="12">
        <v>0</v>
      </c>
      <c r="L3927" s="12">
        <v>0</v>
      </c>
      <c r="M3927" s="12">
        <v>0</v>
      </c>
      <c r="N3927" s="12">
        <v>0</v>
      </c>
    </row>
    <row r="3928" spans="1:14">
      <c r="A3928" s="11" t="s">
        <v>1513</v>
      </c>
      <c r="B3928" s="12">
        <v>11</v>
      </c>
      <c r="C3928" s="12">
        <v>41</v>
      </c>
      <c r="D3928" s="12" t="s">
        <v>1495</v>
      </c>
      <c r="E3928" s="12">
        <v>2</v>
      </c>
      <c r="F3928" s="73">
        <v>1</v>
      </c>
      <c r="G3928" s="21">
        <v>10</v>
      </c>
      <c r="H3928" s="12">
        <v>0</v>
      </c>
      <c r="I3928" s="12">
        <v>246</v>
      </c>
      <c r="J3928" s="12">
        <v>0</v>
      </c>
      <c r="K3928" s="12">
        <v>0</v>
      </c>
      <c r="L3928" s="12">
        <v>0</v>
      </c>
      <c r="M3928" s="12">
        <v>0</v>
      </c>
      <c r="N3928" s="12">
        <v>0</v>
      </c>
    </row>
    <row r="3929" spans="1:14">
      <c r="A3929" s="11" t="s">
        <v>1513</v>
      </c>
      <c r="B3929" s="12">
        <v>11</v>
      </c>
      <c r="C3929" s="12">
        <v>41</v>
      </c>
      <c r="D3929" s="12" t="s">
        <v>577</v>
      </c>
      <c r="E3929" s="12">
        <v>2</v>
      </c>
      <c r="F3929" s="73">
        <v>2</v>
      </c>
      <c r="G3929" s="21">
        <v>10</v>
      </c>
      <c r="H3929" s="12">
        <v>0</v>
      </c>
      <c r="I3929" s="12">
        <v>246</v>
      </c>
      <c r="J3929" s="12">
        <v>0</v>
      </c>
      <c r="K3929" s="12">
        <v>0</v>
      </c>
      <c r="L3929" s="12">
        <v>0</v>
      </c>
      <c r="M3929" s="12">
        <v>0</v>
      </c>
      <c r="N3929" s="12">
        <v>0</v>
      </c>
    </row>
    <row r="3930" spans="1:14">
      <c r="A3930" s="11" t="s">
        <v>1513</v>
      </c>
      <c r="B3930" s="12">
        <v>11</v>
      </c>
      <c r="C3930" s="12">
        <v>41</v>
      </c>
      <c r="D3930" s="12" t="s">
        <v>579</v>
      </c>
      <c r="E3930" s="12">
        <v>2</v>
      </c>
      <c r="F3930" s="73">
        <v>1</v>
      </c>
      <c r="G3930" s="21">
        <v>10</v>
      </c>
      <c r="H3930" s="12">
        <v>0</v>
      </c>
      <c r="I3930" s="12">
        <v>246</v>
      </c>
      <c r="J3930" s="12">
        <v>0</v>
      </c>
      <c r="K3930" s="12">
        <v>0</v>
      </c>
      <c r="L3930" s="12">
        <v>0</v>
      </c>
      <c r="M3930" s="12">
        <v>0</v>
      </c>
      <c r="N3930" s="12">
        <v>0</v>
      </c>
    </row>
    <row r="3931" spans="1:14">
      <c r="A3931" s="11" t="s">
        <v>1513</v>
      </c>
      <c r="B3931" s="12">
        <v>11</v>
      </c>
      <c r="C3931" s="12">
        <v>41</v>
      </c>
      <c r="D3931" s="12" t="s">
        <v>568</v>
      </c>
      <c r="E3931" s="12">
        <v>2</v>
      </c>
      <c r="F3931" s="73">
        <v>1</v>
      </c>
      <c r="G3931" s="21">
        <v>10</v>
      </c>
      <c r="H3931" s="12">
        <v>0</v>
      </c>
      <c r="I3931" s="12">
        <v>246</v>
      </c>
      <c r="J3931" s="12">
        <v>0</v>
      </c>
      <c r="K3931" s="12">
        <v>0</v>
      </c>
      <c r="L3931" s="12">
        <v>0</v>
      </c>
      <c r="M3931" s="12">
        <v>0</v>
      </c>
      <c r="N3931" s="12">
        <v>0</v>
      </c>
    </row>
    <row r="3932" spans="1:14">
      <c r="A3932" s="11" t="s">
        <v>1513</v>
      </c>
      <c r="B3932" s="12">
        <v>37</v>
      </c>
      <c r="C3932" s="12">
        <v>41</v>
      </c>
      <c r="D3932" s="12" t="s">
        <v>1495</v>
      </c>
      <c r="E3932" s="12">
        <v>2</v>
      </c>
      <c r="F3932" s="73">
        <v>1</v>
      </c>
      <c r="G3932" s="21">
        <v>10</v>
      </c>
      <c r="H3932" s="12">
        <v>0</v>
      </c>
      <c r="I3932" s="12">
        <v>246</v>
      </c>
      <c r="J3932" s="12">
        <v>0</v>
      </c>
      <c r="K3932" s="12">
        <v>0</v>
      </c>
      <c r="L3932" s="12">
        <v>0</v>
      </c>
      <c r="M3932" s="12">
        <v>0</v>
      </c>
      <c r="N3932" s="12">
        <v>0</v>
      </c>
    </row>
    <row r="3933" spans="1:14">
      <c r="A3933" s="11" t="s">
        <v>1513</v>
      </c>
      <c r="B3933" s="12">
        <v>37</v>
      </c>
      <c r="C3933" s="12">
        <v>41</v>
      </c>
      <c r="D3933" s="12" t="s">
        <v>566</v>
      </c>
      <c r="E3933" s="12">
        <v>2</v>
      </c>
      <c r="F3933" s="73">
        <v>1</v>
      </c>
      <c r="G3933" s="21">
        <v>10</v>
      </c>
      <c r="H3933" s="12">
        <v>0</v>
      </c>
      <c r="I3933" s="12">
        <v>246</v>
      </c>
      <c r="J3933" s="12">
        <v>0</v>
      </c>
      <c r="K3933" s="12">
        <v>0</v>
      </c>
      <c r="L3933" s="12">
        <v>0</v>
      </c>
      <c r="M3933" s="12">
        <v>0</v>
      </c>
      <c r="N3933" s="12">
        <v>0</v>
      </c>
    </row>
    <row r="3934" spans="1:14">
      <c r="A3934" s="11" t="s">
        <v>1513</v>
      </c>
      <c r="B3934" s="12">
        <v>37</v>
      </c>
      <c r="C3934" s="12">
        <v>41</v>
      </c>
      <c r="D3934" s="12" t="s">
        <v>577</v>
      </c>
      <c r="E3934" s="12">
        <v>2</v>
      </c>
      <c r="F3934" s="73">
        <v>2</v>
      </c>
      <c r="G3934" s="21">
        <v>10</v>
      </c>
      <c r="H3934" s="12">
        <v>0</v>
      </c>
      <c r="I3934" s="12">
        <v>246</v>
      </c>
      <c r="J3934" s="12">
        <v>0</v>
      </c>
      <c r="K3934" s="12">
        <v>0</v>
      </c>
      <c r="L3934" s="12">
        <v>0</v>
      </c>
      <c r="M3934" s="12">
        <v>0</v>
      </c>
      <c r="N3934" s="12">
        <v>0</v>
      </c>
    </row>
    <row r="3935" spans="1:14">
      <c r="A3935" s="11" t="s">
        <v>1513</v>
      </c>
      <c r="B3935" s="12">
        <v>37</v>
      </c>
      <c r="C3935" s="12">
        <v>41</v>
      </c>
      <c r="D3935" s="12" t="s">
        <v>579</v>
      </c>
      <c r="E3935" s="12">
        <v>2</v>
      </c>
      <c r="F3935" s="73">
        <v>1</v>
      </c>
      <c r="G3935" s="21">
        <v>10</v>
      </c>
      <c r="H3935" s="12">
        <v>0</v>
      </c>
      <c r="I3935" s="12">
        <v>246</v>
      </c>
      <c r="J3935" s="12">
        <v>0</v>
      </c>
      <c r="K3935" s="12">
        <v>0</v>
      </c>
      <c r="L3935" s="12">
        <v>0</v>
      </c>
      <c r="M3935" s="12">
        <v>0</v>
      </c>
      <c r="N3935" s="12">
        <v>0</v>
      </c>
    </row>
    <row r="3936" spans="1:14">
      <c r="A3936" s="11" t="s">
        <v>1513</v>
      </c>
      <c r="B3936" s="12">
        <v>37</v>
      </c>
      <c r="C3936" s="12">
        <v>41</v>
      </c>
      <c r="D3936" s="12" t="s">
        <v>1495</v>
      </c>
      <c r="E3936" s="12">
        <v>2</v>
      </c>
      <c r="F3936" s="73">
        <v>1</v>
      </c>
      <c r="G3936" s="21">
        <v>10</v>
      </c>
      <c r="H3936" s="12">
        <v>0</v>
      </c>
      <c r="I3936" s="12">
        <v>246</v>
      </c>
      <c r="J3936" s="12">
        <v>0</v>
      </c>
      <c r="K3936" s="12">
        <v>0</v>
      </c>
      <c r="L3936" s="12">
        <v>0</v>
      </c>
      <c r="M3936" s="12">
        <v>0</v>
      </c>
      <c r="N3936" s="12">
        <v>0</v>
      </c>
    </row>
    <row r="3937" spans="1:14">
      <c r="A3937" s="11" t="s">
        <v>1513</v>
      </c>
      <c r="B3937" s="12">
        <v>63</v>
      </c>
      <c r="C3937" s="12">
        <v>41</v>
      </c>
      <c r="D3937" s="12" t="s">
        <v>566</v>
      </c>
      <c r="E3937" s="12">
        <v>2</v>
      </c>
      <c r="F3937" s="73">
        <v>1</v>
      </c>
      <c r="G3937" s="21">
        <v>10</v>
      </c>
      <c r="H3937" s="12">
        <v>0</v>
      </c>
      <c r="I3937" s="12">
        <v>246</v>
      </c>
      <c r="J3937" s="12">
        <v>0</v>
      </c>
      <c r="K3937" s="12">
        <v>0</v>
      </c>
      <c r="L3937" s="12">
        <v>0</v>
      </c>
      <c r="M3937" s="12">
        <v>0</v>
      </c>
      <c r="N3937" s="12">
        <v>0</v>
      </c>
    </row>
    <row r="3938" spans="1:14">
      <c r="A3938" s="11" t="s">
        <v>1513</v>
      </c>
      <c r="B3938" s="12">
        <v>63</v>
      </c>
      <c r="C3938" s="12">
        <v>41</v>
      </c>
      <c r="D3938" s="12" t="s">
        <v>577</v>
      </c>
      <c r="E3938" s="12">
        <v>2</v>
      </c>
      <c r="F3938" s="73">
        <v>2</v>
      </c>
      <c r="G3938" s="21">
        <v>10</v>
      </c>
      <c r="H3938" s="12">
        <v>0</v>
      </c>
      <c r="I3938" s="12">
        <v>246</v>
      </c>
      <c r="J3938" s="12">
        <v>0</v>
      </c>
      <c r="K3938" s="12">
        <v>0</v>
      </c>
      <c r="L3938" s="12">
        <v>0</v>
      </c>
      <c r="M3938" s="12">
        <v>0</v>
      </c>
      <c r="N3938" s="12">
        <v>0</v>
      </c>
    </row>
    <row r="3939" spans="1:14">
      <c r="A3939" s="11" t="s">
        <v>1513</v>
      </c>
      <c r="B3939" s="12">
        <v>63</v>
      </c>
      <c r="C3939" s="12">
        <v>41</v>
      </c>
      <c r="D3939" s="12" t="s">
        <v>579</v>
      </c>
      <c r="E3939" s="12">
        <v>2</v>
      </c>
      <c r="F3939" s="73">
        <v>1</v>
      </c>
      <c r="G3939" s="21">
        <v>10</v>
      </c>
      <c r="H3939" s="12">
        <v>0</v>
      </c>
      <c r="I3939" s="12">
        <v>246</v>
      </c>
      <c r="J3939" s="12">
        <v>0</v>
      </c>
      <c r="K3939" s="12">
        <v>0</v>
      </c>
      <c r="L3939" s="12">
        <v>0</v>
      </c>
      <c r="M3939" s="12">
        <v>0</v>
      </c>
      <c r="N3939" s="12">
        <v>0</v>
      </c>
    </row>
    <row r="3940" spans="1:14">
      <c r="A3940" s="11" t="s">
        <v>1513</v>
      </c>
      <c r="B3940" s="12">
        <v>63</v>
      </c>
      <c r="C3940" s="12">
        <v>41</v>
      </c>
      <c r="D3940" s="12" t="s">
        <v>568</v>
      </c>
      <c r="E3940" s="12">
        <v>2</v>
      </c>
      <c r="F3940" s="73">
        <v>1</v>
      </c>
      <c r="G3940" s="21">
        <v>10</v>
      </c>
      <c r="H3940" s="12">
        <v>0</v>
      </c>
      <c r="I3940" s="12">
        <v>246</v>
      </c>
      <c r="J3940" s="12">
        <v>0</v>
      </c>
      <c r="K3940" s="12">
        <v>0</v>
      </c>
      <c r="L3940" s="12">
        <v>0</v>
      </c>
      <c r="M3940" s="12">
        <v>0</v>
      </c>
      <c r="N3940" s="12">
        <v>0</v>
      </c>
    </row>
    <row r="3941" spans="1:14">
      <c r="A3941" s="11" t="s">
        <v>1513</v>
      </c>
      <c r="B3941" s="12">
        <v>63</v>
      </c>
      <c r="C3941" s="12">
        <v>41</v>
      </c>
      <c r="D3941" s="12" t="s">
        <v>1495</v>
      </c>
      <c r="E3941" s="12">
        <v>2</v>
      </c>
      <c r="F3941" s="73">
        <v>1</v>
      </c>
      <c r="G3941" s="21">
        <v>10</v>
      </c>
      <c r="H3941" s="12">
        <v>0</v>
      </c>
      <c r="I3941" s="12">
        <v>246</v>
      </c>
      <c r="J3941" s="12">
        <v>0</v>
      </c>
      <c r="K3941" s="12">
        <v>0</v>
      </c>
      <c r="L3941" s="12">
        <v>0</v>
      </c>
      <c r="M3941" s="12">
        <v>0</v>
      </c>
      <c r="N3941" s="12">
        <v>0</v>
      </c>
    </row>
    <row r="3942" spans="1:14">
      <c r="A3942" s="11" t="s">
        <v>1513</v>
      </c>
      <c r="B3942" s="12">
        <v>89</v>
      </c>
      <c r="C3942" s="12">
        <v>41</v>
      </c>
      <c r="D3942" s="12" t="s">
        <v>566</v>
      </c>
      <c r="E3942" s="12">
        <v>2</v>
      </c>
      <c r="F3942" s="73">
        <v>1</v>
      </c>
      <c r="G3942" s="21">
        <v>10</v>
      </c>
      <c r="H3942" s="12">
        <v>0</v>
      </c>
      <c r="I3942" s="12">
        <v>246</v>
      </c>
      <c r="J3942" s="12">
        <v>0</v>
      </c>
      <c r="K3942" s="12">
        <v>0</v>
      </c>
      <c r="L3942" s="12">
        <v>0</v>
      </c>
      <c r="M3942" s="12">
        <v>0</v>
      </c>
      <c r="N3942" s="12">
        <v>0</v>
      </c>
    </row>
    <row r="3943" spans="1:14">
      <c r="A3943" s="11" t="s">
        <v>1513</v>
      </c>
      <c r="B3943" s="12">
        <v>89</v>
      </c>
      <c r="C3943" s="12">
        <v>41</v>
      </c>
      <c r="D3943" s="12" t="s">
        <v>1495</v>
      </c>
      <c r="E3943" s="12">
        <v>2</v>
      </c>
      <c r="F3943" s="73">
        <v>1</v>
      </c>
      <c r="G3943" s="21">
        <v>10</v>
      </c>
      <c r="H3943" s="12">
        <v>0</v>
      </c>
      <c r="I3943" s="12">
        <v>246</v>
      </c>
      <c r="J3943" s="12">
        <v>0</v>
      </c>
      <c r="K3943" s="12">
        <v>0</v>
      </c>
      <c r="L3943" s="12">
        <v>0</v>
      </c>
      <c r="M3943" s="12">
        <v>0</v>
      </c>
      <c r="N3943" s="12">
        <v>0</v>
      </c>
    </row>
    <row r="3944" spans="1:14">
      <c r="A3944" s="11" t="s">
        <v>1513</v>
      </c>
      <c r="B3944" s="12">
        <v>89</v>
      </c>
      <c r="C3944" s="12">
        <v>41</v>
      </c>
      <c r="D3944" s="12" t="s">
        <v>577</v>
      </c>
      <c r="E3944" s="12">
        <v>2</v>
      </c>
      <c r="F3944" s="73">
        <v>2</v>
      </c>
      <c r="G3944" s="21">
        <v>10</v>
      </c>
      <c r="H3944" s="12">
        <v>0</v>
      </c>
      <c r="I3944" s="12">
        <v>246</v>
      </c>
      <c r="J3944" s="12">
        <v>0</v>
      </c>
      <c r="K3944" s="12">
        <v>0</v>
      </c>
      <c r="L3944" s="12">
        <v>0</v>
      </c>
      <c r="M3944" s="12">
        <v>0</v>
      </c>
      <c r="N3944" s="12">
        <v>0</v>
      </c>
    </row>
    <row r="3945" spans="1:14">
      <c r="A3945" s="11" t="s">
        <v>1513</v>
      </c>
      <c r="B3945" s="12">
        <v>89</v>
      </c>
      <c r="C3945" s="12">
        <v>41</v>
      </c>
      <c r="D3945" s="12" t="s">
        <v>579</v>
      </c>
      <c r="E3945" s="12">
        <v>2</v>
      </c>
      <c r="F3945" s="73">
        <v>1</v>
      </c>
      <c r="G3945" s="21">
        <v>10</v>
      </c>
      <c r="H3945" s="12">
        <v>0</v>
      </c>
      <c r="I3945" s="12">
        <v>246</v>
      </c>
      <c r="J3945" s="12">
        <v>0</v>
      </c>
      <c r="K3945" s="12">
        <v>0</v>
      </c>
      <c r="L3945" s="12">
        <v>0</v>
      </c>
      <c r="M3945" s="12">
        <v>0</v>
      </c>
      <c r="N3945" s="12">
        <v>0</v>
      </c>
    </row>
    <row r="3946" spans="1:14">
      <c r="A3946" s="11" t="s">
        <v>1513</v>
      </c>
      <c r="B3946" s="12">
        <v>89</v>
      </c>
      <c r="C3946" s="12">
        <v>41</v>
      </c>
      <c r="D3946" s="12" t="s">
        <v>568</v>
      </c>
      <c r="E3946" s="12">
        <v>2</v>
      </c>
      <c r="F3946" s="73">
        <v>1</v>
      </c>
      <c r="G3946" s="21">
        <v>10</v>
      </c>
      <c r="H3946" s="12">
        <v>0</v>
      </c>
      <c r="I3946" s="12">
        <v>246</v>
      </c>
      <c r="J3946" s="12">
        <v>0</v>
      </c>
      <c r="K3946" s="12">
        <v>0</v>
      </c>
      <c r="L3946" s="12">
        <v>0</v>
      </c>
      <c r="M3946" s="12">
        <v>0</v>
      </c>
      <c r="N3946" s="12">
        <v>0</v>
      </c>
    </row>
    <row r="3947" spans="1:14">
      <c r="A3947" s="11" t="s">
        <v>1513</v>
      </c>
      <c r="B3947" s="12">
        <v>12</v>
      </c>
      <c r="C3947" s="12">
        <v>74</v>
      </c>
      <c r="D3947" s="12" t="s">
        <v>566</v>
      </c>
      <c r="E3947" s="12">
        <v>2</v>
      </c>
      <c r="F3947" s="73">
        <v>1</v>
      </c>
      <c r="G3947" s="21">
        <v>10</v>
      </c>
      <c r="H3947" s="12">
        <v>0</v>
      </c>
      <c r="I3947" s="12">
        <v>246</v>
      </c>
      <c r="J3947" s="12">
        <v>0</v>
      </c>
      <c r="K3947" s="12">
        <v>0</v>
      </c>
      <c r="L3947" s="12">
        <v>0</v>
      </c>
      <c r="M3947" s="12">
        <v>0</v>
      </c>
      <c r="N3947" s="12">
        <v>0</v>
      </c>
    </row>
    <row r="3948" spans="1:14">
      <c r="A3948" s="11" t="s">
        <v>1513</v>
      </c>
      <c r="B3948" s="12">
        <v>12</v>
      </c>
      <c r="C3948" s="12">
        <v>74</v>
      </c>
      <c r="D3948" s="12" t="s">
        <v>1495</v>
      </c>
      <c r="E3948" s="12">
        <v>2</v>
      </c>
      <c r="F3948" s="73">
        <v>1</v>
      </c>
      <c r="G3948" s="21">
        <v>10</v>
      </c>
      <c r="H3948" s="12">
        <v>0</v>
      </c>
      <c r="I3948" s="12">
        <v>246</v>
      </c>
      <c r="J3948" s="12">
        <v>0</v>
      </c>
      <c r="K3948" s="12">
        <v>0</v>
      </c>
      <c r="L3948" s="12">
        <v>0</v>
      </c>
      <c r="M3948" s="12">
        <v>0</v>
      </c>
      <c r="N3948" s="12">
        <v>0</v>
      </c>
    </row>
    <row r="3949" spans="1:14">
      <c r="A3949" s="11" t="s">
        <v>1513</v>
      </c>
      <c r="B3949" s="12">
        <v>12</v>
      </c>
      <c r="C3949" s="12">
        <v>74</v>
      </c>
      <c r="D3949" s="12" t="s">
        <v>577</v>
      </c>
      <c r="E3949" s="12">
        <v>2</v>
      </c>
      <c r="F3949" s="73">
        <v>2</v>
      </c>
      <c r="G3949" s="21">
        <v>10</v>
      </c>
      <c r="H3949" s="12">
        <v>0</v>
      </c>
      <c r="I3949" s="12">
        <v>246</v>
      </c>
      <c r="J3949" s="12">
        <v>0</v>
      </c>
      <c r="K3949" s="12">
        <v>0</v>
      </c>
      <c r="L3949" s="12">
        <v>0</v>
      </c>
      <c r="M3949" s="12">
        <v>0</v>
      </c>
      <c r="N3949" s="12">
        <v>0</v>
      </c>
    </row>
    <row r="3950" spans="1:14">
      <c r="A3950" s="11" t="s">
        <v>1513</v>
      </c>
      <c r="B3950" s="12">
        <v>12</v>
      </c>
      <c r="C3950" s="12">
        <v>74</v>
      </c>
      <c r="D3950" s="12" t="s">
        <v>579</v>
      </c>
      <c r="E3950" s="12">
        <v>2</v>
      </c>
      <c r="F3950" s="73">
        <v>1</v>
      </c>
      <c r="G3950" s="21">
        <v>10</v>
      </c>
      <c r="H3950" s="12">
        <v>0</v>
      </c>
      <c r="I3950" s="12">
        <v>246</v>
      </c>
      <c r="J3950" s="12">
        <v>0</v>
      </c>
      <c r="K3950" s="12">
        <v>0</v>
      </c>
      <c r="L3950" s="12">
        <v>0</v>
      </c>
      <c r="M3950" s="12">
        <v>0</v>
      </c>
      <c r="N3950" s="12">
        <v>0</v>
      </c>
    </row>
    <row r="3951" spans="1:14">
      <c r="A3951" s="11" t="s">
        <v>1513</v>
      </c>
      <c r="B3951" s="12">
        <v>12</v>
      </c>
      <c r="C3951" s="12">
        <v>74</v>
      </c>
      <c r="D3951" s="12" t="s">
        <v>568</v>
      </c>
      <c r="E3951" s="12">
        <v>2</v>
      </c>
      <c r="F3951" s="73">
        <v>1</v>
      </c>
      <c r="G3951" s="21">
        <v>10</v>
      </c>
      <c r="H3951" s="12">
        <v>0</v>
      </c>
      <c r="I3951" s="12">
        <v>246</v>
      </c>
      <c r="J3951" s="12">
        <v>0</v>
      </c>
      <c r="K3951" s="12">
        <v>0</v>
      </c>
      <c r="L3951" s="12">
        <v>0</v>
      </c>
      <c r="M3951" s="12">
        <v>0</v>
      </c>
      <c r="N3951" s="12">
        <v>0</v>
      </c>
    </row>
    <row r="3952" spans="1:14">
      <c r="A3952" s="11" t="s">
        <v>1513</v>
      </c>
      <c r="B3952" s="12">
        <v>37</v>
      </c>
      <c r="C3952" s="12">
        <v>73</v>
      </c>
      <c r="D3952" s="12" t="s">
        <v>566</v>
      </c>
      <c r="E3952" s="12">
        <v>2</v>
      </c>
      <c r="F3952" s="73">
        <v>1</v>
      </c>
      <c r="G3952" s="21">
        <v>10</v>
      </c>
      <c r="H3952" s="12">
        <v>0</v>
      </c>
      <c r="I3952" s="12">
        <v>246</v>
      </c>
      <c r="J3952" s="12">
        <v>0</v>
      </c>
      <c r="K3952" s="12">
        <v>0</v>
      </c>
      <c r="L3952" s="12">
        <v>0</v>
      </c>
      <c r="M3952" s="12">
        <v>0</v>
      </c>
      <c r="N3952" s="12">
        <v>0</v>
      </c>
    </row>
    <row r="3953" spans="1:14">
      <c r="A3953" s="11" t="s">
        <v>1513</v>
      </c>
      <c r="B3953" s="12">
        <v>37</v>
      </c>
      <c r="C3953" s="12">
        <v>73</v>
      </c>
      <c r="D3953" s="12" t="s">
        <v>1495</v>
      </c>
      <c r="E3953" s="12">
        <v>2</v>
      </c>
      <c r="F3953" s="73">
        <v>1</v>
      </c>
      <c r="G3953" s="21">
        <v>10</v>
      </c>
      <c r="H3953" s="12">
        <v>0</v>
      </c>
      <c r="I3953" s="12">
        <v>246</v>
      </c>
      <c r="J3953" s="12">
        <v>0</v>
      </c>
      <c r="K3953" s="12">
        <v>0</v>
      </c>
      <c r="L3953" s="12">
        <v>0</v>
      </c>
      <c r="M3953" s="12">
        <v>0</v>
      </c>
      <c r="N3953" s="12">
        <v>0</v>
      </c>
    </row>
    <row r="3954" spans="1:14">
      <c r="A3954" s="11" t="s">
        <v>1513</v>
      </c>
      <c r="B3954" s="12">
        <v>37</v>
      </c>
      <c r="C3954" s="12">
        <v>73</v>
      </c>
      <c r="D3954" s="12" t="s">
        <v>577</v>
      </c>
      <c r="E3954" s="12">
        <v>2</v>
      </c>
      <c r="F3954" s="73">
        <v>2</v>
      </c>
      <c r="G3954" s="21">
        <v>10</v>
      </c>
      <c r="H3954" s="12">
        <v>0</v>
      </c>
      <c r="I3954" s="12">
        <v>246</v>
      </c>
      <c r="J3954" s="12">
        <v>0</v>
      </c>
      <c r="K3954" s="12">
        <v>0</v>
      </c>
      <c r="L3954" s="12">
        <v>0</v>
      </c>
      <c r="M3954" s="12">
        <v>0</v>
      </c>
      <c r="N3954" s="12">
        <v>0</v>
      </c>
    </row>
    <row r="3955" spans="1:14">
      <c r="A3955" s="11" t="s">
        <v>1513</v>
      </c>
      <c r="B3955" s="12">
        <v>37</v>
      </c>
      <c r="C3955" s="12">
        <v>73</v>
      </c>
      <c r="D3955" s="12" t="s">
        <v>579</v>
      </c>
      <c r="E3955" s="12">
        <v>2</v>
      </c>
      <c r="F3955" s="73">
        <v>1</v>
      </c>
      <c r="G3955" s="21">
        <v>10</v>
      </c>
      <c r="H3955" s="12">
        <v>0</v>
      </c>
      <c r="I3955" s="12">
        <v>246</v>
      </c>
      <c r="J3955" s="12">
        <v>0</v>
      </c>
      <c r="K3955" s="12">
        <v>0</v>
      </c>
      <c r="L3955" s="12">
        <v>0</v>
      </c>
      <c r="M3955" s="12">
        <v>0</v>
      </c>
      <c r="N3955" s="12">
        <v>0</v>
      </c>
    </row>
    <row r="3956" spans="1:14">
      <c r="A3956" s="11" t="s">
        <v>1513</v>
      </c>
      <c r="B3956" s="12">
        <v>37</v>
      </c>
      <c r="C3956" s="12">
        <v>73</v>
      </c>
      <c r="D3956" s="12" t="s">
        <v>568</v>
      </c>
      <c r="E3956" s="12">
        <v>2</v>
      </c>
      <c r="F3956" s="73">
        <v>1</v>
      </c>
      <c r="G3956" s="21">
        <v>10</v>
      </c>
      <c r="H3956" s="12">
        <v>0</v>
      </c>
      <c r="I3956" s="12">
        <v>246</v>
      </c>
      <c r="J3956" s="12">
        <v>0</v>
      </c>
      <c r="K3956" s="12">
        <v>0</v>
      </c>
      <c r="L3956" s="12">
        <v>0</v>
      </c>
      <c r="M3956" s="12">
        <v>0</v>
      </c>
      <c r="N3956" s="12">
        <v>0</v>
      </c>
    </row>
    <row r="3957" spans="1:14">
      <c r="A3957" s="11" t="s">
        <v>1513</v>
      </c>
      <c r="B3957" s="12">
        <v>63</v>
      </c>
      <c r="C3957" s="12">
        <v>73</v>
      </c>
      <c r="D3957" s="12" t="s">
        <v>566</v>
      </c>
      <c r="E3957" s="12">
        <v>2</v>
      </c>
      <c r="F3957" s="73">
        <v>1</v>
      </c>
      <c r="G3957" s="21">
        <v>10</v>
      </c>
      <c r="H3957" s="12">
        <v>0</v>
      </c>
      <c r="I3957" s="12">
        <v>246</v>
      </c>
      <c r="J3957" s="12">
        <v>0</v>
      </c>
      <c r="K3957" s="12">
        <v>0</v>
      </c>
      <c r="L3957" s="12">
        <v>0</v>
      </c>
      <c r="M3957" s="12">
        <v>0</v>
      </c>
      <c r="N3957" s="12">
        <v>0</v>
      </c>
    </row>
    <row r="3958" spans="1:14">
      <c r="A3958" s="11" t="s">
        <v>1513</v>
      </c>
      <c r="B3958" s="12">
        <v>63</v>
      </c>
      <c r="C3958" s="12">
        <v>73</v>
      </c>
      <c r="D3958" s="12" t="s">
        <v>1495</v>
      </c>
      <c r="E3958" s="12">
        <v>2</v>
      </c>
      <c r="F3958" s="73">
        <v>1</v>
      </c>
      <c r="G3958" s="21">
        <v>10</v>
      </c>
      <c r="H3958" s="12">
        <v>0</v>
      </c>
      <c r="I3958" s="12">
        <v>246</v>
      </c>
      <c r="J3958" s="12">
        <v>0</v>
      </c>
      <c r="K3958" s="12">
        <v>0</v>
      </c>
      <c r="L3958" s="12">
        <v>0</v>
      </c>
      <c r="M3958" s="12">
        <v>0</v>
      </c>
      <c r="N3958" s="12">
        <v>0</v>
      </c>
    </row>
    <row r="3959" spans="1:14">
      <c r="A3959" s="11" t="s">
        <v>1513</v>
      </c>
      <c r="B3959" s="12">
        <v>63</v>
      </c>
      <c r="C3959" s="12">
        <v>73</v>
      </c>
      <c r="D3959" s="12" t="s">
        <v>577</v>
      </c>
      <c r="E3959" s="12">
        <v>2</v>
      </c>
      <c r="F3959" s="73">
        <v>2</v>
      </c>
      <c r="G3959" s="21">
        <v>10</v>
      </c>
      <c r="H3959" s="12">
        <v>0</v>
      </c>
      <c r="I3959" s="12">
        <v>246</v>
      </c>
      <c r="J3959" s="12">
        <v>0</v>
      </c>
      <c r="K3959" s="12">
        <v>0</v>
      </c>
      <c r="L3959" s="12">
        <v>0</v>
      </c>
      <c r="M3959" s="12">
        <v>0</v>
      </c>
      <c r="N3959" s="12">
        <v>0</v>
      </c>
    </row>
    <row r="3960" spans="1:14">
      <c r="A3960" s="11" t="s">
        <v>1513</v>
      </c>
      <c r="B3960" s="12">
        <v>63</v>
      </c>
      <c r="C3960" s="12">
        <v>73</v>
      </c>
      <c r="D3960" s="12" t="s">
        <v>579</v>
      </c>
      <c r="E3960" s="12">
        <v>2</v>
      </c>
      <c r="F3960" s="73">
        <v>1</v>
      </c>
      <c r="G3960" s="21">
        <v>10</v>
      </c>
      <c r="H3960" s="12">
        <v>0</v>
      </c>
      <c r="I3960" s="12">
        <v>246</v>
      </c>
      <c r="J3960" s="12">
        <v>0</v>
      </c>
      <c r="K3960" s="12">
        <v>0</v>
      </c>
      <c r="L3960" s="12">
        <v>0</v>
      </c>
      <c r="M3960" s="12">
        <v>0</v>
      </c>
      <c r="N3960" s="12">
        <v>0</v>
      </c>
    </row>
    <row r="3961" spans="1:14">
      <c r="A3961" s="11" t="s">
        <v>1513</v>
      </c>
      <c r="B3961" s="12">
        <v>63</v>
      </c>
      <c r="C3961" s="12">
        <v>73</v>
      </c>
      <c r="D3961" s="12" t="s">
        <v>568</v>
      </c>
      <c r="E3961" s="12">
        <v>2</v>
      </c>
      <c r="F3961" s="73">
        <v>1</v>
      </c>
      <c r="G3961" s="21">
        <v>10</v>
      </c>
      <c r="H3961" s="12">
        <v>0</v>
      </c>
      <c r="I3961" s="12">
        <v>246</v>
      </c>
      <c r="J3961" s="12">
        <v>0</v>
      </c>
      <c r="K3961" s="12">
        <v>0</v>
      </c>
      <c r="L3961" s="12">
        <v>0</v>
      </c>
      <c r="M3961" s="12">
        <v>0</v>
      </c>
      <c r="N3961" s="12">
        <v>0</v>
      </c>
    </row>
    <row r="3962" spans="1:14">
      <c r="A3962" s="11" t="s">
        <v>1513</v>
      </c>
      <c r="B3962" s="12">
        <v>87</v>
      </c>
      <c r="C3962" s="12">
        <v>73</v>
      </c>
      <c r="D3962" s="12" t="s">
        <v>566</v>
      </c>
      <c r="E3962" s="12">
        <v>2</v>
      </c>
      <c r="F3962" s="73">
        <v>1</v>
      </c>
      <c r="G3962" s="21">
        <v>10</v>
      </c>
      <c r="H3962" s="12">
        <v>0</v>
      </c>
      <c r="I3962" s="12">
        <v>246</v>
      </c>
      <c r="J3962" s="12">
        <v>0</v>
      </c>
      <c r="K3962" s="12">
        <v>0</v>
      </c>
      <c r="L3962" s="12">
        <v>0</v>
      </c>
      <c r="M3962" s="12">
        <v>0</v>
      </c>
      <c r="N3962" s="12">
        <v>0</v>
      </c>
    </row>
    <row r="3963" spans="1:14">
      <c r="A3963" s="11" t="s">
        <v>1513</v>
      </c>
      <c r="B3963" s="12">
        <v>87</v>
      </c>
      <c r="C3963" s="12">
        <v>73</v>
      </c>
      <c r="D3963" s="12" t="s">
        <v>1495</v>
      </c>
      <c r="E3963" s="12">
        <v>2</v>
      </c>
      <c r="F3963" s="73">
        <v>1</v>
      </c>
      <c r="G3963" s="21">
        <v>10</v>
      </c>
      <c r="H3963" s="12">
        <v>0</v>
      </c>
      <c r="I3963" s="12">
        <v>246</v>
      </c>
      <c r="J3963" s="12">
        <v>0</v>
      </c>
      <c r="K3963" s="12">
        <v>0</v>
      </c>
      <c r="L3963" s="12">
        <v>0</v>
      </c>
      <c r="M3963" s="12">
        <v>0</v>
      </c>
      <c r="N3963" s="12">
        <v>0</v>
      </c>
    </row>
    <row r="3964" spans="1:14">
      <c r="A3964" s="11" t="s">
        <v>1513</v>
      </c>
      <c r="B3964" s="12">
        <v>87</v>
      </c>
      <c r="C3964" s="12">
        <v>73</v>
      </c>
      <c r="D3964" s="12" t="s">
        <v>577</v>
      </c>
      <c r="E3964" s="12">
        <v>2</v>
      </c>
      <c r="F3964" s="73">
        <v>2</v>
      </c>
      <c r="G3964" s="21">
        <v>10</v>
      </c>
      <c r="H3964" s="12">
        <v>0</v>
      </c>
      <c r="I3964" s="12">
        <v>246</v>
      </c>
      <c r="J3964" s="12">
        <v>0</v>
      </c>
      <c r="K3964" s="12">
        <v>0</v>
      </c>
      <c r="L3964" s="12">
        <v>0</v>
      </c>
      <c r="M3964" s="12">
        <v>0</v>
      </c>
      <c r="N3964" s="12">
        <v>0</v>
      </c>
    </row>
    <row r="3965" spans="1:14">
      <c r="A3965" s="11" t="s">
        <v>1513</v>
      </c>
      <c r="B3965" s="12">
        <v>87</v>
      </c>
      <c r="C3965" s="12">
        <v>73</v>
      </c>
      <c r="D3965" s="12" t="s">
        <v>579</v>
      </c>
      <c r="E3965" s="12">
        <v>2</v>
      </c>
      <c r="F3965" s="73">
        <v>1</v>
      </c>
      <c r="G3965" s="21">
        <v>10</v>
      </c>
      <c r="H3965" s="12">
        <v>0</v>
      </c>
      <c r="I3965" s="12">
        <v>246</v>
      </c>
      <c r="J3965" s="12">
        <v>0</v>
      </c>
      <c r="K3965" s="12">
        <v>0</v>
      </c>
      <c r="L3965" s="12">
        <v>0</v>
      </c>
      <c r="M3965" s="12">
        <v>0</v>
      </c>
      <c r="N3965" s="12">
        <v>0</v>
      </c>
    </row>
    <row r="3966" spans="1:14">
      <c r="A3966" s="11" t="s">
        <v>1513</v>
      </c>
      <c r="B3966" s="12">
        <v>87</v>
      </c>
      <c r="C3966" s="12">
        <v>73</v>
      </c>
      <c r="D3966" s="12" t="s">
        <v>568</v>
      </c>
      <c r="E3966" s="12">
        <v>2</v>
      </c>
      <c r="F3966" s="73">
        <v>1</v>
      </c>
      <c r="G3966" s="21">
        <v>10</v>
      </c>
      <c r="H3966" s="12">
        <v>0</v>
      </c>
      <c r="I3966" s="12">
        <v>246</v>
      </c>
      <c r="J3966" s="12">
        <v>0</v>
      </c>
      <c r="K3966" s="12">
        <v>0</v>
      </c>
      <c r="L3966" s="12">
        <v>0</v>
      </c>
      <c r="M3966" s="12">
        <v>0</v>
      </c>
      <c r="N3966" s="12">
        <v>0</v>
      </c>
    </row>
    <row r="3967" spans="1:14">
      <c r="A3967" s="11" t="s">
        <v>1513</v>
      </c>
      <c r="B3967" s="12">
        <v>50</v>
      </c>
      <c r="C3967" s="12">
        <v>50</v>
      </c>
      <c r="D3967" s="12" t="s">
        <v>565</v>
      </c>
      <c r="E3967" s="12">
        <v>50</v>
      </c>
      <c r="F3967" s="73">
        <v>2</v>
      </c>
      <c r="G3967" s="21">
        <v>60</v>
      </c>
      <c r="H3967" s="12">
        <v>0</v>
      </c>
      <c r="I3967" s="12">
        <v>246</v>
      </c>
      <c r="J3967" s="12">
        <v>0</v>
      </c>
      <c r="K3967" s="12">
        <v>0</v>
      </c>
      <c r="L3967" s="12">
        <v>0</v>
      </c>
      <c r="M3967" s="12">
        <v>0</v>
      </c>
      <c r="N3967" s="12">
        <v>0</v>
      </c>
    </row>
    <row r="3968" spans="1:14">
      <c r="A3968" s="11" t="s">
        <v>1513</v>
      </c>
      <c r="B3968" s="12">
        <v>50</v>
      </c>
      <c r="C3968" s="12">
        <v>50</v>
      </c>
      <c r="D3968" s="12" t="s">
        <v>564</v>
      </c>
      <c r="E3968" s="12">
        <v>50</v>
      </c>
      <c r="F3968" s="73">
        <v>2</v>
      </c>
      <c r="G3968" s="21">
        <v>60</v>
      </c>
      <c r="H3968" s="12">
        <v>0</v>
      </c>
      <c r="I3968" s="12">
        <v>246</v>
      </c>
      <c r="J3968" s="12">
        <v>0</v>
      </c>
      <c r="K3968" s="12">
        <v>0</v>
      </c>
      <c r="L3968" s="12">
        <v>0</v>
      </c>
      <c r="M3968" s="12">
        <v>0</v>
      </c>
      <c r="N3968" s="12">
        <v>0</v>
      </c>
    </row>
    <row r="3969" spans="1:14">
      <c r="A3969" s="11" t="s">
        <v>1513</v>
      </c>
      <c r="B3969" s="12">
        <v>50</v>
      </c>
      <c r="C3969" s="12">
        <v>50</v>
      </c>
      <c r="D3969" s="12" t="s">
        <v>567</v>
      </c>
      <c r="E3969" s="12">
        <v>50</v>
      </c>
      <c r="F3969" s="73">
        <v>2</v>
      </c>
      <c r="G3969" s="21">
        <v>60</v>
      </c>
      <c r="H3969" s="12">
        <v>0</v>
      </c>
      <c r="I3969" s="12">
        <v>246</v>
      </c>
      <c r="J3969" s="12">
        <v>0</v>
      </c>
      <c r="K3969" s="12">
        <v>0</v>
      </c>
      <c r="L3969" s="12">
        <v>0</v>
      </c>
      <c r="M3969" s="12">
        <v>0</v>
      </c>
      <c r="N3969" s="12">
        <v>0</v>
      </c>
    </row>
    <row r="3971" spans="1:14">
      <c r="A3971" s="11" t="s">
        <v>1514</v>
      </c>
      <c r="B3971" s="12">
        <v>11</v>
      </c>
      <c r="C3971" s="12">
        <v>13</v>
      </c>
      <c r="D3971" s="12" t="s">
        <v>566</v>
      </c>
      <c r="E3971" s="12">
        <v>2</v>
      </c>
      <c r="F3971" s="73">
        <v>1</v>
      </c>
      <c r="G3971" s="73">
        <v>10</v>
      </c>
      <c r="H3971" s="12">
        <v>0</v>
      </c>
      <c r="I3971" s="12">
        <v>246</v>
      </c>
      <c r="J3971" s="12">
        <v>0</v>
      </c>
      <c r="K3971" s="12">
        <v>0</v>
      </c>
      <c r="L3971" s="12">
        <v>0</v>
      </c>
      <c r="M3971" s="12">
        <v>0</v>
      </c>
      <c r="N3971" s="12">
        <v>0</v>
      </c>
    </row>
    <row r="3972" spans="1:14">
      <c r="A3972" s="11" t="s">
        <v>1514</v>
      </c>
      <c r="B3972" s="12">
        <v>11</v>
      </c>
      <c r="C3972" s="12">
        <v>13</v>
      </c>
      <c r="D3972" s="12" t="s">
        <v>568</v>
      </c>
      <c r="E3972" s="12">
        <v>2</v>
      </c>
      <c r="F3972" s="73">
        <v>1</v>
      </c>
      <c r="G3972" s="73">
        <v>10</v>
      </c>
      <c r="H3972" s="12">
        <v>0</v>
      </c>
      <c r="I3972" s="12">
        <v>246</v>
      </c>
      <c r="J3972" s="12">
        <v>0</v>
      </c>
      <c r="K3972" s="12">
        <v>0</v>
      </c>
      <c r="L3972" s="12">
        <v>0</v>
      </c>
      <c r="M3972" s="12">
        <v>0</v>
      </c>
      <c r="N3972" s="12">
        <v>0</v>
      </c>
    </row>
    <row r="3973" spans="1:14">
      <c r="A3973" s="11" t="s">
        <v>1514</v>
      </c>
      <c r="B3973" s="12">
        <v>11</v>
      </c>
      <c r="C3973" s="12">
        <v>13</v>
      </c>
      <c r="D3973" s="12" t="s">
        <v>1495</v>
      </c>
      <c r="E3973" s="12">
        <v>2</v>
      </c>
      <c r="F3973" s="73">
        <v>1</v>
      </c>
      <c r="G3973" s="73">
        <v>10</v>
      </c>
      <c r="H3973" s="12">
        <v>0</v>
      </c>
      <c r="I3973" s="12">
        <v>246</v>
      </c>
      <c r="J3973" s="12">
        <v>0</v>
      </c>
      <c r="K3973" s="12">
        <v>0</v>
      </c>
      <c r="L3973" s="12">
        <v>0</v>
      </c>
      <c r="M3973" s="12">
        <v>0</v>
      </c>
      <c r="N3973" s="12">
        <v>0</v>
      </c>
    </row>
    <row r="3974" spans="1:14">
      <c r="A3974" s="11" t="s">
        <v>1514</v>
      </c>
      <c r="B3974" s="12">
        <v>11</v>
      </c>
      <c r="C3974" s="12">
        <v>13</v>
      </c>
      <c r="D3974" s="12" t="s">
        <v>577</v>
      </c>
      <c r="E3974" s="12">
        <v>2</v>
      </c>
      <c r="F3974" s="73">
        <v>2</v>
      </c>
      <c r="G3974" s="73">
        <v>10</v>
      </c>
      <c r="H3974" s="12">
        <v>0</v>
      </c>
      <c r="I3974" s="12">
        <v>246</v>
      </c>
      <c r="J3974" s="12">
        <v>0</v>
      </c>
      <c r="K3974" s="12">
        <v>0</v>
      </c>
      <c r="L3974" s="12">
        <v>0</v>
      </c>
      <c r="M3974" s="12">
        <v>0</v>
      </c>
      <c r="N3974" s="12">
        <v>0</v>
      </c>
    </row>
    <row r="3975" spans="1:14">
      <c r="A3975" s="11" t="s">
        <v>1514</v>
      </c>
      <c r="B3975" s="12">
        <v>11</v>
      </c>
      <c r="C3975" s="12">
        <v>13</v>
      </c>
      <c r="D3975" s="12" t="s">
        <v>579</v>
      </c>
      <c r="E3975" s="12">
        <v>2</v>
      </c>
      <c r="F3975" s="73">
        <v>1</v>
      </c>
      <c r="G3975" s="73">
        <v>10</v>
      </c>
      <c r="H3975" s="12">
        <v>0</v>
      </c>
      <c r="I3975" s="12">
        <v>246</v>
      </c>
      <c r="J3975" s="12">
        <v>0</v>
      </c>
      <c r="K3975" s="12">
        <v>0</v>
      </c>
      <c r="L3975" s="12">
        <v>0</v>
      </c>
      <c r="M3975" s="12">
        <v>0</v>
      </c>
      <c r="N3975" s="12">
        <v>0</v>
      </c>
    </row>
    <row r="3976" spans="1:14">
      <c r="A3976" s="11" t="s">
        <v>1514</v>
      </c>
      <c r="B3976" s="12">
        <v>37</v>
      </c>
      <c r="C3976" s="12">
        <v>13</v>
      </c>
      <c r="D3976" s="12" t="s">
        <v>566</v>
      </c>
      <c r="E3976" s="12">
        <v>2</v>
      </c>
      <c r="F3976" s="73">
        <v>1</v>
      </c>
      <c r="G3976" s="73">
        <v>10</v>
      </c>
      <c r="H3976" s="12">
        <v>0</v>
      </c>
      <c r="I3976" s="12">
        <v>246</v>
      </c>
      <c r="J3976" s="12">
        <v>0</v>
      </c>
      <c r="K3976" s="12">
        <v>0</v>
      </c>
      <c r="L3976" s="12">
        <v>0</v>
      </c>
      <c r="M3976" s="12">
        <v>0</v>
      </c>
      <c r="N3976" s="12">
        <v>0</v>
      </c>
    </row>
    <row r="3977" spans="1:14">
      <c r="A3977" s="11" t="s">
        <v>1514</v>
      </c>
      <c r="B3977" s="12">
        <v>37</v>
      </c>
      <c r="C3977" s="12">
        <v>13</v>
      </c>
      <c r="D3977" s="12" t="s">
        <v>568</v>
      </c>
      <c r="E3977" s="12">
        <v>2</v>
      </c>
      <c r="F3977" s="73">
        <v>1</v>
      </c>
      <c r="G3977" s="73">
        <v>10</v>
      </c>
      <c r="H3977" s="12">
        <v>0</v>
      </c>
      <c r="I3977" s="12">
        <v>246</v>
      </c>
      <c r="J3977" s="12">
        <v>0</v>
      </c>
      <c r="K3977" s="12">
        <v>0</v>
      </c>
      <c r="L3977" s="12">
        <v>0</v>
      </c>
      <c r="M3977" s="12">
        <v>0</v>
      </c>
      <c r="N3977" s="12">
        <v>0</v>
      </c>
    </row>
    <row r="3978" spans="1:14">
      <c r="A3978" s="11" t="s">
        <v>1514</v>
      </c>
      <c r="B3978" s="12">
        <v>37</v>
      </c>
      <c r="C3978" s="12">
        <v>13</v>
      </c>
      <c r="D3978" s="12" t="s">
        <v>1495</v>
      </c>
      <c r="E3978" s="12">
        <v>2</v>
      </c>
      <c r="F3978" s="73">
        <v>1</v>
      </c>
      <c r="G3978" s="73">
        <v>10</v>
      </c>
      <c r="H3978" s="12">
        <v>0</v>
      </c>
      <c r="I3978" s="12">
        <v>246</v>
      </c>
      <c r="J3978" s="12">
        <v>0</v>
      </c>
      <c r="K3978" s="12">
        <v>0</v>
      </c>
      <c r="L3978" s="12">
        <v>0</v>
      </c>
      <c r="M3978" s="12">
        <v>0</v>
      </c>
      <c r="N3978" s="12">
        <v>0</v>
      </c>
    </row>
    <row r="3979" spans="1:14">
      <c r="A3979" s="11" t="s">
        <v>1514</v>
      </c>
      <c r="B3979" s="12">
        <v>37</v>
      </c>
      <c r="C3979" s="12">
        <v>13</v>
      </c>
      <c r="D3979" s="12" t="s">
        <v>577</v>
      </c>
      <c r="E3979" s="12">
        <v>2</v>
      </c>
      <c r="F3979" s="73">
        <v>2</v>
      </c>
      <c r="G3979" s="73">
        <v>10</v>
      </c>
      <c r="H3979" s="12">
        <v>0</v>
      </c>
      <c r="I3979" s="12">
        <v>246</v>
      </c>
      <c r="J3979" s="12">
        <v>0</v>
      </c>
      <c r="K3979" s="12">
        <v>0</v>
      </c>
      <c r="L3979" s="12">
        <v>0</v>
      </c>
      <c r="M3979" s="12">
        <v>0</v>
      </c>
      <c r="N3979" s="12">
        <v>0</v>
      </c>
    </row>
    <row r="3980" spans="1:14">
      <c r="A3980" s="11" t="s">
        <v>1514</v>
      </c>
      <c r="B3980" s="12">
        <v>37</v>
      </c>
      <c r="C3980" s="12">
        <v>13</v>
      </c>
      <c r="D3980" s="12" t="s">
        <v>579</v>
      </c>
      <c r="E3980" s="12">
        <v>2</v>
      </c>
      <c r="F3980" s="73">
        <v>1</v>
      </c>
      <c r="G3980" s="73">
        <v>10</v>
      </c>
      <c r="H3980" s="12">
        <v>0</v>
      </c>
      <c r="I3980" s="12">
        <v>246</v>
      </c>
      <c r="J3980" s="12">
        <v>0</v>
      </c>
      <c r="K3980" s="12">
        <v>0</v>
      </c>
      <c r="L3980" s="12">
        <v>0</v>
      </c>
      <c r="M3980" s="12">
        <v>0</v>
      </c>
      <c r="N3980" s="12">
        <v>0</v>
      </c>
    </row>
    <row r="3981" spans="1:14">
      <c r="A3981" s="11" t="s">
        <v>1514</v>
      </c>
      <c r="B3981" s="12">
        <v>63</v>
      </c>
      <c r="C3981" s="12">
        <v>13</v>
      </c>
      <c r="D3981" s="12" t="s">
        <v>566</v>
      </c>
      <c r="E3981" s="12">
        <v>2</v>
      </c>
      <c r="F3981" s="73">
        <v>1</v>
      </c>
      <c r="G3981" s="73">
        <v>10</v>
      </c>
      <c r="H3981" s="12">
        <v>0</v>
      </c>
      <c r="I3981" s="12">
        <v>246</v>
      </c>
      <c r="J3981" s="12">
        <v>0</v>
      </c>
      <c r="K3981" s="12">
        <v>0</v>
      </c>
      <c r="L3981" s="12">
        <v>0</v>
      </c>
      <c r="M3981" s="12">
        <v>0</v>
      </c>
      <c r="N3981" s="12">
        <v>0</v>
      </c>
    </row>
    <row r="3982" spans="1:14">
      <c r="A3982" s="11" t="s">
        <v>1514</v>
      </c>
      <c r="B3982" s="12">
        <v>63</v>
      </c>
      <c r="C3982" s="12">
        <v>13</v>
      </c>
      <c r="D3982" s="12" t="s">
        <v>1495</v>
      </c>
      <c r="E3982" s="12">
        <v>2</v>
      </c>
      <c r="F3982" s="73">
        <v>1</v>
      </c>
      <c r="G3982" s="73">
        <v>10</v>
      </c>
      <c r="H3982" s="12">
        <v>0</v>
      </c>
      <c r="I3982" s="12">
        <v>246</v>
      </c>
      <c r="J3982" s="12">
        <v>0</v>
      </c>
      <c r="K3982" s="12">
        <v>0</v>
      </c>
      <c r="L3982" s="12">
        <v>0</v>
      </c>
      <c r="M3982" s="12">
        <v>0</v>
      </c>
      <c r="N3982" s="12">
        <v>0</v>
      </c>
    </row>
    <row r="3983" spans="1:14">
      <c r="A3983" s="11" t="s">
        <v>1514</v>
      </c>
      <c r="B3983" s="12">
        <v>63</v>
      </c>
      <c r="C3983" s="12">
        <v>13</v>
      </c>
      <c r="D3983" s="12" t="s">
        <v>577</v>
      </c>
      <c r="E3983" s="12">
        <v>2</v>
      </c>
      <c r="F3983" s="73">
        <v>2</v>
      </c>
      <c r="G3983" s="73">
        <v>10</v>
      </c>
      <c r="H3983" s="12">
        <v>0</v>
      </c>
      <c r="I3983" s="12">
        <v>246</v>
      </c>
      <c r="J3983" s="12">
        <v>0</v>
      </c>
      <c r="K3983" s="12">
        <v>0</v>
      </c>
      <c r="L3983" s="12">
        <v>0</v>
      </c>
      <c r="M3983" s="12">
        <v>0</v>
      </c>
      <c r="N3983" s="12">
        <v>0</v>
      </c>
    </row>
    <row r="3984" spans="1:14">
      <c r="A3984" s="11" t="s">
        <v>1514</v>
      </c>
      <c r="B3984" s="12">
        <v>63</v>
      </c>
      <c r="C3984" s="12">
        <v>13</v>
      </c>
      <c r="D3984" s="12" t="s">
        <v>579</v>
      </c>
      <c r="E3984" s="12">
        <v>2</v>
      </c>
      <c r="F3984" s="73">
        <v>1</v>
      </c>
      <c r="G3984" s="73">
        <v>10</v>
      </c>
      <c r="H3984" s="12">
        <v>0</v>
      </c>
      <c r="I3984" s="12">
        <v>246</v>
      </c>
      <c r="J3984" s="12">
        <v>0</v>
      </c>
      <c r="K3984" s="12">
        <v>0</v>
      </c>
      <c r="L3984" s="12">
        <v>0</v>
      </c>
      <c r="M3984" s="12">
        <v>0</v>
      </c>
      <c r="N3984" s="12">
        <v>0</v>
      </c>
    </row>
    <row r="3985" spans="1:14">
      <c r="A3985" s="11" t="s">
        <v>1514</v>
      </c>
      <c r="B3985" s="12">
        <v>63</v>
      </c>
      <c r="C3985" s="12">
        <v>13</v>
      </c>
      <c r="D3985" s="12" t="s">
        <v>568</v>
      </c>
      <c r="E3985" s="12">
        <v>2</v>
      </c>
      <c r="F3985" s="73">
        <v>1</v>
      </c>
      <c r="G3985" s="73">
        <v>10</v>
      </c>
      <c r="H3985" s="12">
        <v>0</v>
      </c>
      <c r="I3985" s="12">
        <v>246</v>
      </c>
      <c r="J3985" s="12">
        <v>0</v>
      </c>
      <c r="K3985" s="12">
        <v>0</v>
      </c>
      <c r="L3985" s="12">
        <v>0</v>
      </c>
      <c r="M3985" s="12">
        <v>0</v>
      </c>
      <c r="N3985" s="12">
        <v>0</v>
      </c>
    </row>
    <row r="3986" spans="1:14">
      <c r="A3986" s="11" t="s">
        <v>1514</v>
      </c>
      <c r="B3986" s="12">
        <v>88</v>
      </c>
      <c r="C3986" s="12">
        <v>14</v>
      </c>
      <c r="D3986" s="12" t="s">
        <v>566</v>
      </c>
      <c r="E3986" s="12">
        <v>2</v>
      </c>
      <c r="F3986" s="73">
        <v>1</v>
      </c>
      <c r="G3986" s="73">
        <v>10</v>
      </c>
      <c r="H3986" s="12">
        <v>0</v>
      </c>
      <c r="I3986" s="12">
        <v>246</v>
      </c>
      <c r="J3986" s="12">
        <v>0</v>
      </c>
      <c r="K3986" s="12">
        <v>0</v>
      </c>
      <c r="L3986" s="12">
        <v>0</v>
      </c>
      <c r="M3986" s="12">
        <v>0</v>
      </c>
      <c r="N3986" s="12">
        <v>0</v>
      </c>
    </row>
    <row r="3987" spans="1:14">
      <c r="A3987" s="11" t="s">
        <v>1514</v>
      </c>
      <c r="B3987" s="12">
        <v>88</v>
      </c>
      <c r="C3987" s="12">
        <v>14</v>
      </c>
      <c r="D3987" s="12" t="s">
        <v>1495</v>
      </c>
      <c r="E3987" s="12">
        <v>2</v>
      </c>
      <c r="F3987" s="73">
        <v>1</v>
      </c>
      <c r="G3987" s="73">
        <v>10</v>
      </c>
      <c r="H3987" s="12">
        <v>0</v>
      </c>
      <c r="I3987" s="12">
        <v>246</v>
      </c>
      <c r="J3987" s="12">
        <v>0</v>
      </c>
      <c r="K3987" s="12">
        <v>0</v>
      </c>
      <c r="L3987" s="12">
        <v>0</v>
      </c>
      <c r="M3987" s="12">
        <v>0</v>
      </c>
      <c r="N3987" s="12">
        <v>0</v>
      </c>
    </row>
    <row r="3988" spans="1:14">
      <c r="A3988" s="11" t="s">
        <v>1514</v>
      </c>
      <c r="B3988" s="12">
        <v>88</v>
      </c>
      <c r="C3988" s="12">
        <v>14</v>
      </c>
      <c r="D3988" s="12" t="s">
        <v>577</v>
      </c>
      <c r="E3988" s="12">
        <v>2</v>
      </c>
      <c r="F3988" s="73">
        <v>2</v>
      </c>
      <c r="G3988" s="73">
        <v>10</v>
      </c>
      <c r="H3988" s="12">
        <v>0</v>
      </c>
      <c r="I3988" s="12">
        <v>246</v>
      </c>
      <c r="J3988" s="12">
        <v>0</v>
      </c>
      <c r="K3988" s="12">
        <v>0</v>
      </c>
      <c r="L3988" s="12">
        <v>0</v>
      </c>
      <c r="M3988" s="12">
        <v>0</v>
      </c>
      <c r="N3988" s="12">
        <v>0</v>
      </c>
    </row>
    <row r="3989" spans="1:14">
      <c r="A3989" s="11" t="s">
        <v>1514</v>
      </c>
      <c r="B3989" s="12">
        <v>88</v>
      </c>
      <c r="C3989" s="12">
        <v>14</v>
      </c>
      <c r="D3989" s="12" t="s">
        <v>579</v>
      </c>
      <c r="E3989" s="12">
        <v>2</v>
      </c>
      <c r="F3989" s="73">
        <v>1</v>
      </c>
      <c r="G3989" s="73">
        <v>10</v>
      </c>
      <c r="H3989" s="12">
        <v>0</v>
      </c>
      <c r="I3989" s="12">
        <v>246</v>
      </c>
      <c r="J3989" s="12">
        <v>0</v>
      </c>
      <c r="K3989" s="12">
        <v>0</v>
      </c>
      <c r="L3989" s="12">
        <v>0</v>
      </c>
      <c r="M3989" s="12">
        <v>0</v>
      </c>
      <c r="N3989" s="12">
        <v>0</v>
      </c>
    </row>
    <row r="3990" spans="1:14">
      <c r="A3990" s="11" t="s">
        <v>1514</v>
      </c>
      <c r="B3990" s="12">
        <v>88</v>
      </c>
      <c r="C3990" s="12">
        <v>14</v>
      </c>
      <c r="D3990" s="12" t="s">
        <v>568</v>
      </c>
      <c r="E3990" s="12">
        <v>2</v>
      </c>
      <c r="F3990" s="73">
        <v>1</v>
      </c>
      <c r="G3990" s="73">
        <v>10</v>
      </c>
      <c r="H3990" s="12">
        <v>0</v>
      </c>
      <c r="I3990" s="12">
        <v>246</v>
      </c>
      <c r="J3990" s="12">
        <v>0</v>
      </c>
      <c r="K3990" s="12">
        <v>0</v>
      </c>
      <c r="L3990" s="12">
        <v>0</v>
      </c>
      <c r="M3990" s="12">
        <v>0</v>
      </c>
      <c r="N3990" s="12">
        <v>0</v>
      </c>
    </row>
    <row r="3991" spans="1:14">
      <c r="A3991" s="11" t="s">
        <v>1514</v>
      </c>
      <c r="B3991" s="12">
        <v>11</v>
      </c>
      <c r="C3991" s="12">
        <v>41</v>
      </c>
      <c r="D3991" s="12" t="s">
        <v>566</v>
      </c>
      <c r="E3991" s="12">
        <v>2</v>
      </c>
      <c r="F3991" s="73">
        <v>1</v>
      </c>
      <c r="G3991" s="73">
        <v>10</v>
      </c>
      <c r="H3991" s="12">
        <v>0</v>
      </c>
      <c r="I3991" s="12">
        <v>246</v>
      </c>
      <c r="J3991" s="12">
        <v>0</v>
      </c>
      <c r="K3991" s="12">
        <v>0</v>
      </c>
      <c r="L3991" s="12">
        <v>0</v>
      </c>
      <c r="M3991" s="12">
        <v>0</v>
      </c>
      <c r="N3991" s="12">
        <v>0</v>
      </c>
    </row>
    <row r="3992" spans="1:14">
      <c r="A3992" s="11" t="s">
        <v>1514</v>
      </c>
      <c r="B3992" s="12">
        <v>11</v>
      </c>
      <c r="C3992" s="12">
        <v>41</v>
      </c>
      <c r="D3992" s="12" t="s">
        <v>1495</v>
      </c>
      <c r="E3992" s="12">
        <v>2</v>
      </c>
      <c r="F3992" s="73">
        <v>1</v>
      </c>
      <c r="G3992" s="73">
        <v>10</v>
      </c>
      <c r="H3992" s="12">
        <v>0</v>
      </c>
      <c r="I3992" s="12">
        <v>246</v>
      </c>
      <c r="J3992" s="12">
        <v>0</v>
      </c>
      <c r="K3992" s="12">
        <v>0</v>
      </c>
      <c r="L3992" s="12">
        <v>0</v>
      </c>
      <c r="M3992" s="12">
        <v>0</v>
      </c>
      <c r="N3992" s="12">
        <v>0</v>
      </c>
    </row>
    <row r="3993" spans="1:14">
      <c r="A3993" s="11" t="s">
        <v>1514</v>
      </c>
      <c r="B3993" s="12">
        <v>11</v>
      </c>
      <c r="C3993" s="12">
        <v>41</v>
      </c>
      <c r="D3993" s="12" t="s">
        <v>577</v>
      </c>
      <c r="E3993" s="12">
        <v>2</v>
      </c>
      <c r="F3993" s="73">
        <v>2</v>
      </c>
      <c r="G3993" s="73">
        <v>10</v>
      </c>
      <c r="H3993" s="12">
        <v>0</v>
      </c>
      <c r="I3993" s="12">
        <v>246</v>
      </c>
      <c r="J3993" s="12">
        <v>0</v>
      </c>
      <c r="K3993" s="12">
        <v>0</v>
      </c>
      <c r="L3993" s="12">
        <v>0</v>
      </c>
      <c r="M3993" s="12">
        <v>0</v>
      </c>
      <c r="N3993" s="12">
        <v>0</v>
      </c>
    </row>
    <row r="3994" spans="1:14">
      <c r="A3994" s="11" t="s">
        <v>1514</v>
      </c>
      <c r="B3994" s="12">
        <v>11</v>
      </c>
      <c r="C3994" s="12">
        <v>41</v>
      </c>
      <c r="D3994" s="12" t="s">
        <v>579</v>
      </c>
      <c r="E3994" s="12">
        <v>2</v>
      </c>
      <c r="F3994" s="73">
        <v>1</v>
      </c>
      <c r="G3994" s="73">
        <v>10</v>
      </c>
      <c r="H3994" s="12">
        <v>0</v>
      </c>
      <c r="I3994" s="12">
        <v>246</v>
      </c>
      <c r="J3994" s="12">
        <v>0</v>
      </c>
      <c r="K3994" s="12">
        <v>0</v>
      </c>
      <c r="L3994" s="12">
        <v>0</v>
      </c>
      <c r="M3994" s="12">
        <v>0</v>
      </c>
      <c r="N3994" s="12">
        <v>0</v>
      </c>
    </row>
    <row r="3995" spans="1:14">
      <c r="A3995" s="11" t="s">
        <v>1514</v>
      </c>
      <c r="B3995" s="12">
        <v>11</v>
      </c>
      <c r="C3995" s="12">
        <v>41</v>
      </c>
      <c r="D3995" s="12" t="s">
        <v>568</v>
      </c>
      <c r="E3995" s="12">
        <v>2</v>
      </c>
      <c r="F3995" s="73">
        <v>1</v>
      </c>
      <c r="G3995" s="73">
        <v>10</v>
      </c>
      <c r="H3995" s="12">
        <v>0</v>
      </c>
      <c r="I3995" s="12">
        <v>246</v>
      </c>
      <c r="J3995" s="12">
        <v>0</v>
      </c>
      <c r="K3995" s="12">
        <v>0</v>
      </c>
      <c r="L3995" s="12">
        <v>0</v>
      </c>
      <c r="M3995" s="12">
        <v>0</v>
      </c>
      <c r="N3995" s="12">
        <v>0</v>
      </c>
    </row>
    <row r="3996" spans="1:14">
      <c r="A3996" s="11" t="s">
        <v>1514</v>
      </c>
      <c r="B3996" s="12">
        <v>37</v>
      </c>
      <c r="C3996" s="12">
        <v>41</v>
      </c>
      <c r="D3996" s="12" t="s">
        <v>1495</v>
      </c>
      <c r="E3996" s="12">
        <v>2</v>
      </c>
      <c r="F3996" s="73">
        <v>1</v>
      </c>
      <c r="G3996" s="73">
        <v>10</v>
      </c>
      <c r="H3996" s="12">
        <v>0</v>
      </c>
      <c r="I3996" s="12">
        <v>246</v>
      </c>
      <c r="J3996" s="12">
        <v>0</v>
      </c>
      <c r="K3996" s="12">
        <v>0</v>
      </c>
      <c r="L3996" s="12">
        <v>0</v>
      </c>
      <c r="M3996" s="12">
        <v>0</v>
      </c>
      <c r="N3996" s="12">
        <v>0</v>
      </c>
    </row>
    <row r="3997" spans="1:14">
      <c r="A3997" s="11" t="s">
        <v>1514</v>
      </c>
      <c r="B3997" s="12">
        <v>37</v>
      </c>
      <c r="C3997" s="12">
        <v>41</v>
      </c>
      <c r="D3997" s="12" t="s">
        <v>566</v>
      </c>
      <c r="E3997" s="12">
        <v>2</v>
      </c>
      <c r="F3997" s="73">
        <v>1</v>
      </c>
      <c r="G3997" s="73">
        <v>10</v>
      </c>
      <c r="H3997" s="12">
        <v>0</v>
      </c>
      <c r="I3997" s="12">
        <v>246</v>
      </c>
      <c r="J3997" s="12">
        <v>0</v>
      </c>
      <c r="K3997" s="12">
        <v>0</v>
      </c>
      <c r="L3997" s="12">
        <v>0</v>
      </c>
      <c r="M3997" s="12">
        <v>0</v>
      </c>
      <c r="N3997" s="12">
        <v>0</v>
      </c>
    </row>
    <row r="3998" spans="1:14">
      <c r="A3998" s="11" t="s">
        <v>1514</v>
      </c>
      <c r="B3998" s="12">
        <v>37</v>
      </c>
      <c r="C3998" s="12">
        <v>41</v>
      </c>
      <c r="D3998" s="12" t="s">
        <v>577</v>
      </c>
      <c r="E3998" s="12">
        <v>2</v>
      </c>
      <c r="F3998" s="73">
        <v>2</v>
      </c>
      <c r="G3998" s="73">
        <v>10</v>
      </c>
      <c r="H3998" s="12">
        <v>0</v>
      </c>
      <c r="I3998" s="12">
        <v>246</v>
      </c>
      <c r="J3998" s="12">
        <v>0</v>
      </c>
      <c r="K3998" s="12">
        <v>0</v>
      </c>
      <c r="L3998" s="12">
        <v>0</v>
      </c>
      <c r="M3998" s="12">
        <v>0</v>
      </c>
      <c r="N3998" s="12">
        <v>0</v>
      </c>
    </row>
    <row r="3999" spans="1:14">
      <c r="A3999" s="11" t="s">
        <v>1514</v>
      </c>
      <c r="B3999" s="12">
        <v>37</v>
      </c>
      <c r="C3999" s="12">
        <v>41</v>
      </c>
      <c r="D3999" s="12" t="s">
        <v>579</v>
      </c>
      <c r="E3999" s="12">
        <v>2</v>
      </c>
      <c r="F3999" s="73">
        <v>1</v>
      </c>
      <c r="G3999" s="73">
        <v>10</v>
      </c>
      <c r="H3999" s="12">
        <v>0</v>
      </c>
      <c r="I3999" s="12">
        <v>246</v>
      </c>
      <c r="J3999" s="12">
        <v>0</v>
      </c>
      <c r="K3999" s="12">
        <v>0</v>
      </c>
      <c r="L3999" s="12">
        <v>0</v>
      </c>
      <c r="M3999" s="12">
        <v>0</v>
      </c>
      <c r="N3999" s="12">
        <v>0</v>
      </c>
    </row>
    <row r="4000" spans="1:14">
      <c r="A4000" s="11" t="s">
        <v>1514</v>
      </c>
      <c r="B4000" s="12">
        <v>37</v>
      </c>
      <c r="C4000" s="12">
        <v>41</v>
      </c>
      <c r="D4000" s="12" t="s">
        <v>1495</v>
      </c>
      <c r="E4000" s="12">
        <v>2</v>
      </c>
      <c r="F4000" s="73">
        <v>1</v>
      </c>
      <c r="G4000" s="73">
        <v>10</v>
      </c>
      <c r="H4000" s="12">
        <v>0</v>
      </c>
      <c r="I4000" s="12">
        <v>246</v>
      </c>
      <c r="J4000" s="12">
        <v>0</v>
      </c>
      <c r="K4000" s="12">
        <v>0</v>
      </c>
      <c r="L4000" s="12">
        <v>0</v>
      </c>
      <c r="M4000" s="12">
        <v>0</v>
      </c>
      <c r="N4000" s="12">
        <v>0</v>
      </c>
    </row>
    <row r="4001" spans="1:14">
      <c r="A4001" s="11" t="s">
        <v>1514</v>
      </c>
      <c r="B4001" s="12">
        <v>89</v>
      </c>
      <c r="C4001" s="12">
        <v>41</v>
      </c>
      <c r="D4001" s="12" t="s">
        <v>566</v>
      </c>
      <c r="E4001" s="12">
        <v>2</v>
      </c>
      <c r="F4001" s="73">
        <v>1</v>
      </c>
      <c r="G4001" s="73">
        <v>10</v>
      </c>
      <c r="H4001" s="12">
        <v>0</v>
      </c>
      <c r="I4001" s="12">
        <v>246</v>
      </c>
      <c r="J4001" s="12">
        <v>0</v>
      </c>
      <c r="K4001" s="12">
        <v>0</v>
      </c>
      <c r="L4001" s="12">
        <v>0</v>
      </c>
      <c r="M4001" s="12">
        <v>0</v>
      </c>
      <c r="N4001" s="12">
        <v>0</v>
      </c>
    </row>
    <row r="4002" spans="1:14">
      <c r="A4002" s="11" t="s">
        <v>1514</v>
      </c>
      <c r="B4002" s="12">
        <v>63</v>
      </c>
      <c r="C4002" s="12">
        <v>41</v>
      </c>
      <c r="D4002" s="12" t="s">
        <v>1495</v>
      </c>
      <c r="E4002" s="12">
        <v>2</v>
      </c>
      <c r="F4002" s="73">
        <v>1</v>
      </c>
      <c r="G4002" s="73">
        <v>10</v>
      </c>
      <c r="H4002" s="12">
        <v>0</v>
      </c>
      <c r="I4002" s="12">
        <v>246</v>
      </c>
      <c r="J4002" s="12">
        <v>0</v>
      </c>
      <c r="K4002" s="12">
        <v>0</v>
      </c>
      <c r="L4002" s="12">
        <v>0</v>
      </c>
      <c r="M4002" s="12">
        <v>0</v>
      </c>
      <c r="N4002" s="12">
        <v>0</v>
      </c>
    </row>
    <row r="4003" spans="1:14">
      <c r="A4003" s="11" t="s">
        <v>1514</v>
      </c>
      <c r="B4003" s="12">
        <v>89</v>
      </c>
      <c r="C4003" s="12">
        <v>41</v>
      </c>
      <c r="D4003" s="12" t="s">
        <v>1495</v>
      </c>
      <c r="E4003" s="12">
        <v>2</v>
      </c>
      <c r="F4003" s="73">
        <v>1</v>
      </c>
      <c r="G4003" s="73">
        <v>10</v>
      </c>
      <c r="H4003" s="12">
        <v>0</v>
      </c>
      <c r="I4003" s="12">
        <v>246</v>
      </c>
      <c r="J4003" s="12">
        <v>0</v>
      </c>
      <c r="K4003" s="12">
        <v>0</v>
      </c>
      <c r="L4003" s="12">
        <v>0</v>
      </c>
      <c r="M4003" s="12">
        <v>0</v>
      </c>
      <c r="N4003" s="12">
        <v>0</v>
      </c>
    </row>
    <row r="4004" spans="1:14">
      <c r="A4004" s="11" t="s">
        <v>1514</v>
      </c>
      <c r="B4004" s="12">
        <v>89</v>
      </c>
      <c r="C4004" s="12">
        <v>41</v>
      </c>
      <c r="D4004" s="12" t="s">
        <v>577</v>
      </c>
      <c r="E4004" s="12">
        <v>2</v>
      </c>
      <c r="F4004" s="73">
        <v>2</v>
      </c>
      <c r="G4004" s="73">
        <v>10</v>
      </c>
      <c r="H4004" s="12">
        <v>0</v>
      </c>
      <c r="I4004" s="12">
        <v>246</v>
      </c>
      <c r="J4004" s="12">
        <v>0</v>
      </c>
      <c r="K4004" s="12">
        <v>0</v>
      </c>
      <c r="L4004" s="12">
        <v>0</v>
      </c>
      <c r="M4004" s="12">
        <v>0</v>
      </c>
      <c r="N4004" s="12">
        <v>0</v>
      </c>
    </row>
    <row r="4005" spans="1:14">
      <c r="A4005" s="11" t="s">
        <v>1514</v>
      </c>
      <c r="B4005" s="12">
        <v>89</v>
      </c>
      <c r="C4005" s="12">
        <v>41</v>
      </c>
      <c r="D4005" s="12" t="s">
        <v>579</v>
      </c>
      <c r="E4005" s="12">
        <v>2</v>
      </c>
      <c r="F4005" s="73">
        <v>1</v>
      </c>
      <c r="G4005" s="73">
        <v>10</v>
      </c>
      <c r="H4005" s="12">
        <v>0</v>
      </c>
      <c r="I4005" s="12">
        <v>246</v>
      </c>
      <c r="J4005" s="12">
        <v>0</v>
      </c>
      <c r="K4005" s="12">
        <v>0</v>
      </c>
      <c r="L4005" s="12">
        <v>0</v>
      </c>
      <c r="M4005" s="12">
        <v>0</v>
      </c>
      <c r="N4005" s="12">
        <v>0</v>
      </c>
    </row>
    <row r="4006" spans="1:14">
      <c r="A4006" s="11" t="s">
        <v>1514</v>
      </c>
      <c r="B4006" s="12">
        <v>89</v>
      </c>
      <c r="C4006" s="12">
        <v>41</v>
      </c>
      <c r="D4006" s="12" t="s">
        <v>568</v>
      </c>
      <c r="E4006" s="12">
        <v>2</v>
      </c>
      <c r="F4006" s="73">
        <v>1</v>
      </c>
      <c r="G4006" s="73">
        <v>10</v>
      </c>
      <c r="H4006" s="12">
        <v>0</v>
      </c>
      <c r="I4006" s="12">
        <v>246</v>
      </c>
      <c r="J4006" s="12">
        <v>0</v>
      </c>
      <c r="K4006" s="12">
        <v>0</v>
      </c>
      <c r="L4006" s="12">
        <v>0</v>
      </c>
      <c r="M4006" s="12">
        <v>0</v>
      </c>
      <c r="N4006" s="12">
        <v>0</v>
      </c>
    </row>
    <row r="4007" spans="1:14">
      <c r="A4007" s="11" t="s">
        <v>1514</v>
      </c>
      <c r="B4007" s="12">
        <v>12</v>
      </c>
      <c r="C4007" s="12">
        <v>74</v>
      </c>
      <c r="D4007" s="12" t="s">
        <v>566</v>
      </c>
      <c r="E4007" s="12">
        <v>2</v>
      </c>
      <c r="F4007" s="73">
        <v>1</v>
      </c>
      <c r="G4007" s="73">
        <v>10</v>
      </c>
      <c r="H4007" s="12">
        <v>0</v>
      </c>
      <c r="I4007" s="12">
        <v>246</v>
      </c>
      <c r="J4007" s="12">
        <v>0</v>
      </c>
      <c r="K4007" s="12">
        <v>0</v>
      </c>
      <c r="L4007" s="12">
        <v>0</v>
      </c>
      <c r="M4007" s="12">
        <v>0</v>
      </c>
      <c r="N4007" s="12">
        <v>0</v>
      </c>
    </row>
    <row r="4008" spans="1:14">
      <c r="A4008" s="11" t="s">
        <v>1514</v>
      </c>
      <c r="B4008" s="12">
        <v>12</v>
      </c>
      <c r="C4008" s="12">
        <v>74</v>
      </c>
      <c r="D4008" s="12" t="s">
        <v>1495</v>
      </c>
      <c r="E4008" s="12">
        <v>2</v>
      </c>
      <c r="F4008" s="73">
        <v>1</v>
      </c>
      <c r="G4008" s="73">
        <v>10</v>
      </c>
      <c r="H4008" s="12">
        <v>0</v>
      </c>
      <c r="I4008" s="12">
        <v>246</v>
      </c>
      <c r="J4008" s="12">
        <v>0</v>
      </c>
      <c r="K4008" s="12">
        <v>0</v>
      </c>
      <c r="L4008" s="12">
        <v>0</v>
      </c>
      <c r="M4008" s="12">
        <v>0</v>
      </c>
      <c r="N4008" s="12">
        <v>0</v>
      </c>
    </row>
    <row r="4009" spans="1:14">
      <c r="A4009" s="11" t="s">
        <v>1514</v>
      </c>
      <c r="B4009" s="12">
        <v>12</v>
      </c>
      <c r="C4009" s="12">
        <v>74</v>
      </c>
      <c r="D4009" s="12" t="s">
        <v>577</v>
      </c>
      <c r="E4009" s="12">
        <v>2</v>
      </c>
      <c r="F4009" s="73">
        <v>2</v>
      </c>
      <c r="G4009" s="73">
        <v>10</v>
      </c>
      <c r="H4009" s="12">
        <v>0</v>
      </c>
      <c r="I4009" s="12">
        <v>246</v>
      </c>
      <c r="J4009" s="12">
        <v>0</v>
      </c>
      <c r="K4009" s="12">
        <v>0</v>
      </c>
      <c r="L4009" s="12">
        <v>0</v>
      </c>
      <c r="M4009" s="12">
        <v>0</v>
      </c>
      <c r="N4009" s="12">
        <v>0</v>
      </c>
    </row>
    <row r="4010" spans="1:14">
      <c r="A4010" s="11" t="s">
        <v>1514</v>
      </c>
      <c r="B4010" s="12">
        <v>12</v>
      </c>
      <c r="C4010" s="12">
        <v>74</v>
      </c>
      <c r="D4010" s="12" t="s">
        <v>579</v>
      </c>
      <c r="E4010" s="12">
        <v>2</v>
      </c>
      <c r="F4010" s="73">
        <v>1</v>
      </c>
      <c r="G4010" s="73">
        <v>10</v>
      </c>
      <c r="H4010" s="12">
        <v>0</v>
      </c>
      <c r="I4010" s="12">
        <v>246</v>
      </c>
      <c r="J4010" s="12">
        <v>0</v>
      </c>
      <c r="K4010" s="12">
        <v>0</v>
      </c>
      <c r="L4010" s="12">
        <v>0</v>
      </c>
      <c r="M4010" s="12">
        <v>0</v>
      </c>
      <c r="N4010" s="12">
        <v>0</v>
      </c>
    </row>
    <row r="4011" spans="1:14">
      <c r="A4011" s="11" t="s">
        <v>1514</v>
      </c>
      <c r="B4011" s="12">
        <v>12</v>
      </c>
      <c r="C4011" s="12">
        <v>74</v>
      </c>
      <c r="D4011" s="12" t="s">
        <v>568</v>
      </c>
      <c r="E4011" s="12">
        <v>2</v>
      </c>
      <c r="F4011" s="73">
        <v>1</v>
      </c>
      <c r="G4011" s="73">
        <v>10</v>
      </c>
      <c r="H4011" s="12">
        <v>0</v>
      </c>
      <c r="I4011" s="12">
        <v>246</v>
      </c>
      <c r="J4011" s="12">
        <v>0</v>
      </c>
      <c r="K4011" s="12">
        <v>0</v>
      </c>
      <c r="L4011" s="12">
        <v>0</v>
      </c>
      <c r="M4011" s="12">
        <v>0</v>
      </c>
      <c r="N4011" s="12">
        <v>0</v>
      </c>
    </row>
    <row r="4012" spans="1:14">
      <c r="A4012" s="11" t="s">
        <v>1514</v>
      </c>
      <c r="B4012" s="12">
        <v>37</v>
      </c>
      <c r="C4012" s="12">
        <v>73</v>
      </c>
      <c r="D4012" s="12" t="s">
        <v>566</v>
      </c>
      <c r="E4012" s="12">
        <v>2</v>
      </c>
      <c r="F4012" s="73">
        <v>1</v>
      </c>
      <c r="G4012" s="73">
        <v>10</v>
      </c>
      <c r="H4012" s="12">
        <v>0</v>
      </c>
      <c r="I4012" s="12">
        <v>246</v>
      </c>
      <c r="J4012" s="12">
        <v>0</v>
      </c>
      <c r="K4012" s="12">
        <v>0</v>
      </c>
      <c r="L4012" s="12">
        <v>0</v>
      </c>
      <c r="M4012" s="12">
        <v>0</v>
      </c>
      <c r="N4012" s="12">
        <v>0</v>
      </c>
    </row>
    <row r="4013" spans="1:14">
      <c r="A4013" s="11" t="s">
        <v>1514</v>
      </c>
      <c r="B4013" s="12">
        <v>37</v>
      </c>
      <c r="C4013" s="12">
        <v>73</v>
      </c>
      <c r="D4013" s="12" t="s">
        <v>1495</v>
      </c>
      <c r="E4013" s="12">
        <v>2</v>
      </c>
      <c r="F4013" s="73">
        <v>1</v>
      </c>
      <c r="G4013" s="73">
        <v>10</v>
      </c>
      <c r="H4013" s="12">
        <v>0</v>
      </c>
      <c r="I4013" s="12">
        <v>246</v>
      </c>
      <c r="J4013" s="12">
        <v>0</v>
      </c>
      <c r="K4013" s="12">
        <v>0</v>
      </c>
      <c r="L4013" s="12">
        <v>0</v>
      </c>
      <c r="M4013" s="12">
        <v>0</v>
      </c>
      <c r="N4013" s="12">
        <v>0</v>
      </c>
    </row>
    <row r="4014" spans="1:14">
      <c r="A4014" s="11" t="s">
        <v>1514</v>
      </c>
      <c r="B4014" s="12">
        <v>37</v>
      </c>
      <c r="C4014" s="12">
        <v>73</v>
      </c>
      <c r="D4014" s="12" t="s">
        <v>577</v>
      </c>
      <c r="E4014" s="12">
        <v>2</v>
      </c>
      <c r="F4014" s="73">
        <v>2</v>
      </c>
      <c r="G4014" s="73">
        <v>10</v>
      </c>
      <c r="H4014" s="12">
        <v>0</v>
      </c>
      <c r="I4014" s="12">
        <v>246</v>
      </c>
      <c r="J4014" s="12">
        <v>0</v>
      </c>
      <c r="K4014" s="12">
        <v>0</v>
      </c>
      <c r="L4014" s="12">
        <v>0</v>
      </c>
      <c r="M4014" s="12">
        <v>0</v>
      </c>
      <c r="N4014" s="12">
        <v>0</v>
      </c>
    </row>
    <row r="4015" spans="1:14">
      <c r="A4015" s="11" t="s">
        <v>1514</v>
      </c>
      <c r="B4015" s="12">
        <v>37</v>
      </c>
      <c r="C4015" s="12">
        <v>73</v>
      </c>
      <c r="D4015" s="12" t="s">
        <v>579</v>
      </c>
      <c r="E4015" s="12">
        <v>2</v>
      </c>
      <c r="F4015" s="73">
        <v>1</v>
      </c>
      <c r="G4015" s="73">
        <v>10</v>
      </c>
      <c r="H4015" s="12">
        <v>0</v>
      </c>
      <c r="I4015" s="12">
        <v>246</v>
      </c>
      <c r="J4015" s="12">
        <v>0</v>
      </c>
      <c r="K4015" s="12">
        <v>0</v>
      </c>
      <c r="L4015" s="12">
        <v>0</v>
      </c>
      <c r="M4015" s="12">
        <v>0</v>
      </c>
      <c r="N4015" s="12">
        <v>0</v>
      </c>
    </row>
    <row r="4016" spans="1:14">
      <c r="A4016" s="11" t="s">
        <v>1514</v>
      </c>
      <c r="B4016" s="12">
        <v>37</v>
      </c>
      <c r="C4016" s="12">
        <v>73</v>
      </c>
      <c r="D4016" s="12" t="s">
        <v>568</v>
      </c>
      <c r="E4016" s="12">
        <v>2</v>
      </c>
      <c r="F4016" s="73">
        <v>1</v>
      </c>
      <c r="G4016" s="73">
        <v>10</v>
      </c>
      <c r="H4016" s="12">
        <v>0</v>
      </c>
      <c r="I4016" s="12">
        <v>246</v>
      </c>
      <c r="J4016" s="12">
        <v>0</v>
      </c>
      <c r="K4016" s="12">
        <v>0</v>
      </c>
      <c r="L4016" s="12">
        <v>0</v>
      </c>
      <c r="M4016" s="12">
        <v>0</v>
      </c>
      <c r="N4016" s="12">
        <v>0</v>
      </c>
    </row>
    <row r="4017" spans="1:14">
      <c r="A4017" s="11" t="s">
        <v>1514</v>
      </c>
      <c r="B4017" s="12">
        <v>63</v>
      </c>
      <c r="C4017" s="12">
        <v>73</v>
      </c>
      <c r="D4017" s="12" t="s">
        <v>566</v>
      </c>
      <c r="E4017" s="12">
        <v>2</v>
      </c>
      <c r="F4017" s="73">
        <v>1</v>
      </c>
      <c r="G4017" s="73">
        <v>10</v>
      </c>
      <c r="H4017" s="12">
        <v>0</v>
      </c>
      <c r="I4017" s="12">
        <v>246</v>
      </c>
      <c r="J4017" s="12">
        <v>0</v>
      </c>
      <c r="K4017" s="12">
        <v>0</v>
      </c>
      <c r="L4017" s="12">
        <v>0</v>
      </c>
      <c r="M4017" s="12">
        <v>0</v>
      </c>
      <c r="N4017" s="12">
        <v>0</v>
      </c>
    </row>
    <row r="4018" spans="1:14">
      <c r="A4018" s="11" t="s">
        <v>1514</v>
      </c>
      <c r="B4018" s="12">
        <v>63</v>
      </c>
      <c r="C4018" s="12">
        <v>73</v>
      </c>
      <c r="D4018" s="12" t="s">
        <v>1495</v>
      </c>
      <c r="E4018" s="12">
        <v>2</v>
      </c>
      <c r="F4018" s="73">
        <v>1</v>
      </c>
      <c r="G4018" s="73">
        <v>10</v>
      </c>
      <c r="H4018" s="12">
        <v>0</v>
      </c>
      <c r="I4018" s="12">
        <v>246</v>
      </c>
      <c r="J4018" s="12">
        <v>0</v>
      </c>
      <c r="K4018" s="12">
        <v>0</v>
      </c>
      <c r="L4018" s="12">
        <v>0</v>
      </c>
      <c r="M4018" s="12">
        <v>0</v>
      </c>
      <c r="N4018" s="12">
        <v>0</v>
      </c>
    </row>
    <row r="4019" spans="1:14">
      <c r="A4019" s="11" t="s">
        <v>1514</v>
      </c>
      <c r="B4019" s="12">
        <v>63</v>
      </c>
      <c r="C4019" s="12">
        <v>73</v>
      </c>
      <c r="D4019" s="12" t="s">
        <v>577</v>
      </c>
      <c r="E4019" s="12">
        <v>2</v>
      </c>
      <c r="F4019" s="73">
        <v>2</v>
      </c>
      <c r="G4019" s="73">
        <v>10</v>
      </c>
      <c r="H4019" s="12">
        <v>0</v>
      </c>
      <c r="I4019" s="12">
        <v>246</v>
      </c>
      <c r="J4019" s="12">
        <v>0</v>
      </c>
      <c r="K4019" s="12">
        <v>0</v>
      </c>
      <c r="L4019" s="12">
        <v>0</v>
      </c>
      <c r="M4019" s="12">
        <v>0</v>
      </c>
      <c r="N4019" s="12">
        <v>0</v>
      </c>
    </row>
    <row r="4020" spans="1:14">
      <c r="A4020" s="11" t="s">
        <v>1514</v>
      </c>
      <c r="B4020" s="12">
        <v>63</v>
      </c>
      <c r="C4020" s="12">
        <v>73</v>
      </c>
      <c r="D4020" s="12" t="s">
        <v>579</v>
      </c>
      <c r="E4020" s="12">
        <v>2</v>
      </c>
      <c r="F4020" s="73">
        <v>1</v>
      </c>
      <c r="G4020" s="73">
        <v>10</v>
      </c>
      <c r="H4020" s="12">
        <v>0</v>
      </c>
      <c r="I4020" s="12">
        <v>246</v>
      </c>
      <c r="J4020" s="12">
        <v>0</v>
      </c>
      <c r="K4020" s="12">
        <v>0</v>
      </c>
      <c r="L4020" s="12">
        <v>0</v>
      </c>
      <c r="M4020" s="12">
        <v>0</v>
      </c>
      <c r="N4020" s="12">
        <v>0</v>
      </c>
    </row>
    <row r="4021" spans="1:14">
      <c r="A4021" s="11" t="s">
        <v>1514</v>
      </c>
      <c r="B4021" s="12">
        <v>63</v>
      </c>
      <c r="C4021" s="12">
        <v>73</v>
      </c>
      <c r="D4021" s="12" t="s">
        <v>568</v>
      </c>
      <c r="E4021" s="12">
        <v>2</v>
      </c>
      <c r="F4021" s="73">
        <v>1</v>
      </c>
      <c r="G4021" s="73">
        <v>10</v>
      </c>
      <c r="H4021" s="12">
        <v>0</v>
      </c>
      <c r="I4021" s="12">
        <v>246</v>
      </c>
      <c r="J4021" s="12">
        <v>0</v>
      </c>
      <c r="K4021" s="12">
        <v>0</v>
      </c>
      <c r="L4021" s="12">
        <v>0</v>
      </c>
      <c r="M4021" s="12">
        <v>0</v>
      </c>
      <c r="N4021" s="12">
        <v>0</v>
      </c>
    </row>
    <row r="4022" spans="1:14">
      <c r="A4022" s="11" t="s">
        <v>1514</v>
      </c>
      <c r="B4022" s="12">
        <v>87</v>
      </c>
      <c r="C4022" s="12">
        <v>73</v>
      </c>
      <c r="D4022" s="12" t="s">
        <v>566</v>
      </c>
      <c r="E4022" s="12">
        <v>2</v>
      </c>
      <c r="F4022" s="73">
        <v>1</v>
      </c>
      <c r="G4022" s="73">
        <v>10</v>
      </c>
      <c r="H4022" s="12">
        <v>0</v>
      </c>
      <c r="I4022" s="12">
        <v>246</v>
      </c>
      <c r="J4022" s="12">
        <v>0</v>
      </c>
      <c r="K4022" s="12">
        <v>0</v>
      </c>
      <c r="L4022" s="12">
        <v>0</v>
      </c>
      <c r="M4022" s="12">
        <v>0</v>
      </c>
      <c r="N4022" s="12">
        <v>0</v>
      </c>
    </row>
    <row r="4023" spans="1:14">
      <c r="A4023" s="11" t="s">
        <v>1514</v>
      </c>
      <c r="B4023" s="12">
        <v>87</v>
      </c>
      <c r="C4023" s="12">
        <v>73</v>
      </c>
      <c r="D4023" s="12" t="s">
        <v>1495</v>
      </c>
      <c r="E4023" s="12">
        <v>2</v>
      </c>
      <c r="F4023" s="73">
        <v>1</v>
      </c>
      <c r="G4023" s="73">
        <v>10</v>
      </c>
      <c r="H4023" s="12">
        <v>0</v>
      </c>
      <c r="I4023" s="12">
        <v>246</v>
      </c>
      <c r="J4023" s="12">
        <v>0</v>
      </c>
      <c r="K4023" s="12">
        <v>0</v>
      </c>
      <c r="L4023" s="12">
        <v>0</v>
      </c>
      <c r="M4023" s="12">
        <v>0</v>
      </c>
      <c r="N4023" s="12">
        <v>0</v>
      </c>
    </row>
    <row r="4024" spans="1:14">
      <c r="A4024" s="11" t="s">
        <v>1514</v>
      </c>
      <c r="B4024" s="12">
        <v>87</v>
      </c>
      <c r="C4024" s="12">
        <v>73</v>
      </c>
      <c r="D4024" s="12" t="s">
        <v>577</v>
      </c>
      <c r="E4024" s="12">
        <v>2</v>
      </c>
      <c r="F4024" s="73">
        <v>2</v>
      </c>
      <c r="G4024" s="73">
        <v>10</v>
      </c>
      <c r="H4024" s="12">
        <v>0</v>
      </c>
      <c r="I4024" s="12">
        <v>246</v>
      </c>
      <c r="J4024" s="12">
        <v>0</v>
      </c>
      <c r="K4024" s="12">
        <v>0</v>
      </c>
      <c r="L4024" s="12">
        <v>0</v>
      </c>
      <c r="M4024" s="12">
        <v>0</v>
      </c>
      <c r="N4024" s="12">
        <v>0</v>
      </c>
    </row>
    <row r="4025" spans="1:14">
      <c r="A4025" s="11" t="s">
        <v>1514</v>
      </c>
      <c r="B4025" s="12">
        <v>87</v>
      </c>
      <c r="C4025" s="12">
        <v>73</v>
      </c>
      <c r="D4025" s="12" t="s">
        <v>579</v>
      </c>
      <c r="E4025" s="12">
        <v>2</v>
      </c>
      <c r="F4025" s="73">
        <v>1</v>
      </c>
      <c r="G4025" s="73">
        <v>10</v>
      </c>
      <c r="H4025" s="12">
        <v>0</v>
      </c>
      <c r="I4025" s="12">
        <v>246</v>
      </c>
      <c r="J4025" s="12">
        <v>0</v>
      </c>
      <c r="K4025" s="12">
        <v>0</v>
      </c>
      <c r="L4025" s="12">
        <v>0</v>
      </c>
      <c r="M4025" s="12">
        <v>0</v>
      </c>
      <c r="N4025" s="12">
        <v>0</v>
      </c>
    </row>
    <row r="4026" spans="1:14">
      <c r="A4026" s="11" t="s">
        <v>1514</v>
      </c>
      <c r="B4026" s="12">
        <v>87</v>
      </c>
      <c r="C4026" s="12">
        <v>73</v>
      </c>
      <c r="D4026" s="12" t="s">
        <v>568</v>
      </c>
      <c r="E4026" s="12">
        <v>2</v>
      </c>
      <c r="F4026" s="73">
        <v>1</v>
      </c>
      <c r="G4026" s="73">
        <v>10</v>
      </c>
      <c r="H4026" s="12">
        <v>0</v>
      </c>
      <c r="I4026" s="12">
        <v>246</v>
      </c>
      <c r="J4026" s="12">
        <v>0</v>
      </c>
      <c r="K4026" s="12">
        <v>0</v>
      </c>
      <c r="L4026" s="12">
        <v>0</v>
      </c>
      <c r="M4026" s="12">
        <v>0</v>
      </c>
      <c r="N4026" s="12">
        <v>0</v>
      </c>
    </row>
    <row r="4027" spans="1:14">
      <c r="A4027" s="11" t="s">
        <v>1514</v>
      </c>
      <c r="B4027" s="12">
        <v>50</v>
      </c>
      <c r="C4027" s="12">
        <v>50</v>
      </c>
      <c r="D4027" s="12" t="s">
        <v>565</v>
      </c>
      <c r="E4027" s="12">
        <v>50</v>
      </c>
      <c r="F4027" s="73">
        <v>2</v>
      </c>
      <c r="G4027" s="73">
        <v>60</v>
      </c>
      <c r="H4027" s="12">
        <v>0</v>
      </c>
      <c r="I4027" s="12">
        <v>246</v>
      </c>
      <c r="J4027" s="12">
        <v>0</v>
      </c>
      <c r="K4027" s="12">
        <v>0</v>
      </c>
      <c r="L4027" s="12">
        <v>0</v>
      </c>
      <c r="M4027" s="12">
        <v>0</v>
      </c>
      <c r="N4027" s="12">
        <v>0</v>
      </c>
    </row>
    <row r="4028" spans="1:14">
      <c r="A4028" s="11" t="s">
        <v>1514</v>
      </c>
      <c r="B4028" s="12">
        <v>50</v>
      </c>
      <c r="C4028" s="12">
        <v>50</v>
      </c>
      <c r="D4028" s="12" t="s">
        <v>564</v>
      </c>
      <c r="E4028" s="12">
        <v>50</v>
      </c>
      <c r="F4028" s="73">
        <v>2</v>
      </c>
      <c r="G4028" s="73">
        <v>60</v>
      </c>
      <c r="H4028" s="12">
        <v>0</v>
      </c>
      <c r="I4028" s="12">
        <v>246</v>
      </c>
      <c r="J4028" s="12">
        <v>0</v>
      </c>
      <c r="K4028" s="12">
        <v>0</v>
      </c>
      <c r="L4028" s="12">
        <v>0</v>
      </c>
      <c r="M4028" s="12">
        <v>0</v>
      </c>
      <c r="N4028" s="12">
        <v>0</v>
      </c>
    </row>
    <row r="4029" spans="1:14">
      <c r="A4029" s="11" t="s">
        <v>1514</v>
      </c>
      <c r="B4029" s="12">
        <v>50</v>
      </c>
      <c r="C4029" s="12">
        <v>50</v>
      </c>
      <c r="D4029" s="12" t="s">
        <v>567</v>
      </c>
      <c r="E4029" s="12">
        <v>50</v>
      </c>
      <c r="F4029" s="73">
        <v>2</v>
      </c>
      <c r="G4029" s="73">
        <v>60</v>
      </c>
      <c r="H4029" s="12">
        <v>0</v>
      </c>
      <c r="I4029" s="12">
        <v>246</v>
      </c>
      <c r="J4029" s="12">
        <v>0</v>
      </c>
      <c r="K4029" s="12">
        <v>0</v>
      </c>
      <c r="L4029" s="12">
        <v>0</v>
      </c>
      <c r="M4029" s="12">
        <v>0</v>
      </c>
      <c r="N4029" s="12">
        <v>0</v>
      </c>
    </row>
    <row r="4031" spans="1:14">
      <c r="A4031" s="11" t="s">
        <v>1515</v>
      </c>
      <c r="B4031" s="12">
        <v>11</v>
      </c>
      <c r="C4031" s="12">
        <v>13</v>
      </c>
      <c r="D4031" s="12" t="s">
        <v>566</v>
      </c>
      <c r="E4031" s="12">
        <v>2</v>
      </c>
      <c r="F4031" s="73">
        <v>1</v>
      </c>
      <c r="G4031" s="73">
        <v>10</v>
      </c>
      <c r="H4031" s="12">
        <v>0</v>
      </c>
      <c r="I4031" s="12">
        <v>246</v>
      </c>
      <c r="J4031" s="12">
        <v>0</v>
      </c>
      <c r="K4031" s="12">
        <v>0</v>
      </c>
      <c r="L4031" s="12">
        <v>0</v>
      </c>
      <c r="M4031" s="12">
        <v>0</v>
      </c>
      <c r="N4031" s="12">
        <v>0</v>
      </c>
    </row>
    <row r="4032" spans="1:14">
      <c r="A4032" s="11" t="s">
        <v>1515</v>
      </c>
      <c r="B4032" s="12">
        <v>11</v>
      </c>
      <c r="C4032" s="12">
        <v>13</v>
      </c>
      <c r="D4032" s="12" t="s">
        <v>568</v>
      </c>
      <c r="E4032" s="12">
        <v>2</v>
      </c>
      <c r="F4032" s="73">
        <v>1</v>
      </c>
      <c r="G4032" s="73">
        <v>10</v>
      </c>
      <c r="H4032" s="12">
        <v>0</v>
      </c>
      <c r="I4032" s="12">
        <v>246</v>
      </c>
      <c r="J4032" s="12">
        <v>0</v>
      </c>
      <c r="K4032" s="12">
        <v>0</v>
      </c>
      <c r="L4032" s="12">
        <v>0</v>
      </c>
      <c r="M4032" s="12">
        <v>0</v>
      </c>
      <c r="N4032" s="12">
        <v>0</v>
      </c>
    </row>
    <row r="4033" spans="1:14">
      <c r="A4033" s="11" t="s">
        <v>1515</v>
      </c>
      <c r="B4033" s="12">
        <v>11</v>
      </c>
      <c r="C4033" s="12">
        <v>13</v>
      </c>
      <c r="D4033" s="12" t="s">
        <v>1495</v>
      </c>
      <c r="E4033" s="12">
        <v>2</v>
      </c>
      <c r="F4033" s="73">
        <v>1</v>
      </c>
      <c r="G4033" s="73">
        <v>10</v>
      </c>
      <c r="H4033" s="12">
        <v>0</v>
      </c>
      <c r="I4033" s="12">
        <v>246</v>
      </c>
      <c r="J4033" s="12">
        <v>0</v>
      </c>
      <c r="K4033" s="12">
        <v>0</v>
      </c>
      <c r="L4033" s="12">
        <v>0</v>
      </c>
      <c r="M4033" s="12">
        <v>0</v>
      </c>
      <c r="N4033" s="12">
        <v>0</v>
      </c>
    </row>
    <row r="4034" spans="1:14">
      <c r="A4034" s="11" t="s">
        <v>1515</v>
      </c>
      <c r="B4034" s="12">
        <v>11</v>
      </c>
      <c r="C4034" s="12">
        <v>13</v>
      </c>
      <c r="D4034" s="12" t="s">
        <v>577</v>
      </c>
      <c r="E4034" s="12">
        <v>2</v>
      </c>
      <c r="F4034" s="73">
        <v>2</v>
      </c>
      <c r="G4034" s="73">
        <v>10</v>
      </c>
      <c r="H4034" s="12">
        <v>0</v>
      </c>
      <c r="I4034" s="12">
        <v>246</v>
      </c>
      <c r="J4034" s="12">
        <v>0</v>
      </c>
      <c r="K4034" s="12">
        <v>0</v>
      </c>
      <c r="L4034" s="12">
        <v>0</v>
      </c>
      <c r="M4034" s="12">
        <v>0</v>
      </c>
      <c r="N4034" s="12">
        <v>0</v>
      </c>
    </row>
    <row r="4035" spans="1:14">
      <c r="A4035" s="11" t="s">
        <v>1515</v>
      </c>
      <c r="B4035" s="12">
        <v>11</v>
      </c>
      <c r="C4035" s="12">
        <v>13</v>
      </c>
      <c r="D4035" s="12" t="s">
        <v>579</v>
      </c>
      <c r="E4035" s="12">
        <v>2</v>
      </c>
      <c r="F4035" s="73">
        <v>1</v>
      </c>
      <c r="G4035" s="73">
        <v>10</v>
      </c>
      <c r="H4035" s="12">
        <v>0</v>
      </c>
      <c r="I4035" s="12">
        <v>246</v>
      </c>
      <c r="J4035" s="12">
        <v>0</v>
      </c>
      <c r="K4035" s="12">
        <v>0</v>
      </c>
      <c r="L4035" s="12">
        <v>0</v>
      </c>
      <c r="M4035" s="12">
        <v>0</v>
      </c>
      <c r="N4035" s="12">
        <v>0</v>
      </c>
    </row>
    <row r="4036" spans="1:14">
      <c r="A4036" s="11" t="s">
        <v>1515</v>
      </c>
      <c r="B4036" s="12">
        <v>37</v>
      </c>
      <c r="C4036" s="12">
        <v>13</v>
      </c>
      <c r="D4036" s="12" t="s">
        <v>566</v>
      </c>
      <c r="E4036" s="12">
        <v>2</v>
      </c>
      <c r="F4036" s="73">
        <v>1</v>
      </c>
      <c r="G4036" s="73">
        <v>10</v>
      </c>
      <c r="H4036" s="12">
        <v>0</v>
      </c>
      <c r="I4036" s="12">
        <v>246</v>
      </c>
      <c r="J4036" s="12">
        <v>0</v>
      </c>
      <c r="K4036" s="12">
        <v>0</v>
      </c>
      <c r="L4036" s="12">
        <v>0</v>
      </c>
      <c r="M4036" s="12">
        <v>0</v>
      </c>
      <c r="N4036" s="12">
        <v>0</v>
      </c>
    </row>
    <row r="4037" spans="1:14">
      <c r="A4037" s="11" t="s">
        <v>1515</v>
      </c>
      <c r="B4037" s="12">
        <v>37</v>
      </c>
      <c r="C4037" s="12">
        <v>13</v>
      </c>
      <c r="D4037" s="12" t="s">
        <v>568</v>
      </c>
      <c r="E4037" s="12">
        <v>2</v>
      </c>
      <c r="F4037" s="73">
        <v>1</v>
      </c>
      <c r="G4037" s="73">
        <v>10</v>
      </c>
      <c r="H4037" s="12">
        <v>0</v>
      </c>
      <c r="I4037" s="12">
        <v>246</v>
      </c>
      <c r="J4037" s="12">
        <v>0</v>
      </c>
      <c r="K4037" s="12">
        <v>0</v>
      </c>
      <c r="L4037" s="12">
        <v>0</v>
      </c>
      <c r="M4037" s="12">
        <v>0</v>
      </c>
      <c r="N4037" s="12">
        <v>0</v>
      </c>
    </row>
    <row r="4038" spans="1:14">
      <c r="A4038" s="11" t="s">
        <v>1515</v>
      </c>
      <c r="B4038" s="12">
        <v>37</v>
      </c>
      <c r="C4038" s="12">
        <v>13</v>
      </c>
      <c r="D4038" s="12" t="s">
        <v>1495</v>
      </c>
      <c r="E4038" s="12">
        <v>2</v>
      </c>
      <c r="F4038" s="73">
        <v>1</v>
      </c>
      <c r="G4038" s="73">
        <v>10</v>
      </c>
      <c r="H4038" s="12">
        <v>0</v>
      </c>
      <c r="I4038" s="12">
        <v>246</v>
      </c>
      <c r="J4038" s="12">
        <v>0</v>
      </c>
      <c r="K4038" s="12">
        <v>0</v>
      </c>
      <c r="L4038" s="12">
        <v>0</v>
      </c>
      <c r="M4038" s="12">
        <v>0</v>
      </c>
      <c r="N4038" s="12">
        <v>0</v>
      </c>
    </row>
    <row r="4039" spans="1:14">
      <c r="A4039" s="11" t="s">
        <v>1515</v>
      </c>
      <c r="B4039" s="12">
        <v>37</v>
      </c>
      <c r="C4039" s="12">
        <v>13</v>
      </c>
      <c r="D4039" s="12" t="s">
        <v>577</v>
      </c>
      <c r="E4039" s="12">
        <v>2</v>
      </c>
      <c r="F4039" s="73">
        <v>2</v>
      </c>
      <c r="G4039" s="73">
        <v>10</v>
      </c>
      <c r="H4039" s="12">
        <v>0</v>
      </c>
      <c r="I4039" s="12">
        <v>246</v>
      </c>
      <c r="J4039" s="12">
        <v>0</v>
      </c>
      <c r="K4039" s="12">
        <v>0</v>
      </c>
      <c r="L4039" s="12">
        <v>0</v>
      </c>
      <c r="M4039" s="12">
        <v>0</v>
      </c>
      <c r="N4039" s="12">
        <v>0</v>
      </c>
    </row>
    <row r="4040" spans="1:14">
      <c r="A4040" s="11" t="s">
        <v>1515</v>
      </c>
      <c r="B4040" s="12">
        <v>37</v>
      </c>
      <c r="C4040" s="12">
        <v>13</v>
      </c>
      <c r="D4040" s="12" t="s">
        <v>579</v>
      </c>
      <c r="E4040" s="12">
        <v>2</v>
      </c>
      <c r="F4040" s="73">
        <v>1</v>
      </c>
      <c r="G4040" s="73">
        <v>10</v>
      </c>
      <c r="H4040" s="12">
        <v>0</v>
      </c>
      <c r="I4040" s="12">
        <v>246</v>
      </c>
      <c r="J4040" s="12">
        <v>0</v>
      </c>
      <c r="K4040" s="12">
        <v>0</v>
      </c>
      <c r="L4040" s="12">
        <v>0</v>
      </c>
      <c r="M4040" s="12">
        <v>0</v>
      </c>
      <c r="N4040" s="12">
        <v>0</v>
      </c>
    </row>
    <row r="4041" spans="1:14">
      <c r="A4041" s="11" t="s">
        <v>1515</v>
      </c>
      <c r="B4041" s="12">
        <v>63</v>
      </c>
      <c r="C4041" s="12">
        <v>13</v>
      </c>
      <c r="D4041" s="12" t="s">
        <v>566</v>
      </c>
      <c r="E4041" s="12">
        <v>2</v>
      </c>
      <c r="F4041" s="73">
        <v>1</v>
      </c>
      <c r="G4041" s="73">
        <v>10</v>
      </c>
      <c r="H4041" s="12">
        <v>0</v>
      </c>
      <c r="I4041" s="12">
        <v>246</v>
      </c>
      <c r="J4041" s="12">
        <v>0</v>
      </c>
      <c r="K4041" s="12">
        <v>0</v>
      </c>
      <c r="L4041" s="12">
        <v>0</v>
      </c>
      <c r="M4041" s="12">
        <v>0</v>
      </c>
      <c r="N4041" s="12">
        <v>0</v>
      </c>
    </row>
    <row r="4042" spans="1:14">
      <c r="A4042" s="11" t="s">
        <v>1515</v>
      </c>
      <c r="B4042" s="12">
        <v>63</v>
      </c>
      <c r="C4042" s="12">
        <v>13</v>
      </c>
      <c r="D4042" s="12" t="s">
        <v>1495</v>
      </c>
      <c r="E4042" s="12">
        <v>2</v>
      </c>
      <c r="F4042" s="73">
        <v>1</v>
      </c>
      <c r="G4042" s="73">
        <v>10</v>
      </c>
      <c r="H4042" s="12">
        <v>0</v>
      </c>
      <c r="I4042" s="12">
        <v>246</v>
      </c>
      <c r="J4042" s="12">
        <v>0</v>
      </c>
      <c r="K4042" s="12">
        <v>0</v>
      </c>
      <c r="L4042" s="12">
        <v>0</v>
      </c>
      <c r="M4042" s="12">
        <v>0</v>
      </c>
      <c r="N4042" s="12">
        <v>0</v>
      </c>
    </row>
    <row r="4043" spans="1:14">
      <c r="A4043" s="11" t="s">
        <v>1515</v>
      </c>
      <c r="B4043" s="12">
        <v>63</v>
      </c>
      <c r="C4043" s="12">
        <v>13</v>
      </c>
      <c r="D4043" s="12" t="s">
        <v>577</v>
      </c>
      <c r="E4043" s="12">
        <v>2</v>
      </c>
      <c r="F4043" s="73">
        <v>2</v>
      </c>
      <c r="G4043" s="73">
        <v>10</v>
      </c>
      <c r="H4043" s="12">
        <v>0</v>
      </c>
      <c r="I4043" s="12">
        <v>246</v>
      </c>
      <c r="J4043" s="12">
        <v>0</v>
      </c>
      <c r="K4043" s="12">
        <v>0</v>
      </c>
      <c r="L4043" s="12">
        <v>0</v>
      </c>
      <c r="M4043" s="12">
        <v>0</v>
      </c>
      <c r="N4043" s="12">
        <v>0</v>
      </c>
    </row>
    <row r="4044" spans="1:14">
      <c r="A4044" s="11" t="s">
        <v>1515</v>
      </c>
      <c r="B4044" s="12">
        <v>63</v>
      </c>
      <c r="C4044" s="12">
        <v>13</v>
      </c>
      <c r="D4044" s="12" t="s">
        <v>579</v>
      </c>
      <c r="E4044" s="12">
        <v>2</v>
      </c>
      <c r="F4044" s="73">
        <v>1</v>
      </c>
      <c r="G4044" s="73">
        <v>10</v>
      </c>
      <c r="H4044" s="12">
        <v>0</v>
      </c>
      <c r="I4044" s="12">
        <v>246</v>
      </c>
      <c r="J4044" s="12">
        <v>0</v>
      </c>
      <c r="K4044" s="12">
        <v>0</v>
      </c>
      <c r="L4044" s="12">
        <v>0</v>
      </c>
      <c r="M4044" s="12">
        <v>0</v>
      </c>
      <c r="N4044" s="12">
        <v>0</v>
      </c>
    </row>
    <row r="4045" spans="1:14">
      <c r="A4045" s="11" t="s">
        <v>1515</v>
      </c>
      <c r="B4045" s="12">
        <v>63</v>
      </c>
      <c r="C4045" s="12">
        <v>13</v>
      </c>
      <c r="D4045" s="12" t="s">
        <v>568</v>
      </c>
      <c r="E4045" s="12">
        <v>2</v>
      </c>
      <c r="F4045" s="73">
        <v>1</v>
      </c>
      <c r="G4045" s="73">
        <v>10</v>
      </c>
      <c r="H4045" s="12">
        <v>0</v>
      </c>
      <c r="I4045" s="12">
        <v>246</v>
      </c>
      <c r="J4045" s="12">
        <v>0</v>
      </c>
      <c r="K4045" s="12">
        <v>0</v>
      </c>
      <c r="L4045" s="12">
        <v>0</v>
      </c>
      <c r="M4045" s="12">
        <v>0</v>
      </c>
      <c r="N4045" s="12">
        <v>0</v>
      </c>
    </row>
    <row r="4046" spans="1:14">
      <c r="A4046" s="11" t="s">
        <v>1515</v>
      </c>
      <c r="B4046" s="12">
        <v>88</v>
      </c>
      <c r="C4046" s="12">
        <v>14</v>
      </c>
      <c r="D4046" s="12" t="s">
        <v>566</v>
      </c>
      <c r="E4046" s="12">
        <v>2</v>
      </c>
      <c r="F4046" s="73">
        <v>1</v>
      </c>
      <c r="G4046" s="73">
        <v>10</v>
      </c>
      <c r="H4046" s="12">
        <v>0</v>
      </c>
      <c r="I4046" s="12">
        <v>246</v>
      </c>
      <c r="J4046" s="12">
        <v>0</v>
      </c>
      <c r="K4046" s="12">
        <v>0</v>
      </c>
      <c r="L4046" s="12">
        <v>0</v>
      </c>
      <c r="M4046" s="12">
        <v>0</v>
      </c>
      <c r="N4046" s="12">
        <v>0</v>
      </c>
    </row>
    <row r="4047" spans="1:14">
      <c r="A4047" s="11" t="s">
        <v>1515</v>
      </c>
      <c r="B4047" s="12">
        <v>88</v>
      </c>
      <c r="C4047" s="12">
        <v>14</v>
      </c>
      <c r="D4047" s="12" t="s">
        <v>1495</v>
      </c>
      <c r="E4047" s="12">
        <v>2</v>
      </c>
      <c r="F4047" s="73">
        <v>1</v>
      </c>
      <c r="G4047" s="73">
        <v>10</v>
      </c>
      <c r="H4047" s="12">
        <v>0</v>
      </c>
      <c r="I4047" s="12">
        <v>246</v>
      </c>
      <c r="J4047" s="12">
        <v>0</v>
      </c>
      <c r="K4047" s="12">
        <v>0</v>
      </c>
      <c r="L4047" s="12">
        <v>0</v>
      </c>
      <c r="M4047" s="12">
        <v>0</v>
      </c>
      <c r="N4047" s="12">
        <v>0</v>
      </c>
    </row>
    <row r="4048" spans="1:14">
      <c r="A4048" s="11" t="s">
        <v>1515</v>
      </c>
      <c r="B4048" s="12">
        <v>88</v>
      </c>
      <c r="C4048" s="12">
        <v>14</v>
      </c>
      <c r="D4048" s="12" t="s">
        <v>577</v>
      </c>
      <c r="E4048" s="12">
        <v>2</v>
      </c>
      <c r="F4048" s="73">
        <v>2</v>
      </c>
      <c r="G4048" s="73">
        <v>10</v>
      </c>
      <c r="H4048" s="12">
        <v>0</v>
      </c>
      <c r="I4048" s="12">
        <v>246</v>
      </c>
      <c r="J4048" s="12">
        <v>0</v>
      </c>
      <c r="K4048" s="12">
        <v>0</v>
      </c>
      <c r="L4048" s="12">
        <v>0</v>
      </c>
      <c r="M4048" s="12">
        <v>0</v>
      </c>
      <c r="N4048" s="12">
        <v>0</v>
      </c>
    </row>
    <row r="4049" spans="1:14">
      <c r="A4049" s="11" t="s">
        <v>1515</v>
      </c>
      <c r="B4049" s="12">
        <v>88</v>
      </c>
      <c r="C4049" s="12">
        <v>14</v>
      </c>
      <c r="D4049" s="12" t="s">
        <v>579</v>
      </c>
      <c r="E4049" s="12">
        <v>2</v>
      </c>
      <c r="F4049" s="73">
        <v>1</v>
      </c>
      <c r="G4049" s="73">
        <v>10</v>
      </c>
      <c r="H4049" s="12">
        <v>0</v>
      </c>
      <c r="I4049" s="12">
        <v>246</v>
      </c>
      <c r="J4049" s="12">
        <v>0</v>
      </c>
      <c r="K4049" s="12">
        <v>0</v>
      </c>
      <c r="L4049" s="12">
        <v>0</v>
      </c>
      <c r="M4049" s="12">
        <v>0</v>
      </c>
      <c r="N4049" s="12">
        <v>0</v>
      </c>
    </row>
    <row r="4050" spans="1:14">
      <c r="A4050" s="11" t="s">
        <v>1515</v>
      </c>
      <c r="B4050" s="12">
        <v>88</v>
      </c>
      <c r="C4050" s="12">
        <v>14</v>
      </c>
      <c r="D4050" s="12" t="s">
        <v>568</v>
      </c>
      <c r="E4050" s="12">
        <v>2</v>
      </c>
      <c r="F4050" s="73">
        <v>1</v>
      </c>
      <c r="G4050" s="73">
        <v>10</v>
      </c>
      <c r="H4050" s="12">
        <v>0</v>
      </c>
      <c r="I4050" s="12">
        <v>246</v>
      </c>
      <c r="J4050" s="12">
        <v>0</v>
      </c>
      <c r="K4050" s="12">
        <v>0</v>
      </c>
      <c r="L4050" s="12">
        <v>0</v>
      </c>
      <c r="M4050" s="12">
        <v>0</v>
      </c>
      <c r="N4050" s="12">
        <v>0</v>
      </c>
    </row>
    <row r="4051" spans="1:14">
      <c r="A4051" s="11" t="s">
        <v>1515</v>
      </c>
      <c r="B4051" s="12">
        <v>11</v>
      </c>
      <c r="C4051" s="12">
        <v>41</v>
      </c>
      <c r="D4051" s="12" t="s">
        <v>566</v>
      </c>
      <c r="E4051" s="12">
        <v>2</v>
      </c>
      <c r="F4051" s="73">
        <v>1</v>
      </c>
      <c r="G4051" s="73">
        <v>10</v>
      </c>
      <c r="H4051" s="12">
        <v>0</v>
      </c>
      <c r="I4051" s="12">
        <v>246</v>
      </c>
      <c r="J4051" s="12">
        <v>0</v>
      </c>
      <c r="K4051" s="12">
        <v>0</v>
      </c>
      <c r="L4051" s="12">
        <v>0</v>
      </c>
      <c r="M4051" s="12">
        <v>0</v>
      </c>
      <c r="N4051" s="12">
        <v>0</v>
      </c>
    </row>
    <row r="4052" spans="1:14">
      <c r="A4052" s="11" t="s">
        <v>1515</v>
      </c>
      <c r="B4052" s="12">
        <v>11</v>
      </c>
      <c r="C4052" s="12">
        <v>41</v>
      </c>
      <c r="D4052" s="12" t="s">
        <v>1495</v>
      </c>
      <c r="E4052" s="12">
        <v>2</v>
      </c>
      <c r="F4052" s="73">
        <v>1</v>
      </c>
      <c r="G4052" s="73">
        <v>10</v>
      </c>
      <c r="H4052" s="12">
        <v>0</v>
      </c>
      <c r="I4052" s="12">
        <v>246</v>
      </c>
      <c r="J4052" s="12">
        <v>0</v>
      </c>
      <c r="K4052" s="12">
        <v>0</v>
      </c>
      <c r="L4052" s="12">
        <v>0</v>
      </c>
      <c r="M4052" s="12">
        <v>0</v>
      </c>
      <c r="N4052" s="12">
        <v>0</v>
      </c>
    </row>
    <row r="4053" spans="1:14">
      <c r="A4053" s="11" t="s">
        <v>1515</v>
      </c>
      <c r="B4053" s="12">
        <v>11</v>
      </c>
      <c r="C4053" s="12">
        <v>41</v>
      </c>
      <c r="D4053" s="12" t="s">
        <v>577</v>
      </c>
      <c r="E4053" s="12">
        <v>2</v>
      </c>
      <c r="F4053" s="73">
        <v>2</v>
      </c>
      <c r="G4053" s="73">
        <v>10</v>
      </c>
      <c r="H4053" s="12">
        <v>0</v>
      </c>
      <c r="I4053" s="12">
        <v>246</v>
      </c>
      <c r="J4053" s="12">
        <v>0</v>
      </c>
      <c r="K4053" s="12">
        <v>0</v>
      </c>
      <c r="L4053" s="12">
        <v>0</v>
      </c>
      <c r="M4053" s="12">
        <v>0</v>
      </c>
      <c r="N4053" s="12">
        <v>0</v>
      </c>
    </row>
    <row r="4054" spans="1:14">
      <c r="A4054" s="11" t="s">
        <v>1515</v>
      </c>
      <c r="B4054" s="12">
        <v>11</v>
      </c>
      <c r="C4054" s="12">
        <v>41</v>
      </c>
      <c r="D4054" s="12" t="s">
        <v>579</v>
      </c>
      <c r="E4054" s="12">
        <v>2</v>
      </c>
      <c r="F4054" s="73">
        <v>1</v>
      </c>
      <c r="G4054" s="73">
        <v>10</v>
      </c>
      <c r="H4054" s="12">
        <v>0</v>
      </c>
      <c r="I4054" s="12">
        <v>246</v>
      </c>
      <c r="J4054" s="12">
        <v>0</v>
      </c>
      <c r="K4054" s="12">
        <v>0</v>
      </c>
      <c r="L4054" s="12">
        <v>0</v>
      </c>
      <c r="M4054" s="12">
        <v>0</v>
      </c>
      <c r="N4054" s="12">
        <v>0</v>
      </c>
    </row>
    <row r="4055" spans="1:14">
      <c r="A4055" s="11" t="s">
        <v>1515</v>
      </c>
      <c r="B4055" s="12">
        <v>11</v>
      </c>
      <c r="C4055" s="12">
        <v>41</v>
      </c>
      <c r="D4055" s="12" t="s">
        <v>568</v>
      </c>
      <c r="E4055" s="12">
        <v>2</v>
      </c>
      <c r="F4055" s="73">
        <v>1</v>
      </c>
      <c r="G4055" s="73">
        <v>10</v>
      </c>
      <c r="H4055" s="12">
        <v>0</v>
      </c>
      <c r="I4055" s="12">
        <v>246</v>
      </c>
      <c r="J4055" s="12">
        <v>0</v>
      </c>
      <c r="K4055" s="12">
        <v>0</v>
      </c>
      <c r="L4055" s="12">
        <v>0</v>
      </c>
      <c r="M4055" s="12">
        <v>0</v>
      </c>
      <c r="N4055" s="12">
        <v>0</v>
      </c>
    </row>
    <row r="4056" spans="1:14">
      <c r="A4056" s="11" t="s">
        <v>1515</v>
      </c>
      <c r="B4056" s="12">
        <v>37</v>
      </c>
      <c r="C4056" s="12">
        <v>41</v>
      </c>
      <c r="D4056" s="12" t="s">
        <v>1495</v>
      </c>
      <c r="E4056" s="12">
        <v>2</v>
      </c>
      <c r="F4056" s="73">
        <v>1</v>
      </c>
      <c r="G4056" s="73">
        <v>10</v>
      </c>
      <c r="H4056" s="12">
        <v>0</v>
      </c>
      <c r="I4056" s="12">
        <v>246</v>
      </c>
      <c r="J4056" s="12">
        <v>0</v>
      </c>
      <c r="K4056" s="12">
        <v>0</v>
      </c>
      <c r="L4056" s="12">
        <v>0</v>
      </c>
      <c r="M4056" s="12">
        <v>0</v>
      </c>
      <c r="N4056" s="12">
        <v>0</v>
      </c>
    </row>
    <row r="4057" spans="1:14">
      <c r="A4057" s="11" t="s">
        <v>1515</v>
      </c>
      <c r="B4057" s="12">
        <v>37</v>
      </c>
      <c r="C4057" s="12">
        <v>41</v>
      </c>
      <c r="D4057" s="12" t="s">
        <v>566</v>
      </c>
      <c r="E4057" s="12">
        <v>2</v>
      </c>
      <c r="F4057" s="73">
        <v>1</v>
      </c>
      <c r="G4057" s="73">
        <v>10</v>
      </c>
      <c r="H4057" s="12">
        <v>0</v>
      </c>
      <c r="I4057" s="12">
        <v>246</v>
      </c>
      <c r="J4057" s="12">
        <v>0</v>
      </c>
      <c r="K4057" s="12">
        <v>0</v>
      </c>
      <c r="L4057" s="12">
        <v>0</v>
      </c>
      <c r="M4057" s="12">
        <v>0</v>
      </c>
      <c r="N4057" s="12">
        <v>0</v>
      </c>
    </row>
    <row r="4058" spans="1:14">
      <c r="A4058" s="11" t="s">
        <v>1515</v>
      </c>
      <c r="B4058" s="12">
        <v>37</v>
      </c>
      <c r="C4058" s="12">
        <v>41</v>
      </c>
      <c r="D4058" s="12" t="s">
        <v>577</v>
      </c>
      <c r="E4058" s="12">
        <v>2</v>
      </c>
      <c r="F4058" s="73">
        <v>2</v>
      </c>
      <c r="G4058" s="73">
        <v>10</v>
      </c>
      <c r="H4058" s="12">
        <v>0</v>
      </c>
      <c r="I4058" s="12">
        <v>246</v>
      </c>
      <c r="J4058" s="12">
        <v>0</v>
      </c>
      <c r="K4058" s="12">
        <v>0</v>
      </c>
      <c r="L4058" s="12">
        <v>0</v>
      </c>
      <c r="M4058" s="12">
        <v>0</v>
      </c>
      <c r="N4058" s="12">
        <v>0</v>
      </c>
    </row>
    <row r="4059" spans="1:14">
      <c r="A4059" s="11" t="s">
        <v>1515</v>
      </c>
      <c r="B4059" s="12">
        <v>37</v>
      </c>
      <c r="C4059" s="12">
        <v>41</v>
      </c>
      <c r="D4059" s="12" t="s">
        <v>579</v>
      </c>
      <c r="E4059" s="12">
        <v>2</v>
      </c>
      <c r="F4059" s="73">
        <v>1</v>
      </c>
      <c r="G4059" s="73">
        <v>10</v>
      </c>
      <c r="H4059" s="12">
        <v>0</v>
      </c>
      <c r="I4059" s="12">
        <v>246</v>
      </c>
      <c r="J4059" s="12">
        <v>0</v>
      </c>
      <c r="K4059" s="12">
        <v>0</v>
      </c>
      <c r="L4059" s="12">
        <v>0</v>
      </c>
      <c r="M4059" s="12">
        <v>0</v>
      </c>
      <c r="N4059" s="12">
        <v>0</v>
      </c>
    </row>
    <row r="4060" spans="1:14">
      <c r="A4060" s="11" t="s">
        <v>1515</v>
      </c>
      <c r="B4060" s="12">
        <v>37</v>
      </c>
      <c r="C4060" s="12">
        <v>41</v>
      </c>
      <c r="D4060" s="12" t="s">
        <v>1495</v>
      </c>
      <c r="E4060" s="12">
        <v>2</v>
      </c>
      <c r="F4060" s="73">
        <v>1</v>
      </c>
      <c r="G4060" s="73">
        <v>10</v>
      </c>
      <c r="H4060" s="12">
        <v>0</v>
      </c>
      <c r="I4060" s="12">
        <v>246</v>
      </c>
      <c r="J4060" s="12">
        <v>0</v>
      </c>
      <c r="K4060" s="12">
        <v>0</v>
      </c>
      <c r="L4060" s="12">
        <v>0</v>
      </c>
      <c r="M4060" s="12">
        <v>0</v>
      </c>
      <c r="N4060" s="12">
        <v>0</v>
      </c>
    </row>
    <row r="4061" spans="1:14">
      <c r="A4061" s="11" t="s">
        <v>1515</v>
      </c>
      <c r="B4061" s="12">
        <v>63</v>
      </c>
      <c r="C4061" s="12">
        <v>41</v>
      </c>
      <c r="D4061" s="12" t="s">
        <v>566</v>
      </c>
      <c r="E4061" s="12">
        <v>2</v>
      </c>
      <c r="F4061" s="73">
        <v>1</v>
      </c>
      <c r="G4061" s="73">
        <v>10</v>
      </c>
      <c r="H4061" s="12">
        <v>0</v>
      </c>
      <c r="I4061" s="12">
        <v>246</v>
      </c>
      <c r="J4061" s="12">
        <v>0</v>
      </c>
      <c r="K4061" s="12">
        <v>0</v>
      </c>
      <c r="L4061" s="12">
        <v>0</v>
      </c>
      <c r="M4061" s="12">
        <v>0</v>
      </c>
      <c r="N4061" s="12">
        <v>0</v>
      </c>
    </row>
    <row r="4062" spans="1:14">
      <c r="A4062" s="11" t="s">
        <v>1515</v>
      </c>
      <c r="B4062" s="12">
        <v>63</v>
      </c>
      <c r="C4062" s="12">
        <v>41</v>
      </c>
      <c r="D4062" s="12" t="s">
        <v>577</v>
      </c>
      <c r="E4062" s="12">
        <v>2</v>
      </c>
      <c r="F4062" s="73">
        <v>2</v>
      </c>
      <c r="G4062" s="73">
        <v>10</v>
      </c>
      <c r="H4062" s="12">
        <v>0</v>
      </c>
      <c r="I4062" s="12">
        <v>246</v>
      </c>
      <c r="J4062" s="12">
        <v>0</v>
      </c>
      <c r="K4062" s="12">
        <v>0</v>
      </c>
      <c r="L4062" s="12">
        <v>0</v>
      </c>
      <c r="M4062" s="12">
        <v>0</v>
      </c>
      <c r="N4062" s="12">
        <v>0</v>
      </c>
    </row>
    <row r="4063" spans="1:14">
      <c r="A4063" s="11" t="s">
        <v>1515</v>
      </c>
      <c r="B4063" s="12">
        <v>63</v>
      </c>
      <c r="C4063" s="12">
        <v>41</v>
      </c>
      <c r="D4063" s="12" t="s">
        <v>579</v>
      </c>
      <c r="E4063" s="12">
        <v>2</v>
      </c>
      <c r="F4063" s="73">
        <v>1</v>
      </c>
      <c r="G4063" s="73">
        <v>10</v>
      </c>
      <c r="H4063" s="12">
        <v>0</v>
      </c>
      <c r="I4063" s="12">
        <v>246</v>
      </c>
      <c r="J4063" s="12">
        <v>0</v>
      </c>
      <c r="K4063" s="12">
        <v>0</v>
      </c>
      <c r="L4063" s="12">
        <v>0</v>
      </c>
      <c r="M4063" s="12">
        <v>0</v>
      </c>
      <c r="N4063" s="12">
        <v>0</v>
      </c>
    </row>
    <row r="4064" spans="1:14">
      <c r="A4064" s="11" t="s">
        <v>1515</v>
      </c>
      <c r="B4064" s="12">
        <v>63</v>
      </c>
      <c r="C4064" s="12">
        <v>41</v>
      </c>
      <c r="D4064" s="12" t="s">
        <v>568</v>
      </c>
      <c r="E4064" s="12">
        <v>2</v>
      </c>
      <c r="F4064" s="73">
        <v>1</v>
      </c>
      <c r="G4064" s="73">
        <v>10</v>
      </c>
      <c r="H4064" s="12">
        <v>0</v>
      </c>
      <c r="I4064" s="12">
        <v>246</v>
      </c>
      <c r="J4064" s="12">
        <v>0</v>
      </c>
      <c r="K4064" s="12">
        <v>0</v>
      </c>
      <c r="L4064" s="12">
        <v>0</v>
      </c>
      <c r="M4064" s="12">
        <v>0</v>
      </c>
      <c r="N4064" s="12">
        <v>0</v>
      </c>
    </row>
    <row r="4065" spans="1:14">
      <c r="A4065" s="11" t="s">
        <v>1515</v>
      </c>
      <c r="B4065" s="12">
        <v>89</v>
      </c>
      <c r="C4065" s="12">
        <v>41</v>
      </c>
      <c r="D4065" s="12" t="s">
        <v>566</v>
      </c>
      <c r="E4065" s="12">
        <v>2</v>
      </c>
      <c r="F4065" s="73">
        <v>1</v>
      </c>
      <c r="G4065" s="73">
        <v>10</v>
      </c>
      <c r="H4065" s="12">
        <v>0</v>
      </c>
      <c r="I4065" s="12">
        <v>246</v>
      </c>
      <c r="J4065" s="12">
        <v>0</v>
      </c>
      <c r="K4065" s="12">
        <v>0</v>
      </c>
      <c r="L4065" s="12">
        <v>0</v>
      </c>
      <c r="M4065" s="12">
        <v>0</v>
      </c>
      <c r="N4065" s="12">
        <v>0</v>
      </c>
    </row>
    <row r="4066" spans="1:14">
      <c r="A4066" s="11" t="s">
        <v>1515</v>
      </c>
      <c r="B4066" s="12">
        <v>63</v>
      </c>
      <c r="C4066" s="12">
        <v>41</v>
      </c>
      <c r="D4066" s="12" t="s">
        <v>1495</v>
      </c>
      <c r="E4066" s="12">
        <v>2</v>
      </c>
      <c r="F4066" s="73">
        <v>1</v>
      </c>
      <c r="G4066" s="73">
        <v>10</v>
      </c>
      <c r="H4066" s="12">
        <v>0</v>
      </c>
      <c r="I4066" s="12">
        <v>246</v>
      </c>
      <c r="J4066" s="12">
        <v>0</v>
      </c>
      <c r="K4066" s="12">
        <v>0</v>
      </c>
      <c r="L4066" s="12">
        <v>0</v>
      </c>
      <c r="M4066" s="12">
        <v>0</v>
      </c>
      <c r="N4066" s="12">
        <v>0</v>
      </c>
    </row>
    <row r="4067" spans="1:14">
      <c r="A4067" s="11" t="s">
        <v>1515</v>
      </c>
      <c r="B4067" s="12">
        <v>89</v>
      </c>
      <c r="C4067" s="12">
        <v>41</v>
      </c>
      <c r="D4067" s="12" t="s">
        <v>1495</v>
      </c>
      <c r="E4067" s="12">
        <v>2</v>
      </c>
      <c r="F4067" s="73">
        <v>1</v>
      </c>
      <c r="G4067" s="73">
        <v>10</v>
      </c>
      <c r="H4067" s="12">
        <v>0</v>
      </c>
      <c r="I4067" s="12">
        <v>246</v>
      </c>
      <c r="J4067" s="12">
        <v>0</v>
      </c>
      <c r="K4067" s="12">
        <v>0</v>
      </c>
      <c r="L4067" s="12">
        <v>0</v>
      </c>
      <c r="M4067" s="12">
        <v>0</v>
      </c>
      <c r="N4067" s="12">
        <v>0</v>
      </c>
    </row>
    <row r="4068" spans="1:14">
      <c r="A4068" s="11" t="s">
        <v>1515</v>
      </c>
      <c r="B4068" s="12">
        <v>89</v>
      </c>
      <c r="C4068" s="12">
        <v>41</v>
      </c>
      <c r="D4068" s="12" t="s">
        <v>577</v>
      </c>
      <c r="E4068" s="12">
        <v>2</v>
      </c>
      <c r="F4068" s="73">
        <v>2</v>
      </c>
      <c r="G4068" s="73">
        <v>10</v>
      </c>
      <c r="H4068" s="12">
        <v>0</v>
      </c>
      <c r="I4068" s="12">
        <v>246</v>
      </c>
      <c r="J4068" s="12">
        <v>0</v>
      </c>
      <c r="K4068" s="12">
        <v>0</v>
      </c>
      <c r="L4068" s="12">
        <v>0</v>
      </c>
      <c r="M4068" s="12">
        <v>0</v>
      </c>
      <c r="N4068" s="12">
        <v>0</v>
      </c>
    </row>
    <row r="4069" spans="1:14">
      <c r="A4069" s="11" t="s">
        <v>1515</v>
      </c>
      <c r="B4069" s="12">
        <v>89</v>
      </c>
      <c r="C4069" s="12">
        <v>41</v>
      </c>
      <c r="D4069" s="12" t="s">
        <v>579</v>
      </c>
      <c r="E4069" s="12">
        <v>2</v>
      </c>
      <c r="F4069" s="73">
        <v>1</v>
      </c>
      <c r="G4069" s="73">
        <v>10</v>
      </c>
      <c r="H4069" s="12">
        <v>0</v>
      </c>
      <c r="I4069" s="12">
        <v>246</v>
      </c>
      <c r="J4069" s="12">
        <v>0</v>
      </c>
      <c r="K4069" s="12">
        <v>0</v>
      </c>
      <c r="L4069" s="12">
        <v>0</v>
      </c>
      <c r="M4069" s="12">
        <v>0</v>
      </c>
      <c r="N4069" s="12">
        <v>0</v>
      </c>
    </row>
    <row r="4070" spans="1:14">
      <c r="A4070" s="11" t="s">
        <v>1515</v>
      </c>
      <c r="B4070" s="12">
        <v>89</v>
      </c>
      <c r="C4070" s="12">
        <v>41</v>
      </c>
      <c r="D4070" s="12" t="s">
        <v>568</v>
      </c>
      <c r="E4070" s="12">
        <v>2</v>
      </c>
      <c r="F4070" s="73">
        <v>1</v>
      </c>
      <c r="G4070" s="73">
        <v>10</v>
      </c>
      <c r="H4070" s="12">
        <v>0</v>
      </c>
      <c r="I4070" s="12">
        <v>246</v>
      </c>
      <c r="J4070" s="12">
        <v>0</v>
      </c>
      <c r="K4070" s="12">
        <v>0</v>
      </c>
      <c r="L4070" s="12">
        <v>0</v>
      </c>
      <c r="M4070" s="12">
        <v>0</v>
      </c>
      <c r="N4070" s="12">
        <v>0</v>
      </c>
    </row>
    <row r="4071" spans="1:14">
      <c r="A4071" s="11" t="s">
        <v>1515</v>
      </c>
      <c r="B4071" s="12">
        <v>12</v>
      </c>
      <c r="C4071" s="12">
        <v>74</v>
      </c>
      <c r="D4071" s="12" t="s">
        <v>566</v>
      </c>
      <c r="E4071" s="12">
        <v>2</v>
      </c>
      <c r="F4071" s="73">
        <v>1</v>
      </c>
      <c r="G4071" s="73">
        <v>10</v>
      </c>
      <c r="H4071" s="12">
        <v>0</v>
      </c>
      <c r="I4071" s="12">
        <v>246</v>
      </c>
      <c r="J4071" s="12">
        <v>0</v>
      </c>
      <c r="K4071" s="12">
        <v>0</v>
      </c>
      <c r="L4071" s="12">
        <v>0</v>
      </c>
      <c r="M4071" s="12">
        <v>0</v>
      </c>
      <c r="N4071" s="12">
        <v>0</v>
      </c>
    </row>
    <row r="4072" spans="1:14">
      <c r="A4072" s="11" t="s">
        <v>1515</v>
      </c>
      <c r="B4072" s="12">
        <v>12</v>
      </c>
      <c r="C4072" s="12">
        <v>74</v>
      </c>
      <c r="D4072" s="12" t="s">
        <v>1495</v>
      </c>
      <c r="E4072" s="12">
        <v>2</v>
      </c>
      <c r="F4072" s="73">
        <v>1</v>
      </c>
      <c r="G4072" s="73">
        <v>10</v>
      </c>
      <c r="H4072" s="12">
        <v>0</v>
      </c>
      <c r="I4072" s="12">
        <v>246</v>
      </c>
      <c r="J4072" s="12">
        <v>0</v>
      </c>
      <c r="K4072" s="12">
        <v>0</v>
      </c>
      <c r="L4072" s="12">
        <v>0</v>
      </c>
      <c r="M4072" s="12">
        <v>0</v>
      </c>
      <c r="N4072" s="12">
        <v>0</v>
      </c>
    </row>
    <row r="4073" spans="1:14">
      <c r="A4073" s="11" t="s">
        <v>1515</v>
      </c>
      <c r="B4073" s="12">
        <v>12</v>
      </c>
      <c r="C4073" s="12">
        <v>74</v>
      </c>
      <c r="D4073" s="12" t="s">
        <v>577</v>
      </c>
      <c r="E4073" s="12">
        <v>2</v>
      </c>
      <c r="F4073" s="73">
        <v>2</v>
      </c>
      <c r="G4073" s="73">
        <v>10</v>
      </c>
      <c r="H4073" s="12">
        <v>0</v>
      </c>
      <c r="I4073" s="12">
        <v>246</v>
      </c>
      <c r="J4073" s="12">
        <v>0</v>
      </c>
      <c r="K4073" s="12">
        <v>0</v>
      </c>
      <c r="L4073" s="12">
        <v>0</v>
      </c>
      <c r="M4073" s="12">
        <v>0</v>
      </c>
      <c r="N4073" s="12">
        <v>0</v>
      </c>
    </row>
    <row r="4074" spans="1:14">
      <c r="A4074" s="11" t="s">
        <v>1515</v>
      </c>
      <c r="B4074" s="12">
        <v>12</v>
      </c>
      <c r="C4074" s="12">
        <v>74</v>
      </c>
      <c r="D4074" s="12" t="s">
        <v>579</v>
      </c>
      <c r="E4074" s="12">
        <v>2</v>
      </c>
      <c r="F4074" s="73">
        <v>1</v>
      </c>
      <c r="G4074" s="73">
        <v>10</v>
      </c>
      <c r="H4074" s="12">
        <v>0</v>
      </c>
      <c r="I4074" s="12">
        <v>246</v>
      </c>
      <c r="J4074" s="12">
        <v>0</v>
      </c>
      <c r="K4074" s="12">
        <v>0</v>
      </c>
      <c r="L4074" s="12">
        <v>0</v>
      </c>
      <c r="M4074" s="12">
        <v>0</v>
      </c>
      <c r="N4074" s="12">
        <v>0</v>
      </c>
    </row>
    <row r="4075" spans="1:14">
      <c r="A4075" s="11" t="s">
        <v>1515</v>
      </c>
      <c r="B4075" s="12">
        <v>12</v>
      </c>
      <c r="C4075" s="12">
        <v>74</v>
      </c>
      <c r="D4075" s="12" t="s">
        <v>568</v>
      </c>
      <c r="E4075" s="12">
        <v>2</v>
      </c>
      <c r="F4075" s="73">
        <v>1</v>
      </c>
      <c r="G4075" s="73">
        <v>10</v>
      </c>
      <c r="H4075" s="12">
        <v>0</v>
      </c>
      <c r="I4075" s="12">
        <v>246</v>
      </c>
      <c r="J4075" s="12">
        <v>0</v>
      </c>
      <c r="K4075" s="12">
        <v>0</v>
      </c>
      <c r="L4075" s="12">
        <v>0</v>
      </c>
      <c r="M4075" s="12">
        <v>0</v>
      </c>
      <c r="N4075" s="12">
        <v>0</v>
      </c>
    </row>
    <row r="4076" spans="1:14">
      <c r="A4076" s="11" t="s">
        <v>1515</v>
      </c>
      <c r="B4076" s="12">
        <v>37</v>
      </c>
      <c r="C4076" s="12">
        <v>73</v>
      </c>
      <c r="D4076" s="12" t="s">
        <v>566</v>
      </c>
      <c r="E4076" s="12">
        <v>2</v>
      </c>
      <c r="F4076" s="73">
        <v>1</v>
      </c>
      <c r="G4076" s="73">
        <v>10</v>
      </c>
      <c r="H4076" s="12">
        <v>0</v>
      </c>
      <c r="I4076" s="12">
        <v>246</v>
      </c>
      <c r="J4076" s="12">
        <v>0</v>
      </c>
      <c r="K4076" s="12">
        <v>0</v>
      </c>
      <c r="L4076" s="12">
        <v>0</v>
      </c>
      <c r="M4076" s="12">
        <v>0</v>
      </c>
      <c r="N4076" s="12">
        <v>0</v>
      </c>
    </row>
    <row r="4077" spans="1:14">
      <c r="A4077" s="11" t="s">
        <v>1515</v>
      </c>
      <c r="B4077" s="12">
        <v>37</v>
      </c>
      <c r="C4077" s="12">
        <v>73</v>
      </c>
      <c r="D4077" s="12" t="s">
        <v>1495</v>
      </c>
      <c r="E4077" s="12">
        <v>2</v>
      </c>
      <c r="F4077" s="73">
        <v>1</v>
      </c>
      <c r="G4077" s="73">
        <v>10</v>
      </c>
      <c r="H4077" s="12">
        <v>0</v>
      </c>
      <c r="I4077" s="12">
        <v>246</v>
      </c>
      <c r="J4077" s="12">
        <v>0</v>
      </c>
      <c r="K4077" s="12">
        <v>0</v>
      </c>
      <c r="L4077" s="12">
        <v>0</v>
      </c>
      <c r="M4077" s="12">
        <v>0</v>
      </c>
      <c r="N4077" s="12">
        <v>0</v>
      </c>
    </row>
    <row r="4078" spans="1:14">
      <c r="A4078" s="11" t="s">
        <v>1515</v>
      </c>
      <c r="B4078" s="12">
        <v>37</v>
      </c>
      <c r="C4078" s="12">
        <v>73</v>
      </c>
      <c r="D4078" s="12" t="s">
        <v>577</v>
      </c>
      <c r="E4078" s="12">
        <v>2</v>
      </c>
      <c r="F4078" s="73">
        <v>2</v>
      </c>
      <c r="G4078" s="73">
        <v>10</v>
      </c>
      <c r="H4078" s="12">
        <v>0</v>
      </c>
      <c r="I4078" s="12">
        <v>246</v>
      </c>
      <c r="J4078" s="12">
        <v>0</v>
      </c>
      <c r="K4078" s="12">
        <v>0</v>
      </c>
      <c r="L4078" s="12">
        <v>0</v>
      </c>
      <c r="M4078" s="12">
        <v>0</v>
      </c>
      <c r="N4078" s="12">
        <v>0</v>
      </c>
    </row>
    <row r="4079" spans="1:14">
      <c r="A4079" s="11" t="s">
        <v>1515</v>
      </c>
      <c r="B4079" s="12">
        <v>37</v>
      </c>
      <c r="C4079" s="12">
        <v>73</v>
      </c>
      <c r="D4079" s="12" t="s">
        <v>579</v>
      </c>
      <c r="E4079" s="12">
        <v>2</v>
      </c>
      <c r="F4079" s="73">
        <v>1</v>
      </c>
      <c r="G4079" s="73">
        <v>10</v>
      </c>
      <c r="H4079" s="12">
        <v>0</v>
      </c>
      <c r="I4079" s="12">
        <v>246</v>
      </c>
      <c r="J4079" s="12">
        <v>0</v>
      </c>
      <c r="K4079" s="12">
        <v>0</v>
      </c>
      <c r="L4079" s="12">
        <v>0</v>
      </c>
      <c r="M4079" s="12">
        <v>0</v>
      </c>
      <c r="N4079" s="12">
        <v>0</v>
      </c>
    </row>
    <row r="4080" spans="1:14">
      <c r="A4080" s="11" t="s">
        <v>1515</v>
      </c>
      <c r="B4080" s="12">
        <v>37</v>
      </c>
      <c r="C4080" s="12">
        <v>73</v>
      </c>
      <c r="D4080" s="12" t="s">
        <v>568</v>
      </c>
      <c r="E4080" s="12">
        <v>2</v>
      </c>
      <c r="F4080" s="73">
        <v>1</v>
      </c>
      <c r="G4080" s="73">
        <v>10</v>
      </c>
      <c r="H4080" s="12">
        <v>0</v>
      </c>
      <c r="I4080" s="12">
        <v>246</v>
      </c>
      <c r="J4080" s="12">
        <v>0</v>
      </c>
      <c r="K4080" s="12">
        <v>0</v>
      </c>
      <c r="L4080" s="12">
        <v>0</v>
      </c>
      <c r="M4080" s="12">
        <v>0</v>
      </c>
      <c r="N4080" s="12">
        <v>0</v>
      </c>
    </row>
    <row r="4081" spans="1:14">
      <c r="A4081" s="11" t="s">
        <v>1515</v>
      </c>
      <c r="B4081" s="12">
        <v>63</v>
      </c>
      <c r="C4081" s="12">
        <v>73</v>
      </c>
      <c r="D4081" s="12" t="s">
        <v>566</v>
      </c>
      <c r="E4081" s="12">
        <v>2</v>
      </c>
      <c r="F4081" s="73">
        <v>1</v>
      </c>
      <c r="G4081" s="73">
        <v>10</v>
      </c>
      <c r="H4081" s="12">
        <v>0</v>
      </c>
      <c r="I4081" s="12">
        <v>246</v>
      </c>
      <c r="J4081" s="12">
        <v>0</v>
      </c>
      <c r="K4081" s="12">
        <v>0</v>
      </c>
      <c r="L4081" s="12">
        <v>0</v>
      </c>
      <c r="M4081" s="12">
        <v>0</v>
      </c>
      <c r="N4081" s="12">
        <v>0</v>
      </c>
    </row>
    <row r="4082" spans="1:14">
      <c r="A4082" s="11" t="s">
        <v>1515</v>
      </c>
      <c r="B4082" s="12">
        <v>63</v>
      </c>
      <c r="C4082" s="12">
        <v>73</v>
      </c>
      <c r="D4082" s="12" t="s">
        <v>1495</v>
      </c>
      <c r="E4082" s="12">
        <v>2</v>
      </c>
      <c r="F4082" s="73">
        <v>1</v>
      </c>
      <c r="G4082" s="73">
        <v>10</v>
      </c>
      <c r="H4082" s="12">
        <v>0</v>
      </c>
      <c r="I4082" s="12">
        <v>246</v>
      </c>
      <c r="J4082" s="12">
        <v>0</v>
      </c>
      <c r="K4082" s="12">
        <v>0</v>
      </c>
      <c r="L4082" s="12">
        <v>0</v>
      </c>
      <c r="M4082" s="12">
        <v>0</v>
      </c>
      <c r="N4082" s="12">
        <v>0</v>
      </c>
    </row>
    <row r="4083" spans="1:14">
      <c r="A4083" s="11" t="s">
        <v>1515</v>
      </c>
      <c r="B4083" s="12">
        <v>63</v>
      </c>
      <c r="C4083" s="12">
        <v>73</v>
      </c>
      <c r="D4083" s="12" t="s">
        <v>577</v>
      </c>
      <c r="E4083" s="12">
        <v>2</v>
      </c>
      <c r="F4083" s="73">
        <v>2</v>
      </c>
      <c r="G4083" s="73">
        <v>10</v>
      </c>
      <c r="H4083" s="12">
        <v>0</v>
      </c>
      <c r="I4083" s="12">
        <v>246</v>
      </c>
      <c r="J4083" s="12">
        <v>0</v>
      </c>
      <c r="K4083" s="12">
        <v>0</v>
      </c>
      <c r="L4083" s="12">
        <v>0</v>
      </c>
      <c r="M4083" s="12">
        <v>0</v>
      </c>
      <c r="N4083" s="12">
        <v>0</v>
      </c>
    </row>
    <row r="4084" spans="1:14">
      <c r="A4084" s="11" t="s">
        <v>1515</v>
      </c>
      <c r="B4084" s="12">
        <v>63</v>
      </c>
      <c r="C4084" s="12">
        <v>73</v>
      </c>
      <c r="D4084" s="12" t="s">
        <v>579</v>
      </c>
      <c r="E4084" s="12">
        <v>2</v>
      </c>
      <c r="F4084" s="73">
        <v>1</v>
      </c>
      <c r="G4084" s="73">
        <v>10</v>
      </c>
      <c r="H4084" s="12">
        <v>0</v>
      </c>
      <c r="I4084" s="12">
        <v>246</v>
      </c>
      <c r="J4084" s="12">
        <v>0</v>
      </c>
      <c r="K4084" s="12">
        <v>0</v>
      </c>
      <c r="L4084" s="12">
        <v>0</v>
      </c>
      <c r="M4084" s="12">
        <v>0</v>
      </c>
      <c r="N4084" s="12">
        <v>0</v>
      </c>
    </row>
    <row r="4085" spans="1:14">
      <c r="A4085" s="11" t="s">
        <v>1515</v>
      </c>
      <c r="B4085" s="12">
        <v>63</v>
      </c>
      <c r="C4085" s="12">
        <v>73</v>
      </c>
      <c r="D4085" s="12" t="s">
        <v>568</v>
      </c>
      <c r="E4085" s="12">
        <v>2</v>
      </c>
      <c r="F4085" s="73">
        <v>1</v>
      </c>
      <c r="G4085" s="73">
        <v>10</v>
      </c>
      <c r="H4085" s="12">
        <v>0</v>
      </c>
      <c r="I4085" s="12">
        <v>246</v>
      </c>
      <c r="J4085" s="12">
        <v>0</v>
      </c>
      <c r="K4085" s="12">
        <v>0</v>
      </c>
      <c r="L4085" s="12">
        <v>0</v>
      </c>
      <c r="M4085" s="12">
        <v>0</v>
      </c>
      <c r="N4085" s="12">
        <v>0</v>
      </c>
    </row>
    <row r="4086" spans="1:14">
      <c r="A4086" s="11" t="s">
        <v>1515</v>
      </c>
      <c r="B4086" s="12">
        <v>87</v>
      </c>
      <c r="C4086" s="12">
        <v>73</v>
      </c>
      <c r="D4086" s="12" t="s">
        <v>566</v>
      </c>
      <c r="E4086" s="12">
        <v>2</v>
      </c>
      <c r="F4086" s="73">
        <v>1</v>
      </c>
      <c r="G4086" s="73">
        <v>10</v>
      </c>
      <c r="H4086" s="12">
        <v>0</v>
      </c>
      <c r="I4086" s="12">
        <v>246</v>
      </c>
      <c r="J4086" s="12">
        <v>0</v>
      </c>
      <c r="K4086" s="12">
        <v>0</v>
      </c>
      <c r="L4086" s="12">
        <v>0</v>
      </c>
      <c r="M4086" s="12">
        <v>0</v>
      </c>
      <c r="N4086" s="12">
        <v>0</v>
      </c>
    </row>
    <row r="4087" spans="1:14">
      <c r="A4087" s="11" t="s">
        <v>1515</v>
      </c>
      <c r="B4087" s="12">
        <v>87</v>
      </c>
      <c r="C4087" s="12">
        <v>73</v>
      </c>
      <c r="D4087" s="12" t="s">
        <v>1495</v>
      </c>
      <c r="E4087" s="12">
        <v>2</v>
      </c>
      <c r="F4087" s="73">
        <v>1</v>
      </c>
      <c r="G4087" s="73">
        <v>10</v>
      </c>
      <c r="H4087" s="12">
        <v>0</v>
      </c>
      <c r="I4087" s="12">
        <v>246</v>
      </c>
      <c r="J4087" s="12">
        <v>0</v>
      </c>
      <c r="K4087" s="12">
        <v>0</v>
      </c>
      <c r="L4087" s="12">
        <v>0</v>
      </c>
      <c r="M4087" s="12">
        <v>0</v>
      </c>
      <c r="N4087" s="12">
        <v>0</v>
      </c>
    </row>
    <row r="4088" spans="1:14">
      <c r="A4088" s="11" t="s">
        <v>1515</v>
      </c>
      <c r="B4088" s="12">
        <v>87</v>
      </c>
      <c r="C4088" s="12">
        <v>73</v>
      </c>
      <c r="D4088" s="12" t="s">
        <v>577</v>
      </c>
      <c r="E4088" s="12">
        <v>2</v>
      </c>
      <c r="F4088" s="73">
        <v>2</v>
      </c>
      <c r="G4088" s="73">
        <v>10</v>
      </c>
      <c r="H4088" s="12">
        <v>0</v>
      </c>
      <c r="I4088" s="12">
        <v>246</v>
      </c>
      <c r="J4088" s="12">
        <v>0</v>
      </c>
      <c r="K4088" s="12">
        <v>0</v>
      </c>
      <c r="L4088" s="12">
        <v>0</v>
      </c>
      <c r="M4088" s="12">
        <v>0</v>
      </c>
      <c r="N4088" s="12">
        <v>0</v>
      </c>
    </row>
    <row r="4089" spans="1:14">
      <c r="A4089" s="11" t="s">
        <v>1515</v>
      </c>
      <c r="B4089" s="12">
        <v>87</v>
      </c>
      <c r="C4089" s="12">
        <v>73</v>
      </c>
      <c r="D4089" s="12" t="s">
        <v>579</v>
      </c>
      <c r="E4089" s="12">
        <v>2</v>
      </c>
      <c r="F4089" s="73">
        <v>1</v>
      </c>
      <c r="G4089" s="73">
        <v>10</v>
      </c>
      <c r="H4089" s="12">
        <v>0</v>
      </c>
      <c r="I4089" s="12">
        <v>246</v>
      </c>
      <c r="J4089" s="12">
        <v>0</v>
      </c>
      <c r="K4089" s="12">
        <v>0</v>
      </c>
      <c r="L4089" s="12">
        <v>0</v>
      </c>
      <c r="M4089" s="12">
        <v>0</v>
      </c>
      <c r="N4089" s="12">
        <v>0</v>
      </c>
    </row>
    <row r="4090" spans="1:14">
      <c r="A4090" s="11" t="s">
        <v>1515</v>
      </c>
      <c r="B4090" s="12">
        <v>87</v>
      </c>
      <c r="C4090" s="12">
        <v>73</v>
      </c>
      <c r="D4090" s="12" t="s">
        <v>568</v>
      </c>
      <c r="E4090" s="12">
        <v>2</v>
      </c>
      <c r="F4090" s="73">
        <v>1</v>
      </c>
      <c r="G4090" s="73">
        <v>10</v>
      </c>
      <c r="H4090" s="12">
        <v>0</v>
      </c>
      <c r="I4090" s="12">
        <v>246</v>
      </c>
      <c r="J4090" s="12">
        <v>0</v>
      </c>
      <c r="K4090" s="12">
        <v>0</v>
      </c>
      <c r="L4090" s="12">
        <v>0</v>
      </c>
      <c r="M4090" s="12">
        <v>0</v>
      </c>
      <c r="N4090" s="12">
        <v>0</v>
      </c>
    </row>
    <row r="4091" spans="1:14">
      <c r="A4091" s="11" t="s">
        <v>1515</v>
      </c>
      <c r="B4091" s="12">
        <v>50</v>
      </c>
      <c r="C4091" s="12">
        <v>50</v>
      </c>
      <c r="D4091" s="12" t="s">
        <v>565</v>
      </c>
      <c r="E4091" s="12">
        <v>50</v>
      </c>
      <c r="F4091" s="73">
        <v>2</v>
      </c>
      <c r="G4091" s="73">
        <v>60</v>
      </c>
      <c r="H4091" s="12">
        <v>0</v>
      </c>
      <c r="I4091" s="12">
        <v>246</v>
      </c>
      <c r="J4091" s="12">
        <v>0</v>
      </c>
      <c r="K4091" s="12">
        <v>0</v>
      </c>
      <c r="L4091" s="12">
        <v>0</v>
      </c>
      <c r="M4091" s="12">
        <v>0</v>
      </c>
      <c r="N4091" s="12">
        <v>0</v>
      </c>
    </row>
    <row r="4092" spans="1:14">
      <c r="A4092" s="11" t="s">
        <v>1515</v>
      </c>
      <c r="B4092" s="12">
        <v>50</v>
      </c>
      <c r="C4092" s="12">
        <v>50</v>
      </c>
      <c r="D4092" s="12" t="s">
        <v>564</v>
      </c>
      <c r="E4092" s="12">
        <v>50</v>
      </c>
      <c r="F4092" s="73">
        <v>2</v>
      </c>
      <c r="G4092" s="73">
        <v>60</v>
      </c>
      <c r="H4092" s="12">
        <v>0</v>
      </c>
      <c r="I4092" s="12">
        <v>246</v>
      </c>
      <c r="J4092" s="12">
        <v>0</v>
      </c>
      <c r="K4092" s="12">
        <v>0</v>
      </c>
      <c r="L4092" s="12">
        <v>0</v>
      </c>
      <c r="M4092" s="12">
        <v>0</v>
      </c>
      <c r="N4092" s="12">
        <v>0</v>
      </c>
    </row>
    <row r="4093" spans="1:14">
      <c r="A4093" s="11" t="s">
        <v>1515</v>
      </c>
      <c r="B4093" s="12">
        <v>50</v>
      </c>
      <c r="C4093" s="12">
        <v>50</v>
      </c>
      <c r="D4093" s="12" t="s">
        <v>567</v>
      </c>
      <c r="E4093" s="12">
        <v>50</v>
      </c>
      <c r="F4093" s="73">
        <v>2</v>
      </c>
      <c r="G4093" s="73">
        <v>60</v>
      </c>
      <c r="H4093" s="12">
        <v>0</v>
      </c>
      <c r="I4093" s="12">
        <v>246</v>
      </c>
      <c r="J4093" s="12">
        <v>0</v>
      </c>
      <c r="K4093" s="12">
        <v>0</v>
      </c>
      <c r="L4093" s="12">
        <v>0</v>
      </c>
      <c r="M4093" s="12">
        <v>0</v>
      </c>
      <c r="N4093" s="12">
        <v>0</v>
      </c>
    </row>
    <row r="4095" spans="1:14">
      <c r="A4095" s="11" t="s">
        <v>1516</v>
      </c>
      <c r="B4095" s="12">
        <v>11</v>
      </c>
      <c r="C4095" s="12">
        <v>13</v>
      </c>
      <c r="D4095" s="12" t="s">
        <v>566</v>
      </c>
      <c r="E4095" s="12">
        <v>2</v>
      </c>
      <c r="F4095" s="73">
        <v>1</v>
      </c>
      <c r="G4095" s="73">
        <v>10</v>
      </c>
      <c r="H4095" s="12">
        <v>0</v>
      </c>
      <c r="I4095" s="12">
        <v>246</v>
      </c>
      <c r="J4095" s="12">
        <v>0</v>
      </c>
      <c r="K4095" s="12">
        <v>0</v>
      </c>
      <c r="L4095" s="12">
        <v>0</v>
      </c>
      <c r="M4095" s="12">
        <v>0</v>
      </c>
      <c r="N4095" s="12">
        <v>0</v>
      </c>
    </row>
    <row r="4096" spans="1:14">
      <c r="A4096" s="11" t="s">
        <v>1516</v>
      </c>
      <c r="B4096" s="12">
        <v>11</v>
      </c>
      <c r="C4096" s="12">
        <v>13</v>
      </c>
      <c r="D4096" s="12" t="s">
        <v>568</v>
      </c>
      <c r="E4096" s="12">
        <v>2</v>
      </c>
      <c r="F4096" s="73">
        <v>1</v>
      </c>
      <c r="G4096" s="73">
        <v>10</v>
      </c>
      <c r="H4096" s="12">
        <v>0</v>
      </c>
      <c r="I4096" s="12">
        <v>246</v>
      </c>
      <c r="J4096" s="12">
        <v>0</v>
      </c>
      <c r="K4096" s="12">
        <v>0</v>
      </c>
      <c r="L4096" s="12">
        <v>0</v>
      </c>
      <c r="M4096" s="12">
        <v>0</v>
      </c>
      <c r="N4096" s="12">
        <v>0</v>
      </c>
    </row>
    <row r="4097" spans="1:14">
      <c r="A4097" s="11" t="s">
        <v>1516</v>
      </c>
      <c r="B4097" s="12">
        <v>11</v>
      </c>
      <c r="C4097" s="12">
        <v>13</v>
      </c>
      <c r="D4097" s="12" t="s">
        <v>1495</v>
      </c>
      <c r="E4097" s="12">
        <v>2</v>
      </c>
      <c r="F4097" s="73">
        <v>1</v>
      </c>
      <c r="G4097" s="73">
        <v>10</v>
      </c>
      <c r="H4097" s="12">
        <v>0</v>
      </c>
      <c r="I4097" s="12">
        <v>246</v>
      </c>
      <c r="J4097" s="12">
        <v>0</v>
      </c>
      <c r="K4097" s="12">
        <v>0</v>
      </c>
      <c r="L4097" s="12">
        <v>0</v>
      </c>
      <c r="M4097" s="12">
        <v>0</v>
      </c>
      <c r="N4097" s="12">
        <v>0</v>
      </c>
    </row>
    <row r="4098" spans="1:14">
      <c r="A4098" s="11" t="s">
        <v>1516</v>
      </c>
      <c r="B4098" s="12">
        <v>11</v>
      </c>
      <c r="C4098" s="12">
        <v>13</v>
      </c>
      <c r="D4098" s="12" t="s">
        <v>577</v>
      </c>
      <c r="E4098" s="12">
        <v>2</v>
      </c>
      <c r="F4098" s="73">
        <v>2</v>
      </c>
      <c r="G4098" s="73">
        <v>10</v>
      </c>
      <c r="H4098" s="12">
        <v>0</v>
      </c>
      <c r="I4098" s="12">
        <v>246</v>
      </c>
      <c r="J4098" s="12">
        <v>0</v>
      </c>
      <c r="K4098" s="12">
        <v>0</v>
      </c>
      <c r="L4098" s="12">
        <v>0</v>
      </c>
      <c r="M4098" s="12">
        <v>0</v>
      </c>
      <c r="N4098" s="12">
        <v>0</v>
      </c>
    </row>
    <row r="4099" spans="1:14">
      <c r="A4099" s="11" t="s">
        <v>1516</v>
      </c>
      <c r="B4099" s="12">
        <v>11</v>
      </c>
      <c r="C4099" s="12">
        <v>13</v>
      </c>
      <c r="D4099" s="12" t="s">
        <v>579</v>
      </c>
      <c r="E4099" s="12">
        <v>2</v>
      </c>
      <c r="F4099" s="73">
        <v>1</v>
      </c>
      <c r="G4099" s="73">
        <v>10</v>
      </c>
      <c r="H4099" s="12">
        <v>0</v>
      </c>
      <c r="I4099" s="12">
        <v>246</v>
      </c>
      <c r="J4099" s="12">
        <v>0</v>
      </c>
      <c r="K4099" s="12">
        <v>0</v>
      </c>
      <c r="L4099" s="12">
        <v>0</v>
      </c>
      <c r="M4099" s="12">
        <v>0</v>
      </c>
      <c r="N4099" s="12">
        <v>0</v>
      </c>
    </row>
    <row r="4100" spans="1:14">
      <c r="A4100" s="11" t="s">
        <v>1516</v>
      </c>
      <c r="B4100" s="12">
        <v>37</v>
      </c>
      <c r="C4100" s="12">
        <v>13</v>
      </c>
      <c r="D4100" s="12" t="s">
        <v>566</v>
      </c>
      <c r="E4100" s="12">
        <v>2</v>
      </c>
      <c r="F4100" s="73">
        <v>1</v>
      </c>
      <c r="G4100" s="73">
        <v>10</v>
      </c>
      <c r="H4100" s="12">
        <v>0</v>
      </c>
      <c r="I4100" s="12">
        <v>246</v>
      </c>
      <c r="J4100" s="12">
        <v>0</v>
      </c>
      <c r="K4100" s="12">
        <v>0</v>
      </c>
      <c r="L4100" s="12">
        <v>0</v>
      </c>
      <c r="M4100" s="12">
        <v>0</v>
      </c>
      <c r="N4100" s="12">
        <v>0</v>
      </c>
    </row>
    <row r="4101" spans="1:14">
      <c r="A4101" s="11" t="s">
        <v>1516</v>
      </c>
      <c r="B4101" s="12">
        <v>37</v>
      </c>
      <c r="C4101" s="12">
        <v>13</v>
      </c>
      <c r="D4101" s="12" t="s">
        <v>568</v>
      </c>
      <c r="E4101" s="12">
        <v>2</v>
      </c>
      <c r="F4101" s="73">
        <v>1</v>
      </c>
      <c r="G4101" s="73">
        <v>10</v>
      </c>
      <c r="H4101" s="12">
        <v>0</v>
      </c>
      <c r="I4101" s="12">
        <v>246</v>
      </c>
      <c r="J4101" s="12">
        <v>0</v>
      </c>
      <c r="K4101" s="12">
        <v>0</v>
      </c>
      <c r="L4101" s="12">
        <v>0</v>
      </c>
      <c r="M4101" s="12">
        <v>0</v>
      </c>
      <c r="N4101" s="12">
        <v>0</v>
      </c>
    </row>
    <row r="4102" spans="1:14">
      <c r="A4102" s="11" t="s">
        <v>1516</v>
      </c>
      <c r="B4102" s="12">
        <v>37</v>
      </c>
      <c r="C4102" s="12">
        <v>13</v>
      </c>
      <c r="D4102" s="12" t="s">
        <v>1495</v>
      </c>
      <c r="E4102" s="12">
        <v>2</v>
      </c>
      <c r="F4102" s="73">
        <v>1</v>
      </c>
      <c r="G4102" s="73">
        <v>10</v>
      </c>
      <c r="H4102" s="12">
        <v>0</v>
      </c>
      <c r="I4102" s="12">
        <v>246</v>
      </c>
      <c r="J4102" s="12">
        <v>0</v>
      </c>
      <c r="K4102" s="12">
        <v>0</v>
      </c>
      <c r="L4102" s="12">
        <v>0</v>
      </c>
      <c r="M4102" s="12">
        <v>0</v>
      </c>
      <c r="N4102" s="12">
        <v>0</v>
      </c>
    </row>
    <row r="4103" spans="1:14">
      <c r="A4103" s="11" t="s">
        <v>1516</v>
      </c>
      <c r="B4103" s="12">
        <v>37</v>
      </c>
      <c r="C4103" s="12">
        <v>13</v>
      </c>
      <c r="D4103" s="12" t="s">
        <v>577</v>
      </c>
      <c r="E4103" s="12">
        <v>2</v>
      </c>
      <c r="F4103" s="73">
        <v>2</v>
      </c>
      <c r="G4103" s="73">
        <v>10</v>
      </c>
      <c r="H4103" s="12">
        <v>0</v>
      </c>
      <c r="I4103" s="12">
        <v>246</v>
      </c>
      <c r="J4103" s="12">
        <v>0</v>
      </c>
      <c r="K4103" s="12">
        <v>0</v>
      </c>
      <c r="L4103" s="12">
        <v>0</v>
      </c>
      <c r="M4103" s="12">
        <v>0</v>
      </c>
      <c r="N4103" s="12">
        <v>0</v>
      </c>
    </row>
    <row r="4104" spans="1:14">
      <c r="A4104" s="11" t="s">
        <v>1516</v>
      </c>
      <c r="B4104" s="12">
        <v>37</v>
      </c>
      <c r="C4104" s="12">
        <v>13</v>
      </c>
      <c r="D4104" s="12" t="s">
        <v>579</v>
      </c>
      <c r="E4104" s="12">
        <v>2</v>
      </c>
      <c r="F4104" s="73">
        <v>1</v>
      </c>
      <c r="G4104" s="73">
        <v>10</v>
      </c>
      <c r="H4104" s="12">
        <v>0</v>
      </c>
      <c r="I4104" s="12">
        <v>246</v>
      </c>
      <c r="J4104" s="12">
        <v>0</v>
      </c>
      <c r="K4104" s="12">
        <v>0</v>
      </c>
      <c r="L4104" s="12">
        <v>0</v>
      </c>
      <c r="M4104" s="12">
        <v>0</v>
      </c>
      <c r="N4104" s="12">
        <v>0</v>
      </c>
    </row>
    <row r="4105" spans="1:14">
      <c r="A4105" s="11" t="s">
        <v>1516</v>
      </c>
      <c r="B4105" s="12">
        <v>63</v>
      </c>
      <c r="C4105" s="12">
        <v>13</v>
      </c>
      <c r="D4105" s="12" t="s">
        <v>566</v>
      </c>
      <c r="E4105" s="12">
        <v>2</v>
      </c>
      <c r="F4105" s="73">
        <v>1</v>
      </c>
      <c r="G4105" s="73">
        <v>10</v>
      </c>
      <c r="H4105" s="12">
        <v>0</v>
      </c>
      <c r="I4105" s="12">
        <v>246</v>
      </c>
      <c r="J4105" s="12">
        <v>0</v>
      </c>
      <c r="K4105" s="12">
        <v>0</v>
      </c>
      <c r="L4105" s="12">
        <v>0</v>
      </c>
      <c r="M4105" s="12">
        <v>0</v>
      </c>
      <c r="N4105" s="12">
        <v>0</v>
      </c>
    </row>
    <row r="4106" spans="1:14">
      <c r="A4106" s="11" t="s">
        <v>1516</v>
      </c>
      <c r="B4106" s="12">
        <v>63</v>
      </c>
      <c r="C4106" s="12">
        <v>13</v>
      </c>
      <c r="D4106" s="12" t="s">
        <v>1495</v>
      </c>
      <c r="E4106" s="12">
        <v>2</v>
      </c>
      <c r="F4106" s="73">
        <v>1</v>
      </c>
      <c r="G4106" s="73">
        <v>10</v>
      </c>
      <c r="H4106" s="12">
        <v>0</v>
      </c>
      <c r="I4106" s="12">
        <v>246</v>
      </c>
      <c r="J4106" s="12">
        <v>0</v>
      </c>
      <c r="K4106" s="12">
        <v>0</v>
      </c>
      <c r="L4106" s="12">
        <v>0</v>
      </c>
      <c r="M4106" s="12">
        <v>0</v>
      </c>
      <c r="N4106" s="12">
        <v>0</v>
      </c>
    </row>
    <row r="4107" spans="1:14">
      <c r="A4107" s="11" t="s">
        <v>1516</v>
      </c>
      <c r="B4107" s="12">
        <v>63</v>
      </c>
      <c r="C4107" s="12">
        <v>13</v>
      </c>
      <c r="D4107" s="12" t="s">
        <v>577</v>
      </c>
      <c r="E4107" s="12">
        <v>2</v>
      </c>
      <c r="F4107" s="73">
        <v>2</v>
      </c>
      <c r="G4107" s="73">
        <v>10</v>
      </c>
      <c r="H4107" s="12">
        <v>0</v>
      </c>
      <c r="I4107" s="12">
        <v>246</v>
      </c>
      <c r="J4107" s="12">
        <v>0</v>
      </c>
      <c r="K4107" s="12">
        <v>0</v>
      </c>
      <c r="L4107" s="12">
        <v>0</v>
      </c>
      <c r="M4107" s="12">
        <v>0</v>
      </c>
      <c r="N4107" s="12">
        <v>0</v>
      </c>
    </row>
    <row r="4108" spans="1:14">
      <c r="A4108" s="11" t="s">
        <v>1516</v>
      </c>
      <c r="B4108" s="12">
        <v>63</v>
      </c>
      <c r="C4108" s="12">
        <v>13</v>
      </c>
      <c r="D4108" s="12" t="s">
        <v>579</v>
      </c>
      <c r="E4108" s="12">
        <v>2</v>
      </c>
      <c r="F4108" s="73">
        <v>1</v>
      </c>
      <c r="G4108" s="73">
        <v>10</v>
      </c>
      <c r="H4108" s="12">
        <v>0</v>
      </c>
      <c r="I4108" s="12">
        <v>246</v>
      </c>
      <c r="J4108" s="12">
        <v>0</v>
      </c>
      <c r="K4108" s="12">
        <v>0</v>
      </c>
      <c r="L4108" s="12">
        <v>0</v>
      </c>
      <c r="M4108" s="12">
        <v>0</v>
      </c>
      <c r="N4108" s="12">
        <v>0</v>
      </c>
    </row>
    <row r="4109" spans="1:14">
      <c r="A4109" s="11" t="s">
        <v>1516</v>
      </c>
      <c r="B4109" s="12">
        <v>63</v>
      </c>
      <c r="C4109" s="12">
        <v>13</v>
      </c>
      <c r="D4109" s="12" t="s">
        <v>568</v>
      </c>
      <c r="E4109" s="12">
        <v>2</v>
      </c>
      <c r="F4109" s="73">
        <v>1</v>
      </c>
      <c r="G4109" s="73">
        <v>10</v>
      </c>
      <c r="H4109" s="12">
        <v>0</v>
      </c>
      <c r="I4109" s="12">
        <v>246</v>
      </c>
      <c r="J4109" s="12">
        <v>0</v>
      </c>
      <c r="K4109" s="12">
        <v>0</v>
      </c>
      <c r="L4109" s="12">
        <v>0</v>
      </c>
      <c r="M4109" s="12">
        <v>0</v>
      </c>
      <c r="N4109" s="12">
        <v>0</v>
      </c>
    </row>
    <row r="4110" spans="1:14">
      <c r="A4110" s="11" t="s">
        <v>1516</v>
      </c>
      <c r="B4110" s="12">
        <v>88</v>
      </c>
      <c r="C4110" s="12">
        <v>14</v>
      </c>
      <c r="D4110" s="12" t="s">
        <v>566</v>
      </c>
      <c r="E4110" s="12">
        <v>2</v>
      </c>
      <c r="F4110" s="73">
        <v>1</v>
      </c>
      <c r="G4110" s="73">
        <v>10</v>
      </c>
      <c r="H4110" s="12">
        <v>0</v>
      </c>
      <c r="I4110" s="12">
        <v>246</v>
      </c>
      <c r="J4110" s="12">
        <v>0</v>
      </c>
      <c r="K4110" s="12">
        <v>0</v>
      </c>
      <c r="L4110" s="12">
        <v>0</v>
      </c>
      <c r="M4110" s="12">
        <v>0</v>
      </c>
      <c r="N4110" s="12">
        <v>0</v>
      </c>
    </row>
    <row r="4111" spans="1:14">
      <c r="A4111" s="11" t="s">
        <v>1516</v>
      </c>
      <c r="B4111" s="12">
        <v>88</v>
      </c>
      <c r="C4111" s="12">
        <v>14</v>
      </c>
      <c r="D4111" s="12" t="s">
        <v>1495</v>
      </c>
      <c r="E4111" s="12">
        <v>2</v>
      </c>
      <c r="F4111" s="73">
        <v>1</v>
      </c>
      <c r="G4111" s="73">
        <v>10</v>
      </c>
      <c r="H4111" s="12">
        <v>0</v>
      </c>
      <c r="I4111" s="12">
        <v>246</v>
      </c>
      <c r="J4111" s="12">
        <v>0</v>
      </c>
      <c r="K4111" s="12">
        <v>0</v>
      </c>
      <c r="L4111" s="12">
        <v>0</v>
      </c>
      <c r="M4111" s="12">
        <v>0</v>
      </c>
      <c r="N4111" s="12">
        <v>0</v>
      </c>
    </row>
    <row r="4112" spans="1:14">
      <c r="A4112" s="11" t="s">
        <v>1516</v>
      </c>
      <c r="B4112" s="12">
        <v>88</v>
      </c>
      <c r="C4112" s="12">
        <v>14</v>
      </c>
      <c r="D4112" s="12" t="s">
        <v>577</v>
      </c>
      <c r="E4112" s="12">
        <v>2</v>
      </c>
      <c r="F4112" s="73">
        <v>2</v>
      </c>
      <c r="G4112" s="73">
        <v>10</v>
      </c>
      <c r="H4112" s="12">
        <v>0</v>
      </c>
      <c r="I4112" s="12">
        <v>246</v>
      </c>
      <c r="J4112" s="12">
        <v>0</v>
      </c>
      <c r="K4112" s="12">
        <v>0</v>
      </c>
      <c r="L4112" s="12">
        <v>0</v>
      </c>
      <c r="M4112" s="12">
        <v>0</v>
      </c>
      <c r="N4112" s="12">
        <v>0</v>
      </c>
    </row>
    <row r="4113" spans="1:14">
      <c r="A4113" s="11" t="s">
        <v>1516</v>
      </c>
      <c r="B4113" s="12">
        <v>88</v>
      </c>
      <c r="C4113" s="12">
        <v>14</v>
      </c>
      <c r="D4113" s="12" t="s">
        <v>579</v>
      </c>
      <c r="E4113" s="12">
        <v>2</v>
      </c>
      <c r="F4113" s="73">
        <v>1</v>
      </c>
      <c r="G4113" s="73">
        <v>10</v>
      </c>
      <c r="H4113" s="12">
        <v>0</v>
      </c>
      <c r="I4113" s="12">
        <v>246</v>
      </c>
      <c r="J4113" s="12">
        <v>0</v>
      </c>
      <c r="K4113" s="12">
        <v>0</v>
      </c>
      <c r="L4113" s="12">
        <v>0</v>
      </c>
      <c r="M4113" s="12">
        <v>0</v>
      </c>
      <c r="N4113" s="12">
        <v>0</v>
      </c>
    </row>
    <row r="4114" spans="1:14">
      <c r="A4114" s="11" t="s">
        <v>1516</v>
      </c>
      <c r="B4114" s="12">
        <v>88</v>
      </c>
      <c r="C4114" s="12">
        <v>14</v>
      </c>
      <c r="D4114" s="12" t="s">
        <v>568</v>
      </c>
      <c r="E4114" s="12">
        <v>2</v>
      </c>
      <c r="F4114" s="73">
        <v>1</v>
      </c>
      <c r="G4114" s="73">
        <v>10</v>
      </c>
      <c r="H4114" s="12">
        <v>0</v>
      </c>
      <c r="I4114" s="12">
        <v>246</v>
      </c>
      <c r="J4114" s="12">
        <v>0</v>
      </c>
      <c r="K4114" s="12">
        <v>0</v>
      </c>
      <c r="L4114" s="12">
        <v>0</v>
      </c>
      <c r="M4114" s="12">
        <v>0</v>
      </c>
      <c r="N4114" s="12">
        <v>0</v>
      </c>
    </row>
    <row r="4115" spans="1:14">
      <c r="A4115" s="11" t="s">
        <v>1516</v>
      </c>
      <c r="B4115" s="12">
        <v>11</v>
      </c>
      <c r="C4115" s="12">
        <v>41</v>
      </c>
      <c r="D4115" s="12" t="s">
        <v>566</v>
      </c>
      <c r="E4115" s="12">
        <v>2</v>
      </c>
      <c r="F4115" s="73">
        <v>1</v>
      </c>
      <c r="G4115" s="73">
        <v>10</v>
      </c>
      <c r="H4115" s="12">
        <v>0</v>
      </c>
      <c r="I4115" s="12">
        <v>246</v>
      </c>
      <c r="J4115" s="12">
        <v>0</v>
      </c>
      <c r="K4115" s="12">
        <v>0</v>
      </c>
      <c r="L4115" s="12">
        <v>0</v>
      </c>
      <c r="M4115" s="12">
        <v>0</v>
      </c>
      <c r="N4115" s="12">
        <v>0</v>
      </c>
    </row>
    <row r="4116" spans="1:14">
      <c r="A4116" s="11" t="s">
        <v>1516</v>
      </c>
      <c r="B4116" s="12">
        <v>11</v>
      </c>
      <c r="C4116" s="12">
        <v>41</v>
      </c>
      <c r="D4116" s="12" t="s">
        <v>1495</v>
      </c>
      <c r="E4116" s="12">
        <v>2</v>
      </c>
      <c r="F4116" s="73">
        <v>1</v>
      </c>
      <c r="G4116" s="73">
        <v>10</v>
      </c>
      <c r="H4116" s="12">
        <v>0</v>
      </c>
      <c r="I4116" s="12">
        <v>246</v>
      </c>
      <c r="J4116" s="12">
        <v>0</v>
      </c>
      <c r="K4116" s="12">
        <v>0</v>
      </c>
      <c r="L4116" s="12">
        <v>0</v>
      </c>
      <c r="M4116" s="12">
        <v>0</v>
      </c>
      <c r="N4116" s="12">
        <v>0</v>
      </c>
    </row>
    <row r="4117" spans="1:14">
      <c r="A4117" s="11" t="s">
        <v>1516</v>
      </c>
      <c r="B4117" s="12">
        <v>11</v>
      </c>
      <c r="C4117" s="12">
        <v>41</v>
      </c>
      <c r="D4117" s="12" t="s">
        <v>577</v>
      </c>
      <c r="E4117" s="12">
        <v>2</v>
      </c>
      <c r="F4117" s="73">
        <v>2</v>
      </c>
      <c r="G4117" s="73">
        <v>10</v>
      </c>
      <c r="H4117" s="12">
        <v>0</v>
      </c>
      <c r="I4117" s="12">
        <v>246</v>
      </c>
      <c r="J4117" s="12">
        <v>0</v>
      </c>
      <c r="K4117" s="12">
        <v>0</v>
      </c>
      <c r="L4117" s="12">
        <v>0</v>
      </c>
      <c r="M4117" s="12">
        <v>0</v>
      </c>
      <c r="N4117" s="12">
        <v>0</v>
      </c>
    </row>
    <row r="4118" spans="1:14">
      <c r="A4118" s="11" t="s">
        <v>1516</v>
      </c>
      <c r="B4118" s="12">
        <v>11</v>
      </c>
      <c r="C4118" s="12">
        <v>41</v>
      </c>
      <c r="D4118" s="12" t="s">
        <v>579</v>
      </c>
      <c r="E4118" s="12">
        <v>2</v>
      </c>
      <c r="F4118" s="73">
        <v>1</v>
      </c>
      <c r="G4118" s="73">
        <v>10</v>
      </c>
      <c r="H4118" s="12">
        <v>0</v>
      </c>
      <c r="I4118" s="12">
        <v>246</v>
      </c>
      <c r="J4118" s="12">
        <v>0</v>
      </c>
      <c r="K4118" s="12">
        <v>0</v>
      </c>
      <c r="L4118" s="12">
        <v>0</v>
      </c>
      <c r="M4118" s="12">
        <v>0</v>
      </c>
      <c r="N4118" s="12">
        <v>0</v>
      </c>
    </row>
    <row r="4119" spans="1:14">
      <c r="A4119" s="11" t="s">
        <v>1516</v>
      </c>
      <c r="B4119" s="12">
        <v>11</v>
      </c>
      <c r="C4119" s="12">
        <v>41</v>
      </c>
      <c r="D4119" s="12" t="s">
        <v>568</v>
      </c>
      <c r="E4119" s="12">
        <v>2</v>
      </c>
      <c r="F4119" s="73">
        <v>1</v>
      </c>
      <c r="G4119" s="73">
        <v>10</v>
      </c>
      <c r="H4119" s="12">
        <v>0</v>
      </c>
      <c r="I4119" s="12">
        <v>246</v>
      </c>
      <c r="J4119" s="12">
        <v>0</v>
      </c>
      <c r="K4119" s="12">
        <v>0</v>
      </c>
      <c r="L4119" s="12">
        <v>0</v>
      </c>
      <c r="M4119" s="12">
        <v>0</v>
      </c>
      <c r="N4119" s="12">
        <v>0</v>
      </c>
    </row>
    <row r="4120" spans="1:14">
      <c r="A4120" s="11" t="s">
        <v>1516</v>
      </c>
      <c r="B4120" s="12">
        <v>37</v>
      </c>
      <c r="C4120" s="12">
        <v>41</v>
      </c>
      <c r="D4120" s="12" t="s">
        <v>1495</v>
      </c>
      <c r="E4120" s="12">
        <v>2</v>
      </c>
      <c r="F4120" s="73">
        <v>1</v>
      </c>
      <c r="G4120" s="73">
        <v>10</v>
      </c>
      <c r="H4120" s="12">
        <v>0</v>
      </c>
      <c r="I4120" s="12">
        <v>246</v>
      </c>
      <c r="J4120" s="12">
        <v>0</v>
      </c>
      <c r="K4120" s="12">
        <v>0</v>
      </c>
      <c r="L4120" s="12">
        <v>0</v>
      </c>
      <c r="M4120" s="12">
        <v>0</v>
      </c>
      <c r="N4120" s="12">
        <v>0</v>
      </c>
    </row>
    <row r="4121" spans="1:14">
      <c r="A4121" s="11" t="s">
        <v>1516</v>
      </c>
      <c r="B4121" s="12">
        <v>37</v>
      </c>
      <c r="C4121" s="12">
        <v>41</v>
      </c>
      <c r="D4121" s="12" t="s">
        <v>566</v>
      </c>
      <c r="E4121" s="12">
        <v>2</v>
      </c>
      <c r="F4121" s="73">
        <v>1</v>
      </c>
      <c r="G4121" s="73">
        <v>10</v>
      </c>
      <c r="H4121" s="12">
        <v>0</v>
      </c>
      <c r="I4121" s="12">
        <v>246</v>
      </c>
      <c r="J4121" s="12">
        <v>0</v>
      </c>
      <c r="K4121" s="12">
        <v>0</v>
      </c>
      <c r="L4121" s="12">
        <v>0</v>
      </c>
      <c r="M4121" s="12">
        <v>0</v>
      </c>
      <c r="N4121" s="12">
        <v>0</v>
      </c>
    </row>
    <row r="4122" spans="1:14">
      <c r="A4122" s="11" t="s">
        <v>1516</v>
      </c>
      <c r="B4122" s="12">
        <v>37</v>
      </c>
      <c r="C4122" s="12">
        <v>41</v>
      </c>
      <c r="D4122" s="12" t="s">
        <v>577</v>
      </c>
      <c r="E4122" s="12">
        <v>2</v>
      </c>
      <c r="F4122" s="73">
        <v>2</v>
      </c>
      <c r="G4122" s="73">
        <v>10</v>
      </c>
      <c r="H4122" s="12">
        <v>0</v>
      </c>
      <c r="I4122" s="12">
        <v>246</v>
      </c>
      <c r="J4122" s="12">
        <v>0</v>
      </c>
      <c r="K4122" s="12">
        <v>0</v>
      </c>
      <c r="L4122" s="12">
        <v>0</v>
      </c>
      <c r="M4122" s="12">
        <v>0</v>
      </c>
      <c r="N4122" s="12">
        <v>0</v>
      </c>
    </row>
    <row r="4123" spans="1:14">
      <c r="A4123" s="11" t="s">
        <v>1516</v>
      </c>
      <c r="B4123" s="12">
        <v>37</v>
      </c>
      <c r="C4123" s="12">
        <v>41</v>
      </c>
      <c r="D4123" s="12" t="s">
        <v>579</v>
      </c>
      <c r="E4123" s="12">
        <v>2</v>
      </c>
      <c r="F4123" s="73">
        <v>1</v>
      </c>
      <c r="G4123" s="73">
        <v>10</v>
      </c>
      <c r="H4123" s="12">
        <v>0</v>
      </c>
      <c r="I4123" s="12">
        <v>246</v>
      </c>
      <c r="J4123" s="12">
        <v>0</v>
      </c>
      <c r="K4123" s="12">
        <v>0</v>
      </c>
      <c r="L4123" s="12">
        <v>0</v>
      </c>
      <c r="M4123" s="12">
        <v>0</v>
      </c>
      <c r="N4123" s="12">
        <v>0</v>
      </c>
    </row>
    <row r="4124" spans="1:14">
      <c r="A4124" s="11" t="s">
        <v>1516</v>
      </c>
      <c r="B4124" s="12">
        <v>37</v>
      </c>
      <c r="C4124" s="12">
        <v>41</v>
      </c>
      <c r="D4124" s="12" t="s">
        <v>1495</v>
      </c>
      <c r="E4124" s="12">
        <v>2</v>
      </c>
      <c r="F4124" s="73">
        <v>1</v>
      </c>
      <c r="G4124" s="73">
        <v>10</v>
      </c>
      <c r="H4124" s="12">
        <v>0</v>
      </c>
      <c r="I4124" s="12">
        <v>246</v>
      </c>
      <c r="J4124" s="12">
        <v>0</v>
      </c>
      <c r="K4124" s="12">
        <v>0</v>
      </c>
      <c r="L4124" s="12">
        <v>0</v>
      </c>
      <c r="M4124" s="12">
        <v>0</v>
      </c>
      <c r="N4124" s="12">
        <v>0</v>
      </c>
    </row>
    <row r="4125" spans="1:14">
      <c r="A4125" s="11" t="s">
        <v>1516</v>
      </c>
      <c r="B4125" s="12">
        <v>63</v>
      </c>
      <c r="C4125" s="12">
        <v>41</v>
      </c>
      <c r="D4125" s="12" t="s">
        <v>566</v>
      </c>
      <c r="E4125" s="12">
        <v>2</v>
      </c>
      <c r="F4125" s="73">
        <v>1</v>
      </c>
      <c r="G4125" s="73">
        <v>10</v>
      </c>
      <c r="H4125" s="12">
        <v>0</v>
      </c>
      <c r="I4125" s="12">
        <v>246</v>
      </c>
      <c r="J4125" s="12">
        <v>0</v>
      </c>
      <c r="K4125" s="12">
        <v>0</v>
      </c>
      <c r="L4125" s="12">
        <v>0</v>
      </c>
      <c r="M4125" s="12">
        <v>0</v>
      </c>
      <c r="N4125" s="12">
        <v>0</v>
      </c>
    </row>
    <row r="4126" spans="1:14">
      <c r="A4126" s="11" t="s">
        <v>1516</v>
      </c>
      <c r="B4126" s="12">
        <v>63</v>
      </c>
      <c r="C4126" s="12">
        <v>41</v>
      </c>
      <c r="D4126" s="12" t="s">
        <v>577</v>
      </c>
      <c r="E4126" s="12">
        <v>2</v>
      </c>
      <c r="F4126" s="73">
        <v>2</v>
      </c>
      <c r="G4126" s="73">
        <v>10</v>
      </c>
      <c r="H4126" s="12">
        <v>0</v>
      </c>
      <c r="I4126" s="12">
        <v>246</v>
      </c>
      <c r="J4126" s="12">
        <v>0</v>
      </c>
      <c r="K4126" s="12">
        <v>0</v>
      </c>
      <c r="L4126" s="12">
        <v>0</v>
      </c>
      <c r="M4126" s="12">
        <v>0</v>
      </c>
      <c r="N4126" s="12">
        <v>0</v>
      </c>
    </row>
    <row r="4127" spans="1:14">
      <c r="A4127" s="11" t="s">
        <v>1516</v>
      </c>
      <c r="B4127" s="12">
        <v>63</v>
      </c>
      <c r="C4127" s="12">
        <v>41</v>
      </c>
      <c r="D4127" s="12" t="s">
        <v>579</v>
      </c>
      <c r="E4127" s="12">
        <v>2</v>
      </c>
      <c r="F4127" s="73">
        <v>1</v>
      </c>
      <c r="G4127" s="73">
        <v>10</v>
      </c>
      <c r="H4127" s="12">
        <v>0</v>
      </c>
      <c r="I4127" s="12">
        <v>246</v>
      </c>
      <c r="J4127" s="12">
        <v>0</v>
      </c>
      <c r="K4127" s="12">
        <v>0</v>
      </c>
      <c r="L4127" s="12">
        <v>0</v>
      </c>
      <c r="M4127" s="12">
        <v>0</v>
      </c>
      <c r="N4127" s="12">
        <v>0</v>
      </c>
    </row>
    <row r="4128" spans="1:14">
      <c r="A4128" s="11" t="s">
        <v>1516</v>
      </c>
      <c r="B4128" s="12">
        <v>63</v>
      </c>
      <c r="C4128" s="12">
        <v>41</v>
      </c>
      <c r="D4128" s="12" t="s">
        <v>568</v>
      </c>
      <c r="E4128" s="12">
        <v>2</v>
      </c>
      <c r="F4128" s="73">
        <v>1</v>
      </c>
      <c r="G4128" s="73">
        <v>10</v>
      </c>
      <c r="H4128" s="12">
        <v>0</v>
      </c>
      <c r="I4128" s="12">
        <v>246</v>
      </c>
      <c r="J4128" s="12">
        <v>0</v>
      </c>
      <c r="K4128" s="12">
        <v>0</v>
      </c>
      <c r="L4128" s="12">
        <v>0</v>
      </c>
      <c r="M4128" s="12">
        <v>0</v>
      </c>
      <c r="N4128" s="12">
        <v>0</v>
      </c>
    </row>
    <row r="4129" spans="1:14">
      <c r="A4129" s="11" t="s">
        <v>1516</v>
      </c>
      <c r="B4129" s="12">
        <v>89</v>
      </c>
      <c r="C4129" s="12">
        <v>41</v>
      </c>
      <c r="D4129" s="12" t="s">
        <v>566</v>
      </c>
      <c r="E4129" s="12">
        <v>2</v>
      </c>
      <c r="F4129" s="73">
        <v>1</v>
      </c>
      <c r="G4129" s="73">
        <v>10</v>
      </c>
      <c r="H4129" s="12">
        <v>0</v>
      </c>
      <c r="I4129" s="12">
        <v>246</v>
      </c>
      <c r="J4129" s="12">
        <v>0</v>
      </c>
      <c r="K4129" s="12">
        <v>0</v>
      </c>
      <c r="L4129" s="12">
        <v>0</v>
      </c>
      <c r="M4129" s="12">
        <v>0</v>
      </c>
      <c r="N4129" s="12">
        <v>0</v>
      </c>
    </row>
    <row r="4130" spans="1:14">
      <c r="A4130" s="11" t="s">
        <v>1516</v>
      </c>
      <c r="B4130" s="12">
        <v>63</v>
      </c>
      <c r="C4130" s="12">
        <v>41</v>
      </c>
      <c r="D4130" s="12" t="s">
        <v>1495</v>
      </c>
      <c r="E4130" s="12">
        <v>2</v>
      </c>
      <c r="F4130" s="73">
        <v>1</v>
      </c>
      <c r="G4130" s="73">
        <v>10</v>
      </c>
      <c r="H4130" s="12">
        <v>0</v>
      </c>
      <c r="I4130" s="12">
        <v>246</v>
      </c>
      <c r="J4130" s="12">
        <v>0</v>
      </c>
      <c r="K4130" s="12">
        <v>0</v>
      </c>
      <c r="L4130" s="12">
        <v>0</v>
      </c>
      <c r="M4130" s="12">
        <v>0</v>
      </c>
      <c r="N4130" s="12">
        <v>0</v>
      </c>
    </row>
    <row r="4131" spans="1:14">
      <c r="A4131" s="11" t="s">
        <v>1516</v>
      </c>
      <c r="B4131" s="12">
        <v>89</v>
      </c>
      <c r="C4131" s="12">
        <v>41</v>
      </c>
      <c r="D4131" s="12" t="s">
        <v>1495</v>
      </c>
      <c r="E4131" s="12">
        <v>2</v>
      </c>
      <c r="F4131" s="73">
        <v>1</v>
      </c>
      <c r="G4131" s="73">
        <v>10</v>
      </c>
      <c r="H4131" s="12">
        <v>0</v>
      </c>
      <c r="I4131" s="12">
        <v>246</v>
      </c>
      <c r="J4131" s="12">
        <v>0</v>
      </c>
      <c r="K4131" s="12">
        <v>0</v>
      </c>
      <c r="L4131" s="12">
        <v>0</v>
      </c>
      <c r="M4131" s="12">
        <v>0</v>
      </c>
      <c r="N4131" s="12">
        <v>0</v>
      </c>
    </row>
    <row r="4132" spans="1:14">
      <c r="A4132" s="11" t="s">
        <v>1516</v>
      </c>
      <c r="B4132" s="12">
        <v>89</v>
      </c>
      <c r="C4132" s="12">
        <v>41</v>
      </c>
      <c r="D4132" s="12" t="s">
        <v>577</v>
      </c>
      <c r="E4132" s="12">
        <v>2</v>
      </c>
      <c r="F4132" s="73">
        <v>2</v>
      </c>
      <c r="G4132" s="73">
        <v>10</v>
      </c>
      <c r="H4132" s="12">
        <v>0</v>
      </c>
      <c r="I4132" s="12">
        <v>246</v>
      </c>
      <c r="J4132" s="12">
        <v>0</v>
      </c>
      <c r="K4132" s="12">
        <v>0</v>
      </c>
      <c r="L4132" s="12">
        <v>0</v>
      </c>
      <c r="M4132" s="12">
        <v>0</v>
      </c>
      <c r="N4132" s="12">
        <v>0</v>
      </c>
    </row>
    <row r="4133" spans="1:14">
      <c r="A4133" s="11" t="s">
        <v>1516</v>
      </c>
      <c r="B4133" s="12">
        <v>89</v>
      </c>
      <c r="C4133" s="12">
        <v>41</v>
      </c>
      <c r="D4133" s="12" t="s">
        <v>579</v>
      </c>
      <c r="E4133" s="12">
        <v>2</v>
      </c>
      <c r="F4133" s="73">
        <v>1</v>
      </c>
      <c r="G4133" s="73">
        <v>10</v>
      </c>
      <c r="H4133" s="12">
        <v>0</v>
      </c>
      <c r="I4133" s="12">
        <v>246</v>
      </c>
      <c r="J4133" s="12">
        <v>0</v>
      </c>
      <c r="K4133" s="12">
        <v>0</v>
      </c>
      <c r="L4133" s="12">
        <v>0</v>
      </c>
      <c r="M4133" s="12">
        <v>0</v>
      </c>
      <c r="N4133" s="12">
        <v>0</v>
      </c>
    </row>
    <row r="4134" spans="1:14">
      <c r="A4134" s="11" t="s">
        <v>1516</v>
      </c>
      <c r="B4134" s="12">
        <v>89</v>
      </c>
      <c r="C4134" s="12">
        <v>41</v>
      </c>
      <c r="D4134" s="12" t="s">
        <v>568</v>
      </c>
      <c r="E4134" s="12">
        <v>2</v>
      </c>
      <c r="F4134" s="73">
        <v>1</v>
      </c>
      <c r="G4134" s="73">
        <v>10</v>
      </c>
      <c r="H4134" s="12">
        <v>0</v>
      </c>
      <c r="I4134" s="12">
        <v>246</v>
      </c>
      <c r="J4134" s="12">
        <v>0</v>
      </c>
      <c r="K4134" s="12">
        <v>0</v>
      </c>
      <c r="L4134" s="12">
        <v>0</v>
      </c>
      <c r="M4134" s="12">
        <v>0</v>
      </c>
      <c r="N4134" s="12">
        <v>0</v>
      </c>
    </row>
    <row r="4135" spans="1:14">
      <c r="A4135" s="11" t="s">
        <v>1516</v>
      </c>
      <c r="B4135" s="12">
        <v>12</v>
      </c>
      <c r="C4135" s="12">
        <v>74</v>
      </c>
      <c r="D4135" s="12" t="s">
        <v>566</v>
      </c>
      <c r="E4135" s="12">
        <v>2</v>
      </c>
      <c r="F4135" s="73">
        <v>1</v>
      </c>
      <c r="G4135" s="73">
        <v>10</v>
      </c>
      <c r="H4135" s="12">
        <v>0</v>
      </c>
      <c r="I4135" s="12">
        <v>246</v>
      </c>
      <c r="J4135" s="12">
        <v>0</v>
      </c>
      <c r="K4135" s="12">
        <v>0</v>
      </c>
      <c r="L4135" s="12">
        <v>0</v>
      </c>
      <c r="M4135" s="12">
        <v>0</v>
      </c>
      <c r="N4135" s="12">
        <v>0</v>
      </c>
    </row>
    <row r="4136" spans="1:14">
      <c r="A4136" s="11" t="s">
        <v>1516</v>
      </c>
      <c r="B4136" s="12">
        <v>12</v>
      </c>
      <c r="C4136" s="12">
        <v>74</v>
      </c>
      <c r="D4136" s="12" t="s">
        <v>1495</v>
      </c>
      <c r="E4136" s="12">
        <v>2</v>
      </c>
      <c r="F4136" s="73">
        <v>1</v>
      </c>
      <c r="G4136" s="73">
        <v>10</v>
      </c>
      <c r="H4136" s="12">
        <v>0</v>
      </c>
      <c r="I4136" s="12">
        <v>246</v>
      </c>
      <c r="J4136" s="12">
        <v>0</v>
      </c>
      <c r="K4136" s="12">
        <v>0</v>
      </c>
      <c r="L4136" s="12">
        <v>0</v>
      </c>
      <c r="M4136" s="12">
        <v>0</v>
      </c>
      <c r="N4136" s="12">
        <v>0</v>
      </c>
    </row>
    <row r="4137" spans="1:14">
      <c r="A4137" s="11" t="s">
        <v>1516</v>
      </c>
      <c r="B4137" s="12">
        <v>12</v>
      </c>
      <c r="C4137" s="12">
        <v>74</v>
      </c>
      <c r="D4137" s="12" t="s">
        <v>577</v>
      </c>
      <c r="E4137" s="12">
        <v>2</v>
      </c>
      <c r="F4137" s="73">
        <v>2</v>
      </c>
      <c r="G4137" s="73">
        <v>10</v>
      </c>
      <c r="H4137" s="12">
        <v>0</v>
      </c>
      <c r="I4137" s="12">
        <v>246</v>
      </c>
      <c r="J4137" s="12">
        <v>0</v>
      </c>
      <c r="K4137" s="12">
        <v>0</v>
      </c>
      <c r="L4137" s="12">
        <v>0</v>
      </c>
      <c r="M4137" s="12">
        <v>0</v>
      </c>
      <c r="N4137" s="12">
        <v>0</v>
      </c>
    </row>
    <row r="4138" spans="1:14">
      <c r="A4138" s="11" t="s">
        <v>1516</v>
      </c>
      <c r="B4138" s="12">
        <v>12</v>
      </c>
      <c r="C4138" s="12">
        <v>74</v>
      </c>
      <c r="D4138" s="12" t="s">
        <v>579</v>
      </c>
      <c r="E4138" s="12">
        <v>2</v>
      </c>
      <c r="F4138" s="73">
        <v>1</v>
      </c>
      <c r="G4138" s="73">
        <v>10</v>
      </c>
      <c r="H4138" s="12">
        <v>0</v>
      </c>
      <c r="I4138" s="12">
        <v>246</v>
      </c>
      <c r="J4138" s="12">
        <v>0</v>
      </c>
      <c r="K4138" s="12">
        <v>0</v>
      </c>
      <c r="L4138" s="12">
        <v>0</v>
      </c>
      <c r="M4138" s="12">
        <v>0</v>
      </c>
      <c r="N4138" s="12">
        <v>0</v>
      </c>
    </row>
    <row r="4139" spans="1:14">
      <c r="A4139" s="11" t="s">
        <v>1516</v>
      </c>
      <c r="B4139" s="12">
        <v>12</v>
      </c>
      <c r="C4139" s="12">
        <v>74</v>
      </c>
      <c r="D4139" s="12" t="s">
        <v>568</v>
      </c>
      <c r="E4139" s="12">
        <v>2</v>
      </c>
      <c r="F4139" s="73">
        <v>1</v>
      </c>
      <c r="G4139" s="73">
        <v>10</v>
      </c>
      <c r="H4139" s="12">
        <v>0</v>
      </c>
      <c r="I4139" s="12">
        <v>246</v>
      </c>
      <c r="J4139" s="12">
        <v>0</v>
      </c>
      <c r="K4139" s="12">
        <v>0</v>
      </c>
      <c r="L4139" s="12">
        <v>0</v>
      </c>
      <c r="M4139" s="12">
        <v>0</v>
      </c>
      <c r="N4139" s="12">
        <v>0</v>
      </c>
    </row>
    <row r="4140" spans="1:14">
      <c r="A4140" s="11" t="s">
        <v>1516</v>
      </c>
      <c r="B4140" s="12">
        <v>37</v>
      </c>
      <c r="C4140" s="12">
        <v>73</v>
      </c>
      <c r="D4140" s="12" t="s">
        <v>566</v>
      </c>
      <c r="E4140" s="12">
        <v>2</v>
      </c>
      <c r="F4140" s="73">
        <v>1</v>
      </c>
      <c r="G4140" s="73">
        <v>10</v>
      </c>
      <c r="H4140" s="12">
        <v>0</v>
      </c>
      <c r="I4140" s="12">
        <v>246</v>
      </c>
      <c r="J4140" s="12">
        <v>0</v>
      </c>
      <c r="K4140" s="12">
        <v>0</v>
      </c>
      <c r="L4140" s="12">
        <v>0</v>
      </c>
      <c r="M4140" s="12">
        <v>0</v>
      </c>
      <c r="N4140" s="12">
        <v>0</v>
      </c>
    </row>
    <row r="4141" spans="1:14">
      <c r="A4141" s="11" t="s">
        <v>1516</v>
      </c>
      <c r="B4141" s="12">
        <v>37</v>
      </c>
      <c r="C4141" s="12">
        <v>73</v>
      </c>
      <c r="D4141" s="12" t="s">
        <v>1495</v>
      </c>
      <c r="E4141" s="12">
        <v>2</v>
      </c>
      <c r="F4141" s="73">
        <v>1</v>
      </c>
      <c r="G4141" s="73">
        <v>10</v>
      </c>
      <c r="H4141" s="12">
        <v>0</v>
      </c>
      <c r="I4141" s="12">
        <v>246</v>
      </c>
      <c r="J4141" s="12">
        <v>0</v>
      </c>
      <c r="K4141" s="12">
        <v>0</v>
      </c>
      <c r="L4141" s="12">
        <v>0</v>
      </c>
      <c r="M4141" s="12">
        <v>0</v>
      </c>
      <c r="N4141" s="12">
        <v>0</v>
      </c>
    </row>
    <row r="4142" spans="1:14">
      <c r="A4142" s="11" t="s">
        <v>1516</v>
      </c>
      <c r="B4142" s="12">
        <v>37</v>
      </c>
      <c r="C4142" s="12">
        <v>73</v>
      </c>
      <c r="D4142" s="12" t="s">
        <v>577</v>
      </c>
      <c r="E4142" s="12">
        <v>2</v>
      </c>
      <c r="F4142" s="73">
        <v>2</v>
      </c>
      <c r="G4142" s="73">
        <v>10</v>
      </c>
      <c r="H4142" s="12">
        <v>0</v>
      </c>
      <c r="I4142" s="12">
        <v>246</v>
      </c>
      <c r="J4142" s="12">
        <v>0</v>
      </c>
      <c r="K4142" s="12">
        <v>0</v>
      </c>
      <c r="L4142" s="12">
        <v>0</v>
      </c>
      <c r="M4142" s="12">
        <v>0</v>
      </c>
      <c r="N4142" s="12">
        <v>0</v>
      </c>
    </row>
    <row r="4143" spans="1:14">
      <c r="A4143" s="11" t="s">
        <v>1516</v>
      </c>
      <c r="B4143" s="12">
        <v>37</v>
      </c>
      <c r="C4143" s="12">
        <v>73</v>
      </c>
      <c r="D4143" s="12" t="s">
        <v>579</v>
      </c>
      <c r="E4143" s="12">
        <v>2</v>
      </c>
      <c r="F4143" s="73">
        <v>1</v>
      </c>
      <c r="G4143" s="73">
        <v>10</v>
      </c>
      <c r="H4143" s="12">
        <v>0</v>
      </c>
      <c r="I4143" s="12">
        <v>246</v>
      </c>
      <c r="J4143" s="12">
        <v>0</v>
      </c>
      <c r="K4143" s="12">
        <v>0</v>
      </c>
      <c r="L4143" s="12">
        <v>0</v>
      </c>
      <c r="M4143" s="12">
        <v>0</v>
      </c>
      <c r="N4143" s="12">
        <v>0</v>
      </c>
    </row>
    <row r="4144" spans="1:14">
      <c r="A4144" s="11" t="s">
        <v>1516</v>
      </c>
      <c r="B4144" s="12">
        <v>37</v>
      </c>
      <c r="C4144" s="12">
        <v>73</v>
      </c>
      <c r="D4144" s="12" t="s">
        <v>568</v>
      </c>
      <c r="E4144" s="12">
        <v>2</v>
      </c>
      <c r="F4144" s="73">
        <v>1</v>
      </c>
      <c r="G4144" s="73">
        <v>10</v>
      </c>
      <c r="H4144" s="12">
        <v>0</v>
      </c>
      <c r="I4144" s="12">
        <v>246</v>
      </c>
      <c r="J4144" s="12">
        <v>0</v>
      </c>
      <c r="K4144" s="12">
        <v>0</v>
      </c>
      <c r="L4144" s="12">
        <v>0</v>
      </c>
      <c r="M4144" s="12">
        <v>0</v>
      </c>
      <c r="N4144" s="12">
        <v>0</v>
      </c>
    </row>
    <row r="4145" spans="1:14">
      <c r="A4145" s="11" t="s">
        <v>1516</v>
      </c>
      <c r="B4145" s="12">
        <v>63</v>
      </c>
      <c r="C4145" s="12">
        <v>73</v>
      </c>
      <c r="D4145" s="12" t="s">
        <v>566</v>
      </c>
      <c r="E4145" s="12">
        <v>2</v>
      </c>
      <c r="F4145" s="73">
        <v>1</v>
      </c>
      <c r="G4145" s="73">
        <v>10</v>
      </c>
      <c r="H4145" s="12">
        <v>0</v>
      </c>
      <c r="I4145" s="12">
        <v>246</v>
      </c>
      <c r="J4145" s="12">
        <v>0</v>
      </c>
      <c r="K4145" s="12">
        <v>0</v>
      </c>
      <c r="L4145" s="12">
        <v>0</v>
      </c>
      <c r="M4145" s="12">
        <v>0</v>
      </c>
      <c r="N4145" s="12">
        <v>0</v>
      </c>
    </row>
    <row r="4146" spans="1:14">
      <c r="A4146" s="11" t="s">
        <v>1516</v>
      </c>
      <c r="B4146" s="12">
        <v>63</v>
      </c>
      <c r="C4146" s="12">
        <v>73</v>
      </c>
      <c r="D4146" s="12" t="s">
        <v>1495</v>
      </c>
      <c r="E4146" s="12">
        <v>2</v>
      </c>
      <c r="F4146" s="73">
        <v>1</v>
      </c>
      <c r="G4146" s="73">
        <v>10</v>
      </c>
      <c r="H4146" s="12">
        <v>0</v>
      </c>
      <c r="I4146" s="12">
        <v>246</v>
      </c>
      <c r="J4146" s="12">
        <v>0</v>
      </c>
      <c r="K4146" s="12">
        <v>0</v>
      </c>
      <c r="L4146" s="12">
        <v>0</v>
      </c>
      <c r="M4146" s="12">
        <v>0</v>
      </c>
      <c r="N4146" s="12">
        <v>0</v>
      </c>
    </row>
    <row r="4147" spans="1:14">
      <c r="A4147" s="11" t="s">
        <v>1516</v>
      </c>
      <c r="B4147" s="12">
        <v>63</v>
      </c>
      <c r="C4147" s="12">
        <v>73</v>
      </c>
      <c r="D4147" s="12" t="s">
        <v>577</v>
      </c>
      <c r="E4147" s="12">
        <v>2</v>
      </c>
      <c r="F4147" s="73">
        <v>2</v>
      </c>
      <c r="G4147" s="73">
        <v>10</v>
      </c>
      <c r="H4147" s="12">
        <v>0</v>
      </c>
      <c r="I4147" s="12">
        <v>246</v>
      </c>
      <c r="J4147" s="12">
        <v>0</v>
      </c>
      <c r="K4147" s="12">
        <v>0</v>
      </c>
      <c r="L4147" s="12">
        <v>0</v>
      </c>
      <c r="M4147" s="12">
        <v>0</v>
      </c>
      <c r="N4147" s="12">
        <v>0</v>
      </c>
    </row>
    <row r="4148" spans="1:14">
      <c r="A4148" s="11" t="s">
        <v>1516</v>
      </c>
      <c r="B4148" s="12">
        <v>63</v>
      </c>
      <c r="C4148" s="12">
        <v>73</v>
      </c>
      <c r="D4148" s="12" t="s">
        <v>579</v>
      </c>
      <c r="E4148" s="12">
        <v>2</v>
      </c>
      <c r="F4148" s="73">
        <v>1</v>
      </c>
      <c r="G4148" s="73">
        <v>10</v>
      </c>
      <c r="H4148" s="12">
        <v>0</v>
      </c>
      <c r="I4148" s="12">
        <v>246</v>
      </c>
      <c r="J4148" s="12">
        <v>0</v>
      </c>
      <c r="K4148" s="12">
        <v>0</v>
      </c>
      <c r="L4148" s="12">
        <v>0</v>
      </c>
      <c r="M4148" s="12">
        <v>0</v>
      </c>
      <c r="N4148" s="12">
        <v>0</v>
      </c>
    </row>
    <row r="4149" spans="1:14">
      <c r="A4149" s="11" t="s">
        <v>1516</v>
      </c>
      <c r="B4149" s="12">
        <v>63</v>
      </c>
      <c r="C4149" s="12">
        <v>73</v>
      </c>
      <c r="D4149" s="12" t="s">
        <v>568</v>
      </c>
      <c r="E4149" s="12">
        <v>2</v>
      </c>
      <c r="F4149" s="73">
        <v>1</v>
      </c>
      <c r="G4149" s="73">
        <v>10</v>
      </c>
      <c r="H4149" s="12">
        <v>0</v>
      </c>
      <c r="I4149" s="12">
        <v>246</v>
      </c>
      <c r="J4149" s="12">
        <v>0</v>
      </c>
      <c r="K4149" s="12">
        <v>0</v>
      </c>
      <c r="L4149" s="12">
        <v>0</v>
      </c>
      <c r="M4149" s="12">
        <v>0</v>
      </c>
      <c r="N4149" s="12">
        <v>0</v>
      </c>
    </row>
    <row r="4150" spans="1:14">
      <c r="A4150" s="11" t="s">
        <v>1516</v>
      </c>
      <c r="B4150" s="12">
        <v>87</v>
      </c>
      <c r="C4150" s="12">
        <v>73</v>
      </c>
      <c r="D4150" s="12" t="s">
        <v>566</v>
      </c>
      <c r="E4150" s="12">
        <v>2</v>
      </c>
      <c r="F4150" s="73">
        <v>1</v>
      </c>
      <c r="G4150" s="73">
        <v>10</v>
      </c>
      <c r="H4150" s="12">
        <v>0</v>
      </c>
      <c r="I4150" s="12">
        <v>246</v>
      </c>
      <c r="J4150" s="12">
        <v>0</v>
      </c>
      <c r="K4150" s="12">
        <v>0</v>
      </c>
      <c r="L4150" s="12">
        <v>0</v>
      </c>
      <c r="M4150" s="12">
        <v>0</v>
      </c>
      <c r="N4150" s="12">
        <v>0</v>
      </c>
    </row>
    <row r="4151" spans="1:14">
      <c r="A4151" s="11" t="s">
        <v>1516</v>
      </c>
      <c r="B4151" s="12">
        <v>87</v>
      </c>
      <c r="C4151" s="12">
        <v>73</v>
      </c>
      <c r="D4151" s="12" t="s">
        <v>1495</v>
      </c>
      <c r="E4151" s="12">
        <v>2</v>
      </c>
      <c r="F4151" s="73">
        <v>1</v>
      </c>
      <c r="G4151" s="73">
        <v>10</v>
      </c>
      <c r="H4151" s="12">
        <v>0</v>
      </c>
      <c r="I4151" s="12">
        <v>246</v>
      </c>
      <c r="J4151" s="12">
        <v>0</v>
      </c>
      <c r="K4151" s="12">
        <v>0</v>
      </c>
      <c r="L4151" s="12">
        <v>0</v>
      </c>
      <c r="M4151" s="12">
        <v>0</v>
      </c>
      <c r="N4151" s="12">
        <v>0</v>
      </c>
    </row>
    <row r="4152" spans="1:14">
      <c r="A4152" s="11" t="s">
        <v>1516</v>
      </c>
      <c r="B4152" s="12">
        <v>87</v>
      </c>
      <c r="C4152" s="12">
        <v>73</v>
      </c>
      <c r="D4152" s="12" t="s">
        <v>577</v>
      </c>
      <c r="E4152" s="12">
        <v>2</v>
      </c>
      <c r="F4152" s="73">
        <v>2</v>
      </c>
      <c r="G4152" s="73">
        <v>10</v>
      </c>
      <c r="H4152" s="12">
        <v>0</v>
      </c>
      <c r="I4152" s="12">
        <v>246</v>
      </c>
      <c r="J4152" s="12">
        <v>0</v>
      </c>
      <c r="K4152" s="12">
        <v>0</v>
      </c>
      <c r="L4152" s="12">
        <v>0</v>
      </c>
      <c r="M4152" s="12">
        <v>0</v>
      </c>
      <c r="N4152" s="12">
        <v>0</v>
      </c>
    </row>
    <row r="4153" spans="1:14">
      <c r="A4153" s="11" t="s">
        <v>1516</v>
      </c>
      <c r="B4153" s="12">
        <v>87</v>
      </c>
      <c r="C4153" s="12">
        <v>73</v>
      </c>
      <c r="D4153" s="12" t="s">
        <v>579</v>
      </c>
      <c r="E4153" s="12">
        <v>2</v>
      </c>
      <c r="F4153" s="73">
        <v>1</v>
      </c>
      <c r="G4153" s="73">
        <v>10</v>
      </c>
      <c r="H4153" s="12">
        <v>0</v>
      </c>
      <c r="I4153" s="12">
        <v>246</v>
      </c>
      <c r="J4153" s="12">
        <v>0</v>
      </c>
      <c r="K4153" s="12">
        <v>0</v>
      </c>
      <c r="L4153" s="12">
        <v>0</v>
      </c>
      <c r="M4153" s="12">
        <v>0</v>
      </c>
      <c r="N4153" s="12">
        <v>0</v>
      </c>
    </row>
    <row r="4154" spans="1:14">
      <c r="A4154" s="11" t="s">
        <v>1516</v>
      </c>
      <c r="B4154" s="12">
        <v>87</v>
      </c>
      <c r="C4154" s="12">
        <v>73</v>
      </c>
      <c r="D4154" s="12" t="s">
        <v>568</v>
      </c>
      <c r="E4154" s="12">
        <v>2</v>
      </c>
      <c r="F4154" s="73">
        <v>1</v>
      </c>
      <c r="G4154" s="73">
        <v>10</v>
      </c>
      <c r="H4154" s="12">
        <v>0</v>
      </c>
      <c r="I4154" s="12">
        <v>246</v>
      </c>
      <c r="J4154" s="12">
        <v>0</v>
      </c>
      <c r="K4154" s="12">
        <v>0</v>
      </c>
      <c r="L4154" s="12">
        <v>0</v>
      </c>
      <c r="M4154" s="12">
        <v>0</v>
      </c>
      <c r="N4154" s="12">
        <v>0</v>
      </c>
    </row>
    <row r="4155" spans="1:14">
      <c r="A4155" s="11" t="s">
        <v>1516</v>
      </c>
      <c r="B4155" s="12">
        <v>50</v>
      </c>
      <c r="C4155" s="12">
        <v>50</v>
      </c>
      <c r="D4155" s="12" t="s">
        <v>565</v>
      </c>
      <c r="E4155" s="12">
        <v>50</v>
      </c>
      <c r="F4155" s="73">
        <v>2</v>
      </c>
      <c r="G4155" s="73">
        <v>60</v>
      </c>
      <c r="H4155" s="12">
        <v>0</v>
      </c>
      <c r="I4155" s="12">
        <v>246</v>
      </c>
      <c r="J4155" s="12">
        <v>0</v>
      </c>
      <c r="K4155" s="12">
        <v>0</v>
      </c>
      <c r="L4155" s="12">
        <v>0</v>
      </c>
      <c r="M4155" s="12">
        <v>0</v>
      </c>
      <c r="N4155" s="12">
        <v>0</v>
      </c>
    </row>
    <row r="4156" spans="1:14">
      <c r="A4156" s="11" t="s">
        <v>1516</v>
      </c>
      <c r="B4156" s="12">
        <v>50</v>
      </c>
      <c r="C4156" s="12">
        <v>50</v>
      </c>
      <c r="D4156" s="12" t="s">
        <v>564</v>
      </c>
      <c r="E4156" s="12">
        <v>50</v>
      </c>
      <c r="F4156" s="73">
        <v>2</v>
      </c>
      <c r="G4156" s="73">
        <v>60</v>
      </c>
      <c r="H4156" s="12">
        <v>0</v>
      </c>
      <c r="I4156" s="12">
        <v>246</v>
      </c>
      <c r="J4156" s="12">
        <v>0</v>
      </c>
      <c r="K4156" s="12">
        <v>0</v>
      </c>
      <c r="L4156" s="12">
        <v>0</v>
      </c>
      <c r="M4156" s="12">
        <v>0</v>
      </c>
      <c r="N4156" s="12">
        <v>0</v>
      </c>
    </row>
    <row r="4157" spans="1:14">
      <c r="A4157" s="11" t="s">
        <v>1516</v>
      </c>
      <c r="B4157" s="12">
        <v>50</v>
      </c>
      <c r="C4157" s="12">
        <v>50</v>
      </c>
      <c r="D4157" s="12" t="s">
        <v>567</v>
      </c>
      <c r="E4157" s="12">
        <v>50</v>
      </c>
      <c r="F4157" s="73">
        <v>2</v>
      </c>
      <c r="G4157" s="73">
        <v>60</v>
      </c>
      <c r="H4157" s="12">
        <v>0</v>
      </c>
      <c r="I4157" s="12">
        <v>246</v>
      </c>
      <c r="J4157" s="12">
        <v>0</v>
      </c>
      <c r="K4157" s="12">
        <v>0</v>
      </c>
      <c r="L4157" s="12">
        <v>0</v>
      </c>
      <c r="M4157" s="12">
        <v>0</v>
      </c>
      <c r="N4157" s="12">
        <v>0</v>
      </c>
    </row>
    <row r="4159" spans="1:14">
      <c r="A4159" s="11" t="s">
        <v>1517</v>
      </c>
      <c r="B4159" s="12">
        <v>11</v>
      </c>
      <c r="C4159" s="12">
        <v>13</v>
      </c>
      <c r="D4159" s="12" t="s">
        <v>566</v>
      </c>
      <c r="E4159" s="12">
        <v>2</v>
      </c>
      <c r="F4159" s="73">
        <v>1</v>
      </c>
      <c r="G4159" s="73">
        <v>10</v>
      </c>
      <c r="H4159" s="12">
        <v>0</v>
      </c>
      <c r="I4159" s="12">
        <v>246</v>
      </c>
      <c r="J4159" s="12">
        <v>0</v>
      </c>
      <c r="K4159" s="12">
        <v>0</v>
      </c>
      <c r="L4159" s="12">
        <v>0</v>
      </c>
      <c r="M4159" s="12">
        <v>0</v>
      </c>
      <c r="N4159" s="12">
        <v>0</v>
      </c>
    </row>
    <row r="4160" spans="1:14">
      <c r="A4160" s="11" t="s">
        <v>1517</v>
      </c>
      <c r="B4160" s="12">
        <v>11</v>
      </c>
      <c r="C4160" s="12">
        <v>13</v>
      </c>
      <c r="D4160" s="12" t="s">
        <v>568</v>
      </c>
      <c r="E4160" s="12">
        <v>2</v>
      </c>
      <c r="F4160" s="73">
        <v>1</v>
      </c>
      <c r="G4160" s="73">
        <v>10</v>
      </c>
      <c r="H4160" s="12">
        <v>0</v>
      </c>
      <c r="I4160" s="12">
        <v>246</v>
      </c>
      <c r="J4160" s="12">
        <v>0</v>
      </c>
      <c r="K4160" s="12">
        <v>0</v>
      </c>
      <c r="L4160" s="12">
        <v>0</v>
      </c>
      <c r="M4160" s="12">
        <v>0</v>
      </c>
      <c r="N4160" s="12">
        <v>0</v>
      </c>
    </row>
    <row r="4161" spans="1:14">
      <c r="A4161" s="11" t="s">
        <v>1517</v>
      </c>
      <c r="B4161" s="12">
        <v>11</v>
      </c>
      <c r="C4161" s="12">
        <v>13</v>
      </c>
      <c r="D4161" s="12" t="s">
        <v>1495</v>
      </c>
      <c r="E4161" s="12">
        <v>2</v>
      </c>
      <c r="F4161" s="73">
        <v>1</v>
      </c>
      <c r="G4161" s="73">
        <v>10</v>
      </c>
      <c r="H4161" s="12">
        <v>0</v>
      </c>
      <c r="I4161" s="12">
        <v>246</v>
      </c>
      <c r="J4161" s="12">
        <v>0</v>
      </c>
      <c r="K4161" s="12">
        <v>0</v>
      </c>
      <c r="L4161" s="12">
        <v>0</v>
      </c>
      <c r="M4161" s="12">
        <v>0</v>
      </c>
      <c r="N4161" s="12">
        <v>0</v>
      </c>
    </row>
    <row r="4162" spans="1:14">
      <c r="A4162" s="11" t="s">
        <v>1517</v>
      </c>
      <c r="B4162" s="12">
        <v>11</v>
      </c>
      <c r="C4162" s="12">
        <v>13</v>
      </c>
      <c r="D4162" s="12" t="s">
        <v>577</v>
      </c>
      <c r="E4162" s="12">
        <v>2</v>
      </c>
      <c r="F4162" s="73">
        <v>2</v>
      </c>
      <c r="G4162" s="73">
        <v>10</v>
      </c>
      <c r="H4162" s="12">
        <v>0</v>
      </c>
      <c r="I4162" s="12">
        <v>246</v>
      </c>
      <c r="J4162" s="12">
        <v>0</v>
      </c>
      <c r="K4162" s="12">
        <v>0</v>
      </c>
      <c r="L4162" s="12">
        <v>0</v>
      </c>
      <c r="M4162" s="12">
        <v>0</v>
      </c>
      <c r="N4162" s="12">
        <v>0</v>
      </c>
    </row>
    <row r="4163" spans="1:14">
      <c r="A4163" s="11" t="s">
        <v>1517</v>
      </c>
      <c r="B4163" s="12">
        <v>11</v>
      </c>
      <c r="C4163" s="12">
        <v>13</v>
      </c>
      <c r="D4163" s="12" t="s">
        <v>579</v>
      </c>
      <c r="E4163" s="12">
        <v>2</v>
      </c>
      <c r="F4163" s="73">
        <v>1</v>
      </c>
      <c r="G4163" s="73">
        <v>10</v>
      </c>
      <c r="H4163" s="12">
        <v>0</v>
      </c>
      <c r="I4163" s="12">
        <v>246</v>
      </c>
      <c r="J4163" s="12">
        <v>0</v>
      </c>
      <c r="K4163" s="12">
        <v>0</v>
      </c>
      <c r="L4163" s="12">
        <v>0</v>
      </c>
      <c r="M4163" s="12">
        <v>0</v>
      </c>
      <c r="N4163" s="12">
        <v>0</v>
      </c>
    </row>
    <row r="4164" spans="1:14">
      <c r="A4164" s="11" t="s">
        <v>1517</v>
      </c>
      <c r="B4164" s="12">
        <v>37</v>
      </c>
      <c r="C4164" s="12">
        <v>13</v>
      </c>
      <c r="D4164" s="12" t="s">
        <v>566</v>
      </c>
      <c r="E4164" s="12">
        <v>2</v>
      </c>
      <c r="F4164" s="73">
        <v>1</v>
      </c>
      <c r="G4164" s="73">
        <v>10</v>
      </c>
      <c r="H4164" s="12">
        <v>0</v>
      </c>
      <c r="I4164" s="12">
        <v>246</v>
      </c>
      <c r="J4164" s="12">
        <v>0</v>
      </c>
      <c r="K4164" s="12">
        <v>0</v>
      </c>
      <c r="L4164" s="12">
        <v>0</v>
      </c>
      <c r="M4164" s="12">
        <v>0</v>
      </c>
      <c r="N4164" s="12">
        <v>0</v>
      </c>
    </row>
    <row r="4165" spans="1:14">
      <c r="A4165" s="11" t="s">
        <v>1517</v>
      </c>
      <c r="B4165" s="12">
        <v>37</v>
      </c>
      <c r="C4165" s="12">
        <v>13</v>
      </c>
      <c r="D4165" s="12" t="s">
        <v>568</v>
      </c>
      <c r="E4165" s="12">
        <v>2</v>
      </c>
      <c r="F4165" s="73">
        <v>1</v>
      </c>
      <c r="G4165" s="73">
        <v>10</v>
      </c>
      <c r="H4165" s="12">
        <v>0</v>
      </c>
      <c r="I4165" s="12">
        <v>246</v>
      </c>
      <c r="J4165" s="12">
        <v>0</v>
      </c>
      <c r="K4165" s="12">
        <v>0</v>
      </c>
      <c r="L4165" s="12">
        <v>0</v>
      </c>
      <c r="M4165" s="12">
        <v>0</v>
      </c>
      <c r="N4165" s="12">
        <v>0</v>
      </c>
    </row>
    <row r="4166" spans="1:14">
      <c r="A4166" s="11" t="s">
        <v>1517</v>
      </c>
      <c r="B4166" s="12">
        <v>37</v>
      </c>
      <c r="C4166" s="12">
        <v>13</v>
      </c>
      <c r="D4166" s="12" t="s">
        <v>1495</v>
      </c>
      <c r="E4166" s="12">
        <v>2</v>
      </c>
      <c r="F4166" s="73">
        <v>1</v>
      </c>
      <c r="G4166" s="73">
        <v>10</v>
      </c>
      <c r="H4166" s="12">
        <v>0</v>
      </c>
      <c r="I4166" s="12">
        <v>246</v>
      </c>
      <c r="J4166" s="12">
        <v>0</v>
      </c>
      <c r="K4166" s="12">
        <v>0</v>
      </c>
      <c r="L4166" s="12">
        <v>0</v>
      </c>
      <c r="M4166" s="12">
        <v>0</v>
      </c>
      <c r="N4166" s="12">
        <v>0</v>
      </c>
    </row>
    <row r="4167" spans="1:14">
      <c r="A4167" s="11" t="s">
        <v>1517</v>
      </c>
      <c r="B4167" s="12">
        <v>37</v>
      </c>
      <c r="C4167" s="12">
        <v>13</v>
      </c>
      <c r="D4167" s="12" t="s">
        <v>577</v>
      </c>
      <c r="E4167" s="12">
        <v>2</v>
      </c>
      <c r="F4167" s="73">
        <v>2</v>
      </c>
      <c r="G4167" s="73">
        <v>10</v>
      </c>
      <c r="H4167" s="12">
        <v>0</v>
      </c>
      <c r="I4167" s="12">
        <v>246</v>
      </c>
      <c r="J4167" s="12">
        <v>0</v>
      </c>
      <c r="K4167" s="12">
        <v>0</v>
      </c>
      <c r="L4167" s="12">
        <v>0</v>
      </c>
      <c r="M4167" s="12">
        <v>0</v>
      </c>
      <c r="N4167" s="12">
        <v>0</v>
      </c>
    </row>
    <row r="4168" spans="1:14">
      <c r="A4168" s="11" t="s">
        <v>1517</v>
      </c>
      <c r="B4168" s="12">
        <v>37</v>
      </c>
      <c r="C4168" s="12">
        <v>13</v>
      </c>
      <c r="D4168" s="12" t="s">
        <v>579</v>
      </c>
      <c r="E4168" s="12">
        <v>2</v>
      </c>
      <c r="F4168" s="73">
        <v>1</v>
      </c>
      <c r="G4168" s="73">
        <v>10</v>
      </c>
      <c r="H4168" s="12">
        <v>0</v>
      </c>
      <c r="I4168" s="12">
        <v>246</v>
      </c>
      <c r="J4168" s="12">
        <v>0</v>
      </c>
      <c r="K4168" s="12">
        <v>0</v>
      </c>
      <c r="L4168" s="12">
        <v>0</v>
      </c>
      <c r="M4168" s="12">
        <v>0</v>
      </c>
      <c r="N4168" s="12">
        <v>0</v>
      </c>
    </row>
    <row r="4169" spans="1:14">
      <c r="A4169" s="11" t="s">
        <v>1517</v>
      </c>
      <c r="B4169" s="12">
        <v>63</v>
      </c>
      <c r="C4169" s="12">
        <v>13</v>
      </c>
      <c r="D4169" s="12" t="s">
        <v>566</v>
      </c>
      <c r="E4169" s="12">
        <v>2</v>
      </c>
      <c r="F4169" s="73">
        <v>1</v>
      </c>
      <c r="G4169" s="73">
        <v>10</v>
      </c>
      <c r="H4169" s="12">
        <v>0</v>
      </c>
      <c r="I4169" s="12">
        <v>246</v>
      </c>
      <c r="J4169" s="12">
        <v>0</v>
      </c>
      <c r="K4169" s="12">
        <v>0</v>
      </c>
      <c r="L4169" s="12">
        <v>0</v>
      </c>
      <c r="M4169" s="12">
        <v>0</v>
      </c>
      <c r="N4169" s="12">
        <v>0</v>
      </c>
    </row>
    <row r="4170" spans="1:14">
      <c r="A4170" s="11" t="s">
        <v>1517</v>
      </c>
      <c r="B4170" s="12">
        <v>63</v>
      </c>
      <c r="C4170" s="12">
        <v>13</v>
      </c>
      <c r="D4170" s="12" t="s">
        <v>1495</v>
      </c>
      <c r="E4170" s="12">
        <v>2</v>
      </c>
      <c r="F4170" s="73">
        <v>1</v>
      </c>
      <c r="G4170" s="73">
        <v>10</v>
      </c>
      <c r="H4170" s="12">
        <v>0</v>
      </c>
      <c r="I4170" s="12">
        <v>246</v>
      </c>
      <c r="J4170" s="12">
        <v>0</v>
      </c>
      <c r="K4170" s="12">
        <v>0</v>
      </c>
      <c r="L4170" s="12">
        <v>0</v>
      </c>
      <c r="M4170" s="12">
        <v>0</v>
      </c>
      <c r="N4170" s="12">
        <v>0</v>
      </c>
    </row>
    <row r="4171" spans="1:14">
      <c r="A4171" s="11" t="s">
        <v>1517</v>
      </c>
      <c r="B4171" s="12">
        <v>63</v>
      </c>
      <c r="C4171" s="12">
        <v>13</v>
      </c>
      <c r="D4171" s="12" t="s">
        <v>577</v>
      </c>
      <c r="E4171" s="12">
        <v>2</v>
      </c>
      <c r="F4171" s="73">
        <v>2</v>
      </c>
      <c r="G4171" s="73">
        <v>10</v>
      </c>
      <c r="H4171" s="12">
        <v>0</v>
      </c>
      <c r="I4171" s="12">
        <v>246</v>
      </c>
      <c r="J4171" s="12">
        <v>0</v>
      </c>
      <c r="K4171" s="12">
        <v>0</v>
      </c>
      <c r="L4171" s="12">
        <v>0</v>
      </c>
      <c r="M4171" s="12">
        <v>0</v>
      </c>
      <c r="N4171" s="12">
        <v>0</v>
      </c>
    </row>
    <row r="4172" spans="1:14">
      <c r="A4172" s="11" t="s">
        <v>1517</v>
      </c>
      <c r="B4172" s="12">
        <v>63</v>
      </c>
      <c r="C4172" s="12">
        <v>13</v>
      </c>
      <c r="D4172" s="12" t="s">
        <v>579</v>
      </c>
      <c r="E4172" s="12">
        <v>2</v>
      </c>
      <c r="F4172" s="73">
        <v>1</v>
      </c>
      <c r="G4172" s="73">
        <v>10</v>
      </c>
      <c r="H4172" s="12">
        <v>0</v>
      </c>
      <c r="I4172" s="12">
        <v>246</v>
      </c>
      <c r="J4172" s="12">
        <v>0</v>
      </c>
      <c r="K4172" s="12">
        <v>0</v>
      </c>
      <c r="L4172" s="12">
        <v>0</v>
      </c>
      <c r="M4172" s="12">
        <v>0</v>
      </c>
      <c r="N4172" s="12">
        <v>0</v>
      </c>
    </row>
    <row r="4173" spans="1:14">
      <c r="A4173" s="11" t="s">
        <v>1517</v>
      </c>
      <c r="B4173" s="12">
        <v>63</v>
      </c>
      <c r="C4173" s="12">
        <v>13</v>
      </c>
      <c r="D4173" s="12" t="s">
        <v>568</v>
      </c>
      <c r="E4173" s="12">
        <v>2</v>
      </c>
      <c r="F4173" s="73">
        <v>1</v>
      </c>
      <c r="G4173" s="73">
        <v>10</v>
      </c>
      <c r="H4173" s="12">
        <v>0</v>
      </c>
      <c r="I4173" s="12">
        <v>246</v>
      </c>
      <c r="J4173" s="12">
        <v>0</v>
      </c>
      <c r="K4173" s="12">
        <v>0</v>
      </c>
      <c r="L4173" s="12">
        <v>0</v>
      </c>
      <c r="M4173" s="12">
        <v>0</v>
      </c>
      <c r="N4173" s="12">
        <v>0</v>
      </c>
    </row>
    <row r="4174" spans="1:14">
      <c r="A4174" s="11" t="s">
        <v>1517</v>
      </c>
      <c r="B4174" s="12">
        <v>88</v>
      </c>
      <c r="C4174" s="12">
        <v>14</v>
      </c>
      <c r="D4174" s="12" t="s">
        <v>566</v>
      </c>
      <c r="E4174" s="12">
        <v>2</v>
      </c>
      <c r="F4174" s="73">
        <v>1</v>
      </c>
      <c r="G4174" s="73">
        <v>10</v>
      </c>
      <c r="H4174" s="12">
        <v>0</v>
      </c>
      <c r="I4174" s="12">
        <v>246</v>
      </c>
      <c r="J4174" s="12">
        <v>0</v>
      </c>
      <c r="K4174" s="12">
        <v>0</v>
      </c>
      <c r="L4174" s="12">
        <v>0</v>
      </c>
      <c r="M4174" s="12">
        <v>0</v>
      </c>
      <c r="N4174" s="12">
        <v>0</v>
      </c>
    </row>
    <row r="4175" spans="1:14">
      <c r="A4175" s="11" t="s">
        <v>1517</v>
      </c>
      <c r="B4175" s="12">
        <v>88</v>
      </c>
      <c r="C4175" s="12">
        <v>14</v>
      </c>
      <c r="D4175" s="12" t="s">
        <v>1495</v>
      </c>
      <c r="E4175" s="12">
        <v>2</v>
      </c>
      <c r="F4175" s="73">
        <v>1</v>
      </c>
      <c r="G4175" s="73">
        <v>10</v>
      </c>
      <c r="H4175" s="12">
        <v>0</v>
      </c>
      <c r="I4175" s="12">
        <v>246</v>
      </c>
      <c r="J4175" s="12">
        <v>0</v>
      </c>
      <c r="K4175" s="12">
        <v>0</v>
      </c>
      <c r="L4175" s="12">
        <v>0</v>
      </c>
      <c r="M4175" s="12">
        <v>0</v>
      </c>
      <c r="N4175" s="12">
        <v>0</v>
      </c>
    </row>
    <row r="4176" spans="1:14">
      <c r="A4176" s="11" t="s">
        <v>1517</v>
      </c>
      <c r="B4176" s="12">
        <v>88</v>
      </c>
      <c r="C4176" s="12">
        <v>14</v>
      </c>
      <c r="D4176" s="12" t="s">
        <v>577</v>
      </c>
      <c r="E4176" s="12">
        <v>2</v>
      </c>
      <c r="F4176" s="73">
        <v>2</v>
      </c>
      <c r="G4176" s="73">
        <v>10</v>
      </c>
      <c r="H4176" s="12">
        <v>0</v>
      </c>
      <c r="I4176" s="12">
        <v>246</v>
      </c>
      <c r="J4176" s="12">
        <v>0</v>
      </c>
      <c r="K4176" s="12">
        <v>0</v>
      </c>
      <c r="L4176" s="12">
        <v>0</v>
      </c>
      <c r="M4176" s="12">
        <v>0</v>
      </c>
      <c r="N4176" s="12">
        <v>0</v>
      </c>
    </row>
    <row r="4177" spans="1:14">
      <c r="A4177" s="11" t="s">
        <v>1517</v>
      </c>
      <c r="B4177" s="12">
        <v>88</v>
      </c>
      <c r="C4177" s="12">
        <v>14</v>
      </c>
      <c r="D4177" s="12" t="s">
        <v>579</v>
      </c>
      <c r="E4177" s="12">
        <v>2</v>
      </c>
      <c r="F4177" s="73">
        <v>1</v>
      </c>
      <c r="G4177" s="73">
        <v>10</v>
      </c>
      <c r="H4177" s="12">
        <v>0</v>
      </c>
      <c r="I4177" s="12">
        <v>246</v>
      </c>
      <c r="J4177" s="12">
        <v>0</v>
      </c>
      <c r="K4177" s="12">
        <v>0</v>
      </c>
      <c r="L4177" s="12">
        <v>0</v>
      </c>
      <c r="M4177" s="12">
        <v>0</v>
      </c>
      <c r="N4177" s="12">
        <v>0</v>
      </c>
    </row>
    <row r="4178" spans="1:14">
      <c r="A4178" s="11" t="s">
        <v>1517</v>
      </c>
      <c r="B4178" s="12">
        <v>88</v>
      </c>
      <c r="C4178" s="12">
        <v>14</v>
      </c>
      <c r="D4178" s="12" t="s">
        <v>568</v>
      </c>
      <c r="E4178" s="12">
        <v>2</v>
      </c>
      <c r="F4178" s="73">
        <v>1</v>
      </c>
      <c r="G4178" s="73">
        <v>10</v>
      </c>
      <c r="H4178" s="12">
        <v>0</v>
      </c>
      <c r="I4178" s="12">
        <v>246</v>
      </c>
      <c r="J4178" s="12">
        <v>0</v>
      </c>
      <c r="K4178" s="12">
        <v>0</v>
      </c>
      <c r="L4178" s="12">
        <v>0</v>
      </c>
      <c r="M4178" s="12">
        <v>0</v>
      </c>
      <c r="N4178" s="12">
        <v>0</v>
      </c>
    </row>
    <row r="4179" spans="1:14">
      <c r="A4179" s="11" t="s">
        <v>1517</v>
      </c>
      <c r="B4179" s="12">
        <v>11</v>
      </c>
      <c r="C4179" s="12">
        <v>41</v>
      </c>
      <c r="D4179" s="12" t="s">
        <v>566</v>
      </c>
      <c r="E4179" s="12">
        <v>2</v>
      </c>
      <c r="F4179" s="73">
        <v>1</v>
      </c>
      <c r="G4179" s="73">
        <v>10</v>
      </c>
      <c r="H4179" s="12">
        <v>0</v>
      </c>
      <c r="I4179" s="12">
        <v>246</v>
      </c>
      <c r="J4179" s="12">
        <v>0</v>
      </c>
      <c r="K4179" s="12">
        <v>0</v>
      </c>
      <c r="L4179" s="12">
        <v>0</v>
      </c>
      <c r="M4179" s="12">
        <v>0</v>
      </c>
      <c r="N4179" s="12">
        <v>0</v>
      </c>
    </row>
    <row r="4180" spans="1:14">
      <c r="A4180" s="11" t="s">
        <v>1517</v>
      </c>
      <c r="B4180" s="12">
        <v>11</v>
      </c>
      <c r="C4180" s="12">
        <v>41</v>
      </c>
      <c r="D4180" s="12" t="s">
        <v>1495</v>
      </c>
      <c r="E4180" s="12">
        <v>2</v>
      </c>
      <c r="F4180" s="73">
        <v>1</v>
      </c>
      <c r="G4180" s="73">
        <v>10</v>
      </c>
      <c r="H4180" s="12">
        <v>0</v>
      </c>
      <c r="I4180" s="12">
        <v>246</v>
      </c>
      <c r="J4180" s="12">
        <v>0</v>
      </c>
      <c r="K4180" s="12">
        <v>0</v>
      </c>
      <c r="L4180" s="12">
        <v>0</v>
      </c>
      <c r="M4180" s="12">
        <v>0</v>
      </c>
      <c r="N4180" s="12">
        <v>0</v>
      </c>
    </row>
    <row r="4181" spans="1:14">
      <c r="A4181" s="11" t="s">
        <v>1517</v>
      </c>
      <c r="B4181" s="12">
        <v>11</v>
      </c>
      <c r="C4181" s="12">
        <v>41</v>
      </c>
      <c r="D4181" s="12" t="s">
        <v>577</v>
      </c>
      <c r="E4181" s="12">
        <v>2</v>
      </c>
      <c r="F4181" s="73">
        <v>2</v>
      </c>
      <c r="G4181" s="73">
        <v>10</v>
      </c>
      <c r="H4181" s="12">
        <v>0</v>
      </c>
      <c r="I4181" s="12">
        <v>246</v>
      </c>
      <c r="J4181" s="12">
        <v>0</v>
      </c>
      <c r="K4181" s="12">
        <v>0</v>
      </c>
      <c r="L4181" s="12">
        <v>0</v>
      </c>
      <c r="M4181" s="12">
        <v>0</v>
      </c>
      <c r="N4181" s="12">
        <v>0</v>
      </c>
    </row>
    <row r="4182" spans="1:14">
      <c r="A4182" s="11" t="s">
        <v>1517</v>
      </c>
      <c r="B4182" s="12">
        <v>11</v>
      </c>
      <c r="C4182" s="12">
        <v>41</v>
      </c>
      <c r="D4182" s="12" t="s">
        <v>579</v>
      </c>
      <c r="E4182" s="12">
        <v>2</v>
      </c>
      <c r="F4182" s="73">
        <v>1</v>
      </c>
      <c r="G4182" s="73">
        <v>10</v>
      </c>
      <c r="H4182" s="12">
        <v>0</v>
      </c>
      <c r="I4182" s="12">
        <v>246</v>
      </c>
      <c r="J4182" s="12">
        <v>0</v>
      </c>
      <c r="K4182" s="12">
        <v>0</v>
      </c>
      <c r="L4182" s="12">
        <v>0</v>
      </c>
      <c r="M4182" s="12">
        <v>0</v>
      </c>
      <c r="N4182" s="12">
        <v>0</v>
      </c>
    </row>
    <row r="4183" spans="1:14">
      <c r="A4183" s="11" t="s">
        <v>1517</v>
      </c>
      <c r="B4183" s="12">
        <v>11</v>
      </c>
      <c r="C4183" s="12">
        <v>41</v>
      </c>
      <c r="D4183" s="12" t="s">
        <v>568</v>
      </c>
      <c r="E4183" s="12">
        <v>2</v>
      </c>
      <c r="F4183" s="73">
        <v>1</v>
      </c>
      <c r="G4183" s="73">
        <v>10</v>
      </c>
      <c r="H4183" s="12">
        <v>0</v>
      </c>
      <c r="I4183" s="12">
        <v>246</v>
      </c>
      <c r="J4183" s="12">
        <v>0</v>
      </c>
      <c r="K4183" s="12">
        <v>0</v>
      </c>
      <c r="L4183" s="12">
        <v>0</v>
      </c>
      <c r="M4183" s="12">
        <v>0</v>
      </c>
      <c r="N4183" s="12">
        <v>0</v>
      </c>
    </row>
    <row r="4184" spans="1:14">
      <c r="A4184" s="11" t="s">
        <v>1517</v>
      </c>
      <c r="B4184" s="12">
        <v>37</v>
      </c>
      <c r="C4184" s="12">
        <v>41</v>
      </c>
      <c r="D4184" s="12" t="s">
        <v>1495</v>
      </c>
      <c r="E4184" s="12">
        <v>2</v>
      </c>
      <c r="F4184" s="73">
        <v>1</v>
      </c>
      <c r="G4184" s="73">
        <v>10</v>
      </c>
      <c r="H4184" s="12">
        <v>0</v>
      </c>
      <c r="I4184" s="12">
        <v>246</v>
      </c>
      <c r="J4184" s="12">
        <v>0</v>
      </c>
      <c r="K4184" s="12">
        <v>0</v>
      </c>
      <c r="L4184" s="12">
        <v>0</v>
      </c>
      <c r="M4184" s="12">
        <v>0</v>
      </c>
      <c r="N4184" s="12">
        <v>0</v>
      </c>
    </row>
    <row r="4185" spans="1:14">
      <c r="A4185" s="11" t="s">
        <v>1517</v>
      </c>
      <c r="B4185" s="12">
        <v>37</v>
      </c>
      <c r="C4185" s="12">
        <v>41</v>
      </c>
      <c r="D4185" s="12" t="s">
        <v>566</v>
      </c>
      <c r="E4185" s="12">
        <v>2</v>
      </c>
      <c r="F4185" s="73">
        <v>1</v>
      </c>
      <c r="G4185" s="73">
        <v>10</v>
      </c>
      <c r="H4185" s="12">
        <v>0</v>
      </c>
      <c r="I4185" s="12">
        <v>246</v>
      </c>
      <c r="J4185" s="12">
        <v>0</v>
      </c>
      <c r="K4185" s="12">
        <v>0</v>
      </c>
      <c r="L4185" s="12">
        <v>0</v>
      </c>
      <c r="M4185" s="12">
        <v>0</v>
      </c>
      <c r="N4185" s="12">
        <v>0</v>
      </c>
    </row>
    <row r="4186" spans="1:14">
      <c r="A4186" s="11" t="s">
        <v>1517</v>
      </c>
      <c r="B4186" s="12">
        <v>37</v>
      </c>
      <c r="C4186" s="12">
        <v>41</v>
      </c>
      <c r="D4186" s="12" t="s">
        <v>577</v>
      </c>
      <c r="E4186" s="12">
        <v>2</v>
      </c>
      <c r="F4186" s="73">
        <v>2</v>
      </c>
      <c r="G4186" s="73">
        <v>10</v>
      </c>
      <c r="H4186" s="12">
        <v>0</v>
      </c>
      <c r="I4186" s="12">
        <v>246</v>
      </c>
      <c r="J4186" s="12">
        <v>0</v>
      </c>
      <c r="K4186" s="12">
        <v>0</v>
      </c>
      <c r="L4186" s="12">
        <v>0</v>
      </c>
      <c r="M4186" s="12">
        <v>0</v>
      </c>
      <c r="N4186" s="12">
        <v>0</v>
      </c>
    </row>
    <row r="4187" spans="1:14">
      <c r="A4187" s="11" t="s">
        <v>1517</v>
      </c>
      <c r="B4187" s="12">
        <v>37</v>
      </c>
      <c r="C4187" s="12">
        <v>41</v>
      </c>
      <c r="D4187" s="12" t="s">
        <v>579</v>
      </c>
      <c r="E4187" s="12">
        <v>2</v>
      </c>
      <c r="F4187" s="73">
        <v>1</v>
      </c>
      <c r="G4187" s="73">
        <v>10</v>
      </c>
      <c r="H4187" s="12">
        <v>0</v>
      </c>
      <c r="I4187" s="12">
        <v>246</v>
      </c>
      <c r="J4187" s="12">
        <v>0</v>
      </c>
      <c r="K4187" s="12">
        <v>0</v>
      </c>
      <c r="L4187" s="12">
        <v>0</v>
      </c>
      <c r="M4187" s="12">
        <v>0</v>
      </c>
      <c r="N4187" s="12">
        <v>0</v>
      </c>
    </row>
    <row r="4188" spans="1:14">
      <c r="A4188" s="11" t="s">
        <v>1517</v>
      </c>
      <c r="B4188" s="12">
        <v>37</v>
      </c>
      <c r="C4188" s="12">
        <v>41</v>
      </c>
      <c r="D4188" s="12" t="s">
        <v>1495</v>
      </c>
      <c r="E4188" s="12">
        <v>2</v>
      </c>
      <c r="F4188" s="73">
        <v>1</v>
      </c>
      <c r="G4188" s="73">
        <v>10</v>
      </c>
      <c r="H4188" s="12">
        <v>0</v>
      </c>
      <c r="I4188" s="12">
        <v>246</v>
      </c>
      <c r="J4188" s="12">
        <v>0</v>
      </c>
      <c r="K4188" s="12">
        <v>0</v>
      </c>
      <c r="L4188" s="12">
        <v>0</v>
      </c>
      <c r="M4188" s="12">
        <v>0</v>
      </c>
      <c r="N4188" s="12">
        <v>0</v>
      </c>
    </row>
    <row r="4189" spans="1:14">
      <c r="A4189" s="11" t="s">
        <v>1517</v>
      </c>
      <c r="B4189" s="12">
        <v>63</v>
      </c>
      <c r="C4189" s="12">
        <v>41</v>
      </c>
      <c r="D4189" s="12" t="s">
        <v>566</v>
      </c>
      <c r="E4189" s="12">
        <v>2</v>
      </c>
      <c r="F4189" s="73">
        <v>1</v>
      </c>
      <c r="G4189" s="73">
        <v>10</v>
      </c>
      <c r="H4189" s="12">
        <v>0</v>
      </c>
      <c r="I4189" s="12">
        <v>246</v>
      </c>
      <c r="J4189" s="12">
        <v>0</v>
      </c>
      <c r="K4189" s="12">
        <v>0</v>
      </c>
      <c r="L4189" s="12">
        <v>0</v>
      </c>
      <c r="M4189" s="12">
        <v>0</v>
      </c>
      <c r="N4189" s="12">
        <v>0</v>
      </c>
    </row>
    <row r="4190" spans="1:14">
      <c r="A4190" s="11" t="s">
        <v>1517</v>
      </c>
      <c r="B4190" s="12">
        <v>63</v>
      </c>
      <c r="C4190" s="12">
        <v>41</v>
      </c>
      <c r="D4190" s="12" t="s">
        <v>577</v>
      </c>
      <c r="E4190" s="12">
        <v>2</v>
      </c>
      <c r="F4190" s="73">
        <v>2</v>
      </c>
      <c r="G4190" s="73">
        <v>10</v>
      </c>
      <c r="H4190" s="12">
        <v>0</v>
      </c>
      <c r="I4190" s="12">
        <v>246</v>
      </c>
      <c r="J4190" s="12">
        <v>0</v>
      </c>
      <c r="K4190" s="12">
        <v>0</v>
      </c>
      <c r="L4190" s="12">
        <v>0</v>
      </c>
      <c r="M4190" s="12">
        <v>0</v>
      </c>
      <c r="N4190" s="12">
        <v>0</v>
      </c>
    </row>
    <row r="4191" spans="1:14">
      <c r="A4191" s="11" t="s">
        <v>1517</v>
      </c>
      <c r="B4191" s="12">
        <v>63</v>
      </c>
      <c r="C4191" s="12">
        <v>41</v>
      </c>
      <c r="D4191" s="12" t="s">
        <v>579</v>
      </c>
      <c r="E4191" s="12">
        <v>2</v>
      </c>
      <c r="F4191" s="73">
        <v>1</v>
      </c>
      <c r="G4191" s="73">
        <v>10</v>
      </c>
      <c r="H4191" s="12">
        <v>0</v>
      </c>
      <c r="I4191" s="12">
        <v>246</v>
      </c>
      <c r="J4191" s="12">
        <v>0</v>
      </c>
      <c r="K4191" s="12">
        <v>0</v>
      </c>
      <c r="L4191" s="12">
        <v>0</v>
      </c>
      <c r="M4191" s="12">
        <v>0</v>
      </c>
      <c r="N4191" s="12">
        <v>0</v>
      </c>
    </row>
    <row r="4192" spans="1:14">
      <c r="A4192" s="11" t="s">
        <v>1517</v>
      </c>
      <c r="B4192" s="12">
        <v>63</v>
      </c>
      <c r="C4192" s="12">
        <v>41</v>
      </c>
      <c r="D4192" s="12" t="s">
        <v>568</v>
      </c>
      <c r="E4192" s="12">
        <v>2</v>
      </c>
      <c r="F4192" s="73">
        <v>1</v>
      </c>
      <c r="G4192" s="73">
        <v>10</v>
      </c>
      <c r="H4192" s="12">
        <v>0</v>
      </c>
      <c r="I4192" s="12">
        <v>246</v>
      </c>
      <c r="J4192" s="12">
        <v>0</v>
      </c>
      <c r="K4192" s="12">
        <v>0</v>
      </c>
      <c r="L4192" s="12">
        <v>0</v>
      </c>
      <c r="M4192" s="12">
        <v>0</v>
      </c>
      <c r="N4192" s="12">
        <v>0</v>
      </c>
    </row>
    <row r="4193" spans="1:14">
      <c r="A4193" s="11" t="s">
        <v>1517</v>
      </c>
      <c r="B4193" s="12">
        <v>89</v>
      </c>
      <c r="C4193" s="12">
        <v>41</v>
      </c>
      <c r="D4193" s="12" t="s">
        <v>566</v>
      </c>
      <c r="E4193" s="12">
        <v>2</v>
      </c>
      <c r="F4193" s="73">
        <v>1</v>
      </c>
      <c r="G4193" s="73">
        <v>10</v>
      </c>
      <c r="H4193" s="12">
        <v>0</v>
      </c>
      <c r="I4193" s="12">
        <v>246</v>
      </c>
      <c r="J4193" s="12">
        <v>0</v>
      </c>
      <c r="K4193" s="12">
        <v>0</v>
      </c>
      <c r="L4193" s="12">
        <v>0</v>
      </c>
      <c r="M4193" s="12">
        <v>0</v>
      </c>
      <c r="N4193" s="12">
        <v>0</v>
      </c>
    </row>
    <row r="4194" spans="1:14">
      <c r="A4194" s="11" t="s">
        <v>1517</v>
      </c>
      <c r="B4194" s="12">
        <v>63</v>
      </c>
      <c r="C4194" s="12">
        <v>41</v>
      </c>
      <c r="D4194" s="12" t="s">
        <v>1495</v>
      </c>
      <c r="E4194" s="12">
        <v>2</v>
      </c>
      <c r="F4194" s="73">
        <v>1</v>
      </c>
      <c r="G4194" s="73">
        <v>10</v>
      </c>
      <c r="H4194" s="12">
        <v>0</v>
      </c>
      <c r="I4194" s="12">
        <v>246</v>
      </c>
      <c r="J4194" s="12">
        <v>0</v>
      </c>
      <c r="K4194" s="12">
        <v>0</v>
      </c>
      <c r="L4194" s="12">
        <v>0</v>
      </c>
      <c r="M4194" s="12">
        <v>0</v>
      </c>
      <c r="N4194" s="12">
        <v>0</v>
      </c>
    </row>
    <row r="4195" spans="1:14">
      <c r="A4195" s="11" t="s">
        <v>1517</v>
      </c>
      <c r="B4195" s="12">
        <v>89</v>
      </c>
      <c r="C4195" s="12">
        <v>41</v>
      </c>
      <c r="D4195" s="12" t="s">
        <v>1495</v>
      </c>
      <c r="E4195" s="12">
        <v>2</v>
      </c>
      <c r="F4195" s="73">
        <v>1</v>
      </c>
      <c r="G4195" s="73">
        <v>10</v>
      </c>
      <c r="H4195" s="12">
        <v>0</v>
      </c>
      <c r="I4195" s="12">
        <v>246</v>
      </c>
      <c r="J4195" s="12">
        <v>0</v>
      </c>
      <c r="K4195" s="12">
        <v>0</v>
      </c>
      <c r="L4195" s="12">
        <v>0</v>
      </c>
      <c r="M4195" s="12">
        <v>0</v>
      </c>
      <c r="N4195" s="12">
        <v>0</v>
      </c>
    </row>
    <row r="4196" spans="1:14">
      <c r="A4196" s="11" t="s">
        <v>1517</v>
      </c>
      <c r="B4196" s="12">
        <v>89</v>
      </c>
      <c r="C4196" s="12">
        <v>41</v>
      </c>
      <c r="D4196" s="12" t="s">
        <v>577</v>
      </c>
      <c r="E4196" s="12">
        <v>2</v>
      </c>
      <c r="F4196" s="73">
        <v>2</v>
      </c>
      <c r="G4196" s="73">
        <v>10</v>
      </c>
      <c r="H4196" s="12">
        <v>0</v>
      </c>
      <c r="I4196" s="12">
        <v>246</v>
      </c>
      <c r="J4196" s="12">
        <v>0</v>
      </c>
      <c r="K4196" s="12">
        <v>0</v>
      </c>
      <c r="L4196" s="12">
        <v>0</v>
      </c>
      <c r="M4196" s="12">
        <v>0</v>
      </c>
      <c r="N4196" s="12">
        <v>0</v>
      </c>
    </row>
    <row r="4197" spans="1:14">
      <c r="A4197" s="11" t="s">
        <v>1517</v>
      </c>
      <c r="B4197" s="12">
        <v>89</v>
      </c>
      <c r="C4197" s="12">
        <v>41</v>
      </c>
      <c r="D4197" s="12" t="s">
        <v>579</v>
      </c>
      <c r="E4197" s="12">
        <v>2</v>
      </c>
      <c r="F4197" s="73">
        <v>1</v>
      </c>
      <c r="G4197" s="73">
        <v>10</v>
      </c>
      <c r="H4197" s="12">
        <v>0</v>
      </c>
      <c r="I4197" s="12">
        <v>246</v>
      </c>
      <c r="J4197" s="12">
        <v>0</v>
      </c>
      <c r="K4197" s="12">
        <v>0</v>
      </c>
      <c r="L4197" s="12">
        <v>0</v>
      </c>
      <c r="M4197" s="12">
        <v>0</v>
      </c>
      <c r="N4197" s="12">
        <v>0</v>
      </c>
    </row>
    <row r="4198" spans="1:14">
      <c r="A4198" s="11" t="s">
        <v>1517</v>
      </c>
      <c r="B4198" s="12">
        <v>89</v>
      </c>
      <c r="C4198" s="12">
        <v>41</v>
      </c>
      <c r="D4198" s="12" t="s">
        <v>568</v>
      </c>
      <c r="E4198" s="12">
        <v>2</v>
      </c>
      <c r="F4198" s="73">
        <v>1</v>
      </c>
      <c r="G4198" s="73">
        <v>10</v>
      </c>
      <c r="H4198" s="12">
        <v>0</v>
      </c>
      <c r="I4198" s="12">
        <v>246</v>
      </c>
      <c r="J4198" s="12">
        <v>0</v>
      </c>
      <c r="K4198" s="12">
        <v>0</v>
      </c>
      <c r="L4198" s="12">
        <v>0</v>
      </c>
      <c r="M4198" s="12">
        <v>0</v>
      </c>
      <c r="N4198" s="12">
        <v>0</v>
      </c>
    </row>
    <row r="4199" spans="1:14">
      <c r="A4199" s="11" t="s">
        <v>1517</v>
      </c>
      <c r="B4199" s="12">
        <v>12</v>
      </c>
      <c r="C4199" s="12">
        <v>74</v>
      </c>
      <c r="D4199" s="12" t="s">
        <v>566</v>
      </c>
      <c r="E4199" s="12">
        <v>2</v>
      </c>
      <c r="F4199" s="73">
        <v>1</v>
      </c>
      <c r="G4199" s="73">
        <v>10</v>
      </c>
      <c r="H4199" s="12">
        <v>0</v>
      </c>
      <c r="I4199" s="12">
        <v>246</v>
      </c>
      <c r="J4199" s="12">
        <v>0</v>
      </c>
      <c r="K4199" s="12">
        <v>0</v>
      </c>
      <c r="L4199" s="12">
        <v>0</v>
      </c>
      <c r="M4199" s="12">
        <v>0</v>
      </c>
      <c r="N4199" s="12">
        <v>0</v>
      </c>
    </row>
    <row r="4200" spans="1:14">
      <c r="A4200" s="11" t="s">
        <v>1517</v>
      </c>
      <c r="B4200" s="12">
        <v>12</v>
      </c>
      <c r="C4200" s="12">
        <v>74</v>
      </c>
      <c r="D4200" s="12" t="s">
        <v>1495</v>
      </c>
      <c r="E4200" s="12">
        <v>2</v>
      </c>
      <c r="F4200" s="73">
        <v>1</v>
      </c>
      <c r="G4200" s="73">
        <v>10</v>
      </c>
      <c r="H4200" s="12">
        <v>0</v>
      </c>
      <c r="I4200" s="12">
        <v>246</v>
      </c>
      <c r="J4200" s="12">
        <v>0</v>
      </c>
      <c r="K4200" s="12">
        <v>0</v>
      </c>
      <c r="L4200" s="12">
        <v>0</v>
      </c>
      <c r="M4200" s="12">
        <v>0</v>
      </c>
      <c r="N4200" s="12">
        <v>0</v>
      </c>
    </row>
    <row r="4201" spans="1:14">
      <c r="A4201" s="11" t="s">
        <v>1517</v>
      </c>
      <c r="B4201" s="12">
        <v>12</v>
      </c>
      <c r="C4201" s="12">
        <v>74</v>
      </c>
      <c r="D4201" s="12" t="s">
        <v>577</v>
      </c>
      <c r="E4201" s="12">
        <v>2</v>
      </c>
      <c r="F4201" s="73">
        <v>2</v>
      </c>
      <c r="G4201" s="73">
        <v>10</v>
      </c>
      <c r="H4201" s="12">
        <v>0</v>
      </c>
      <c r="I4201" s="12">
        <v>246</v>
      </c>
      <c r="J4201" s="12">
        <v>0</v>
      </c>
      <c r="K4201" s="12">
        <v>0</v>
      </c>
      <c r="L4201" s="12">
        <v>0</v>
      </c>
      <c r="M4201" s="12">
        <v>0</v>
      </c>
      <c r="N4201" s="12">
        <v>0</v>
      </c>
    </row>
    <row r="4202" spans="1:14">
      <c r="A4202" s="11" t="s">
        <v>1517</v>
      </c>
      <c r="B4202" s="12">
        <v>12</v>
      </c>
      <c r="C4202" s="12">
        <v>74</v>
      </c>
      <c r="D4202" s="12" t="s">
        <v>579</v>
      </c>
      <c r="E4202" s="12">
        <v>2</v>
      </c>
      <c r="F4202" s="73">
        <v>1</v>
      </c>
      <c r="G4202" s="73">
        <v>10</v>
      </c>
      <c r="H4202" s="12">
        <v>0</v>
      </c>
      <c r="I4202" s="12">
        <v>246</v>
      </c>
      <c r="J4202" s="12">
        <v>0</v>
      </c>
      <c r="K4202" s="12">
        <v>0</v>
      </c>
      <c r="L4202" s="12">
        <v>0</v>
      </c>
      <c r="M4202" s="12">
        <v>0</v>
      </c>
      <c r="N4202" s="12">
        <v>0</v>
      </c>
    </row>
    <row r="4203" spans="1:14">
      <c r="A4203" s="11" t="s">
        <v>1517</v>
      </c>
      <c r="B4203" s="12">
        <v>12</v>
      </c>
      <c r="C4203" s="12">
        <v>74</v>
      </c>
      <c r="D4203" s="12" t="s">
        <v>568</v>
      </c>
      <c r="E4203" s="12">
        <v>2</v>
      </c>
      <c r="F4203" s="73">
        <v>1</v>
      </c>
      <c r="G4203" s="73">
        <v>10</v>
      </c>
      <c r="H4203" s="12">
        <v>0</v>
      </c>
      <c r="I4203" s="12">
        <v>246</v>
      </c>
      <c r="J4203" s="12">
        <v>0</v>
      </c>
      <c r="K4203" s="12">
        <v>0</v>
      </c>
      <c r="L4203" s="12">
        <v>0</v>
      </c>
      <c r="M4203" s="12">
        <v>0</v>
      </c>
      <c r="N4203" s="12">
        <v>0</v>
      </c>
    </row>
    <row r="4204" spans="1:14">
      <c r="A4204" s="11" t="s">
        <v>1517</v>
      </c>
      <c r="B4204" s="12">
        <v>37</v>
      </c>
      <c r="C4204" s="12">
        <v>73</v>
      </c>
      <c r="D4204" s="12" t="s">
        <v>566</v>
      </c>
      <c r="E4204" s="12">
        <v>2</v>
      </c>
      <c r="F4204" s="73">
        <v>1</v>
      </c>
      <c r="G4204" s="73">
        <v>10</v>
      </c>
      <c r="H4204" s="12">
        <v>0</v>
      </c>
      <c r="I4204" s="12">
        <v>246</v>
      </c>
      <c r="J4204" s="12">
        <v>0</v>
      </c>
      <c r="K4204" s="12">
        <v>0</v>
      </c>
      <c r="L4204" s="12">
        <v>0</v>
      </c>
      <c r="M4204" s="12">
        <v>0</v>
      </c>
      <c r="N4204" s="12">
        <v>0</v>
      </c>
    </row>
    <row r="4205" spans="1:14">
      <c r="A4205" s="11" t="s">
        <v>1517</v>
      </c>
      <c r="B4205" s="12">
        <v>37</v>
      </c>
      <c r="C4205" s="12">
        <v>73</v>
      </c>
      <c r="D4205" s="12" t="s">
        <v>1495</v>
      </c>
      <c r="E4205" s="12">
        <v>2</v>
      </c>
      <c r="F4205" s="73">
        <v>1</v>
      </c>
      <c r="G4205" s="73">
        <v>10</v>
      </c>
      <c r="H4205" s="12">
        <v>0</v>
      </c>
      <c r="I4205" s="12">
        <v>246</v>
      </c>
      <c r="J4205" s="12">
        <v>0</v>
      </c>
      <c r="K4205" s="12">
        <v>0</v>
      </c>
      <c r="L4205" s="12">
        <v>0</v>
      </c>
      <c r="M4205" s="12">
        <v>0</v>
      </c>
      <c r="N4205" s="12">
        <v>0</v>
      </c>
    </row>
    <row r="4206" spans="1:14">
      <c r="A4206" s="11" t="s">
        <v>1517</v>
      </c>
      <c r="B4206" s="12">
        <v>37</v>
      </c>
      <c r="C4206" s="12">
        <v>73</v>
      </c>
      <c r="D4206" s="12" t="s">
        <v>577</v>
      </c>
      <c r="E4206" s="12">
        <v>2</v>
      </c>
      <c r="F4206" s="73">
        <v>2</v>
      </c>
      <c r="G4206" s="73">
        <v>10</v>
      </c>
      <c r="H4206" s="12">
        <v>0</v>
      </c>
      <c r="I4206" s="12">
        <v>246</v>
      </c>
      <c r="J4206" s="12">
        <v>0</v>
      </c>
      <c r="K4206" s="12">
        <v>0</v>
      </c>
      <c r="L4206" s="12">
        <v>0</v>
      </c>
      <c r="M4206" s="12">
        <v>0</v>
      </c>
      <c r="N4206" s="12">
        <v>0</v>
      </c>
    </row>
    <row r="4207" spans="1:14">
      <c r="A4207" s="11" t="s">
        <v>1517</v>
      </c>
      <c r="B4207" s="12">
        <v>37</v>
      </c>
      <c r="C4207" s="12">
        <v>73</v>
      </c>
      <c r="D4207" s="12" t="s">
        <v>579</v>
      </c>
      <c r="E4207" s="12">
        <v>2</v>
      </c>
      <c r="F4207" s="73">
        <v>1</v>
      </c>
      <c r="G4207" s="73">
        <v>10</v>
      </c>
      <c r="H4207" s="12">
        <v>0</v>
      </c>
      <c r="I4207" s="12">
        <v>246</v>
      </c>
      <c r="J4207" s="12">
        <v>0</v>
      </c>
      <c r="K4207" s="12">
        <v>0</v>
      </c>
      <c r="L4207" s="12">
        <v>0</v>
      </c>
      <c r="M4207" s="12">
        <v>0</v>
      </c>
      <c r="N4207" s="12">
        <v>0</v>
      </c>
    </row>
    <row r="4208" spans="1:14">
      <c r="A4208" s="11" t="s">
        <v>1517</v>
      </c>
      <c r="B4208" s="12">
        <v>37</v>
      </c>
      <c r="C4208" s="12">
        <v>73</v>
      </c>
      <c r="D4208" s="12" t="s">
        <v>568</v>
      </c>
      <c r="E4208" s="12">
        <v>2</v>
      </c>
      <c r="F4208" s="73">
        <v>1</v>
      </c>
      <c r="G4208" s="73">
        <v>10</v>
      </c>
      <c r="H4208" s="12">
        <v>0</v>
      </c>
      <c r="I4208" s="12">
        <v>246</v>
      </c>
      <c r="J4208" s="12">
        <v>0</v>
      </c>
      <c r="K4208" s="12">
        <v>0</v>
      </c>
      <c r="L4208" s="12">
        <v>0</v>
      </c>
      <c r="M4208" s="12">
        <v>0</v>
      </c>
      <c r="N4208" s="12">
        <v>0</v>
      </c>
    </row>
    <row r="4209" spans="1:14">
      <c r="A4209" s="11" t="s">
        <v>1517</v>
      </c>
      <c r="B4209" s="12">
        <v>63</v>
      </c>
      <c r="C4209" s="12">
        <v>73</v>
      </c>
      <c r="D4209" s="12" t="s">
        <v>566</v>
      </c>
      <c r="E4209" s="12">
        <v>2</v>
      </c>
      <c r="F4209" s="73">
        <v>1</v>
      </c>
      <c r="G4209" s="73">
        <v>10</v>
      </c>
      <c r="H4209" s="12">
        <v>0</v>
      </c>
      <c r="I4209" s="12">
        <v>246</v>
      </c>
      <c r="J4209" s="12">
        <v>0</v>
      </c>
      <c r="K4209" s="12">
        <v>0</v>
      </c>
      <c r="L4209" s="12">
        <v>0</v>
      </c>
      <c r="M4209" s="12">
        <v>0</v>
      </c>
      <c r="N4209" s="12">
        <v>0</v>
      </c>
    </row>
    <row r="4210" spans="1:14">
      <c r="A4210" s="11" t="s">
        <v>1517</v>
      </c>
      <c r="B4210" s="12">
        <v>63</v>
      </c>
      <c r="C4210" s="12">
        <v>73</v>
      </c>
      <c r="D4210" s="12" t="s">
        <v>1495</v>
      </c>
      <c r="E4210" s="12">
        <v>2</v>
      </c>
      <c r="F4210" s="73">
        <v>1</v>
      </c>
      <c r="G4210" s="73">
        <v>10</v>
      </c>
      <c r="H4210" s="12">
        <v>0</v>
      </c>
      <c r="I4210" s="12">
        <v>246</v>
      </c>
      <c r="J4210" s="12">
        <v>0</v>
      </c>
      <c r="K4210" s="12">
        <v>0</v>
      </c>
      <c r="L4210" s="12">
        <v>0</v>
      </c>
      <c r="M4210" s="12">
        <v>0</v>
      </c>
      <c r="N4210" s="12">
        <v>0</v>
      </c>
    </row>
    <row r="4211" spans="1:14">
      <c r="A4211" s="11" t="s">
        <v>1517</v>
      </c>
      <c r="B4211" s="12">
        <v>63</v>
      </c>
      <c r="C4211" s="12">
        <v>73</v>
      </c>
      <c r="D4211" s="12" t="s">
        <v>577</v>
      </c>
      <c r="E4211" s="12">
        <v>2</v>
      </c>
      <c r="F4211" s="73">
        <v>2</v>
      </c>
      <c r="G4211" s="73">
        <v>10</v>
      </c>
      <c r="H4211" s="12">
        <v>0</v>
      </c>
      <c r="I4211" s="12">
        <v>246</v>
      </c>
      <c r="J4211" s="12">
        <v>0</v>
      </c>
      <c r="K4211" s="12">
        <v>0</v>
      </c>
      <c r="L4211" s="12">
        <v>0</v>
      </c>
      <c r="M4211" s="12">
        <v>0</v>
      </c>
      <c r="N4211" s="12">
        <v>0</v>
      </c>
    </row>
    <row r="4212" spans="1:14">
      <c r="A4212" s="11" t="s">
        <v>1517</v>
      </c>
      <c r="B4212" s="12">
        <v>63</v>
      </c>
      <c r="C4212" s="12">
        <v>73</v>
      </c>
      <c r="D4212" s="12" t="s">
        <v>579</v>
      </c>
      <c r="E4212" s="12">
        <v>2</v>
      </c>
      <c r="F4212" s="73">
        <v>1</v>
      </c>
      <c r="G4212" s="73">
        <v>10</v>
      </c>
      <c r="H4212" s="12">
        <v>0</v>
      </c>
      <c r="I4212" s="12">
        <v>246</v>
      </c>
      <c r="J4212" s="12">
        <v>0</v>
      </c>
      <c r="K4212" s="12">
        <v>0</v>
      </c>
      <c r="L4212" s="12">
        <v>0</v>
      </c>
      <c r="M4212" s="12">
        <v>0</v>
      </c>
      <c r="N4212" s="12">
        <v>0</v>
      </c>
    </row>
    <row r="4213" spans="1:14">
      <c r="A4213" s="11" t="s">
        <v>1517</v>
      </c>
      <c r="B4213" s="12">
        <v>63</v>
      </c>
      <c r="C4213" s="12">
        <v>73</v>
      </c>
      <c r="D4213" s="12" t="s">
        <v>568</v>
      </c>
      <c r="E4213" s="12">
        <v>2</v>
      </c>
      <c r="F4213" s="73">
        <v>1</v>
      </c>
      <c r="G4213" s="73">
        <v>10</v>
      </c>
      <c r="H4213" s="12">
        <v>0</v>
      </c>
      <c r="I4213" s="12">
        <v>246</v>
      </c>
      <c r="J4213" s="12">
        <v>0</v>
      </c>
      <c r="K4213" s="12">
        <v>0</v>
      </c>
      <c r="L4213" s="12">
        <v>0</v>
      </c>
      <c r="M4213" s="12">
        <v>0</v>
      </c>
      <c r="N4213" s="12">
        <v>0</v>
      </c>
    </row>
    <row r="4214" spans="1:14">
      <c r="A4214" s="11" t="s">
        <v>1517</v>
      </c>
      <c r="B4214" s="12">
        <v>87</v>
      </c>
      <c r="C4214" s="12">
        <v>73</v>
      </c>
      <c r="D4214" s="12" t="s">
        <v>566</v>
      </c>
      <c r="E4214" s="12">
        <v>2</v>
      </c>
      <c r="F4214" s="73">
        <v>1</v>
      </c>
      <c r="G4214" s="73">
        <v>10</v>
      </c>
      <c r="H4214" s="12">
        <v>0</v>
      </c>
      <c r="I4214" s="12">
        <v>246</v>
      </c>
      <c r="J4214" s="12">
        <v>0</v>
      </c>
      <c r="K4214" s="12">
        <v>0</v>
      </c>
      <c r="L4214" s="12">
        <v>0</v>
      </c>
      <c r="M4214" s="12">
        <v>0</v>
      </c>
      <c r="N4214" s="12">
        <v>0</v>
      </c>
    </row>
    <row r="4215" spans="1:14">
      <c r="A4215" s="11" t="s">
        <v>1517</v>
      </c>
      <c r="B4215" s="12">
        <v>87</v>
      </c>
      <c r="C4215" s="12">
        <v>73</v>
      </c>
      <c r="D4215" s="12" t="s">
        <v>1495</v>
      </c>
      <c r="E4215" s="12">
        <v>2</v>
      </c>
      <c r="F4215" s="73">
        <v>1</v>
      </c>
      <c r="G4215" s="73">
        <v>10</v>
      </c>
      <c r="H4215" s="12">
        <v>0</v>
      </c>
      <c r="I4215" s="12">
        <v>246</v>
      </c>
      <c r="J4215" s="12">
        <v>0</v>
      </c>
      <c r="K4215" s="12">
        <v>0</v>
      </c>
      <c r="L4215" s="12">
        <v>0</v>
      </c>
      <c r="M4215" s="12">
        <v>0</v>
      </c>
      <c r="N4215" s="12">
        <v>0</v>
      </c>
    </row>
    <row r="4216" spans="1:14">
      <c r="A4216" s="11" t="s">
        <v>1517</v>
      </c>
      <c r="B4216" s="12">
        <v>87</v>
      </c>
      <c r="C4216" s="12">
        <v>73</v>
      </c>
      <c r="D4216" s="12" t="s">
        <v>577</v>
      </c>
      <c r="E4216" s="12">
        <v>2</v>
      </c>
      <c r="F4216" s="73">
        <v>2</v>
      </c>
      <c r="G4216" s="73">
        <v>10</v>
      </c>
      <c r="H4216" s="12">
        <v>0</v>
      </c>
      <c r="I4216" s="12">
        <v>246</v>
      </c>
      <c r="J4216" s="12">
        <v>0</v>
      </c>
      <c r="K4216" s="12">
        <v>0</v>
      </c>
      <c r="L4216" s="12">
        <v>0</v>
      </c>
      <c r="M4216" s="12">
        <v>0</v>
      </c>
      <c r="N4216" s="12">
        <v>0</v>
      </c>
    </row>
    <row r="4217" spans="1:14">
      <c r="A4217" s="11" t="s">
        <v>1517</v>
      </c>
      <c r="B4217" s="12">
        <v>87</v>
      </c>
      <c r="C4217" s="12">
        <v>73</v>
      </c>
      <c r="D4217" s="12" t="s">
        <v>579</v>
      </c>
      <c r="E4217" s="12">
        <v>2</v>
      </c>
      <c r="F4217" s="73">
        <v>1</v>
      </c>
      <c r="G4217" s="73">
        <v>10</v>
      </c>
      <c r="H4217" s="12">
        <v>0</v>
      </c>
      <c r="I4217" s="12">
        <v>246</v>
      </c>
      <c r="J4217" s="12">
        <v>0</v>
      </c>
      <c r="K4217" s="12">
        <v>0</v>
      </c>
      <c r="L4217" s="12">
        <v>0</v>
      </c>
      <c r="M4217" s="12">
        <v>0</v>
      </c>
      <c r="N4217" s="12">
        <v>0</v>
      </c>
    </row>
    <row r="4218" spans="1:14">
      <c r="A4218" s="11" t="s">
        <v>1517</v>
      </c>
      <c r="B4218" s="12">
        <v>87</v>
      </c>
      <c r="C4218" s="12">
        <v>73</v>
      </c>
      <c r="D4218" s="12" t="s">
        <v>568</v>
      </c>
      <c r="E4218" s="12">
        <v>2</v>
      </c>
      <c r="F4218" s="73">
        <v>1</v>
      </c>
      <c r="G4218" s="73">
        <v>10</v>
      </c>
      <c r="H4218" s="12">
        <v>0</v>
      </c>
      <c r="I4218" s="12">
        <v>246</v>
      </c>
      <c r="J4218" s="12">
        <v>0</v>
      </c>
      <c r="K4218" s="12">
        <v>0</v>
      </c>
      <c r="L4218" s="12">
        <v>0</v>
      </c>
      <c r="M4218" s="12">
        <v>0</v>
      </c>
      <c r="N4218" s="12">
        <v>0</v>
      </c>
    </row>
    <row r="4219" spans="1:14">
      <c r="A4219" s="11" t="s">
        <v>1517</v>
      </c>
      <c r="B4219" s="12">
        <v>50</v>
      </c>
      <c r="C4219" s="12">
        <v>50</v>
      </c>
      <c r="D4219" s="12" t="s">
        <v>565</v>
      </c>
      <c r="E4219" s="12">
        <v>50</v>
      </c>
      <c r="F4219" s="73">
        <v>2</v>
      </c>
      <c r="G4219" s="73">
        <v>60</v>
      </c>
      <c r="H4219" s="12">
        <v>0</v>
      </c>
      <c r="I4219" s="12">
        <v>246</v>
      </c>
      <c r="J4219" s="12">
        <v>0</v>
      </c>
      <c r="K4219" s="12">
        <v>0</v>
      </c>
      <c r="L4219" s="12">
        <v>0</v>
      </c>
      <c r="M4219" s="12">
        <v>0</v>
      </c>
      <c r="N4219" s="12">
        <v>0</v>
      </c>
    </row>
    <row r="4220" spans="1:14">
      <c r="A4220" s="11" t="s">
        <v>1517</v>
      </c>
      <c r="B4220" s="12">
        <v>50</v>
      </c>
      <c r="C4220" s="12">
        <v>50</v>
      </c>
      <c r="D4220" s="12" t="s">
        <v>564</v>
      </c>
      <c r="E4220" s="12">
        <v>50</v>
      </c>
      <c r="F4220" s="73">
        <v>2</v>
      </c>
      <c r="G4220" s="73">
        <v>60</v>
      </c>
      <c r="H4220" s="12">
        <v>0</v>
      </c>
      <c r="I4220" s="12">
        <v>246</v>
      </c>
      <c r="J4220" s="12">
        <v>0</v>
      </c>
      <c r="K4220" s="12">
        <v>0</v>
      </c>
      <c r="L4220" s="12">
        <v>0</v>
      </c>
      <c r="M4220" s="12">
        <v>0</v>
      </c>
      <c r="N4220" s="12">
        <v>0</v>
      </c>
    </row>
    <row r="4221" spans="1:14">
      <c r="A4221" s="11" t="s">
        <v>1517</v>
      </c>
      <c r="B4221" s="12">
        <v>50</v>
      </c>
      <c r="C4221" s="12">
        <v>50</v>
      </c>
      <c r="D4221" s="12" t="s">
        <v>567</v>
      </c>
      <c r="E4221" s="12">
        <v>50</v>
      </c>
      <c r="F4221" s="73">
        <v>2</v>
      </c>
      <c r="G4221" s="73">
        <v>60</v>
      </c>
      <c r="H4221" s="12">
        <v>0</v>
      </c>
      <c r="I4221" s="12">
        <v>246</v>
      </c>
      <c r="J4221" s="12">
        <v>0</v>
      </c>
      <c r="K4221" s="12">
        <v>0</v>
      </c>
      <c r="L4221" s="12">
        <v>0</v>
      </c>
      <c r="M4221" s="12">
        <v>0</v>
      </c>
      <c r="N4221" s="12">
        <v>0</v>
      </c>
    </row>
    <row r="4223" spans="1:14">
      <c r="A4223" s="11" t="s">
        <v>1518</v>
      </c>
      <c r="B4223" s="12">
        <v>11</v>
      </c>
      <c r="C4223" s="12">
        <v>13</v>
      </c>
      <c r="D4223" s="12" t="s">
        <v>566</v>
      </c>
      <c r="E4223" s="12">
        <v>2</v>
      </c>
      <c r="F4223" s="73">
        <v>1</v>
      </c>
      <c r="G4223" s="73">
        <v>10</v>
      </c>
      <c r="H4223" s="12">
        <v>0</v>
      </c>
      <c r="I4223" s="12">
        <v>246</v>
      </c>
      <c r="J4223" s="12">
        <v>0</v>
      </c>
      <c r="K4223" s="12">
        <v>0</v>
      </c>
      <c r="L4223" s="12">
        <v>0</v>
      </c>
      <c r="M4223" s="12">
        <v>0</v>
      </c>
      <c r="N4223" s="12">
        <v>0</v>
      </c>
    </row>
    <row r="4224" spans="1:14">
      <c r="A4224" s="11" t="s">
        <v>1518</v>
      </c>
      <c r="B4224" s="12">
        <v>11</v>
      </c>
      <c r="C4224" s="12">
        <v>13</v>
      </c>
      <c r="D4224" s="12" t="s">
        <v>568</v>
      </c>
      <c r="E4224" s="12">
        <v>2</v>
      </c>
      <c r="F4224" s="73">
        <v>1</v>
      </c>
      <c r="G4224" s="73">
        <v>10</v>
      </c>
      <c r="H4224" s="12">
        <v>0</v>
      </c>
      <c r="I4224" s="12">
        <v>246</v>
      </c>
      <c r="J4224" s="12">
        <v>0</v>
      </c>
      <c r="K4224" s="12">
        <v>0</v>
      </c>
      <c r="L4224" s="12">
        <v>0</v>
      </c>
      <c r="M4224" s="12">
        <v>0</v>
      </c>
      <c r="N4224" s="12">
        <v>0</v>
      </c>
    </row>
    <row r="4225" spans="1:14">
      <c r="A4225" s="11" t="s">
        <v>1518</v>
      </c>
      <c r="B4225" s="12">
        <v>11</v>
      </c>
      <c r="C4225" s="12">
        <v>13</v>
      </c>
      <c r="D4225" s="12" t="s">
        <v>1495</v>
      </c>
      <c r="E4225" s="12">
        <v>2</v>
      </c>
      <c r="F4225" s="73">
        <v>1</v>
      </c>
      <c r="G4225" s="73">
        <v>10</v>
      </c>
      <c r="H4225" s="12">
        <v>0</v>
      </c>
      <c r="I4225" s="12">
        <v>246</v>
      </c>
      <c r="J4225" s="12">
        <v>0</v>
      </c>
      <c r="K4225" s="12">
        <v>0</v>
      </c>
      <c r="L4225" s="12">
        <v>0</v>
      </c>
      <c r="M4225" s="12">
        <v>0</v>
      </c>
      <c r="N4225" s="12">
        <v>0</v>
      </c>
    </row>
    <row r="4226" spans="1:14">
      <c r="A4226" s="11" t="s">
        <v>1518</v>
      </c>
      <c r="B4226" s="12">
        <v>11</v>
      </c>
      <c r="C4226" s="12">
        <v>13</v>
      </c>
      <c r="D4226" s="12" t="s">
        <v>577</v>
      </c>
      <c r="E4226" s="12">
        <v>2</v>
      </c>
      <c r="F4226" s="73">
        <v>2</v>
      </c>
      <c r="G4226" s="73">
        <v>10</v>
      </c>
      <c r="H4226" s="12">
        <v>0</v>
      </c>
      <c r="I4226" s="12">
        <v>246</v>
      </c>
      <c r="J4226" s="12">
        <v>0</v>
      </c>
      <c r="K4226" s="12">
        <v>0</v>
      </c>
      <c r="L4226" s="12">
        <v>0</v>
      </c>
      <c r="M4226" s="12">
        <v>0</v>
      </c>
      <c r="N4226" s="12">
        <v>0</v>
      </c>
    </row>
    <row r="4227" spans="1:14">
      <c r="A4227" s="11" t="s">
        <v>1518</v>
      </c>
      <c r="B4227" s="12">
        <v>11</v>
      </c>
      <c r="C4227" s="12">
        <v>13</v>
      </c>
      <c r="D4227" s="12" t="s">
        <v>579</v>
      </c>
      <c r="E4227" s="12">
        <v>2</v>
      </c>
      <c r="F4227" s="73">
        <v>1</v>
      </c>
      <c r="G4227" s="73">
        <v>10</v>
      </c>
      <c r="H4227" s="12">
        <v>0</v>
      </c>
      <c r="I4227" s="12">
        <v>246</v>
      </c>
      <c r="J4227" s="12">
        <v>0</v>
      </c>
      <c r="K4227" s="12">
        <v>0</v>
      </c>
      <c r="L4227" s="12">
        <v>0</v>
      </c>
      <c r="M4227" s="12">
        <v>0</v>
      </c>
      <c r="N4227" s="12">
        <v>0</v>
      </c>
    </row>
    <row r="4228" spans="1:14">
      <c r="A4228" s="11" t="s">
        <v>1518</v>
      </c>
      <c r="B4228" s="12">
        <v>37</v>
      </c>
      <c r="C4228" s="12">
        <v>13</v>
      </c>
      <c r="D4228" s="12" t="s">
        <v>566</v>
      </c>
      <c r="E4228" s="12">
        <v>2</v>
      </c>
      <c r="F4228" s="73">
        <v>1</v>
      </c>
      <c r="G4228" s="73">
        <v>10</v>
      </c>
      <c r="H4228" s="12">
        <v>0</v>
      </c>
      <c r="I4228" s="12">
        <v>246</v>
      </c>
      <c r="J4228" s="12">
        <v>0</v>
      </c>
      <c r="K4228" s="12">
        <v>0</v>
      </c>
      <c r="L4228" s="12">
        <v>0</v>
      </c>
      <c r="M4228" s="12">
        <v>0</v>
      </c>
      <c r="N4228" s="12">
        <v>0</v>
      </c>
    </row>
    <row r="4229" spans="1:14">
      <c r="A4229" s="11" t="s">
        <v>1518</v>
      </c>
      <c r="B4229" s="12">
        <v>37</v>
      </c>
      <c r="C4229" s="12">
        <v>13</v>
      </c>
      <c r="D4229" s="12" t="s">
        <v>568</v>
      </c>
      <c r="E4229" s="12">
        <v>2</v>
      </c>
      <c r="F4229" s="73">
        <v>1</v>
      </c>
      <c r="G4229" s="73">
        <v>10</v>
      </c>
      <c r="H4229" s="12">
        <v>0</v>
      </c>
      <c r="I4229" s="12">
        <v>246</v>
      </c>
      <c r="J4229" s="12">
        <v>0</v>
      </c>
      <c r="K4229" s="12">
        <v>0</v>
      </c>
      <c r="L4229" s="12">
        <v>0</v>
      </c>
      <c r="M4229" s="12">
        <v>0</v>
      </c>
      <c r="N4229" s="12">
        <v>0</v>
      </c>
    </row>
    <row r="4230" spans="1:14">
      <c r="A4230" s="11" t="s">
        <v>1518</v>
      </c>
      <c r="B4230" s="12">
        <v>37</v>
      </c>
      <c r="C4230" s="12">
        <v>13</v>
      </c>
      <c r="D4230" s="12" t="s">
        <v>1495</v>
      </c>
      <c r="E4230" s="12">
        <v>2</v>
      </c>
      <c r="F4230" s="73">
        <v>1</v>
      </c>
      <c r="G4230" s="73">
        <v>10</v>
      </c>
      <c r="H4230" s="12">
        <v>0</v>
      </c>
      <c r="I4230" s="12">
        <v>246</v>
      </c>
      <c r="J4230" s="12">
        <v>0</v>
      </c>
      <c r="K4230" s="12">
        <v>0</v>
      </c>
      <c r="L4230" s="12">
        <v>0</v>
      </c>
      <c r="M4230" s="12">
        <v>0</v>
      </c>
      <c r="N4230" s="12">
        <v>0</v>
      </c>
    </row>
    <row r="4231" spans="1:14">
      <c r="A4231" s="11" t="s">
        <v>1518</v>
      </c>
      <c r="B4231" s="12">
        <v>37</v>
      </c>
      <c r="C4231" s="12">
        <v>13</v>
      </c>
      <c r="D4231" s="12" t="s">
        <v>577</v>
      </c>
      <c r="E4231" s="12">
        <v>2</v>
      </c>
      <c r="F4231" s="73">
        <v>2</v>
      </c>
      <c r="G4231" s="73">
        <v>10</v>
      </c>
      <c r="H4231" s="12">
        <v>0</v>
      </c>
      <c r="I4231" s="12">
        <v>246</v>
      </c>
      <c r="J4231" s="12">
        <v>0</v>
      </c>
      <c r="K4231" s="12">
        <v>0</v>
      </c>
      <c r="L4231" s="12">
        <v>0</v>
      </c>
      <c r="M4231" s="12">
        <v>0</v>
      </c>
      <c r="N4231" s="12">
        <v>0</v>
      </c>
    </row>
    <row r="4232" spans="1:14">
      <c r="A4232" s="11" t="s">
        <v>1518</v>
      </c>
      <c r="B4232" s="12">
        <v>37</v>
      </c>
      <c r="C4232" s="12">
        <v>13</v>
      </c>
      <c r="D4232" s="12" t="s">
        <v>579</v>
      </c>
      <c r="E4232" s="12">
        <v>2</v>
      </c>
      <c r="F4232" s="73">
        <v>1</v>
      </c>
      <c r="G4232" s="73">
        <v>10</v>
      </c>
      <c r="H4232" s="12">
        <v>0</v>
      </c>
      <c r="I4232" s="12">
        <v>246</v>
      </c>
      <c r="J4232" s="12">
        <v>0</v>
      </c>
      <c r="K4232" s="12">
        <v>0</v>
      </c>
      <c r="L4232" s="12">
        <v>0</v>
      </c>
      <c r="M4232" s="12">
        <v>0</v>
      </c>
      <c r="N4232" s="12">
        <v>0</v>
      </c>
    </row>
    <row r="4233" spans="1:14">
      <c r="A4233" s="11" t="s">
        <v>1518</v>
      </c>
      <c r="B4233" s="12">
        <v>63</v>
      </c>
      <c r="C4233" s="12">
        <v>13</v>
      </c>
      <c r="D4233" s="12" t="s">
        <v>566</v>
      </c>
      <c r="E4233" s="12">
        <v>2</v>
      </c>
      <c r="F4233" s="73">
        <v>1</v>
      </c>
      <c r="G4233" s="73">
        <v>10</v>
      </c>
      <c r="H4233" s="12">
        <v>0</v>
      </c>
      <c r="I4233" s="12">
        <v>246</v>
      </c>
      <c r="J4233" s="12">
        <v>0</v>
      </c>
      <c r="K4233" s="12">
        <v>0</v>
      </c>
      <c r="L4233" s="12">
        <v>0</v>
      </c>
      <c r="M4233" s="12">
        <v>0</v>
      </c>
      <c r="N4233" s="12">
        <v>0</v>
      </c>
    </row>
    <row r="4234" spans="1:14">
      <c r="A4234" s="11" t="s">
        <v>1518</v>
      </c>
      <c r="B4234" s="12">
        <v>63</v>
      </c>
      <c r="C4234" s="12">
        <v>13</v>
      </c>
      <c r="D4234" s="12" t="s">
        <v>1495</v>
      </c>
      <c r="E4234" s="12">
        <v>2</v>
      </c>
      <c r="F4234" s="73">
        <v>1</v>
      </c>
      <c r="G4234" s="73">
        <v>10</v>
      </c>
      <c r="H4234" s="12">
        <v>0</v>
      </c>
      <c r="I4234" s="12">
        <v>246</v>
      </c>
      <c r="J4234" s="12">
        <v>0</v>
      </c>
      <c r="K4234" s="12">
        <v>0</v>
      </c>
      <c r="L4234" s="12">
        <v>0</v>
      </c>
      <c r="M4234" s="12">
        <v>0</v>
      </c>
      <c r="N4234" s="12">
        <v>0</v>
      </c>
    </row>
    <row r="4235" spans="1:14">
      <c r="A4235" s="11" t="s">
        <v>1518</v>
      </c>
      <c r="B4235" s="12">
        <v>63</v>
      </c>
      <c r="C4235" s="12">
        <v>13</v>
      </c>
      <c r="D4235" s="12" t="s">
        <v>577</v>
      </c>
      <c r="E4235" s="12">
        <v>2</v>
      </c>
      <c r="F4235" s="73">
        <v>2</v>
      </c>
      <c r="G4235" s="73">
        <v>10</v>
      </c>
      <c r="H4235" s="12">
        <v>0</v>
      </c>
      <c r="I4235" s="12">
        <v>246</v>
      </c>
      <c r="J4235" s="12">
        <v>0</v>
      </c>
      <c r="K4235" s="12">
        <v>0</v>
      </c>
      <c r="L4235" s="12">
        <v>0</v>
      </c>
      <c r="M4235" s="12">
        <v>0</v>
      </c>
      <c r="N4235" s="12">
        <v>0</v>
      </c>
    </row>
    <row r="4236" spans="1:14">
      <c r="A4236" s="11" t="s">
        <v>1518</v>
      </c>
      <c r="B4236" s="12">
        <v>63</v>
      </c>
      <c r="C4236" s="12">
        <v>13</v>
      </c>
      <c r="D4236" s="12" t="s">
        <v>579</v>
      </c>
      <c r="E4236" s="12">
        <v>2</v>
      </c>
      <c r="F4236" s="73">
        <v>1</v>
      </c>
      <c r="G4236" s="73">
        <v>10</v>
      </c>
      <c r="H4236" s="12">
        <v>0</v>
      </c>
      <c r="I4236" s="12">
        <v>246</v>
      </c>
      <c r="J4236" s="12">
        <v>0</v>
      </c>
      <c r="K4236" s="12">
        <v>0</v>
      </c>
      <c r="L4236" s="12">
        <v>0</v>
      </c>
      <c r="M4236" s="12">
        <v>0</v>
      </c>
      <c r="N4236" s="12">
        <v>0</v>
      </c>
    </row>
    <row r="4237" spans="1:14">
      <c r="A4237" s="11" t="s">
        <v>1518</v>
      </c>
      <c r="B4237" s="12">
        <v>63</v>
      </c>
      <c r="C4237" s="12">
        <v>13</v>
      </c>
      <c r="D4237" s="12" t="s">
        <v>568</v>
      </c>
      <c r="E4237" s="12">
        <v>2</v>
      </c>
      <c r="F4237" s="73">
        <v>1</v>
      </c>
      <c r="G4237" s="73">
        <v>10</v>
      </c>
      <c r="H4237" s="12">
        <v>0</v>
      </c>
      <c r="I4237" s="12">
        <v>246</v>
      </c>
      <c r="J4237" s="12">
        <v>0</v>
      </c>
      <c r="K4237" s="12">
        <v>0</v>
      </c>
      <c r="L4237" s="12">
        <v>0</v>
      </c>
      <c r="M4237" s="12">
        <v>0</v>
      </c>
      <c r="N4237" s="12">
        <v>0</v>
      </c>
    </row>
    <row r="4238" spans="1:14">
      <c r="A4238" s="11" t="s">
        <v>1518</v>
      </c>
      <c r="B4238" s="12">
        <v>88</v>
      </c>
      <c r="C4238" s="12">
        <v>14</v>
      </c>
      <c r="D4238" s="12" t="s">
        <v>566</v>
      </c>
      <c r="E4238" s="12">
        <v>2</v>
      </c>
      <c r="F4238" s="73">
        <v>1</v>
      </c>
      <c r="G4238" s="73">
        <v>10</v>
      </c>
      <c r="H4238" s="12">
        <v>0</v>
      </c>
      <c r="I4238" s="12">
        <v>246</v>
      </c>
      <c r="J4238" s="12">
        <v>0</v>
      </c>
      <c r="K4238" s="12">
        <v>0</v>
      </c>
      <c r="L4238" s="12">
        <v>0</v>
      </c>
      <c r="M4238" s="12">
        <v>0</v>
      </c>
      <c r="N4238" s="12">
        <v>0</v>
      </c>
    </row>
    <row r="4239" spans="1:14">
      <c r="A4239" s="11" t="s">
        <v>1518</v>
      </c>
      <c r="B4239" s="12">
        <v>88</v>
      </c>
      <c r="C4239" s="12">
        <v>14</v>
      </c>
      <c r="D4239" s="12" t="s">
        <v>1495</v>
      </c>
      <c r="E4239" s="12">
        <v>2</v>
      </c>
      <c r="F4239" s="73">
        <v>1</v>
      </c>
      <c r="G4239" s="73">
        <v>10</v>
      </c>
      <c r="H4239" s="12">
        <v>0</v>
      </c>
      <c r="I4239" s="12">
        <v>246</v>
      </c>
      <c r="J4239" s="12">
        <v>0</v>
      </c>
      <c r="K4239" s="12">
        <v>0</v>
      </c>
      <c r="L4239" s="12">
        <v>0</v>
      </c>
      <c r="M4239" s="12">
        <v>0</v>
      </c>
      <c r="N4239" s="12">
        <v>0</v>
      </c>
    </row>
    <row r="4240" spans="1:14">
      <c r="A4240" s="11" t="s">
        <v>1518</v>
      </c>
      <c r="B4240" s="12">
        <v>88</v>
      </c>
      <c r="C4240" s="12">
        <v>14</v>
      </c>
      <c r="D4240" s="12" t="s">
        <v>577</v>
      </c>
      <c r="E4240" s="12">
        <v>2</v>
      </c>
      <c r="F4240" s="73">
        <v>2</v>
      </c>
      <c r="G4240" s="73">
        <v>10</v>
      </c>
      <c r="H4240" s="12">
        <v>0</v>
      </c>
      <c r="I4240" s="12">
        <v>246</v>
      </c>
      <c r="J4240" s="12">
        <v>0</v>
      </c>
      <c r="K4240" s="12">
        <v>0</v>
      </c>
      <c r="L4240" s="12">
        <v>0</v>
      </c>
      <c r="M4240" s="12">
        <v>0</v>
      </c>
      <c r="N4240" s="12">
        <v>0</v>
      </c>
    </row>
    <row r="4241" spans="1:14">
      <c r="A4241" s="11" t="s">
        <v>1518</v>
      </c>
      <c r="B4241" s="12">
        <v>88</v>
      </c>
      <c r="C4241" s="12">
        <v>14</v>
      </c>
      <c r="D4241" s="12" t="s">
        <v>579</v>
      </c>
      <c r="E4241" s="12">
        <v>2</v>
      </c>
      <c r="F4241" s="73">
        <v>1</v>
      </c>
      <c r="G4241" s="73">
        <v>10</v>
      </c>
      <c r="H4241" s="12">
        <v>0</v>
      </c>
      <c r="I4241" s="12">
        <v>246</v>
      </c>
      <c r="J4241" s="12">
        <v>0</v>
      </c>
      <c r="K4241" s="12">
        <v>0</v>
      </c>
      <c r="L4241" s="12">
        <v>0</v>
      </c>
      <c r="M4241" s="12">
        <v>0</v>
      </c>
      <c r="N4241" s="12">
        <v>0</v>
      </c>
    </row>
    <row r="4242" spans="1:14">
      <c r="A4242" s="11" t="s">
        <v>1518</v>
      </c>
      <c r="B4242" s="12">
        <v>88</v>
      </c>
      <c r="C4242" s="12">
        <v>14</v>
      </c>
      <c r="D4242" s="12" t="s">
        <v>568</v>
      </c>
      <c r="E4242" s="12">
        <v>2</v>
      </c>
      <c r="F4242" s="73">
        <v>1</v>
      </c>
      <c r="G4242" s="73">
        <v>10</v>
      </c>
      <c r="H4242" s="12">
        <v>0</v>
      </c>
      <c r="I4242" s="12">
        <v>246</v>
      </c>
      <c r="J4242" s="12">
        <v>0</v>
      </c>
      <c r="K4242" s="12">
        <v>0</v>
      </c>
      <c r="L4242" s="12">
        <v>0</v>
      </c>
      <c r="M4242" s="12">
        <v>0</v>
      </c>
      <c r="N4242" s="12">
        <v>0</v>
      </c>
    </row>
    <row r="4243" spans="1:14">
      <c r="A4243" s="11" t="s">
        <v>1518</v>
      </c>
      <c r="B4243" s="12">
        <v>11</v>
      </c>
      <c r="C4243" s="12">
        <v>41</v>
      </c>
      <c r="D4243" s="12" t="s">
        <v>566</v>
      </c>
      <c r="E4243" s="12">
        <v>2</v>
      </c>
      <c r="F4243" s="73">
        <v>1</v>
      </c>
      <c r="G4243" s="73">
        <v>10</v>
      </c>
      <c r="H4243" s="12">
        <v>0</v>
      </c>
      <c r="I4243" s="12">
        <v>246</v>
      </c>
      <c r="J4243" s="12">
        <v>0</v>
      </c>
      <c r="K4243" s="12">
        <v>0</v>
      </c>
      <c r="L4243" s="12">
        <v>0</v>
      </c>
      <c r="M4243" s="12">
        <v>0</v>
      </c>
      <c r="N4243" s="12">
        <v>0</v>
      </c>
    </row>
    <row r="4244" spans="1:14">
      <c r="A4244" s="11" t="s">
        <v>1518</v>
      </c>
      <c r="B4244" s="12">
        <v>11</v>
      </c>
      <c r="C4244" s="12">
        <v>41</v>
      </c>
      <c r="D4244" s="12" t="s">
        <v>1495</v>
      </c>
      <c r="E4244" s="12">
        <v>2</v>
      </c>
      <c r="F4244" s="73">
        <v>1</v>
      </c>
      <c r="G4244" s="73">
        <v>10</v>
      </c>
      <c r="H4244" s="12">
        <v>0</v>
      </c>
      <c r="I4244" s="12">
        <v>246</v>
      </c>
      <c r="J4244" s="12">
        <v>0</v>
      </c>
      <c r="K4244" s="12">
        <v>0</v>
      </c>
      <c r="L4244" s="12">
        <v>0</v>
      </c>
      <c r="M4244" s="12">
        <v>0</v>
      </c>
      <c r="N4244" s="12">
        <v>0</v>
      </c>
    </row>
    <row r="4245" spans="1:14">
      <c r="A4245" s="11" t="s">
        <v>1518</v>
      </c>
      <c r="B4245" s="12">
        <v>11</v>
      </c>
      <c r="C4245" s="12">
        <v>41</v>
      </c>
      <c r="D4245" s="12" t="s">
        <v>577</v>
      </c>
      <c r="E4245" s="12">
        <v>2</v>
      </c>
      <c r="F4245" s="73">
        <v>2</v>
      </c>
      <c r="G4245" s="73">
        <v>10</v>
      </c>
      <c r="H4245" s="12">
        <v>0</v>
      </c>
      <c r="I4245" s="12">
        <v>246</v>
      </c>
      <c r="J4245" s="12">
        <v>0</v>
      </c>
      <c r="K4245" s="12">
        <v>0</v>
      </c>
      <c r="L4245" s="12">
        <v>0</v>
      </c>
      <c r="M4245" s="12">
        <v>0</v>
      </c>
      <c r="N4245" s="12">
        <v>0</v>
      </c>
    </row>
    <row r="4246" spans="1:14">
      <c r="A4246" s="11" t="s">
        <v>1518</v>
      </c>
      <c r="B4246" s="12">
        <v>11</v>
      </c>
      <c r="C4246" s="12">
        <v>41</v>
      </c>
      <c r="D4246" s="12" t="s">
        <v>579</v>
      </c>
      <c r="E4246" s="12">
        <v>2</v>
      </c>
      <c r="F4246" s="73">
        <v>1</v>
      </c>
      <c r="G4246" s="73">
        <v>10</v>
      </c>
      <c r="H4246" s="12">
        <v>0</v>
      </c>
      <c r="I4246" s="12">
        <v>246</v>
      </c>
      <c r="J4246" s="12">
        <v>0</v>
      </c>
      <c r="K4246" s="12">
        <v>0</v>
      </c>
      <c r="L4246" s="12">
        <v>0</v>
      </c>
      <c r="M4246" s="12">
        <v>0</v>
      </c>
      <c r="N4246" s="12">
        <v>0</v>
      </c>
    </row>
    <row r="4247" spans="1:14">
      <c r="A4247" s="11" t="s">
        <v>1518</v>
      </c>
      <c r="B4247" s="12">
        <v>11</v>
      </c>
      <c r="C4247" s="12">
        <v>41</v>
      </c>
      <c r="D4247" s="12" t="s">
        <v>568</v>
      </c>
      <c r="E4247" s="12">
        <v>2</v>
      </c>
      <c r="F4247" s="73">
        <v>1</v>
      </c>
      <c r="G4247" s="73">
        <v>10</v>
      </c>
      <c r="H4247" s="12">
        <v>0</v>
      </c>
      <c r="I4247" s="12">
        <v>246</v>
      </c>
      <c r="J4247" s="12">
        <v>0</v>
      </c>
      <c r="K4247" s="12">
        <v>0</v>
      </c>
      <c r="L4247" s="12">
        <v>0</v>
      </c>
      <c r="M4247" s="12">
        <v>0</v>
      </c>
      <c r="N4247" s="12">
        <v>0</v>
      </c>
    </row>
    <row r="4248" spans="1:14">
      <c r="A4248" s="11" t="s">
        <v>1518</v>
      </c>
      <c r="B4248" s="12">
        <v>37</v>
      </c>
      <c r="C4248" s="12">
        <v>41</v>
      </c>
      <c r="D4248" s="12" t="s">
        <v>1495</v>
      </c>
      <c r="E4248" s="12">
        <v>2</v>
      </c>
      <c r="F4248" s="73">
        <v>1</v>
      </c>
      <c r="G4248" s="73">
        <v>10</v>
      </c>
      <c r="H4248" s="12">
        <v>0</v>
      </c>
      <c r="I4248" s="12">
        <v>246</v>
      </c>
      <c r="J4248" s="12">
        <v>0</v>
      </c>
      <c r="K4248" s="12">
        <v>0</v>
      </c>
      <c r="L4248" s="12">
        <v>0</v>
      </c>
      <c r="M4248" s="12">
        <v>0</v>
      </c>
      <c r="N4248" s="12">
        <v>0</v>
      </c>
    </row>
    <row r="4249" spans="1:14">
      <c r="A4249" s="11" t="s">
        <v>1518</v>
      </c>
      <c r="B4249" s="12">
        <v>37</v>
      </c>
      <c r="C4249" s="12">
        <v>41</v>
      </c>
      <c r="D4249" s="12" t="s">
        <v>566</v>
      </c>
      <c r="E4249" s="12">
        <v>2</v>
      </c>
      <c r="F4249" s="73">
        <v>1</v>
      </c>
      <c r="G4249" s="73">
        <v>10</v>
      </c>
      <c r="H4249" s="12">
        <v>0</v>
      </c>
      <c r="I4249" s="12">
        <v>246</v>
      </c>
      <c r="J4249" s="12">
        <v>0</v>
      </c>
      <c r="K4249" s="12">
        <v>0</v>
      </c>
      <c r="L4249" s="12">
        <v>0</v>
      </c>
      <c r="M4249" s="12">
        <v>0</v>
      </c>
      <c r="N4249" s="12">
        <v>0</v>
      </c>
    </row>
    <row r="4250" spans="1:14">
      <c r="A4250" s="11" t="s">
        <v>1518</v>
      </c>
      <c r="B4250" s="12">
        <v>37</v>
      </c>
      <c r="C4250" s="12">
        <v>41</v>
      </c>
      <c r="D4250" s="12" t="s">
        <v>577</v>
      </c>
      <c r="E4250" s="12">
        <v>2</v>
      </c>
      <c r="F4250" s="73">
        <v>2</v>
      </c>
      <c r="G4250" s="73">
        <v>10</v>
      </c>
      <c r="H4250" s="12">
        <v>0</v>
      </c>
      <c r="I4250" s="12">
        <v>246</v>
      </c>
      <c r="J4250" s="12">
        <v>0</v>
      </c>
      <c r="K4250" s="12">
        <v>0</v>
      </c>
      <c r="L4250" s="12">
        <v>0</v>
      </c>
      <c r="M4250" s="12">
        <v>0</v>
      </c>
      <c r="N4250" s="12">
        <v>0</v>
      </c>
    </row>
    <row r="4251" spans="1:14">
      <c r="A4251" s="11" t="s">
        <v>1518</v>
      </c>
      <c r="B4251" s="12">
        <v>37</v>
      </c>
      <c r="C4251" s="12">
        <v>41</v>
      </c>
      <c r="D4251" s="12" t="s">
        <v>579</v>
      </c>
      <c r="E4251" s="12">
        <v>2</v>
      </c>
      <c r="F4251" s="73">
        <v>1</v>
      </c>
      <c r="G4251" s="73">
        <v>10</v>
      </c>
      <c r="H4251" s="12">
        <v>0</v>
      </c>
      <c r="I4251" s="12">
        <v>246</v>
      </c>
      <c r="J4251" s="12">
        <v>0</v>
      </c>
      <c r="K4251" s="12">
        <v>0</v>
      </c>
      <c r="L4251" s="12">
        <v>0</v>
      </c>
      <c r="M4251" s="12">
        <v>0</v>
      </c>
      <c r="N4251" s="12">
        <v>0</v>
      </c>
    </row>
    <row r="4252" spans="1:14">
      <c r="A4252" s="11" t="s">
        <v>1518</v>
      </c>
      <c r="B4252" s="12">
        <v>37</v>
      </c>
      <c r="C4252" s="12">
        <v>41</v>
      </c>
      <c r="D4252" s="12" t="s">
        <v>1495</v>
      </c>
      <c r="E4252" s="12">
        <v>2</v>
      </c>
      <c r="F4252" s="73">
        <v>1</v>
      </c>
      <c r="G4252" s="73">
        <v>10</v>
      </c>
      <c r="H4252" s="12">
        <v>0</v>
      </c>
      <c r="I4252" s="12">
        <v>246</v>
      </c>
      <c r="J4252" s="12">
        <v>0</v>
      </c>
      <c r="K4252" s="12">
        <v>0</v>
      </c>
      <c r="L4252" s="12">
        <v>0</v>
      </c>
      <c r="M4252" s="12">
        <v>0</v>
      </c>
      <c r="N4252" s="12">
        <v>0</v>
      </c>
    </row>
    <row r="4253" spans="1:14">
      <c r="A4253" s="11" t="s">
        <v>1518</v>
      </c>
      <c r="B4253" s="12">
        <v>63</v>
      </c>
      <c r="C4253" s="12">
        <v>41</v>
      </c>
      <c r="D4253" s="12" t="s">
        <v>566</v>
      </c>
      <c r="E4253" s="12">
        <v>2</v>
      </c>
      <c r="F4253" s="73">
        <v>1</v>
      </c>
      <c r="G4253" s="73">
        <v>10</v>
      </c>
      <c r="H4253" s="12">
        <v>0</v>
      </c>
      <c r="I4253" s="12">
        <v>246</v>
      </c>
      <c r="J4253" s="12">
        <v>0</v>
      </c>
      <c r="K4253" s="12">
        <v>0</v>
      </c>
      <c r="L4253" s="12">
        <v>0</v>
      </c>
      <c r="M4253" s="12">
        <v>0</v>
      </c>
      <c r="N4253" s="12">
        <v>0</v>
      </c>
    </row>
    <row r="4254" spans="1:14">
      <c r="A4254" s="11" t="s">
        <v>1518</v>
      </c>
      <c r="B4254" s="12">
        <v>63</v>
      </c>
      <c r="C4254" s="12">
        <v>41</v>
      </c>
      <c r="D4254" s="12" t="s">
        <v>577</v>
      </c>
      <c r="E4254" s="12">
        <v>2</v>
      </c>
      <c r="F4254" s="73">
        <v>2</v>
      </c>
      <c r="G4254" s="73">
        <v>10</v>
      </c>
      <c r="H4254" s="12">
        <v>0</v>
      </c>
      <c r="I4254" s="12">
        <v>246</v>
      </c>
      <c r="J4254" s="12">
        <v>0</v>
      </c>
      <c r="K4254" s="12">
        <v>0</v>
      </c>
      <c r="L4254" s="12">
        <v>0</v>
      </c>
      <c r="M4254" s="12">
        <v>0</v>
      </c>
      <c r="N4254" s="12">
        <v>0</v>
      </c>
    </row>
    <row r="4255" spans="1:14">
      <c r="A4255" s="11" t="s">
        <v>1518</v>
      </c>
      <c r="B4255" s="12">
        <v>63</v>
      </c>
      <c r="C4255" s="12">
        <v>41</v>
      </c>
      <c r="D4255" s="12" t="s">
        <v>579</v>
      </c>
      <c r="E4255" s="12">
        <v>2</v>
      </c>
      <c r="F4255" s="73">
        <v>1</v>
      </c>
      <c r="G4255" s="73">
        <v>10</v>
      </c>
      <c r="H4255" s="12">
        <v>0</v>
      </c>
      <c r="I4255" s="12">
        <v>246</v>
      </c>
      <c r="J4255" s="12">
        <v>0</v>
      </c>
      <c r="K4255" s="12">
        <v>0</v>
      </c>
      <c r="L4255" s="12">
        <v>0</v>
      </c>
      <c r="M4255" s="12">
        <v>0</v>
      </c>
      <c r="N4255" s="12">
        <v>0</v>
      </c>
    </row>
    <row r="4256" spans="1:14">
      <c r="A4256" s="11" t="s">
        <v>1518</v>
      </c>
      <c r="B4256" s="12">
        <v>63</v>
      </c>
      <c r="C4256" s="12">
        <v>41</v>
      </c>
      <c r="D4256" s="12" t="s">
        <v>568</v>
      </c>
      <c r="E4256" s="12">
        <v>2</v>
      </c>
      <c r="F4256" s="73">
        <v>1</v>
      </c>
      <c r="G4256" s="73">
        <v>10</v>
      </c>
      <c r="H4256" s="12">
        <v>0</v>
      </c>
      <c r="I4256" s="12">
        <v>246</v>
      </c>
      <c r="J4256" s="12">
        <v>0</v>
      </c>
      <c r="K4256" s="12">
        <v>0</v>
      </c>
      <c r="L4256" s="12">
        <v>0</v>
      </c>
      <c r="M4256" s="12">
        <v>0</v>
      </c>
      <c r="N4256" s="12">
        <v>0</v>
      </c>
    </row>
    <row r="4257" spans="1:14">
      <c r="A4257" s="11" t="s">
        <v>1518</v>
      </c>
      <c r="B4257" s="12">
        <v>89</v>
      </c>
      <c r="C4257" s="12">
        <v>41</v>
      </c>
      <c r="D4257" s="12" t="s">
        <v>566</v>
      </c>
      <c r="E4257" s="12">
        <v>2</v>
      </c>
      <c r="F4257" s="73">
        <v>1</v>
      </c>
      <c r="G4257" s="73">
        <v>10</v>
      </c>
      <c r="H4257" s="12">
        <v>0</v>
      </c>
      <c r="I4257" s="12">
        <v>246</v>
      </c>
      <c r="J4257" s="12">
        <v>0</v>
      </c>
      <c r="K4257" s="12">
        <v>0</v>
      </c>
      <c r="L4257" s="12">
        <v>0</v>
      </c>
      <c r="M4257" s="12">
        <v>0</v>
      </c>
      <c r="N4257" s="12">
        <v>0</v>
      </c>
    </row>
    <row r="4258" spans="1:14">
      <c r="A4258" s="11" t="s">
        <v>1518</v>
      </c>
      <c r="B4258" s="12">
        <v>63</v>
      </c>
      <c r="C4258" s="12">
        <v>41</v>
      </c>
      <c r="D4258" s="12" t="s">
        <v>1495</v>
      </c>
      <c r="E4258" s="12">
        <v>2</v>
      </c>
      <c r="F4258" s="73">
        <v>1</v>
      </c>
      <c r="G4258" s="73">
        <v>10</v>
      </c>
      <c r="H4258" s="12">
        <v>0</v>
      </c>
      <c r="I4258" s="12">
        <v>246</v>
      </c>
      <c r="J4258" s="12">
        <v>0</v>
      </c>
      <c r="K4258" s="12">
        <v>0</v>
      </c>
      <c r="L4258" s="12">
        <v>0</v>
      </c>
      <c r="M4258" s="12">
        <v>0</v>
      </c>
      <c r="N4258" s="12">
        <v>0</v>
      </c>
    </row>
    <row r="4259" spans="1:14">
      <c r="A4259" s="11" t="s">
        <v>1518</v>
      </c>
      <c r="B4259" s="12">
        <v>89</v>
      </c>
      <c r="C4259" s="12">
        <v>41</v>
      </c>
      <c r="D4259" s="12" t="s">
        <v>1495</v>
      </c>
      <c r="E4259" s="12">
        <v>2</v>
      </c>
      <c r="F4259" s="73">
        <v>1</v>
      </c>
      <c r="G4259" s="73">
        <v>10</v>
      </c>
      <c r="H4259" s="12">
        <v>0</v>
      </c>
      <c r="I4259" s="12">
        <v>246</v>
      </c>
      <c r="J4259" s="12">
        <v>0</v>
      </c>
      <c r="K4259" s="12">
        <v>0</v>
      </c>
      <c r="L4259" s="12">
        <v>0</v>
      </c>
      <c r="M4259" s="12">
        <v>0</v>
      </c>
      <c r="N4259" s="12">
        <v>0</v>
      </c>
    </row>
    <row r="4260" spans="1:14">
      <c r="A4260" s="11" t="s">
        <v>1518</v>
      </c>
      <c r="B4260" s="12">
        <v>89</v>
      </c>
      <c r="C4260" s="12">
        <v>41</v>
      </c>
      <c r="D4260" s="12" t="s">
        <v>577</v>
      </c>
      <c r="E4260" s="12">
        <v>2</v>
      </c>
      <c r="F4260" s="73">
        <v>2</v>
      </c>
      <c r="G4260" s="73">
        <v>10</v>
      </c>
      <c r="H4260" s="12">
        <v>0</v>
      </c>
      <c r="I4260" s="12">
        <v>246</v>
      </c>
      <c r="J4260" s="12">
        <v>0</v>
      </c>
      <c r="K4260" s="12">
        <v>0</v>
      </c>
      <c r="L4260" s="12">
        <v>0</v>
      </c>
      <c r="M4260" s="12">
        <v>0</v>
      </c>
      <c r="N4260" s="12">
        <v>0</v>
      </c>
    </row>
    <row r="4261" spans="1:14">
      <c r="A4261" s="11" t="s">
        <v>1518</v>
      </c>
      <c r="B4261" s="12">
        <v>89</v>
      </c>
      <c r="C4261" s="12">
        <v>41</v>
      </c>
      <c r="D4261" s="12" t="s">
        <v>579</v>
      </c>
      <c r="E4261" s="12">
        <v>2</v>
      </c>
      <c r="F4261" s="73">
        <v>1</v>
      </c>
      <c r="G4261" s="73">
        <v>10</v>
      </c>
      <c r="H4261" s="12">
        <v>0</v>
      </c>
      <c r="I4261" s="12">
        <v>246</v>
      </c>
      <c r="J4261" s="12">
        <v>0</v>
      </c>
      <c r="K4261" s="12">
        <v>0</v>
      </c>
      <c r="L4261" s="12">
        <v>0</v>
      </c>
      <c r="M4261" s="12">
        <v>0</v>
      </c>
      <c r="N4261" s="12">
        <v>0</v>
      </c>
    </row>
    <row r="4262" spans="1:14">
      <c r="A4262" s="11" t="s">
        <v>1518</v>
      </c>
      <c r="B4262" s="12">
        <v>89</v>
      </c>
      <c r="C4262" s="12">
        <v>41</v>
      </c>
      <c r="D4262" s="12" t="s">
        <v>568</v>
      </c>
      <c r="E4262" s="12">
        <v>2</v>
      </c>
      <c r="F4262" s="73">
        <v>1</v>
      </c>
      <c r="G4262" s="73">
        <v>10</v>
      </c>
      <c r="H4262" s="12">
        <v>0</v>
      </c>
      <c r="I4262" s="12">
        <v>246</v>
      </c>
      <c r="J4262" s="12">
        <v>0</v>
      </c>
      <c r="K4262" s="12">
        <v>0</v>
      </c>
      <c r="L4262" s="12">
        <v>0</v>
      </c>
      <c r="M4262" s="12">
        <v>0</v>
      </c>
      <c r="N4262" s="12">
        <v>0</v>
      </c>
    </row>
    <row r="4263" spans="1:14">
      <c r="A4263" s="11" t="s">
        <v>1518</v>
      </c>
      <c r="B4263" s="12">
        <v>12</v>
      </c>
      <c r="C4263" s="12">
        <v>74</v>
      </c>
      <c r="D4263" s="12" t="s">
        <v>566</v>
      </c>
      <c r="E4263" s="12">
        <v>2</v>
      </c>
      <c r="F4263" s="73">
        <v>1</v>
      </c>
      <c r="G4263" s="73">
        <v>10</v>
      </c>
      <c r="H4263" s="12">
        <v>0</v>
      </c>
      <c r="I4263" s="12">
        <v>246</v>
      </c>
      <c r="J4263" s="12">
        <v>0</v>
      </c>
      <c r="K4263" s="12">
        <v>0</v>
      </c>
      <c r="L4263" s="12">
        <v>0</v>
      </c>
      <c r="M4263" s="12">
        <v>0</v>
      </c>
      <c r="N4263" s="12">
        <v>0</v>
      </c>
    </row>
    <row r="4264" spans="1:14">
      <c r="A4264" s="11" t="s">
        <v>1518</v>
      </c>
      <c r="B4264" s="12">
        <v>12</v>
      </c>
      <c r="C4264" s="12">
        <v>74</v>
      </c>
      <c r="D4264" s="12" t="s">
        <v>1495</v>
      </c>
      <c r="E4264" s="12">
        <v>2</v>
      </c>
      <c r="F4264" s="73">
        <v>1</v>
      </c>
      <c r="G4264" s="73">
        <v>10</v>
      </c>
      <c r="H4264" s="12">
        <v>0</v>
      </c>
      <c r="I4264" s="12">
        <v>246</v>
      </c>
      <c r="J4264" s="12">
        <v>0</v>
      </c>
      <c r="K4264" s="12">
        <v>0</v>
      </c>
      <c r="L4264" s="12">
        <v>0</v>
      </c>
      <c r="M4264" s="12">
        <v>0</v>
      </c>
      <c r="N4264" s="12">
        <v>0</v>
      </c>
    </row>
    <row r="4265" spans="1:14">
      <c r="A4265" s="11" t="s">
        <v>1518</v>
      </c>
      <c r="B4265" s="12">
        <v>12</v>
      </c>
      <c r="C4265" s="12">
        <v>74</v>
      </c>
      <c r="D4265" s="12" t="s">
        <v>577</v>
      </c>
      <c r="E4265" s="12">
        <v>2</v>
      </c>
      <c r="F4265" s="73">
        <v>2</v>
      </c>
      <c r="G4265" s="73">
        <v>10</v>
      </c>
      <c r="H4265" s="12">
        <v>0</v>
      </c>
      <c r="I4265" s="12">
        <v>246</v>
      </c>
      <c r="J4265" s="12">
        <v>0</v>
      </c>
      <c r="K4265" s="12">
        <v>0</v>
      </c>
      <c r="L4265" s="12">
        <v>0</v>
      </c>
      <c r="M4265" s="12">
        <v>0</v>
      </c>
      <c r="N4265" s="12">
        <v>0</v>
      </c>
    </row>
    <row r="4266" spans="1:14">
      <c r="A4266" s="11" t="s">
        <v>1518</v>
      </c>
      <c r="B4266" s="12">
        <v>12</v>
      </c>
      <c r="C4266" s="12">
        <v>74</v>
      </c>
      <c r="D4266" s="12" t="s">
        <v>579</v>
      </c>
      <c r="E4266" s="12">
        <v>2</v>
      </c>
      <c r="F4266" s="73">
        <v>1</v>
      </c>
      <c r="G4266" s="73">
        <v>10</v>
      </c>
      <c r="H4266" s="12">
        <v>0</v>
      </c>
      <c r="I4266" s="12">
        <v>246</v>
      </c>
      <c r="J4266" s="12">
        <v>0</v>
      </c>
      <c r="K4266" s="12">
        <v>0</v>
      </c>
      <c r="L4266" s="12">
        <v>0</v>
      </c>
      <c r="M4266" s="12">
        <v>0</v>
      </c>
      <c r="N4266" s="12">
        <v>0</v>
      </c>
    </row>
    <row r="4267" spans="1:14">
      <c r="A4267" s="11" t="s">
        <v>1518</v>
      </c>
      <c r="B4267" s="12">
        <v>12</v>
      </c>
      <c r="C4267" s="12">
        <v>74</v>
      </c>
      <c r="D4267" s="12" t="s">
        <v>568</v>
      </c>
      <c r="E4267" s="12">
        <v>2</v>
      </c>
      <c r="F4267" s="73">
        <v>1</v>
      </c>
      <c r="G4267" s="73">
        <v>10</v>
      </c>
      <c r="H4267" s="12">
        <v>0</v>
      </c>
      <c r="I4267" s="12">
        <v>246</v>
      </c>
      <c r="J4267" s="12">
        <v>0</v>
      </c>
      <c r="K4267" s="12">
        <v>0</v>
      </c>
      <c r="L4267" s="12">
        <v>0</v>
      </c>
      <c r="M4267" s="12">
        <v>0</v>
      </c>
      <c r="N4267" s="12">
        <v>0</v>
      </c>
    </row>
    <row r="4268" spans="1:14">
      <c r="A4268" s="11" t="s">
        <v>1518</v>
      </c>
      <c r="B4268" s="12">
        <v>37</v>
      </c>
      <c r="C4268" s="12">
        <v>73</v>
      </c>
      <c r="D4268" s="12" t="s">
        <v>566</v>
      </c>
      <c r="E4268" s="12">
        <v>2</v>
      </c>
      <c r="F4268" s="73">
        <v>1</v>
      </c>
      <c r="G4268" s="73">
        <v>10</v>
      </c>
      <c r="H4268" s="12">
        <v>0</v>
      </c>
      <c r="I4268" s="12">
        <v>246</v>
      </c>
      <c r="J4268" s="12">
        <v>0</v>
      </c>
      <c r="K4268" s="12">
        <v>0</v>
      </c>
      <c r="L4268" s="12">
        <v>0</v>
      </c>
      <c r="M4268" s="12">
        <v>0</v>
      </c>
      <c r="N4268" s="12">
        <v>0</v>
      </c>
    </row>
    <row r="4269" spans="1:14">
      <c r="A4269" s="11" t="s">
        <v>1518</v>
      </c>
      <c r="B4269" s="12">
        <v>37</v>
      </c>
      <c r="C4269" s="12">
        <v>73</v>
      </c>
      <c r="D4269" s="12" t="s">
        <v>1495</v>
      </c>
      <c r="E4269" s="12">
        <v>2</v>
      </c>
      <c r="F4269" s="73">
        <v>1</v>
      </c>
      <c r="G4269" s="73">
        <v>10</v>
      </c>
      <c r="H4269" s="12">
        <v>0</v>
      </c>
      <c r="I4269" s="12">
        <v>246</v>
      </c>
      <c r="J4269" s="12">
        <v>0</v>
      </c>
      <c r="K4269" s="12">
        <v>0</v>
      </c>
      <c r="L4269" s="12">
        <v>0</v>
      </c>
      <c r="M4269" s="12">
        <v>0</v>
      </c>
      <c r="N4269" s="12">
        <v>0</v>
      </c>
    </row>
    <row r="4270" spans="1:14">
      <c r="A4270" s="11" t="s">
        <v>1518</v>
      </c>
      <c r="B4270" s="12">
        <v>37</v>
      </c>
      <c r="C4270" s="12">
        <v>73</v>
      </c>
      <c r="D4270" s="12" t="s">
        <v>577</v>
      </c>
      <c r="E4270" s="12">
        <v>2</v>
      </c>
      <c r="F4270" s="73">
        <v>2</v>
      </c>
      <c r="G4270" s="73">
        <v>10</v>
      </c>
      <c r="H4270" s="12">
        <v>0</v>
      </c>
      <c r="I4270" s="12">
        <v>246</v>
      </c>
      <c r="J4270" s="12">
        <v>0</v>
      </c>
      <c r="K4270" s="12">
        <v>0</v>
      </c>
      <c r="L4270" s="12">
        <v>0</v>
      </c>
      <c r="M4270" s="12">
        <v>0</v>
      </c>
      <c r="N4270" s="12">
        <v>0</v>
      </c>
    </row>
    <row r="4271" spans="1:14">
      <c r="A4271" s="11" t="s">
        <v>1518</v>
      </c>
      <c r="B4271" s="12">
        <v>37</v>
      </c>
      <c r="C4271" s="12">
        <v>73</v>
      </c>
      <c r="D4271" s="12" t="s">
        <v>579</v>
      </c>
      <c r="E4271" s="12">
        <v>2</v>
      </c>
      <c r="F4271" s="73">
        <v>1</v>
      </c>
      <c r="G4271" s="73">
        <v>10</v>
      </c>
      <c r="H4271" s="12">
        <v>0</v>
      </c>
      <c r="I4271" s="12">
        <v>246</v>
      </c>
      <c r="J4271" s="12">
        <v>0</v>
      </c>
      <c r="K4271" s="12">
        <v>0</v>
      </c>
      <c r="L4271" s="12">
        <v>0</v>
      </c>
      <c r="M4271" s="12">
        <v>0</v>
      </c>
      <c r="N4271" s="12">
        <v>0</v>
      </c>
    </row>
    <row r="4272" spans="1:14">
      <c r="A4272" s="11" t="s">
        <v>1518</v>
      </c>
      <c r="B4272" s="12">
        <v>37</v>
      </c>
      <c r="C4272" s="12">
        <v>73</v>
      </c>
      <c r="D4272" s="12" t="s">
        <v>568</v>
      </c>
      <c r="E4272" s="12">
        <v>2</v>
      </c>
      <c r="F4272" s="73">
        <v>1</v>
      </c>
      <c r="G4272" s="73">
        <v>10</v>
      </c>
      <c r="H4272" s="12">
        <v>0</v>
      </c>
      <c r="I4272" s="12">
        <v>246</v>
      </c>
      <c r="J4272" s="12">
        <v>0</v>
      </c>
      <c r="K4272" s="12">
        <v>0</v>
      </c>
      <c r="L4272" s="12">
        <v>0</v>
      </c>
      <c r="M4272" s="12">
        <v>0</v>
      </c>
      <c r="N4272" s="12">
        <v>0</v>
      </c>
    </row>
    <row r="4273" spans="1:14">
      <c r="A4273" s="11" t="s">
        <v>1518</v>
      </c>
      <c r="B4273" s="12">
        <v>63</v>
      </c>
      <c r="C4273" s="12">
        <v>73</v>
      </c>
      <c r="D4273" s="12" t="s">
        <v>566</v>
      </c>
      <c r="E4273" s="12">
        <v>2</v>
      </c>
      <c r="F4273" s="73">
        <v>1</v>
      </c>
      <c r="G4273" s="73">
        <v>10</v>
      </c>
      <c r="H4273" s="12">
        <v>0</v>
      </c>
      <c r="I4273" s="12">
        <v>246</v>
      </c>
      <c r="J4273" s="12">
        <v>0</v>
      </c>
      <c r="K4273" s="12">
        <v>0</v>
      </c>
      <c r="L4273" s="12">
        <v>0</v>
      </c>
      <c r="M4273" s="12">
        <v>0</v>
      </c>
      <c r="N4273" s="12">
        <v>0</v>
      </c>
    </row>
    <row r="4274" spans="1:14">
      <c r="A4274" s="11" t="s">
        <v>1518</v>
      </c>
      <c r="B4274" s="12">
        <v>63</v>
      </c>
      <c r="C4274" s="12">
        <v>73</v>
      </c>
      <c r="D4274" s="12" t="s">
        <v>1495</v>
      </c>
      <c r="E4274" s="12">
        <v>2</v>
      </c>
      <c r="F4274" s="73">
        <v>1</v>
      </c>
      <c r="G4274" s="73">
        <v>10</v>
      </c>
      <c r="H4274" s="12">
        <v>0</v>
      </c>
      <c r="I4274" s="12">
        <v>246</v>
      </c>
      <c r="J4274" s="12">
        <v>0</v>
      </c>
      <c r="K4274" s="12">
        <v>0</v>
      </c>
      <c r="L4274" s="12">
        <v>0</v>
      </c>
      <c r="M4274" s="12">
        <v>0</v>
      </c>
      <c r="N4274" s="12">
        <v>0</v>
      </c>
    </row>
    <row r="4275" spans="1:14">
      <c r="A4275" s="11" t="s">
        <v>1518</v>
      </c>
      <c r="B4275" s="12">
        <v>63</v>
      </c>
      <c r="C4275" s="12">
        <v>73</v>
      </c>
      <c r="D4275" s="12" t="s">
        <v>577</v>
      </c>
      <c r="E4275" s="12">
        <v>2</v>
      </c>
      <c r="F4275" s="73">
        <v>2</v>
      </c>
      <c r="G4275" s="73">
        <v>10</v>
      </c>
      <c r="H4275" s="12">
        <v>0</v>
      </c>
      <c r="I4275" s="12">
        <v>246</v>
      </c>
      <c r="J4275" s="12">
        <v>0</v>
      </c>
      <c r="K4275" s="12">
        <v>0</v>
      </c>
      <c r="L4275" s="12">
        <v>0</v>
      </c>
      <c r="M4275" s="12">
        <v>0</v>
      </c>
      <c r="N4275" s="12">
        <v>0</v>
      </c>
    </row>
    <row r="4276" spans="1:14">
      <c r="A4276" s="11" t="s">
        <v>1518</v>
      </c>
      <c r="B4276" s="12">
        <v>63</v>
      </c>
      <c r="C4276" s="12">
        <v>73</v>
      </c>
      <c r="D4276" s="12" t="s">
        <v>579</v>
      </c>
      <c r="E4276" s="12">
        <v>2</v>
      </c>
      <c r="F4276" s="73">
        <v>1</v>
      </c>
      <c r="G4276" s="73">
        <v>10</v>
      </c>
      <c r="H4276" s="12">
        <v>0</v>
      </c>
      <c r="I4276" s="12">
        <v>246</v>
      </c>
      <c r="J4276" s="12">
        <v>0</v>
      </c>
      <c r="K4276" s="12">
        <v>0</v>
      </c>
      <c r="L4276" s="12">
        <v>0</v>
      </c>
      <c r="M4276" s="12">
        <v>0</v>
      </c>
      <c r="N4276" s="12">
        <v>0</v>
      </c>
    </row>
    <row r="4277" spans="1:14">
      <c r="A4277" s="11" t="s">
        <v>1518</v>
      </c>
      <c r="B4277" s="12">
        <v>63</v>
      </c>
      <c r="C4277" s="12">
        <v>73</v>
      </c>
      <c r="D4277" s="12" t="s">
        <v>568</v>
      </c>
      <c r="E4277" s="12">
        <v>2</v>
      </c>
      <c r="F4277" s="73">
        <v>1</v>
      </c>
      <c r="G4277" s="73">
        <v>10</v>
      </c>
      <c r="H4277" s="12">
        <v>0</v>
      </c>
      <c r="I4277" s="12">
        <v>246</v>
      </c>
      <c r="J4277" s="12">
        <v>0</v>
      </c>
      <c r="K4277" s="12">
        <v>0</v>
      </c>
      <c r="L4277" s="12">
        <v>0</v>
      </c>
      <c r="M4277" s="12">
        <v>0</v>
      </c>
      <c r="N4277" s="12">
        <v>0</v>
      </c>
    </row>
    <row r="4278" spans="1:14">
      <c r="A4278" s="11" t="s">
        <v>1518</v>
      </c>
      <c r="B4278" s="12">
        <v>87</v>
      </c>
      <c r="C4278" s="12">
        <v>73</v>
      </c>
      <c r="D4278" s="12" t="s">
        <v>566</v>
      </c>
      <c r="E4278" s="12">
        <v>2</v>
      </c>
      <c r="F4278" s="73">
        <v>1</v>
      </c>
      <c r="G4278" s="73">
        <v>10</v>
      </c>
      <c r="H4278" s="12">
        <v>0</v>
      </c>
      <c r="I4278" s="12">
        <v>246</v>
      </c>
      <c r="J4278" s="12">
        <v>0</v>
      </c>
      <c r="K4278" s="12">
        <v>0</v>
      </c>
      <c r="L4278" s="12">
        <v>0</v>
      </c>
      <c r="M4278" s="12">
        <v>0</v>
      </c>
      <c r="N4278" s="12">
        <v>0</v>
      </c>
    </row>
    <row r="4279" spans="1:14">
      <c r="A4279" s="11" t="s">
        <v>1518</v>
      </c>
      <c r="B4279" s="12">
        <v>87</v>
      </c>
      <c r="C4279" s="12">
        <v>73</v>
      </c>
      <c r="D4279" s="12" t="s">
        <v>1495</v>
      </c>
      <c r="E4279" s="12">
        <v>2</v>
      </c>
      <c r="F4279" s="73">
        <v>1</v>
      </c>
      <c r="G4279" s="73">
        <v>10</v>
      </c>
      <c r="H4279" s="12">
        <v>0</v>
      </c>
      <c r="I4279" s="12">
        <v>246</v>
      </c>
      <c r="J4279" s="12">
        <v>0</v>
      </c>
      <c r="K4279" s="12">
        <v>0</v>
      </c>
      <c r="L4279" s="12">
        <v>0</v>
      </c>
      <c r="M4279" s="12">
        <v>0</v>
      </c>
      <c r="N4279" s="12">
        <v>0</v>
      </c>
    </row>
    <row r="4280" spans="1:14">
      <c r="A4280" s="11" t="s">
        <v>1518</v>
      </c>
      <c r="B4280" s="12">
        <v>87</v>
      </c>
      <c r="C4280" s="12">
        <v>73</v>
      </c>
      <c r="D4280" s="12" t="s">
        <v>577</v>
      </c>
      <c r="E4280" s="12">
        <v>2</v>
      </c>
      <c r="F4280" s="73">
        <v>2</v>
      </c>
      <c r="G4280" s="73">
        <v>10</v>
      </c>
      <c r="H4280" s="12">
        <v>0</v>
      </c>
      <c r="I4280" s="12">
        <v>246</v>
      </c>
      <c r="J4280" s="12">
        <v>0</v>
      </c>
      <c r="K4280" s="12">
        <v>0</v>
      </c>
      <c r="L4280" s="12">
        <v>0</v>
      </c>
      <c r="M4280" s="12">
        <v>0</v>
      </c>
      <c r="N4280" s="12">
        <v>0</v>
      </c>
    </row>
    <row r="4281" spans="1:14">
      <c r="A4281" s="11" t="s">
        <v>1518</v>
      </c>
      <c r="B4281" s="12">
        <v>87</v>
      </c>
      <c r="C4281" s="12">
        <v>73</v>
      </c>
      <c r="D4281" s="12" t="s">
        <v>579</v>
      </c>
      <c r="E4281" s="12">
        <v>2</v>
      </c>
      <c r="F4281" s="73">
        <v>1</v>
      </c>
      <c r="G4281" s="73">
        <v>10</v>
      </c>
      <c r="H4281" s="12">
        <v>0</v>
      </c>
      <c r="I4281" s="12">
        <v>246</v>
      </c>
      <c r="J4281" s="12">
        <v>0</v>
      </c>
      <c r="K4281" s="12">
        <v>0</v>
      </c>
      <c r="L4281" s="12">
        <v>0</v>
      </c>
      <c r="M4281" s="12">
        <v>0</v>
      </c>
      <c r="N4281" s="12">
        <v>0</v>
      </c>
    </row>
    <row r="4282" spans="1:14">
      <c r="A4282" s="11" t="s">
        <v>1518</v>
      </c>
      <c r="B4282" s="12">
        <v>87</v>
      </c>
      <c r="C4282" s="12">
        <v>73</v>
      </c>
      <c r="D4282" s="12" t="s">
        <v>568</v>
      </c>
      <c r="E4282" s="12">
        <v>2</v>
      </c>
      <c r="F4282" s="73">
        <v>1</v>
      </c>
      <c r="G4282" s="73">
        <v>10</v>
      </c>
      <c r="H4282" s="12">
        <v>0</v>
      </c>
      <c r="I4282" s="12">
        <v>246</v>
      </c>
      <c r="J4282" s="12">
        <v>0</v>
      </c>
      <c r="K4282" s="12">
        <v>0</v>
      </c>
      <c r="L4282" s="12">
        <v>0</v>
      </c>
      <c r="M4282" s="12">
        <v>0</v>
      </c>
      <c r="N4282" s="12">
        <v>0</v>
      </c>
    </row>
    <row r="4283" spans="1:14">
      <c r="A4283" s="11" t="s">
        <v>1518</v>
      </c>
      <c r="B4283" s="12">
        <v>50</v>
      </c>
      <c r="C4283" s="12">
        <v>50</v>
      </c>
      <c r="D4283" s="12" t="s">
        <v>565</v>
      </c>
      <c r="E4283" s="12">
        <v>50</v>
      </c>
      <c r="F4283" s="73">
        <v>2</v>
      </c>
      <c r="G4283" s="73">
        <v>60</v>
      </c>
      <c r="H4283" s="12">
        <v>0</v>
      </c>
      <c r="I4283" s="12">
        <v>246</v>
      </c>
      <c r="J4283" s="12">
        <v>0</v>
      </c>
      <c r="K4283" s="12">
        <v>0</v>
      </c>
      <c r="L4283" s="12">
        <v>0</v>
      </c>
      <c r="M4283" s="12">
        <v>0</v>
      </c>
      <c r="N4283" s="12">
        <v>0</v>
      </c>
    </row>
    <row r="4284" spans="1:14">
      <c r="A4284" s="11" t="s">
        <v>1518</v>
      </c>
      <c r="B4284" s="12">
        <v>50</v>
      </c>
      <c r="C4284" s="12">
        <v>50</v>
      </c>
      <c r="D4284" s="12" t="s">
        <v>564</v>
      </c>
      <c r="E4284" s="12">
        <v>50</v>
      </c>
      <c r="F4284" s="73">
        <v>2</v>
      </c>
      <c r="G4284" s="73">
        <v>60</v>
      </c>
      <c r="H4284" s="12">
        <v>0</v>
      </c>
      <c r="I4284" s="12">
        <v>246</v>
      </c>
      <c r="J4284" s="12">
        <v>0</v>
      </c>
      <c r="K4284" s="12">
        <v>0</v>
      </c>
      <c r="L4284" s="12">
        <v>0</v>
      </c>
      <c r="M4284" s="12">
        <v>0</v>
      </c>
      <c r="N4284" s="12">
        <v>0</v>
      </c>
    </row>
    <row r="4285" spans="1:14">
      <c r="A4285" s="11" t="s">
        <v>1519</v>
      </c>
      <c r="B4285" s="12">
        <v>50</v>
      </c>
      <c r="C4285" s="12">
        <v>50</v>
      </c>
      <c r="D4285" s="12" t="s">
        <v>567</v>
      </c>
      <c r="E4285" s="12">
        <v>50</v>
      </c>
      <c r="F4285" s="73">
        <v>2</v>
      </c>
      <c r="G4285" s="73">
        <v>60</v>
      </c>
      <c r="H4285" s="12">
        <v>0</v>
      </c>
      <c r="I4285" s="12">
        <v>246</v>
      </c>
      <c r="J4285" s="12">
        <v>0</v>
      </c>
      <c r="K4285" s="12">
        <v>0</v>
      </c>
      <c r="L4285" s="12">
        <v>0</v>
      </c>
      <c r="M4285" s="12">
        <v>0</v>
      </c>
      <c r="N4285" s="12">
        <v>0</v>
      </c>
    </row>
    <row r="4287" spans="1:14">
      <c r="A4287" s="11" t="s">
        <v>1520</v>
      </c>
    </row>
    <row r="4288" spans="1:14">
      <c r="A4288" s="11" t="s">
        <v>1521</v>
      </c>
      <c r="B4288" s="12">
        <v>50</v>
      </c>
      <c r="C4288" s="12">
        <v>50</v>
      </c>
      <c r="D4288" s="12" t="s">
        <v>579</v>
      </c>
      <c r="E4288" s="12">
        <v>50</v>
      </c>
      <c r="F4288" s="73">
        <v>15</v>
      </c>
      <c r="G4288" s="73">
        <v>60</v>
      </c>
      <c r="H4288" s="12">
        <v>0</v>
      </c>
      <c r="I4288" s="12">
        <v>246</v>
      </c>
      <c r="J4288" s="12">
        <v>0</v>
      </c>
      <c r="K4288" s="12">
        <v>0</v>
      </c>
      <c r="L4288" s="12">
        <v>0</v>
      </c>
      <c r="M4288" s="12">
        <v>0</v>
      </c>
      <c r="N4288" s="12">
        <v>0</v>
      </c>
    </row>
    <row r="4289" spans="1:14">
      <c r="A4289" s="11" t="s">
        <v>1522</v>
      </c>
      <c r="B4289" s="12">
        <v>50</v>
      </c>
      <c r="C4289" s="12">
        <v>50</v>
      </c>
      <c r="D4289" s="12" t="s">
        <v>577</v>
      </c>
      <c r="E4289" s="12">
        <v>50</v>
      </c>
      <c r="F4289" s="73">
        <v>15</v>
      </c>
      <c r="G4289" s="73">
        <v>60</v>
      </c>
      <c r="H4289" s="12">
        <v>0</v>
      </c>
      <c r="I4289" s="12">
        <v>246</v>
      </c>
      <c r="J4289" s="12">
        <v>0</v>
      </c>
      <c r="K4289" s="12">
        <v>0</v>
      </c>
      <c r="L4289" s="12">
        <v>0</v>
      </c>
      <c r="M4289" s="12">
        <v>0</v>
      </c>
      <c r="N4289" s="12">
        <v>0</v>
      </c>
    </row>
    <row r="4290" spans="1:14">
      <c r="A4290" s="11" t="s">
        <v>1521</v>
      </c>
      <c r="B4290" s="12">
        <v>50</v>
      </c>
      <c r="C4290" s="12">
        <v>50</v>
      </c>
      <c r="D4290" s="12" t="s">
        <v>568</v>
      </c>
      <c r="E4290" s="12">
        <v>50</v>
      </c>
      <c r="F4290" s="73">
        <v>15</v>
      </c>
      <c r="G4290" s="73">
        <v>60</v>
      </c>
      <c r="H4290" s="12">
        <v>0</v>
      </c>
      <c r="I4290" s="12">
        <v>246</v>
      </c>
      <c r="J4290" s="12">
        <v>0</v>
      </c>
      <c r="K4290" s="12">
        <v>0</v>
      </c>
      <c r="L4290" s="12">
        <v>0</v>
      </c>
      <c r="M4290" s="12">
        <v>0</v>
      </c>
      <c r="N4290" s="12">
        <v>0</v>
      </c>
    </row>
    <row r="4291" spans="1:14">
      <c r="A4291" s="11" t="s">
        <v>1522</v>
      </c>
      <c r="B4291" s="12">
        <v>50</v>
      </c>
      <c r="C4291" s="12">
        <v>50</v>
      </c>
      <c r="D4291" s="12" t="s">
        <v>566</v>
      </c>
      <c r="E4291" s="12">
        <v>50</v>
      </c>
      <c r="F4291" s="73">
        <v>15</v>
      </c>
      <c r="G4291" s="73">
        <v>60</v>
      </c>
      <c r="H4291" s="12">
        <v>0</v>
      </c>
      <c r="I4291" s="12">
        <v>246</v>
      </c>
      <c r="J4291" s="12">
        <v>0</v>
      </c>
      <c r="K4291" s="12">
        <v>0</v>
      </c>
      <c r="L4291" s="12">
        <v>0</v>
      </c>
      <c r="M4291" s="12">
        <v>0</v>
      </c>
      <c r="N4291" s="12">
        <v>0</v>
      </c>
    </row>
    <row r="4292" spans="1:14">
      <c r="A4292" s="11" t="s">
        <v>1522</v>
      </c>
      <c r="B4292" s="12">
        <v>50</v>
      </c>
      <c r="C4292" s="12">
        <v>50</v>
      </c>
      <c r="D4292" s="12" t="s">
        <v>1495</v>
      </c>
      <c r="E4292" s="12">
        <v>50</v>
      </c>
      <c r="F4292" s="73">
        <v>15</v>
      </c>
      <c r="G4292" s="73">
        <v>60</v>
      </c>
      <c r="H4292" s="12">
        <v>0</v>
      </c>
      <c r="I4292" s="12">
        <v>246</v>
      </c>
      <c r="J4292" s="12">
        <v>0</v>
      </c>
      <c r="K4292" s="12">
        <v>0</v>
      </c>
      <c r="L4292" s="12">
        <v>0</v>
      </c>
      <c r="M4292" s="12">
        <v>0</v>
      </c>
      <c r="N4292" s="12">
        <v>0</v>
      </c>
    </row>
    <row r="4293" spans="1:14">
      <c r="A4293" s="11" t="s">
        <v>1522</v>
      </c>
      <c r="B4293" s="12">
        <v>50</v>
      </c>
      <c r="C4293" s="12">
        <v>50</v>
      </c>
      <c r="D4293" s="12" t="s">
        <v>567</v>
      </c>
      <c r="E4293" s="12">
        <v>50</v>
      </c>
      <c r="F4293" s="73">
        <v>2</v>
      </c>
      <c r="G4293" s="73">
        <v>60</v>
      </c>
      <c r="H4293" s="12">
        <v>0</v>
      </c>
      <c r="I4293" s="12">
        <v>246</v>
      </c>
      <c r="J4293" s="12">
        <v>0</v>
      </c>
      <c r="K4293" s="12">
        <v>0</v>
      </c>
      <c r="L4293" s="12">
        <v>0</v>
      </c>
      <c r="M4293" s="12">
        <v>0</v>
      </c>
      <c r="N4293" s="12">
        <v>0</v>
      </c>
    </row>
    <row r="4294" spans="1:14">
      <c r="A4294" s="11" t="s">
        <v>1522</v>
      </c>
      <c r="B4294" s="12">
        <v>50</v>
      </c>
      <c r="C4294" s="12">
        <v>50</v>
      </c>
      <c r="D4294" s="12" t="s">
        <v>565</v>
      </c>
      <c r="E4294" s="12">
        <v>50</v>
      </c>
      <c r="F4294" s="73">
        <v>2</v>
      </c>
      <c r="G4294" s="73">
        <v>60</v>
      </c>
      <c r="H4294" s="12">
        <v>0</v>
      </c>
      <c r="I4294" s="12">
        <v>246</v>
      </c>
      <c r="J4294" s="12">
        <v>0</v>
      </c>
      <c r="K4294" s="12">
        <v>0</v>
      </c>
      <c r="L4294" s="12">
        <v>0</v>
      </c>
      <c r="M4294" s="12">
        <v>0</v>
      </c>
      <c r="N4294" s="12">
        <v>0</v>
      </c>
    </row>
    <row r="4295" spans="1:14">
      <c r="A4295" s="11" t="s">
        <v>1522</v>
      </c>
      <c r="B4295" s="12">
        <v>50</v>
      </c>
      <c r="C4295" s="12">
        <v>50</v>
      </c>
      <c r="D4295" s="12" t="s">
        <v>564</v>
      </c>
      <c r="E4295" s="12">
        <v>50</v>
      </c>
      <c r="F4295" s="73">
        <v>2</v>
      </c>
      <c r="G4295" s="73">
        <v>60</v>
      </c>
      <c r="H4295" s="12">
        <v>0</v>
      </c>
      <c r="I4295" s="12">
        <v>246</v>
      </c>
      <c r="J4295" s="12">
        <v>0</v>
      </c>
      <c r="K4295" s="12">
        <v>0</v>
      </c>
      <c r="L4295" s="12">
        <v>0</v>
      </c>
      <c r="M4295" s="12">
        <v>0</v>
      </c>
      <c r="N4295" s="12">
        <v>0</v>
      </c>
    </row>
    <row r="4296" spans="1:14" s="18" customFormat="1">
      <c r="A4296" s="17" t="s">
        <v>1521</v>
      </c>
      <c r="B4296" s="18">
        <v>50</v>
      </c>
      <c r="C4296" s="18">
        <v>50</v>
      </c>
      <c r="D4296" s="18" t="s">
        <v>1504</v>
      </c>
      <c r="E4296" s="18">
        <v>50</v>
      </c>
      <c r="F4296" s="29">
        <v>10</v>
      </c>
      <c r="G4296" s="29">
        <v>60</v>
      </c>
      <c r="H4296" s="18">
        <v>0</v>
      </c>
      <c r="I4296" s="18">
        <v>246</v>
      </c>
      <c r="J4296" s="18">
        <v>0</v>
      </c>
      <c r="K4296" s="18">
        <v>0</v>
      </c>
      <c r="L4296" s="12">
        <v>0</v>
      </c>
      <c r="M4296" s="12">
        <v>0</v>
      </c>
      <c r="N4296" s="12">
        <v>0</v>
      </c>
    </row>
    <row r="4297" spans="1:14" s="18" customFormat="1">
      <c r="A4297" s="17" t="s">
        <v>1522</v>
      </c>
      <c r="B4297" s="18">
        <v>50</v>
      </c>
      <c r="C4297" s="18">
        <v>50</v>
      </c>
      <c r="D4297" s="18" t="s">
        <v>1505</v>
      </c>
      <c r="E4297" s="18">
        <v>50</v>
      </c>
      <c r="F4297" s="29">
        <v>10</v>
      </c>
      <c r="G4297" s="29">
        <v>60</v>
      </c>
      <c r="H4297" s="18">
        <v>0</v>
      </c>
      <c r="I4297" s="18">
        <v>246</v>
      </c>
      <c r="J4297" s="18">
        <v>0</v>
      </c>
      <c r="K4297" s="18">
        <v>0</v>
      </c>
      <c r="L4297" s="12">
        <v>0</v>
      </c>
      <c r="M4297" s="12">
        <v>0</v>
      </c>
      <c r="N4297" s="12">
        <v>0</v>
      </c>
    </row>
    <row r="4298" spans="1:14" s="18" customFormat="1">
      <c r="A4298" s="17" t="s">
        <v>1522</v>
      </c>
      <c r="B4298" s="18">
        <v>50</v>
      </c>
      <c r="C4298" s="18">
        <v>50</v>
      </c>
      <c r="D4298" s="18" t="s">
        <v>1506</v>
      </c>
      <c r="E4298" s="18">
        <v>50</v>
      </c>
      <c r="F4298" s="29">
        <v>10</v>
      </c>
      <c r="G4298" s="29">
        <v>60</v>
      </c>
      <c r="H4298" s="18">
        <v>0</v>
      </c>
      <c r="I4298" s="18">
        <v>246</v>
      </c>
      <c r="J4298" s="18">
        <v>0</v>
      </c>
      <c r="K4298" s="18">
        <v>0</v>
      </c>
      <c r="L4298" s="12">
        <v>0</v>
      </c>
      <c r="M4298" s="12">
        <v>0</v>
      </c>
      <c r="N4298" s="12">
        <v>0</v>
      </c>
    </row>
    <row r="4299" spans="1:14">
      <c r="A4299" s="11" t="s">
        <v>1521</v>
      </c>
      <c r="B4299" s="12">
        <v>18</v>
      </c>
      <c r="C4299" s="12">
        <v>62</v>
      </c>
      <c r="D4299" s="12" t="s">
        <v>579</v>
      </c>
      <c r="E4299" s="12">
        <v>15</v>
      </c>
      <c r="F4299" s="73">
        <v>4</v>
      </c>
      <c r="G4299" s="21">
        <v>10</v>
      </c>
      <c r="H4299" s="12">
        <v>0</v>
      </c>
      <c r="I4299" s="12">
        <v>246</v>
      </c>
      <c r="J4299" s="12">
        <v>0</v>
      </c>
      <c r="K4299" s="12">
        <v>0</v>
      </c>
      <c r="L4299" s="12">
        <v>0</v>
      </c>
      <c r="M4299" s="12">
        <v>0</v>
      </c>
      <c r="N4299" s="12">
        <v>0</v>
      </c>
    </row>
    <row r="4300" spans="1:14">
      <c r="A4300" s="11" t="s">
        <v>1522</v>
      </c>
      <c r="B4300" s="12">
        <v>18</v>
      </c>
      <c r="C4300" s="12">
        <v>62</v>
      </c>
      <c r="D4300" s="12" t="s">
        <v>577</v>
      </c>
      <c r="E4300" s="12">
        <v>15</v>
      </c>
      <c r="F4300" s="73">
        <v>4</v>
      </c>
      <c r="G4300" s="21">
        <v>10</v>
      </c>
      <c r="H4300" s="12">
        <v>0</v>
      </c>
      <c r="I4300" s="12">
        <v>246</v>
      </c>
      <c r="J4300" s="12">
        <v>0</v>
      </c>
      <c r="K4300" s="12">
        <v>0</v>
      </c>
      <c r="L4300" s="12">
        <v>0</v>
      </c>
      <c r="M4300" s="12">
        <v>0</v>
      </c>
      <c r="N4300" s="12">
        <v>0</v>
      </c>
    </row>
    <row r="4301" spans="1:14">
      <c r="A4301" s="11" t="s">
        <v>1521</v>
      </c>
      <c r="B4301" s="12">
        <v>18</v>
      </c>
      <c r="C4301" s="12">
        <v>62</v>
      </c>
      <c r="D4301" s="12" t="s">
        <v>568</v>
      </c>
      <c r="E4301" s="12">
        <v>15</v>
      </c>
      <c r="F4301" s="73">
        <v>4</v>
      </c>
      <c r="G4301" s="21">
        <v>10</v>
      </c>
      <c r="H4301" s="12">
        <v>0</v>
      </c>
      <c r="I4301" s="12">
        <v>246</v>
      </c>
      <c r="J4301" s="12">
        <v>0</v>
      </c>
      <c r="K4301" s="12">
        <v>0</v>
      </c>
      <c r="L4301" s="12">
        <v>0</v>
      </c>
      <c r="M4301" s="12">
        <v>0</v>
      </c>
      <c r="N4301" s="12">
        <v>0</v>
      </c>
    </row>
    <row r="4302" spans="1:14">
      <c r="A4302" s="11" t="s">
        <v>1522</v>
      </c>
      <c r="B4302" s="12">
        <v>18</v>
      </c>
      <c r="C4302" s="12">
        <v>62</v>
      </c>
      <c r="D4302" s="12" t="s">
        <v>566</v>
      </c>
      <c r="E4302" s="12">
        <v>15</v>
      </c>
      <c r="F4302" s="73">
        <v>4</v>
      </c>
      <c r="G4302" s="21">
        <v>10</v>
      </c>
      <c r="H4302" s="12">
        <v>0</v>
      </c>
      <c r="I4302" s="12">
        <v>246</v>
      </c>
      <c r="J4302" s="12">
        <v>0</v>
      </c>
      <c r="K4302" s="12">
        <v>0</v>
      </c>
      <c r="L4302" s="12">
        <v>0</v>
      </c>
      <c r="M4302" s="12">
        <v>0</v>
      </c>
      <c r="N4302" s="12">
        <v>0</v>
      </c>
    </row>
    <row r="4303" spans="1:14">
      <c r="A4303" s="11" t="s">
        <v>1522</v>
      </c>
      <c r="B4303" s="12">
        <v>18</v>
      </c>
      <c r="C4303" s="12">
        <v>62</v>
      </c>
      <c r="D4303" s="12" t="s">
        <v>1495</v>
      </c>
      <c r="E4303" s="12">
        <v>15</v>
      </c>
      <c r="F4303" s="73">
        <v>4</v>
      </c>
      <c r="G4303" s="21">
        <v>10</v>
      </c>
      <c r="H4303" s="12">
        <v>0</v>
      </c>
      <c r="I4303" s="12">
        <v>246</v>
      </c>
      <c r="J4303" s="12">
        <v>0</v>
      </c>
      <c r="K4303" s="12">
        <v>0</v>
      </c>
      <c r="L4303" s="12">
        <v>0</v>
      </c>
      <c r="M4303" s="12">
        <v>0</v>
      </c>
      <c r="N4303" s="12">
        <v>0</v>
      </c>
    </row>
    <row r="4304" spans="1:14" s="18" customFormat="1">
      <c r="A4304" s="17" t="s">
        <v>1521</v>
      </c>
      <c r="B4304" s="18">
        <v>18</v>
      </c>
      <c r="C4304" s="18">
        <v>62</v>
      </c>
      <c r="D4304" s="18" t="s">
        <v>1504</v>
      </c>
      <c r="E4304" s="18">
        <v>15</v>
      </c>
      <c r="F4304" s="29">
        <v>4</v>
      </c>
      <c r="G4304" s="29">
        <v>60</v>
      </c>
      <c r="H4304" s="18">
        <v>0</v>
      </c>
      <c r="I4304" s="18">
        <v>246</v>
      </c>
      <c r="J4304" s="18">
        <v>0</v>
      </c>
      <c r="K4304" s="18">
        <v>0</v>
      </c>
      <c r="L4304" s="12">
        <v>0</v>
      </c>
      <c r="M4304" s="12">
        <v>0</v>
      </c>
      <c r="N4304" s="12">
        <v>0</v>
      </c>
    </row>
    <row r="4305" spans="1:14" s="18" customFormat="1">
      <c r="A4305" s="17" t="s">
        <v>1522</v>
      </c>
      <c r="B4305" s="18">
        <v>18</v>
      </c>
      <c r="C4305" s="18">
        <v>62</v>
      </c>
      <c r="D4305" s="18" t="s">
        <v>1505</v>
      </c>
      <c r="E4305" s="18">
        <v>15</v>
      </c>
      <c r="F4305" s="29">
        <v>4</v>
      </c>
      <c r="G4305" s="29">
        <v>60</v>
      </c>
      <c r="H4305" s="18">
        <v>0</v>
      </c>
      <c r="I4305" s="18">
        <v>246</v>
      </c>
      <c r="J4305" s="18">
        <v>0</v>
      </c>
      <c r="K4305" s="18">
        <v>0</v>
      </c>
      <c r="L4305" s="12">
        <v>0</v>
      </c>
      <c r="M4305" s="12">
        <v>0</v>
      </c>
      <c r="N4305" s="12">
        <v>0</v>
      </c>
    </row>
    <row r="4306" spans="1:14" s="18" customFormat="1">
      <c r="A4306" s="17" t="s">
        <v>1522</v>
      </c>
      <c r="B4306" s="18">
        <v>18</v>
      </c>
      <c r="C4306" s="18">
        <v>62</v>
      </c>
      <c r="D4306" s="18" t="s">
        <v>1506</v>
      </c>
      <c r="E4306" s="18">
        <v>15</v>
      </c>
      <c r="F4306" s="29">
        <v>4</v>
      </c>
      <c r="G4306" s="29">
        <v>60</v>
      </c>
      <c r="H4306" s="18">
        <v>0</v>
      </c>
      <c r="I4306" s="18">
        <v>246</v>
      </c>
      <c r="J4306" s="18">
        <v>0</v>
      </c>
      <c r="K4306" s="18">
        <v>0</v>
      </c>
      <c r="L4306" s="12">
        <v>0</v>
      </c>
      <c r="M4306" s="12">
        <v>0</v>
      </c>
      <c r="N4306" s="12">
        <v>0</v>
      </c>
    </row>
    <row r="4307" spans="1:14">
      <c r="A4307" s="11" t="s">
        <v>1521</v>
      </c>
      <c r="B4307" s="12">
        <v>58</v>
      </c>
      <c r="C4307" s="12">
        <v>79</v>
      </c>
      <c r="D4307" s="12" t="s">
        <v>579</v>
      </c>
      <c r="E4307" s="12">
        <v>15</v>
      </c>
      <c r="F4307" s="73">
        <v>4</v>
      </c>
      <c r="G4307" s="21">
        <v>10</v>
      </c>
      <c r="H4307" s="12">
        <v>0</v>
      </c>
      <c r="I4307" s="12">
        <v>246</v>
      </c>
      <c r="J4307" s="12">
        <v>0</v>
      </c>
      <c r="K4307" s="12">
        <v>0</v>
      </c>
      <c r="L4307" s="12">
        <v>0</v>
      </c>
      <c r="M4307" s="12">
        <v>0</v>
      </c>
      <c r="N4307" s="12">
        <v>0</v>
      </c>
    </row>
    <row r="4308" spans="1:14">
      <c r="A4308" s="11" t="s">
        <v>1522</v>
      </c>
      <c r="B4308" s="12">
        <v>58</v>
      </c>
      <c r="C4308" s="12">
        <v>79</v>
      </c>
      <c r="D4308" s="12" t="s">
        <v>577</v>
      </c>
      <c r="E4308" s="12">
        <v>15</v>
      </c>
      <c r="F4308" s="73">
        <v>4</v>
      </c>
      <c r="G4308" s="21">
        <v>10</v>
      </c>
      <c r="H4308" s="12">
        <v>0</v>
      </c>
      <c r="I4308" s="12">
        <v>246</v>
      </c>
      <c r="J4308" s="12">
        <v>0</v>
      </c>
      <c r="K4308" s="12">
        <v>0</v>
      </c>
      <c r="L4308" s="12">
        <v>0</v>
      </c>
      <c r="M4308" s="12">
        <v>0</v>
      </c>
      <c r="N4308" s="12">
        <v>0</v>
      </c>
    </row>
    <row r="4309" spans="1:14">
      <c r="A4309" s="11" t="s">
        <v>1521</v>
      </c>
      <c r="B4309" s="12">
        <v>58</v>
      </c>
      <c r="C4309" s="12">
        <v>79</v>
      </c>
      <c r="D4309" s="12" t="s">
        <v>568</v>
      </c>
      <c r="E4309" s="12">
        <v>15</v>
      </c>
      <c r="F4309" s="73">
        <v>4</v>
      </c>
      <c r="G4309" s="21">
        <v>10</v>
      </c>
      <c r="H4309" s="12">
        <v>0</v>
      </c>
      <c r="I4309" s="12">
        <v>246</v>
      </c>
      <c r="J4309" s="12">
        <v>0</v>
      </c>
      <c r="K4309" s="12">
        <v>0</v>
      </c>
      <c r="L4309" s="12">
        <v>0</v>
      </c>
      <c r="M4309" s="12">
        <v>0</v>
      </c>
      <c r="N4309" s="12">
        <v>0</v>
      </c>
    </row>
    <row r="4310" spans="1:14">
      <c r="A4310" s="11" t="s">
        <v>1522</v>
      </c>
      <c r="B4310" s="12">
        <v>58</v>
      </c>
      <c r="C4310" s="12">
        <v>79</v>
      </c>
      <c r="D4310" s="12" t="s">
        <v>566</v>
      </c>
      <c r="E4310" s="12">
        <v>15</v>
      </c>
      <c r="F4310" s="73">
        <v>4</v>
      </c>
      <c r="G4310" s="21">
        <v>10</v>
      </c>
      <c r="H4310" s="12">
        <v>0</v>
      </c>
      <c r="I4310" s="12">
        <v>246</v>
      </c>
      <c r="J4310" s="12">
        <v>0</v>
      </c>
      <c r="K4310" s="12">
        <v>0</v>
      </c>
      <c r="L4310" s="12">
        <v>0</v>
      </c>
      <c r="M4310" s="12">
        <v>0</v>
      </c>
      <c r="N4310" s="12">
        <v>0</v>
      </c>
    </row>
    <row r="4311" spans="1:14">
      <c r="A4311" s="11" t="s">
        <v>1522</v>
      </c>
      <c r="B4311" s="12">
        <v>58</v>
      </c>
      <c r="C4311" s="12">
        <v>79</v>
      </c>
      <c r="D4311" s="12" t="s">
        <v>1495</v>
      </c>
      <c r="E4311" s="12">
        <v>15</v>
      </c>
      <c r="F4311" s="73">
        <v>4</v>
      </c>
      <c r="G4311" s="21">
        <v>10</v>
      </c>
      <c r="H4311" s="12">
        <v>0</v>
      </c>
      <c r="I4311" s="12">
        <v>246</v>
      </c>
      <c r="J4311" s="12">
        <v>0</v>
      </c>
      <c r="K4311" s="12">
        <v>0</v>
      </c>
      <c r="L4311" s="12">
        <v>0</v>
      </c>
      <c r="M4311" s="12">
        <v>0</v>
      </c>
      <c r="N4311" s="12">
        <v>0</v>
      </c>
    </row>
    <row r="4312" spans="1:14" s="18" customFormat="1">
      <c r="A4312" s="17" t="s">
        <v>1521</v>
      </c>
      <c r="B4312" s="18">
        <v>58</v>
      </c>
      <c r="C4312" s="18">
        <v>79</v>
      </c>
      <c r="D4312" s="18" t="s">
        <v>1504</v>
      </c>
      <c r="E4312" s="18">
        <v>15</v>
      </c>
      <c r="F4312" s="29">
        <v>4</v>
      </c>
      <c r="G4312" s="29">
        <v>60</v>
      </c>
      <c r="H4312" s="18">
        <v>0</v>
      </c>
      <c r="I4312" s="18">
        <v>246</v>
      </c>
      <c r="J4312" s="18">
        <v>0</v>
      </c>
      <c r="K4312" s="18">
        <v>0</v>
      </c>
      <c r="L4312" s="12">
        <v>0</v>
      </c>
      <c r="M4312" s="12">
        <v>0</v>
      </c>
      <c r="N4312" s="12">
        <v>0</v>
      </c>
    </row>
    <row r="4313" spans="1:14" s="18" customFormat="1">
      <c r="A4313" s="17" t="s">
        <v>1522</v>
      </c>
      <c r="B4313" s="18">
        <v>58</v>
      </c>
      <c r="C4313" s="18">
        <v>79</v>
      </c>
      <c r="D4313" s="18" t="s">
        <v>1505</v>
      </c>
      <c r="E4313" s="18">
        <v>15</v>
      </c>
      <c r="F4313" s="29">
        <v>4</v>
      </c>
      <c r="G4313" s="29">
        <v>60</v>
      </c>
      <c r="H4313" s="18">
        <v>0</v>
      </c>
      <c r="I4313" s="18">
        <v>246</v>
      </c>
      <c r="J4313" s="18">
        <v>0</v>
      </c>
      <c r="K4313" s="18">
        <v>0</v>
      </c>
      <c r="L4313" s="12">
        <v>0</v>
      </c>
      <c r="M4313" s="12">
        <v>0</v>
      </c>
      <c r="N4313" s="12">
        <v>0</v>
      </c>
    </row>
    <row r="4314" spans="1:14" s="18" customFormat="1">
      <c r="A4314" s="17" t="s">
        <v>1522</v>
      </c>
      <c r="B4314" s="18">
        <v>58</v>
      </c>
      <c r="C4314" s="18">
        <v>79</v>
      </c>
      <c r="D4314" s="18" t="s">
        <v>1506</v>
      </c>
      <c r="E4314" s="18">
        <v>15</v>
      </c>
      <c r="F4314" s="29">
        <v>4</v>
      </c>
      <c r="G4314" s="29">
        <v>60</v>
      </c>
      <c r="H4314" s="18">
        <v>0</v>
      </c>
      <c r="I4314" s="18">
        <v>246</v>
      </c>
      <c r="J4314" s="18">
        <v>0</v>
      </c>
      <c r="K4314" s="18">
        <v>0</v>
      </c>
      <c r="L4314" s="12">
        <v>0</v>
      </c>
      <c r="M4314" s="12">
        <v>0</v>
      </c>
      <c r="N4314" s="12">
        <v>0</v>
      </c>
    </row>
    <row r="4315" spans="1:14">
      <c r="A4315" s="11" t="s">
        <v>1521</v>
      </c>
      <c r="B4315" s="12">
        <v>32</v>
      </c>
      <c r="C4315" s="12">
        <v>27</v>
      </c>
      <c r="D4315" s="12" t="s">
        <v>579</v>
      </c>
      <c r="E4315" s="12">
        <v>15</v>
      </c>
      <c r="F4315" s="73">
        <v>4</v>
      </c>
      <c r="G4315" s="21">
        <v>10</v>
      </c>
      <c r="H4315" s="12">
        <v>0</v>
      </c>
      <c r="I4315" s="12">
        <v>246</v>
      </c>
      <c r="J4315" s="12">
        <v>0</v>
      </c>
      <c r="K4315" s="12">
        <v>0</v>
      </c>
      <c r="L4315" s="12">
        <v>0</v>
      </c>
      <c r="M4315" s="12">
        <v>0</v>
      </c>
      <c r="N4315" s="12">
        <v>0</v>
      </c>
    </row>
    <row r="4316" spans="1:14">
      <c r="A4316" s="11" t="s">
        <v>1522</v>
      </c>
      <c r="B4316" s="12">
        <v>32</v>
      </c>
      <c r="C4316" s="12">
        <v>27</v>
      </c>
      <c r="D4316" s="12" t="s">
        <v>577</v>
      </c>
      <c r="E4316" s="12">
        <v>15</v>
      </c>
      <c r="F4316" s="73">
        <v>4</v>
      </c>
      <c r="G4316" s="21">
        <v>10</v>
      </c>
      <c r="H4316" s="12">
        <v>0</v>
      </c>
      <c r="I4316" s="12">
        <v>246</v>
      </c>
      <c r="J4316" s="12">
        <v>0</v>
      </c>
      <c r="K4316" s="12">
        <v>0</v>
      </c>
      <c r="L4316" s="12">
        <v>0</v>
      </c>
      <c r="M4316" s="12">
        <v>0</v>
      </c>
      <c r="N4316" s="12">
        <v>0</v>
      </c>
    </row>
    <row r="4317" spans="1:14">
      <c r="A4317" s="11" t="s">
        <v>1521</v>
      </c>
      <c r="B4317" s="12">
        <v>32</v>
      </c>
      <c r="C4317" s="12">
        <v>27</v>
      </c>
      <c r="D4317" s="12" t="s">
        <v>568</v>
      </c>
      <c r="E4317" s="12">
        <v>15</v>
      </c>
      <c r="F4317" s="73">
        <v>4</v>
      </c>
      <c r="G4317" s="21">
        <v>10</v>
      </c>
      <c r="H4317" s="12">
        <v>0</v>
      </c>
      <c r="I4317" s="12">
        <v>246</v>
      </c>
      <c r="J4317" s="12">
        <v>0</v>
      </c>
      <c r="K4317" s="12">
        <v>0</v>
      </c>
      <c r="L4317" s="12">
        <v>0</v>
      </c>
      <c r="M4317" s="12">
        <v>0</v>
      </c>
      <c r="N4317" s="12">
        <v>0</v>
      </c>
    </row>
    <row r="4318" spans="1:14">
      <c r="A4318" s="11" t="s">
        <v>1522</v>
      </c>
      <c r="B4318" s="12">
        <v>32</v>
      </c>
      <c r="C4318" s="12">
        <v>27</v>
      </c>
      <c r="D4318" s="12" t="s">
        <v>566</v>
      </c>
      <c r="E4318" s="12">
        <v>15</v>
      </c>
      <c r="F4318" s="73">
        <v>4</v>
      </c>
      <c r="G4318" s="21">
        <v>10</v>
      </c>
      <c r="H4318" s="12">
        <v>0</v>
      </c>
      <c r="I4318" s="12">
        <v>246</v>
      </c>
      <c r="J4318" s="12">
        <v>0</v>
      </c>
      <c r="K4318" s="12">
        <v>0</v>
      </c>
      <c r="L4318" s="12">
        <v>0</v>
      </c>
      <c r="M4318" s="12">
        <v>0</v>
      </c>
      <c r="N4318" s="12">
        <v>0</v>
      </c>
    </row>
    <row r="4319" spans="1:14">
      <c r="A4319" s="11" t="s">
        <v>1522</v>
      </c>
      <c r="B4319" s="12">
        <v>32</v>
      </c>
      <c r="C4319" s="12">
        <v>27</v>
      </c>
      <c r="D4319" s="12" t="s">
        <v>1495</v>
      </c>
      <c r="E4319" s="12">
        <v>15</v>
      </c>
      <c r="F4319" s="73">
        <v>4</v>
      </c>
      <c r="G4319" s="21">
        <v>10</v>
      </c>
      <c r="H4319" s="12">
        <v>0</v>
      </c>
      <c r="I4319" s="12">
        <v>246</v>
      </c>
      <c r="J4319" s="12">
        <v>0</v>
      </c>
      <c r="K4319" s="12">
        <v>0</v>
      </c>
      <c r="L4319" s="12">
        <v>0</v>
      </c>
      <c r="M4319" s="12">
        <v>0</v>
      </c>
      <c r="N4319" s="12">
        <v>0</v>
      </c>
    </row>
    <row r="4320" spans="1:14" s="18" customFormat="1">
      <c r="A4320" s="17" t="s">
        <v>1521</v>
      </c>
      <c r="B4320" s="18">
        <v>32</v>
      </c>
      <c r="C4320" s="18">
        <v>27</v>
      </c>
      <c r="D4320" s="18" t="s">
        <v>1504</v>
      </c>
      <c r="E4320" s="18">
        <v>15</v>
      </c>
      <c r="F4320" s="29">
        <v>4</v>
      </c>
      <c r="G4320" s="29">
        <v>60</v>
      </c>
      <c r="H4320" s="18">
        <v>0</v>
      </c>
      <c r="I4320" s="18">
        <v>246</v>
      </c>
      <c r="J4320" s="18">
        <v>0</v>
      </c>
      <c r="K4320" s="18">
        <v>0</v>
      </c>
      <c r="L4320" s="12">
        <v>0</v>
      </c>
      <c r="M4320" s="12">
        <v>0</v>
      </c>
      <c r="N4320" s="12">
        <v>0</v>
      </c>
    </row>
    <row r="4321" spans="1:14" s="18" customFormat="1">
      <c r="A4321" s="17" t="s">
        <v>1522</v>
      </c>
      <c r="B4321" s="18">
        <v>32</v>
      </c>
      <c r="C4321" s="18">
        <v>27</v>
      </c>
      <c r="D4321" s="18" t="s">
        <v>1505</v>
      </c>
      <c r="E4321" s="18">
        <v>15</v>
      </c>
      <c r="F4321" s="29">
        <v>4</v>
      </c>
      <c r="G4321" s="29">
        <v>60</v>
      </c>
      <c r="H4321" s="18">
        <v>0</v>
      </c>
      <c r="I4321" s="18">
        <v>246</v>
      </c>
      <c r="J4321" s="18">
        <v>0</v>
      </c>
      <c r="K4321" s="18">
        <v>0</v>
      </c>
      <c r="L4321" s="12">
        <v>0</v>
      </c>
      <c r="M4321" s="12">
        <v>0</v>
      </c>
      <c r="N4321" s="12">
        <v>0</v>
      </c>
    </row>
    <row r="4322" spans="1:14" s="18" customFormat="1">
      <c r="A4322" s="17" t="s">
        <v>1522</v>
      </c>
      <c r="B4322" s="18">
        <v>32</v>
      </c>
      <c r="C4322" s="18">
        <v>27</v>
      </c>
      <c r="D4322" s="18" t="s">
        <v>1506</v>
      </c>
      <c r="E4322" s="18">
        <v>15</v>
      </c>
      <c r="F4322" s="29">
        <v>4</v>
      </c>
      <c r="G4322" s="29">
        <v>60</v>
      </c>
      <c r="H4322" s="18">
        <v>0</v>
      </c>
      <c r="I4322" s="18">
        <v>246</v>
      </c>
      <c r="J4322" s="18">
        <v>0</v>
      </c>
      <c r="K4322" s="18">
        <v>0</v>
      </c>
      <c r="L4322" s="12">
        <v>0</v>
      </c>
      <c r="M4322" s="12">
        <v>0</v>
      </c>
      <c r="N4322" s="12">
        <v>0</v>
      </c>
    </row>
    <row r="4323" spans="1:14">
      <c r="A4323" s="11" t="s">
        <v>1521</v>
      </c>
      <c r="B4323" s="12">
        <v>68</v>
      </c>
      <c r="C4323" s="12">
        <v>33</v>
      </c>
      <c r="D4323" s="12" t="s">
        <v>579</v>
      </c>
      <c r="E4323" s="12">
        <v>15</v>
      </c>
      <c r="F4323" s="73">
        <v>4</v>
      </c>
      <c r="G4323" s="21">
        <v>10</v>
      </c>
      <c r="H4323" s="12">
        <v>0</v>
      </c>
      <c r="I4323" s="12">
        <v>246</v>
      </c>
      <c r="J4323" s="12">
        <v>0</v>
      </c>
      <c r="K4323" s="12">
        <v>0</v>
      </c>
      <c r="L4323" s="12">
        <v>0</v>
      </c>
      <c r="M4323" s="12">
        <v>0</v>
      </c>
      <c r="N4323" s="12">
        <v>0</v>
      </c>
    </row>
    <row r="4324" spans="1:14">
      <c r="A4324" s="11" t="s">
        <v>1522</v>
      </c>
      <c r="B4324" s="12">
        <v>68</v>
      </c>
      <c r="C4324" s="12">
        <v>33</v>
      </c>
      <c r="D4324" s="12" t="s">
        <v>577</v>
      </c>
      <c r="E4324" s="12">
        <v>15</v>
      </c>
      <c r="F4324" s="73">
        <v>4</v>
      </c>
      <c r="G4324" s="21">
        <v>10</v>
      </c>
      <c r="H4324" s="12">
        <v>0</v>
      </c>
      <c r="I4324" s="12">
        <v>246</v>
      </c>
      <c r="J4324" s="12">
        <v>0</v>
      </c>
      <c r="K4324" s="12">
        <v>0</v>
      </c>
      <c r="L4324" s="12">
        <v>0</v>
      </c>
      <c r="M4324" s="12">
        <v>0</v>
      </c>
      <c r="N4324" s="12">
        <v>0</v>
      </c>
    </row>
    <row r="4325" spans="1:14">
      <c r="A4325" s="11" t="s">
        <v>1521</v>
      </c>
      <c r="B4325" s="12">
        <v>68</v>
      </c>
      <c r="C4325" s="12">
        <v>33</v>
      </c>
      <c r="D4325" s="12" t="s">
        <v>568</v>
      </c>
      <c r="E4325" s="12">
        <v>15</v>
      </c>
      <c r="F4325" s="73">
        <v>4</v>
      </c>
      <c r="G4325" s="21">
        <v>10</v>
      </c>
      <c r="H4325" s="12">
        <v>0</v>
      </c>
      <c r="I4325" s="12">
        <v>246</v>
      </c>
      <c r="J4325" s="12">
        <v>0</v>
      </c>
      <c r="K4325" s="12">
        <v>0</v>
      </c>
      <c r="L4325" s="12">
        <v>0</v>
      </c>
      <c r="M4325" s="12">
        <v>0</v>
      </c>
      <c r="N4325" s="12">
        <v>0</v>
      </c>
    </row>
    <row r="4326" spans="1:14">
      <c r="A4326" s="11" t="s">
        <v>1522</v>
      </c>
      <c r="B4326" s="12">
        <v>68</v>
      </c>
      <c r="C4326" s="12">
        <v>33</v>
      </c>
      <c r="D4326" s="12" t="s">
        <v>566</v>
      </c>
      <c r="E4326" s="12">
        <v>15</v>
      </c>
      <c r="F4326" s="73">
        <v>4</v>
      </c>
      <c r="G4326" s="21">
        <v>10</v>
      </c>
      <c r="H4326" s="12">
        <v>0</v>
      </c>
      <c r="I4326" s="12">
        <v>246</v>
      </c>
      <c r="J4326" s="12">
        <v>0</v>
      </c>
      <c r="K4326" s="12">
        <v>0</v>
      </c>
      <c r="L4326" s="12">
        <v>0</v>
      </c>
      <c r="M4326" s="12">
        <v>0</v>
      </c>
      <c r="N4326" s="12">
        <v>0</v>
      </c>
    </row>
    <row r="4327" spans="1:14">
      <c r="A4327" s="11" t="s">
        <v>1522</v>
      </c>
      <c r="B4327" s="12">
        <v>68</v>
      </c>
      <c r="C4327" s="12">
        <v>33</v>
      </c>
      <c r="D4327" s="12" t="s">
        <v>1495</v>
      </c>
      <c r="E4327" s="12">
        <v>15</v>
      </c>
      <c r="F4327" s="73">
        <v>4</v>
      </c>
      <c r="G4327" s="21">
        <v>10</v>
      </c>
      <c r="H4327" s="12">
        <v>0</v>
      </c>
      <c r="I4327" s="12">
        <v>246</v>
      </c>
      <c r="J4327" s="12">
        <v>0</v>
      </c>
      <c r="K4327" s="12">
        <v>0</v>
      </c>
      <c r="L4327" s="12">
        <v>0</v>
      </c>
      <c r="M4327" s="12">
        <v>0</v>
      </c>
      <c r="N4327" s="12">
        <v>0</v>
      </c>
    </row>
    <row r="4328" spans="1:14" s="18" customFormat="1">
      <c r="A4328" s="17" t="s">
        <v>1521</v>
      </c>
      <c r="B4328" s="18">
        <v>68</v>
      </c>
      <c r="C4328" s="18">
        <v>33</v>
      </c>
      <c r="D4328" s="18" t="s">
        <v>1504</v>
      </c>
      <c r="E4328" s="18">
        <v>15</v>
      </c>
      <c r="F4328" s="29">
        <v>4</v>
      </c>
      <c r="G4328" s="29">
        <v>60</v>
      </c>
      <c r="H4328" s="18">
        <v>0</v>
      </c>
      <c r="I4328" s="18">
        <v>246</v>
      </c>
      <c r="J4328" s="18">
        <v>0</v>
      </c>
      <c r="K4328" s="18">
        <v>0</v>
      </c>
      <c r="L4328" s="12">
        <v>0</v>
      </c>
      <c r="M4328" s="12">
        <v>0</v>
      </c>
      <c r="N4328" s="12">
        <v>0</v>
      </c>
    </row>
    <row r="4329" spans="1:14" s="18" customFormat="1">
      <c r="A4329" s="17" t="s">
        <v>1522</v>
      </c>
      <c r="B4329" s="18">
        <v>68</v>
      </c>
      <c r="C4329" s="18">
        <v>33</v>
      </c>
      <c r="D4329" s="18" t="s">
        <v>1505</v>
      </c>
      <c r="E4329" s="18">
        <v>15</v>
      </c>
      <c r="F4329" s="29">
        <v>4</v>
      </c>
      <c r="G4329" s="29">
        <v>60</v>
      </c>
      <c r="H4329" s="18">
        <v>0</v>
      </c>
      <c r="I4329" s="18">
        <v>246</v>
      </c>
      <c r="J4329" s="18">
        <v>0</v>
      </c>
      <c r="K4329" s="18">
        <v>0</v>
      </c>
      <c r="L4329" s="12">
        <v>0</v>
      </c>
      <c r="M4329" s="12">
        <v>0</v>
      </c>
      <c r="N4329" s="12">
        <v>0</v>
      </c>
    </row>
    <row r="4330" spans="1:14" s="18" customFormat="1">
      <c r="A4330" s="17" t="s">
        <v>1522</v>
      </c>
      <c r="B4330" s="18">
        <v>68</v>
      </c>
      <c r="C4330" s="18">
        <v>33</v>
      </c>
      <c r="D4330" s="18" t="s">
        <v>1506</v>
      </c>
      <c r="E4330" s="18">
        <v>15</v>
      </c>
      <c r="F4330" s="29">
        <v>4</v>
      </c>
      <c r="G4330" s="29">
        <v>60</v>
      </c>
      <c r="H4330" s="18">
        <v>0</v>
      </c>
      <c r="I4330" s="18">
        <v>246</v>
      </c>
      <c r="J4330" s="18">
        <v>0</v>
      </c>
      <c r="K4330" s="18">
        <v>0</v>
      </c>
      <c r="L4330" s="12">
        <v>0</v>
      </c>
      <c r="M4330" s="12">
        <v>0</v>
      </c>
      <c r="N4330" s="12">
        <v>0</v>
      </c>
    </row>
    <row r="4332" spans="1:14">
      <c r="A4332" s="11" t="s">
        <v>1523</v>
      </c>
    </row>
    <row r="4333" spans="1:14">
      <c r="A4333" s="11" t="s">
        <v>1524</v>
      </c>
      <c r="B4333" s="12">
        <v>50</v>
      </c>
      <c r="C4333" s="12">
        <v>50</v>
      </c>
      <c r="D4333" s="12" t="s">
        <v>579</v>
      </c>
      <c r="E4333" s="12">
        <v>50</v>
      </c>
      <c r="F4333" s="73">
        <v>15</v>
      </c>
      <c r="G4333" s="73">
        <v>60</v>
      </c>
      <c r="H4333" s="12">
        <v>0</v>
      </c>
      <c r="I4333" s="12">
        <v>246</v>
      </c>
      <c r="J4333" s="12">
        <v>0</v>
      </c>
      <c r="K4333" s="12">
        <v>0</v>
      </c>
      <c r="L4333" s="12">
        <v>0</v>
      </c>
      <c r="M4333" s="12">
        <v>0</v>
      </c>
      <c r="N4333" s="12">
        <v>0</v>
      </c>
    </row>
    <row r="4334" spans="1:14">
      <c r="A4334" s="11" t="s">
        <v>1524</v>
      </c>
      <c r="B4334" s="12">
        <v>50</v>
      </c>
      <c r="C4334" s="12">
        <v>50</v>
      </c>
      <c r="D4334" s="12" t="s">
        <v>577</v>
      </c>
      <c r="E4334" s="12">
        <v>50</v>
      </c>
      <c r="F4334" s="73">
        <v>15</v>
      </c>
      <c r="G4334" s="73">
        <v>60</v>
      </c>
      <c r="H4334" s="12">
        <v>0</v>
      </c>
      <c r="I4334" s="12">
        <v>246</v>
      </c>
      <c r="J4334" s="12">
        <v>0</v>
      </c>
      <c r="K4334" s="12">
        <v>0</v>
      </c>
      <c r="L4334" s="12">
        <v>0</v>
      </c>
      <c r="M4334" s="12">
        <v>0</v>
      </c>
      <c r="N4334" s="12">
        <v>0</v>
      </c>
    </row>
    <row r="4335" spans="1:14">
      <c r="A4335" s="11" t="s">
        <v>1524</v>
      </c>
      <c r="B4335" s="12">
        <v>50</v>
      </c>
      <c r="C4335" s="12">
        <v>50</v>
      </c>
      <c r="D4335" s="12" t="s">
        <v>568</v>
      </c>
      <c r="E4335" s="12">
        <v>50</v>
      </c>
      <c r="F4335" s="73">
        <v>15</v>
      </c>
      <c r="G4335" s="73">
        <v>60</v>
      </c>
      <c r="H4335" s="12">
        <v>0</v>
      </c>
      <c r="I4335" s="12">
        <v>246</v>
      </c>
      <c r="J4335" s="12">
        <v>0</v>
      </c>
      <c r="K4335" s="12">
        <v>0</v>
      </c>
      <c r="L4335" s="12">
        <v>0</v>
      </c>
      <c r="M4335" s="12">
        <v>0</v>
      </c>
      <c r="N4335" s="12">
        <v>0</v>
      </c>
    </row>
    <row r="4336" spans="1:14">
      <c r="A4336" s="11" t="s">
        <v>1524</v>
      </c>
      <c r="B4336" s="12">
        <v>50</v>
      </c>
      <c r="C4336" s="12">
        <v>50</v>
      </c>
      <c r="D4336" s="12" t="s">
        <v>566</v>
      </c>
      <c r="E4336" s="12">
        <v>50</v>
      </c>
      <c r="F4336" s="73">
        <v>15</v>
      </c>
      <c r="G4336" s="73">
        <v>60</v>
      </c>
      <c r="H4336" s="12">
        <v>0</v>
      </c>
      <c r="I4336" s="12">
        <v>246</v>
      </c>
      <c r="J4336" s="12">
        <v>0</v>
      </c>
      <c r="K4336" s="12">
        <v>0</v>
      </c>
      <c r="L4336" s="12">
        <v>0</v>
      </c>
      <c r="M4336" s="12">
        <v>0</v>
      </c>
      <c r="N4336" s="12">
        <v>0</v>
      </c>
    </row>
    <row r="4337" spans="1:14">
      <c r="A4337" s="11" t="s">
        <v>1524</v>
      </c>
      <c r="B4337" s="12">
        <v>50</v>
      </c>
      <c r="C4337" s="12">
        <v>50</v>
      </c>
      <c r="D4337" s="12" t="s">
        <v>1495</v>
      </c>
      <c r="E4337" s="12">
        <v>50</v>
      </c>
      <c r="F4337" s="73">
        <v>15</v>
      </c>
      <c r="G4337" s="73">
        <v>60</v>
      </c>
      <c r="H4337" s="12">
        <v>0</v>
      </c>
      <c r="I4337" s="12">
        <v>246</v>
      </c>
      <c r="J4337" s="12">
        <v>0</v>
      </c>
      <c r="K4337" s="12">
        <v>0</v>
      </c>
      <c r="L4337" s="12">
        <v>0</v>
      </c>
      <c r="M4337" s="12">
        <v>0</v>
      </c>
      <c r="N4337" s="12">
        <v>0</v>
      </c>
    </row>
    <row r="4338" spans="1:14">
      <c r="A4338" s="11" t="s">
        <v>1524</v>
      </c>
      <c r="B4338" s="12">
        <v>50</v>
      </c>
      <c r="C4338" s="12">
        <v>50</v>
      </c>
      <c r="D4338" s="12" t="s">
        <v>567</v>
      </c>
      <c r="E4338" s="12">
        <v>50</v>
      </c>
      <c r="F4338" s="73">
        <v>2</v>
      </c>
      <c r="G4338" s="73">
        <v>60</v>
      </c>
      <c r="H4338" s="12">
        <v>0</v>
      </c>
      <c r="I4338" s="12">
        <v>246</v>
      </c>
      <c r="J4338" s="12">
        <v>0</v>
      </c>
      <c r="K4338" s="12">
        <v>0</v>
      </c>
      <c r="L4338" s="12">
        <v>0</v>
      </c>
      <c r="M4338" s="12">
        <v>0</v>
      </c>
      <c r="N4338" s="12">
        <v>0</v>
      </c>
    </row>
    <row r="4339" spans="1:14">
      <c r="A4339" s="11" t="s">
        <v>1524</v>
      </c>
      <c r="B4339" s="12">
        <v>50</v>
      </c>
      <c r="C4339" s="12">
        <v>50</v>
      </c>
      <c r="D4339" s="12" t="s">
        <v>565</v>
      </c>
      <c r="E4339" s="12">
        <v>50</v>
      </c>
      <c r="F4339" s="73">
        <v>2</v>
      </c>
      <c r="G4339" s="73">
        <v>60</v>
      </c>
      <c r="H4339" s="12">
        <v>0</v>
      </c>
      <c r="I4339" s="12">
        <v>246</v>
      </c>
      <c r="J4339" s="12">
        <v>0</v>
      </c>
      <c r="K4339" s="12">
        <v>0</v>
      </c>
      <c r="L4339" s="12">
        <v>0</v>
      </c>
      <c r="M4339" s="12">
        <v>0</v>
      </c>
      <c r="N4339" s="12">
        <v>0</v>
      </c>
    </row>
    <row r="4340" spans="1:14">
      <c r="A4340" s="11" t="s">
        <v>1524</v>
      </c>
      <c r="B4340" s="12">
        <v>50</v>
      </c>
      <c r="C4340" s="12">
        <v>50</v>
      </c>
      <c r="D4340" s="12" t="s">
        <v>564</v>
      </c>
      <c r="E4340" s="12">
        <v>50</v>
      </c>
      <c r="F4340" s="73">
        <v>2</v>
      </c>
      <c r="G4340" s="73">
        <v>60</v>
      </c>
      <c r="H4340" s="12">
        <v>0</v>
      </c>
      <c r="I4340" s="12">
        <v>246</v>
      </c>
      <c r="J4340" s="12">
        <v>0</v>
      </c>
      <c r="K4340" s="12">
        <v>0</v>
      </c>
      <c r="L4340" s="12">
        <v>0</v>
      </c>
      <c r="M4340" s="12">
        <v>0</v>
      </c>
      <c r="N4340" s="12">
        <v>0</v>
      </c>
    </row>
    <row r="4341" spans="1:14" s="18" customFormat="1">
      <c r="A4341" s="17" t="s">
        <v>1524</v>
      </c>
      <c r="B4341" s="18">
        <v>50</v>
      </c>
      <c r="C4341" s="18">
        <v>50</v>
      </c>
      <c r="D4341" s="18" t="s">
        <v>1504</v>
      </c>
      <c r="E4341" s="18">
        <v>50</v>
      </c>
      <c r="F4341" s="29">
        <v>10</v>
      </c>
      <c r="G4341" s="29">
        <v>60</v>
      </c>
      <c r="H4341" s="18">
        <v>0</v>
      </c>
      <c r="I4341" s="18">
        <v>246</v>
      </c>
      <c r="J4341" s="18">
        <v>0</v>
      </c>
      <c r="K4341" s="18">
        <v>0</v>
      </c>
      <c r="L4341" s="12">
        <v>0</v>
      </c>
      <c r="M4341" s="12">
        <v>0</v>
      </c>
      <c r="N4341" s="12">
        <v>0</v>
      </c>
    </row>
    <row r="4342" spans="1:14" s="18" customFormat="1">
      <c r="A4342" s="17" t="s">
        <v>1524</v>
      </c>
      <c r="B4342" s="18">
        <v>50</v>
      </c>
      <c r="C4342" s="18">
        <v>50</v>
      </c>
      <c r="D4342" s="18" t="s">
        <v>1505</v>
      </c>
      <c r="E4342" s="18">
        <v>50</v>
      </c>
      <c r="F4342" s="29">
        <v>10</v>
      </c>
      <c r="G4342" s="29">
        <v>60</v>
      </c>
      <c r="H4342" s="18">
        <v>0</v>
      </c>
      <c r="I4342" s="18">
        <v>246</v>
      </c>
      <c r="J4342" s="18">
        <v>0</v>
      </c>
      <c r="K4342" s="18">
        <v>0</v>
      </c>
      <c r="L4342" s="12">
        <v>0</v>
      </c>
      <c r="M4342" s="12">
        <v>0</v>
      </c>
      <c r="N4342" s="12">
        <v>0</v>
      </c>
    </row>
    <row r="4343" spans="1:14" s="18" customFormat="1">
      <c r="A4343" s="17" t="s">
        <v>1524</v>
      </c>
      <c r="B4343" s="18">
        <v>50</v>
      </c>
      <c r="C4343" s="18">
        <v>50</v>
      </c>
      <c r="D4343" s="18" t="s">
        <v>1506</v>
      </c>
      <c r="E4343" s="18">
        <v>50</v>
      </c>
      <c r="F4343" s="29">
        <v>10</v>
      </c>
      <c r="G4343" s="29">
        <v>60</v>
      </c>
      <c r="H4343" s="18">
        <v>0</v>
      </c>
      <c r="I4343" s="18">
        <v>246</v>
      </c>
      <c r="J4343" s="18">
        <v>0</v>
      </c>
      <c r="K4343" s="18">
        <v>0</v>
      </c>
      <c r="L4343" s="12">
        <v>0</v>
      </c>
      <c r="M4343" s="12">
        <v>0</v>
      </c>
      <c r="N4343" s="12">
        <v>0</v>
      </c>
    </row>
    <row r="4344" spans="1:14">
      <c r="A4344" s="11" t="s">
        <v>1524</v>
      </c>
      <c r="B4344" s="12">
        <v>49</v>
      </c>
      <c r="C4344" s="12">
        <v>67</v>
      </c>
      <c r="D4344" s="12" t="s">
        <v>579</v>
      </c>
      <c r="E4344" s="12">
        <v>15</v>
      </c>
      <c r="F4344" s="73">
        <v>4</v>
      </c>
      <c r="G4344" s="21">
        <v>10</v>
      </c>
      <c r="H4344" s="12">
        <v>0</v>
      </c>
      <c r="I4344" s="12">
        <v>246</v>
      </c>
      <c r="J4344" s="12">
        <v>0</v>
      </c>
      <c r="K4344" s="12">
        <v>0</v>
      </c>
      <c r="L4344" s="12">
        <v>0</v>
      </c>
      <c r="M4344" s="12">
        <v>0</v>
      </c>
      <c r="N4344" s="12">
        <v>0</v>
      </c>
    </row>
    <row r="4345" spans="1:14">
      <c r="A4345" s="11" t="s">
        <v>1524</v>
      </c>
      <c r="B4345" s="12">
        <v>49</v>
      </c>
      <c r="C4345" s="12">
        <v>67</v>
      </c>
      <c r="D4345" s="12" t="s">
        <v>577</v>
      </c>
      <c r="E4345" s="12">
        <v>15</v>
      </c>
      <c r="F4345" s="73">
        <v>4</v>
      </c>
      <c r="G4345" s="21">
        <v>10</v>
      </c>
      <c r="H4345" s="12">
        <v>0</v>
      </c>
      <c r="I4345" s="12">
        <v>246</v>
      </c>
      <c r="J4345" s="12">
        <v>0</v>
      </c>
      <c r="K4345" s="12">
        <v>0</v>
      </c>
      <c r="L4345" s="12">
        <v>0</v>
      </c>
      <c r="M4345" s="12">
        <v>0</v>
      </c>
      <c r="N4345" s="12">
        <v>0</v>
      </c>
    </row>
    <row r="4346" spans="1:14">
      <c r="A4346" s="11" t="s">
        <v>1525</v>
      </c>
      <c r="B4346" s="12">
        <v>49</v>
      </c>
      <c r="C4346" s="12">
        <v>67</v>
      </c>
      <c r="D4346" s="12" t="s">
        <v>568</v>
      </c>
      <c r="E4346" s="12">
        <v>15</v>
      </c>
      <c r="F4346" s="73">
        <v>4</v>
      </c>
      <c r="G4346" s="21">
        <v>10</v>
      </c>
      <c r="H4346" s="12">
        <v>0</v>
      </c>
      <c r="I4346" s="12">
        <v>246</v>
      </c>
      <c r="J4346" s="12">
        <v>0</v>
      </c>
      <c r="K4346" s="12">
        <v>0</v>
      </c>
      <c r="L4346" s="12">
        <v>0</v>
      </c>
      <c r="M4346" s="12">
        <v>0</v>
      </c>
      <c r="N4346" s="12">
        <v>0</v>
      </c>
    </row>
    <row r="4347" spans="1:14">
      <c r="A4347" s="11" t="s">
        <v>1525</v>
      </c>
      <c r="B4347" s="12">
        <v>49</v>
      </c>
      <c r="C4347" s="12">
        <v>67</v>
      </c>
      <c r="D4347" s="12" t="s">
        <v>566</v>
      </c>
      <c r="E4347" s="12">
        <v>15</v>
      </c>
      <c r="F4347" s="73">
        <v>4</v>
      </c>
      <c r="G4347" s="21">
        <v>10</v>
      </c>
      <c r="H4347" s="12">
        <v>0</v>
      </c>
      <c r="I4347" s="12">
        <v>246</v>
      </c>
      <c r="J4347" s="12">
        <v>0</v>
      </c>
      <c r="K4347" s="12">
        <v>0</v>
      </c>
      <c r="L4347" s="12">
        <v>0</v>
      </c>
      <c r="M4347" s="12">
        <v>0</v>
      </c>
      <c r="N4347" s="12">
        <v>0</v>
      </c>
    </row>
    <row r="4348" spans="1:14">
      <c r="A4348" s="11" t="s">
        <v>1525</v>
      </c>
      <c r="B4348" s="12">
        <v>49</v>
      </c>
      <c r="C4348" s="12">
        <v>67</v>
      </c>
      <c r="D4348" s="12" t="s">
        <v>1495</v>
      </c>
      <c r="E4348" s="12">
        <v>15</v>
      </c>
      <c r="F4348" s="73">
        <v>4</v>
      </c>
      <c r="G4348" s="21">
        <v>10</v>
      </c>
      <c r="H4348" s="12">
        <v>0</v>
      </c>
      <c r="I4348" s="12">
        <v>246</v>
      </c>
      <c r="J4348" s="12">
        <v>0</v>
      </c>
      <c r="K4348" s="12">
        <v>0</v>
      </c>
      <c r="L4348" s="12">
        <v>0</v>
      </c>
      <c r="M4348" s="12">
        <v>0</v>
      </c>
      <c r="N4348" s="12">
        <v>0</v>
      </c>
    </row>
    <row r="4349" spans="1:14" s="18" customFormat="1">
      <c r="A4349" s="17" t="s">
        <v>1524</v>
      </c>
      <c r="B4349" s="18">
        <v>49</v>
      </c>
      <c r="C4349" s="18">
        <v>67</v>
      </c>
      <c r="D4349" s="18" t="s">
        <v>1504</v>
      </c>
      <c r="E4349" s="18">
        <v>15</v>
      </c>
      <c r="F4349" s="29">
        <v>4</v>
      </c>
      <c r="G4349" s="29">
        <v>60</v>
      </c>
      <c r="H4349" s="18">
        <v>0</v>
      </c>
      <c r="I4349" s="18">
        <v>246</v>
      </c>
      <c r="J4349" s="18">
        <v>0</v>
      </c>
      <c r="K4349" s="18">
        <v>0</v>
      </c>
      <c r="L4349" s="12">
        <v>0</v>
      </c>
      <c r="M4349" s="12">
        <v>0</v>
      </c>
      <c r="N4349" s="12">
        <v>0</v>
      </c>
    </row>
    <row r="4350" spans="1:14" s="18" customFormat="1">
      <c r="A4350" s="17" t="s">
        <v>1524</v>
      </c>
      <c r="B4350" s="18">
        <v>49</v>
      </c>
      <c r="C4350" s="18">
        <v>67</v>
      </c>
      <c r="D4350" s="18" t="s">
        <v>1505</v>
      </c>
      <c r="E4350" s="18">
        <v>15</v>
      </c>
      <c r="F4350" s="29">
        <v>4</v>
      </c>
      <c r="G4350" s="29">
        <v>60</v>
      </c>
      <c r="H4350" s="18">
        <v>0</v>
      </c>
      <c r="I4350" s="18">
        <v>246</v>
      </c>
      <c r="J4350" s="18">
        <v>0</v>
      </c>
      <c r="K4350" s="18">
        <v>0</v>
      </c>
      <c r="L4350" s="12">
        <v>0</v>
      </c>
      <c r="M4350" s="12">
        <v>0</v>
      </c>
      <c r="N4350" s="12">
        <v>0</v>
      </c>
    </row>
    <row r="4351" spans="1:14" s="18" customFormat="1">
      <c r="A4351" s="17" t="s">
        <v>1524</v>
      </c>
      <c r="B4351" s="18">
        <v>49</v>
      </c>
      <c r="C4351" s="18">
        <v>67</v>
      </c>
      <c r="D4351" s="18" t="s">
        <v>1506</v>
      </c>
      <c r="E4351" s="18">
        <v>15</v>
      </c>
      <c r="F4351" s="29">
        <v>4</v>
      </c>
      <c r="G4351" s="29">
        <v>60</v>
      </c>
      <c r="H4351" s="18">
        <v>0</v>
      </c>
      <c r="I4351" s="18">
        <v>246</v>
      </c>
      <c r="J4351" s="18">
        <v>0</v>
      </c>
      <c r="K4351" s="18">
        <v>0</v>
      </c>
      <c r="L4351" s="12">
        <v>0</v>
      </c>
      <c r="M4351" s="12">
        <v>0</v>
      </c>
      <c r="N4351" s="12">
        <v>0</v>
      </c>
    </row>
    <row r="4352" spans="1:14">
      <c r="A4352" s="11" t="s">
        <v>1524</v>
      </c>
      <c r="B4352" s="12">
        <v>82</v>
      </c>
      <c r="C4352" s="12">
        <v>31</v>
      </c>
      <c r="D4352" s="12" t="s">
        <v>579</v>
      </c>
      <c r="E4352" s="12">
        <v>15</v>
      </c>
      <c r="F4352" s="73">
        <v>4</v>
      </c>
      <c r="G4352" s="21">
        <v>10</v>
      </c>
      <c r="H4352" s="12">
        <v>0</v>
      </c>
      <c r="I4352" s="12">
        <v>246</v>
      </c>
      <c r="J4352" s="12">
        <v>0</v>
      </c>
      <c r="K4352" s="12">
        <v>0</v>
      </c>
      <c r="L4352" s="12">
        <v>0</v>
      </c>
      <c r="M4352" s="12">
        <v>0</v>
      </c>
      <c r="N4352" s="12">
        <v>0</v>
      </c>
    </row>
    <row r="4353" spans="1:14">
      <c r="A4353" s="11" t="s">
        <v>1524</v>
      </c>
      <c r="B4353" s="12">
        <v>82</v>
      </c>
      <c r="C4353" s="12">
        <v>31</v>
      </c>
      <c r="D4353" s="12" t="s">
        <v>577</v>
      </c>
      <c r="E4353" s="12">
        <v>15</v>
      </c>
      <c r="F4353" s="73">
        <v>4</v>
      </c>
      <c r="G4353" s="21">
        <v>10</v>
      </c>
      <c r="H4353" s="12">
        <v>0</v>
      </c>
      <c r="I4353" s="12">
        <v>246</v>
      </c>
      <c r="J4353" s="12">
        <v>0</v>
      </c>
      <c r="K4353" s="12">
        <v>0</v>
      </c>
      <c r="L4353" s="12">
        <v>0</v>
      </c>
      <c r="M4353" s="12">
        <v>0</v>
      </c>
      <c r="N4353" s="12">
        <v>0</v>
      </c>
    </row>
    <row r="4354" spans="1:14">
      <c r="A4354" s="11" t="s">
        <v>1525</v>
      </c>
      <c r="B4354" s="12">
        <v>82</v>
      </c>
      <c r="C4354" s="12">
        <v>31</v>
      </c>
      <c r="D4354" s="12" t="s">
        <v>568</v>
      </c>
      <c r="E4354" s="12">
        <v>15</v>
      </c>
      <c r="F4354" s="73">
        <v>4</v>
      </c>
      <c r="G4354" s="21">
        <v>10</v>
      </c>
      <c r="H4354" s="12">
        <v>0</v>
      </c>
      <c r="I4354" s="12">
        <v>246</v>
      </c>
      <c r="J4354" s="12">
        <v>0</v>
      </c>
      <c r="K4354" s="12">
        <v>0</v>
      </c>
      <c r="L4354" s="12">
        <v>0</v>
      </c>
      <c r="M4354" s="12">
        <v>0</v>
      </c>
      <c r="N4354" s="12">
        <v>0</v>
      </c>
    </row>
    <row r="4355" spans="1:14">
      <c r="A4355" s="11" t="s">
        <v>1525</v>
      </c>
      <c r="B4355" s="12">
        <v>82</v>
      </c>
      <c r="C4355" s="12">
        <v>31</v>
      </c>
      <c r="D4355" s="12" t="s">
        <v>566</v>
      </c>
      <c r="E4355" s="12">
        <v>15</v>
      </c>
      <c r="F4355" s="73">
        <v>4</v>
      </c>
      <c r="G4355" s="21">
        <v>10</v>
      </c>
      <c r="H4355" s="12">
        <v>0</v>
      </c>
      <c r="I4355" s="12">
        <v>246</v>
      </c>
      <c r="J4355" s="12">
        <v>0</v>
      </c>
      <c r="K4355" s="12">
        <v>0</v>
      </c>
      <c r="L4355" s="12">
        <v>0</v>
      </c>
      <c r="M4355" s="12">
        <v>0</v>
      </c>
      <c r="N4355" s="12">
        <v>0</v>
      </c>
    </row>
    <row r="4356" spans="1:14">
      <c r="A4356" s="11" t="s">
        <v>1525</v>
      </c>
      <c r="B4356" s="12">
        <v>82</v>
      </c>
      <c r="C4356" s="12">
        <v>31</v>
      </c>
      <c r="D4356" s="12" t="s">
        <v>1495</v>
      </c>
      <c r="E4356" s="12">
        <v>15</v>
      </c>
      <c r="F4356" s="73">
        <v>4</v>
      </c>
      <c r="G4356" s="21">
        <v>10</v>
      </c>
      <c r="H4356" s="12">
        <v>0</v>
      </c>
      <c r="I4356" s="12">
        <v>246</v>
      </c>
      <c r="J4356" s="12">
        <v>0</v>
      </c>
      <c r="K4356" s="12">
        <v>0</v>
      </c>
      <c r="L4356" s="12">
        <v>0</v>
      </c>
      <c r="M4356" s="12">
        <v>0</v>
      </c>
      <c r="N4356" s="12">
        <v>0</v>
      </c>
    </row>
    <row r="4357" spans="1:14" s="18" customFormat="1">
      <c r="A4357" s="17" t="s">
        <v>1524</v>
      </c>
      <c r="B4357" s="18">
        <v>82</v>
      </c>
      <c r="C4357" s="18">
        <v>31</v>
      </c>
      <c r="D4357" s="18" t="s">
        <v>1504</v>
      </c>
      <c r="E4357" s="18">
        <v>15</v>
      </c>
      <c r="F4357" s="29">
        <v>4</v>
      </c>
      <c r="G4357" s="29">
        <v>60</v>
      </c>
      <c r="H4357" s="18">
        <v>0</v>
      </c>
      <c r="I4357" s="18">
        <v>246</v>
      </c>
      <c r="J4357" s="18">
        <v>0</v>
      </c>
      <c r="K4357" s="18">
        <v>0</v>
      </c>
      <c r="L4357" s="12">
        <v>0</v>
      </c>
      <c r="M4357" s="12">
        <v>0</v>
      </c>
      <c r="N4357" s="12">
        <v>0</v>
      </c>
    </row>
    <row r="4358" spans="1:14" s="18" customFormat="1">
      <c r="A4358" s="17" t="s">
        <v>1524</v>
      </c>
      <c r="B4358" s="18">
        <v>82</v>
      </c>
      <c r="C4358" s="18">
        <v>31</v>
      </c>
      <c r="D4358" s="18" t="s">
        <v>1505</v>
      </c>
      <c r="E4358" s="18">
        <v>15</v>
      </c>
      <c r="F4358" s="29">
        <v>4</v>
      </c>
      <c r="G4358" s="29">
        <v>60</v>
      </c>
      <c r="H4358" s="18">
        <v>0</v>
      </c>
      <c r="I4358" s="18">
        <v>246</v>
      </c>
      <c r="J4358" s="18">
        <v>0</v>
      </c>
      <c r="K4358" s="18">
        <v>0</v>
      </c>
      <c r="L4358" s="12">
        <v>0</v>
      </c>
      <c r="M4358" s="12">
        <v>0</v>
      </c>
      <c r="N4358" s="12">
        <v>0</v>
      </c>
    </row>
    <row r="4359" spans="1:14" s="18" customFormat="1">
      <c r="A4359" s="17" t="s">
        <v>1524</v>
      </c>
      <c r="B4359" s="18">
        <v>82</v>
      </c>
      <c r="C4359" s="18">
        <v>31</v>
      </c>
      <c r="D4359" s="18" t="s">
        <v>1506</v>
      </c>
      <c r="E4359" s="18">
        <v>15</v>
      </c>
      <c r="F4359" s="29">
        <v>4</v>
      </c>
      <c r="G4359" s="29">
        <v>60</v>
      </c>
      <c r="H4359" s="18">
        <v>0</v>
      </c>
      <c r="I4359" s="18">
        <v>246</v>
      </c>
      <c r="J4359" s="18">
        <v>0</v>
      </c>
      <c r="K4359" s="18">
        <v>0</v>
      </c>
      <c r="L4359" s="12">
        <v>0</v>
      </c>
      <c r="M4359" s="12">
        <v>0</v>
      </c>
      <c r="N4359" s="12">
        <v>0</v>
      </c>
    </row>
    <row r="4360" spans="1:14">
      <c r="A4360" s="11" t="s">
        <v>1524</v>
      </c>
      <c r="B4360" s="12">
        <v>29</v>
      </c>
      <c r="C4360" s="12">
        <v>31</v>
      </c>
      <c r="D4360" s="12" t="s">
        <v>579</v>
      </c>
      <c r="E4360" s="12">
        <v>15</v>
      </c>
      <c r="F4360" s="73">
        <v>6</v>
      </c>
      <c r="G4360" s="21">
        <v>10</v>
      </c>
      <c r="H4360" s="12">
        <v>0</v>
      </c>
      <c r="I4360" s="12">
        <v>246</v>
      </c>
      <c r="J4360" s="12">
        <v>0</v>
      </c>
      <c r="K4360" s="12">
        <v>0</v>
      </c>
      <c r="L4360" s="12">
        <v>0</v>
      </c>
      <c r="M4360" s="12">
        <v>0</v>
      </c>
      <c r="N4360" s="12">
        <v>0</v>
      </c>
    </row>
    <row r="4361" spans="1:14">
      <c r="A4361" s="11" t="s">
        <v>1524</v>
      </c>
      <c r="B4361" s="12">
        <v>29</v>
      </c>
      <c r="C4361" s="12">
        <v>31</v>
      </c>
      <c r="D4361" s="12" t="s">
        <v>577</v>
      </c>
      <c r="E4361" s="12">
        <v>15</v>
      </c>
      <c r="F4361" s="73">
        <v>6</v>
      </c>
      <c r="G4361" s="21">
        <v>10</v>
      </c>
      <c r="H4361" s="12">
        <v>0</v>
      </c>
      <c r="I4361" s="12">
        <v>246</v>
      </c>
      <c r="J4361" s="12">
        <v>0</v>
      </c>
      <c r="K4361" s="12">
        <v>0</v>
      </c>
      <c r="L4361" s="12">
        <v>0</v>
      </c>
      <c r="M4361" s="12">
        <v>0</v>
      </c>
      <c r="N4361" s="12">
        <v>0</v>
      </c>
    </row>
    <row r="4362" spans="1:14">
      <c r="A4362" s="11" t="s">
        <v>1525</v>
      </c>
      <c r="B4362" s="12">
        <v>29</v>
      </c>
      <c r="C4362" s="12">
        <v>31</v>
      </c>
      <c r="D4362" s="12" t="s">
        <v>568</v>
      </c>
      <c r="E4362" s="12">
        <v>15</v>
      </c>
      <c r="F4362" s="73">
        <v>6</v>
      </c>
      <c r="G4362" s="21">
        <v>10</v>
      </c>
      <c r="H4362" s="12">
        <v>0</v>
      </c>
      <c r="I4362" s="12">
        <v>246</v>
      </c>
      <c r="J4362" s="12">
        <v>0</v>
      </c>
      <c r="K4362" s="12">
        <v>0</v>
      </c>
      <c r="L4362" s="12">
        <v>0</v>
      </c>
      <c r="M4362" s="12">
        <v>0</v>
      </c>
      <c r="N4362" s="12">
        <v>0</v>
      </c>
    </row>
    <row r="4363" spans="1:14">
      <c r="A4363" s="11" t="s">
        <v>1525</v>
      </c>
      <c r="B4363" s="12">
        <v>29</v>
      </c>
      <c r="C4363" s="12">
        <v>31</v>
      </c>
      <c r="D4363" s="12" t="s">
        <v>566</v>
      </c>
      <c r="E4363" s="12">
        <v>15</v>
      </c>
      <c r="F4363" s="73">
        <v>6</v>
      </c>
      <c r="G4363" s="21">
        <v>10</v>
      </c>
      <c r="H4363" s="12">
        <v>0</v>
      </c>
      <c r="I4363" s="12">
        <v>246</v>
      </c>
      <c r="J4363" s="12">
        <v>0</v>
      </c>
      <c r="K4363" s="12">
        <v>0</v>
      </c>
      <c r="L4363" s="12">
        <v>0</v>
      </c>
      <c r="M4363" s="12">
        <v>0</v>
      </c>
      <c r="N4363" s="12">
        <v>0</v>
      </c>
    </row>
    <row r="4364" spans="1:14">
      <c r="A4364" s="11" t="s">
        <v>1525</v>
      </c>
      <c r="B4364" s="12">
        <v>29</v>
      </c>
      <c r="C4364" s="12">
        <v>31</v>
      </c>
      <c r="D4364" s="12" t="s">
        <v>1495</v>
      </c>
      <c r="E4364" s="12">
        <v>15</v>
      </c>
      <c r="F4364" s="73">
        <v>6</v>
      </c>
      <c r="G4364" s="21">
        <v>10</v>
      </c>
      <c r="H4364" s="12">
        <v>0</v>
      </c>
      <c r="I4364" s="12">
        <v>246</v>
      </c>
      <c r="J4364" s="12">
        <v>0</v>
      </c>
      <c r="K4364" s="12">
        <v>0</v>
      </c>
      <c r="L4364" s="12">
        <v>0</v>
      </c>
      <c r="M4364" s="12">
        <v>0</v>
      </c>
      <c r="N4364" s="12">
        <v>0</v>
      </c>
    </row>
    <row r="4365" spans="1:14" s="18" customFormat="1">
      <c r="A4365" s="17" t="s">
        <v>1524</v>
      </c>
      <c r="B4365" s="18">
        <v>29</v>
      </c>
      <c r="C4365" s="18">
        <v>31</v>
      </c>
      <c r="D4365" s="18" t="s">
        <v>1504</v>
      </c>
      <c r="E4365" s="18">
        <v>15</v>
      </c>
      <c r="F4365" s="29">
        <v>6</v>
      </c>
      <c r="G4365" s="29">
        <v>60</v>
      </c>
      <c r="H4365" s="18">
        <v>0</v>
      </c>
      <c r="I4365" s="18">
        <v>246</v>
      </c>
      <c r="J4365" s="18">
        <v>0</v>
      </c>
      <c r="K4365" s="18">
        <v>0</v>
      </c>
      <c r="L4365" s="12">
        <v>0</v>
      </c>
      <c r="M4365" s="12">
        <v>0</v>
      </c>
      <c r="N4365" s="12">
        <v>0</v>
      </c>
    </row>
    <row r="4366" spans="1:14" s="18" customFormat="1">
      <c r="A4366" s="17" t="s">
        <v>1524</v>
      </c>
      <c r="B4366" s="18">
        <v>29</v>
      </c>
      <c r="C4366" s="18">
        <v>31</v>
      </c>
      <c r="D4366" s="18" t="s">
        <v>1505</v>
      </c>
      <c r="E4366" s="18">
        <v>15</v>
      </c>
      <c r="F4366" s="29">
        <v>6</v>
      </c>
      <c r="G4366" s="29">
        <v>60</v>
      </c>
      <c r="H4366" s="18">
        <v>0</v>
      </c>
      <c r="I4366" s="18">
        <v>246</v>
      </c>
      <c r="J4366" s="18">
        <v>0</v>
      </c>
      <c r="K4366" s="18">
        <v>0</v>
      </c>
      <c r="L4366" s="12">
        <v>0</v>
      </c>
      <c r="M4366" s="12">
        <v>0</v>
      </c>
      <c r="N4366" s="12">
        <v>0</v>
      </c>
    </row>
    <row r="4367" spans="1:14" s="18" customFormat="1">
      <c r="A4367" s="17" t="s">
        <v>1525</v>
      </c>
      <c r="B4367" s="18">
        <v>29</v>
      </c>
      <c r="C4367" s="18">
        <v>31</v>
      </c>
      <c r="D4367" s="18" t="s">
        <v>1506</v>
      </c>
      <c r="E4367" s="18">
        <v>15</v>
      </c>
      <c r="F4367" s="29">
        <v>6</v>
      </c>
      <c r="G4367" s="29">
        <v>60</v>
      </c>
      <c r="H4367" s="18">
        <v>0</v>
      </c>
      <c r="I4367" s="18">
        <v>246</v>
      </c>
      <c r="J4367" s="18">
        <v>0</v>
      </c>
      <c r="K4367" s="18">
        <v>0</v>
      </c>
      <c r="L4367" s="12">
        <v>0</v>
      </c>
      <c r="M4367" s="12">
        <v>0</v>
      </c>
      <c r="N4367" s="12">
        <v>0</v>
      </c>
    </row>
    <row r="4368" spans="1:14">
      <c r="A4368" s="11" t="s">
        <v>1524</v>
      </c>
      <c r="B4368" s="12">
        <v>47</v>
      </c>
      <c r="C4368" s="12">
        <v>20</v>
      </c>
      <c r="D4368" s="12" t="s">
        <v>579</v>
      </c>
      <c r="E4368" s="12">
        <v>15</v>
      </c>
      <c r="F4368" s="73">
        <v>4</v>
      </c>
      <c r="G4368" s="21">
        <v>10</v>
      </c>
      <c r="H4368" s="12">
        <v>0</v>
      </c>
      <c r="I4368" s="12">
        <v>246</v>
      </c>
      <c r="J4368" s="12">
        <v>0</v>
      </c>
      <c r="K4368" s="12">
        <v>0</v>
      </c>
      <c r="L4368" s="12">
        <v>0</v>
      </c>
      <c r="M4368" s="12">
        <v>0</v>
      </c>
      <c r="N4368" s="12">
        <v>0</v>
      </c>
    </row>
    <row r="4369" spans="1:14">
      <c r="A4369" s="11" t="s">
        <v>1524</v>
      </c>
      <c r="B4369" s="12">
        <v>47</v>
      </c>
      <c r="C4369" s="12">
        <v>20</v>
      </c>
      <c r="D4369" s="12" t="s">
        <v>577</v>
      </c>
      <c r="E4369" s="12">
        <v>15</v>
      </c>
      <c r="F4369" s="73">
        <v>4</v>
      </c>
      <c r="G4369" s="21">
        <v>10</v>
      </c>
      <c r="H4369" s="12">
        <v>0</v>
      </c>
      <c r="I4369" s="12">
        <v>246</v>
      </c>
      <c r="J4369" s="12">
        <v>0</v>
      </c>
      <c r="K4369" s="12">
        <v>0</v>
      </c>
      <c r="L4369" s="12">
        <v>0</v>
      </c>
      <c r="M4369" s="12">
        <v>0</v>
      </c>
      <c r="N4369" s="12">
        <v>0</v>
      </c>
    </row>
    <row r="4370" spans="1:14">
      <c r="A4370" s="11" t="s">
        <v>1525</v>
      </c>
      <c r="B4370" s="12">
        <v>47</v>
      </c>
      <c r="C4370" s="12">
        <v>20</v>
      </c>
      <c r="D4370" s="12" t="s">
        <v>568</v>
      </c>
      <c r="E4370" s="12">
        <v>15</v>
      </c>
      <c r="F4370" s="73">
        <v>4</v>
      </c>
      <c r="G4370" s="21">
        <v>10</v>
      </c>
      <c r="H4370" s="12">
        <v>0</v>
      </c>
      <c r="I4370" s="12">
        <v>246</v>
      </c>
      <c r="J4370" s="12">
        <v>0</v>
      </c>
      <c r="K4370" s="12">
        <v>0</v>
      </c>
      <c r="L4370" s="12">
        <v>0</v>
      </c>
      <c r="M4370" s="12">
        <v>0</v>
      </c>
      <c r="N4370" s="12">
        <v>0</v>
      </c>
    </row>
    <row r="4371" spans="1:14">
      <c r="A4371" s="11" t="s">
        <v>1525</v>
      </c>
      <c r="B4371" s="12">
        <v>47</v>
      </c>
      <c r="C4371" s="12">
        <v>20</v>
      </c>
      <c r="D4371" s="12" t="s">
        <v>566</v>
      </c>
      <c r="E4371" s="12">
        <v>15</v>
      </c>
      <c r="F4371" s="73">
        <v>4</v>
      </c>
      <c r="G4371" s="21">
        <v>10</v>
      </c>
      <c r="H4371" s="12">
        <v>0</v>
      </c>
      <c r="I4371" s="12">
        <v>246</v>
      </c>
      <c r="J4371" s="12">
        <v>0</v>
      </c>
      <c r="K4371" s="12">
        <v>0</v>
      </c>
      <c r="L4371" s="12">
        <v>0</v>
      </c>
      <c r="M4371" s="12">
        <v>0</v>
      </c>
      <c r="N4371" s="12">
        <v>0</v>
      </c>
    </row>
    <row r="4372" spans="1:14">
      <c r="A4372" s="11" t="s">
        <v>1525</v>
      </c>
      <c r="B4372" s="12">
        <v>47</v>
      </c>
      <c r="C4372" s="12">
        <v>20</v>
      </c>
      <c r="D4372" s="12" t="s">
        <v>1495</v>
      </c>
      <c r="E4372" s="12">
        <v>15</v>
      </c>
      <c r="F4372" s="73">
        <v>4</v>
      </c>
      <c r="G4372" s="21">
        <v>10</v>
      </c>
      <c r="H4372" s="12">
        <v>0</v>
      </c>
      <c r="I4372" s="12">
        <v>246</v>
      </c>
      <c r="J4372" s="12">
        <v>0</v>
      </c>
      <c r="K4372" s="12">
        <v>0</v>
      </c>
      <c r="L4372" s="12">
        <v>0</v>
      </c>
      <c r="M4372" s="12">
        <v>0</v>
      </c>
      <c r="N4372" s="12">
        <v>0</v>
      </c>
    </row>
    <row r="4373" spans="1:14" s="18" customFormat="1">
      <c r="A4373" s="17" t="s">
        <v>1524</v>
      </c>
      <c r="B4373" s="18">
        <v>47</v>
      </c>
      <c r="C4373" s="18">
        <v>20</v>
      </c>
      <c r="D4373" s="18" t="s">
        <v>1504</v>
      </c>
      <c r="E4373" s="18">
        <v>15</v>
      </c>
      <c r="F4373" s="29">
        <v>4</v>
      </c>
      <c r="G4373" s="29">
        <v>60</v>
      </c>
      <c r="H4373" s="18">
        <v>0</v>
      </c>
      <c r="I4373" s="18">
        <v>246</v>
      </c>
      <c r="J4373" s="18">
        <v>0</v>
      </c>
      <c r="K4373" s="18">
        <v>0</v>
      </c>
      <c r="L4373" s="12">
        <v>0</v>
      </c>
      <c r="M4373" s="12">
        <v>0</v>
      </c>
      <c r="N4373" s="12">
        <v>0</v>
      </c>
    </row>
    <row r="4374" spans="1:14" s="18" customFormat="1">
      <c r="A4374" s="17" t="s">
        <v>1524</v>
      </c>
      <c r="B4374" s="18">
        <v>47</v>
      </c>
      <c r="C4374" s="18">
        <v>20</v>
      </c>
      <c r="D4374" s="18" t="s">
        <v>1505</v>
      </c>
      <c r="E4374" s="18">
        <v>15</v>
      </c>
      <c r="F4374" s="29">
        <v>4</v>
      </c>
      <c r="G4374" s="29">
        <v>60</v>
      </c>
      <c r="H4374" s="18">
        <v>0</v>
      </c>
      <c r="I4374" s="18">
        <v>246</v>
      </c>
      <c r="J4374" s="18">
        <v>0</v>
      </c>
      <c r="K4374" s="18">
        <v>0</v>
      </c>
      <c r="L4374" s="12">
        <v>0</v>
      </c>
      <c r="M4374" s="12">
        <v>0</v>
      </c>
      <c r="N4374" s="12">
        <v>0</v>
      </c>
    </row>
    <row r="4375" spans="1:14" s="18" customFormat="1">
      <c r="A4375" s="17" t="s">
        <v>1525</v>
      </c>
      <c r="B4375" s="18">
        <v>47</v>
      </c>
      <c r="C4375" s="18">
        <v>20</v>
      </c>
      <c r="D4375" s="18" t="s">
        <v>1506</v>
      </c>
      <c r="E4375" s="18">
        <v>15</v>
      </c>
      <c r="F4375" s="29">
        <v>4</v>
      </c>
      <c r="G4375" s="29">
        <v>60</v>
      </c>
      <c r="H4375" s="18">
        <v>0</v>
      </c>
      <c r="I4375" s="18">
        <v>246</v>
      </c>
      <c r="J4375" s="18">
        <v>0</v>
      </c>
      <c r="K4375" s="18">
        <v>0</v>
      </c>
      <c r="L4375" s="12">
        <v>0</v>
      </c>
      <c r="M4375" s="12">
        <v>0</v>
      </c>
      <c r="N4375" s="12">
        <v>0</v>
      </c>
    </row>
    <row r="4377" spans="1:14">
      <c r="A4377" s="11" t="s">
        <v>1526</v>
      </c>
    </row>
    <row r="4378" spans="1:14">
      <c r="A4378" s="11" t="s">
        <v>1527</v>
      </c>
      <c r="B4378" s="12">
        <v>50</v>
      </c>
      <c r="C4378" s="12">
        <v>50</v>
      </c>
      <c r="D4378" s="12" t="s">
        <v>579</v>
      </c>
      <c r="E4378" s="12">
        <v>50</v>
      </c>
      <c r="F4378" s="73">
        <v>15</v>
      </c>
      <c r="G4378" s="73">
        <v>60</v>
      </c>
      <c r="H4378" s="12">
        <v>0</v>
      </c>
      <c r="I4378" s="12">
        <v>246</v>
      </c>
      <c r="J4378" s="12">
        <v>0</v>
      </c>
      <c r="K4378" s="12">
        <v>0</v>
      </c>
      <c r="L4378" s="12">
        <v>0</v>
      </c>
      <c r="M4378" s="12">
        <v>0</v>
      </c>
      <c r="N4378" s="12">
        <v>0</v>
      </c>
    </row>
    <row r="4379" spans="1:14">
      <c r="A4379" s="11" t="s">
        <v>1527</v>
      </c>
      <c r="B4379" s="12">
        <v>50</v>
      </c>
      <c r="C4379" s="12">
        <v>50</v>
      </c>
      <c r="D4379" s="12" t="s">
        <v>577</v>
      </c>
      <c r="E4379" s="12">
        <v>50</v>
      </c>
      <c r="F4379" s="73">
        <v>15</v>
      </c>
      <c r="G4379" s="73">
        <v>60</v>
      </c>
      <c r="H4379" s="12">
        <v>0</v>
      </c>
      <c r="I4379" s="12">
        <v>246</v>
      </c>
      <c r="J4379" s="12">
        <v>0</v>
      </c>
      <c r="K4379" s="12">
        <v>0</v>
      </c>
      <c r="L4379" s="12">
        <v>0</v>
      </c>
      <c r="M4379" s="12">
        <v>0</v>
      </c>
      <c r="N4379" s="12">
        <v>0</v>
      </c>
    </row>
    <row r="4380" spans="1:14">
      <c r="A4380" s="11" t="s">
        <v>1527</v>
      </c>
      <c r="B4380" s="12">
        <v>50</v>
      </c>
      <c r="C4380" s="12">
        <v>50</v>
      </c>
      <c r="D4380" s="12" t="s">
        <v>568</v>
      </c>
      <c r="E4380" s="12">
        <v>50</v>
      </c>
      <c r="F4380" s="73">
        <v>15</v>
      </c>
      <c r="G4380" s="73">
        <v>60</v>
      </c>
      <c r="H4380" s="12">
        <v>0</v>
      </c>
      <c r="I4380" s="12">
        <v>246</v>
      </c>
      <c r="J4380" s="12">
        <v>0</v>
      </c>
      <c r="K4380" s="12">
        <v>0</v>
      </c>
      <c r="L4380" s="12">
        <v>0</v>
      </c>
      <c r="M4380" s="12">
        <v>0</v>
      </c>
      <c r="N4380" s="12">
        <v>0</v>
      </c>
    </row>
    <row r="4381" spans="1:14">
      <c r="A4381" s="11" t="s">
        <v>1527</v>
      </c>
      <c r="B4381" s="12">
        <v>50</v>
      </c>
      <c r="C4381" s="12">
        <v>50</v>
      </c>
      <c r="D4381" s="12" t="s">
        <v>566</v>
      </c>
      <c r="E4381" s="12">
        <v>50</v>
      </c>
      <c r="F4381" s="73">
        <v>15</v>
      </c>
      <c r="G4381" s="73">
        <v>60</v>
      </c>
      <c r="H4381" s="12">
        <v>0</v>
      </c>
      <c r="I4381" s="12">
        <v>246</v>
      </c>
      <c r="J4381" s="12">
        <v>0</v>
      </c>
      <c r="K4381" s="12">
        <v>0</v>
      </c>
      <c r="L4381" s="12">
        <v>0</v>
      </c>
      <c r="M4381" s="12">
        <v>0</v>
      </c>
      <c r="N4381" s="12">
        <v>0</v>
      </c>
    </row>
    <row r="4382" spans="1:14">
      <c r="A4382" s="11" t="s">
        <v>1527</v>
      </c>
      <c r="B4382" s="12">
        <v>50</v>
      </c>
      <c r="C4382" s="12">
        <v>50</v>
      </c>
      <c r="D4382" s="12" t="s">
        <v>1495</v>
      </c>
      <c r="E4382" s="12">
        <v>50</v>
      </c>
      <c r="F4382" s="73">
        <v>15</v>
      </c>
      <c r="G4382" s="73">
        <v>60</v>
      </c>
      <c r="H4382" s="12">
        <v>0</v>
      </c>
      <c r="I4382" s="12">
        <v>246</v>
      </c>
      <c r="J4382" s="12">
        <v>0</v>
      </c>
      <c r="K4382" s="12">
        <v>0</v>
      </c>
      <c r="L4382" s="12">
        <v>0</v>
      </c>
      <c r="M4382" s="12">
        <v>0</v>
      </c>
      <c r="N4382" s="12">
        <v>0</v>
      </c>
    </row>
    <row r="4383" spans="1:14">
      <c r="A4383" s="11" t="s">
        <v>1527</v>
      </c>
      <c r="B4383" s="12">
        <v>50</v>
      </c>
      <c r="C4383" s="12">
        <v>50</v>
      </c>
      <c r="D4383" s="12" t="s">
        <v>567</v>
      </c>
      <c r="E4383" s="12">
        <v>50</v>
      </c>
      <c r="F4383" s="73">
        <v>2</v>
      </c>
      <c r="G4383" s="73">
        <v>60</v>
      </c>
      <c r="H4383" s="12">
        <v>0</v>
      </c>
      <c r="I4383" s="12">
        <v>246</v>
      </c>
      <c r="J4383" s="12">
        <v>0</v>
      </c>
      <c r="K4383" s="12">
        <v>0</v>
      </c>
      <c r="L4383" s="12">
        <v>0</v>
      </c>
      <c r="M4383" s="12">
        <v>0</v>
      </c>
      <c r="N4383" s="12">
        <v>0</v>
      </c>
    </row>
    <row r="4384" spans="1:14">
      <c r="A4384" s="11" t="s">
        <v>1527</v>
      </c>
      <c r="B4384" s="12">
        <v>50</v>
      </c>
      <c r="C4384" s="12">
        <v>50</v>
      </c>
      <c r="D4384" s="12" t="s">
        <v>565</v>
      </c>
      <c r="E4384" s="12">
        <v>50</v>
      </c>
      <c r="F4384" s="73">
        <v>2</v>
      </c>
      <c r="G4384" s="73">
        <v>60</v>
      </c>
      <c r="H4384" s="12">
        <v>0</v>
      </c>
      <c r="I4384" s="12">
        <v>246</v>
      </c>
      <c r="J4384" s="12">
        <v>0</v>
      </c>
      <c r="K4384" s="12">
        <v>0</v>
      </c>
      <c r="L4384" s="12">
        <v>0</v>
      </c>
      <c r="M4384" s="12">
        <v>0</v>
      </c>
      <c r="N4384" s="12">
        <v>0</v>
      </c>
    </row>
    <row r="4385" spans="1:14">
      <c r="A4385" s="11" t="s">
        <v>1527</v>
      </c>
      <c r="B4385" s="12">
        <v>50</v>
      </c>
      <c r="C4385" s="12">
        <v>50</v>
      </c>
      <c r="D4385" s="12" t="s">
        <v>564</v>
      </c>
      <c r="E4385" s="12">
        <v>50</v>
      </c>
      <c r="F4385" s="73">
        <v>2</v>
      </c>
      <c r="G4385" s="73">
        <v>60</v>
      </c>
      <c r="H4385" s="12">
        <v>0</v>
      </c>
      <c r="I4385" s="12">
        <v>246</v>
      </c>
      <c r="J4385" s="12">
        <v>0</v>
      </c>
      <c r="K4385" s="12">
        <v>0</v>
      </c>
      <c r="L4385" s="12">
        <v>0</v>
      </c>
      <c r="M4385" s="12">
        <v>0</v>
      </c>
      <c r="N4385" s="12">
        <v>0</v>
      </c>
    </row>
    <row r="4386" spans="1:14" s="18" customFormat="1">
      <c r="A4386" s="17" t="s">
        <v>1527</v>
      </c>
      <c r="B4386" s="18">
        <v>50</v>
      </c>
      <c r="C4386" s="18">
        <v>50</v>
      </c>
      <c r="D4386" s="18" t="s">
        <v>1504</v>
      </c>
      <c r="E4386" s="18">
        <v>50</v>
      </c>
      <c r="F4386" s="29">
        <v>10</v>
      </c>
      <c r="G4386" s="29">
        <v>60</v>
      </c>
      <c r="H4386" s="18">
        <v>0</v>
      </c>
      <c r="I4386" s="18">
        <v>246</v>
      </c>
      <c r="J4386" s="18">
        <v>0</v>
      </c>
      <c r="K4386" s="18">
        <v>0</v>
      </c>
      <c r="L4386" s="12">
        <v>0</v>
      </c>
      <c r="M4386" s="12">
        <v>0</v>
      </c>
      <c r="N4386" s="12">
        <v>0</v>
      </c>
    </row>
    <row r="4387" spans="1:14" s="18" customFormat="1">
      <c r="A4387" s="17" t="s">
        <v>1527</v>
      </c>
      <c r="B4387" s="18">
        <v>50</v>
      </c>
      <c r="C4387" s="18">
        <v>50</v>
      </c>
      <c r="D4387" s="18" t="s">
        <v>1505</v>
      </c>
      <c r="E4387" s="18">
        <v>50</v>
      </c>
      <c r="F4387" s="29">
        <v>10</v>
      </c>
      <c r="G4387" s="29">
        <v>60</v>
      </c>
      <c r="H4387" s="18">
        <v>0</v>
      </c>
      <c r="I4387" s="18">
        <v>246</v>
      </c>
      <c r="J4387" s="18">
        <v>0</v>
      </c>
      <c r="K4387" s="18">
        <v>0</v>
      </c>
      <c r="L4387" s="12">
        <v>0</v>
      </c>
      <c r="M4387" s="12">
        <v>0</v>
      </c>
      <c r="N4387" s="12">
        <v>0</v>
      </c>
    </row>
    <row r="4388" spans="1:14" s="18" customFormat="1">
      <c r="A4388" s="17" t="s">
        <v>1527</v>
      </c>
      <c r="B4388" s="18">
        <v>50</v>
      </c>
      <c r="C4388" s="18">
        <v>50</v>
      </c>
      <c r="D4388" s="18" t="s">
        <v>1506</v>
      </c>
      <c r="E4388" s="18">
        <v>50</v>
      </c>
      <c r="F4388" s="29">
        <v>10</v>
      </c>
      <c r="G4388" s="29">
        <v>60</v>
      </c>
      <c r="H4388" s="18">
        <v>0</v>
      </c>
      <c r="I4388" s="18">
        <v>246</v>
      </c>
      <c r="J4388" s="18">
        <v>0</v>
      </c>
      <c r="K4388" s="18">
        <v>0</v>
      </c>
      <c r="L4388" s="12">
        <v>0</v>
      </c>
      <c r="M4388" s="12">
        <v>0</v>
      </c>
      <c r="N4388" s="12">
        <v>0</v>
      </c>
    </row>
    <row r="4389" spans="1:14">
      <c r="A4389" s="11" t="s">
        <v>1527</v>
      </c>
      <c r="B4389" s="12">
        <v>33</v>
      </c>
      <c r="C4389" s="12">
        <v>74</v>
      </c>
      <c r="D4389" s="12" t="s">
        <v>579</v>
      </c>
      <c r="E4389" s="12">
        <v>15</v>
      </c>
      <c r="F4389" s="73">
        <v>4</v>
      </c>
      <c r="G4389" s="21">
        <v>10</v>
      </c>
      <c r="H4389" s="12">
        <v>0</v>
      </c>
      <c r="I4389" s="12">
        <v>246</v>
      </c>
      <c r="J4389" s="12">
        <v>0</v>
      </c>
      <c r="K4389" s="12">
        <v>0</v>
      </c>
      <c r="L4389" s="12">
        <v>0</v>
      </c>
      <c r="M4389" s="12">
        <v>0</v>
      </c>
      <c r="N4389" s="12">
        <v>0</v>
      </c>
    </row>
    <row r="4390" spans="1:14">
      <c r="A4390" s="11" t="s">
        <v>1528</v>
      </c>
      <c r="B4390" s="12">
        <v>33</v>
      </c>
      <c r="C4390" s="12">
        <v>74</v>
      </c>
      <c r="D4390" s="12" t="s">
        <v>577</v>
      </c>
      <c r="E4390" s="12">
        <v>15</v>
      </c>
      <c r="F4390" s="73">
        <v>4</v>
      </c>
      <c r="G4390" s="21">
        <v>10</v>
      </c>
      <c r="H4390" s="12">
        <v>0</v>
      </c>
      <c r="I4390" s="12">
        <v>246</v>
      </c>
      <c r="J4390" s="12">
        <v>0</v>
      </c>
      <c r="K4390" s="12">
        <v>0</v>
      </c>
      <c r="L4390" s="12">
        <v>0</v>
      </c>
      <c r="M4390" s="12">
        <v>0</v>
      </c>
      <c r="N4390" s="12">
        <v>0</v>
      </c>
    </row>
    <row r="4391" spans="1:14">
      <c r="A4391" s="11" t="s">
        <v>1528</v>
      </c>
      <c r="B4391" s="12">
        <v>33</v>
      </c>
      <c r="C4391" s="12">
        <v>74</v>
      </c>
      <c r="D4391" s="12" t="s">
        <v>568</v>
      </c>
      <c r="E4391" s="12">
        <v>15</v>
      </c>
      <c r="F4391" s="73">
        <v>4</v>
      </c>
      <c r="G4391" s="21">
        <v>10</v>
      </c>
      <c r="H4391" s="12">
        <v>0</v>
      </c>
      <c r="I4391" s="12">
        <v>246</v>
      </c>
      <c r="J4391" s="12">
        <v>0</v>
      </c>
      <c r="K4391" s="12">
        <v>0</v>
      </c>
      <c r="L4391" s="12">
        <v>0</v>
      </c>
      <c r="M4391" s="12">
        <v>0</v>
      </c>
      <c r="N4391" s="12">
        <v>0</v>
      </c>
    </row>
    <row r="4392" spans="1:14">
      <c r="A4392" s="11" t="s">
        <v>1528</v>
      </c>
      <c r="B4392" s="12">
        <v>33</v>
      </c>
      <c r="C4392" s="12">
        <v>74</v>
      </c>
      <c r="D4392" s="12" t="s">
        <v>566</v>
      </c>
      <c r="E4392" s="12">
        <v>15</v>
      </c>
      <c r="F4392" s="73">
        <v>4</v>
      </c>
      <c r="G4392" s="21">
        <v>10</v>
      </c>
      <c r="H4392" s="12">
        <v>0</v>
      </c>
      <c r="I4392" s="12">
        <v>246</v>
      </c>
      <c r="J4392" s="12">
        <v>0</v>
      </c>
      <c r="K4392" s="12">
        <v>0</v>
      </c>
      <c r="L4392" s="12">
        <v>0</v>
      </c>
      <c r="M4392" s="12">
        <v>0</v>
      </c>
      <c r="N4392" s="12">
        <v>0</v>
      </c>
    </row>
    <row r="4393" spans="1:14">
      <c r="A4393" s="11" t="s">
        <v>1528</v>
      </c>
      <c r="B4393" s="12">
        <v>33</v>
      </c>
      <c r="C4393" s="12">
        <v>74</v>
      </c>
      <c r="D4393" s="12" t="s">
        <v>1495</v>
      </c>
      <c r="E4393" s="12">
        <v>15</v>
      </c>
      <c r="F4393" s="73">
        <v>4</v>
      </c>
      <c r="G4393" s="21">
        <v>10</v>
      </c>
      <c r="H4393" s="12">
        <v>0</v>
      </c>
      <c r="I4393" s="12">
        <v>246</v>
      </c>
      <c r="J4393" s="12">
        <v>0</v>
      </c>
      <c r="K4393" s="12">
        <v>0</v>
      </c>
      <c r="L4393" s="12">
        <v>0</v>
      </c>
      <c r="M4393" s="12">
        <v>0</v>
      </c>
      <c r="N4393" s="12">
        <v>0</v>
      </c>
    </row>
    <row r="4394" spans="1:14" s="18" customFormat="1">
      <c r="A4394" s="17" t="s">
        <v>1527</v>
      </c>
      <c r="B4394" s="18">
        <v>33</v>
      </c>
      <c r="C4394" s="18">
        <v>74</v>
      </c>
      <c r="D4394" s="18" t="s">
        <v>1504</v>
      </c>
      <c r="E4394" s="18">
        <v>15</v>
      </c>
      <c r="F4394" s="29">
        <v>4</v>
      </c>
      <c r="G4394" s="29">
        <v>60</v>
      </c>
      <c r="H4394" s="18">
        <v>0</v>
      </c>
      <c r="I4394" s="18">
        <v>246</v>
      </c>
      <c r="J4394" s="18">
        <v>0</v>
      </c>
      <c r="K4394" s="18">
        <v>0</v>
      </c>
      <c r="L4394" s="12">
        <v>0</v>
      </c>
      <c r="M4394" s="12">
        <v>0</v>
      </c>
      <c r="N4394" s="12">
        <v>0</v>
      </c>
    </row>
    <row r="4395" spans="1:14" s="18" customFormat="1">
      <c r="A4395" s="17" t="s">
        <v>1527</v>
      </c>
      <c r="B4395" s="18">
        <v>33</v>
      </c>
      <c r="C4395" s="18">
        <v>74</v>
      </c>
      <c r="D4395" s="18" t="s">
        <v>1505</v>
      </c>
      <c r="E4395" s="18">
        <v>15</v>
      </c>
      <c r="F4395" s="29">
        <v>4</v>
      </c>
      <c r="G4395" s="29">
        <v>60</v>
      </c>
      <c r="H4395" s="18">
        <v>0</v>
      </c>
      <c r="I4395" s="18">
        <v>246</v>
      </c>
      <c r="J4395" s="18">
        <v>0</v>
      </c>
      <c r="K4395" s="18">
        <v>0</v>
      </c>
      <c r="L4395" s="12">
        <v>0</v>
      </c>
      <c r="M4395" s="12">
        <v>0</v>
      </c>
      <c r="N4395" s="12">
        <v>0</v>
      </c>
    </row>
    <row r="4396" spans="1:14" s="18" customFormat="1">
      <c r="A4396" s="17" t="s">
        <v>1527</v>
      </c>
      <c r="B4396" s="18">
        <v>33</v>
      </c>
      <c r="C4396" s="18">
        <v>74</v>
      </c>
      <c r="D4396" s="18" t="s">
        <v>1506</v>
      </c>
      <c r="E4396" s="18">
        <v>15</v>
      </c>
      <c r="F4396" s="29">
        <v>4</v>
      </c>
      <c r="G4396" s="29">
        <v>60</v>
      </c>
      <c r="H4396" s="18">
        <v>0</v>
      </c>
      <c r="I4396" s="18">
        <v>246</v>
      </c>
      <c r="J4396" s="18">
        <v>0</v>
      </c>
      <c r="K4396" s="18">
        <v>0</v>
      </c>
      <c r="L4396" s="12">
        <v>0</v>
      </c>
      <c r="M4396" s="12">
        <v>0</v>
      </c>
      <c r="N4396" s="12">
        <v>0</v>
      </c>
    </row>
    <row r="4397" spans="1:14">
      <c r="A4397" s="11" t="s">
        <v>1527</v>
      </c>
      <c r="B4397" s="12">
        <v>32</v>
      </c>
      <c r="C4397" s="12">
        <v>24</v>
      </c>
      <c r="D4397" s="12" t="s">
        <v>579</v>
      </c>
      <c r="E4397" s="12">
        <v>15</v>
      </c>
      <c r="F4397" s="73">
        <v>6</v>
      </c>
      <c r="G4397" s="21">
        <v>10</v>
      </c>
      <c r="H4397" s="12">
        <v>0</v>
      </c>
      <c r="I4397" s="12">
        <v>246</v>
      </c>
      <c r="J4397" s="12">
        <v>0</v>
      </c>
      <c r="K4397" s="12">
        <v>0</v>
      </c>
      <c r="L4397" s="12">
        <v>0</v>
      </c>
      <c r="M4397" s="12">
        <v>0</v>
      </c>
      <c r="N4397" s="12">
        <v>0</v>
      </c>
    </row>
    <row r="4398" spans="1:14">
      <c r="A4398" s="11" t="s">
        <v>1528</v>
      </c>
      <c r="B4398" s="12">
        <v>32</v>
      </c>
      <c r="C4398" s="12">
        <v>24</v>
      </c>
      <c r="D4398" s="12" t="s">
        <v>577</v>
      </c>
      <c r="E4398" s="12">
        <v>15</v>
      </c>
      <c r="F4398" s="73">
        <v>6</v>
      </c>
      <c r="G4398" s="21">
        <v>10</v>
      </c>
      <c r="H4398" s="12">
        <v>0</v>
      </c>
      <c r="I4398" s="12">
        <v>246</v>
      </c>
      <c r="J4398" s="12">
        <v>0</v>
      </c>
      <c r="K4398" s="12">
        <v>0</v>
      </c>
      <c r="L4398" s="12">
        <v>0</v>
      </c>
      <c r="M4398" s="12">
        <v>0</v>
      </c>
      <c r="N4398" s="12">
        <v>0</v>
      </c>
    </row>
    <row r="4399" spans="1:14">
      <c r="A4399" s="11" t="s">
        <v>1528</v>
      </c>
      <c r="B4399" s="12">
        <v>32</v>
      </c>
      <c r="C4399" s="12">
        <v>24</v>
      </c>
      <c r="D4399" s="12" t="s">
        <v>568</v>
      </c>
      <c r="E4399" s="12">
        <v>15</v>
      </c>
      <c r="F4399" s="73">
        <v>6</v>
      </c>
      <c r="G4399" s="21">
        <v>10</v>
      </c>
      <c r="H4399" s="12">
        <v>0</v>
      </c>
      <c r="I4399" s="12">
        <v>246</v>
      </c>
      <c r="J4399" s="12">
        <v>0</v>
      </c>
      <c r="K4399" s="12">
        <v>0</v>
      </c>
      <c r="L4399" s="12">
        <v>0</v>
      </c>
      <c r="M4399" s="12">
        <v>0</v>
      </c>
      <c r="N4399" s="12">
        <v>0</v>
      </c>
    </row>
    <row r="4400" spans="1:14">
      <c r="A4400" s="11" t="s">
        <v>1528</v>
      </c>
      <c r="B4400" s="12">
        <v>32</v>
      </c>
      <c r="C4400" s="12">
        <v>24</v>
      </c>
      <c r="D4400" s="12" t="s">
        <v>566</v>
      </c>
      <c r="E4400" s="12">
        <v>15</v>
      </c>
      <c r="F4400" s="73">
        <v>6</v>
      </c>
      <c r="G4400" s="21">
        <v>10</v>
      </c>
      <c r="H4400" s="12">
        <v>0</v>
      </c>
      <c r="I4400" s="12">
        <v>246</v>
      </c>
      <c r="J4400" s="12">
        <v>0</v>
      </c>
      <c r="K4400" s="12">
        <v>0</v>
      </c>
      <c r="L4400" s="12">
        <v>0</v>
      </c>
      <c r="M4400" s="12">
        <v>0</v>
      </c>
      <c r="N4400" s="12">
        <v>0</v>
      </c>
    </row>
    <row r="4401" spans="1:14">
      <c r="A4401" s="11" t="s">
        <v>1528</v>
      </c>
      <c r="B4401" s="12">
        <v>32</v>
      </c>
      <c r="C4401" s="12">
        <v>24</v>
      </c>
      <c r="D4401" s="12" t="s">
        <v>1495</v>
      </c>
      <c r="E4401" s="12">
        <v>15</v>
      </c>
      <c r="F4401" s="73">
        <v>6</v>
      </c>
      <c r="G4401" s="21">
        <v>10</v>
      </c>
      <c r="H4401" s="12">
        <v>0</v>
      </c>
      <c r="I4401" s="12">
        <v>246</v>
      </c>
      <c r="J4401" s="12">
        <v>0</v>
      </c>
      <c r="K4401" s="12">
        <v>0</v>
      </c>
      <c r="L4401" s="12">
        <v>0</v>
      </c>
      <c r="M4401" s="12">
        <v>0</v>
      </c>
      <c r="N4401" s="12">
        <v>0</v>
      </c>
    </row>
    <row r="4402" spans="1:14" s="18" customFormat="1">
      <c r="A4402" s="17" t="s">
        <v>1527</v>
      </c>
      <c r="B4402" s="18">
        <v>32</v>
      </c>
      <c r="C4402" s="18">
        <v>24</v>
      </c>
      <c r="D4402" s="18" t="s">
        <v>1504</v>
      </c>
      <c r="E4402" s="18">
        <v>15</v>
      </c>
      <c r="F4402" s="29">
        <v>6</v>
      </c>
      <c r="G4402" s="29">
        <v>60</v>
      </c>
      <c r="H4402" s="18">
        <v>0</v>
      </c>
      <c r="I4402" s="18">
        <v>246</v>
      </c>
      <c r="J4402" s="18">
        <v>0</v>
      </c>
      <c r="K4402" s="18">
        <v>0</v>
      </c>
      <c r="L4402" s="12">
        <v>0</v>
      </c>
      <c r="M4402" s="12">
        <v>0</v>
      </c>
      <c r="N4402" s="12">
        <v>0</v>
      </c>
    </row>
    <row r="4403" spans="1:14" s="18" customFormat="1">
      <c r="A4403" s="17" t="s">
        <v>1527</v>
      </c>
      <c r="B4403" s="18">
        <v>32</v>
      </c>
      <c r="C4403" s="18">
        <v>24</v>
      </c>
      <c r="D4403" s="18" t="s">
        <v>1505</v>
      </c>
      <c r="E4403" s="18">
        <v>15</v>
      </c>
      <c r="F4403" s="29">
        <v>6</v>
      </c>
      <c r="G4403" s="29">
        <v>60</v>
      </c>
      <c r="H4403" s="18">
        <v>0</v>
      </c>
      <c r="I4403" s="18">
        <v>246</v>
      </c>
      <c r="J4403" s="18">
        <v>0</v>
      </c>
      <c r="K4403" s="18">
        <v>0</v>
      </c>
      <c r="L4403" s="12">
        <v>0</v>
      </c>
      <c r="M4403" s="12">
        <v>0</v>
      </c>
      <c r="N4403" s="12">
        <v>0</v>
      </c>
    </row>
    <row r="4404" spans="1:14" s="18" customFormat="1">
      <c r="A4404" s="17" t="s">
        <v>1527</v>
      </c>
      <c r="B4404" s="18">
        <v>32</v>
      </c>
      <c r="C4404" s="18">
        <v>24</v>
      </c>
      <c r="D4404" s="18" t="s">
        <v>1506</v>
      </c>
      <c r="E4404" s="18">
        <v>15</v>
      </c>
      <c r="F4404" s="29">
        <v>6</v>
      </c>
      <c r="G4404" s="29">
        <v>60</v>
      </c>
      <c r="H4404" s="18">
        <v>0</v>
      </c>
      <c r="I4404" s="18">
        <v>246</v>
      </c>
      <c r="J4404" s="18">
        <v>0</v>
      </c>
      <c r="K4404" s="18">
        <v>0</v>
      </c>
      <c r="L4404" s="12">
        <v>0</v>
      </c>
      <c r="M4404" s="12">
        <v>0</v>
      </c>
      <c r="N4404" s="12">
        <v>0</v>
      </c>
    </row>
    <row r="4405" spans="1:14">
      <c r="A4405" s="11" t="s">
        <v>1527</v>
      </c>
      <c r="B4405" s="12">
        <v>66</v>
      </c>
      <c r="C4405" s="12">
        <v>60</v>
      </c>
      <c r="D4405" s="12" t="s">
        <v>579</v>
      </c>
      <c r="E4405" s="12">
        <v>15</v>
      </c>
      <c r="F4405" s="73">
        <v>4</v>
      </c>
      <c r="G4405" s="21">
        <v>10</v>
      </c>
      <c r="H4405" s="12">
        <v>0</v>
      </c>
      <c r="I4405" s="12">
        <v>246</v>
      </c>
      <c r="J4405" s="12">
        <v>0</v>
      </c>
      <c r="K4405" s="12">
        <v>0</v>
      </c>
      <c r="L4405" s="12">
        <v>0</v>
      </c>
      <c r="M4405" s="12">
        <v>0</v>
      </c>
      <c r="N4405" s="12">
        <v>0</v>
      </c>
    </row>
    <row r="4406" spans="1:14">
      <c r="A4406" s="11" t="s">
        <v>1528</v>
      </c>
      <c r="B4406" s="12">
        <v>66</v>
      </c>
      <c r="C4406" s="12">
        <v>60</v>
      </c>
      <c r="D4406" s="12" t="s">
        <v>577</v>
      </c>
      <c r="E4406" s="12">
        <v>15</v>
      </c>
      <c r="F4406" s="73">
        <v>4</v>
      </c>
      <c r="G4406" s="21">
        <v>10</v>
      </c>
      <c r="H4406" s="12">
        <v>0</v>
      </c>
      <c r="I4406" s="12">
        <v>246</v>
      </c>
      <c r="J4406" s="12">
        <v>0</v>
      </c>
      <c r="K4406" s="12">
        <v>0</v>
      </c>
      <c r="L4406" s="12">
        <v>0</v>
      </c>
      <c r="M4406" s="12">
        <v>0</v>
      </c>
      <c r="N4406" s="12">
        <v>0</v>
      </c>
    </row>
    <row r="4407" spans="1:14">
      <c r="A4407" s="11" t="s">
        <v>1528</v>
      </c>
      <c r="B4407" s="12">
        <v>66</v>
      </c>
      <c r="C4407" s="12">
        <v>60</v>
      </c>
      <c r="D4407" s="12" t="s">
        <v>568</v>
      </c>
      <c r="E4407" s="12">
        <v>15</v>
      </c>
      <c r="F4407" s="73">
        <v>4</v>
      </c>
      <c r="G4407" s="21">
        <v>10</v>
      </c>
      <c r="H4407" s="12">
        <v>0</v>
      </c>
      <c r="I4407" s="12">
        <v>246</v>
      </c>
      <c r="J4407" s="12">
        <v>0</v>
      </c>
      <c r="K4407" s="12">
        <v>0</v>
      </c>
      <c r="L4407" s="12">
        <v>0</v>
      </c>
      <c r="M4407" s="12">
        <v>0</v>
      </c>
      <c r="N4407" s="12">
        <v>0</v>
      </c>
    </row>
    <row r="4408" spans="1:14">
      <c r="A4408" s="11" t="s">
        <v>1528</v>
      </c>
      <c r="B4408" s="12">
        <v>66</v>
      </c>
      <c r="C4408" s="12">
        <v>60</v>
      </c>
      <c r="D4408" s="12" t="s">
        <v>566</v>
      </c>
      <c r="E4408" s="12">
        <v>15</v>
      </c>
      <c r="F4408" s="73">
        <v>4</v>
      </c>
      <c r="G4408" s="21">
        <v>10</v>
      </c>
      <c r="H4408" s="12">
        <v>0</v>
      </c>
      <c r="I4408" s="12">
        <v>246</v>
      </c>
      <c r="J4408" s="12">
        <v>0</v>
      </c>
      <c r="K4408" s="12">
        <v>0</v>
      </c>
      <c r="L4408" s="12">
        <v>0</v>
      </c>
      <c r="M4408" s="12">
        <v>0</v>
      </c>
      <c r="N4408" s="12">
        <v>0</v>
      </c>
    </row>
    <row r="4409" spans="1:14">
      <c r="A4409" s="11" t="s">
        <v>1528</v>
      </c>
      <c r="B4409" s="12">
        <v>66</v>
      </c>
      <c r="C4409" s="12">
        <v>60</v>
      </c>
      <c r="D4409" s="12" t="s">
        <v>1495</v>
      </c>
      <c r="E4409" s="12">
        <v>15</v>
      </c>
      <c r="F4409" s="73">
        <v>4</v>
      </c>
      <c r="G4409" s="21">
        <v>10</v>
      </c>
      <c r="H4409" s="12">
        <v>0</v>
      </c>
      <c r="I4409" s="12">
        <v>246</v>
      </c>
      <c r="J4409" s="12">
        <v>0</v>
      </c>
      <c r="K4409" s="12">
        <v>0</v>
      </c>
      <c r="L4409" s="12">
        <v>0</v>
      </c>
      <c r="M4409" s="12">
        <v>0</v>
      </c>
      <c r="N4409" s="12">
        <v>0</v>
      </c>
    </row>
    <row r="4410" spans="1:14" s="18" customFormat="1">
      <c r="A4410" s="17" t="s">
        <v>1527</v>
      </c>
      <c r="B4410" s="18">
        <v>66</v>
      </c>
      <c r="C4410" s="18">
        <v>60</v>
      </c>
      <c r="D4410" s="18" t="s">
        <v>1504</v>
      </c>
      <c r="E4410" s="18">
        <v>15</v>
      </c>
      <c r="F4410" s="29">
        <v>4</v>
      </c>
      <c r="G4410" s="29">
        <v>60</v>
      </c>
      <c r="H4410" s="18">
        <v>0</v>
      </c>
      <c r="I4410" s="18">
        <v>246</v>
      </c>
      <c r="J4410" s="18">
        <v>0</v>
      </c>
      <c r="K4410" s="18">
        <v>0</v>
      </c>
      <c r="L4410" s="12">
        <v>0</v>
      </c>
      <c r="M4410" s="12">
        <v>0</v>
      </c>
      <c r="N4410" s="12">
        <v>0</v>
      </c>
    </row>
    <row r="4411" spans="1:14" s="18" customFormat="1">
      <c r="A4411" s="17" t="s">
        <v>1527</v>
      </c>
      <c r="B4411" s="18">
        <v>66</v>
      </c>
      <c r="C4411" s="18">
        <v>60</v>
      </c>
      <c r="D4411" s="18" t="s">
        <v>1505</v>
      </c>
      <c r="E4411" s="18">
        <v>15</v>
      </c>
      <c r="F4411" s="29">
        <v>4</v>
      </c>
      <c r="G4411" s="29">
        <v>60</v>
      </c>
      <c r="H4411" s="18">
        <v>0</v>
      </c>
      <c r="I4411" s="18">
        <v>246</v>
      </c>
      <c r="J4411" s="18">
        <v>0</v>
      </c>
      <c r="K4411" s="18">
        <v>0</v>
      </c>
      <c r="L4411" s="12">
        <v>0</v>
      </c>
      <c r="M4411" s="12">
        <v>0</v>
      </c>
      <c r="N4411" s="12">
        <v>0</v>
      </c>
    </row>
    <row r="4412" spans="1:14" s="18" customFormat="1">
      <c r="A4412" s="17" t="s">
        <v>1527</v>
      </c>
      <c r="B4412" s="18">
        <v>66</v>
      </c>
      <c r="C4412" s="18">
        <v>60</v>
      </c>
      <c r="D4412" s="18" t="s">
        <v>1506</v>
      </c>
      <c r="E4412" s="18">
        <v>15</v>
      </c>
      <c r="F4412" s="29">
        <v>4</v>
      </c>
      <c r="G4412" s="29">
        <v>60</v>
      </c>
      <c r="H4412" s="18">
        <v>0</v>
      </c>
      <c r="I4412" s="18">
        <v>246</v>
      </c>
      <c r="J4412" s="18">
        <v>0</v>
      </c>
      <c r="K4412" s="18">
        <v>0</v>
      </c>
      <c r="L4412" s="12">
        <v>0</v>
      </c>
      <c r="M4412" s="12">
        <v>0</v>
      </c>
      <c r="N4412" s="12">
        <v>0</v>
      </c>
    </row>
    <row r="4413" spans="1:14">
      <c r="A4413" s="11" t="s">
        <v>1527</v>
      </c>
      <c r="B4413" s="12">
        <v>88</v>
      </c>
      <c r="C4413" s="12">
        <v>66</v>
      </c>
      <c r="D4413" s="12" t="s">
        <v>579</v>
      </c>
      <c r="E4413" s="12">
        <v>15</v>
      </c>
      <c r="F4413" s="73">
        <v>4</v>
      </c>
      <c r="G4413" s="21">
        <v>10</v>
      </c>
      <c r="H4413" s="12">
        <v>0</v>
      </c>
      <c r="I4413" s="12">
        <v>246</v>
      </c>
      <c r="J4413" s="12">
        <v>0</v>
      </c>
      <c r="K4413" s="12">
        <v>0</v>
      </c>
      <c r="L4413" s="12">
        <v>0</v>
      </c>
      <c r="M4413" s="12">
        <v>0</v>
      </c>
      <c r="N4413" s="12">
        <v>0</v>
      </c>
    </row>
    <row r="4414" spans="1:14">
      <c r="A4414" s="11" t="s">
        <v>1528</v>
      </c>
      <c r="B4414" s="12">
        <v>88</v>
      </c>
      <c r="C4414" s="12">
        <v>66</v>
      </c>
      <c r="D4414" s="12" t="s">
        <v>577</v>
      </c>
      <c r="E4414" s="12">
        <v>15</v>
      </c>
      <c r="F4414" s="73">
        <v>4</v>
      </c>
      <c r="G4414" s="21">
        <v>10</v>
      </c>
      <c r="H4414" s="12">
        <v>0</v>
      </c>
      <c r="I4414" s="12">
        <v>246</v>
      </c>
      <c r="J4414" s="12">
        <v>0</v>
      </c>
      <c r="K4414" s="12">
        <v>0</v>
      </c>
      <c r="L4414" s="12">
        <v>0</v>
      </c>
      <c r="M4414" s="12">
        <v>0</v>
      </c>
      <c r="N4414" s="12">
        <v>0</v>
      </c>
    </row>
    <row r="4415" spans="1:14">
      <c r="A4415" s="11" t="s">
        <v>1528</v>
      </c>
      <c r="B4415" s="12">
        <v>88</v>
      </c>
      <c r="C4415" s="12">
        <v>66</v>
      </c>
      <c r="D4415" s="12" t="s">
        <v>568</v>
      </c>
      <c r="E4415" s="12">
        <v>15</v>
      </c>
      <c r="F4415" s="73">
        <v>4</v>
      </c>
      <c r="G4415" s="21">
        <v>10</v>
      </c>
      <c r="H4415" s="12">
        <v>0</v>
      </c>
      <c r="I4415" s="12">
        <v>246</v>
      </c>
      <c r="J4415" s="12">
        <v>0</v>
      </c>
      <c r="K4415" s="12">
        <v>0</v>
      </c>
      <c r="L4415" s="12">
        <v>0</v>
      </c>
      <c r="M4415" s="12">
        <v>0</v>
      </c>
      <c r="N4415" s="12">
        <v>0</v>
      </c>
    </row>
    <row r="4416" spans="1:14">
      <c r="A4416" s="11" t="s">
        <v>1528</v>
      </c>
      <c r="B4416" s="12">
        <v>88</v>
      </c>
      <c r="C4416" s="12">
        <v>66</v>
      </c>
      <c r="D4416" s="12" t="s">
        <v>566</v>
      </c>
      <c r="E4416" s="12">
        <v>15</v>
      </c>
      <c r="F4416" s="73">
        <v>4</v>
      </c>
      <c r="G4416" s="21">
        <v>10</v>
      </c>
      <c r="H4416" s="12">
        <v>0</v>
      </c>
      <c r="I4416" s="12">
        <v>246</v>
      </c>
      <c r="J4416" s="12">
        <v>0</v>
      </c>
      <c r="K4416" s="12">
        <v>0</v>
      </c>
      <c r="L4416" s="12">
        <v>0</v>
      </c>
      <c r="M4416" s="12">
        <v>0</v>
      </c>
      <c r="N4416" s="12">
        <v>0</v>
      </c>
    </row>
    <row r="4417" spans="1:14">
      <c r="A4417" s="11" t="s">
        <v>1528</v>
      </c>
      <c r="B4417" s="12">
        <v>88</v>
      </c>
      <c r="C4417" s="12">
        <v>66</v>
      </c>
      <c r="D4417" s="12" t="s">
        <v>1495</v>
      </c>
      <c r="E4417" s="12">
        <v>15</v>
      </c>
      <c r="F4417" s="73">
        <v>4</v>
      </c>
      <c r="G4417" s="21">
        <v>10</v>
      </c>
      <c r="H4417" s="12">
        <v>0</v>
      </c>
      <c r="I4417" s="12">
        <v>246</v>
      </c>
      <c r="J4417" s="12">
        <v>0</v>
      </c>
      <c r="K4417" s="12">
        <v>0</v>
      </c>
      <c r="L4417" s="12">
        <v>0</v>
      </c>
      <c r="M4417" s="12">
        <v>0</v>
      </c>
      <c r="N4417" s="12">
        <v>0</v>
      </c>
    </row>
    <row r="4418" spans="1:14" s="18" customFormat="1">
      <c r="A4418" s="17" t="s">
        <v>1527</v>
      </c>
      <c r="B4418" s="18">
        <v>88</v>
      </c>
      <c r="C4418" s="18">
        <v>66</v>
      </c>
      <c r="D4418" s="18" t="s">
        <v>1504</v>
      </c>
      <c r="E4418" s="18">
        <v>15</v>
      </c>
      <c r="F4418" s="29">
        <v>4</v>
      </c>
      <c r="G4418" s="29">
        <v>60</v>
      </c>
      <c r="H4418" s="18">
        <v>0</v>
      </c>
      <c r="I4418" s="18">
        <v>246</v>
      </c>
      <c r="J4418" s="18">
        <v>0</v>
      </c>
      <c r="K4418" s="18">
        <v>0</v>
      </c>
      <c r="L4418" s="12">
        <v>0</v>
      </c>
      <c r="M4418" s="12">
        <v>0</v>
      </c>
      <c r="N4418" s="12">
        <v>0</v>
      </c>
    </row>
    <row r="4419" spans="1:14" s="18" customFormat="1">
      <c r="A4419" s="17" t="s">
        <v>1527</v>
      </c>
      <c r="B4419" s="18">
        <v>88</v>
      </c>
      <c r="C4419" s="18">
        <v>66</v>
      </c>
      <c r="D4419" s="18" t="s">
        <v>1505</v>
      </c>
      <c r="E4419" s="18">
        <v>15</v>
      </c>
      <c r="F4419" s="29">
        <v>4</v>
      </c>
      <c r="G4419" s="29">
        <v>60</v>
      </c>
      <c r="H4419" s="18">
        <v>0</v>
      </c>
      <c r="I4419" s="18">
        <v>246</v>
      </c>
      <c r="J4419" s="18">
        <v>0</v>
      </c>
      <c r="K4419" s="18">
        <v>0</v>
      </c>
      <c r="L4419" s="12">
        <v>0</v>
      </c>
      <c r="M4419" s="12">
        <v>0</v>
      </c>
      <c r="N4419" s="12">
        <v>0</v>
      </c>
    </row>
    <row r="4420" spans="1:14" s="18" customFormat="1">
      <c r="A4420" s="17" t="s">
        <v>1527</v>
      </c>
      <c r="B4420" s="18">
        <v>88</v>
      </c>
      <c r="C4420" s="18">
        <v>66</v>
      </c>
      <c r="D4420" s="18" t="s">
        <v>1506</v>
      </c>
      <c r="E4420" s="18">
        <v>15</v>
      </c>
      <c r="F4420" s="29">
        <v>4</v>
      </c>
      <c r="G4420" s="29">
        <v>60</v>
      </c>
      <c r="H4420" s="18">
        <v>0</v>
      </c>
      <c r="I4420" s="18">
        <v>246</v>
      </c>
      <c r="J4420" s="18">
        <v>0</v>
      </c>
      <c r="K4420" s="18">
        <v>0</v>
      </c>
      <c r="L4420" s="12">
        <v>0</v>
      </c>
      <c r="M4420" s="12">
        <v>0</v>
      </c>
      <c r="N4420" s="12">
        <v>0</v>
      </c>
    </row>
    <row r="4421" spans="1:14">
      <c r="A4421" s="11" t="s">
        <v>1527</v>
      </c>
      <c r="B4421" s="12">
        <v>74</v>
      </c>
      <c r="C4421" s="12">
        <v>22</v>
      </c>
      <c r="D4421" s="12" t="s">
        <v>579</v>
      </c>
      <c r="E4421" s="12">
        <v>15</v>
      </c>
      <c r="F4421" s="73">
        <v>6</v>
      </c>
      <c r="G4421" s="21">
        <v>10</v>
      </c>
      <c r="H4421" s="12">
        <v>0</v>
      </c>
      <c r="I4421" s="12">
        <v>246</v>
      </c>
      <c r="J4421" s="12">
        <v>0</v>
      </c>
      <c r="K4421" s="12">
        <v>0</v>
      </c>
      <c r="L4421" s="12">
        <v>0</v>
      </c>
      <c r="M4421" s="12">
        <v>0</v>
      </c>
      <c r="N4421" s="12">
        <v>0</v>
      </c>
    </row>
    <row r="4422" spans="1:14">
      <c r="A4422" s="11" t="s">
        <v>1528</v>
      </c>
      <c r="B4422" s="12">
        <v>74</v>
      </c>
      <c r="C4422" s="12">
        <v>22</v>
      </c>
      <c r="D4422" s="12" t="s">
        <v>577</v>
      </c>
      <c r="E4422" s="12">
        <v>15</v>
      </c>
      <c r="F4422" s="73">
        <v>6</v>
      </c>
      <c r="G4422" s="21">
        <v>10</v>
      </c>
      <c r="H4422" s="12">
        <v>0</v>
      </c>
      <c r="I4422" s="12">
        <v>246</v>
      </c>
      <c r="J4422" s="12">
        <v>0</v>
      </c>
      <c r="K4422" s="12">
        <v>0</v>
      </c>
      <c r="L4422" s="12">
        <v>0</v>
      </c>
      <c r="M4422" s="12">
        <v>0</v>
      </c>
      <c r="N4422" s="12">
        <v>0</v>
      </c>
    </row>
    <row r="4423" spans="1:14">
      <c r="A4423" s="11" t="s">
        <v>1528</v>
      </c>
      <c r="B4423" s="12">
        <v>74</v>
      </c>
      <c r="C4423" s="12">
        <v>22</v>
      </c>
      <c r="D4423" s="12" t="s">
        <v>568</v>
      </c>
      <c r="E4423" s="12">
        <v>15</v>
      </c>
      <c r="F4423" s="73">
        <v>6</v>
      </c>
      <c r="G4423" s="21">
        <v>10</v>
      </c>
      <c r="H4423" s="12">
        <v>0</v>
      </c>
      <c r="I4423" s="12">
        <v>246</v>
      </c>
      <c r="J4423" s="12">
        <v>0</v>
      </c>
      <c r="K4423" s="12">
        <v>0</v>
      </c>
      <c r="L4423" s="12">
        <v>0</v>
      </c>
      <c r="M4423" s="12">
        <v>0</v>
      </c>
      <c r="N4423" s="12">
        <v>0</v>
      </c>
    </row>
    <row r="4424" spans="1:14">
      <c r="A4424" s="11" t="s">
        <v>1528</v>
      </c>
      <c r="B4424" s="12">
        <v>74</v>
      </c>
      <c r="C4424" s="12">
        <v>22</v>
      </c>
      <c r="D4424" s="12" t="s">
        <v>566</v>
      </c>
      <c r="E4424" s="12">
        <v>15</v>
      </c>
      <c r="F4424" s="73">
        <v>6</v>
      </c>
      <c r="G4424" s="21">
        <v>10</v>
      </c>
      <c r="H4424" s="12">
        <v>0</v>
      </c>
      <c r="I4424" s="12">
        <v>246</v>
      </c>
      <c r="J4424" s="12">
        <v>0</v>
      </c>
      <c r="K4424" s="12">
        <v>0</v>
      </c>
      <c r="L4424" s="12">
        <v>0</v>
      </c>
      <c r="M4424" s="12">
        <v>0</v>
      </c>
      <c r="N4424" s="12">
        <v>0</v>
      </c>
    </row>
    <row r="4425" spans="1:14">
      <c r="A4425" s="11" t="s">
        <v>1528</v>
      </c>
      <c r="B4425" s="12">
        <v>74</v>
      </c>
      <c r="C4425" s="12">
        <v>22</v>
      </c>
      <c r="D4425" s="12" t="s">
        <v>1495</v>
      </c>
      <c r="E4425" s="12">
        <v>15</v>
      </c>
      <c r="F4425" s="73">
        <v>6</v>
      </c>
      <c r="G4425" s="21">
        <v>10</v>
      </c>
      <c r="H4425" s="12">
        <v>0</v>
      </c>
      <c r="I4425" s="12">
        <v>246</v>
      </c>
      <c r="J4425" s="12">
        <v>0</v>
      </c>
      <c r="K4425" s="12">
        <v>0</v>
      </c>
      <c r="L4425" s="12">
        <v>0</v>
      </c>
      <c r="M4425" s="12">
        <v>0</v>
      </c>
      <c r="N4425" s="12">
        <v>0</v>
      </c>
    </row>
    <row r="4426" spans="1:14" s="18" customFormat="1">
      <c r="A4426" s="17" t="s">
        <v>1527</v>
      </c>
      <c r="B4426" s="18">
        <v>74</v>
      </c>
      <c r="C4426" s="18">
        <v>22</v>
      </c>
      <c r="D4426" s="18" t="s">
        <v>1504</v>
      </c>
      <c r="E4426" s="18">
        <v>15</v>
      </c>
      <c r="F4426" s="29">
        <v>6</v>
      </c>
      <c r="G4426" s="29">
        <v>60</v>
      </c>
      <c r="H4426" s="18">
        <v>0</v>
      </c>
      <c r="I4426" s="18">
        <v>246</v>
      </c>
      <c r="J4426" s="18">
        <v>0</v>
      </c>
      <c r="K4426" s="18">
        <v>0</v>
      </c>
      <c r="L4426" s="12">
        <v>0</v>
      </c>
      <c r="M4426" s="12">
        <v>0</v>
      </c>
      <c r="N4426" s="12">
        <v>0</v>
      </c>
    </row>
    <row r="4427" spans="1:14" s="18" customFormat="1">
      <c r="A4427" s="17" t="s">
        <v>1527</v>
      </c>
      <c r="B4427" s="18">
        <v>74</v>
      </c>
      <c r="C4427" s="18">
        <v>22</v>
      </c>
      <c r="D4427" s="18" t="s">
        <v>1505</v>
      </c>
      <c r="E4427" s="18">
        <v>15</v>
      </c>
      <c r="F4427" s="29">
        <v>6</v>
      </c>
      <c r="G4427" s="29">
        <v>60</v>
      </c>
      <c r="H4427" s="18">
        <v>0</v>
      </c>
      <c r="I4427" s="18">
        <v>246</v>
      </c>
      <c r="J4427" s="18">
        <v>0</v>
      </c>
      <c r="K4427" s="18">
        <v>0</v>
      </c>
      <c r="L4427" s="12">
        <v>0</v>
      </c>
      <c r="M4427" s="12">
        <v>0</v>
      </c>
      <c r="N4427" s="12">
        <v>0</v>
      </c>
    </row>
    <row r="4428" spans="1:14" s="18" customFormat="1">
      <c r="A4428" s="17" t="s">
        <v>1527</v>
      </c>
      <c r="B4428" s="18">
        <v>74</v>
      </c>
      <c r="C4428" s="18">
        <v>22</v>
      </c>
      <c r="D4428" s="18" t="s">
        <v>1506</v>
      </c>
      <c r="E4428" s="18">
        <v>15</v>
      </c>
      <c r="F4428" s="29">
        <v>6</v>
      </c>
      <c r="G4428" s="29">
        <v>60</v>
      </c>
      <c r="H4428" s="18">
        <v>0</v>
      </c>
      <c r="I4428" s="18">
        <v>246</v>
      </c>
      <c r="J4428" s="18">
        <v>0</v>
      </c>
      <c r="K4428" s="18">
        <v>0</v>
      </c>
      <c r="L4428" s="12">
        <v>0</v>
      </c>
      <c r="M4428" s="12">
        <v>0</v>
      </c>
      <c r="N4428" s="12">
        <v>0</v>
      </c>
    </row>
    <row r="4430" spans="1:14">
      <c r="A4430" s="11" t="s">
        <v>1529</v>
      </c>
    </row>
    <row r="4431" spans="1:14">
      <c r="A4431" s="11" t="s">
        <v>1530</v>
      </c>
      <c r="B4431" s="12">
        <v>22</v>
      </c>
      <c r="C4431" s="12">
        <v>20</v>
      </c>
      <c r="D4431" s="12" t="s">
        <v>579</v>
      </c>
      <c r="E4431" s="12">
        <v>20</v>
      </c>
      <c r="F4431" s="73">
        <v>3</v>
      </c>
      <c r="G4431" s="21">
        <v>8</v>
      </c>
      <c r="H4431" s="12">
        <v>0</v>
      </c>
      <c r="I4431" s="12">
        <v>246</v>
      </c>
      <c r="J4431" s="12">
        <v>0</v>
      </c>
      <c r="K4431" s="12">
        <v>0</v>
      </c>
      <c r="L4431" s="12">
        <v>0</v>
      </c>
      <c r="M4431" s="12">
        <v>0</v>
      </c>
      <c r="N4431" s="12">
        <v>0</v>
      </c>
    </row>
    <row r="4432" spans="1:14">
      <c r="A4432" s="11" t="s">
        <v>1530</v>
      </c>
      <c r="B4432" s="12">
        <v>22</v>
      </c>
      <c r="C4432" s="12">
        <v>20</v>
      </c>
      <c r="D4432" s="12" t="s">
        <v>577</v>
      </c>
      <c r="E4432" s="12">
        <v>20</v>
      </c>
      <c r="F4432" s="73">
        <v>3</v>
      </c>
      <c r="G4432" s="21">
        <v>8</v>
      </c>
      <c r="H4432" s="12">
        <v>0</v>
      </c>
      <c r="I4432" s="12">
        <v>246</v>
      </c>
      <c r="J4432" s="12">
        <v>0</v>
      </c>
      <c r="K4432" s="12">
        <v>0</v>
      </c>
      <c r="L4432" s="12">
        <v>0</v>
      </c>
      <c r="M4432" s="12">
        <v>0</v>
      </c>
      <c r="N4432" s="12">
        <v>0</v>
      </c>
    </row>
    <row r="4433" spans="1:14">
      <c r="A4433" s="11" t="s">
        <v>1530</v>
      </c>
      <c r="B4433" s="12">
        <v>23</v>
      </c>
      <c r="C4433" s="12">
        <v>20</v>
      </c>
      <c r="D4433" s="12" t="s">
        <v>568</v>
      </c>
      <c r="E4433" s="12">
        <v>12</v>
      </c>
      <c r="F4433" s="73">
        <v>3</v>
      </c>
      <c r="G4433" s="21">
        <v>8</v>
      </c>
      <c r="H4433" s="12">
        <v>0</v>
      </c>
      <c r="I4433" s="12">
        <v>246</v>
      </c>
      <c r="J4433" s="12">
        <v>0</v>
      </c>
      <c r="K4433" s="12">
        <v>0</v>
      </c>
      <c r="L4433" s="12">
        <v>0</v>
      </c>
      <c r="M4433" s="12">
        <v>0</v>
      </c>
      <c r="N4433" s="12">
        <v>0</v>
      </c>
    </row>
    <row r="4434" spans="1:14">
      <c r="A4434" s="11" t="s">
        <v>1530</v>
      </c>
      <c r="B4434" s="12">
        <v>23</v>
      </c>
      <c r="C4434" s="12">
        <v>20</v>
      </c>
      <c r="D4434" s="12" t="s">
        <v>566</v>
      </c>
      <c r="E4434" s="12">
        <v>12</v>
      </c>
      <c r="F4434" s="73">
        <v>3</v>
      </c>
      <c r="G4434" s="21">
        <v>8</v>
      </c>
      <c r="H4434" s="12">
        <v>0</v>
      </c>
      <c r="I4434" s="12">
        <v>246</v>
      </c>
      <c r="J4434" s="12">
        <v>0</v>
      </c>
      <c r="K4434" s="12">
        <v>0</v>
      </c>
      <c r="L4434" s="12">
        <v>0</v>
      </c>
      <c r="M4434" s="12">
        <v>0</v>
      </c>
      <c r="N4434" s="12">
        <v>0</v>
      </c>
    </row>
    <row r="4435" spans="1:14">
      <c r="A4435" s="11" t="s">
        <v>1530</v>
      </c>
      <c r="B4435" s="12">
        <v>23</v>
      </c>
      <c r="C4435" s="12">
        <v>20</v>
      </c>
      <c r="D4435" s="12" t="s">
        <v>1495</v>
      </c>
      <c r="E4435" s="12">
        <v>12</v>
      </c>
      <c r="F4435" s="73">
        <v>3</v>
      </c>
      <c r="G4435" s="21">
        <v>8</v>
      </c>
      <c r="H4435" s="12">
        <v>0</v>
      </c>
      <c r="I4435" s="12">
        <v>246</v>
      </c>
      <c r="J4435" s="12">
        <v>0</v>
      </c>
      <c r="K4435" s="12">
        <v>0</v>
      </c>
      <c r="L4435" s="12">
        <v>0</v>
      </c>
      <c r="M4435" s="12">
        <v>0</v>
      </c>
      <c r="N4435" s="12">
        <v>0</v>
      </c>
    </row>
    <row r="4436" spans="1:14">
      <c r="A4436" s="11" t="s">
        <v>1530</v>
      </c>
      <c r="B4436" s="12">
        <v>17</v>
      </c>
      <c r="C4436" s="12">
        <v>26</v>
      </c>
      <c r="D4436" s="12" t="s">
        <v>568</v>
      </c>
      <c r="E4436" s="12">
        <v>4</v>
      </c>
      <c r="F4436" s="73">
        <v>3</v>
      </c>
      <c r="G4436" s="21">
        <v>8</v>
      </c>
      <c r="H4436" s="12">
        <v>0</v>
      </c>
      <c r="I4436" s="12">
        <v>246</v>
      </c>
      <c r="J4436" s="12">
        <v>0</v>
      </c>
      <c r="K4436" s="12">
        <v>0</v>
      </c>
      <c r="L4436" s="12">
        <v>0</v>
      </c>
      <c r="M4436" s="12">
        <v>0</v>
      </c>
      <c r="N4436" s="12">
        <v>0</v>
      </c>
    </row>
    <row r="4437" spans="1:14">
      <c r="A4437" s="11" t="s">
        <v>1530</v>
      </c>
      <c r="B4437" s="12">
        <v>17</v>
      </c>
      <c r="C4437" s="12">
        <v>26</v>
      </c>
      <c r="D4437" s="12" t="s">
        <v>566</v>
      </c>
      <c r="E4437" s="12">
        <v>4</v>
      </c>
      <c r="F4437" s="73">
        <v>3</v>
      </c>
      <c r="G4437" s="21">
        <v>8</v>
      </c>
      <c r="H4437" s="12">
        <v>0</v>
      </c>
      <c r="I4437" s="12">
        <v>246</v>
      </c>
      <c r="J4437" s="12">
        <v>0</v>
      </c>
      <c r="K4437" s="12">
        <v>0</v>
      </c>
      <c r="L4437" s="12">
        <v>0</v>
      </c>
      <c r="M4437" s="12">
        <v>0</v>
      </c>
      <c r="N4437" s="12">
        <v>0</v>
      </c>
    </row>
    <row r="4438" spans="1:14">
      <c r="A4438" s="11" t="s">
        <v>1530</v>
      </c>
      <c r="B4438" s="12">
        <v>17</v>
      </c>
      <c r="C4438" s="12">
        <v>26</v>
      </c>
      <c r="D4438" s="12" t="s">
        <v>1495</v>
      </c>
      <c r="E4438" s="12">
        <v>4</v>
      </c>
      <c r="F4438" s="73">
        <v>3</v>
      </c>
      <c r="G4438" s="21">
        <v>8</v>
      </c>
      <c r="H4438" s="12">
        <v>0</v>
      </c>
      <c r="I4438" s="12">
        <v>246</v>
      </c>
      <c r="J4438" s="12">
        <v>0</v>
      </c>
      <c r="K4438" s="12">
        <v>0</v>
      </c>
      <c r="L4438" s="12">
        <v>0</v>
      </c>
      <c r="M4438" s="12">
        <v>0</v>
      </c>
      <c r="N4438" s="12">
        <v>0</v>
      </c>
    </row>
    <row r="4439" spans="1:14" s="18" customFormat="1">
      <c r="A4439" s="17" t="s">
        <v>1530</v>
      </c>
      <c r="B4439" s="18">
        <v>19</v>
      </c>
      <c r="C4439" s="18">
        <v>24</v>
      </c>
      <c r="D4439" s="18" t="s">
        <v>1531</v>
      </c>
      <c r="E4439" s="18">
        <v>0</v>
      </c>
      <c r="F4439" s="29">
        <v>1</v>
      </c>
      <c r="G4439" s="29">
        <v>120</v>
      </c>
      <c r="H4439" s="18">
        <v>0</v>
      </c>
      <c r="I4439" s="18">
        <v>249</v>
      </c>
      <c r="J4439" s="18">
        <v>0</v>
      </c>
      <c r="K4439" s="18">
        <v>0</v>
      </c>
      <c r="L4439" s="12">
        <v>0</v>
      </c>
      <c r="M4439" s="12">
        <v>0</v>
      </c>
      <c r="N4439" s="12">
        <v>0</v>
      </c>
    </row>
    <row r="4441" spans="1:14">
      <c r="A4441" s="11" t="s">
        <v>1222</v>
      </c>
    </row>
    <row r="4442" spans="1:14">
      <c r="A4442" s="11" t="s">
        <v>1532</v>
      </c>
    </row>
    <row r="4443" spans="1:14">
      <c r="A4443" s="11" t="s">
        <v>1265</v>
      </c>
    </row>
    <row r="4444" spans="1:14">
      <c r="A4444" s="11" t="s">
        <v>1533</v>
      </c>
      <c r="B4444" s="12">
        <v>100</v>
      </c>
      <c r="C4444" s="12">
        <v>100</v>
      </c>
      <c r="D4444" s="12" t="s">
        <v>589</v>
      </c>
      <c r="E4444" s="12">
        <v>100</v>
      </c>
      <c r="F4444" s="73">
        <v>20</v>
      </c>
      <c r="G4444" s="73">
        <v>60</v>
      </c>
      <c r="H4444" s="12">
        <v>0</v>
      </c>
      <c r="I4444" s="12">
        <v>246</v>
      </c>
      <c r="J4444" s="12">
        <v>0</v>
      </c>
      <c r="K4444" s="12">
        <v>0</v>
      </c>
      <c r="L4444" s="12">
        <v>0</v>
      </c>
      <c r="M4444" s="12">
        <v>0</v>
      </c>
      <c r="N4444" s="12">
        <v>0</v>
      </c>
    </row>
    <row r="4445" spans="1:14">
      <c r="A4445" s="11" t="s">
        <v>1267</v>
      </c>
      <c r="B4445" s="12">
        <v>100</v>
      </c>
      <c r="C4445" s="12">
        <v>100</v>
      </c>
      <c r="D4445" s="12" t="s">
        <v>587</v>
      </c>
      <c r="E4445" s="12">
        <v>100</v>
      </c>
      <c r="F4445" s="73">
        <v>20</v>
      </c>
      <c r="G4445" s="73">
        <v>60</v>
      </c>
      <c r="H4445" s="12">
        <v>0</v>
      </c>
      <c r="I4445" s="12">
        <v>246</v>
      </c>
      <c r="J4445" s="12">
        <v>0</v>
      </c>
      <c r="K4445" s="12">
        <v>0</v>
      </c>
      <c r="L4445" s="12">
        <v>0</v>
      </c>
      <c r="M4445" s="12">
        <v>0</v>
      </c>
      <c r="N4445" s="12">
        <v>0</v>
      </c>
    </row>
    <row r="4446" spans="1:14">
      <c r="A4446" s="11" t="s">
        <v>1533</v>
      </c>
      <c r="B4446" s="12">
        <v>100</v>
      </c>
      <c r="C4446" s="12">
        <v>100</v>
      </c>
      <c r="D4446" s="12" t="s">
        <v>581</v>
      </c>
      <c r="E4446" s="12">
        <v>100</v>
      </c>
      <c r="F4446" s="73">
        <v>20</v>
      </c>
      <c r="G4446" s="73">
        <v>60</v>
      </c>
      <c r="H4446" s="12">
        <v>0</v>
      </c>
      <c r="I4446" s="12">
        <v>246</v>
      </c>
      <c r="J4446" s="12">
        <v>0</v>
      </c>
      <c r="K4446" s="12">
        <v>0</v>
      </c>
      <c r="L4446" s="12">
        <v>0</v>
      </c>
      <c r="M4446" s="12">
        <v>0</v>
      </c>
      <c r="N4446" s="12">
        <v>0</v>
      </c>
    </row>
    <row r="4447" spans="1:14">
      <c r="A4447" s="11" t="s">
        <v>1267</v>
      </c>
      <c r="B4447" s="12">
        <v>100</v>
      </c>
      <c r="C4447" s="12">
        <v>100</v>
      </c>
      <c r="D4447" s="12" t="s">
        <v>583</v>
      </c>
      <c r="E4447" s="12">
        <v>100</v>
      </c>
      <c r="F4447" s="73">
        <v>20</v>
      </c>
      <c r="G4447" s="73">
        <v>60</v>
      </c>
      <c r="H4447" s="12">
        <v>0</v>
      </c>
      <c r="I4447" s="12">
        <v>246</v>
      </c>
      <c r="J4447" s="12">
        <v>0</v>
      </c>
      <c r="K4447" s="12">
        <v>0</v>
      </c>
      <c r="L4447" s="12">
        <v>0</v>
      </c>
      <c r="M4447" s="12">
        <v>0</v>
      </c>
      <c r="N4447" s="12">
        <v>0</v>
      </c>
    </row>
    <row r="4448" spans="1:14">
      <c r="A4448" s="11" t="s">
        <v>1267</v>
      </c>
      <c r="B4448" s="12">
        <v>100</v>
      </c>
      <c r="C4448" s="12">
        <v>100</v>
      </c>
      <c r="D4448" s="12" t="s">
        <v>586</v>
      </c>
      <c r="E4448" s="12">
        <v>100</v>
      </c>
      <c r="F4448" s="73">
        <v>2</v>
      </c>
      <c r="G4448" s="73">
        <v>60</v>
      </c>
      <c r="H4448" s="12">
        <v>0</v>
      </c>
      <c r="I4448" s="12">
        <v>246</v>
      </c>
      <c r="J4448" s="12">
        <v>0</v>
      </c>
      <c r="K4448" s="12">
        <v>0</v>
      </c>
      <c r="L4448" s="12">
        <v>0</v>
      </c>
      <c r="M4448" s="12">
        <v>0</v>
      </c>
      <c r="N4448" s="12">
        <v>0</v>
      </c>
    </row>
    <row r="4449" spans="1:14">
      <c r="A4449" s="11" t="s">
        <v>1267</v>
      </c>
      <c r="B4449" s="12">
        <v>100</v>
      </c>
      <c r="C4449" s="12">
        <v>100</v>
      </c>
      <c r="D4449" s="12" t="s">
        <v>588</v>
      </c>
      <c r="E4449" s="12">
        <v>100</v>
      </c>
      <c r="F4449" s="73">
        <v>2</v>
      </c>
      <c r="G4449" s="73">
        <v>60</v>
      </c>
      <c r="H4449" s="12">
        <v>0</v>
      </c>
      <c r="I4449" s="12">
        <v>246</v>
      </c>
      <c r="J4449" s="12">
        <v>0</v>
      </c>
      <c r="K4449" s="12">
        <v>0</v>
      </c>
      <c r="L4449" s="12">
        <v>0</v>
      </c>
      <c r="M4449" s="12">
        <v>0</v>
      </c>
      <c r="N4449" s="12">
        <v>0</v>
      </c>
    </row>
    <row r="4450" spans="1:14">
      <c r="A4450" s="11" t="s">
        <v>1267</v>
      </c>
      <c r="B4450" s="12">
        <v>100</v>
      </c>
      <c r="C4450" s="12">
        <v>100</v>
      </c>
      <c r="D4450" s="12" t="s">
        <v>582</v>
      </c>
      <c r="E4450" s="12">
        <v>100</v>
      </c>
      <c r="F4450" s="73">
        <v>2</v>
      </c>
      <c r="G4450" s="73">
        <v>60</v>
      </c>
      <c r="H4450" s="12">
        <v>0</v>
      </c>
      <c r="I4450" s="12">
        <v>246</v>
      </c>
      <c r="J4450" s="12">
        <v>0</v>
      </c>
      <c r="K4450" s="12">
        <v>0</v>
      </c>
      <c r="L4450" s="12">
        <v>0</v>
      </c>
      <c r="M4450" s="12">
        <v>0</v>
      </c>
      <c r="N4450" s="12">
        <v>0</v>
      </c>
    </row>
    <row r="4451" spans="1:14">
      <c r="A4451" s="11" t="s">
        <v>1267</v>
      </c>
      <c r="B4451" s="12">
        <v>100</v>
      </c>
      <c r="C4451" s="12">
        <v>100</v>
      </c>
      <c r="D4451" s="12" t="s">
        <v>580</v>
      </c>
      <c r="E4451" s="12">
        <v>100</v>
      </c>
      <c r="F4451" s="73">
        <v>2</v>
      </c>
      <c r="G4451" s="73">
        <v>60</v>
      </c>
      <c r="H4451" s="12">
        <v>0</v>
      </c>
      <c r="I4451" s="12">
        <v>246</v>
      </c>
      <c r="J4451" s="12">
        <v>0</v>
      </c>
      <c r="K4451" s="12">
        <v>0</v>
      </c>
      <c r="L4451" s="12">
        <v>0</v>
      </c>
      <c r="M4451" s="12">
        <v>0</v>
      </c>
      <c r="N4451" s="12">
        <v>0</v>
      </c>
    </row>
    <row r="4453" spans="1:14">
      <c r="A4453" s="11" t="s">
        <v>1267</v>
      </c>
      <c r="B4453" s="12">
        <v>162</v>
      </c>
      <c r="C4453" s="12">
        <v>207</v>
      </c>
      <c r="D4453" s="12" t="s">
        <v>589</v>
      </c>
      <c r="E4453" s="12">
        <v>20</v>
      </c>
      <c r="F4453" s="73">
        <v>4</v>
      </c>
      <c r="G4453" s="21">
        <v>15</v>
      </c>
      <c r="H4453" s="12">
        <v>0</v>
      </c>
      <c r="I4453" s="12">
        <v>246</v>
      </c>
      <c r="J4453" s="12">
        <v>0</v>
      </c>
      <c r="K4453" s="12">
        <v>0</v>
      </c>
      <c r="L4453" s="12">
        <v>0</v>
      </c>
      <c r="M4453" s="12">
        <v>0</v>
      </c>
      <c r="N4453" s="12">
        <v>0</v>
      </c>
    </row>
    <row r="4454" spans="1:14">
      <c r="A4454" s="11" t="s">
        <v>1267</v>
      </c>
      <c r="B4454" s="12">
        <v>162</v>
      </c>
      <c r="C4454" s="12">
        <v>207</v>
      </c>
      <c r="D4454" s="12" t="s">
        <v>587</v>
      </c>
      <c r="E4454" s="12">
        <v>20</v>
      </c>
      <c r="F4454" s="73">
        <v>4</v>
      </c>
      <c r="G4454" s="21">
        <v>15</v>
      </c>
      <c r="H4454" s="12">
        <v>0</v>
      </c>
      <c r="I4454" s="12">
        <v>246</v>
      </c>
      <c r="J4454" s="12">
        <v>0</v>
      </c>
      <c r="K4454" s="12">
        <v>0</v>
      </c>
      <c r="L4454" s="12">
        <v>0</v>
      </c>
      <c r="M4454" s="12">
        <v>0</v>
      </c>
      <c r="N4454" s="12">
        <v>0</v>
      </c>
    </row>
    <row r="4455" spans="1:14">
      <c r="A4455" s="11" t="s">
        <v>1267</v>
      </c>
      <c r="B4455" s="12">
        <v>162</v>
      </c>
      <c r="C4455" s="12">
        <v>207</v>
      </c>
      <c r="D4455" s="12" t="s">
        <v>581</v>
      </c>
      <c r="E4455" s="12">
        <v>20</v>
      </c>
      <c r="F4455" s="73">
        <v>4</v>
      </c>
      <c r="G4455" s="21">
        <v>15</v>
      </c>
      <c r="H4455" s="12">
        <v>0</v>
      </c>
      <c r="I4455" s="12">
        <v>246</v>
      </c>
      <c r="J4455" s="12">
        <v>0</v>
      </c>
      <c r="K4455" s="12">
        <v>0</v>
      </c>
      <c r="L4455" s="12">
        <v>0</v>
      </c>
      <c r="M4455" s="12">
        <v>0</v>
      </c>
      <c r="N4455" s="12">
        <v>0</v>
      </c>
    </row>
    <row r="4456" spans="1:14">
      <c r="A4456" s="11" t="s">
        <v>1267</v>
      </c>
      <c r="B4456" s="12">
        <v>162</v>
      </c>
      <c r="C4456" s="12">
        <v>207</v>
      </c>
      <c r="D4456" s="12" t="s">
        <v>583</v>
      </c>
      <c r="E4456" s="12">
        <v>20</v>
      </c>
      <c r="F4456" s="73">
        <v>4</v>
      </c>
      <c r="G4456" s="21">
        <v>15</v>
      </c>
      <c r="H4456" s="12">
        <v>0</v>
      </c>
      <c r="I4456" s="12">
        <v>246</v>
      </c>
      <c r="J4456" s="12">
        <v>0</v>
      </c>
      <c r="K4456" s="12">
        <v>0</v>
      </c>
      <c r="L4456" s="12">
        <v>0</v>
      </c>
      <c r="M4456" s="12">
        <v>0</v>
      </c>
      <c r="N4456" s="12">
        <v>0</v>
      </c>
    </row>
    <row r="4457" spans="1:14">
      <c r="A4457" s="11" t="s">
        <v>1267</v>
      </c>
      <c r="B4457" s="12">
        <v>190</v>
      </c>
      <c r="C4457" s="12">
        <v>110</v>
      </c>
      <c r="D4457" s="12" t="s">
        <v>589</v>
      </c>
      <c r="E4457" s="12">
        <v>20</v>
      </c>
      <c r="F4457" s="73">
        <v>4</v>
      </c>
      <c r="G4457" s="21">
        <v>15</v>
      </c>
      <c r="H4457" s="12">
        <v>0</v>
      </c>
      <c r="I4457" s="12">
        <v>246</v>
      </c>
      <c r="J4457" s="12">
        <v>0</v>
      </c>
      <c r="K4457" s="12">
        <v>0</v>
      </c>
      <c r="L4457" s="12">
        <v>0</v>
      </c>
      <c r="M4457" s="12">
        <v>0</v>
      </c>
      <c r="N4457" s="12">
        <v>0</v>
      </c>
    </row>
    <row r="4458" spans="1:14">
      <c r="A4458" s="11" t="s">
        <v>1267</v>
      </c>
      <c r="B4458" s="12">
        <v>190</v>
      </c>
      <c r="C4458" s="12">
        <v>110</v>
      </c>
      <c r="D4458" s="12" t="s">
        <v>587</v>
      </c>
      <c r="E4458" s="12">
        <v>20</v>
      </c>
      <c r="F4458" s="73">
        <v>4</v>
      </c>
      <c r="G4458" s="21">
        <v>15</v>
      </c>
      <c r="H4458" s="12">
        <v>0</v>
      </c>
      <c r="I4458" s="12">
        <v>246</v>
      </c>
      <c r="J4458" s="12">
        <v>0</v>
      </c>
      <c r="K4458" s="12">
        <v>0</v>
      </c>
      <c r="L4458" s="12">
        <v>0</v>
      </c>
      <c r="M4458" s="12">
        <v>0</v>
      </c>
      <c r="N4458" s="12">
        <v>0</v>
      </c>
    </row>
    <row r="4459" spans="1:14">
      <c r="A4459" s="11" t="s">
        <v>1267</v>
      </c>
      <c r="B4459" s="12">
        <v>190</v>
      </c>
      <c r="C4459" s="12">
        <v>110</v>
      </c>
      <c r="D4459" s="12" t="s">
        <v>581</v>
      </c>
      <c r="E4459" s="12">
        <v>20</v>
      </c>
      <c r="F4459" s="73">
        <v>4</v>
      </c>
      <c r="G4459" s="21">
        <v>15</v>
      </c>
      <c r="H4459" s="12">
        <v>0</v>
      </c>
      <c r="I4459" s="12">
        <v>246</v>
      </c>
      <c r="J4459" s="12">
        <v>0</v>
      </c>
      <c r="K4459" s="12">
        <v>0</v>
      </c>
      <c r="L4459" s="12">
        <v>0</v>
      </c>
      <c r="M4459" s="12">
        <v>0</v>
      </c>
      <c r="N4459" s="12">
        <v>0</v>
      </c>
    </row>
    <row r="4460" spans="1:14">
      <c r="A4460" s="11" t="s">
        <v>1267</v>
      </c>
      <c r="B4460" s="12">
        <v>190</v>
      </c>
      <c r="C4460" s="12">
        <v>110</v>
      </c>
      <c r="D4460" s="12" t="s">
        <v>583</v>
      </c>
      <c r="E4460" s="12">
        <v>20</v>
      </c>
      <c r="F4460" s="73">
        <v>4</v>
      </c>
      <c r="G4460" s="21">
        <v>15</v>
      </c>
      <c r="H4460" s="12">
        <v>0</v>
      </c>
      <c r="I4460" s="12">
        <v>246</v>
      </c>
      <c r="J4460" s="12">
        <v>0</v>
      </c>
      <c r="K4460" s="12">
        <v>0</v>
      </c>
      <c r="L4460" s="12">
        <v>0</v>
      </c>
      <c r="M4460" s="12">
        <v>0</v>
      </c>
      <c r="N4460" s="12">
        <v>0</v>
      </c>
    </row>
    <row r="4461" spans="1:14">
      <c r="A4461" s="11" t="s">
        <v>1267</v>
      </c>
      <c r="B4461" s="12">
        <v>214</v>
      </c>
      <c r="C4461" s="12">
        <v>32</v>
      </c>
      <c r="D4461" s="12" t="s">
        <v>589</v>
      </c>
      <c r="E4461" s="12">
        <v>20</v>
      </c>
      <c r="F4461" s="73">
        <v>4</v>
      </c>
      <c r="G4461" s="21">
        <v>15</v>
      </c>
      <c r="H4461" s="12">
        <v>0</v>
      </c>
      <c r="I4461" s="12">
        <v>246</v>
      </c>
      <c r="J4461" s="12">
        <v>0</v>
      </c>
      <c r="K4461" s="12">
        <v>0</v>
      </c>
      <c r="L4461" s="12">
        <v>0</v>
      </c>
      <c r="M4461" s="12">
        <v>0</v>
      </c>
      <c r="N4461" s="12">
        <v>0</v>
      </c>
    </row>
    <row r="4462" spans="1:14">
      <c r="A4462" s="11" t="s">
        <v>1267</v>
      </c>
      <c r="B4462" s="12">
        <v>214</v>
      </c>
      <c r="C4462" s="12">
        <v>32</v>
      </c>
      <c r="D4462" s="12" t="s">
        <v>587</v>
      </c>
      <c r="E4462" s="12">
        <v>20</v>
      </c>
      <c r="F4462" s="73">
        <v>4</v>
      </c>
      <c r="G4462" s="21">
        <v>15</v>
      </c>
      <c r="H4462" s="12">
        <v>0</v>
      </c>
      <c r="I4462" s="12">
        <v>246</v>
      </c>
      <c r="J4462" s="12">
        <v>0</v>
      </c>
      <c r="K4462" s="12">
        <v>0</v>
      </c>
      <c r="L4462" s="12">
        <v>0</v>
      </c>
      <c r="M4462" s="12">
        <v>0</v>
      </c>
      <c r="N4462" s="12">
        <v>0</v>
      </c>
    </row>
    <row r="4463" spans="1:14">
      <c r="A4463" s="11" t="s">
        <v>1267</v>
      </c>
      <c r="B4463" s="12">
        <v>214</v>
      </c>
      <c r="C4463" s="12">
        <v>32</v>
      </c>
      <c r="D4463" s="12" t="s">
        <v>581</v>
      </c>
      <c r="E4463" s="12">
        <v>20</v>
      </c>
      <c r="F4463" s="73">
        <v>4</v>
      </c>
      <c r="G4463" s="21">
        <v>15</v>
      </c>
      <c r="H4463" s="12">
        <v>0</v>
      </c>
      <c r="I4463" s="12">
        <v>246</v>
      </c>
      <c r="J4463" s="12">
        <v>0</v>
      </c>
      <c r="K4463" s="12">
        <v>0</v>
      </c>
      <c r="L4463" s="12">
        <v>0</v>
      </c>
      <c r="M4463" s="12">
        <v>0</v>
      </c>
      <c r="N4463" s="12">
        <v>0</v>
      </c>
    </row>
    <row r="4464" spans="1:14">
      <c r="A4464" s="11" t="s">
        <v>1267</v>
      </c>
      <c r="B4464" s="12">
        <v>214</v>
      </c>
      <c r="C4464" s="12">
        <v>32</v>
      </c>
      <c r="D4464" s="12" t="s">
        <v>583</v>
      </c>
      <c r="E4464" s="12">
        <v>20</v>
      </c>
      <c r="F4464" s="73">
        <v>4</v>
      </c>
      <c r="G4464" s="21">
        <v>15</v>
      </c>
      <c r="H4464" s="12">
        <v>0</v>
      </c>
      <c r="I4464" s="12">
        <v>246</v>
      </c>
      <c r="J4464" s="12">
        <v>0</v>
      </c>
      <c r="K4464" s="12">
        <v>0</v>
      </c>
      <c r="L4464" s="12">
        <v>0</v>
      </c>
      <c r="M4464" s="12">
        <v>0</v>
      </c>
      <c r="N4464" s="12">
        <v>0</v>
      </c>
    </row>
    <row r="4465" spans="1:14">
      <c r="A4465" s="11" t="s">
        <v>1267</v>
      </c>
      <c r="B4465" s="12">
        <v>158</v>
      </c>
      <c r="C4465" s="12">
        <v>51</v>
      </c>
      <c r="D4465" s="12" t="s">
        <v>589</v>
      </c>
      <c r="E4465" s="12">
        <v>20</v>
      </c>
      <c r="F4465" s="73">
        <v>4</v>
      </c>
      <c r="G4465" s="21">
        <v>15</v>
      </c>
      <c r="H4465" s="12">
        <v>0</v>
      </c>
      <c r="I4465" s="12">
        <v>246</v>
      </c>
      <c r="J4465" s="12">
        <v>0</v>
      </c>
      <c r="K4465" s="12">
        <v>0</v>
      </c>
      <c r="L4465" s="12">
        <v>0</v>
      </c>
      <c r="M4465" s="12">
        <v>0</v>
      </c>
      <c r="N4465" s="12">
        <v>0</v>
      </c>
    </row>
    <row r="4466" spans="1:14">
      <c r="A4466" s="11" t="s">
        <v>1267</v>
      </c>
      <c r="B4466" s="12">
        <v>158</v>
      </c>
      <c r="C4466" s="12">
        <v>51</v>
      </c>
      <c r="D4466" s="12" t="s">
        <v>587</v>
      </c>
      <c r="E4466" s="12">
        <v>20</v>
      </c>
      <c r="F4466" s="73">
        <v>4</v>
      </c>
      <c r="G4466" s="21">
        <v>15</v>
      </c>
      <c r="H4466" s="12">
        <v>0</v>
      </c>
      <c r="I4466" s="12">
        <v>246</v>
      </c>
      <c r="J4466" s="12">
        <v>0</v>
      </c>
      <c r="K4466" s="12">
        <v>0</v>
      </c>
      <c r="L4466" s="12">
        <v>0</v>
      </c>
      <c r="M4466" s="12">
        <v>0</v>
      </c>
      <c r="N4466" s="12">
        <v>0</v>
      </c>
    </row>
    <row r="4467" spans="1:14">
      <c r="A4467" s="11" t="s">
        <v>1267</v>
      </c>
      <c r="B4467" s="12">
        <v>158</v>
      </c>
      <c r="C4467" s="12">
        <v>51</v>
      </c>
      <c r="D4467" s="12" t="s">
        <v>581</v>
      </c>
      <c r="E4467" s="12">
        <v>20</v>
      </c>
      <c r="F4467" s="73">
        <v>4</v>
      </c>
      <c r="G4467" s="21">
        <v>15</v>
      </c>
      <c r="H4467" s="12">
        <v>0</v>
      </c>
      <c r="I4467" s="12">
        <v>246</v>
      </c>
      <c r="J4467" s="12">
        <v>0</v>
      </c>
      <c r="K4467" s="12">
        <v>0</v>
      </c>
      <c r="L4467" s="12">
        <v>0</v>
      </c>
      <c r="M4467" s="12">
        <v>0</v>
      </c>
      <c r="N4467" s="12">
        <v>0</v>
      </c>
    </row>
    <row r="4468" spans="1:14">
      <c r="A4468" s="11" t="s">
        <v>1267</v>
      </c>
      <c r="B4468" s="12">
        <v>158</v>
      </c>
      <c r="C4468" s="12">
        <v>51</v>
      </c>
      <c r="D4468" s="12" t="s">
        <v>583</v>
      </c>
      <c r="E4468" s="12">
        <v>20</v>
      </c>
      <c r="F4468" s="73">
        <v>4</v>
      </c>
      <c r="G4468" s="21">
        <v>15</v>
      </c>
      <c r="H4468" s="12">
        <v>0</v>
      </c>
      <c r="I4468" s="12">
        <v>246</v>
      </c>
      <c r="J4468" s="12">
        <v>0</v>
      </c>
      <c r="K4468" s="12">
        <v>0</v>
      </c>
      <c r="L4468" s="12">
        <v>0</v>
      </c>
      <c r="M4468" s="12">
        <v>0</v>
      </c>
      <c r="N4468" s="12">
        <v>0</v>
      </c>
    </row>
    <row r="4469" spans="1:14">
      <c r="A4469" s="11" t="s">
        <v>1267</v>
      </c>
      <c r="B4469" s="12">
        <v>162</v>
      </c>
      <c r="C4469" s="12">
        <v>180</v>
      </c>
      <c r="D4469" s="12" t="s">
        <v>589</v>
      </c>
      <c r="E4469" s="12">
        <v>20</v>
      </c>
      <c r="F4469" s="73">
        <v>4</v>
      </c>
      <c r="G4469" s="21">
        <v>15</v>
      </c>
      <c r="H4469" s="12">
        <v>0</v>
      </c>
      <c r="I4469" s="12">
        <v>246</v>
      </c>
      <c r="J4469" s="12">
        <v>0</v>
      </c>
      <c r="K4469" s="12">
        <v>0</v>
      </c>
      <c r="L4469" s="12">
        <v>0</v>
      </c>
      <c r="M4469" s="12">
        <v>0</v>
      </c>
      <c r="N4469" s="12">
        <v>0</v>
      </c>
    </row>
    <row r="4470" spans="1:14">
      <c r="A4470" s="11" t="s">
        <v>1267</v>
      </c>
      <c r="B4470" s="12">
        <v>162</v>
      </c>
      <c r="C4470" s="12">
        <v>180</v>
      </c>
      <c r="D4470" s="12" t="s">
        <v>587</v>
      </c>
      <c r="E4470" s="12">
        <v>20</v>
      </c>
      <c r="F4470" s="73">
        <v>4</v>
      </c>
      <c r="G4470" s="21">
        <v>15</v>
      </c>
      <c r="H4470" s="12">
        <v>0</v>
      </c>
      <c r="I4470" s="12">
        <v>246</v>
      </c>
      <c r="J4470" s="12">
        <v>0</v>
      </c>
      <c r="K4470" s="12">
        <v>0</v>
      </c>
      <c r="L4470" s="12">
        <v>0</v>
      </c>
      <c r="M4470" s="12">
        <v>0</v>
      </c>
      <c r="N4470" s="12">
        <v>0</v>
      </c>
    </row>
    <row r="4471" spans="1:14">
      <c r="A4471" s="11" t="s">
        <v>1267</v>
      </c>
      <c r="B4471" s="12">
        <v>162</v>
      </c>
      <c r="C4471" s="12">
        <v>180</v>
      </c>
      <c r="D4471" s="12" t="s">
        <v>581</v>
      </c>
      <c r="E4471" s="12">
        <v>20</v>
      </c>
      <c r="F4471" s="73">
        <v>4</v>
      </c>
      <c r="G4471" s="21">
        <v>15</v>
      </c>
      <c r="H4471" s="12">
        <v>0</v>
      </c>
      <c r="I4471" s="12">
        <v>246</v>
      </c>
      <c r="J4471" s="12">
        <v>0</v>
      </c>
      <c r="K4471" s="12">
        <v>0</v>
      </c>
      <c r="L4471" s="12">
        <v>0</v>
      </c>
      <c r="M4471" s="12">
        <v>0</v>
      </c>
      <c r="N4471" s="12">
        <v>0</v>
      </c>
    </row>
    <row r="4472" spans="1:14">
      <c r="A4472" s="11" t="s">
        <v>1267</v>
      </c>
      <c r="B4472" s="12">
        <v>162</v>
      </c>
      <c r="C4472" s="12">
        <v>180</v>
      </c>
      <c r="D4472" s="12" t="s">
        <v>583</v>
      </c>
      <c r="E4472" s="12">
        <v>20</v>
      </c>
      <c r="F4472" s="73">
        <v>4</v>
      </c>
      <c r="G4472" s="21">
        <v>15</v>
      </c>
      <c r="H4472" s="12">
        <v>0</v>
      </c>
      <c r="I4472" s="12">
        <v>246</v>
      </c>
      <c r="J4472" s="12">
        <v>0</v>
      </c>
      <c r="K4472" s="12">
        <v>0</v>
      </c>
      <c r="L4472" s="12">
        <v>0</v>
      </c>
      <c r="M4472" s="12">
        <v>0</v>
      </c>
      <c r="N4472" s="12">
        <v>0</v>
      </c>
    </row>
    <row r="4473" spans="1:14">
      <c r="A4473" s="11" t="s">
        <v>1267</v>
      </c>
      <c r="B4473" s="12">
        <v>14</v>
      </c>
      <c r="C4473" s="12">
        <v>179</v>
      </c>
      <c r="D4473" s="12" t="s">
        <v>589</v>
      </c>
      <c r="E4473" s="12">
        <v>20</v>
      </c>
      <c r="F4473" s="73">
        <v>4</v>
      </c>
      <c r="G4473" s="21">
        <v>15</v>
      </c>
      <c r="H4473" s="12">
        <v>0</v>
      </c>
      <c r="I4473" s="12">
        <v>246</v>
      </c>
      <c r="J4473" s="12">
        <v>0</v>
      </c>
      <c r="K4473" s="12">
        <v>0</v>
      </c>
      <c r="L4473" s="12">
        <v>0</v>
      </c>
      <c r="M4473" s="12">
        <v>0</v>
      </c>
      <c r="N4473" s="12">
        <v>0</v>
      </c>
    </row>
    <row r="4474" spans="1:14">
      <c r="A4474" s="11" t="s">
        <v>1267</v>
      </c>
      <c r="B4474" s="12">
        <v>14</v>
      </c>
      <c r="C4474" s="12">
        <v>179</v>
      </c>
      <c r="D4474" s="12" t="s">
        <v>587</v>
      </c>
      <c r="E4474" s="12">
        <v>20</v>
      </c>
      <c r="F4474" s="73">
        <v>4</v>
      </c>
      <c r="G4474" s="21">
        <v>15</v>
      </c>
      <c r="H4474" s="12">
        <v>0</v>
      </c>
      <c r="I4474" s="12">
        <v>246</v>
      </c>
      <c r="J4474" s="12">
        <v>0</v>
      </c>
      <c r="K4474" s="12">
        <v>0</v>
      </c>
      <c r="L4474" s="12">
        <v>0</v>
      </c>
      <c r="M4474" s="12">
        <v>0</v>
      </c>
      <c r="N4474" s="12">
        <v>0</v>
      </c>
    </row>
    <row r="4475" spans="1:14">
      <c r="A4475" s="11" t="s">
        <v>1267</v>
      </c>
      <c r="B4475" s="12">
        <v>14</v>
      </c>
      <c r="C4475" s="12">
        <v>179</v>
      </c>
      <c r="D4475" s="12" t="s">
        <v>581</v>
      </c>
      <c r="E4475" s="12">
        <v>20</v>
      </c>
      <c r="F4475" s="73">
        <v>4</v>
      </c>
      <c r="G4475" s="21">
        <v>15</v>
      </c>
      <c r="H4475" s="12">
        <v>0</v>
      </c>
      <c r="I4475" s="12">
        <v>246</v>
      </c>
      <c r="J4475" s="12">
        <v>0</v>
      </c>
      <c r="K4475" s="12">
        <v>0</v>
      </c>
      <c r="L4475" s="12">
        <v>0</v>
      </c>
      <c r="M4475" s="12">
        <v>0</v>
      </c>
      <c r="N4475" s="12">
        <v>0</v>
      </c>
    </row>
    <row r="4476" spans="1:14">
      <c r="A4476" s="11" t="s">
        <v>1267</v>
      </c>
      <c r="B4476" s="12">
        <v>14</v>
      </c>
      <c r="C4476" s="12">
        <v>179</v>
      </c>
      <c r="D4476" s="12" t="s">
        <v>583</v>
      </c>
      <c r="E4476" s="12">
        <v>20</v>
      </c>
      <c r="F4476" s="73">
        <v>4</v>
      </c>
      <c r="G4476" s="21">
        <v>15</v>
      </c>
      <c r="H4476" s="12">
        <v>0</v>
      </c>
      <c r="I4476" s="12">
        <v>246</v>
      </c>
      <c r="J4476" s="12">
        <v>0</v>
      </c>
      <c r="K4476" s="12">
        <v>0</v>
      </c>
      <c r="L4476" s="12">
        <v>0</v>
      </c>
      <c r="M4476" s="12">
        <v>0</v>
      </c>
      <c r="N4476" s="12">
        <v>0</v>
      </c>
    </row>
    <row r="4477" spans="1:14">
      <c r="A4477" s="11" t="s">
        <v>1267</v>
      </c>
      <c r="B4477" s="12">
        <v>74</v>
      </c>
      <c r="C4477" s="12">
        <v>115</v>
      </c>
      <c r="D4477" s="12" t="s">
        <v>589</v>
      </c>
      <c r="E4477" s="12">
        <v>30</v>
      </c>
      <c r="F4477" s="73">
        <v>4</v>
      </c>
      <c r="G4477" s="21">
        <v>15</v>
      </c>
      <c r="H4477" s="12">
        <v>0</v>
      </c>
      <c r="I4477" s="12">
        <v>246</v>
      </c>
      <c r="J4477" s="12">
        <v>0</v>
      </c>
      <c r="K4477" s="12">
        <v>0</v>
      </c>
      <c r="L4477" s="12">
        <v>0</v>
      </c>
      <c r="M4477" s="12">
        <v>0</v>
      </c>
      <c r="N4477" s="12">
        <v>0</v>
      </c>
    </row>
    <row r="4478" spans="1:14">
      <c r="A4478" s="11" t="s">
        <v>1267</v>
      </c>
      <c r="B4478" s="12">
        <v>74</v>
      </c>
      <c r="C4478" s="12">
        <v>115</v>
      </c>
      <c r="D4478" s="12" t="s">
        <v>587</v>
      </c>
      <c r="E4478" s="12">
        <v>30</v>
      </c>
      <c r="F4478" s="73">
        <v>4</v>
      </c>
      <c r="G4478" s="21">
        <v>15</v>
      </c>
      <c r="H4478" s="12">
        <v>0</v>
      </c>
      <c r="I4478" s="12">
        <v>246</v>
      </c>
      <c r="J4478" s="12">
        <v>0</v>
      </c>
      <c r="K4478" s="12">
        <v>0</v>
      </c>
      <c r="L4478" s="12">
        <v>0</v>
      </c>
      <c r="M4478" s="12">
        <v>0</v>
      </c>
      <c r="N4478" s="12">
        <v>0</v>
      </c>
    </row>
    <row r="4479" spans="1:14">
      <c r="A4479" s="11" t="s">
        <v>1267</v>
      </c>
      <c r="B4479" s="12">
        <v>74</v>
      </c>
      <c r="C4479" s="12">
        <v>115</v>
      </c>
      <c r="D4479" s="12" t="s">
        <v>581</v>
      </c>
      <c r="E4479" s="12">
        <v>30</v>
      </c>
      <c r="F4479" s="73">
        <v>4</v>
      </c>
      <c r="G4479" s="21">
        <v>15</v>
      </c>
      <c r="H4479" s="12">
        <v>0</v>
      </c>
      <c r="I4479" s="12">
        <v>246</v>
      </c>
      <c r="J4479" s="12">
        <v>0</v>
      </c>
      <c r="K4479" s="12">
        <v>0</v>
      </c>
      <c r="L4479" s="12">
        <v>0</v>
      </c>
      <c r="M4479" s="12">
        <v>0</v>
      </c>
      <c r="N4479" s="12">
        <v>0</v>
      </c>
    </row>
    <row r="4480" spans="1:14">
      <c r="A4480" s="11" t="s">
        <v>1267</v>
      </c>
      <c r="B4480" s="12">
        <v>74</v>
      </c>
      <c r="C4480" s="12">
        <v>115</v>
      </c>
      <c r="D4480" s="12" t="s">
        <v>583</v>
      </c>
      <c r="E4480" s="12">
        <v>30</v>
      </c>
      <c r="F4480" s="73">
        <v>4</v>
      </c>
      <c r="G4480" s="21">
        <v>15</v>
      </c>
      <c r="H4480" s="12">
        <v>0</v>
      </c>
      <c r="I4480" s="12">
        <v>246</v>
      </c>
      <c r="J4480" s="12">
        <v>0</v>
      </c>
      <c r="K4480" s="12">
        <v>0</v>
      </c>
      <c r="L4480" s="12">
        <v>0</v>
      </c>
      <c r="M4480" s="12">
        <v>0</v>
      </c>
      <c r="N4480" s="12">
        <v>0</v>
      </c>
    </row>
    <row r="4481" spans="1:14">
      <c r="A4481" s="11" t="s">
        <v>1267</v>
      </c>
      <c r="B4481" s="12">
        <v>20</v>
      </c>
      <c r="C4481" s="12">
        <v>98</v>
      </c>
      <c r="D4481" s="12" t="s">
        <v>589</v>
      </c>
      <c r="E4481" s="12">
        <v>20</v>
      </c>
      <c r="F4481" s="73">
        <v>4</v>
      </c>
      <c r="G4481" s="21">
        <v>15</v>
      </c>
      <c r="H4481" s="12">
        <v>0</v>
      </c>
      <c r="I4481" s="12">
        <v>246</v>
      </c>
      <c r="J4481" s="12">
        <v>0</v>
      </c>
      <c r="K4481" s="12">
        <v>0</v>
      </c>
      <c r="L4481" s="12">
        <v>0</v>
      </c>
      <c r="M4481" s="12">
        <v>0</v>
      </c>
      <c r="N4481" s="12">
        <v>0</v>
      </c>
    </row>
    <row r="4482" spans="1:14">
      <c r="A4482" s="11" t="s">
        <v>1267</v>
      </c>
      <c r="B4482" s="12">
        <v>20</v>
      </c>
      <c r="C4482" s="12">
        <v>98</v>
      </c>
      <c r="D4482" s="12" t="s">
        <v>587</v>
      </c>
      <c r="E4482" s="12">
        <v>20</v>
      </c>
      <c r="F4482" s="73">
        <v>4</v>
      </c>
      <c r="G4482" s="21">
        <v>15</v>
      </c>
      <c r="H4482" s="12">
        <v>0</v>
      </c>
      <c r="I4482" s="12">
        <v>246</v>
      </c>
      <c r="J4482" s="12">
        <v>0</v>
      </c>
      <c r="K4482" s="12">
        <v>0</v>
      </c>
      <c r="L4482" s="12">
        <v>0</v>
      </c>
      <c r="M4482" s="12">
        <v>0</v>
      </c>
      <c r="N4482" s="12">
        <v>0</v>
      </c>
    </row>
    <row r="4483" spans="1:14">
      <c r="A4483" s="11" t="s">
        <v>1267</v>
      </c>
      <c r="B4483" s="12">
        <v>20</v>
      </c>
      <c r="C4483" s="12">
        <v>98</v>
      </c>
      <c r="D4483" s="12" t="s">
        <v>581</v>
      </c>
      <c r="E4483" s="12">
        <v>20</v>
      </c>
      <c r="F4483" s="73">
        <v>4</v>
      </c>
      <c r="G4483" s="21">
        <v>15</v>
      </c>
      <c r="H4483" s="12">
        <v>0</v>
      </c>
      <c r="I4483" s="12">
        <v>246</v>
      </c>
      <c r="J4483" s="12">
        <v>0</v>
      </c>
      <c r="K4483" s="12">
        <v>0</v>
      </c>
      <c r="L4483" s="12">
        <v>0</v>
      </c>
      <c r="M4483" s="12">
        <v>0</v>
      </c>
      <c r="N4483" s="12">
        <v>0</v>
      </c>
    </row>
    <row r="4484" spans="1:14">
      <c r="A4484" s="11" t="s">
        <v>1267</v>
      </c>
      <c r="B4484" s="12">
        <v>20</v>
      </c>
      <c r="C4484" s="12">
        <v>98</v>
      </c>
      <c r="D4484" s="12" t="s">
        <v>583</v>
      </c>
      <c r="E4484" s="12">
        <v>20</v>
      </c>
      <c r="F4484" s="73">
        <v>4</v>
      </c>
      <c r="G4484" s="21">
        <v>15</v>
      </c>
      <c r="H4484" s="12">
        <v>0</v>
      </c>
      <c r="I4484" s="12">
        <v>246</v>
      </c>
      <c r="J4484" s="12">
        <v>0</v>
      </c>
      <c r="K4484" s="12">
        <v>0</v>
      </c>
      <c r="L4484" s="12">
        <v>0</v>
      </c>
      <c r="M4484" s="12">
        <v>0</v>
      </c>
      <c r="N4484" s="12">
        <v>0</v>
      </c>
    </row>
    <row r="4485" spans="1:14">
      <c r="A4485" s="11" t="s">
        <v>1267</v>
      </c>
      <c r="B4485" s="12">
        <v>35</v>
      </c>
      <c r="C4485" s="12">
        <v>30</v>
      </c>
      <c r="D4485" s="12" t="s">
        <v>589</v>
      </c>
      <c r="E4485" s="12">
        <v>20</v>
      </c>
      <c r="F4485" s="73">
        <v>4</v>
      </c>
      <c r="G4485" s="21">
        <v>15</v>
      </c>
      <c r="H4485" s="12">
        <v>0</v>
      </c>
      <c r="I4485" s="12">
        <v>246</v>
      </c>
      <c r="J4485" s="12">
        <v>0</v>
      </c>
      <c r="K4485" s="12">
        <v>0</v>
      </c>
      <c r="L4485" s="12">
        <v>0</v>
      </c>
      <c r="M4485" s="12">
        <v>0</v>
      </c>
      <c r="N4485" s="12">
        <v>0</v>
      </c>
    </row>
    <row r="4486" spans="1:14">
      <c r="A4486" s="11" t="s">
        <v>1267</v>
      </c>
      <c r="B4486" s="12">
        <v>35</v>
      </c>
      <c r="C4486" s="12">
        <v>30</v>
      </c>
      <c r="D4486" s="12" t="s">
        <v>587</v>
      </c>
      <c r="E4486" s="12">
        <v>20</v>
      </c>
      <c r="F4486" s="73">
        <v>4</v>
      </c>
      <c r="G4486" s="21">
        <v>15</v>
      </c>
      <c r="H4486" s="12">
        <v>0</v>
      </c>
      <c r="I4486" s="12">
        <v>246</v>
      </c>
      <c r="J4486" s="12">
        <v>0</v>
      </c>
      <c r="K4486" s="12">
        <v>0</v>
      </c>
      <c r="L4486" s="12">
        <v>0</v>
      </c>
      <c r="M4486" s="12">
        <v>0</v>
      </c>
      <c r="N4486" s="12">
        <v>0</v>
      </c>
    </row>
    <row r="4487" spans="1:14">
      <c r="A4487" s="11" t="s">
        <v>1267</v>
      </c>
      <c r="B4487" s="12">
        <v>35</v>
      </c>
      <c r="C4487" s="12">
        <v>30</v>
      </c>
      <c r="D4487" s="12" t="s">
        <v>581</v>
      </c>
      <c r="E4487" s="12">
        <v>20</v>
      </c>
      <c r="F4487" s="73">
        <v>4</v>
      </c>
      <c r="G4487" s="21">
        <v>15</v>
      </c>
      <c r="H4487" s="12">
        <v>0</v>
      </c>
      <c r="I4487" s="12">
        <v>246</v>
      </c>
      <c r="J4487" s="12">
        <v>0</v>
      </c>
      <c r="K4487" s="12">
        <v>0</v>
      </c>
      <c r="L4487" s="12">
        <v>0</v>
      </c>
      <c r="M4487" s="12">
        <v>0</v>
      </c>
      <c r="N4487" s="12">
        <v>0</v>
      </c>
    </row>
    <row r="4488" spans="1:14">
      <c r="A4488" s="11" t="s">
        <v>1267</v>
      </c>
      <c r="B4488" s="12">
        <v>35</v>
      </c>
      <c r="C4488" s="12">
        <v>30</v>
      </c>
      <c r="D4488" s="12" t="s">
        <v>583</v>
      </c>
      <c r="E4488" s="12">
        <v>20</v>
      </c>
      <c r="F4488" s="73">
        <v>4</v>
      </c>
      <c r="G4488" s="21">
        <v>15</v>
      </c>
      <c r="H4488" s="12">
        <v>0</v>
      </c>
      <c r="I4488" s="12">
        <v>246</v>
      </c>
      <c r="J4488" s="12">
        <v>0</v>
      </c>
      <c r="K4488" s="12">
        <v>0</v>
      </c>
      <c r="L4488" s="12">
        <v>0</v>
      </c>
      <c r="M4488" s="12">
        <v>0</v>
      </c>
      <c r="N4488" s="12">
        <v>0</v>
      </c>
    </row>
    <row r="4490" spans="1:14">
      <c r="A4490" s="11" t="s">
        <v>1534</v>
      </c>
    </row>
    <row r="4491" spans="1:14">
      <c r="A4491" s="11" t="s">
        <v>1535</v>
      </c>
      <c r="B4491" s="12">
        <v>100</v>
      </c>
      <c r="C4491" s="12">
        <v>100</v>
      </c>
      <c r="D4491" s="12" t="s">
        <v>589</v>
      </c>
      <c r="E4491" s="12">
        <v>100</v>
      </c>
      <c r="F4491" s="73">
        <v>20</v>
      </c>
      <c r="G4491" s="73">
        <v>60</v>
      </c>
      <c r="H4491" s="12">
        <v>0</v>
      </c>
      <c r="I4491" s="12">
        <v>246</v>
      </c>
      <c r="J4491" s="12">
        <v>0</v>
      </c>
      <c r="K4491" s="12">
        <v>0</v>
      </c>
      <c r="L4491" s="12">
        <v>0</v>
      </c>
      <c r="M4491" s="12">
        <v>0</v>
      </c>
      <c r="N4491" s="12">
        <v>0</v>
      </c>
    </row>
    <row r="4492" spans="1:14">
      <c r="A4492" s="11" t="s">
        <v>1535</v>
      </c>
      <c r="B4492" s="12">
        <v>100</v>
      </c>
      <c r="C4492" s="12">
        <v>100</v>
      </c>
      <c r="D4492" s="12" t="s">
        <v>587</v>
      </c>
      <c r="E4492" s="12">
        <v>100</v>
      </c>
      <c r="F4492" s="73">
        <v>20</v>
      </c>
      <c r="G4492" s="73">
        <v>60</v>
      </c>
      <c r="H4492" s="12">
        <v>0</v>
      </c>
      <c r="I4492" s="12">
        <v>246</v>
      </c>
      <c r="J4492" s="12">
        <v>0</v>
      </c>
      <c r="K4492" s="12">
        <v>0</v>
      </c>
      <c r="L4492" s="12">
        <v>0</v>
      </c>
      <c r="M4492" s="12">
        <v>0</v>
      </c>
      <c r="N4492" s="12">
        <v>0</v>
      </c>
    </row>
    <row r="4493" spans="1:14">
      <c r="A4493" s="11" t="s">
        <v>1535</v>
      </c>
      <c r="B4493" s="12">
        <v>100</v>
      </c>
      <c r="C4493" s="12">
        <v>100</v>
      </c>
      <c r="D4493" s="12" t="s">
        <v>585</v>
      </c>
      <c r="E4493" s="12">
        <v>100</v>
      </c>
      <c r="F4493" s="73">
        <v>20</v>
      </c>
      <c r="G4493" s="73">
        <v>60</v>
      </c>
      <c r="H4493" s="12">
        <v>0</v>
      </c>
      <c r="I4493" s="12">
        <v>246</v>
      </c>
      <c r="J4493" s="12">
        <v>0</v>
      </c>
      <c r="K4493" s="12">
        <v>0</v>
      </c>
      <c r="L4493" s="12">
        <v>0</v>
      </c>
      <c r="M4493" s="12">
        <v>0</v>
      </c>
      <c r="N4493" s="12">
        <v>0</v>
      </c>
    </row>
    <row r="4494" spans="1:14">
      <c r="A4494" s="11" t="s">
        <v>1535</v>
      </c>
      <c r="B4494" s="12">
        <v>100</v>
      </c>
      <c r="C4494" s="12">
        <v>100</v>
      </c>
      <c r="D4494" s="12" t="s">
        <v>588</v>
      </c>
      <c r="E4494" s="12">
        <v>100</v>
      </c>
      <c r="F4494" s="73">
        <v>2</v>
      </c>
      <c r="G4494" s="73">
        <v>60</v>
      </c>
      <c r="H4494" s="12">
        <v>0</v>
      </c>
      <c r="I4494" s="12">
        <v>246</v>
      </c>
      <c r="J4494" s="12">
        <v>0</v>
      </c>
      <c r="K4494" s="12">
        <v>0</v>
      </c>
      <c r="L4494" s="12">
        <v>0</v>
      </c>
      <c r="M4494" s="12">
        <v>0</v>
      </c>
      <c r="N4494" s="12">
        <v>0</v>
      </c>
    </row>
    <row r="4495" spans="1:14">
      <c r="A4495" s="11" t="s">
        <v>1535</v>
      </c>
      <c r="B4495" s="12">
        <v>100</v>
      </c>
      <c r="C4495" s="12">
        <v>100</v>
      </c>
      <c r="D4495" s="12" t="s">
        <v>586</v>
      </c>
      <c r="E4495" s="12">
        <v>100</v>
      </c>
      <c r="F4495" s="73">
        <v>2</v>
      </c>
      <c r="G4495" s="73">
        <v>60</v>
      </c>
      <c r="H4495" s="12">
        <v>0</v>
      </c>
      <c r="I4495" s="12">
        <v>246</v>
      </c>
      <c r="J4495" s="12">
        <v>0</v>
      </c>
      <c r="K4495" s="12">
        <v>0</v>
      </c>
      <c r="L4495" s="12">
        <v>0</v>
      </c>
      <c r="M4495" s="12">
        <v>0</v>
      </c>
      <c r="N4495" s="12">
        <v>0</v>
      </c>
    </row>
    <row r="4496" spans="1:14">
      <c r="A4496" s="11" t="s">
        <v>1535</v>
      </c>
      <c r="B4496" s="12">
        <v>100</v>
      </c>
      <c r="C4496" s="12">
        <v>100</v>
      </c>
      <c r="D4496" s="12" t="s">
        <v>584</v>
      </c>
      <c r="E4496" s="12">
        <v>100</v>
      </c>
      <c r="F4496" s="73">
        <v>2</v>
      </c>
      <c r="G4496" s="73">
        <v>60</v>
      </c>
      <c r="H4496" s="12">
        <v>0</v>
      </c>
      <c r="I4496" s="12">
        <v>246</v>
      </c>
      <c r="J4496" s="12">
        <v>0</v>
      </c>
      <c r="K4496" s="12">
        <v>0</v>
      </c>
      <c r="L4496" s="12">
        <v>0</v>
      </c>
      <c r="M4496" s="12">
        <v>0</v>
      </c>
      <c r="N4496" s="12">
        <v>0</v>
      </c>
    </row>
    <row r="4498" spans="1:14">
      <c r="A4498" s="11" t="s">
        <v>1536</v>
      </c>
      <c r="B4498" s="12">
        <v>179</v>
      </c>
      <c r="C4498" s="12">
        <v>43</v>
      </c>
      <c r="D4498" s="12" t="s">
        <v>589</v>
      </c>
      <c r="E4498" s="12">
        <v>20</v>
      </c>
      <c r="F4498" s="73">
        <v>4</v>
      </c>
      <c r="G4498" s="21">
        <v>15</v>
      </c>
      <c r="H4498" s="12">
        <v>0</v>
      </c>
      <c r="I4498" s="12">
        <v>246</v>
      </c>
      <c r="J4498" s="12">
        <v>0</v>
      </c>
      <c r="K4498" s="12">
        <v>0</v>
      </c>
      <c r="L4498" s="12">
        <v>0</v>
      </c>
      <c r="M4498" s="12">
        <v>0</v>
      </c>
      <c r="N4498" s="12">
        <v>0</v>
      </c>
    </row>
    <row r="4499" spans="1:14">
      <c r="A4499" s="11" t="s">
        <v>1535</v>
      </c>
      <c r="B4499" s="12">
        <v>179</v>
      </c>
      <c r="C4499" s="12">
        <v>43</v>
      </c>
      <c r="D4499" s="12" t="s">
        <v>587</v>
      </c>
      <c r="E4499" s="12">
        <v>20</v>
      </c>
      <c r="F4499" s="73">
        <v>4</v>
      </c>
      <c r="G4499" s="21">
        <v>15</v>
      </c>
      <c r="H4499" s="12">
        <v>0</v>
      </c>
      <c r="I4499" s="12">
        <v>246</v>
      </c>
      <c r="J4499" s="12">
        <v>0</v>
      </c>
      <c r="K4499" s="12">
        <v>0</v>
      </c>
      <c r="L4499" s="12">
        <v>0</v>
      </c>
      <c r="M4499" s="12">
        <v>0</v>
      </c>
      <c r="N4499" s="12">
        <v>0</v>
      </c>
    </row>
    <row r="4500" spans="1:14">
      <c r="A4500" s="11" t="s">
        <v>1535</v>
      </c>
      <c r="B4500" s="12">
        <v>179</v>
      </c>
      <c r="C4500" s="12">
        <v>43</v>
      </c>
      <c r="D4500" s="12" t="s">
        <v>585</v>
      </c>
      <c r="E4500" s="12">
        <v>20</v>
      </c>
      <c r="F4500" s="73">
        <v>4</v>
      </c>
      <c r="G4500" s="21">
        <v>15</v>
      </c>
      <c r="H4500" s="12">
        <v>0</v>
      </c>
      <c r="I4500" s="12">
        <v>246</v>
      </c>
      <c r="J4500" s="12">
        <v>0</v>
      </c>
      <c r="K4500" s="12">
        <v>0</v>
      </c>
      <c r="L4500" s="12">
        <v>0</v>
      </c>
      <c r="M4500" s="12">
        <v>0</v>
      </c>
      <c r="N4500" s="12">
        <v>0</v>
      </c>
    </row>
    <row r="4501" spans="1:14">
      <c r="A4501" s="11" t="s">
        <v>1536</v>
      </c>
      <c r="B4501" s="12">
        <v>113</v>
      </c>
      <c r="C4501" s="12">
        <v>173</v>
      </c>
      <c r="D4501" s="12" t="s">
        <v>589</v>
      </c>
      <c r="E4501" s="12">
        <v>20</v>
      </c>
      <c r="F4501" s="73">
        <v>4</v>
      </c>
      <c r="G4501" s="21">
        <v>15</v>
      </c>
      <c r="H4501" s="12">
        <v>0</v>
      </c>
      <c r="I4501" s="12">
        <v>246</v>
      </c>
      <c r="J4501" s="12">
        <v>0</v>
      </c>
      <c r="K4501" s="12">
        <v>0</v>
      </c>
      <c r="L4501" s="12">
        <v>0</v>
      </c>
      <c r="M4501" s="12">
        <v>0</v>
      </c>
      <c r="N4501" s="12">
        <v>0</v>
      </c>
    </row>
    <row r="4502" spans="1:14">
      <c r="A4502" s="11" t="s">
        <v>1535</v>
      </c>
      <c r="B4502" s="12">
        <v>113</v>
      </c>
      <c r="C4502" s="12">
        <v>173</v>
      </c>
      <c r="D4502" s="12" t="s">
        <v>587</v>
      </c>
      <c r="E4502" s="12">
        <v>20</v>
      </c>
      <c r="F4502" s="73">
        <v>4</v>
      </c>
      <c r="G4502" s="21">
        <v>15</v>
      </c>
      <c r="H4502" s="12">
        <v>0</v>
      </c>
      <c r="I4502" s="12">
        <v>246</v>
      </c>
      <c r="J4502" s="12">
        <v>0</v>
      </c>
      <c r="K4502" s="12">
        <v>0</v>
      </c>
      <c r="L4502" s="12">
        <v>0</v>
      </c>
      <c r="M4502" s="12">
        <v>0</v>
      </c>
      <c r="N4502" s="12">
        <v>0</v>
      </c>
    </row>
    <row r="4503" spans="1:14">
      <c r="A4503" s="11" t="s">
        <v>1535</v>
      </c>
      <c r="B4503" s="12">
        <v>113</v>
      </c>
      <c r="C4503" s="12">
        <v>173</v>
      </c>
      <c r="D4503" s="12" t="s">
        <v>585</v>
      </c>
      <c r="E4503" s="12">
        <v>20</v>
      </c>
      <c r="F4503" s="73">
        <v>4</v>
      </c>
      <c r="G4503" s="21">
        <v>15</v>
      </c>
      <c r="H4503" s="12">
        <v>0</v>
      </c>
      <c r="I4503" s="12">
        <v>246</v>
      </c>
      <c r="J4503" s="12">
        <v>0</v>
      </c>
      <c r="K4503" s="12">
        <v>0</v>
      </c>
      <c r="L4503" s="12">
        <v>0</v>
      </c>
      <c r="M4503" s="12">
        <v>0</v>
      </c>
      <c r="N4503" s="12">
        <v>0</v>
      </c>
    </row>
    <row r="4504" spans="1:14">
      <c r="A4504" s="11" t="s">
        <v>1536</v>
      </c>
      <c r="B4504" s="12">
        <v>151</v>
      </c>
      <c r="C4504" s="12">
        <v>168</v>
      </c>
      <c r="D4504" s="12" t="s">
        <v>589</v>
      </c>
      <c r="E4504" s="12">
        <v>30</v>
      </c>
      <c r="F4504" s="73">
        <v>4</v>
      </c>
      <c r="G4504" s="21">
        <v>15</v>
      </c>
      <c r="H4504" s="12">
        <v>0</v>
      </c>
      <c r="I4504" s="12">
        <v>246</v>
      </c>
      <c r="J4504" s="12">
        <v>0</v>
      </c>
      <c r="K4504" s="12">
        <v>0</v>
      </c>
      <c r="L4504" s="12">
        <v>0</v>
      </c>
      <c r="M4504" s="12">
        <v>0</v>
      </c>
      <c r="N4504" s="12">
        <v>0</v>
      </c>
    </row>
    <row r="4505" spans="1:14">
      <c r="A4505" s="11" t="s">
        <v>1535</v>
      </c>
      <c r="B4505" s="12">
        <v>151</v>
      </c>
      <c r="C4505" s="12">
        <v>168</v>
      </c>
      <c r="D4505" s="12" t="s">
        <v>587</v>
      </c>
      <c r="E4505" s="12">
        <v>30</v>
      </c>
      <c r="F4505" s="73">
        <v>4</v>
      </c>
      <c r="G4505" s="21">
        <v>15</v>
      </c>
      <c r="H4505" s="12">
        <v>0</v>
      </c>
      <c r="I4505" s="12">
        <v>246</v>
      </c>
      <c r="J4505" s="12">
        <v>0</v>
      </c>
      <c r="K4505" s="12">
        <v>0</v>
      </c>
      <c r="L4505" s="12">
        <v>0</v>
      </c>
      <c r="M4505" s="12">
        <v>0</v>
      </c>
      <c r="N4505" s="12">
        <v>0</v>
      </c>
    </row>
    <row r="4506" spans="1:14">
      <c r="A4506" s="11" t="s">
        <v>1535</v>
      </c>
      <c r="B4506" s="12">
        <v>151</v>
      </c>
      <c r="C4506" s="12">
        <v>168</v>
      </c>
      <c r="D4506" s="12" t="s">
        <v>585</v>
      </c>
      <c r="E4506" s="12">
        <v>30</v>
      </c>
      <c r="F4506" s="73">
        <v>4</v>
      </c>
      <c r="G4506" s="21">
        <v>15</v>
      </c>
      <c r="H4506" s="12">
        <v>0</v>
      </c>
      <c r="I4506" s="12">
        <v>246</v>
      </c>
      <c r="J4506" s="12">
        <v>0</v>
      </c>
      <c r="K4506" s="12">
        <v>0</v>
      </c>
      <c r="L4506" s="12">
        <v>0</v>
      </c>
      <c r="M4506" s="12">
        <v>0</v>
      </c>
      <c r="N4506" s="12">
        <v>0</v>
      </c>
    </row>
    <row r="4507" spans="1:14">
      <c r="A4507" s="11" t="s">
        <v>1536</v>
      </c>
      <c r="B4507" s="12">
        <v>73</v>
      </c>
      <c r="C4507" s="12">
        <v>168</v>
      </c>
      <c r="D4507" s="12" t="s">
        <v>589</v>
      </c>
      <c r="E4507" s="12">
        <v>20</v>
      </c>
      <c r="F4507" s="73">
        <v>4</v>
      </c>
      <c r="G4507" s="21">
        <v>15</v>
      </c>
      <c r="H4507" s="12">
        <v>0</v>
      </c>
      <c r="I4507" s="12">
        <v>246</v>
      </c>
      <c r="J4507" s="12">
        <v>0</v>
      </c>
      <c r="K4507" s="12">
        <v>0</v>
      </c>
      <c r="L4507" s="12">
        <v>0</v>
      </c>
      <c r="M4507" s="12">
        <v>0</v>
      </c>
      <c r="N4507" s="12">
        <v>0</v>
      </c>
    </row>
    <row r="4508" spans="1:14">
      <c r="A4508" s="11" t="s">
        <v>1535</v>
      </c>
      <c r="B4508" s="12">
        <v>73</v>
      </c>
      <c r="C4508" s="12">
        <v>168</v>
      </c>
      <c r="D4508" s="12" t="s">
        <v>587</v>
      </c>
      <c r="E4508" s="12">
        <v>20</v>
      </c>
      <c r="F4508" s="73">
        <v>4</v>
      </c>
      <c r="G4508" s="21">
        <v>15</v>
      </c>
      <c r="H4508" s="12">
        <v>0</v>
      </c>
      <c r="I4508" s="12">
        <v>246</v>
      </c>
      <c r="J4508" s="12">
        <v>0</v>
      </c>
      <c r="K4508" s="12">
        <v>0</v>
      </c>
      <c r="L4508" s="12">
        <v>0</v>
      </c>
      <c r="M4508" s="12">
        <v>0</v>
      </c>
      <c r="N4508" s="12">
        <v>0</v>
      </c>
    </row>
    <row r="4509" spans="1:14">
      <c r="A4509" s="11" t="s">
        <v>1535</v>
      </c>
      <c r="B4509" s="12">
        <v>73</v>
      </c>
      <c r="C4509" s="12">
        <v>168</v>
      </c>
      <c r="D4509" s="12" t="s">
        <v>585</v>
      </c>
      <c r="E4509" s="12">
        <v>20</v>
      </c>
      <c r="F4509" s="73">
        <v>4</v>
      </c>
      <c r="G4509" s="21">
        <v>15</v>
      </c>
      <c r="H4509" s="12">
        <v>0</v>
      </c>
      <c r="I4509" s="12">
        <v>246</v>
      </c>
      <c r="J4509" s="12">
        <v>0</v>
      </c>
      <c r="K4509" s="12">
        <v>0</v>
      </c>
      <c r="L4509" s="12">
        <v>0</v>
      </c>
      <c r="M4509" s="12">
        <v>0</v>
      </c>
      <c r="N4509" s="12">
        <v>0</v>
      </c>
    </row>
    <row r="4510" spans="1:14">
      <c r="A4510" s="11" t="s">
        <v>1536</v>
      </c>
      <c r="B4510" s="12">
        <v>96</v>
      </c>
      <c r="C4510" s="12">
        <v>105</v>
      </c>
      <c r="D4510" s="12" t="s">
        <v>589</v>
      </c>
      <c r="E4510" s="12">
        <v>30</v>
      </c>
      <c r="F4510" s="73">
        <v>4</v>
      </c>
      <c r="G4510" s="21">
        <v>15</v>
      </c>
      <c r="H4510" s="12">
        <v>0</v>
      </c>
      <c r="I4510" s="12">
        <v>246</v>
      </c>
      <c r="J4510" s="12">
        <v>0</v>
      </c>
      <c r="K4510" s="12">
        <v>0</v>
      </c>
      <c r="L4510" s="12">
        <v>0</v>
      </c>
      <c r="M4510" s="12">
        <v>0</v>
      </c>
      <c r="N4510" s="12">
        <v>0</v>
      </c>
    </row>
    <row r="4511" spans="1:14">
      <c r="A4511" s="11" t="s">
        <v>1535</v>
      </c>
      <c r="B4511" s="12">
        <v>96</v>
      </c>
      <c r="C4511" s="12">
        <v>105</v>
      </c>
      <c r="D4511" s="12" t="s">
        <v>587</v>
      </c>
      <c r="E4511" s="12">
        <v>30</v>
      </c>
      <c r="F4511" s="73">
        <v>4</v>
      </c>
      <c r="G4511" s="21">
        <v>15</v>
      </c>
      <c r="H4511" s="12">
        <v>0</v>
      </c>
      <c r="I4511" s="12">
        <v>246</v>
      </c>
      <c r="J4511" s="12">
        <v>0</v>
      </c>
      <c r="K4511" s="12">
        <v>0</v>
      </c>
      <c r="L4511" s="12">
        <v>0</v>
      </c>
      <c r="M4511" s="12">
        <v>0</v>
      </c>
      <c r="N4511" s="12">
        <v>0</v>
      </c>
    </row>
    <row r="4512" spans="1:14">
      <c r="A4512" s="11" t="s">
        <v>1535</v>
      </c>
      <c r="B4512" s="12">
        <v>96</v>
      </c>
      <c r="C4512" s="12">
        <v>105</v>
      </c>
      <c r="D4512" s="12" t="s">
        <v>585</v>
      </c>
      <c r="E4512" s="12">
        <v>30</v>
      </c>
      <c r="F4512" s="73">
        <v>4</v>
      </c>
      <c r="G4512" s="21">
        <v>15</v>
      </c>
      <c r="H4512" s="12">
        <v>0</v>
      </c>
      <c r="I4512" s="12">
        <v>246</v>
      </c>
      <c r="J4512" s="12">
        <v>0</v>
      </c>
      <c r="K4512" s="12">
        <v>0</v>
      </c>
      <c r="L4512" s="12">
        <v>0</v>
      </c>
      <c r="M4512" s="12">
        <v>0</v>
      </c>
      <c r="N4512" s="12">
        <v>0</v>
      </c>
    </row>
    <row r="4513" spans="1:14">
      <c r="A4513" s="11" t="s">
        <v>1536</v>
      </c>
      <c r="B4513" s="12">
        <v>46</v>
      </c>
      <c r="C4513" s="12">
        <v>41</v>
      </c>
      <c r="D4513" s="12" t="s">
        <v>589</v>
      </c>
      <c r="E4513" s="12">
        <v>20</v>
      </c>
      <c r="F4513" s="73">
        <v>4</v>
      </c>
      <c r="G4513" s="21">
        <v>15</v>
      </c>
      <c r="H4513" s="12">
        <v>0</v>
      </c>
      <c r="I4513" s="12">
        <v>246</v>
      </c>
      <c r="J4513" s="12">
        <v>0</v>
      </c>
      <c r="K4513" s="12">
        <v>0</v>
      </c>
      <c r="L4513" s="12">
        <v>0</v>
      </c>
      <c r="M4513" s="12">
        <v>0</v>
      </c>
      <c r="N4513" s="12">
        <v>0</v>
      </c>
    </row>
    <row r="4514" spans="1:14">
      <c r="A4514" s="11" t="s">
        <v>1535</v>
      </c>
      <c r="B4514" s="12">
        <v>46</v>
      </c>
      <c r="C4514" s="12">
        <v>41</v>
      </c>
      <c r="D4514" s="12" t="s">
        <v>587</v>
      </c>
      <c r="E4514" s="12">
        <v>20</v>
      </c>
      <c r="F4514" s="73">
        <v>4</v>
      </c>
      <c r="G4514" s="21">
        <v>15</v>
      </c>
      <c r="H4514" s="12">
        <v>0</v>
      </c>
      <c r="I4514" s="12">
        <v>246</v>
      </c>
      <c r="J4514" s="12">
        <v>0</v>
      </c>
      <c r="K4514" s="12">
        <v>0</v>
      </c>
      <c r="L4514" s="12">
        <v>0</v>
      </c>
      <c r="M4514" s="12">
        <v>0</v>
      </c>
      <c r="N4514" s="12">
        <v>0</v>
      </c>
    </row>
    <row r="4515" spans="1:14">
      <c r="A4515" s="11" t="s">
        <v>1535</v>
      </c>
      <c r="B4515" s="12">
        <v>46</v>
      </c>
      <c r="C4515" s="12">
        <v>41</v>
      </c>
      <c r="D4515" s="12" t="s">
        <v>585</v>
      </c>
      <c r="E4515" s="12">
        <v>20</v>
      </c>
      <c r="F4515" s="73">
        <v>4</v>
      </c>
      <c r="G4515" s="21">
        <v>15</v>
      </c>
      <c r="H4515" s="12">
        <v>0</v>
      </c>
      <c r="I4515" s="12">
        <v>246</v>
      </c>
      <c r="J4515" s="12">
        <v>0</v>
      </c>
      <c r="K4515" s="12">
        <v>0</v>
      </c>
      <c r="L4515" s="12">
        <v>0</v>
      </c>
      <c r="M4515" s="12">
        <v>0</v>
      </c>
      <c r="N4515" s="12">
        <v>0</v>
      </c>
    </row>
    <row r="4517" spans="1:14">
      <c r="A4517" s="11" t="s">
        <v>1537</v>
      </c>
    </row>
    <row r="4518" spans="1:14">
      <c r="A4518" s="11" t="s">
        <v>1538</v>
      </c>
      <c r="B4518" s="12">
        <v>100</v>
      </c>
      <c r="C4518" s="12">
        <v>100</v>
      </c>
      <c r="D4518" s="12" t="s">
        <v>589</v>
      </c>
      <c r="E4518" s="12">
        <v>100</v>
      </c>
      <c r="F4518" s="73">
        <v>20</v>
      </c>
      <c r="G4518" s="73">
        <v>60</v>
      </c>
      <c r="H4518" s="12">
        <v>0</v>
      </c>
      <c r="I4518" s="12">
        <v>246</v>
      </c>
      <c r="J4518" s="12">
        <v>0</v>
      </c>
      <c r="K4518" s="12">
        <v>0</v>
      </c>
      <c r="L4518" s="12">
        <v>0</v>
      </c>
      <c r="M4518" s="12">
        <v>0</v>
      </c>
      <c r="N4518" s="12">
        <v>0</v>
      </c>
    </row>
    <row r="4519" spans="1:14">
      <c r="A4519" s="11" t="s">
        <v>1538</v>
      </c>
      <c r="B4519" s="12">
        <v>100</v>
      </c>
      <c r="C4519" s="12">
        <v>100</v>
      </c>
      <c r="D4519" s="12" t="s">
        <v>587</v>
      </c>
      <c r="E4519" s="12">
        <v>100</v>
      </c>
      <c r="F4519" s="73">
        <v>20</v>
      </c>
      <c r="G4519" s="73">
        <v>60</v>
      </c>
      <c r="H4519" s="12">
        <v>0</v>
      </c>
      <c r="I4519" s="12">
        <v>246</v>
      </c>
      <c r="J4519" s="12">
        <v>0</v>
      </c>
      <c r="K4519" s="12">
        <v>0</v>
      </c>
      <c r="L4519" s="12">
        <v>0</v>
      </c>
      <c r="M4519" s="12">
        <v>0</v>
      </c>
      <c r="N4519" s="12">
        <v>0</v>
      </c>
    </row>
    <row r="4520" spans="1:14">
      <c r="A4520" s="11" t="s">
        <v>1538</v>
      </c>
      <c r="B4520" s="12">
        <v>100</v>
      </c>
      <c r="C4520" s="12">
        <v>100</v>
      </c>
      <c r="D4520" s="12" t="s">
        <v>585</v>
      </c>
      <c r="E4520" s="12">
        <v>100</v>
      </c>
      <c r="F4520" s="73">
        <v>20</v>
      </c>
      <c r="G4520" s="73">
        <v>60</v>
      </c>
      <c r="H4520" s="12">
        <v>0</v>
      </c>
      <c r="I4520" s="12">
        <v>246</v>
      </c>
      <c r="J4520" s="12">
        <v>0</v>
      </c>
      <c r="K4520" s="12">
        <v>0</v>
      </c>
      <c r="L4520" s="12">
        <v>0</v>
      </c>
      <c r="M4520" s="12">
        <v>0</v>
      </c>
      <c r="N4520" s="12">
        <v>0</v>
      </c>
    </row>
    <row r="4521" spans="1:14">
      <c r="A4521" s="11" t="s">
        <v>1538</v>
      </c>
      <c r="B4521" s="12">
        <v>100</v>
      </c>
      <c r="C4521" s="12">
        <v>100</v>
      </c>
      <c r="D4521" s="12" t="s">
        <v>586</v>
      </c>
      <c r="E4521" s="12">
        <v>100</v>
      </c>
      <c r="F4521" s="73">
        <v>2</v>
      </c>
      <c r="G4521" s="73">
        <v>60</v>
      </c>
      <c r="H4521" s="12">
        <v>0</v>
      </c>
      <c r="I4521" s="12">
        <v>246</v>
      </c>
      <c r="J4521" s="12">
        <v>0</v>
      </c>
      <c r="K4521" s="12">
        <v>0</v>
      </c>
      <c r="L4521" s="12">
        <v>0</v>
      </c>
      <c r="M4521" s="12">
        <v>0</v>
      </c>
      <c r="N4521" s="12">
        <v>0</v>
      </c>
    </row>
    <row r="4522" spans="1:14">
      <c r="A4522" s="11" t="s">
        <v>1538</v>
      </c>
      <c r="B4522" s="12">
        <v>100</v>
      </c>
      <c r="C4522" s="12">
        <v>100</v>
      </c>
      <c r="D4522" s="12" t="s">
        <v>588</v>
      </c>
      <c r="E4522" s="12">
        <v>100</v>
      </c>
      <c r="F4522" s="73">
        <v>2</v>
      </c>
      <c r="G4522" s="73">
        <v>60</v>
      </c>
      <c r="H4522" s="12">
        <v>0</v>
      </c>
      <c r="I4522" s="12">
        <v>246</v>
      </c>
      <c r="J4522" s="12">
        <v>0</v>
      </c>
      <c r="K4522" s="12">
        <v>0</v>
      </c>
      <c r="L4522" s="12">
        <v>0</v>
      </c>
      <c r="M4522" s="12">
        <v>0</v>
      </c>
      <c r="N4522" s="12">
        <v>0</v>
      </c>
    </row>
    <row r="4523" spans="1:14">
      <c r="A4523" s="11" t="s">
        <v>1538</v>
      </c>
      <c r="B4523" s="12">
        <v>100</v>
      </c>
      <c r="C4523" s="12">
        <v>100</v>
      </c>
      <c r="D4523" s="12" t="s">
        <v>584</v>
      </c>
      <c r="E4523" s="12">
        <v>100</v>
      </c>
      <c r="F4523" s="73">
        <v>2</v>
      </c>
      <c r="G4523" s="73">
        <v>60</v>
      </c>
      <c r="H4523" s="12">
        <v>0</v>
      </c>
      <c r="I4523" s="12">
        <v>246</v>
      </c>
      <c r="J4523" s="12">
        <v>0</v>
      </c>
      <c r="K4523" s="12">
        <v>0</v>
      </c>
      <c r="L4523" s="12">
        <v>0</v>
      </c>
      <c r="M4523" s="12">
        <v>0</v>
      </c>
      <c r="N4523" s="12">
        <v>0</v>
      </c>
    </row>
    <row r="4524" spans="1:14" s="18" customFormat="1">
      <c r="A4524" s="17" t="s">
        <v>1538</v>
      </c>
      <c r="B4524" s="18">
        <v>100</v>
      </c>
      <c r="C4524" s="18">
        <v>100</v>
      </c>
      <c r="D4524" s="18" t="s">
        <v>1539</v>
      </c>
      <c r="E4524" s="18">
        <v>100</v>
      </c>
      <c r="F4524" s="29">
        <v>1</v>
      </c>
      <c r="G4524" s="29">
        <v>60</v>
      </c>
      <c r="H4524" s="18">
        <v>0</v>
      </c>
      <c r="I4524" s="18">
        <v>249</v>
      </c>
      <c r="J4524" s="18">
        <v>0</v>
      </c>
      <c r="K4524" s="18">
        <v>0</v>
      </c>
      <c r="L4524" s="12">
        <v>0</v>
      </c>
      <c r="M4524" s="12">
        <v>0</v>
      </c>
      <c r="N4524" s="12">
        <v>0</v>
      </c>
    </row>
    <row r="4526" spans="1:14">
      <c r="A4526" s="11" t="s">
        <v>1538</v>
      </c>
      <c r="B4526" s="12">
        <v>151</v>
      </c>
      <c r="C4526" s="12">
        <v>74</v>
      </c>
      <c r="D4526" s="12" t="s">
        <v>589</v>
      </c>
      <c r="E4526" s="12">
        <v>20</v>
      </c>
      <c r="F4526" s="73">
        <v>4</v>
      </c>
      <c r="G4526" s="21">
        <v>15</v>
      </c>
      <c r="H4526" s="12">
        <v>0</v>
      </c>
      <c r="I4526" s="12">
        <v>246</v>
      </c>
      <c r="J4526" s="12">
        <v>0</v>
      </c>
      <c r="K4526" s="12">
        <v>0</v>
      </c>
      <c r="L4526" s="12">
        <v>0</v>
      </c>
      <c r="M4526" s="12">
        <v>0</v>
      </c>
      <c r="N4526" s="12">
        <v>0</v>
      </c>
    </row>
    <row r="4527" spans="1:14">
      <c r="A4527" s="11" t="s">
        <v>1538</v>
      </c>
      <c r="B4527" s="12">
        <v>151</v>
      </c>
      <c r="C4527" s="12">
        <v>74</v>
      </c>
      <c r="D4527" s="12" t="s">
        <v>587</v>
      </c>
      <c r="E4527" s="12">
        <v>20</v>
      </c>
      <c r="F4527" s="73">
        <v>4</v>
      </c>
      <c r="G4527" s="21">
        <v>15</v>
      </c>
      <c r="H4527" s="12">
        <v>0</v>
      </c>
      <c r="I4527" s="12">
        <v>246</v>
      </c>
      <c r="J4527" s="12">
        <v>0</v>
      </c>
      <c r="K4527" s="12">
        <v>0</v>
      </c>
      <c r="L4527" s="12">
        <v>0</v>
      </c>
      <c r="M4527" s="12">
        <v>0</v>
      </c>
      <c r="N4527" s="12">
        <v>0</v>
      </c>
    </row>
    <row r="4528" spans="1:14">
      <c r="A4528" s="11" t="s">
        <v>1538</v>
      </c>
      <c r="B4528" s="12">
        <v>151</v>
      </c>
      <c r="C4528" s="12">
        <v>74</v>
      </c>
      <c r="D4528" s="12" t="s">
        <v>585</v>
      </c>
      <c r="E4528" s="12">
        <v>20</v>
      </c>
      <c r="F4528" s="73">
        <v>4</v>
      </c>
      <c r="G4528" s="21">
        <v>15</v>
      </c>
      <c r="H4528" s="12">
        <v>0</v>
      </c>
      <c r="I4528" s="12">
        <v>246</v>
      </c>
      <c r="J4528" s="12">
        <v>0</v>
      </c>
      <c r="K4528" s="12">
        <v>0</v>
      </c>
      <c r="L4528" s="12">
        <v>0</v>
      </c>
      <c r="M4528" s="12">
        <v>0</v>
      </c>
      <c r="N4528" s="12">
        <v>0</v>
      </c>
    </row>
    <row r="4529" spans="1:14">
      <c r="A4529" s="11" t="s">
        <v>1538</v>
      </c>
      <c r="B4529" s="12">
        <v>148</v>
      </c>
      <c r="C4529" s="12">
        <v>124</v>
      </c>
      <c r="D4529" s="12" t="s">
        <v>589</v>
      </c>
      <c r="E4529" s="12">
        <v>20</v>
      </c>
      <c r="F4529" s="73">
        <v>4</v>
      </c>
      <c r="G4529" s="21">
        <v>15</v>
      </c>
      <c r="H4529" s="12">
        <v>0</v>
      </c>
      <c r="I4529" s="12">
        <v>246</v>
      </c>
      <c r="J4529" s="12">
        <v>0</v>
      </c>
      <c r="K4529" s="12">
        <v>0</v>
      </c>
      <c r="L4529" s="12">
        <v>0</v>
      </c>
      <c r="M4529" s="12">
        <v>0</v>
      </c>
      <c r="N4529" s="12">
        <v>0</v>
      </c>
    </row>
    <row r="4530" spans="1:14">
      <c r="A4530" s="11" t="s">
        <v>1538</v>
      </c>
      <c r="B4530" s="12">
        <v>148</v>
      </c>
      <c r="C4530" s="12">
        <v>124</v>
      </c>
      <c r="D4530" s="12" t="s">
        <v>587</v>
      </c>
      <c r="E4530" s="12">
        <v>20</v>
      </c>
      <c r="F4530" s="73">
        <v>4</v>
      </c>
      <c r="G4530" s="21">
        <v>15</v>
      </c>
      <c r="H4530" s="12">
        <v>0</v>
      </c>
      <c r="I4530" s="12">
        <v>246</v>
      </c>
      <c r="J4530" s="12">
        <v>0</v>
      </c>
      <c r="K4530" s="12">
        <v>0</v>
      </c>
      <c r="L4530" s="12">
        <v>0</v>
      </c>
      <c r="M4530" s="12">
        <v>0</v>
      </c>
      <c r="N4530" s="12">
        <v>0</v>
      </c>
    </row>
    <row r="4531" spans="1:14">
      <c r="A4531" s="11" t="s">
        <v>1538</v>
      </c>
      <c r="B4531" s="12">
        <v>148</v>
      </c>
      <c r="C4531" s="12">
        <v>124</v>
      </c>
      <c r="D4531" s="12" t="s">
        <v>585</v>
      </c>
      <c r="E4531" s="12">
        <v>20</v>
      </c>
      <c r="F4531" s="73">
        <v>4</v>
      </c>
      <c r="G4531" s="21">
        <v>15</v>
      </c>
      <c r="H4531" s="12">
        <v>0</v>
      </c>
      <c r="I4531" s="12">
        <v>246</v>
      </c>
      <c r="J4531" s="12">
        <v>0</v>
      </c>
      <c r="K4531" s="12">
        <v>0</v>
      </c>
      <c r="L4531" s="12">
        <v>0</v>
      </c>
      <c r="M4531" s="12">
        <v>0</v>
      </c>
      <c r="N4531" s="12">
        <v>0</v>
      </c>
    </row>
    <row r="4532" spans="1:14">
      <c r="A4532" s="11" t="s">
        <v>1538</v>
      </c>
      <c r="B4532" s="12">
        <v>164</v>
      </c>
      <c r="C4532" s="12">
        <v>159</v>
      </c>
      <c r="D4532" s="12" t="s">
        <v>589</v>
      </c>
      <c r="E4532" s="12">
        <v>20</v>
      </c>
      <c r="F4532" s="73">
        <v>4</v>
      </c>
      <c r="G4532" s="21">
        <v>15</v>
      </c>
      <c r="H4532" s="12">
        <v>0</v>
      </c>
      <c r="I4532" s="12">
        <v>246</v>
      </c>
      <c r="J4532" s="12">
        <v>0</v>
      </c>
      <c r="K4532" s="12">
        <v>0</v>
      </c>
      <c r="L4532" s="12">
        <v>0</v>
      </c>
      <c r="M4532" s="12">
        <v>0</v>
      </c>
      <c r="N4532" s="12">
        <v>0</v>
      </c>
    </row>
    <row r="4533" spans="1:14">
      <c r="A4533" s="11" t="s">
        <v>1538</v>
      </c>
      <c r="B4533" s="12">
        <v>164</v>
      </c>
      <c r="C4533" s="12">
        <v>159</v>
      </c>
      <c r="D4533" s="12" t="s">
        <v>587</v>
      </c>
      <c r="E4533" s="12">
        <v>20</v>
      </c>
      <c r="F4533" s="73">
        <v>4</v>
      </c>
      <c r="G4533" s="21">
        <v>15</v>
      </c>
      <c r="H4533" s="12">
        <v>0</v>
      </c>
      <c r="I4533" s="12">
        <v>246</v>
      </c>
      <c r="J4533" s="12">
        <v>0</v>
      </c>
      <c r="K4533" s="12">
        <v>0</v>
      </c>
      <c r="L4533" s="12">
        <v>0</v>
      </c>
      <c r="M4533" s="12">
        <v>0</v>
      </c>
      <c r="N4533" s="12">
        <v>0</v>
      </c>
    </row>
    <row r="4534" spans="1:14">
      <c r="A4534" s="11" t="s">
        <v>1538</v>
      </c>
      <c r="B4534" s="12">
        <v>164</v>
      </c>
      <c r="C4534" s="12">
        <v>159</v>
      </c>
      <c r="D4534" s="12" t="s">
        <v>585</v>
      </c>
      <c r="E4534" s="12">
        <v>20</v>
      </c>
      <c r="F4534" s="73">
        <v>4</v>
      </c>
      <c r="G4534" s="21">
        <v>15</v>
      </c>
      <c r="H4534" s="12">
        <v>0</v>
      </c>
      <c r="I4534" s="12">
        <v>246</v>
      </c>
      <c r="J4534" s="12">
        <v>0</v>
      </c>
      <c r="K4534" s="12">
        <v>0</v>
      </c>
      <c r="L4534" s="12">
        <v>0</v>
      </c>
      <c r="M4534" s="12">
        <v>0</v>
      </c>
      <c r="N4534" s="12">
        <v>0</v>
      </c>
    </row>
    <row r="4535" spans="1:14">
      <c r="A4535" s="11" t="s">
        <v>1538</v>
      </c>
      <c r="B4535" s="12">
        <v>90</v>
      </c>
      <c r="C4535" s="12">
        <v>157</v>
      </c>
      <c r="D4535" s="12" t="s">
        <v>589</v>
      </c>
      <c r="E4535" s="12">
        <v>20</v>
      </c>
      <c r="F4535" s="73">
        <v>4</v>
      </c>
      <c r="G4535" s="21">
        <v>15</v>
      </c>
      <c r="H4535" s="12">
        <v>0</v>
      </c>
      <c r="I4535" s="12">
        <v>246</v>
      </c>
      <c r="J4535" s="12">
        <v>0</v>
      </c>
      <c r="K4535" s="12">
        <v>0</v>
      </c>
      <c r="L4535" s="12">
        <v>0</v>
      </c>
      <c r="M4535" s="12">
        <v>0</v>
      </c>
      <c r="N4535" s="12">
        <v>0</v>
      </c>
    </row>
    <row r="4536" spans="1:14">
      <c r="A4536" s="11" t="s">
        <v>1538</v>
      </c>
      <c r="B4536" s="12">
        <v>90</v>
      </c>
      <c r="C4536" s="12">
        <v>157</v>
      </c>
      <c r="D4536" s="12" t="s">
        <v>587</v>
      </c>
      <c r="E4536" s="12">
        <v>20</v>
      </c>
      <c r="F4536" s="73">
        <v>4</v>
      </c>
      <c r="G4536" s="21">
        <v>15</v>
      </c>
      <c r="H4536" s="12">
        <v>0</v>
      </c>
      <c r="I4536" s="12">
        <v>246</v>
      </c>
      <c r="J4536" s="12">
        <v>0</v>
      </c>
      <c r="K4536" s="12">
        <v>0</v>
      </c>
      <c r="L4536" s="12">
        <v>0</v>
      </c>
      <c r="M4536" s="12">
        <v>0</v>
      </c>
      <c r="N4536" s="12">
        <v>0</v>
      </c>
    </row>
    <row r="4537" spans="1:14">
      <c r="A4537" s="11" t="s">
        <v>1538</v>
      </c>
      <c r="B4537" s="12">
        <v>90</v>
      </c>
      <c r="C4537" s="12">
        <v>157</v>
      </c>
      <c r="D4537" s="12" t="s">
        <v>585</v>
      </c>
      <c r="E4537" s="12">
        <v>20</v>
      </c>
      <c r="F4537" s="73">
        <v>4</v>
      </c>
      <c r="G4537" s="21">
        <v>15</v>
      </c>
      <c r="H4537" s="12">
        <v>0</v>
      </c>
      <c r="I4537" s="12">
        <v>246</v>
      </c>
      <c r="J4537" s="12">
        <v>0</v>
      </c>
      <c r="K4537" s="12">
        <v>0</v>
      </c>
      <c r="L4537" s="12">
        <v>0</v>
      </c>
      <c r="M4537" s="12">
        <v>0</v>
      </c>
      <c r="N4537" s="12">
        <v>0</v>
      </c>
    </row>
    <row r="4538" spans="1:14">
      <c r="A4538" s="11" t="s">
        <v>1538</v>
      </c>
      <c r="B4538" s="12">
        <v>113</v>
      </c>
      <c r="C4538" s="12">
        <v>106</v>
      </c>
      <c r="D4538" s="12" t="s">
        <v>589</v>
      </c>
      <c r="E4538" s="12">
        <v>20</v>
      </c>
      <c r="F4538" s="73">
        <v>4</v>
      </c>
      <c r="G4538" s="21">
        <v>15</v>
      </c>
      <c r="H4538" s="12">
        <v>0</v>
      </c>
      <c r="I4538" s="12">
        <v>246</v>
      </c>
      <c r="J4538" s="12">
        <v>0</v>
      </c>
      <c r="K4538" s="12">
        <v>0</v>
      </c>
      <c r="L4538" s="12">
        <v>0</v>
      </c>
      <c r="M4538" s="12">
        <v>0</v>
      </c>
      <c r="N4538" s="12">
        <v>0</v>
      </c>
    </row>
    <row r="4539" spans="1:14">
      <c r="A4539" s="11" t="s">
        <v>1538</v>
      </c>
      <c r="B4539" s="12">
        <v>113</v>
      </c>
      <c r="C4539" s="12">
        <v>106</v>
      </c>
      <c r="D4539" s="12" t="s">
        <v>587</v>
      </c>
      <c r="E4539" s="12">
        <v>20</v>
      </c>
      <c r="F4539" s="73">
        <v>4</v>
      </c>
      <c r="G4539" s="21">
        <v>15</v>
      </c>
      <c r="H4539" s="12">
        <v>0</v>
      </c>
      <c r="I4539" s="12">
        <v>246</v>
      </c>
      <c r="J4539" s="12">
        <v>0</v>
      </c>
      <c r="K4539" s="12">
        <v>0</v>
      </c>
      <c r="L4539" s="12">
        <v>0</v>
      </c>
      <c r="M4539" s="12">
        <v>0</v>
      </c>
      <c r="N4539" s="12">
        <v>0</v>
      </c>
    </row>
    <row r="4540" spans="1:14">
      <c r="A4540" s="11" t="s">
        <v>1538</v>
      </c>
      <c r="B4540" s="12">
        <v>113</v>
      </c>
      <c r="C4540" s="12">
        <v>106</v>
      </c>
      <c r="D4540" s="12" t="s">
        <v>585</v>
      </c>
      <c r="E4540" s="12">
        <v>20</v>
      </c>
      <c r="F4540" s="73">
        <v>4</v>
      </c>
      <c r="G4540" s="21">
        <v>15</v>
      </c>
      <c r="H4540" s="12">
        <v>0</v>
      </c>
      <c r="I4540" s="12">
        <v>246</v>
      </c>
      <c r="J4540" s="12">
        <v>0</v>
      </c>
      <c r="K4540" s="12">
        <v>0</v>
      </c>
      <c r="L4540" s="12">
        <v>0</v>
      </c>
      <c r="M4540" s="12">
        <v>0</v>
      </c>
      <c r="N4540" s="12">
        <v>0</v>
      </c>
    </row>
    <row r="4541" spans="1:14">
      <c r="A4541" s="11" t="s">
        <v>1538</v>
      </c>
      <c r="B4541" s="12">
        <v>71</v>
      </c>
      <c r="C4541" s="12">
        <v>91</v>
      </c>
      <c r="D4541" s="12" t="s">
        <v>589</v>
      </c>
      <c r="E4541" s="12">
        <v>30</v>
      </c>
      <c r="F4541" s="73">
        <v>4</v>
      </c>
      <c r="G4541" s="21">
        <v>15</v>
      </c>
      <c r="H4541" s="12">
        <v>0</v>
      </c>
      <c r="I4541" s="12">
        <v>246</v>
      </c>
      <c r="J4541" s="12">
        <v>0</v>
      </c>
      <c r="K4541" s="12">
        <v>0</v>
      </c>
      <c r="L4541" s="12">
        <v>0</v>
      </c>
      <c r="M4541" s="12">
        <v>0</v>
      </c>
      <c r="N4541" s="12">
        <v>0</v>
      </c>
    </row>
    <row r="4542" spans="1:14">
      <c r="A4542" s="11" t="s">
        <v>1538</v>
      </c>
      <c r="B4542" s="12">
        <v>71</v>
      </c>
      <c r="C4542" s="12">
        <v>91</v>
      </c>
      <c r="D4542" s="12" t="s">
        <v>587</v>
      </c>
      <c r="E4542" s="12">
        <v>30</v>
      </c>
      <c r="F4542" s="73">
        <v>4</v>
      </c>
      <c r="G4542" s="21">
        <v>15</v>
      </c>
      <c r="H4542" s="12">
        <v>0</v>
      </c>
      <c r="I4542" s="12">
        <v>246</v>
      </c>
      <c r="J4542" s="12">
        <v>0</v>
      </c>
      <c r="K4542" s="12">
        <v>0</v>
      </c>
      <c r="L4542" s="12">
        <v>0</v>
      </c>
      <c r="M4542" s="12">
        <v>0</v>
      </c>
      <c r="N4542" s="12">
        <v>0</v>
      </c>
    </row>
    <row r="4543" spans="1:14">
      <c r="A4543" s="11" t="s">
        <v>1538</v>
      </c>
      <c r="B4543" s="12">
        <v>71</v>
      </c>
      <c r="C4543" s="12">
        <v>91</v>
      </c>
      <c r="D4543" s="12" t="s">
        <v>585</v>
      </c>
      <c r="E4543" s="12">
        <v>30</v>
      </c>
      <c r="F4543" s="73">
        <v>4</v>
      </c>
      <c r="G4543" s="21">
        <v>15</v>
      </c>
      <c r="H4543" s="12">
        <v>0</v>
      </c>
      <c r="I4543" s="12">
        <v>246</v>
      </c>
      <c r="J4543" s="12">
        <v>0</v>
      </c>
      <c r="K4543" s="12">
        <v>0</v>
      </c>
      <c r="L4543" s="12">
        <v>0</v>
      </c>
      <c r="M4543" s="12">
        <v>0</v>
      </c>
      <c r="N4543" s="12">
        <v>0</v>
      </c>
    </row>
    <row r="4544" spans="1:14">
      <c r="A4544" s="11" t="s">
        <v>1538</v>
      </c>
      <c r="B4544" s="12">
        <v>50</v>
      </c>
      <c r="C4544" s="12">
        <v>134</v>
      </c>
      <c r="D4544" s="12" t="s">
        <v>589</v>
      </c>
      <c r="E4544" s="12">
        <v>20</v>
      </c>
      <c r="F4544" s="73">
        <v>4</v>
      </c>
      <c r="G4544" s="21">
        <v>15</v>
      </c>
      <c r="H4544" s="12">
        <v>0</v>
      </c>
      <c r="I4544" s="12">
        <v>246</v>
      </c>
      <c r="J4544" s="12">
        <v>0</v>
      </c>
      <c r="K4544" s="12">
        <v>0</v>
      </c>
      <c r="L4544" s="12">
        <v>0</v>
      </c>
      <c r="M4544" s="12">
        <v>0</v>
      </c>
      <c r="N4544" s="12">
        <v>0</v>
      </c>
    </row>
    <row r="4545" spans="1:14">
      <c r="A4545" s="11" t="s">
        <v>1538</v>
      </c>
      <c r="B4545" s="12">
        <v>50</v>
      </c>
      <c r="C4545" s="12">
        <v>134</v>
      </c>
      <c r="D4545" s="12" t="s">
        <v>587</v>
      </c>
      <c r="E4545" s="12">
        <v>20</v>
      </c>
      <c r="F4545" s="73">
        <v>4</v>
      </c>
      <c r="G4545" s="21">
        <v>15</v>
      </c>
      <c r="H4545" s="12">
        <v>0</v>
      </c>
      <c r="I4545" s="12">
        <v>246</v>
      </c>
      <c r="J4545" s="12">
        <v>0</v>
      </c>
      <c r="K4545" s="12">
        <v>0</v>
      </c>
      <c r="L4545" s="12">
        <v>0</v>
      </c>
      <c r="M4545" s="12">
        <v>0</v>
      </c>
      <c r="N4545" s="12">
        <v>0</v>
      </c>
    </row>
    <row r="4546" spans="1:14">
      <c r="A4546" s="11" t="s">
        <v>1538</v>
      </c>
      <c r="B4546" s="12">
        <v>50</v>
      </c>
      <c r="C4546" s="12">
        <v>134</v>
      </c>
      <c r="D4546" s="12" t="s">
        <v>585</v>
      </c>
      <c r="E4546" s="12">
        <v>20</v>
      </c>
      <c r="F4546" s="73">
        <v>4</v>
      </c>
      <c r="G4546" s="21">
        <v>15</v>
      </c>
      <c r="H4546" s="12">
        <v>0</v>
      </c>
      <c r="I4546" s="12">
        <v>246</v>
      </c>
      <c r="J4546" s="12">
        <v>0</v>
      </c>
      <c r="K4546" s="12">
        <v>0</v>
      </c>
      <c r="L4546" s="12">
        <v>0</v>
      </c>
      <c r="M4546" s="12">
        <v>0</v>
      </c>
      <c r="N4546" s="12">
        <v>0</v>
      </c>
    </row>
    <row r="4547" spans="1:14">
      <c r="A4547" s="11" t="s">
        <v>1538</v>
      </c>
      <c r="B4547" s="12">
        <v>38</v>
      </c>
      <c r="C4547" s="12">
        <v>175</v>
      </c>
      <c r="D4547" s="12" t="s">
        <v>589</v>
      </c>
      <c r="E4547" s="12">
        <v>20</v>
      </c>
      <c r="F4547" s="73">
        <v>4</v>
      </c>
      <c r="G4547" s="21">
        <v>15</v>
      </c>
      <c r="H4547" s="12">
        <v>0</v>
      </c>
      <c r="I4547" s="12">
        <v>246</v>
      </c>
      <c r="J4547" s="12">
        <v>0</v>
      </c>
      <c r="K4547" s="12">
        <v>0</v>
      </c>
      <c r="L4547" s="12">
        <v>0</v>
      </c>
      <c r="M4547" s="12">
        <v>0</v>
      </c>
      <c r="N4547" s="12">
        <v>0</v>
      </c>
    </row>
    <row r="4548" spans="1:14">
      <c r="A4548" s="11" t="s">
        <v>1538</v>
      </c>
      <c r="B4548" s="12">
        <v>38</v>
      </c>
      <c r="C4548" s="12">
        <v>175</v>
      </c>
      <c r="D4548" s="12" t="s">
        <v>587</v>
      </c>
      <c r="E4548" s="12">
        <v>20</v>
      </c>
      <c r="F4548" s="73">
        <v>4</v>
      </c>
      <c r="G4548" s="21">
        <v>15</v>
      </c>
      <c r="H4548" s="12">
        <v>0</v>
      </c>
      <c r="I4548" s="12">
        <v>246</v>
      </c>
      <c r="J4548" s="12">
        <v>0</v>
      </c>
      <c r="K4548" s="12">
        <v>0</v>
      </c>
      <c r="L4548" s="12">
        <v>0</v>
      </c>
      <c r="M4548" s="12">
        <v>0</v>
      </c>
      <c r="N4548" s="12">
        <v>0</v>
      </c>
    </row>
    <row r="4549" spans="1:14">
      <c r="A4549" s="11" t="s">
        <v>1538</v>
      </c>
      <c r="B4549" s="12">
        <v>38</v>
      </c>
      <c r="C4549" s="12">
        <v>175</v>
      </c>
      <c r="D4549" s="12" t="s">
        <v>585</v>
      </c>
      <c r="E4549" s="12">
        <v>20</v>
      </c>
      <c r="F4549" s="73">
        <v>4</v>
      </c>
      <c r="G4549" s="21">
        <v>15</v>
      </c>
      <c r="H4549" s="12">
        <v>0</v>
      </c>
      <c r="I4549" s="12">
        <v>246</v>
      </c>
      <c r="J4549" s="12">
        <v>0</v>
      </c>
      <c r="K4549" s="12">
        <v>0</v>
      </c>
      <c r="L4549" s="12">
        <v>0</v>
      </c>
      <c r="M4549" s="12">
        <v>0</v>
      </c>
      <c r="N4549" s="12">
        <v>0</v>
      </c>
    </row>
    <row r="4551" spans="1:14">
      <c r="A4551" s="11" t="s">
        <v>1540</v>
      </c>
    </row>
    <row r="4552" spans="1:14">
      <c r="A4552" s="11" t="s">
        <v>1541</v>
      </c>
      <c r="B4552" s="12">
        <v>85</v>
      </c>
      <c r="C4552" s="12">
        <v>85</v>
      </c>
      <c r="D4552" s="12" t="s">
        <v>589</v>
      </c>
      <c r="E4552" s="12">
        <v>100</v>
      </c>
      <c r="F4552" s="73">
        <v>20</v>
      </c>
      <c r="G4552" s="73">
        <v>60</v>
      </c>
      <c r="H4552" s="12">
        <v>0</v>
      </c>
      <c r="I4552" s="12">
        <v>246</v>
      </c>
      <c r="J4552" s="12">
        <v>0</v>
      </c>
      <c r="K4552" s="12">
        <v>0</v>
      </c>
      <c r="L4552" s="12">
        <v>0</v>
      </c>
      <c r="M4552" s="12">
        <v>0</v>
      </c>
      <c r="N4552" s="12">
        <v>0</v>
      </c>
    </row>
    <row r="4553" spans="1:14">
      <c r="A4553" s="11" t="s">
        <v>1541</v>
      </c>
      <c r="B4553" s="12">
        <v>85</v>
      </c>
      <c r="C4553" s="12">
        <v>85</v>
      </c>
      <c r="D4553" s="12" t="s">
        <v>587</v>
      </c>
      <c r="E4553" s="12">
        <v>100</v>
      </c>
      <c r="F4553" s="73">
        <v>20</v>
      </c>
      <c r="G4553" s="73">
        <v>60</v>
      </c>
      <c r="H4553" s="12">
        <v>0</v>
      </c>
      <c r="I4553" s="12">
        <v>246</v>
      </c>
      <c r="J4553" s="12">
        <v>0</v>
      </c>
      <c r="K4553" s="12">
        <v>0</v>
      </c>
      <c r="L4553" s="12">
        <v>0</v>
      </c>
      <c r="M4553" s="12">
        <v>0</v>
      </c>
      <c r="N4553" s="12">
        <v>0</v>
      </c>
    </row>
    <row r="4554" spans="1:14">
      <c r="A4554" s="11" t="s">
        <v>1541</v>
      </c>
      <c r="B4554" s="12">
        <v>85</v>
      </c>
      <c r="C4554" s="12">
        <v>85</v>
      </c>
      <c r="D4554" s="12" t="s">
        <v>583</v>
      </c>
      <c r="E4554" s="12">
        <v>100</v>
      </c>
      <c r="F4554" s="73">
        <v>20</v>
      </c>
      <c r="G4554" s="73">
        <v>60</v>
      </c>
      <c r="H4554" s="12">
        <v>0</v>
      </c>
      <c r="I4554" s="12">
        <v>246</v>
      </c>
      <c r="J4554" s="12">
        <v>0</v>
      </c>
      <c r="K4554" s="12">
        <v>0</v>
      </c>
      <c r="L4554" s="12">
        <v>0</v>
      </c>
      <c r="M4554" s="12">
        <v>0</v>
      </c>
      <c r="N4554" s="12">
        <v>0</v>
      </c>
    </row>
    <row r="4555" spans="1:14">
      <c r="A4555" s="11" t="s">
        <v>1541</v>
      </c>
      <c r="B4555" s="12">
        <v>85</v>
      </c>
      <c r="C4555" s="12">
        <v>85</v>
      </c>
      <c r="D4555" s="12" t="s">
        <v>585</v>
      </c>
      <c r="E4555" s="12">
        <v>100</v>
      </c>
      <c r="F4555" s="73">
        <v>20</v>
      </c>
      <c r="G4555" s="73">
        <v>60</v>
      </c>
      <c r="H4555" s="12">
        <v>0</v>
      </c>
      <c r="I4555" s="12">
        <v>246</v>
      </c>
      <c r="J4555" s="12">
        <v>0</v>
      </c>
      <c r="K4555" s="12">
        <v>0</v>
      </c>
      <c r="L4555" s="12">
        <v>0</v>
      </c>
      <c r="M4555" s="12">
        <v>0</v>
      </c>
      <c r="N4555" s="12">
        <v>0</v>
      </c>
    </row>
    <row r="4556" spans="1:14">
      <c r="A4556" s="11" t="s">
        <v>1541</v>
      </c>
      <c r="B4556" s="12">
        <v>85</v>
      </c>
      <c r="C4556" s="12">
        <v>85</v>
      </c>
      <c r="D4556" s="12" t="s">
        <v>586</v>
      </c>
      <c r="E4556" s="12">
        <v>100</v>
      </c>
      <c r="F4556" s="73">
        <v>2</v>
      </c>
      <c r="G4556" s="73">
        <v>60</v>
      </c>
      <c r="H4556" s="12">
        <v>0</v>
      </c>
      <c r="I4556" s="12">
        <v>246</v>
      </c>
      <c r="J4556" s="12">
        <v>0</v>
      </c>
      <c r="K4556" s="12">
        <v>0</v>
      </c>
      <c r="L4556" s="12">
        <v>0</v>
      </c>
      <c r="M4556" s="12">
        <v>0</v>
      </c>
      <c r="N4556" s="12">
        <v>0</v>
      </c>
    </row>
    <row r="4557" spans="1:14">
      <c r="A4557" s="11" t="s">
        <v>1541</v>
      </c>
      <c r="B4557" s="12">
        <v>85</v>
      </c>
      <c r="C4557" s="12">
        <v>85</v>
      </c>
      <c r="D4557" s="12" t="s">
        <v>588</v>
      </c>
      <c r="E4557" s="12">
        <v>100</v>
      </c>
      <c r="F4557" s="73">
        <v>2</v>
      </c>
      <c r="G4557" s="73">
        <v>60</v>
      </c>
      <c r="H4557" s="12">
        <v>0</v>
      </c>
      <c r="I4557" s="12">
        <v>246</v>
      </c>
      <c r="J4557" s="12">
        <v>0</v>
      </c>
      <c r="K4557" s="12">
        <v>0</v>
      </c>
      <c r="L4557" s="12">
        <v>0</v>
      </c>
      <c r="M4557" s="12">
        <v>0</v>
      </c>
      <c r="N4557" s="12">
        <v>0</v>
      </c>
    </row>
    <row r="4558" spans="1:14">
      <c r="A4558" s="11" t="s">
        <v>1541</v>
      </c>
      <c r="B4558" s="12">
        <v>85</v>
      </c>
      <c r="C4558" s="12">
        <v>85</v>
      </c>
      <c r="D4558" s="12" t="s">
        <v>582</v>
      </c>
      <c r="E4558" s="12">
        <v>100</v>
      </c>
      <c r="F4558" s="73">
        <v>2</v>
      </c>
      <c r="G4558" s="73">
        <v>60</v>
      </c>
      <c r="H4558" s="12">
        <v>0</v>
      </c>
      <c r="I4558" s="12">
        <v>246</v>
      </c>
      <c r="J4558" s="12">
        <v>0</v>
      </c>
      <c r="K4558" s="12">
        <v>0</v>
      </c>
      <c r="L4558" s="12">
        <v>0</v>
      </c>
      <c r="M4558" s="12">
        <v>0</v>
      </c>
      <c r="N4558" s="12">
        <v>0</v>
      </c>
    </row>
    <row r="4559" spans="1:14">
      <c r="A4559" s="11" t="s">
        <v>1541</v>
      </c>
      <c r="B4559" s="12">
        <v>85</v>
      </c>
      <c r="C4559" s="12">
        <v>85</v>
      </c>
      <c r="D4559" s="12" t="s">
        <v>584</v>
      </c>
      <c r="E4559" s="12">
        <v>100</v>
      </c>
      <c r="F4559" s="73">
        <v>2</v>
      </c>
      <c r="G4559" s="73">
        <v>60</v>
      </c>
      <c r="H4559" s="12">
        <v>0</v>
      </c>
      <c r="I4559" s="12">
        <v>246</v>
      </c>
      <c r="J4559" s="12">
        <v>0</v>
      </c>
      <c r="K4559" s="12">
        <v>0</v>
      </c>
      <c r="L4559" s="12">
        <v>0</v>
      </c>
      <c r="M4559" s="12">
        <v>0</v>
      </c>
      <c r="N4559" s="12">
        <v>0</v>
      </c>
    </row>
    <row r="4560" spans="1:14" s="18" customFormat="1">
      <c r="A4560" s="17" t="s">
        <v>1541</v>
      </c>
      <c r="B4560" s="18">
        <v>100</v>
      </c>
      <c r="C4560" s="18">
        <v>100</v>
      </c>
      <c r="D4560" s="18" t="s">
        <v>1539</v>
      </c>
      <c r="E4560" s="18">
        <v>100</v>
      </c>
      <c r="F4560" s="29">
        <v>1</v>
      </c>
      <c r="G4560" s="29">
        <v>60</v>
      </c>
      <c r="H4560" s="18">
        <v>0</v>
      </c>
      <c r="I4560" s="18">
        <v>249</v>
      </c>
      <c r="J4560" s="18">
        <v>0</v>
      </c>
      <c r="K4560" s="18">
        <v>0</v>
      </c>
      <c r="L4560" s="12">
        <v>0</v>
      </c>
      <c r="M4560" s="12">
        <v>0</v>
      </c>
      <c r="N4560" s="12">
        <v>0</v>
      </c>
    </row>
    <row r="4562" spans="1:14">
      <c r="A4562" s="11" t="s">
        <v>1541</v>
      </c>
      <c r="B4562" s="12">
        <v>35</v>
      </c>
      <c r="C4562" s="12">
        <v>42</v>
      </c>
      <c r="D4562" s="12" t="s">
        <v>589</v>
      </c>
      <c r="E4562" s="12">
        <v>30</v>
      </c>
      <c r="F4562" s="73">
        <v>4</v>
      </c>
      <c r="G4562" s="21">
        <v>15</v>
      </c>
      <c r="H4562" s="12">
        <v>0</v>
      </c>
      <c r="I4562" s="12">
        <v>246</v>
      </c>
      <c r="J4562" s="12">
        <v>0</v>
      </c>
      <c r="K4562" s="12">
        <v>0</v>
      </c>
      <c r="L4562" s="12">
        <v>0</v>
      </c>
      <c r="M4562" s="12">
        <v>0</v>
      </c>
      <c r="N4562" s="12">
        <v>0</v>
      </c>
    </row>
    <row r="4563" spans="1:14">
      <c r="A4563" s="11" t="s">
        <v>1541</v>
      </c>
      <c r="B4563" s="12">
        <v>35</v>
      </c>
      <c r="C4563" s="12">
        <v>42</v>
      </c>
      <c r="D4563" s="12" t="s">
        <v>587</v>
      </c>
      <c r="E4563" s="12">
        <v>30</v>
      </c>
      <c r="F4563" s="73">
        <v>4</v>
      </c>
      <c r="G4563" s="21">
        <v>15</v>
      </c>
      <c r="H4563" s="12">
        <v>0</v>
      </c>
      <c r="I4563" s="12">
        <v>246</v>
      </c>
      <c r="J4563" s="12">
        <v>0</v>
      </c>
      <c r="K4563" s="12">
        <v>0</v>
      </c>
      <c r="L4563" s="12">
        <v>0</v>
      </c>
      <c r="M4563" s="12">
        <v>0</v>
      </c>
      <c r="N4563" s="12">
        <v>0</v>
      </c>
    </row>
    <row r="4564" spans="1:14">
      <c r="A4564" s="11" t="s">
        <v>1541</v>
      </c>
      <c r="B4564" s="12">
        <v>35</v>
      </c>
      <c r="C4564" s="12">
        <v>42</v>
      </c>
      <c r="D4564" s="12" t="s">
        <v>583</v>
      </c>
      <c r="E4564" s="12">
        <v>30</v>
      </c>
      <c r="F4564" s="73">
        <v>4</v>
      </c>
      <c r="G4564" s="21">
        <v>15</v>
      </c>
      <c r="H4564" s="12">
        <v>0</v>
      </c>
      <c r="I4564" s="12">
        <v>246</v>
      </c>
      <c r="J4564" s="12">
        <v>0</v>
      </c>
      <c r="K4564" s="12">
        <v>0</v>
      </c>
      <c r="L4564" s="12">
        <v>0</v>
      </c>
      <c r="M4564" s="12">
        <v>0</v>
      </c>
      <c r="N4564" s="12">
        <v>0</v>
      </c>
    </row>
    <row r="4565" spans="1:14">
      <c r="A4565" s="11" t="s">
        <v>1541</v>
      </c>
      <c r="B4565" s="12">
        <v>35</v>
      </c>
      <c r="C4565" s="12">
        <v>42</v>
      </c>
      <c r="D4565" s="12" t="s">
        <v>585</v>
      </c>
      <c r="E4565" s="12">
        <v>30</v>
      </c>
      <c r="F4565" s="73">
        <v>4</v>
      </c>
      <c r="G4565" s="21">
        <v>15</v>
      </c>
      <c r="H4565" s="12">
        <v>0</v>
      </c>
      <c r="I4565" s="12">
        <v>246</v>
      </c>
      <c r="J4565" s="12">
        <v>0</v>
      </c>
      <c r="K4565" s="12">
        <v>0</v>
      </c>
      <c r="L4565" s="12">
        <v>0</v>
      </c>
      <c r="M4565" s="12">
        <v>0</v>
      </c>
      <c r="N4565" s="12">
        <v>0</v>
      </c>
    </row>
    <row r="4566" spans="1:14">
      <c r="A4566" s="11" t="s">
        <v>1541</v>
      </c>
      <c r="B4566" s="12">
        <v>56</v>
      </c>
      <c r="C4566" s="12">
        <v>93</v>
      </c>
      <c r="D4566" s="12" t="s">
        <v>589</v>
      </c>
      <c r="E4566" s="12">
        <v>20</v>
      </c>
      <c r="F4566" s="73">
        <v>4</v>
      </c>
      <c r="G4566" s="21">
        <v>15</v>
      </c>
      <c r="H4566" s="12">
        <v>0</v>
      </c>
      <c r="I4566" s="12">
        <v>246</v>
      </c>
      <c r="J4566" s="12">
        <v>0</v>
      </c>
      <c r="K4566" s="12">
        <v>0</v>
      </c>
      <c r="L4566" s="12">
        <v>0</v>
      </c>
      <c r="M4566" s="12">
        <v>0</v>
      </c>
      <c r="N4566" s="12">
        <v>0</v>
      </c>
    </row>
    <row r="4567" spans="1:14">
      <c r="A4567" s="11" t="s">
        <v>1541</v>
      </c>
      <c r="B4567" s="12">
        <v>56</v>
      </c>
      <c r="C4567" s="12">
        <v>93</v>
      </c>
      <c r="D4567" s="12" t="s">
        <v>587</v>
      </c>
      <c r="E4567" s="12">
        <v>20</v>
      </c>
      <c r="F4567" s="73">
        <v>4</v>
      </c>
      <c r="G4567" s="21">
        <v>15</v>
      </c>
      <c r="H4567" s="12">
        <v>0</v>
      </c>
      <c r="I4567" s="12">
        <v>246</v>
      </c>
      <c r="J4567" s="12">
        <v>0</v>
      </c>
      <c r="K4567" s="12">
        <v>0</v>
      </c>
      <c r="L4567" s="12">
        <v>0</v>
      </c>
      <c r="M4567" s="12">
        <v>0</v>
      </c>
      <c r="N4567" s="12">
        <v>0</v>
      </c>
    </row>
    <row r="4568" spans="1:14">
      <c r="A4568" s="11" t="s">
        <v>1541</v>
      </c>
      <c r="B4568" s="12">
        <v>56</v>
      </c>
      <c r="C4568" s="12">
        <v>93</v>
      </c>
      <c r="D4568" s="12" t="s">
        <v>583</v>
      </c>
      <c r="E4568" s="12">
        <v>20</v>
      </c>
      <c r="F4568" s="73">
        <v>4</v>
      </c>
      <c r="G4568" s="21">
        <v>15</v>
      </c>
      <c r="H4568" s="12">
        <v>0</v>
      </c>
      <c r="I4568" s="12">
        <v>246</v>
      </c>
      <c r="J4568" s="12">
        <v>0</v>
      </c>
      <c r="K4568" s="12">
        <v>0</v>
      </c>
      <c r="L4568" s="12">
        <v>0</v>
      </c>
      <c r="M4568" s="12">
        <v>0</v>
      </c>
      <c r="N4568" s="12">
        <v>0</v>
      </c>
    </row>
    <row r="4569" spans="1:14">
      <c r="A4569" s="11" t="s">
        <v>1541</v>
      </c>
      <c r="B4569" s="12">
        <v>56</v>
      </c>
      <c r="C4569" s="12">
        <v>93</v>
      </c>
      <c r="D4569" s="12" t="s">
        <v>585</v>
      </c>
      <c r="E4569" s="12">
        <v>20</v>
      </c>
      <c r="F4569" s="73">
        <v>4</v>
      </c>
      <c r="G4569" s="21">
        <v>15</v>
      </c>
      <c r="H4569" s="12">
        <v>0</v>
      </c>
      <c r="I4569" s="12">
        <v>246</v>
      </c>
      <c r="J4569" s="12">
        <v>0</v>
      </c>
      <c r="K4569" s="12">
        <v>0</v>
      </c>
      <c r="L4569" s="12">
        <v>0</v>
      </c>
      <c r="M4569" s="12">
        <v>0</v>
      </c>
      <c r="N4569" s="12">
        <v>0</v>
      </c>
    </row>
    <row r="4570" spans="1:14">
      <c r="A4570" s="11" t="s">
        <v>1541</v>
      </c>
      <c r="B4570" s="12">
        <v>43</v>
      </c>
      <c r="C4570" s="12">
        <v>152</v>
      </c>
      <c r="D4570" s="12" t="s">
        <v>589</v>
      </c>
      <c r="E4570" s="12">
        <v>20</v>
      </c>
      <c r="F4570" s="73">
        <v>4</v>
      </c>
      <c r="G4570" s="21">
        <v>15</v>
      </c>
      <c r="H4570" s="12">
        <v>0</v>
      </c>
      <c r="I4570" s="12">
        <v>246</v>
      </c>
      <c r="J4570" s="12">
        <v>0</v>
      </c>
      <c r="K4570" s="12">
        <v>0</v>
      </c>
      <c r="L4570" s="12">
        <v>0</v>
      </c>
      <c r="M4570" s="12">
        <v>0</v>
      </c>
      <c r="N4570" s="12">
        <v>0</v>
      </c>
    </row>
    <row r="4571" spans="1:14">
      <c r="A4571" s="11" t="s">
        <v>1541</v>
      </c>
      <c r="B4571" s="12">
        <v>43</v>
      </c>
      <c r="C4571" s="12">
        <v>152</v>
      </c>
      <c r="D4571" s="12" t="s">
        <v>587</v>
      </c>
      <c r="E4571" s="12">
        <v>20</v>
      </c>
      <c r="F4571" s="73">
        <v>4</v>
      </c>
      <c r="G4571" s="21">
        <v>15</v>
      </c>
      <c r="H4571" s="12">
        <v>0</v>
      </c>
      <c r="I4571" s="12">
        <v>246</v>
      </c>
      <c r="J4571" s="12">
        <v>0</v>
      </c>
      <c r="K4571" s="12">
        <v>0</v>
      </c>
      <c r="L4571" s="12">
        <v>0</v>
      </c>
      <c r="M4571" s="12">
        <v>0</v>
      </c>
      <c r="N4571" s="12">
        <v>0</v>
      </c>
    </row>
    <row r="4572" spans="1:14">
      <c r="A4572" s="11" t="s">
        <v>1541</v>
      </c>
      <c r="B4572" s="12">
        <v>43</v>
      </c>
      <c r="C4572" s="12">
        <v>152</v>
      </c>
      <c r="D4572" s="12" t="s">
        <v>583</v>
      </c>
      <c r="E4572" s="12">
        <v>20</v>
      </c>
      <c r="F4572" s="73">
        <v>4</v>
      </c>
      <c r="G4572" s="21">
        <v>15</v>
      </c>
      <c r="H4572" s="12">
        <v>0</v>
      </c>
      <c r="I4572" s="12">
        <v>246</v>
      </c>
      <c r="J4572" s="12">
        <v>0</v>
      </c>
      <c r="K4572" s="12">
        <v>0</v>
      </c>
      <c r="L4572" s="12">
        <v>0</v>
      </c>
      <c r="M4572" s="12">
        <v>0</v>
      </c>
      <c r="N4572" s="12">
        <v>0</v>
      </c>
    </row>
    <row r="4573" spans="1:14">
      <c r="A4573" s="11" t="s">
        <v>1541</v>
      </c>
      <c r="B4573" s="12">
        <v>43</v>
      </c>
      <c r="C4573" s="12">
        <v>152</v>
      </c>
      <c r="D4573" s="12" t="s">
        <v>585</v>
      </c>
      <c r="E4573" s="12">
        <v>20</v>
      </c>
      <c r="F4573" s="73">
        <v>4</v>
      </c>
      <c r="G4573" s="21">
        <v>15</v>
      </c>
      <c r="H4573" s="12">
        <v>0</v>
      </c>
      <c r="I4573" s="12">
        <v>246</v>
      </c>
      <c r="J4573" s="12">
        <v>0</v>
      </c>
      <c r="K4573" s="12">
        <v>0</v>
      </c>
      <c r="L4573" s="12">
        <v>0</v>
      </c>
      <c r="M4573" s="12">
        <v>0</v>
      </c>
      <c r="N4573" s="12">
        <v>0</v>
      </c>
    </row>
    <row r="4574" spans="1:14">
      <c r="A4574" s="11" t="s">
        <v>1541</v>
      </c>
      <c r="B4574" s="12">
        <v>120</v>
      </c>
      <c r="C4574" s="12">
        <v>121</v>
      </c>
      <c r="D4574" s="12" t="s">
        <v>589</v>
      </c>
      <c r="E4574" s="12">
        <v>20</v>
      </c>
      <c r="F4574" s="73">
        <v>4</v>
      </c>
      <c r="G4574" s="21">
        <v>15</v>
      </c>
      <c r="H4574" s="12">
        <v>0</v>
      </c>
      <c r="I4574" s="12">
        <v>246</v>
      </c>
      <c r="J4574" s="12">
        <v>0</v>
      </c>
      <c r="K4574" s="12">
        <v>0</v>
      </c>
      <c r="L4574" s="12">
        <v>0</v>
      </c>
      <c r="M4574" s="12">
        <v>0</v>
      </c>
      <c r="N4574" s="12">
        <v>0</v>
      </c>
    </row>
    <row r="4575" spans="1:14">
      <c r="A4575" s="11" t="s">
        <v>1541</v>
      </c>
      <c r="B4575" s="12">
        <v>120</v>
      </c>
      <c r="C4575" s="12">
        <v>121</v>
      </c>
      <c r="D4575" s="12" t="s">
        <v>587</v>
      </c>
      <c r="E4575" s="12">
        <v>20</v>
      </c>
      <c r="F4575" s="73">
        <v>4</v>
      </c>
      <c r="G4575" s="21">
        <v>15</v>
      </c>
      <c r="H4575" s="12">
        <v>0</v>
      </c>
      <c r="I4575" s="12">
        <v>246</v>
      </c>
      <c r="J4575" s="12">
        <v>0</v>
      </c>
      <c r="K4575" s="12">
        <v>0</v>
      </c>
      <c r="L4575" s="12">
        <v>0</v>
      </c>
      <c r="M4575" s="12">
        <v>0</v>
      </c>
      <c r="N4575" s="12">
        <v>0</v>
      </c>
    </row>
    <row r="4576" spans="1:14">
      <c r="A4576" s="11" t="s">
        <v>1541</v>
      </c>
      <c r="B4576" s="12">
        <v>120</v>
      </c>
      <c r="C4576" s="12">
        <v>121</v>
      </c>
      <c r="D4576" s="12" t="s">
        <v>583</v>
      </c>
      <c r="E4576" s="12">
        <v>20</v>
      </c>
      <c r="F4576" s="73">
        <v>4</v>
      </c>
      <c r="G4576" s="21">
        <v>15</v>
      </c>
      <c r="H4576" s="12">
        <v>0</v>
      </c>
      <c r="I4576" s="12">
        <v>246</v>
      </c>
      <c r="J4576" s="12">
        <v>0</v>
      </c>
      <c r="K4576" s="12">
        <v>0</v>
      </c>
      <c r="L4576" s="12">
        <v>0</v>
      </c>
      <c r="M4576" s="12">
        <v>0</v>
      </c>
      <c r="N4576" s="12">
        <v>0</v>
      </c>
    </row>
    <row r="4577" spans="1:14">
      <c r="A4577" s="11" t="s">
        <v>1541</v>
      </c>
      <c r="B4577" s="12">
        <v>120</v>
      </c>
      <c r="C4577" s="12">
        <v>121</v>
      </c>
      <c r="D4577" s="12" t="s">
        <v>585</v>
      </c>
      <c r="E4577" s="12">
        <v>20</v>
      </c>
      <c r="F4577" s="73">
        <v>4</v>
      </c>
      <c r="G4577" s="21">
        <v>15</v>
      </c>
      <c r="H4577" s="12">
        <v>0</v>
      </c>
      <c r="I4577" s="12">
        <v>246</v>
      </c>
      <c r="J4577" s="12">
        <v>0</v>
      </c>
      <c r="K4577" s="12">
        <v>0</v>
      </c>
      <c r="L4577" s="12">
        <v>0</v>
      </c>
      <c r="M4577" s="12">
        <v>0</v>
      </c>
      <c r="N4577" s="12">
        <v>0</v>
      </c>
    </row>
    <row r="4578" spans="1:14">
      <c r="A4578" s="11" t="s">
        <v>1541</v>
      </c>
      <c r="B4578" s="12">
        <v>102</v>
      </c>
      <c r="C4578" s="12">
        <v>84</v>
      </c>
      <c r="D4578" s="12" t="s">
        <v>589</v>
      </c>
      <c r="E4578" s="12">
        <v>20</v>
      </c>
      <c r="F4578" s="73">
        <v>4</v>
      </c>
      <c r="G4578" s="21">
        <v>15</v>
      </c>
      <c r="H4578" s="12">
        <v>0</v>
      </c>
      <c r="I4578" s="12">
        <v>246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</row>
    <row r="4579" spans="1:14">
      <c r="A4579" s="11" t="s">
        <v>1541</v>
      </c>
      <c r="B4579" s="12">
        <v>102</v>
      </c>
      <c r="C4579" s="12">
        <v>84</v>
      </c>
      <c r="D4579" s="12" t="s">
        <v>587</v>
      </c>
      <c r="E4579" s="12">
        <v>20</v>
      </c>
      <c r="F4579" s="73">
        <v>4</v>
      </c>
      <c r="G4579" s="21">
        <v>15</v>
      </c>
      <c r="H4579" s="12">
        <v>0</v>
      </c>
      <c r="I4579" s="12">
        <v>246</v>
      </c>
      <c r="J4579" s="12">
        <v>0</v>
      </c>
      <c r="K4579" s="12">
        <v>0</v>
      </c>
      <c r="L4579" s="12">
        <v>0</v>
      </c>
      <c r="M4579" s="12">
        <v>0</v>
      </c>
      <c r="N4579" s="12">
        <v>0</v>
      </c>
    </row>
    <row r="4580" spans="1:14">
      <c r="A4580" s="11" t="s">
        <v>1541</v>
      </c>
      <c r="B4580" s="12">
        <v>102</v>
      </c>
      <c r="C4580" s="12">
        <v>84</v>
      </c>
      <c r="D4580" s="12" t="s">
        <v>583</v>
      </c>
      <c r="E4580" s="12">
        <v>20</v>
      </c>
      <c r="F4580" s="73">
        <v>4</v>
      </c>
      <c r="G4580" s="21">
        <v>15</v>
      </c>
      <c r="H4580" s="12">
        <v>0</v>
      </c>
      <c r="I4580" s="12">
        <v>246</v>
      </c>
      <c r="J4580" s="12">
        <v>0</v>
      </c>
      <c r="K4580" s="12">
        <v>0</v>
      </c>
      <c r="L4580" s="12">
        <v>0</v>
      </c>
      <c r="M4580" s="12">
        <v>0</v>
      </c>
      <c r="N4580" s="12">
        <v>0</v>
      </c>
    </row>
    <row r="4581" spans="1:14">
      <c r="A4581" s="11" t="s">
        <v>1541</v>
      </c>
      <c r="B4581" s="12">
        <v>102</v>
      </c>
      <c r="C4581" s="12">
        <v>84</v>
      </c>
      <c r="D4581" s="12" t="s">
        <v>585</v>
      </c>
      <c r="E4581" s="12">
        <v>20</v>
      </c>
      <c r="F4581" s="73">
        <v>4</v>
      </c>
      <c r="G4581" s="21">
        <v>15</v>
      </c>
      <c r="H4581" s="12">
        <v>0</v>
      </c>
      <c r="I4581" s="12">
        <v>246</v>
      </c>
      <c r="J4581" s="12">
        <v>0</v>
      </c>
      <c r="K4581" s="12">
        <v>0</v>
      </c>
      <c r="L4581" s="12">
        <v>0</v>
      </c>
      <c r="M4581" s="12">
        <v>0</v>
      </c>
      <c r="N4581" s="12">
        <v>0</v>
      </c>
    </row>
    <row r="4582" spans="1:14">
      <c r="A4582" s="11" t="s">
        <v>1541</v>
      </c>
      <c r="B4582" s="12">
        <v>146</v>
      </c>
      <c r="C4582" s="12">
        <v>48</v>
      </c>
      <c r="D4582" s="12" t="s">
        <v>589</v>
      </c>
      <c r="E4582" s="12">
        <v>20</v>
      </c>
      <c r="F4582" s="73">
        <v>4</v>
      </c>
      <c r="G4582" s="21">
        <v>15</v>
      </c>
      <c r="H4582" s="12">
        <v>0</v>
      </c>
      <c r="I4582" s="12">
        <v>246</v>
      </c>
      <c r="J4582" s="12">
        <v>0</v>
      </c>
      <c r="K4582" s="12">
        <v>0</v>
      </c>
      <c r="L4582" s="12">
        <v>0</v>
      </c>
      <c r="M4582" s="12">
        <v>0</v>
      </c>
      <c r="N4582" s="12">
        <v>0</v>
      </c>
    </row>
    <row r="4583" spans="1:14">
      <c r="A4583" s="11" t="s">
        <v>1541</v>
      </c>
      <c r="B4583" s="12">
        <v>146</v>
      </c>
      <c r="C4583" s="12">
        <v>48</v>
      </c>
      <c r="D4583" s="12" t="s">
        <v>587</v>
      </c>
      <c r="E4583" s="12">
        <v>20</v>
      </c>
      <c r="F4583" s="73">
        <v>4</v>
      </c>
      <c r="G4583" s="21">
        <v>15</v>
      </c>
      <c r="H4583" s="12">
        <v>0</v>
      </c>
      <c r="I4583" s="12">
        <v>246</v>
      </c>
      <c r="J4583" s="12">
        <v>0</v>
      </c>
      <c r="K4583" s="12">
        <v>0</v>
      </c>
      <c r="L4583" s="12">
        <v>0</v>
      </c>
      <c r="M4583" s="12">
        <v>0</v>
      </c>
      <c r="N4583" s="12">
        <v>0</v>
      </c>
    </row>
    <row r="4584" spans="1:14">
      <c r="A4584" s="11" t="s">
        <v>1541</v>
      </c>
      <c r="B4584" s="12">
        <v>146</v>
      </c>
      <c r="C4584" s="12">
        <v>48</v>
      </c>
      <c r="D4584" s="12" t="s">
        <v>583</v>
      </c>
      <c r="E4584" s="12">
        <v>20</v>
      </c>
      <c r="F4584" s="73">
        <v>4</v>
      </c>
      <c r="G4584" s="21">
        <v>15</v>
      </c>
      <c r="H4584" s="12">
        <v>0</v>
      </c>
      <c r="I4584" s="12">
        <v>246</v>
      </c>
      <c r="J4584" s="12">
        <v>0</v>
      </c>
      <c r="K4584" s="12">
        <v>0</v>
      </c>
      <c r="L4584" s="12">
        <v>0</v>
      </c>
      <c r="M4584" s="12">
        <v>0</v>
      </c>
      <c r="N4584" s="12">
        <v>0</v>
      </c>
    </row>
    <row r="4585" spans="1:14">
      <c r="A4585" s="11" t="s">
        <v>1541</v>
      </c>
      <c r="B4585" s="12">
        <v>146</v>
      </c>
      <c r="C4585" s="12">
        <v>48</v>
      </c>
      <c r="D4585" s="12" t="s">
        <v>585</v>
      </c>
      <c r="E4585" s="12">
        <v>20</v>
      </c>
      <c r="F4585" s="73">
        <v>4</v>
      </c>
      <c r="G4585" s="21">
        <v>15</v>
      </c>
      <c r="H4585" s="12">
        <v>0</v>
      </c>
      <c r="I4585" s="12">
        <v>246</v>
      </c>
      <c r="J4585" s="12">
        <v>0</v>
      </c>
      <c r="K4585" s="12">
        <v>0</v>
      </c>
      <c r="L4585" s="12">
        <v>0</v>
      </c>
      <c r="M4585" s="12">
        <v>0</v>
      </c>
      <c r="N4585" s="12">
        <v>0</v>
      </c>
    </row>
    <row r="4586" spans="1:14">
      <c r="A4586" s="11" t="s">
        <v>1541</v>
      </c>
      <c r="B4586" s="12">
        <v>76</v>
      </c>
      <c r="C4586" s="12">
        <v>52</v>
      </c>
      <c r="D4586" s="12" t="s">
        <v>589</v>
      </c>
      <c r="E4586" s="12">
        <v>20</v>
      </c>
      <c r="F4586" s="73">
        <v>4</v>
      </c>
      <c r="G4586" s="21">
        <v>15</v>
      </c>
      <c r="H4586" s="12">
        <v>0</v>
      </c>
      <c r="I4586" s="12">
        <v>246</v>
      </c>
      <c r="J4586" s="12">
        <v>0</v>
      </c>
      <c r="K4586" s="12">
        <v>0</v>
      </c>
      <c r="L4586" s="12">
        <v>0</v>
      </c>
      <c r="M4586" s="12">
        <v>0</v>
      </c>
      <c r="N4586" s="12">
        <v>0</v>
      </c>
    </row>
    <row r="4587" spans="1:14">
      <c r="A4587" s="11" t="s">
        <v>1541</v>
      </c>
      <c r="B4587" s="12">
        <v>76</v>
      </c>
      <c r="C4587" s="12">
        <v>52</v>
      </c>
      <c r="D4587" s="12" t="s">
        <v>587</v>
      </c>
      <c r="E4587" s="12">
        <v>20</v>
      </c>
      <c r="F4587" s="73">
        <v>4</v>
      </c>
      <c r="G4587" s="21">
        <v>15</v>
      </c>
      <c r="H4587" s="12">
        <v>0</v>
      </c>
      <c r="I4587" s="12">
        <v>246</v>
      </c>
      <c r="J4587" s="12">
        <v>0</v>
      </c>
      <c r="K4587" s="12">
        <v>0</v>
      </c>
      <c r="L4587" s="12">
        <v>0</v>
      </c>
      <c r="M4587" s="12">
        <v>0</v>
      </c>
      <c r="N4587" s="12">
        <v>0</v>
      </c>
    </row>
    <row r="4588" spans="1:14">
      <c r="A4588" s="11" t="s">
        <v>1541</v>
      </c>
      <c r="B4588" s="12">
        <v>76</v>
      </c>
      <c r="C4588" s="12">
        <v>52</v>
      </c>
      <c r="D4588" s="12" t="s">
        <v>583</v>
      </c>
      <c r="E4588" s="12">
        <v>20</v>
      </c>
      <c r="F4588" s="73">
        <v>4</v>
      </c>
      <c r="G4588" s="21">
        <v>15</v>
      </c>
      <c r="H4588" s="12">
        <v>0</v>
      </c>
      <c r="I4588" s="12">
        <v>246</v>
      </c>
      <c r="J4588" s="12">
        <v>0</v>
      </c>
      <c r="K4588" s="12">
        <v>0</v>
      </c>
      <c r="L4588" s="12">
        <v>0</v>
      </c>
      <c r="M4588" s="12">
        <v>0</v>
      </c>
      <c r="N4588" s="12">
        <v>0</v>
      </c>
    </row>
    <row r="4589" spans="1:14">
      <c r="A4589" s="11" t="s">
        <v>1541</v>
      </c>
      <c r="B4589" s="12">
        <v>76</v>
      </c>
      <c r="C4589" s="12">
        <v>52</v>
      </c>
      <c r="D4589" s="12" t="s">
        <v>585</v>
      </c>
      <c r="E4589" s="12">
        <v>20</v>
      </c>
      <c r="F4589" s="73">
        <v>4</v>
      </c>
      <c r="G4589" s="21">
        <v>15</v>
      </c>
      <c r="H4589" s="12">
        <v>0</v>
      </c>
      <c r="I4589" s="12">
        <v>246</v>
      </c>
      <c r="J4589" s="12">
        <v>0</v>
      </c>
      <c r="K4589" s="12">
        <v>0</v>
      </c>
      <c r="L4589" s="12">
        <v>0</v>
      </c>
      <c r="M4589" s="12">
        <v>0</v>
      </c>
      <c r="N4589" s="12">
        <v>0</v>
      </c>
    </row>
    <row r="4591" spans="1:14">
      <c r="A4591" s="11" t="s">
        <v>1542</v>
      </c>
    </row>
    <row r="4592" spans="1:14">
      <c r="A4592" s="11" t="s">
        <v>1543</v>
      </c>
      <c r="B4592" s="12">
        <v>100</v>
      </c>
      <c r="C4592" s="12">
        <v>100</v>
      </c>
      <c r="D4592" s="12" t="s">
        <v>589</v>
      </c>
      <c r="E4592" s="12">
        <v>100</v>
      </c>
      <c r="F4592" s="73">
        <v>20</v>
      </c>
      <c r="G4592" s="73">
        <v>60</v>
      </c>
      <c r="H4592" s="12">
        <v>0</v>
      </c>
      <c r="I4592" s="12">
        <v>246</v>
      </c>
      <c r="J4592" s="12">
        <v>0</v>
      </c>
      <c r="K4592" s="12">
        <v>0</v>
      </c>
      <c r="L4592" s="12">
        <v>0</v>
      </c>
      <c r="M4592" s="12">
        <v>0</v>
      </c>
      <c r="N4592" s="12">
        <v>0</v>
      </c>
    </row>
    <row r="4593" spans="1:14">
      <c r="A4593" s="11" t="s">
        <v>1543</v>
      </c>
      <c r="B4593" s="12">
        <v>100</v>
      </c>
      <c r="C4593" s="12">
        <v>100</v>
      </c>
      <c r="D4593" s="12" t="s">
        <v>587</v>
      </c>
      <c r="E4593" s="12">
        <v>100</v>
      </c>
      <c r="F4593" s="73">
        <v>20</v>
      </c>
      <c r="G4593" s="73">
        <v>60</v>
      </c>
      <c r="H4593" s="12">
        <v>0</v>
      </c>
      <c r="I4593" s="12">
        <v>246</v>
      </c>
      <c r="J4593" s="12">
        <v>0</v>
      </c>
      <c r="K4593" s="12">
        <v>0</v>
      </c>
      <c r="L4593" s="12">
        <v>0</v>
      </c>
      <c r="M4593" s="12">
        <v>0</v>
      </c>
      <c r="N4593" s="12">
        <v>0</v>
      </c>
    </row>
    <row r="4594" spans="1:14">
      <c r="A4594" s="11" t="s">
        <v>1543</v>
      </c>
      <c r="B4594" s="12">
        <v>100</v>
      </c>
      <c r="C4594" s="12">
        <v>100</v>
      </c>
      <c r="D4594" s="12" t="s">
        <v>581</v>
      </c>
      <c r="E4594" s="12">
        <v>100</v>
      </c>
      <c r="F4594" s="73">
        <v>20</v>
      </c>
      <c r="G4594" s="73">
        <v>60</v>
      </c>
      <c r="H4594" s="12">
        <v>0</v>
      </c>
      <c r="I4594" s="12">
        <v>246</v>
      </c>
      <c r="J4594" s="12">
        <v>0</v>
      </c>
      <c r="K4594" s="12">
        <v>0</v>
      </c>
      <c r="L4594" s="12">
        <v>0</v>
      </c>
      <c r="M4594" s="12">
        <v>0</v>
      </c>
      <c r="N4594" s="12">
        <v>0</v>
      </c>
    </row>
    <row r="4595" spans="1:14">
      <c r="A4595" s="11" t="s">
        <v>1543</v>
      </c>
      <c r="B4595" s="12">
        <v>100</v>
      </c>
      <c r="C4595" s="12">
        <v>100</v>
      </c>
      <c r="D4595" s="12" t="s">
        <v>585</v>
      </c>
      <c r="E4595" s="12">
        <v>100</v>
      </c>
      <c r="F4595" s="73">
        <v>20</v>
      </c>
      <c r="G4595" s="73">
        <v>60</v>
      </c>
      <c r="H4595" s="12">
        <v>0</v>
      </c>
      <c r="I4595" s="12">
        <v>246</v>
      </c>
      <c r="J4595" s="12">
        <v>0</v>
      </c>
      <c r="K4595" s="12">
        <v>0</v>
      </c>
      <c r="L4595" s="12">
        <v>0</v>
      </c>
      <c r="M4595" s="12">
        <v>0</v>
      </c>
      <c r="N4595" s="12">
        <v>0</v>
      </c>
    </row>
    <row r="4596" spans="1:14">
      <c r="A4596" s="11" t="s">
        <v>1543</v>
      </c>
      <c r="B4596" s="12">
        <v>100</v>
      </c>
      <c r="C4596" s="12">
        <v>100</v>
      </c>
      <c r="D4596" s="12" t="s">
        <v>588</v>
      </c>
      <c r="E4596" s="12">
        <v>100</v>
      </c>
      <c r="F4596" s="73">
        <v>2</v>
      </c>
      <c r="G4596" s="73">
        <v>60</v>
      </c>
      <c r="H4596" s="12">
        <v>0</v>
      </c>
      <c r="I4596" s="12">
        <v>246</v>
      </c>
      <c r="J4596" s="12">
        <v>0</v>
      </c>
      <c r="K4596" s="12">
        <v>0</v>
      </c>
      <c r="L4596" s="12">
        <v>0</v>
      </c>
      <c r="M4596" s="12">
        <v>0</v>
      </c>
      <c r="N4596" s="12">
        <v>0</v>
      </c>
    </row>
    <row r="4597" spans="1:14">
      <c r="A4597" s="11" t="s">
        <v>1543</v>
      </c>
      <c r="B4597" s="12">
        <v>100</v>
      </c>
      <c r="C4597" s="12">
        <v>100</v>
      </c>
      <c r="D4597" s="12" t="s">
        <v>1544</v>
      </c>
      <c r="E4597" s="12">
        <v>100</v>
      </c>
      <c r="F4597" s="73">
        <v>2</v>
      </c>
      <c r="G4597" s="73">
        <v>60</v>
      </c>
      <c r="H4597" s="12">
        <v>0</v>
      </c>
      <c r="I4597" s="12">
        <v>246</v>
      </c>
      <c r="J4597" s="12">
        <v>0</v>
      </c>
      <c r="K4597" s="12">
        <v>0</v>
      </c>
      <c r="L4597" s="12">
        <v>0</v>
      </c>
      <c r="M4597" s="12">
        <v>0</v>
      </c>
      <c r="N4597" s="12">
        <v>0</v>
      </c>
    </row>
    <row r="4598" spans="1:14">
      <c r="A4598" s="11" t="s">
        <v>1543</v>
      </c>
      <c r="B4598" s="12">
        <v>100</v>
      </c>
      <c r="C4598" s="12">
        <v>100</v>
      </c>
      <c r="D4598" s="12" t="s">
        <v>580</v>
      </c>
      <c r="E4598" s="12">
        <v>100</v>
      </c>
      <c r="F4598" s="73">
        <v>2</v>
      </c>
      <c r="G4598" s="73">
        <v>60</v>
      </c>
      <c r="H4598" s="12">
        <v>0</v>
      </c>
      <c r="I4598" s="12">
        <v>246</v>
      </c>
      <c r="J4598" s="12">
        <v>0</v>
      </c>
      <c r="K4598" s="12">
        <v>0</v>
      </c>
      <c r="L4598" s="12">
        <v>0</v>
      </c>
      <c r="M4598" s="12">
        <v>0</v>
      </c>
      <c r="N4598" s="12">
        <v>0</v>
      </c>
    </row>
    <row r="4599" spans="1:14">
      <c r="A4599" s="11" t="s">
        <v>1543</v>
      </c>
      <c r="B4599" s="12">
        <v>100</v>
      </c>
      <c r="C4599" s="12">
        <v>100</v>
      </c>
      <c r="D4599" s="12" t="s">
        <v>584</v>
      </c>
      <c r="E4599" s="12">
        <v>100</v>
      </c>
      <c r="F4599" s="73">
        <v>2</v>
      </c>
      <c r="G4599" s="73">
        <v>60</v>
      </c>
      <c r="H4599" s="12">
        <v>0</v>
      </c>
      <c r="I4599" s="12">
        <v>246</v>
      </c>
      <c r="J4599" s="12">
        <v>0</v>
      </c>
      <c r="K4599" s="12">
        <v>0</v>
      </c>
      <c r="L4599" s="12">
        <v>0</v>
      </c>
      <c r="M4599" s="12">
        <v>0</v>
      </c>
      <c r="N4599" s="12">
        <v>0</v>
      </c>
    </row>
    <row r="4600" spans="1:14" s="18" customFormat="1">
      <c r="A4600" s="17" t="s">
        <v>1543</v>
      </c>
      <c r="B4600" s="18">
        <v>100</v>
      </c>
      <c r="C4600" s="18">
        <v>100</v>
      </c>
      <c r="D4600" s="18" t="s">
        <v>1539</v>
      </c>
      <c r="E4600" s="18">
        <v>100</v>
      </c>
      <c r="F4600" s="29">
        <v>1</v>
      </c>
      <c r="G4600" s="29">
        <v>60</v>
      </c>
      <c r="H4600" s="18">
        <v>0</v>
      </c>
      <c r="I4600" s="18">
        <v>249</v>
      </c>
      <c r="J4600" s="18">
        <v>0</v>
      </c>
      <c r="K4600" s="18">
        <v>0</v>
      </c>
      <c r="L4600" s="12">
        <v>0</v>
      </c>
      <c r="M4600" s="12">
        <v>0</v>
      </c>
      <c r="N4600" s="12">
        <v>0</v>
      </c>
    </row>
    <row r="4602" spans="1:14">
      <c r="A4602" s="11" t="s">
        <v>1543</v>
      </c>
      <c r="B4602" s="12">
        <v>49</v>
      </c>
      <c r="C4602" s="12">
        <v>132</v>
      </c>
      <c r="D4602" s="12" t="s">
        <v>589</v>
      </c>
      <c r="E4602" s="12">
        <v>20</v>
      </c>
      <c r="F4602" s="73">
        <v>4</v>
      </c>
      <c r="G4602" s="21">
        <v>15</v>
      </c>
      <c r="H4602" s="12">
        <v>0</v>
      </c>
      <c r="I4602" s="12">
        <v>246</v>
      </c>
      <c r="J4602" s="12">
        <v>0</v>
      </c>
      <c r="K4602" s="12">
        <v>0</v>
      </c>
      <c r="L4602" s="12">
        <v>0</v>
      </c>
      <c r="M4602" s="12">
        <v>0</v>
      </c>
      <c r="N4602" s="12">
        <v>0</v>
      </c>
    </row>
    <row r="4603" spans="1:14">
      <c r="A4603" s="11" t="s">
        <v>1543</v>
      </c>
      <c r="B4603" s="12">
        <v>49</v>
      </c>
      <c r="C4603" s="12">
        <v>132</v>
      </c>
      <c r="D4603" s="12" t="s">
        <v>587</v>
      </c>
      <c r="E4603" s="12">
        <v>20</v>
      </c>
      <c r="F4603" s="73">
        <v>4</v>
      </c>
      <c r="G4603" s="21">
        <v>15</v>
      </c>
      <c r="H4603" s="12">
        <v>0</v>
      </c>
      <c r="I4603" s="12">
        <v>246</v>
      </c>
      <c r="J4603" s="12">
        <v>0</v>
      </c>
      <c r="K4603" s="12">
        <v>0</v>
      </c>
      <c r="L4603" s="12">
        <v>0</v>
      </c>
      <c r="M4603" s="12">
        <v>0</v>
      </c>
      <c r="N4603" s="12">
        <v>0</v>
      </c>
    </row>
    <row r="4604" spans="1:14">
      <c r="A4604" s="11" t="s">
        <v>1543</v>
      </c>
      <c r="B4604" s="12">
        <v>49</v>
      </c>
      <c r="C4604" s="12">
        <v>132</v>
      </c>
      <c r="D4604" s="12" t="s">
        <v>581</v>
      </c>
      <c r="E4604" s="12">
        <v>20</v>
      </c>
      <c r="F4604" s="73">
        <v>4</v>
      </c>
      <c r="G4604" s="21">
        <v>15</v>
      </c>
      <c r="H4604" s="12">
        <v>0</v>
      </c>
      <c r="I4604" s="12">
        <v>246</v>
      </c>
      <c r="J4604" s="12">
        <v>0</v>
      </c>
      <c r="K4604" s="12">
        <v>0</v>
      </c>
      <c r="L4604" s="12">
        <v>0</v>
      </c>
      <c r="M4604" s="12">
        <v>0</v>
      </c>
      <c r="N4604" s="12">
        <v>0</v>
      </c>
    </row>
    <row r="4605" spans="1:14">
      <c r="A4605" s="11" t="s">
        <v>1543</v>
      </c>
      <c r="B4605" s="12">
        <v>49</v>
      </c>
      <c r="C4605" s="12">
        <v>132</v>
      </c>
      <c r="D4605" s="12" t="s">
        <v>585</v>
      </c>
      <c r="E4605" s="12">
        <v>20</v>
      </c>
      <c r="F4605" s="73">
        <v>4</v>
      </c>
      <c r="G4605" s="21">
        <v>15</v>
      </c>
      <c r="H4605" s="12">
        <v>0</v>
      </c>
      <c r="I4605" s="12">
        <v>246</v>
      </c>
      <c r="J4605" s="12">
        <v>0</v>
      </c>
      <c r="K4605" s="12">
        <v>0</v>
      </c>
      <c r="L4605" s="12">
        <v>0</v>
      </c>
      <c r="M4605" s="12">
        <v>0</v>
      </c>
      <c r="N4605" s="12">
        <v>0</v>
      </c>
    </row>
    <row r="4606" spans="1:14">
      <c r="A4606" s="11" t="s">
        <v>1543</v>
      </c>
      <c r="B4606" s="12">
        <v>88</v>
      </c>
      <c r="C4606" s="12">
        <v>72</v>
      </c>
      <c r="D4606" s="12" t="s">
        <v>589</v>
      </c>
      <c r="E4606" s="12">
        <v>20</v>
      </c>
      <c r="F4606" s="73">
        <v>4</v>
      </c>
      <c r="G4606" s="21">
        <v>15</v>
      </c>
      <c r="H4606" s="12">
        <v>0</v>
      </c>
      <c r="I4606" s="12">
        <v>246</v>
      </c>
      <c r="J4606" s="12">
        <v>0</v>
      </c>
      <c r="K4606" s="12">
        <v>0</v>
      </c>
      <c r="L4606" s="12">
        <v>0</v>
      </c>
      <c r="M4606" s="12">
        <v>0</v>
      </c>
      <c r="N4606" s="12">
        <v>0</v>
      </c>
    </row>
    <row r="4607" spans="1:14">
      <c r="A4607" s="11" t="s">
        <v>1543</v>
      </c>
      <c r="B4607" s="12">
        <v>88</v>
      </c>
      <c r="C4607" s="12">
        <v>72</v>
      </c>
      <c r="D4607" s="12" t="s">
        <v>587</v>
      </c>
      <c r="E4607" s="12">
        <v>20</v>
      </c>
      <c r="F4607" s="73">
        <v>4</v>
      </c>
      <c r="G4607" s="21">
        <v>15</v>
      </c>
      <c r="H4607" s="12">
        <v>0</v>
      </c>
      <c r="I4607" s="12">
        <v>246</v>
      </c>
      <c r="J4607" s="12">
        <v>0</v>
      </c>
      <c r="K4607" s="12">
        <v>0</v>
      </c>
      <c r="L4607" s="12">
        <v>0</v>
      </c>
      <c r="M4607" s="12">
        <v>0</v>
      </c>
      <c r="N4607" s="12">
        <v>0</v>
      </c>
    </row>
    <row r="4608" spans="1:14">
      <c r="A4608" s="11" t="s">
        <v>1543</v>
      </c>
      <c r="B4608" s="12">
        <v>88</v>
      </c>
      <c r="C4608" s="12">
        <v>72</v>
      </c>
      <c r="D4608" s="12" t="s">
        <v>581</v>
      </c>
      <c r="E4608" s="12">
        <v>20</v>
      </c>
      <c r="F4608" s="73">
        <v>4</v>
      </c>
      <c r="G4608" s="21">
        <v>15</v>
      </c>
      <c r="H4608" s="12">
        <v>0</v>
      </c>
      <c r="I4608" s="12">
        <v>246</v>
      </c>
      <c r="J4608" s="12">
        <v>0</v>
      </c>
      <c r="K4608" s="12">
        <v>0</v>
      </c>
      <c r="L4608" s="12">
        <v>0</v>
      </c>
      <c r="M4608" s="12">
        <v>0</v>
      </c>
      <c r="N4608" s="12">
        <v>0</v>
      </c>
    </row>
    <row r="4609" spans="1:14">
      <c r="A4609" s="11" t="s">
        <v>1543</v>
      </c>
      <c r="B4609" s="12">
        <v>88</v>
      </c>
      <c r="C4609" s="12">
        <v>72</v>
      </c>
      <c r="D4609" s="12" t="s">
        <v>585</v>
      </c>
      <c r="E4609" s="12">
        <v>20</v>
      </c>
      <c r="F4609" s="73">
        <v>4</v>
      </c>
      <c r="G4609" s="21">
        <v>15</v>
      </c>
      <c r="H4609" s="12">
        <v>0</v>
      </c>
      <c r="I4609" s="12">
        <v>246</v>
      </c>
      <c r="J4609" s="12">
        <v>0</v>
      </c>
      <c r="K4609" s="12">
        <v>0</v>
      </c>
      <c r="L4609" s="12">
        <v>0</v>
      </c>
      <c r="M4609" s="12">
        <v>0</v>
      </c>
      <c r="N4609" s="12">
        <v>0</v>
      </c>
    </row>
    <row r="4610" spans="1:14">
      <c r="A4610" s="11" t="s">
        <v>1543</v>
      </c>
      <c r="B4610" s="12">
        <v>53</v>
      </c>
      <c r="C4610" s="12">
        <v>29</v>
      </c>
      <c r="D4610" s="12" t="s">
        <v>589</v>
      </c>
      <c r="E4610" s="12">
        <v>20</v>
      </c>
      <c r="F4610" s="73">
        <v>4</v>
      </c>
      <c r="G4610" s="21">
        <v>15</v>
      </c>
      <c r="H4610" s="12">
        <v>0</v>
      </c>
      <c r="I4610" s="12">
        <v>246</v>
      </c>
      <c r="J4610" s="12">
        <v>0</v>
      </c>
      <c r="K4610" s="12">
        <v>0</v>
      </c>
      <c r="L4610" s="12">
        <v>0</v>
      </c>
      <c r="M4610" s="12">
        <v>0</v>
      </c>
      <c r="N4610" s="12">
        <v>0</v>
      </c>
    </row>
    <row r="4611" spans="1:14">
      <c r="A4611" s="11" t="s">
        <v>1543</v>
      </c>
      <c r="B4611" s="12">
        <v>53</v>
      </c>
      <c r="C4611" s="12">
        <v>29</v>
      </c>
      <c r="D4611" s="12" t="s">
        <v>587</v>
      </c>
      <c r="E4611" s="12">
        <v>20</v>
      </c>
      <c r="F4611" s="73">
        <v>4</v>
      </c>
      <c r="G4611" s="21">
        <v>15</v>
      </c>
      <c r="H4611" s="12">
        <v>0</v>
      </c>
      <c r="I4611" s="12">
        <v>246</v>
      </c>
      <c r="J4611" s="12">
        <v>0</v>
      </c>
      <c r="K4611" s="12">
        <v>0</v>
      </c>
      <c r="L4611" s="12">
        <v>0</v>
      </c>
      <c r="M4611" s="12">
        <v>0</v>
      </c>
      <c r="N4611" s="12">
        <v>0</v>
      </c>
    </row>
    <row r="4612" spans="1:14">
      <c r="A4612" s="11" t="s">
        <v>1543</v>
      </c>
      <c r="B4612" s="12">
        <v>53</v>
      </c>
      <c r="C4612" s="12">
        <v>29</v>
      </c>
      <c r="D4612" s="12" t="s">
        <v>581</v>
      </c>
      <c r="E4612" s="12">
        <v>20</v>
      </c>
      <c r="F4612" s="73">
        <v>4</v>
      </c>
      <c r="G4612" s="21">
        <v>15</v>
      </c>
      <c r="H4612" s="12">
        <v>0</v>
      </c>
      <c r="I4612" s="12">
        <v>246</v>
      </c>
      <c r="J4612" s="12">
        <v>0</v>
      </c>
      <c r="K4612" s="12">
        <v>0</v>
      </c>
      <c r="L4612" s="12">
        <v>0</v>
      </c>
      <c r="M4612" s="12">
        <v>0</v>
      </c>
      <c r="N4612" s="12">
        <v>0</v>
      </c>
    </row>
    <row r="4613" spans="1:14">
      <c r="A4613" s="11" t="s">
        <v>1543</v>
      </c>
      <c r="B4613" s="12">
        <v>53</v>
      </c>
      <c r="C4613" s="12">
        <v>29</v>
      </c>
      <c r="D4613" s="12" t="s">
        <v>585</v>
      </c>
      <c r="E4613" s="12">
        <v>20</v>
      </c>
      <c r="F4613" s="73">
        <v>4</v>
      </c>
      <c r="G4613" s="21">
        <v>15</v>
      </c>
      <c r="H4613" s="12">
        <v>0</v>
      </c>
      <c r="I4613" s="12">
        <v>246</v>
      </c>
      <c r="J4613" s="12">
        <v>0</v>
      </c>
      <c r="K4613" s="12">
        <v>0</v>
      </c>
      <c r="L4613" s="12">
        <v>0</v>
      </c>
      <c r="M4613" s="12">
        <v>0</v>
      </c>
      <c r="N4613" s="12">
        <v>0</v>
      </c>
    </row>
    <row r="4614" spans="1:14">
      <c r="A4614" s="11" t="s">
        <v>1543</v>
      </c>
      <c r="B4614" s="12">
        <v>122</v>
      </c>
      <c r="C4614" s="12">
        <v>36</v>
      </c>
      <c r="D4614" s="12" t="s">
        <v>589</v>
      </c>
      <c r="E4614" s="12">
        <v>20</v>
      </c>
      <c r="F4614" s="73">
        <v>4</v>
      </c>
      <c r="G4614" s="21">
        <v>15</v>
      </c>
      <c r="H4614" s="12">
        <v>0</v>
      </c>
      <c r="I4614" s="12">
        <v>246</v>
      </c>
      <c r="J4614" s="12">
        <v>0</v>
      </c>
      <c r="K4614" s="12">
        <v>0</v>
      </c>
      <c r="L4614" s="12">
        <v>0</v>
      </c>
      <c r="M4614" s="12">
        <v>0</v>
      </c>
      <c r="N4614" s="12">
        <v>0</v>
      </c>
    </row>
    <row r="4615" spans="1:14">
      <c r="A4615" s="11" t="s">
        <v>1543</v>
      </c>
      <c r="B4615" s="12">
        <v>122</v>
      </c>
      <c r="C4615" s="12">
        <v>36</v>
      </c>
      <c r="D4615" s="12" t="s">
        <v>587</v>
      </c>
      <c r="E4615" s="12">
        <v>20</v>
      </c>
      <c r="F4615" s="73">
        <v>4</v>
      </c>
      <c r="G4615" s="21">
        <v>15</v>
      </c>
      <c r="H4615" s="12">
        <v>0</v>
      </c>
      <c r="I4615" s="12">
        <v>246</v>
      </c>
      <c r="J4615" s="12">
        <v>0</v>
      </c>
      <c r="K4615" s="12">
        <v>0</v>
      </c>
      <c r="L4615" s="12">
        <v>0</v>
      </c>
      <c r="M4615" s="12">
        <v>0</v>
      </c>
      <c r="N4615" s="12">
        <v>0</v>
      </c>
    </row>
    <row r="4616" spans="1:14">
      <c r="A4616" s="11" t="s">
        <v>1543</v>
      </c>
      <c r="B4616" s="12">
        <v>122</v>
      </c>
      <c r="C4616" s="12">
        <v>36</v>
      </c>
      <c r="D4616" s="12" t="s">
        <v>581</v>
      </c>
      <c r="E4616" s="12">
        <v>20</v>
      </c>
      <c r="F4616" s="73">
        <v>4</v>
      </c>
      <c r="G4616" s="21">
        <v>15</v>
      </c>
      <c r="H4616" s="12">
        <v>0</v>
      </c>
      <c r="I4616" s="12">
        <v>246</v>
      </c>
      <c r="J4616" s="12">
        <v>0</v>
      </c>
      <c r="K4616" s="12">
        <v>0</v>
      </c>
      <c r="L4616" s="12">
        <v>0</v>
      </c>
      <c r="M4616" s="12">
        <v>0</v>
      </c>
      <c r="N4616" s="12">
        <v>0</v>
      </c>
    </row>
    <row r="4617" spans="1:14">
      <c r="A4617" s="11" t="s">
        <v>1543</v>
      </c>
      <c r="B4617" s="12">
        <v>122</v>
      </c>
      <c r="C4617" s="12">
        <v>36</v>
      </c>
      <c r="D4617" s="12" t="s">
        <v>585</v>
      </c>
      <c r="E4617" s="12">
        <v>20</v>
      </c>
      <c r="F4617" s="73">
        <v>4</v>
      </c>
      <c r="G4617" s="21">
        <v>15</v>
      </c>
      <c r="H4617" s="12">
        <v>0</v>
      </c>
      <c r="I4617" s="12">
        <v>246</v>
      </c>
      <c r="J4617" s="12">
        <v>0</v>
      </c>
      <c r="K4617" s="12">
        <v>0</v>
      </c>
      <c r="L4617" s="12">
        <v>0</v>
      </c>
      <c r="M4617" s="12">
        <v>0</v>
      </c>
      <c r="N4617" s="12">
        <v>0</v>
      </c>
    </row>
    <row r="4618" spans="1:14">
      <c r="A4618" s="11" t="s">
        <v>1543</v>
      </c>
      <c r="B4618" s="12">
        <v>181</v>
      </c>
      <c r="C4618" s="12">
        <v>111</v>
      </c>
      <c r="D4618" s="12" t="s">
        <v>589</v>
      </c>
      <c r="E4618" s="12">
        <v>20</v>
      </c>
      <c r="F4618" s="73">
        <v>4</v>
      </c>
      <c r="G4618" s="21">
        <v>15</v>
      </c>
      <c r="H4618" s="12">
        <v>0</v>
      </c>
      <c r="I4618" s="12">
        <v>246</v>
      </c>
      <c r="J4618" s="12">
        <v>0</v>
      </c>
      <c r="K4618" s="12">
        <v>0</v>
      </c>
      <c r="L4618" s="12">
        <v>0</v>
      </c>
      <c r="M4618" s="12">
        <v>0</v>
      </c>
      <c r="N4618" s="12">
        <v>0</v>
      </c>
    </row>
    <row r="4619" spans="1:14">
      <c r="A4619" s="11" t="s">
        <v>1543</v>
      </c>
      <c r="B4619" s="12">
        <v>181</v>
      </c>
      <c r="C4619" s="12">
        <v>111</v>
      </c>
      <c r="D4619" s="12" t="s">
        <v>587</v>
      </c>
      <c r="E4619" s="12">
        <v>20</v>
      </c>
      <c r="F4619" s="73">
        <v>4</v>
      </c>
      <c r="G4619" s="21">
        <v>15</v>
      </c>
      <c r="H4619" s="12">
        <v>0</v>
      </c>
      <c r="I4619" s="12">
        <v>246</v>
      </c>
      <c r="J4619" s="12">
        <v>0</v>
      </c>
      <c r="K4619" s="12">
        <v>0</v>
      </c>
      <c r="L4619" s="12">
        <v>0</v>
      </c>
      <c r="M4619" s="12">
        <v>0</v>
      </c>
      <c r="N4619" s="12">
        <v>0</v>
      </c>
    </row>
    <row r="4620" spans="1:14">
      <c r="A4620" s="11" t="s">
        <v>1543</v>
      </c>
      <c r="B4620" s="12">
        <v>181</v>
      </c>
      <c r="C4620" s="12">
        <v>111</v>
      </c>
      <c r="D4620" s="12" t="s">
        <v>581</v>
      </c>
      <c r="E4620" s="12">
        <v>20</v>
      </c>
      <c r="F4620" s="73">
        <v>4</v>
      </c>
      <c r="G4620" s="21">
        <v>15</v>
      </c>
      <c r="H4620" s="12">
        <v>0</v>
      </c>
      <c r="I4620" s="12">
        <v>246</v>
      </c>
      <c r="J4620" s="12">
        <v>0</v>
      </c>
      <c r="K4620" s="12">
        <v>0</v>
      </c>
      <c r="L4620" s="12">
        <v>0</v>
      </c>
      <c r="M4620" s="12">
        <v>0</v>
      </c>
      <c r="N4620" s="12">
        <v>0</v>
      </c>
    </row>
    <row r="4621" spans="1:14">
      <c r="A4621" s="11" t="s">
        <v>1543</v>
      </c>
      <c r="B4621" s="12">
        <v>181</v>
      </c>
      <c r="C4621" s="12">
        <v>111</v>
      </c>
      <c r="D4621" s="12" t="s">
        <v>585</v>
      </c>
      <c r="E4621" s="12">
        <v>20</v>
      </c>
      <c r="F4621" s="73">
        <v>4</v>
      </c>
      <c r="G4621" s="21">
        <v>15</v>
      </c>
      <c r="H4621" s="12">
        <v>0</v>
      </c>
      <c r="I4621" s="12">
        <v>246</v>
      </c>
      <c r="J4621" s="12">
        <v>0</v>
      </c>
      <c r="K4621" s="12">
        <v>0</v>
      </c>
      <c r="L4621" s="12">
        <v>0</v>
      </c>
      <c r="M4621" s="12">
        <v>0</v>
      </c>
      <c r="N4621" s="12">
        <v>0</v>
      </c>
    </row>
    <row r="4622" spans="1:14">
      <c r="A4622" s="11" t="s">
        <v>1543</v>
      </c>
      <c r="B4622" s="12">
        <v>159</v>
      </c>
      <c r="C4622" s="12">
        <v>89</v>
      </c>
      <c r="D4622" s="12" t="s">
        <v>589</v>
      </c>
      <c r="E4622" s="12">
        <v>20</v>
      </c>
      <c r="F4622" s="73">
        <v>4</v>
      </c>
      <c r="G4622" s="21">
        <v>15</v>
      </c>
      <c r="H4622" s="12">
        <v>0</v>
      </c>
      <c r="I4622" s="12">
        <v>246</v>
      </c>
      <c r="J4622" s="12">
        <v>0</v>
      </c>
      <c r="K4622" s="12">
        <v>0</v>
      </c>
      <c r="L4622" s="12">
        <v>0</v>
      </c>
      <c r="M4622" s="12">
        <v>0</v>
      </c>
      <c r="N4622" s="12">
        <v>0</v>
      </c>
    </row>
    <row r="4623" spans="1:14">
      <c r="A4623" s="11" t="s">
        <v>1543</v>
      </c>
      <c r="B4623" s="12">
        <v>159</v>
      </c>
      <c r="C4623" s="12">
        <v>89</v>
      </c>
      <c r="D4623" s="12" t="s">
        <v>587</v>
      </c>
      <c r="E4623" s="12">
        <v>20</v>
      </c>
      <c r="F4623" s="73">
        <v>4</v>
      </c>
      <c r="G4623" s="21">
        <v>15</v>
      </c>
      <c r="H4623" s="12">
        <v>0</v>
      </c>
      <c r="I4623" s="12">
        <v>246</v>
      </c>
      <c r="J4623" s="12">
        <v>0</v>
      </c>
      <c r="K4623" s="12">
        <v>0</v>
      </c>
      <c r="L4623" s="12">
        <v>0</v>
      </c>
      <c r="M4623" s="12">
        <v>0</v>
      </c>
      <c r="N4623" s="12">
        <v>0</v>
      </c>
    </row>
    <row r="4624" spans="1:14">
      <c r="A4624" s="11" t="s">
        <v>1543</v>
      </c>
      <c r="B4624" s="12">
        <v>159</v>
      </c>
      <c r="C4624" s="12">
        <v>89</v>
      </c>
      <c r="D4624" s="12" t="s">
        <v>581</v>
      </c>
      <c r="E4624" s="12">
        <v>20</v>
      </c>
      <c r="F4624" s="73">
        <v>4</v>
      </c>
      <c r="G4624" s="21">
        <v>15</v>
      </c>
      <c r="H4624" s="12">
        <v>0</v>
      </c>
      <c r="I4624" s="12">
        <v>246</v>
      </c>
      <c r="J4624" s="12">
        <v>0</v>
      </c>
      <c r="K4624" s="12">
        <v>0</v>
      </c>
      <c r="L4624" s="12">
        <v>0</v>
      </c>
      <c r="M4624" s="12">
        <v>0</v>
      </c>
      <c r="N4624" s="12">
        <v>0</v>
      </c>
    </row>
    <row r="4625" spans="1:14">
      <c r="A4625" s="11" t="s">
        <v>1543</v>
      </c>
      <c r="B4625" s="12">
        <v>159</v>
      </c>
      <c r="C4625" s="12">
        <v>89</v>
      </c>
      <c r="D4625" s="12" t="s">
        <v>585</v>
      </c>
      <c r="E4625" s="12">
        <v>20</v>
      </c>
      <c r="F4625" s="73">
        <v>4</v>
      </c>
      <c r="G4625" s="21">
        <v>15</v>
      </c>
      <c r="H4625" s="12">
        <v>0</v>
      </c>
      <c r="I4625" s="12">
        <v>246</v>
      </c>
      <c r="J4625" s="12">
        <v>0</v>
      </c>
      <c r="K4625" s="12">
        <v>0</v>
      </c>
      <c r="L4625" s="12">
        <v>0</v>
      </c>
      <c r="M4625" s="12">
        <v>0</v>
      </c>
      <c r="N4625" s="12">
        <v>0</v>
      </c>
    </row>
    <row r="4626" spans="1:14">
      <c r="A4626" s="11" t="s">
        <v>1543</v>
      </c>
      <c r="B4626" s="12">
        <v>172</v>
      </c>
      <c r="C4626" s="12">
        <v>67</v>
      </c>
      <c r="D4626" s="12" t="s">
        <v>589</v>
      </c>
      <c r="E4626" s="12">
        <v>20</v>
      </c>
      <c r="F4626" s="73">
        <v>4</v>
      </c>
      <c r="G4626" s="21">
        <v>15</v>
      </c>
      <c r="H4626" s="12">
        <v>0</v>
      </c>
      <c r="I4626" s="12">
        <v>246</v>
      </c>
      <c r="J4626" s="12">
        <v>0</v>
      </c>
      <c r="K4626" s="12">
        <v>0</v>
      </c>
      <c r="L4626" s="12">
        <v>0</v>
      </c>
      <c r="M4626" s="12">
        <v>0</v>
      </c>
      <c r="N4626" s="12">
        <v>0</v>
      </c>
    </row>
    <row r="4627" spans="1:14">
      <c r="A4627" s="11" t="s">
        <v>1543</v>
      </c>
      <c r="B4627" s="12">
        <v>172</v>
      </c>
      <c r="C4627" s="12">
        <v>67</v>
      </c>
      <c r="D4627" s="12" t="s">
        <v>587</v>
      </c>
      <c r="E4627" s="12">
        <v>20</v>
      </c>
      <c r="F4627" s="73">
        <v>4</v>
      </c>
      <c r="G4627" s="21">
        <v>15</v>
      </c>
      <c r="H4627" s="12">
        <v>0</v>
      </c>
      <c r="I4627" s="12">
        <v>246</v>
      </c>
      <c r="J4627" s="12">
        <v>0</v>
      </c>
      <c r="K4627" s="12">
        <v>0</v>
      </c>
      <c r="L4627" s="12">
        <v>0</v>
      </c>
      <c r="M4627" s="12">
        <v>0</v>
      </c>
      <c r="N4627" s="12">
        <v>0</v>
      </c>
    </row>
    <row r="4628" spans="1:14">
      <c r="A4628" s="11" t="s">
        <v>1543</v>
      </c>
      <c r="B4628" s="12">
        <v>172</v>
      </c>
      <c r="C4628" s="12">
        <v>67</v>
      </c>
      <c r="D4628" s="12" t="s">
        <v>581</v>
      </c>
      <c r="E4628" s="12">
        <v>20</v>
      </c>
      <c r="F4628" s="73">
        <v>4</v>
      </c>
      <c r="G4628" s="21">
        <v>15</v>
      </c>
      <c r="H4628" s="12">
        <v>0</v>
      </c>
      <c r="I4628" s="12">
        <v>246</v>
      </c>
      <c r="J4628" s="12">
        <v>0</v>
      </c>
      <c r="K4628" s="12">
        <v>0</v>
      </c>
      <c r="L4628" s="12">
        <v>0</v>
      </c>
      <c r="M4628" s="12">
        <v>0</v>
      </c>
      <c r="N4628" s="12">
        <v>0</v>
      </c>
    </row>
    <row r="4629" spans="1:14">
      <c r="A4629" s="11" t="s">
        <v>1543</v>
      </c>
      <c r="B4629" s="12">
        <v>172</v>
      </c>
      <c r="C4629" s="12">
        <v>67</v>
      </c>
      <c r="D4629" s="12" t="s">
        <v>585</v>
      </c>
      <c r="E4629" s="12">
        <v>20</v>
      </c>
      <c r="F4629" s="73">
        <v>4</v>
      </c>
      <c r="G4629" s="21">
        <v>15</v>
      </c>
      <c r="H4629" s="12">
        <v>0</v>
      </c>
      <c r="I4629" s="12">
        <v>246</v>
      </c>
      <c r="J4629" s="12">
        <v>0</v>
      </c>
      <c r="K4629" s="12">
        <v>0</v>
      </c>
      <c r="L4629" s="12">
        <v>0</v>
      </c>
      <c r="M4629" s="12">
        <v>0</v>
      </c>
      <c r="N4629" s="12">
        <v>0</v>
      </c>
    </row>
    <row r="4631" spans="1:14">
      <c r="A4631" s="11" t="s">
        <v>1545</v>
      </c>
    </row>
    <row r="4632" spans="1:14">
      <c r="A4632" s="11" t="s">
        <v>1546</v>
      </c>
      <c r="B4632" s="12">
        <v>100</v>
      </c>
      <c r="C4632" s="12">
        <v>100</v>
      </c>
      <c r="D4632" s="12" t="s">
        <v>589</v>
      </c>
      <c r="E4632" s="12">
        <v>100</v>
      </c>
      <c r="F4632" s="73">
        <v>25</v>
      </c>
      <c r="G4632" s="73">
        <v>60</v>
      </c>
      <c r="H4632" s="12">
        <v>0</v>
      </c>
      <c r="I4632" s="12">
        <v>246</v>
      </c>
      <c r="J4632" s="12">
        <v>0</v>
      </c>
      <c r="K4632" s="12">
        <v>0</v>
      </c>
      <c r="L4632" s="12">
        <v>0</v>
      </c>
      <c r="M4632" s="12">
        <v>0</v>
      </c>
      <c r="N4632" s="12">
        <v>0</v>
      </c>
    </row>
    <row r="4633" spans="1:14">
      <c r="A4633" s="11" t="s">
        <v>1546</v>
      </c>
      <c r="B4633" s="12">
        <v>100</v>
      </c>
      <c r="C4633" s="12">
        <v>100</v>
      </c>
      <c r="D4633" s="12" t="s">
        <v>587</v>
      </c>
      <c r="E4633" s="12">
        <v>100</v>
      </c>
      <c r="F4633" s="73">
        <v>25</v>
      </c>
      <c r="G4633" s="73">
        <v>60</v>
      </c>
      <c r="H4633" s="12">
        <v>0</v>
      </c>
      <c r="I4633" s="12">
        <v>246</v>
      </c>
      <c r="J4633" s="12">
        <v>0</v>
      </c>
      <c r="K4633" s="12">
        <v>0</v>
      </c>
      <c r="L4633" s="12">
        <v>0</v>
      </c>
      <c r="M4633" s="12">
        <v>0</v>
      </c>
      <c r="N4633" s="12">
        <v>0</v>
      </c>
    </row>
    <row r="4634" spans="1:14">
      <c r="A4634" s="11" t="s">
        <v>1546</v>
      </c>
      <c r="B4634" s="12">
        <v>100</v>
      </c>
      <c r="C4634" s="12">
        <v>100</v>
      </c>
      <c r="D4634" s="12" t="s">
        <v>583</v>
      </c>
      <c r="E4634" s="12">
        <v>100</v>
      </c>
      <c r="F4634" s="73">
        <v>25</v>
      </c>
      <c r="G4634" s="73">
        <v>60</v>
      </c>
      <c r="H4634" s="12">
        <v>0</v>
      </c>
      <c r="I4634" s="12">
        <v>246</v>
      </c>
      <c r="J4634" s="12">
        <v>0</v>
      </c>
      <c r="K4634" s="12">
        <v>0</v>
      </c>
      <c r="L4634" s="12">
        <v>0</v>
      </c>
      <c r="M4634" s="12">
        <v>0</v>
      </c>
      <c r="N4634" s="12">
        <v>0</v>
      </c>
    </row>
    <row r="4635" spans="1:14">
      <c r="A4635" s="11" t="s">
        <v>1546</v>
      </c>
      <c r="B4635" s="12">
        <v>100</v>
      </c>
      <c r="C4635" s="12">
        <v>100</v>
      </c>
      <c r="D4635" s="12" t="s">
        <v>581</v>
      </c>
      <c r="E4635" s="12">
        <v>100</v>
      </c>
      <c r="F4635" s="73">
        <v>25</v>
      </c>
      <c r="G4635" s="73">
        <v>60</v>
      </c>
      <c r="H4635" s="12">
        <v>0</v>
      </c>
      <c r="I4635" s="12">
        <v>246</v>
      </c>
      <c r="J4635" s="12">
        <v>0</v>
      </c>
      <c r="K4635" s="12">
        <v>0</v>
      </c>
      <c r="L4635" s="12">
        <v>0</v>
      </c>
      <c r="M4635" s="12">
        <v>0</v>
      </c>
      <c r="N4635" s="12">
        <v>0</v>
      </c>
    </row>
    <row r="4636" spans="1:14">
      <c r="A4636" s="11" t="s">
        <v>1546</v>
      </c>
      <c r="B4636" s="12">
        <v>100</v>
      </c>
      <c r="C4636" s="12">
        <v>100</v>
      </c>
      <c r="D4636" s="12" t="s">
        <v>585</v>
      </c>
      <c r="E4636" s="12">
        <v>100</v>
      </c>
      <c r="F4636" s="73">
        <v>25</v>
      </c>
      <c r="G4636" s="73">
        <v>60</v>
      </c>
      <c r="H4636" s="12">
        <v>0</v>
      </c>
      <c r="I4636" s="12">
        <v>246</v>
      </c>
      <c r="J4636" s="12">
        <v>0</v>
      </c>
      <c r="K4636" s="12">
        <v>0</v>
      </c>
      <c r="L4636" s="12">
        <v>0</v>
      </c>
      <c r="M4636" s="12">
        <v>0</v>
      </c>
      <c r="N4636" s="12">
        <v>0</v>
      </c>
    </row>
    <row r="4637" spans="1:14">
      <c r="A4637" s="11" t="s">
        <v>1546</v>
      </c>
      <c r="B4637" s="12">
        <v>100</v>
      </c>
      <c r="C4637" s="12">
        <v>100</v>
      </c>
      <c r="D4637" s="12" t="s">
        <v>588</v>
      </c>
      <c r="E4637" s="12">
        <v>50</v>
      </c>
      <c r="F4637" s="73">
        <v>2</v>
      </c>
      <c r="G4637" s="73">
        <v>60</v>
      </c>
      <c r="H4637" s="12">
        <v>0</v>
      </c>
      <c r="I4637" s="12">
        <v>246</v>
      </c>
      <c r="J4637" s="12">
        <v>0</v>
      </c>
      <c r="K4637" s="12">
        <v>0</v>
      </c>
      <c r="L4637" s="12">
        <v>0</v>
      </c>
      <c r="M4637" s="12">
        <v>0</v>
      </c>
      <c r="N4637" s="12">
        <v>0</v>
      </c>
    </row>
    <row r="4638" spans="1:14">
      <c r="A4638" s="11" t="s">
        <v>1546</v>
      </c>
      <c r="B4638" s="12">
        <v>100</v>
      </c>
      <c r="C4638" s="12">
        <v>100</v>
      </c>
      <c r="D4638" s="12" t="s">
        <v>1544</v>
      </c>
      <c r="E4638" s="12">
        <v>50</v>
      </c>
      <c r="F4638" s="73">
        <v>2</v>
      </c>
      <c r="G4638" s="73">
        <v>60</v>
      </c>
      <c r="H4638" s="12">
        <v>0</v>
      </c>
      <c r="I4638" s="12">
        <v>246</v>
      </c>
      <c r="J4638" s="12">
        <v>0</v>
      </c>
      <c r="K4638" s="12">
        <v>0</v>
      </c>
      <c r="L4638" s="12">
        <v>0</v>
      </c>
      <c r="M4638" s="12">
        <v>0</v>
      </c>
      <c r="N4638" s="12">
        <v>0</v>
      </c>
    </row>
    <row r="4639" spans="1:14">
      <c r="A4639" s="11" t="s">
        <v>1546</v>
      </c>
      <c r="B4639" s="12">
        <v>100</v>
      </c>
      <c r="C4639" s="12">
        <v>100</v>
      </c>
      <c r="D4639" s="12" t="s">
        <v>582</v>
      </c>
      <c r="E4639" s="12">
        <v>50</v>
      </c>
      <c r="F4639" s="73">
        <v>2</v>
      </c>
      <c r="G4639" s="73">
        <v>60</v>
      </c>
      <c r="H4639" s="12">
        <v>0</v>
      </c>
      <c r="I4639" s="12">
        <v>246</v>
      </c>
      <c r="J4639" s="12">
        <v>0</v>
      </c>
      <c r="K4639" s="12">
        <v>0</v>
      </c>
      <c r="L4639" s="12">
        <v>0</v>
      </c>
      <c r="M4639" s="12">
        <v>0</v>
      </c>
      <c r="N4639" s="12">
        <v>0</v>
      </c>
    </row>
    <row r="4640" spans="1:14">
      <c r="A4640" s="11" t="s">
        <v>1546</v>
      </c>
      <c r="B4640" s="12">
        <v>100</v>
      </c>
      <c r="C4640" s="12">
        <v>100</v>
      </c>
      <c r="D4640" s="12" t="s">
        <v>580</v>
      </c>
      <c r="E4640" s="12">
        <v>50</v>
      </c>
      <c r="F4640" s="73">
        <v>2</v>
      </c>
      <c r="G4640" s="73">
        <v>60</v>
      </c>
      <c r="H4640" s="12">
        <v>0</v>
      </c>
      <c r="I4640" s="12">
        <v>246</v>
      </c>
      <c r="J4640" s="12">
        <v>0</v>
      </c>
      <c r="K4640" s="12">
        <v>0</v>
      </c>
      <c r="L4640" s="12">
        <v>0</v>
      </c>
      <c r="M4640" s="12">
        <v>0</v>
      </c>
      <c r="N4640" s="12">
        <v>0</v>
      </c>
    </row>
    <row r="4641" spans="1:14">
      <c r="A4641" s="11" t="s">
        <v>1546</v>
      </c>
      <c r="B4641" s="12">
        <v>100</v>
      </c>
      <c r="C4641" s="12">
        <v>100</v>
      </c>
      <c r="D4641" s="12" t="s">
        <v>584</v>
      </c>
      <c r="E4641" s="12">
        <v>50</v>
      </c>
      <c r="F4641" s="73">
        <v>2</v>
      </c>
      <c r="G4641" s="73">
        <v>60</v>
      </c>
      <c r="H4641" s="12">
        <v>0</v>
      </c>
      <c r="I4641" s="12">
        <v>246</v>
      </c>
      <c r="J4641" s="12">
        <v>0</v>
      </c>
      <c r="K4641" s="12">
        <v>0</v>
      </c>
      <c r="L4641" s="12">
        <v>0</v>
      </c>
      <c r="M4641" s="12">
        <v>0</v>
      </c>
      <c r="N4641" s="12">
        <v>0</v>
      </c>
    </row>
    <row r="4642" spans="1:14" s="18" customFormat="1">
      <c r="A4642" s="17" t="s">
        <v>1546</v>
      </c>
      <c r="B4642" s="18">
        <v>100</v>
      </c>
      <c r="C4642" s="18">
        <v>100</v>
      </c>
      <c r="D4642" s="18" t="s">
        <v>1539</v>
      </c>
      <c r="E4642" s="18">
        <v>100</v>
      </c>
      <c r="F4642" s="29">
        <v>2</v>
      </c>
      <c r="G4642" s="29">
        <v>60</v>
      </c>
      <c r="H4642" s="18">
        <v>0</v>
      </c>
      <c r="I4642" s="18">
        <v>249</v>
      </c>
      <c r="J4642" s="18">
        <v>0</v>
      </c>
      <c r="K4642" s="18">
        <v>0</v>
      </c>
      <c r="L4642" s="12">
        <v>0</v>
      </c>
      <c r="M4642" s="12">
        <v>0</v>
      </c>
      <c r="N4642" s="12">
        <v>0</v>
      </c>
    </row>
    <row r="4644" spans="1:14">
      <c r="A4644" s="11" t="s">
        <v>1546</v>
      </c>
      <c r="B4644" s="12">
        <v>21</v>
      </c>
      <c r="C4644" s="12">
        <v>39</v>
      </c>
      <c r="D4644" s="12" t="s">
        <v>589</v>
      </c>
      <c r="E4644" s="12">
        <v>20</v>
      </c>
      <c r="F4644" s="73">
        <v>4</v>
      </c>
      <c r="G4644" s="21">
        <v>10</v>
      </c>
      <c r="H4644" s="12">
        <v>0</v>
      </c>
      <c r="I4644" s="12">
        <v>246</v>
      </c>
      <c r="J4644" s="12">
        <v>0</v>
      </c>
      <c r="K4644" s="12">
        <v>0</v>
      </c>
      <c r="L4644" s="12">
        <v>0</v>
      </c>
      <c r="M4644" s="12">
        <v>0</v>
      </c>
      <c r="N4644" s="12">
        <v>0</v>
      </c>
    </row>
    <row r="4645" spans="1:14">
      <c r="A4645" s="11" t="s">
        <v>1546</v>
      </c>
      <c r="B4645" s="12">
        <v>21</v>
      </c>
      <c r="C4645" s="12">
        <v>39</v>
      </c>
      <c r="D4645" s="12" t="s">
        <v>587</v>
      </c>
      <c r="E4645" s="12">
        <v>20</v>
      </c>
      <c r="F4645" s="73">
        <v>4</v>
      </c>
      <c r="G4645" s="21">
        <v>10</v>
      </c>
      <c r="H4645" s="12">
        <v>0</v>
      </c>
      <c r="I4645" s="12">
        <v>246</v>
      </c>
      <c r="J4645" s="12">
        <v>0</v>
      </c>
      <c r="K4645" s="12">
        <v>0</v>
      </c>
      <c r="L4645" s="12">
        <v>0</v>
      </c>
      <c r="M4645" s="12">
        <v>0</v>
      </c>
      <c r="N4645" s="12">
        <v>0</v>
      </c>
    </row>
    <row r="4646" spans="1:14">
      <c r="A4646" s="11" t="s">
        <v>1546</v>
      </c>
      <c r="B4646" s="12">
        <v>21</v>
      </c>
      <c r="C4646" s="12">
        <v>39</v>
      </c>
      <c r="D4646" s="12" t="s">
        <v>583</v>
      </c>
      <c r="E4646" s="12">
        <v>20</v>
      </c>
      <c r="F4646" s="73">
        <v>4</v>
      </c>
      <c r="G4646" s="21">
        <v>10</v>
      </c>
      <c r="H4646" s="12">
        <v>0</v>
      </c>
      <c r="I4646" s="12">
        <v>246</v>
      </c>
      <c r="J4646" s="12">
        <v>0</v>
      </c>
      <c r="K4646" s="12">
        <v>0</v>
      </c>
      <c r="L4646" s="12">
        <v>0</v>
      </c>
      <c r="M4646" s="12">
        <v>0</v>
      </c>
      <c r="N4646" s="12">
        <v>0</v>
      </c>
    </row>
    <row r="4647" spans="1:14">
      <c r="A4647" s="11" t="s">
        <v>1546</v>
      </c>
      <c r="B4647" s="12">
        <v>21</v>
      </c>
      <c r="C4647" s="12">
        <v>39</v>
      </c>
      <c r="D4647" s="12" t="s">
        <v>581</v>
      </c>
      <c r="E4647" s="12">
        <v>20</v>
      </c>
      <c r="F4647" s="73">
        <v>4</v>
      </c>
      <c r="G4647" s="21">
        <v>10</v>
      </c>
      <c r="H4647" s="12">
        <v>0</v>
      </c>
      <c r="I4647" s="12">
        <v>246</v>
      </c>
      <c r="J4647" s="12">
        <v>0</v>
      </c>
      <c r="K4647" s="12">
        <v>0</v>
      </c>
      <c r="L4647" s="12">
        <v>0</v>
      </c>
      <c r="M4647" s="12">
        <v>0</v>
      </c>
      <c r="N4647" s="12">
        <v>0</v>
      </c>
    </row>
    <row r="4648" spans="1:14">
      <c r="A4648" s="11" t="s">
        <v>1546</v>
      </c>
      <c r="B4648" s="12">
        <v>21</v>
      </c>
      <c r="C4648" s="12">
        <v>39</v>
      </c>
      <c r="D4648" s="12" t="s">
        <v>585</v>
      </c>
      <c r="E4648" s="12">
        <v>20</v>
      </c>
      <c r="F4648" s="73">
        <v>4</v>
      </c>
      <c r="G4648" s="21">
        <v>10</v>
      </c>
      <c r="H4648" s="12">
        <v>0</v>
      </c>
      <c r="I4648" s="12">
        <v>246</v>
      </c>
      <c r="J4648" s="12">
        <v>0</v>
      </c>
      <c r="K4648" s="12">
        <v>0</v>
      </c>
      <c r="L4648" s="12">
        <v>0</v>
      </c>
      <c r="M4648" s="12">
        <v>0</v>
      </c>
      <c r="N4648" s="12">
        <v>0</v>
      </c>
    </row>
    <row r="4649" spans="1:14" s="18" customFormat="1">
      <c r="A4649" s="17" t="s">
        <v>1546</v>
      </c>
      <c r="B4649" s="18">
        <v>21</v>
      </c>
      <c r="C4649" s="18">
        <v>39</v>
      </c>
      <c r="D4649" s="18" t="s">
        <v>1547</v>
      </c>
      <c r="E4649" s="18">
        <v>20</v>
      </c>
      <c r="F4649" s="29">
        <v>1</v>
      </c>
      <c r="G4649" s="22">
        <v>30</v>
      </c>
      <c r="H4649" s="18">
        <v>0</v>
      </c>
      <c r="I4649" s="18">
        <v>249</v>
      </c>
      <c r="J4649" s="18">
        <v>0</v>
      </c>
      <c r="K4649" s="18">
        <v>0</v>
      </c>
      <c r="L4649" s="12">
        <v>0</v>
      </c>
      <c r="M4649" s="12">
        <v>0</v>
      </c>
      <c r="N4649" s="12">
        <v>0</v>
      </c>
    </row>
    <row r="4650" spans="1:14">
      <c r="A4650" s="11" t="s">
        <v>1546</v>
      </c>
      <c r="B4650" s="12">
        <v>48</v>
      </c>
      <c r="C4650" s="12">
        <v>64</v>
      </c>
      <c r="D4650" s="12" t="s">
        <v>589</v>
      </c>
      <c r="E4650" s="12">
        <v>20</v>
      </c>
      <c r="F4650" s="73">
        <v>4</v>
      </c>
      <c r="G4650" s="21">
        <v>10</v>
      </c>
      <c r="H4650" s="12">
        <v>0</v>
      </c>
      <c r="I4650" s="12">
        <v>246</v>
      </c>
      <c r="J4650" s="12">
        <v>0</v>
      </c>
      <c r="K4650" s="12">
        <v>0</v>
      </c>
      <c r="L4650" s="12">
        <v>0</v>
      </c>
      <c r="M4650" s="12">
        <v>0</v>
      </c>
      <c r="N4650" s="12">
        <v>0</v>
      </c>
    </row>
    <row r="4651" spans="1:14">
      <c r="A4651" s="11" t="s">
        <v>1546</v>
      </c>
      <c r="B4651" s="12">
        <v>48</v>
      </c>
      <c r="C4651" s="12">
        <v>64</v>
      </c>
      <c r="D4651" s="12" t="s">
        <v>587</v>
      </c>
      <c r="E4651" s="12">
        <v>20</v>
      </c>
      <c r="F4651" s="73">
        <v>4</v>
      </c>
      <c r="G4651" s="21">
        <v>10</v>
      </c>
      <c r="H4651" s="12">
        <v>0</v>
      </c>
      <c r="I4651" s="12">
        <v>246</v>
      </c>
      <c r="J4651" s="12">
        <v>0</v>
      </c>
      <c r="K4651" s="12">
        <v>0</v>
      </c>
      <c r="L4651" s="12">
        <v>0</v>
      </c>
      <c r="M4651" s="12">
        <v>0</v>
      </c>
      <c r="N4651" s="12">
        <v>0</v>
      </c>
    </row>
    <row r="4652" spans="1:14">
      <c r="A4652" s="11" t="s">
        <v>1546</v>
      </c>
      <c r="B4652" s="12">
        <v>48</v>
      </c>
      <c r="C4652" s="12">
        <v>64</v>
      </c>
      <c r="D4652" s="12" t="s">
        <v>583</v>
      </c>
      <c r="E4652" s="12">
        <v>20</v>
      </c>
      <c r="F4652" s="73">
        <v>4</v>
      </c>
      <c r="G4652" s="21">
        <v>10</v>
      </c>
      <c r="H4652" s="12">
        <v>0</v>
      </c>
      <c r="I4652" s="12">
        <v>246</v>
      </c>
      <c r="J4652" s="12">
        <v>0</v>
      </c>
      <c r="K4652" s="12">
        <v>0</v>
      </c>
      <c r="L4652" s="12">
        <v>0</v>
      </c>
      <c r="M4652" s="12">
        <v>0</v>
      </c>
      <c r="N4652" s="12">
        <v>0</v>
      </c>
    </row>
    <row r="4653" spans="1:14">
      <c r="A4653" s="11" t="s">
        <v>1546</v>
      </c>
      <c r="B4653" s="12">
        <v>48</v>
      </c>
      <c r="C4653" s="12">
        <v>64</v>
      </c>
      <c r="D4653" s="12" t="s">
        <v>581</v>
      </c>
      <c r="E4653" s="12">
        <v>20</v>
      </c>
      <c r="F4653" s="73">
        <v>4</v>
      </c>
      <c r="G4653" s="21">
        <v>10</v>
      </c>
      <c r="H4653" s="12">
        <v>0</v>
      </c>
      <c r="I4653" s="12">
        <v>246</v>
      </c>
      <c r="J4653" s="12">
        <v>0</v>
      </c>
      <c r="K4653" s="12">
        <v>0</v>
      </c>
      <c r="L4653" s="12">
        <v>0</v>
      </c>
      <c r="M4653" s="12">
        <v>0</v>
      </c>
      <c r="N4653" s="12">
        <v>0</v>
      </c>
    </row>
    <row r="4654" spans="1:14">
      <c r="A4654" s="11" t="s">
        <v>1546</v>
      </c>
      <c r="B4654" s="12">
        <v>48</v>
      </c>
      <c r="C4654" s="12">
        <v>64</v>
      </c>
      <c r="D4654" s="12" t="s">
        <v>585</v>
      </c>
      <c r="E4654" s="12">
        <v>20</v>
      </c>
      <c r="F4654" s="73">
        <v>4</v>
      </c>
      <c r="G4654" s="21">
        <v>10</v>
      </c>
      <c r="H4654" s="12">
        <v>0</v>
      </c>
      <c r="I4654" s="12">
        <v>246</v>
      </c>
      <c r="J4654" s="12">
        <v>0</v>
      </c>
      <c r="K4654" s="12">
        <v>0</v>
      </c>
      <c r="L4654" s="12">
        <v>0</v>
      </c>
      <c r="M4654" s="12">
        <v>0</v>
      </c>
      <c r="N4654" s="12">
        <v>0</v>
      </c>
    </row>
    <row r="4655" spans="1:14">
      <c r="A4655" s="11" t="s">
        <v>1546</v>
      </c>
      <c r="B4655" s="12">
        <v>80</v>
      </c>
      <c r="C4655" s="12">
        <v>80</v>
      </c>
      <c r="D4655" s="12" t="s">
        <v>589</v>
      </c>
      <c r="E4655" s="12">
        <v>30</v>
      </c>
      <c r="F4655" s="73">
        <v>4</v>
      </c>
      <c r="G4655" s="21">
        <v>10</v>
      </c>
      <c r="H4655" s="12">
        <v>0</v>
      </c>
      <c r="I4655" s="12">
        <v>246</v>
      </c>
      <c r="J4655" s="12">
        <v>0</v>
      </c>
      <c r="K4655" s="12">
        <v>0</v>
      </c>
      <c r="L4655" s="12">
        <v>0</v>
      </c>
      <c r="M4655" s="12">
        <v>0</v>
      </c>
      <c r="N4655" s="12">
        <v>0</v>
      </c>
    </row>
    <row r="4656" spans="1:14">
      <c r="A4656" s="11" t="s">
        <v>1546</v>
      </c>
      <c r="B4656" s="12">
        <v>80</v>
      </c>
      <c r="C4656" s="12">
        <v>80</v>
      </c>
      <c r="D4656" s="12" t="s">
        <v>587</v>
      </c>
      <c r="E4656" s="12">
        <v>30</v>
      </c>
      <c r="F4656" s="73">
        <v>4</v>
      </c>
      <c r="G4656" s="21">
        <v>10</v>
      </c>
      <c r="H4656" s="12">
        <v>0</v>
      </c>
      <c r="I4656" s="12">
        <v>246</v>
      </c>
      <c r="J4656" s="12">
        <v>0</v>
      </c>
      <c r="K4656" s="12">
        <v>0</v>
      </c>
      <c r="L4656" s="12">
        <v>0</v>
      </c>
      <c r="M4656" s="12">
        <v>0</v>
      </c>
      <c r="N4656" s="12">
        <v>0</v>
      </c>
    </row>
    <row r="4657" spans="1:14">
      <c r="A4657" s="11" t="s">
        <v>1546</v>
      </c>
      <c r="B4657" s="12">
        <v>80</v>
      </c>
      <c r="C4657" s="12">
        <v>80</v>
      </c>
      <c r="D4657" s="12" t="s">
        <v>583</v>
      </c>
      <c r="E4657" s="12">
        <v>30</v>
      </c>
      <c r="F4657" s="73">
        <v>4</v>
      </c>
      <c r="G4657" s="21">
        <v>10</v>
      </c>
      <c r="H4657" s="12">
        <v>0</v>
      </c>
      <c r="I4657" s="12">
        <v>246</v>
      </c>
      <c r="J4657" s="12">
        <v>0</v>
      </c>
      <c r="K4657" s="12">
        <v>0</v>
      </c>
      <c r="L4657" s="12">
        <v>0</v>
      </c>
      <c r="M4657" s="12">
        <v>0</v>
      </c>
      <c r="N4657" s="12">
        <v>0</v>
      </c>
    </row>
    <row r="4658" spans="1:14">
      <c r="A4658" s="11" t="s">
        <v>1546</v>
      </c>
      <c r="B4658" s="12">
        <v>80</v>
      </c>
      <c r="C4658" s="12">
        <v>80</v>
      </c>
      <c r="D4658" s="12" t="s">
        <v>581</v>
      </c>
      <c r="E4658" s="12">
        <v>30</v>
      </c>
      <c r="F4658" s="73">
        <v>4</v>
      </c>
      <c r="G4658" s="21">
        <v>10</v>
      </c>
      <c r="H4658" s="12">
        <v>0</v>
      </c>
      <c r="I4658" s="12">
        <v>246</v>
      </c>
      <c r="J4658" s="12">
        <v>0</v>
      </c>
      <c r="K4658" s="12">
        <v>0</v>
      </c>
      <c r="L4658" s="12">
        <v>0</v>
      </c>
      <c r="M4658" s="12">
        <v>0</v>
      </c>
      <c r="N4658" s="12">
        <v>0</v>
      </c>
    </row>
    <row r="4659" spans="1:14">
      <c r="A4659" s="11" t="s">
        <v>1546</v>
      </c>
      <c r="B4659" s="12">
        <v>80</v>
      </c>
      <c r="C4659" s="12">
        <v>80</v>
      </c>
      <c r="D4659" s="12" t="s">
        <v>585</v>
      </c>
      <c r="E4659" s="12">
        <v>30</v>
      </c>
      <c r="F4659" s="73">
        <v>4</v>
      </c>
      <c r="G4659" s="21">
        <v>10</v>
      </c>
      <c r="H4659" s="12">
        <v>0</v>
      </c>
      <c r="I4659" s="12">
        <v>246</v>
      </c>
      <c r="J4659" s="12">
        <v>0</v>
      </c>
      <c r="K4659" s="12">
        <v>0</v>
      </c>
      <c r="L4659" s="12">
        <v>0</v>
      </c>
      <c r="M4659" s="12">
        <v>0</v>
      </c>
      <c r="N4659" s="12">
        <v>0</v>
      </c>
    </row>
    <row r="4660" spans="1:14" s="18" customFormat="1">
      <c r="A4660" s="17" t="s">
        <v>1546</v>
      </c>
      <c r="B4660" s="18">
        <v>80</v>
      </c>
      <c r="C4660" s="18">
        <v>80</v>
      </c>
      <c r="D4660" s="18" t="s">
        <v>1547</v>
      </c>
      <c r="E4660" s="18">
        <v>20</v>
      </c>
      <c r="F4660" s="29">
        <v>1</v>
      </c>
      <c r="G4660" s="22">
        <v>30</v>
      </c>
      <c r="H4660" s="18">
        <v>0</v>
      </c>
      <c r="I4660" s="18">
        <v>249</v>
      </c>
      <c r="J4660" s="18">
        <v>0</v>
      </c>
      <c r="K4660" s="18">
        <v>0</v>
      </c>
      <c r="L4660" s="12">
        <v>0</v>
      </c>
      <c r="M4660" s="12">
        <v>0</v>
      </c>
      <c r="N4660" s="12">
        <v>0</v>
      </c>
    </row>
    <row r="4661" spans="1:14">
      <c r="A4661" s="11" t="s">
        <v>1546</v>
      </c>
      <c r="B4661" s="12">
        <v>56</v>
      </c>
      <c r="C4661" s="12">
        <v>126</v>
      </c>
      <c r="D4661" s="12" t="s">
        <v>589</v>
      </c>
      <c r="E4661" s="12">
        <v>20</v>
      </c>
      <c r="F4661" s="73">
        <v>4</v>
      </c>
      <c r="G4661" s="21">
        <v>10</v>
      </c>
      <c r="H4661" s="12">
        <v>0</v>
      </c>
      <c r="I4661" s="12">
        <v>246</v>
      </c>
      <c r="J4661" s="12">
        <v>0</v>
      </c>
      <c r="K4661" s="12">
        <v>0</v>
      </c>
      <c r="L4661" s="12">
        <v>0</v>
      </c>
      <c r="M4661" s="12">
        <v>0</v>
      </c>
      <c r="N4661" s="12">
        <v>0</v>
      </c>
    </row>
    <row r="4662" spans="1:14">
      <c r="A4662" s="11" t="s">
        <v>1546</v>
      </c>
      <c r="B4662" s="12">
        <v>56</v>
      </c>
      <c r="C4662" s="12">
        <v>126</v>
      </c>
      <c r="D4662" s="12" t="s">
        <v>587</v>
      </c>
      <c r="E4662" s="12">
        <v>20</v>
      </c>
      <c r="F4662" s="73">
        <v>4</v>
      </c>
      <c r="G4662" s="21">
        <v>10</v>
      </c>
      <c r="H4662" s="12">
        <v>0</v>
      </c>
      <c r="I4662" s="12">
        <v>246</v>
      </c>
      <c r="J4662" s="12">
        <v>0</v>
      </c>
      <c r="K4662" s="12">
        <v>0</v>
      </c>
      <c r="L4662" s="12">
        <v>0</v>
      </c>
      <c r="M4662" s="12">
        <v>0</v>
      </c>
      <c r="N4662" s="12">
        <v>0</v>
      </c>
    </row>
    <row r="4663" spans="1:14">
      <c r="A4663" s="11" t="s">
        <v>1546</v>
      </c>
      <c r="B4663" s="12">
        <v>56</v>
      </c>
      <c r="C4663" s="12">
        <v>126</v>
      </c>
      <c r="D4663" s="12" t="s">
        <v>583</v>
      </c>
      <c r="E4663" s="12">
        <v>20</v>
      </c>
      <c r="F4663" s="73">
        <v>4</v>
      </c>
      <c r="G4663" s="21">
        <v>10</v>
      </c>
      <c r="H4663" s="12">
        <v>0</v>
      </c>
      <c r="I4663" s="12">
        <v>246</v>
      </c>
      <c r="J4663" s="12">
        <v>0</v>
      </c>
      <c r="K4663" s="12">
        <v>0</v>
      </c>
      <c r="L4663" s="12">
        <v>0</v>
      </c>
      <c r="M4663" s="12">
        <v>0</v>
      </c>
      <c r="N4663" s="12">
        <v>0</v>
      </c>
    </row>
    <row r="4664" spans="1:14">
      <c r="A4664" s="11" t="s">
        <v>1546</v>
      </c>
      <c r="B4664" s="12">
        <v>56</v>
      </c>
      <c r="C4664" s="12">
        <v>126</v>
      </c>
      <c r="D4664" s="12" t="s">
        <v>581</v>
      </c>
      <c r="E4664" s="12">
        <v>20</v>
      </c>
      <c r="F4664" s="73">
        <v>4</v>
      </c>
      <c r="G4664" s="21">
        <v>10</v>
      </c>
      <c r="H4664" s="12">
        <v>0</v>
      </c>
      <c r="I4664" s="12">
        <v>246</v>
      </c>
      <c r="J4664" s="12">
        <v>0</v>
      </c>
      <c r="K4664" s="12">
        <v>0</v>
      </c>
      <c r="L4664" s="12">
        <v>0</v>
      </c>
      <c r="M4664" s="12">
        <v>0</v>
      </c>
      <c r="N4664" s="12">
        <v>0</v>
      </c>
    </row>
    <row r="4665" spans="1:14">
      <c r="A4665" s="11" t="s">
        <v>1546</v>
      </c>
      <c r="B4665" s="12">
        <v>56</v>
      </c>
      <c r="C4665" s="12">
        <v>126</v>
      </c>
      <c r="D4665" s="12" t="s">
        <v>585</v>
      </c>
      <c r="E4665" s="12">
        <v>20</v>
      </c>
      <c r="F4665" s="73">
        <v>4</v>
      </c>
      <c r="G4665" s="21">
        <v>10</v>
      </c>
      <c r="H4665" s="12">
        <v>0</v>
      </c>
      <c r="I4665" s="12">
        <v>246</v>
      </c>
      <c r="J4665" s="12">
        <v>0</v>
      </c>
      <c r="K4665" s="12">
        <v>0</v>
      </c>
      <c r="L4665" s="12">
        <v>0</v>
      </c>
      <c r="M4665" s="12">
        <v>0</v>
      </c>
      <c r="N4665" s="12">
        <v>0</v>
      </c>
    </row>
    <row r="4666" spans="1:14">
      <c r="A4666" s="11" t="s">
        <v>1546</v>
      </c>
      <c r="B4666" s="12">
        <v>66</v>
      </c>
      <c r="C4666" s="12">
        <v>162</v>
      </c>
      <c r="D4666" s="12" t="s">
        <v>589</v>
      </c>
      <c r="E4666" s="12">
        <v>20</v>
      </c>
      <c r="F4666" s="73">
        <v>4</v>
      </c>
      <c r="G4666" s="21">
        <v>10</v>
      </c>
      <c r="H4666" s="12">
        <v>0</v>
      </c>
      <c r="I4666" s="12">
        <v>246</v>
      </c>
      <c r="J4666" s="12">
        <v>0</v>
      </c>
      <c r="K4666" s="12">
        <v>0</v>
      </c>
      <c r="L4666" s="12">
        <v>0</v>
      </c>
      <c r="M4666" s="12">
        <v>0</v>
      </c>
      <c r="N4666" s="12">
        <v>0</v>
      </c>
    </row>
    <row r="4667" spans="1:14">
      <c r="A4667" s="11" t="s">
        <v>1546</v>
      </c>
      <c r="B4667" s="12">
        <v>66</v>
      </c>
      <c r="C4667" s="12">
        <v>162</v>
      </c>
      <c r="D4667" s="12" t="s">
        <v>587</v>
      </c>
      <c r="E4667" s="12">
        <v>20</v>
      </c>
      <c r="F4667" s="73">
        <v>4</v>
      </c>
      <c r="G4667" s="21">
        <v>10</v>
      </c>
      <c r="H4667" s="12">
        <v>0</v>
      </c>
      <c r="I4667" s="12">
        <v>246</v>
      </c>
      <c r="J4667" s="12">
        <v>0</v>
      </c>
      <c r="K4667" s="12">
        <v>0</v>
      </c>
      <c r="L4667" s="12">
        <v>0</v>
      </c>
      <c r="M4667" s="12">
        <v>0</v>
      </c>
      <c r="N4667" s="12">
        <v>0</v>
      </c>
    </row>
    <row r="4668" spans="1:14">
      <c r="A4668" s="11" t="s">
        <v>1546</v>
      </c>
      <c r="B4668" s="12">
        <v>66</v>
      </c>
      <c r="C4668" s="12">
        <v>162</v>
      </c>
      <c r="D4668" s="12" t="s">
        <v>583</v>
      </c>
      <c r="E4668" s="12">
        <v>20</v>
      </c>
      <c r="F4668" s="73">
        <v>4</v>
      </c>
      <c r="G4668" s="21">
        <v>10</v>
      </c>
      <c r="H4668" s="12">
        <v>0</v>
      </c>
      <c r="I4668" s="12">
        <v>246</v>
      </c>
      <c r="J4668" s="12">
        <v>0</v>
      </c>
      <c r="K4668" s="12">
        <v>0</v>
      </c>
      <c r="L4668" s="12">
        <v>0</v>
      </c>
      <c r="M4668" s="12">
        <v>0</v>
      </c>
      <c r="N4668" s="12">
        <v>0</v>
      </c>
    </row>
    <row r="4669" spans="1:14">
      <c r="A4669" s="11" t="s">
        <v>1546</v>
      </c>
      <c r="B4669" s="12">
        <v>66</v>
      </c>
      <c r="C4669" s="12">
        <v>162</v>
      </c>
      <c r="D4669" s="12" t="s">
        <v>581</v>
      </c>
      <c r="E4669" s="12">
        <v>20</v>
      </c>
      <c r="F4669" s="73">
        <v>4</v>
      </c>
      <c r="G4669" s="21">
        <v>10</v>
      </c>
      <c r="H4669" s="12">
        <v>0</v>
      </c>
      <c r="I4669" s="12">
        <v>246</v>
      </c>
      <c r="J4669" s="12">
        <v>0</v>
      </c>
      <c r="K4669" s="12">
        <v>0</v>
      </c>
      <c r="L4669" s="12">
        <v>0</v>
      </c>
      <c r="M4669" s="12">
        <v>0</v>
      </c>
      <c r="N4669" s="12">
        <v>0</v>
      </c>
    </row>
    <row r="4670" spans="1:14">
      <c r="A4670" s="11" t="s">
        <v>1546</v>
      </c>
      <c r="B4670" s="12">
        <v>66</v>
      </c>
      <c r="C4670" s="12">
        <v>162</v>
      </c>
      <c r="D4670" s="12" t="s">
        <v>585</v>
      </c>
      <c r="E4670" s="12">
        <v>20</v>
      </c>
      <c r="F4670" s="73">
        <v>4</v>
      </c>
      <c r="G4670" s="21">
        <v>10</v>
      </c>
      <c r="H4670" s="12">
        <v>0</v>
      </c>
      <c r="I4670" s="12">
        <v>246</v>
      </c>
      <c r="J4670" s="12">
        <v>0</v>
      </c>
      <c r="K4670" s="12">
        <v>0</v>
      </c>
      <c r="L4670" s="12">
        <v>0</v>
      </c>
      <c r="M4670" s="12">
        <v>0</v>
      </c>
      <c r="N4670" s="12">
        <v>0</v>
      </c>
    </row>
    <row r="4671" spans="1:14" s="18" customFormat="1">
      <c r="A4671" s="17" t="s">
        <v>1546</v>
      </c>
      <c r="B4671" s="18">
        <v>66</v>
      </c>
      <c r="C4671" s="18">
        <v>162</v>
      </c>
      <c r="D4671" s="18" t="s">
        <v>1547</v>
      </c>
      <c r="E4671" s="18">
        <v>20</v>
      </c>
      <c r="F4671" s="29">
        <v>1</v>
      </c>
      <c r="G4671" s="22">
        <v>30</v>
      </c>
      <c r="H4671" s="18">
        <v>0</v>
      </c>
      <c r="I4671" s="18">
        <v>249</v>
      </c>
      <c r="J4671" s="18">
        <v>0</v>
      </c>
      <c r="K4671" s="18">
        <v>0</v>
      </c>
      <c r="L4671" s="12">
        <v>0</v>
      </c>
      <c r="M4671" s="12">
        <v>0</v>
      </c>
      <c r="N4671" s="12">
        <v>0</v>
      </c>
    </row>
    <row r="4672" spans="1:14">
      <c r="A4672" s="11" t="s">
        <v>1546</v>
      </c>
      <c r="B4672" s="12">
        <v>66</v>
      </c>
      <c r="C4672" s="12">
        <v>167</v>
      </c>
      <c r="D4672" s="12" t="s">
        <v>589</v>
      </c>
      <c r="E4672" s="12">
        <v>5</v>
      </c>
      <c r="F4672" s="73">
        <v>4</v>
      </c>
      <c r="G4672" s="21">
        <v>5</v>
      </c>
      <c r="H4672" s="12">
        <v>0</v>
      </c>
      <c r="I4672" s="12">
        <v>246</v>
      </c>
      <c r="J4672" s="12">
        <v>0</v>
      </c>
      <c r="K4672" s="12">
        <v>0</v>
      </c>
      <c r="L4672" s="12">
        <v>0</v>
      </c>
      <c r="M4672" s="12">
        <v>0</v>
      </c>
      <c r="N4672" s="12">
        <v>0</v>
      </c>
    </row>
    <row r="4673" spans="1:14">
      <c r="A4673" s="11" t="s">
        <v>1546</v>
      </c>
      <c r="B4673" s="12">
        <v>66</v>
      </c>
      <c r="C4673" s="12">
        <v>167</v>
      </c>
      <c r="D4673" s="12" t="s">
        <v>587</v>
      </c>
      <c r="E4673" s="12">
        <v>5</v>
      </c>
      <c r="F4673" s="73">
        <v>4</v>
      </c>
      <c r="G4673" s="21">
        <v>10</v>
      </c>
      <c r="H4673" s="12">
        <v>0</v>
      </c>
      <c r="I4673" s="12">
        <v>246</v>
      </c>
      <c r="J4673" s="12">
        <v>0</v>
      </c>
      <c r="K4673" s="12">
        <v>0</v>
      </c>
      <c r="L4673" s="12">
        <v>0</v>
      </c>
      <c r="M4673" s="12">
        <v>0</v>
      </c>
      <c r="N4673" s="12">
        <v>0</v>
      </c>
    </row>
    <row r="4674" spans="1:14">
      <c r="A4674" s="11" t="s">
        <v>1546</v>
      </c>
      <c r="B4674" s="12">
        <v>66</v>
      </c>
      <c r="C4674" s="12">
        <v>167</v>
      </c>
      <c r="D4674" s="12" t="s">
        <v>583</v>
      </c>
      <c r="E4674" s="12">
        <v>5</v>
      </c>
      <c r="F4674" s="73">
        <v>4</v>
      </c>
      <c r="G4674" s="21">
        <v>10</v>
      </c>
      <c r="H4674" s="12">
        <v>0</v>
      </c>
      <c r="I4674" s="12">
        <v>246</v>
      </c>
      <c r="J4674" s="12">
        <v>0</v>
      </c>
      <c r="K4674" s="12">
        <v>0</v>
      </c>
      <c r="L4674" s="12">
        <v>0</v>
      </c>
      <c r="M4674" s="12">
        <v>0</v>
      </c>
      <c r="N4674" s="12">
        <v>0</v>
      </c>
    </row>
    <row r="4675" spans="1:14">
      <c r="A4675" s="11" t="s">
        <v>1546</v>
      </c>
      <c r="B4675" s="12">
        <v>66</v>
      </c>
      <c r="C4675" s="12">
        <v>167</v>
      </c>
      <c r="D4675" s="12" t="s">
        <v>581</v>
      </c>
      <c r="E4675" s="12">
        <v>5</v>
      </c>
      <c r="F4675" s="73">
        <v>4</v>
      </c>
      <c r="G4675" s="21">
        <v>10</v>
      </c>
      <c r="H4675" s="12">
        <v>0</v>
      </c>
      <c r="I4675" s="12">
        <v>246</v>
      </c>
      <c r="J4675" s="12">
        <v>0</v>
      </c>
      <c r="K4675" s="12">
        <v>0</v>
      </c>
      <c r="L4675" s="12">
        <v>0</v>
      </c>
      <c r="M4675" s="12">
        <v>0</v>
      </c>
      <c r="N4675" s="12">
        <v>0</v>
      </c>
    </row>
    <row r="4676" spans="1:14">
      <c r="A4676" s="11" t="s">
        <v>1546</v>
      </c>
      <c r="B4676" s="12">
        <v>66</v>
      </c>
      <c r="C4676" s="12">
        <v>167</v>
      </c>
      <c r="D4676" s="12" t="s">
        <v>585</v>
      </c>
      <c r="E4676" s="12">
        <v>5</v>
      </c>
      <c r="F4676" s="73">
        <v>4</v>
      </c>
      <c r="G4676" s="21">
        <v>10</v>
      </c>
      <c r="H4676" s="12">
        <v>0</v>
      </c>
      <c r="I4676" s="12">
        <v>246</v>
      </c>
      <c r="J4676" s="12">
        <v>0</v>
      </c>
      <c r="K4676" s="12">
        <v>0</v>
      </c>
      <c r="L4676" s="12">
        <v>0</v>
      </c>
      <c r="M4676" s="12">
        <v>0</v>
      </c>
      <c r="N4676" s="12">
        <v>0</v>
      </c>
    </row>
    <row r="4677" spans="1:14" s="18" customFormat="1">
      <c r="A4677" s="17" t="s">
        <v>1546</v>
      </c>
      <c r="B4677" s="18">
        <v>66</v>
      </c>
      <c r="C4677" s="18">
        <v>167</v>
      </c>
      <c r="D4677" s="18" t="s">
        <v>1547</v>
      </c>
      <c r="E4677" s="18">
        <v>5</v>
      </c>
      <c r="F4677" s="29">
        <v>1</v>
      </c>
      <c r="G4677" s="22">
        <v>30</v>
      </c>
      <c r="H4677" s="18">
        <v>0</v>
      </c>
      <c r="I4677" s="18">
        <v>249</v>
      </c>
      <c r="J4677" s="18">
        <v>0</v>
      </c>
      <c r="K4677" s="18">
        <v>0</v>
      </c>
      <c r="L4677" s="12">
        <v>0</v>
      </c>
      <c r="M4677" s="12">
        <v>0</v>
      </c>
      <c r="N4677" s="12">
        <v>0</v>
      </c>
    </row>
    <row r="4678" spans="1:14">
      <c r="A4678" s="11" t="s">
        <v>1546</v>
      </c>
      <c r="B4678" s="12">
        <v>123</v>
      </c>
      <c r="C4678" s="12">
        <v>116</v>
      </c>
      <c r="D4678" s="12" t="s">
        <v>589</v>
      </c>
      <c r="E4678" s="12">
        <v>20</v>
      </c>
      <c r="F4678" s="73">
        <v>4</v>
      </c>
      <c r="G4678" s="21">
        <v>10</v>
      </c>
      <c r="H4678" s="12">
        <v>0</v>
      </c>
      <c r="I4678" s="12">
        <v>246</v>
      </c>
      <c r="J4678" s="12">
        <v>0</v>
      </c>
      <c r="K4678" s="12">
        <v>0</v>
      </c>
      <c r="L4678" s="12">
        <v>0</v>
      </c>
      <c r="M4678" s="12">
        <v>0</v>
      </c>
      <c r="N4678" s="12">
        <v>0</v>
      </c>
    </row>
    <row r="4679" spans="1:14">
      <c r="A4679" s="11" t="s">
        <v>1546</v>
      </c>
      <c r="B4679" s="12">
        <v>123</v>
      </c>
      <c r="C4679" s="12">
        <v>116</v>
      </c>
      <c r="D4679" s="12" t="s">
        <v>587</v>
      </c>
      <c r="E4679" s="12">
        <v>20</v>
      </c>
      <c r="F4679" s="73">
        <v>4</v>
      </c>
      <c r="G4679" s="21">
        <v>10</v>
      </c>
      <c r="H4679" s="12">
        <v>0</v>
      </c>
      <c r="I4679" s="12">
        <v>246</v>
      </c>
      <c r="J4679" s="12">
        <v>0</v>
      </c>
      <c r="K4679" s="12">
        <v>0</v>
      </c>
      <c r="L4679" s="12">
        <v>0</v>
      </c>
      <c r="M4679" s="12">
        <v>0</v>
      </c>
      <c r="N4679" s="12">
        <v>0</v>
      </c>
    </row>
    <row r="4680" spans="1:14">
      <c r="A4680" s="11" t="s">
        <v>1546</v>
      </c>
      <c r="B4680" s="12">
        <v>123</v>
      </c>
      <c r="C4680" s="12">
        <v>116</v>
      </c>
      <c r="D4680" s="12" t="s">
        <v>583</v>
      </c>
      <c r="E4680" s="12">
        <v>20</v>
      </c>
      <c r="F4680" s="73">
        <v>4</v>
      </c>
      <c r="G4680" s="21">
        <v>10</v>
      </c>
      <c r="H4680" s="12">
        <v>0</v>
      </c>
      <c r="I4680" s="12">
        <v>246</v>
      </c>
      <c r="J4680" s="12">
        <v>0</v>
      </c>
      <c r="K4680" s="12">
        <v>0</v>
      </c>
      <c r="L4680" s="12">
        <v>0</v>
      </c>
      <c r="M4680" s="12">
        <v>0</v>
      </c>
      <c r="N4680" s="12">
        <v>0</v>
      </c>
    </row>
    <row r="4681" spans="1:14">
      <c r="A4681" s="11" t="s">
        <v>1546</v>
      </c>
      <c r="B4681" s="12">
        <v>123</v>
      </c>
      <c r="C4681" s="12">
        <v>116</v>
      </c>
      <c r="D4681" s="12" t="s">
        <v>581</v>
      </c>
      <c r="E4681" s="12">
        <v>20</v>
      </c>
      <c r="F4681" s="73">
        <v>4</v>
      </c>
      <c r="G4681" s="21">
        <v>10</v>
      </c>
      <c r="H4681" s="12">
        <v>0</v>
      </c>
      <c r="I4681" s="12">
        <v>246</v>
      </c>
      <c r="J4681" s="12">
        <v>0</v>
      </c>
      <c r="K4681" s="12">
        <v>0</v>
      </c>
      <c r="L4681" s="12">
        <v>0</v>
      </c>
      <c r="M4681" s="12">
        <v>0</v>
      </c>
      <c r="N4681" s="12">
        <v>0</v>
      </c>
    </row>
    <row r="4682" spans="1:14">
      <c r="A4682" s="11" t="s">
        <v>1546</v>
      </c>
      <c r="B4682" s="12">
        <v>123</v>
      </c>
      <c r="C4682" s="12">
        <v>116</v>
      </c>
      <c r="D4682" s="12" t="s">
        <v>585</v>
      </c>
      <c r="E4682" s="12">
        <v>20</v>
      </c>
      <c r="F4682" s="73">
        <v>4</v>
      </c>
      <c r="G4682" s="21">
        <v>10</v>
      </c>
      <c r="H4682" s="12">
        <v>0</v>
      </c>
      <c r="I4682" s="12">
        <v>246</v>
      </c>
      <c r="J4682" s="12">
        <v>0</v>
      </c>
      <c r="K4682" s="12">
        <v>0</v>
      </c>
      <c r="L4682" s="12">
        <v>0</v>
      </c>
      <c r="M4682" s="12">
        <v>0</v>
      </c>
      <c r="N4682" s="12">
        <v>0</v>
      </c>
    </row>
    <row r="4683" spans="1:14">
      <c r="A4683" s="11" t="s">
        <v>1546</v>
      </c>
      <c r="B4683" s="12">
        <v>176</v>
      </c>
      <c r="C4683" s="12">
        <v>122</v>
      </c>
      <c r="D4683" s="12" t="s">
        <v>589</v>
      </c>
      <c r="E4683" s="12">
        <v>30</v>
      </c>
      <c r="F4683" s="73">
        <v>4</v>
      </c>
      <c r="G4683" s="21">
        <v>10</v>
      </c>
      <c r="H4683" s="12">
        <v>0</v>
      </c>
      <c r="I4683" s="12">
        <v>246</v>
      </c>
      <c r="J4683" s="12">
        <v>0</v>
      </c>
      <c r="K4683" s="12">
        <v>0</v>
      </c>
      <c r="L4683" s="12">
        <v>0</v>
      </c>
      <c r="M4683" s="12">
        <v>0</v>
      </c>
      <c r="N4683" s="12">
        <v>0</v>
      </c>
    </row>
    <row r="4684" spans="1:14">
      <c r="A4684" s="11" t="s">
        <v>1546</v>
      </c>
      <c r="B4684" s="12">
        <v>176</v>
      </c>
      <c r="C4684" s="12">
        <v>122</v>
      </c>
      <c r="D4684" s="12" t="s">
        <v>587</v>
      </c>
      <c r="E4684" s="12">
        <v>30</v>
      </c>
      <c r="F4684" s="73">
        <v>4</v>
      </c>
      <c r="G4684" s="21">
        <v>10</v>
      </c>
      <c r="H4684" s="12">
        <v>0</v>
      </c>
      <c r="I4684" s="12">
        <v>246</v>
      </c>
      <c r="J4684" s="12">
        <v>0</v>
      </c>
      <c r="K4684" s="12">
        <v>0</v>
      </c>
      <c r="L4684" s="12">
        <v>0</v>
      </c>
      <c r="M4684" s="12">
        <v>0</v>
      </c>
      <c r="N4684" s="12">
        <v>0</v>
      </c>
    </row>
    <row r="4685" spans="1:14">
      <c r="A4685" s="11" t="s">
        <v>1546</v>
      </c>
      <c r="B4685" s="12">
        <v>176</v>
      </c>
      <c r="C4685" s="12">
        <v>122</v>
      </c>
      <c r="D4685" s="12" t="s">
        <v>583</v>
      </c>
      <c r="E4685" s="12">
        <v>30</v>
      </c>
      <c r="F4685" s="73">
        <v>4</v>
      </c>
      <c r="G4685" s="21">
        <v>10</v>
      </c>
      <c r="H4685" s="12">
        <v>0</v>
      </c>
      <c r="I4685" s="12">
        <v>246</v>
      </c>
      <c r="J4685" s="12">
        <v>0</v>
      </c>
      <c r="K4685" s="12">
        <v>0</v>
      </c>
      <c r="L4685" s="12">
        <v>0</v>
      </c>
      <c r="M4685" s="12">
        <v>0</v>
      </c>
      <c r="N4685" s="12">
        <v>0</v>
      </c>
    </row>
    <row r="4686" spans="1:14">
      <c r="A4686" s="11" t="s">
        <v>1546</v>
      </c>
      <c r="B4686" s="12">
        <v>176</v>
      </c>
      <c r="C4686" s="12">
        <v>122</v>
      </c>
      <c r="D4686" s="12" t="s">
        <v>581</v>
      </c>
      <c r="E4686" s="12">
        <v>30</v>
      </c>
      <c r="F4686" s="73">
        <v>4</v>
      </c>
      <c r="G4686" s="21">
        <v>10</v>
      </c>
      <c r="H4686" s="12">
        <v>0</v>
      </c>
      <c r="I4686" s="12">
        <v>246</v>
      </c>
      <c r="J4686" s="12">
        <v>0</v>
      </c>
      <c r="K4686" s="12">
        <v>0</v>
      </c>
      <c r="L4686" s="12">
        <v>0</v>
      </c>
      <c r="M4686" s="12">
        <v>0</v>
      </c>
      <c r="N4686" s="12">
        <v>0</v>
      </c>
    </row>
    <row r="4687" spans="1:14">
      <c r="A4687" s="11" t="s">
        <v>1546</v>
      </c>
      <c r="B4687" s="12">
        <v>176</v>
      </c>
      <c r="C4687" s="12">
        <v>122</v>
      </c>
      <c r="D4687" s="12" t="s">
        <v>585</v>
      </c>
      <c r="E4687" s="12">
        <v>30</v>
      </c>
      <c r="F4687" s="73">
        <v>4</v>
      </c>
      <c r="G4687" s="21">
        <v>10</v>
      </c>
      <c r="H4687" s="12">
        <v>0</v>
      </c>
      <c r="I4687" s="12">
        <v>246</v>
      </c>
      <c r="J4687" s="12">
        <v>0</v>
      </c>
      <c r="K4687" s="12">
        <v>0</v>
      </c>
      <c r="L4687" s="12">
        <v>0</v>
      </c>
      <c r="M4687" s="12">
        <v>0</v>
      </c>
      <c r="N4687" s="12">
        <v>0</v>
      </c>
    </row>
    <row r="4688" spans="1:14" s="18" customFormat="1">
      <c r="A4688" s="17" t="s">
        <v>1546</v>
      </c>
      <c r="B4688" s="18">
        <v>176</v>
      </c>
      <c r="C4688" s="18">
        <v>122</v>
      </c>
      <c r="D4688" s="18" t="s">
        <v>1547</v>
      </c>
      <c r="E4688" s="18">
        <v>20</v>
      </c>
      <c r="F4688" s="29">
        <v>1</v>
      </c>
      <c r="G4688" s="22">
        <v>30</v>
      </c>
      <c r="H4688" s="18">
        <v>0</v>
      </c>
      <c r="I4688" s="18">
        <v>249</v>
      </c>
      <c r="J4688" s="18">
        <v>0</v>
      </c>
      <c r="K4688" s="18">
        <v>0</v>
      </c>
      <c r="L4688" s="12">
        <v>0</v>
      </c>
      <c r="M4688" s="12">
        <v>0</v>
      </c>
      <c r="N4688" s="12">
        <v>0</v>
      </c>
    </row>
    <row r="4689" spans="1:14">
      <c r="A4689" s="11" t="s">
        <v>1546</v>
      </c>
      <c r="B4689" s="12">
        <v>76</v>
      </c>
      <c r="C4689" s="12">
        <v>170</v>
      </c>
      <c r="D4689" s="12" t="s">
        <v>589</v>
      </c>
      <c r="E4689" s="12">
        <v>10</v>
      </c>
      <c r="F4689" s="73">
        <v>4</v>
      </c>
      <c r="G4689" s="73">
        <v>120</v>
      </c>
      <c r="H4689" s="12">
        <v>0</v>
      </c>
      <c r="I4689" s="12">
        <v>246</v>
      </c>
      <c r="J4689" s="12">
        <v>0</v>
      </c>
      <c r="K4689" s="12">
        <v>0</v>
      </c>
      <c r="L4689" s="12">
        <v>0</v>
      </c>
      <c r="M4689" s="12">
        <v>0</v>
      </c>
      <c r="N4689" s="12">
        <v>0</v>
      </c>
    </row>
    <row r="4690" spans="1:14">
      <c r="A4690" s="11" t="s">
        <v>1546</v>
      </c>
      <c r="B4690" s="12">
        <v>76</v>
      </c>
      <c r="C4690" s="12">
        <v>170</v>
      </c>
      <c r="D4690" s="12" t="s">
        <v>587</v>
      </c>
      <c r="E4690" s="12">
        <v>10</v>
      </c>
      <c r="F4690" s="73">
        <v>4</v>
      </c>
      <c r="G4690" s="73">
        <v>120</v>
      </c>
      <c r="H4690" s="12">
        <v>0</v>
      </c>
      <c r="I4690" s="12">
        <v>246</v>
      </c>
      <c r="J4690" s="12">
        <v>0</v>
      </c>
      <c r="K4690" s="12">
        <v>0</v>
      </c>
      <c r="L4690" s="12">
        <v>0</v>
      </c>
      <c r="M4690" s="12">
        <v>0</v>
      </c>
      <c r="N4690" s="12">
        <v>0</v>
      </c>
    </row>
    <row r="4691" spans="1:14">
      <c r="A4691" s="11" t="s">
        <v>1546</v>
      </c>
      <c r="B4691" s="12">
        <v>76</v>
      </c>
      <c r="C4691" s="12">
        <v>170</v>
      </c>
      <c r="D4691" s="12" t="s">
        <v>583</v>
      </c>
      <c r="E4691" s="12">
        <v>10</v>
      </c>
      <c r="F4691" s="73">
        <v>4</v>
      </c>
      <c r="G4691" s="73">
        <v>120</v>
      </c>
      <c r="H4691" s="12">
        <v>0</v>
      </c>
      <c r="I4691" s="12">
        <v>246</v>
      </c>
      <c r="J4691" s="12">
        <v>0</v>
      </c>
      <c r="K4691" s="12">
        <v>0</v>
      </c>
      <c r="L4691" s="12">
        <v>0</v>
      </c>
      <c r="M4691" s="12">
        <v>0</v>
      </c>
      <c r="N4691" s="12">
        <v>0</v>
      </c>
    </row>
    <row r="4692" spans="1:14">
      <c r="A4692" s="11" t="s">
        <v>1546</v>
      </c>
      <c r="B4692" s="12">
        <v>76</v>
      </c>
      <c r="C4692" s="12">
        <v>170</v>
      </c>
      <c r="D4692" s="12" t="s">
        <v>581</v>
      </c>
      <c r="E4692" s="12">
        <v>10</v>
      </c>
      <c r="F4692" s="73">
        <v>4</v>
      </c>
      <c r="G4692" s="73">
        <v>120</v>
      </c>
      <c r="H4692" s="12">
        <v>0</v>
      </c>
      <c r="I4692" s="12">
        <v>246</v>
      </c>
      <c r="J4692" s="12">
        <v>0</v>
      </c>
      <c r="K4692" s="12">
        <v>0</v>
      </c>
      <c r="L4692" s="12">
        <v>0</v>
      </c>
      <c r="M4692" s="12">
        <v>0</v>
      </c>
      <c r="N4692" s="12">
        <v>0</v>
      </c>
    </row>
    <row r="4693" spans="1:14">
      <c r="A4693" s="11" t="s">
        <v>1546</v>
      </c>
      <c r="B4693" s="12">
        <v>76</v>
      </c>
      <c r="C4693" s="12">
        <v>170</v>
      </c>
      <c r="D4693" s="12" t="s">
        <v>585</v>
      </c>
      <c r="E4693" s="12">
        <v>10</v>
      </c>
      <c r="F4693" s="73">
        <v>4</v>
      </c>
      <c r="G4693" s="73">
        <v>120</v>
      </c>
      <c r="H4693" s="12">
        <v>0</v>
      </c>
      <c r="I4693" s="12">
        <v>246</v>
      </c>
      <c r="J4693" s="12">
        <v>0</v>
      </c>
      <c r="K4693" s="12">
        <v>0</v>
      </c>
      <c r="L4693" s="12">
        <v>0</v>
      </c>
      <c r="M4693" s="12">
        <v>0</v>
      </c>
      <c r="N4693" s="12">
        <v>0</v>
      </c>
    </row>
    <row r="4694" spans="1:14" s="18" customFormat="1">
      <c r="A4694" s="17" t="s">
        <v>1546</v>
      </c>
      <c r="B4694" s="18">
        <v>83</v>
      </c>
      <c r="C4694" s="18">
        <v>168</v>
      </c>
      <c r="D4694" s="18" t="s">
        <v>1548</v>
      </c>
      <c r="E4694" s="18">
        <v>0</v>
      </c>
      <c r="F4694" s="29">
        <v>1</v>
      </c>
      <c r="G4694" s="29">
        <v>120</v>
      </c>
      <c r="H4694" s="18">
        <v>0</v>
      </c>
      <c r="I4694" s="18">
        <v>249</v>
      </c>
      <c r="J4694" s="18">
        <v>0</v>
      </c>
      <c r="K4694" s="18">
        <v>0</v>
      </c>
      <c r="L4694" s="12">
        <v>0</v>
      </c>
      <c r="M4694" s="12">
        <v>0</v>
      </c>
      <c r="N4694" s="12">
        <v>0</v>
      </c>
    </row>
    <row r="4696" spans="1:14">
      <c r="A4696" s="11" t="s">
        <v>1549</v>
      </c>
    </row>
    <row r="4697" spans="1:14">
      <c r="A4697" s="11" t="s">
        <v>1550</v>
      </c>
      <c r="B4697" s="12">
        <v>150</v>
      </c>
      <c r="C4697" s="12">
        <v>150</v>
      </c>
      <c r="D4697" s="12" t="s">
        <v>589</v>
      </c>
      <c r="E4697" s="12">
        <v>100</v>
      </c>
      <c r="F4697" s="73">
        <v>35</v>
      </c>
      <c r="G4697" s="73">
        <v>60</v>
      </c>
      <c r="H4697" s="12">
        <v>0</v>
      </c>
      <c r="I4697" s="12">
        <v>246</v>
      </c>
      <c r="J4697" s="12">
        <v>0</v>
      </c>
      <c r="K4697" s="12">
        <v>0</v>
      </c>
      <c r="L4697" s="12">
        <v>0</v>
      </c>
      <c r="M4697" s="12">
        <v>0</v>
      </c>
      <c r="N4697" s="12">
        <v>0</v>
      </c>
    </row>
    <row r="4698" spans="1:14">
      <c r="A4698" s="11" t="s">
        <v>1550</v>
      </c>
      <c r="B4698" s="12">
        <v>150</v>
      </c>
      <c r="C4698" s="12">
        <v>150</v>
      </c>
      <c r="D4698" s="12" t="s">
        <v>587</v>
      </c>
      <c r="E4698" s="12">
        <v>100</v>
      </c>
      <c r="F4698" s="73">
        <v>35</v>
      </c>
      <c r="G4698" s="73">
        <v>60</v>
      </c>
      <c r="H4698" s="12">
        <v>0</v>
      </c>
      <c r="I4698" s="12">
        <v>246</v>
      </c>
      <c r="J4698" s="12">
        <v>0</v>
      </c>
      <c r="K4698" s="12">
        <v>0</v>
      </c>
      <c r="L4698" s="12">
        <v>0</v>
      </c>
      <c r="M4698" s="12">
        <v>0</v>
      </c>
      <c r="N4698" s="12">
        <v>0</v>
      </c>
    </row>
    <row r="4699" spans="1:14">
      <c r="A4699" s="11" t="s">
        <v>1550</v>
      </c>
      <c r="B4699" s="12">
        <v>150</v>
      </c>
      <c r="C4699" s="12">
        <v>150</v>
      </c>
      <c r="D4699" s="12" t="s">
        <v>583</v>
      </c>
      <c r="E4699" s="12">
        <v>100</v>
      </c>
      <c r="F4699" s="73">
        <v>35</v>
      </c>
      <c r="G4699" s="73">
        <v>60</v>
      </c>
      <c r="H4699" s="12">
        <v>0</v>
      </c>
      <c r="I4699" s="12">
        <v>246</v>
      </c>
      <c r="J4699" s="12">
        <v>0</v>
      </c>
      <c r="K4699" s="12">
        <v>0</v>
      </c>
      <c r="L4699" s="12">
        <v>0</v>
      </c>
      <c r="M4699" s="12">
        <v>0</v>
      </c>
      <c r="N4699" s="12">
        <v>0</v>
      </c>
    </row>
    <row r="4700" spans="1:14">
      <c r="A4700" s="11" t="s">
        <v>1550</v>
      </c>
      <c r="B4700" s="12">
        <v>150</v>
      </c>
      <c r="C4700" s="12">
        <v>150</v>
      </c>
      <c r="D4700" s="12" t="s">
        <v>581</v>
      </c>
      <c r="E4700" s="12">
        <v>100</v>
      </c>
      <c r="F4700" s="73">
        <v>35</v>
      </c>
      <c r="G4700" s="73">
        <v>60</v>
      </c>
      <c r="H4700" s="12">
        <v>0</v>
      </c>
      <c r="I4700" s="12">
        <v>246</v>
      </c>
      <c r="J4700" s="12">
        <v>0</v>
      </c>
      <c r="K4700" s="12">
        <v>0</v>
      </c>
      <c r="L4700" s="12">
        <v>0</v>
      </c>
      <c r="M4700" s="12">
        <v>0</v>
      </c>
      <c r="N4700" s="12">
        <v>0</v>
      </c>
    </row>
    <row r="4701" spans="1:14">
      <c r="A4701" s="11" t="s">
        <v>1550</v>
      </c>
      <c r="B4701" s="12">
        <v>150</v>
      </c>
      <c r="C4701" s="12">
        <v>150</v>
      </c>
      <c r="D4701" s="12" t="s">
        <v>585</v>
      </c>
      <c r="E4701" s="12">
        <v>100</v>
      </c>
      <c r="F4701" s="73">
        <v>35</v>
      </c>
      <c r="G4701" s="73">
        <v>60</v>
      </c>
      <c r="H4701" s="12">
        <v>0</v>
      </c>
      <c r="I4701" s="12">
        <v>246</v>
      </c>
      <c r="J4701" s="12">
        <v>0</v>
      </c>
      <c r="K4701" s="12">
        <v>0</v>
      </c>
      <c r="L4701" s="12">
        <v>0</v>
      </c>
      <c r="M4701" s="12">
        <v>0</v>
      </c>
      <c r="N4701" s="12">
        <v>0</v>
      </c>
    </row>
    <row r="4702" spans="1:14">
      <c r="A4702" s="11" t="s">
        <v>1550</v>
      </c>
      <c r="B4702" s="12">
        <v>150</v>
      </c>
      <c r="C4702" s="12">
        <v>150</v>
      </c>
      <c r="D4702" s="12" t="s">
        <v>1551</v>
      </c>
      <c r="E4702" s="12">
        <v>100</v>
      </c>
      <c r="F4702" s="73">
        <v>2</v>
      </c>
      <c r="G4702" s="73">
        <v>60</v>
      </c>
      <c r="H4702" s="12">
        <v>0</v>
      </c>
      <c r="I4702" s="12">
        <v>246</v>
      </c>
      <c r="J4702" s="12">
        <v>0</v>
      </c>
      <c r="K4702" s="12">
        <v>0</v>
      </c>
      <c r="L4702" s="12">
        <v>0</v>
      </c>
      <c r="M4702" s="12">
        <v>0</v>
      </c>
      <c r="N4702" s="12">
        <v>0</v>
      </c>
    </row>
    <row r="4703" spans="1:14">
      <c r="A4703" s="11" t="s">
        <v>1550</v>
      </c>
      <c r="B4703" s="12">
        <v>150</v>
      </c>
      <c r="C4703" s="12">
        <v>150</v>
      </c>
      <c r="D4703" s="12" t="s">
        <v>1544</v>
      </c>
      <c r="E4703" s="12">
        <v>100</v>
      </c>
      <c r="F4703" s="73">
        <v>2</v>
      </c>
      <c r="G4703" s="73">
        <v>60</v>
      </c>
      <c r="H4703" s="12">
        <v>0</v>
      </c>
      <c r="I4703" s="12">
        <v>246</v>
      </c>
      <c r="J4703" s="12">
        <v>0</v>
      </c>
      <c r="K4703" s="12">
        <v>0</v>
      </c>
      <c r="L4703" s="12">
        <v>0</v>
      </c>
      <c r="M4703" s="12">
        <v>0</v>
      </c>
      <c r="N4703" s="12">
        <v>0</v>
      </c>
    </row>
    <row r="4704" spans="1:14">
      <c r="A4704" s="11" t="s">
        <v>1550</v>
      </c>
      <c r="B4704" s="12">
        <v>150</v>
      </c>
      <c r="C4704" s="12">
        <v>150</v>
      </c>
      <c r="D4704" s="12" t="s">
        <v>1552</v>
      </c>
      <c r="E4704" s="12">
        <v>100</v>
      </c>
      <c r="F4704" s="73">
        <v>2</v>
      </c>
      <c r="G4704" s="73">
        <v>60</v>
      </c>
      <c r="H4704" s="12">
        <v>0</v>
      </c>
      <c r="I4704" s="12">
        <v>246</v>
      </c>
      <c r="J4704" s="12">
        <v>0</v>
      </c>
      <c r="K4704" s="12">
        <v>0</v>
      </c>
      <c r="L4704" s="12">
        <v>0</v>
      </c>
      <c r="M4704" s="12">
        <v>0</v>
      </c>
      <c r="N4704" s="12">
        <v>0</v>
      </c>
    </row>
    <row r="4705" spans="1:14">
      <c r="A4705" s="11" t="s">
        <v>1550</v>
      </c>
      <c r="B4705" s="12">
        <v>150</v>
      </c>
      <c r="C4705" s="12">
        <v>150</v>
      </c>
      <c r="D4705" s="12" t="s">
        <v>1553</v>
      </c>
      <c r="E4705" s="12">
        <v>100</v>
      </c>
      <c r="F4705" s="73">
        <v>2</v>
      </c>
      <c r="G4705" s="73">
        <v>60</v>
      </c>
      <c r="H4705" s="12">
        <v>0</v>
      </c>
      <c r="I4705" s="12">
        <v>246</v>
      </c>
      <c r="J4705" s="12">
        <v>0</v>
      </c>
      <c r="K4705" s="12">
        <v>0</v>
      </c>
      <c r="L4705" s="12">
        <v>0</v>
      </c>
      <c r="M4705" s="12">
        <v>0</v>
      </c>
      <c r="N4705" s="12">
        <v>0</v>
      </c>
    </row>
    <row r="4706" spans="1:14">
      <c r="A4706" s="11" t="s">
        <v>1550</v>
      </c>
      <c r="B4706" s="12">
        <v>150</v>
      </c>
      <c r="C4706" s="12">
        <v>150</v>
      </c>
      <c r="D4706" s="12" t="s">
        <v>1554</v>
      </c>
      <c r="E4706" s="12">
        <v>100</v>
      </c>
      <c r="F4706" s="73">
        <v>2</v>
      </c>
      <c r="G4706" s="73">
        <v>60</v>
      </c>
      <c r="H4706" s="12">
        <v>0</v>
      </c>
      <c r="I4706" s="12">
        <v>246</v>
      </c>
      <c r="J4706" s="12">
        <v>0</v>
      </c>
      <c r="K4706" s="12">
        <v>0</v>
      </c>
      <c r="L4706" s="12">
        <v>0</v>
      </c>
      <c r="M4706" s="12">
        <v>0</v>
      </c>
      <c r="N4706" s="12">
        <v>0</v>
      </c>
    </row>
    <row r="4707" spans="1:14" s="18" customFormat="1">
      <c r="A4707" s="17" t="s">
        <v>1550</v>
      </c>
      <c r="B4707" s="18">
        <v>150</v>
      </c>
      <c r="C4707" s="18">
        <v>170</v>
      </c>
      <c r="D4707" s="18" t="s">
        <v>1539</v>
      </c>
      <c r="E4707" s="18">
        <v>150</v>
      </c>
      <c r="F4707" s="29">
        <v>2</v>
      </c>
      <c r="G4707" s="29">
        <v>60</v>
      </c>
      <c r="H4707" s="18">
        <v>0</v>
      </c>
      <c r="I4707" s="18">
        <v>249</v>
      </c>
      <c r="J4707" s="18">
        <v>0</v>
      </c>
      <c r="K4707" s="18">
        <v>0</v>
      </c>
      <c r="L4707" s="12">
        <v>0</v>
      </c>
      <c r="M4707" s="12">
        <v>0</v>
      </c>
      <c r="N4707" s="12">
        <v>0</v>
      </c>
    </row>
    <row r="4709" spans="1:14">
      <c r="A4709" s="11" t="s">
        <v>1550</v>
      </c>
      <c r="B4709" s="12">
        <v>28</v>
      </c>
      <c r="C4709" s="12">
        <v>26</v>
      </c>
      <c r="D4709" s="12" t="s">
        <v>589</v>
      </c>
      <c r="E4709" s="12">
        <v>5</v>
      </c>
      <c r="F4709" s="73">
        <v>2</v>
      </c>
      <c r="G4709" s="21">
        <v>12</v>
      </c>
      <c r="H4709" s="12">
        <v>0</v>
      </c>
      <c r="I4709" s="12">
        <v>246</v>
      </c>
      <c r="J4709" s="12">
        <v>0</v>
      </c>
      <c r="K4709" s="12">
        <v>0</v>
      </c>
      <c r="L4709" s="12">
        <v>0</v>
      </c>
      <c r="M4709" s="12">
        <v>0</v>
      </c>
      <c r="N4709" s="12">
        <v>0</v>
      </c>
    </row>
    <row r="4710" spans="1:14">
      <c r="A4710" s="11" t="s">
        <v>1550</v>
      </c>
      <c r="B4710" s="12">
        <v>28</v>
      </c>
      <c r="C4710" s="12">
        <v>26</v>
      </c>
      <c r="D4710" s="12" t="s">
        <v>587</v>
      </c>
      <c r="E4710" s="12">
        <v>5</v>
      </c>
      <c r="F4710" s="73">
        <v>2</v>
      </c>
      <c r="G4710" s="21">
        <v>12</v>
      </c>
      <c r="H4710" s="12">
        <v>0</v>
      </c>
      <c r="I4710" s="12">
        <v>246</v>
      </c>
      <c r="J4710" s="12">
        <v>0</v>
      </c>
      <c r="K4710" s="12">
        <v>0</v>
      </c>
      <c r="L4710" s="12">
        <v>0</v>
      </c>
      <c r="M4710" s="12">
        <v>0</v>
      </c>
      <c r="N4710" s="12">
        <v>0</v>
      </c>
    </row>
    <row r="4711" spans="1:14">
      <c r="A4711" s="11" t="s">
        <v>1550</v>
      </c>
      <c r="B4711" s="12">
        <v>28</v>
      </c>
      <c r="C4711" s="12">
        <v>26</v>
      </c>
      <c r="D4711" s="12" t="s">
        <v>583</v>
      </c>
      <c r="E4711" s="12">
        <v>5</v>
      </c>
      <c r="F4711" s="73">
        <v>2</v>
      </c>
      <c r="G4711" s="21">
        <v>12</v>
      </c>
      <c r="H4711" s="12">
        <v>0</v>
      </c>
      <c r="I4711" s="12">
        <v>246</v>
      </c>
      <c r="J4711" s="12">
        <v>0</v>
      </c>
      <c r="K4711" s="12">
        <v>0</v>
      </c>
      <c r="L4711" s="12">
        <v>0</v>
      </c>
      <c r="M4711" s="12">
        <v>0</v>
      </c>
      <c r="N4711" s="12">
        <v>0</v>
      </c>
    </row>
    <row r="4712" spans="1:14">
      <c r="A4712" s="11" t="s">
        <v>1550</v>
      </c>
      <c r="B4712" s="12">
        <v>28</v>
      </c>
      <c r="C4712" s="12">
        <v>26</v>
      </c>
      <c r="D4712" s="12" t="s">
        <v>581</v>
      </c>
      <c r="E4712" s="12">
        <v>5</v>
      </c>
      <c r="F4712" s="73">
        <v>2</v>
      </c>
      <c r="G4712" s="21">
        <v>12</v>
      </c>
      <c r="H4712" s="12">
        <v>0</v>
      </c>
      <c r="I4712" s="12">
        <v>246</v>
      </c>
      <c r="J4712" s="12">
        <v>0</v>
      </c>
      <c r="K4712" s="12">
        <v>0</v>
      </c>
      <c r="L4712" s="12">
        <v>0</v>
      </c>
      <c r="M4712" s="12">
        <v>0</v>
      </c>
      <c r="N4712" s="12">
        <v>0</v>
      </c>
    </row>
    <row r="4713" spans="1:14">
      <c r="A4713" s="11" t="s">
        <v>1550</v>
      </c>
      <c r="B4713" s="12">
        <v>28</v>
      </c>
      <c r="C4713" s="12">
        <v>26</v>
      </c>
      <c r="D4713" s="12" t="s">
        <v>585</v>
      </c>
      <c r="E4713" s="12">
        <v>5</v>
      </c>
      <c r="F4713" s="73">
        <v>2</v>
      </c>
      <c r="G4713" s="21">
        <v>12</v>
      </c>
      <c r="H4713" s="12">
        <v>0</v>
      </c>
      <c r="I4713" s="12">
        <v>246</v>
      </c>
      <c r="J4713" s="12">
        <v>0</v>
      </c>
      <c r="K4713" s="12">
        <v>0</v>
      </c>
      <c r="L4713" s="12">
        <v>0</v>
      </c>
      <c r="M4713" s="12">
        <v>0</v>
      </c>
      <c r="N4713" s="12">
        <v>0</v>
      </c>
    </row>
    <row r="4714" spans="1:14">
      <c r="A4714" s="11" t="s">
        <v>1550</v>
      </c>
      <c r="B4714" s="12">
        <v>61</v>
      </c>
      <c r="C4714" s="12">
        <v>44</v>
      </c>
      <c r="D4714" s="12" t="s">
        <v>589</v>
      </c>
      <c r="E4714" s="12">
        <v>20</v>
      </c>
      <c r="F4714" s="73">
        <v>4</v>
      </c>
      <c r="G4714" s="21">
        <v>12</v>
      </c>
      <c r="H4714" s="12">
        <v>0</v>
      </c>
      <c r="I4714" s="12">
        <v>246</v>
      </c>
      <c r="J4714" s="12">
        <v>0</v>
      </c>
      <c r="K4714" s="12">
        <v>0</v>
      </c>
      <c r="L4714" s="12">
        <v>0</v>
      </c>
      <c r="M4714" s="12">
        <v>0</v>
      </c>
      <c r="N4714" s="12">
        <v>0</v>
      </c>
    </row>
    <row r="4715" spans="1:14">
      <c r="A4715" s="11" t="s">
        <v>1550</v>
      </c>
      <c r="B4715" s="12">
        <v>61</v>
      </c>
      <c r="C4715" s="12">
        <v>44</v>
      </c>
      <c r="D4715" s="12" t="s">
        <v>587</v>
      </c>
      <c r="E4715" s="12">
        <v>20</v>
      </c>
      <c r="F4715" s="73">
        <v>4</v>
      </c>
      <c r="G4715" s="21">
        <v>12</v>
      </c>
      <c r="H4715" s="12">
        <v>0</v>
      </c>
      <c r="I4715" s="12">
        <v>246</v>
      </c>
      <c r="J4715" s="12">
        <v>0</v>
      </c>
      <c r="K4715" s="12">
        <v>0</v>
      </c>
      <c r="L4715" s="12">
        <v>0</v>
      </c>
      <c r="M4715" s="12">
        <v>0</v>
      </c>
      <c r="N4715" s="12">
        <v>0</v>
      </c>
    </row>
    <row r="4716" spans="1:14">
      <c r="A4716" s="11" t="s">
        <v>1550</v>
      </c>
      <c r="B4716" s="12">
        <v>61</v>
      </c>
      <c r="C4716" s="12">
        <v>44</v>
      </c>
      <c r="D4716" s="12" t="s">
        <v>583</v>
      </c>
      <c r="E4716" s="12">
        <v>20</v>
      </c>
      <c r="F4716" s="73">
        <v>4</v>
      </c>
      <c r="G4716" s="21">
        <v>12</v>
      </c>
      <c r="H4716" s="12">
        <v>0</v>
      </c>
      <c r="I4716" s="12">
        <v>246</v>
      </c>
      <c r="J4716" s="12">
        <v>0</v>
      </c>
      <c r="K4716" s="12">
        <v>0</v>
      </c>
      <c r="L4716" s="12">
        <v>0</v>
      </c>
      <c r="M4716" s="12">
        <v>0</v>
      </c>
      <c r="N4716" s="12">
        <v>0</v>
      </c>
    </row>
    <row r="4717" spans="1:14">
      <c r="A4717" s="11" t="s">
        <v>1550</v>
      </c>
      <c r="B4717" s="12">
        <v>61</v>
      </c>
      <c r="C4717" s="12">
        <v>44</v>
      </c>
      <c r="D4717" s="12" t="s">
        <v>581</v>
      </c>
      <c r="E4717" s="12">
        <v>20</v>
      </c>
      <c r="F4717" s="73">
        <v>4</v>
      </c>
      <c r="G4717" s="21">
        <v>12</v>
      </c>
      <c r="H4717" s="12">
        <v>0</v>
      </c>
      <c r="I4717" s="12">
        <v>246</v>
      </c>
      <c r="J4717" s="12">
        <v>0</v>
      </c>
      <c r="K4717" s="12">
        <v>0</v>
      </c>
      <c r="L4717" s="12">
        <v>0</v>
      </c>
      <c r="M4717" s="12">
        <v>0</v>
      </c>
      <c r="N4717" s="12">
        <v>0</v>
      </c>
    </row>
    <row r="4718" spans="1:14">
      <c r="A4718" s="11" t="s">
        <v>1550</v>
      </c>
      <c r="B4718" s="12">
        <v>61</v>
      </c>
      <c r="C4718" s="12">
        <v>44</v>
      </c>
      <c r="D4718" s="12" t="s">
        <v>585</v>
      </c>
      <c r="E4718" s="12">
        <v>20</v>
      </c>
      <c r="F4718" s="73">
        <v>4</v>
      </c>
      <c r="G4718" s="21">
        <v>12</v>
      </c>
      <c r="H4718" s="12">
        <v>0</v>
      </c>
      <c r="I4718" s="12">
        <v>246</v>
      </c>
      <c r="J4718" s="12">
        <v>0</v>
      </c>
      <c r="K4718" s="12">
        <v>0</v>
      </c>
      <c r="L4718" s="12">
        <v>0</v>
      </c>
      <c r="M4718" s="12">
        <v>0</v>
      </c>
      <c r="N4718" s="12">
        <v>0</v>
      </c>
    </row>
    <row r="4719" spans="1:14" s="18" customFormat="1">
      <c r="A4719" s="17" t="s">
        <v>1550</v>
      </c>
      <c r="B4719" s="18">
        <v>150</v>
      </c>
      <c r="C4719" s="18">
        <v>170</v>
      </c>
      <c r="D4719" s="18" t="s">
        <v>1547</v>
      </c>
      <c r="E4719" s="18">
        <v>20</v>
      </c>
      <c r="F4719" s="29">
        <v>1</v>
      </c>
      <c r="G4719" s="22">
        <v>30</v>
      </c>
      <c r="H4719" s="18">
        <v>0</v>
      </c>
      <c r="I4719" s="18">
        <v>249</v>
      </c>
      <c r="J4719" s="18">
        <v>0</v>
      </c>
      <c r="K4719" s="18">
        <v>0</v>
      </c>
      <c r="L4719" s="12">
        <v>0</v>
      </c>
      <c r="M4719" s="12">
        <v>0</v>
      </c>
      <c r="N4719" s="12">
        <v>0</v>
      </c>
    </row>
    <row r="4720" spans="1:14">
      <c r="A4720" s="11" t="s">
        <v>1550</v>
      </c>
      <c r="B4720" s="12">
        <v>33</v>
      </c>
      <c r="C4720" s="12">
        <v>88</v>
      </c>
      <c r="D4720" s="12" t="s">
        <v>589</v>
      </c>
      <c r="E4720" s="12">
        <v>20</v>
      </c>
      <c r="F4720" s="73">
        <v>4</v>
      </c>
      <c r="G4720" s="21">
        <v>12</v>
      </c>
      <c r="H4720" s="12">
        <v>0</v>
      </c>
      <c r="I4720" s="12">
        <v>246</v>
      </c>
      <c r="J4720" s="12">
        <v>0</v>
      </c>
      <c r="K4720" s="12">
        <v>0</v>
      </c>
      <c r="L4720" s="12">
        <v>0</v>
      </c>
      <c r="M4720" s="12">
        <v>0</v>
      </c>
      <c r="N4720" s="12">
        <v>0</v>
      </c>
    </row>
    <row r="4721" spans="1:14">
      <c r="A4721" s="11" t="s">
        <v>1550</v>
      </c>
      <c r="B4721" s="12">
        <v>33</v>
      </c>
      <c r="C4721" s="12">
        <v>88</v>
      </c>
      <c r="D4721" s="12" t="s">
        <v>587</v>
      </c>
      <c r="E4721" s="12">
        <v>20</v>
      </c>
      <c r="F4721" s="73">
        <v>4</v>
      </c>
      <c r="G4721" s="21">
        <v>12</v>
      </c>
      <c r="H4721" s="12">
        <v>0</v>
      </c>
      <c r="I4721" s="12">
        <v>246</v>
      </c>
      <c r="J4721" s="12">
        <v>0</v>
      </c>
      <c r="K4721" s="12">
        <v>0</v>
      </c>
      <c r="L4721" s="12">
        <v>0</v>
      </c>
      <c r="M4721" s="12">
        <v>0</v>
      </c>
      <c r="N4721" s="12">
        <v>0</v>
      </c>
    </row>
    <row r="4722" spans="1:14">
      <c r="A4722" s="11" t="s">
        <v>1550</v>
      </c>
      <c r="B4722" s="12">
        <v>33</v>
      </c>
      <c r="C4722" s="12">
        <v>88</v>
      </c>
      <c r="D4722" s="12" t="s">
        <v>583</v>
      </c>
      <c r="E4722" s="12">
        <v>20</v>
      </c>
      <c r="F4722" s="73">
        <v>4</v>
      </c>
      <c r="G4722" s="21">
        <v>12</v>
      </c>
      <c r="H4722" s="12">
        <v>0</v>
      </c>
      <c r="I4722" s="12">
        <v>246</v>
      </c>
      <c r="J4722" s="12">
        <v>0</v>
      </c>
      <c r="K4722" s="12">
        <v>0</v>
      </c>
      <c r="L4722" s="12">
        <v>0</v>
      </c>
      <c r="M4722" s="12">
        <v>0</v>
      </c>
      <c r="N4722" s="12">
        <v>0</v>
      </c>
    </row>
    <row r="4723" spans="1:14">
      <c r="A4723" s="11" t="s">
        <v>1550</v>
      </c>
      <c r="B4723" s="12">
        <v>33</v>
      </c>
      <c r="C4723" s="12">
        <v>88</v>
      </c>
      <c r="D4723" s="12" t="s">
        <v>581</v>
      </c>
      <c r="E4723" s="12">
        <v>20</v>
      </c>
      <c r="F4723" s="73">
        <v>4</v>
      </c>
      <c r="G4723" s="21">
        <v>12</v>
      </c>
      <c r="H4723" s="12">
        <v>0</v>
      </c>
      <c r="I4723" s="12">
        <v>246</v>
      </c>
      <c r="J4723" s="12">
        <v>0</v>
      </c>
      <c r="K4723" s="12">
        <v>0</v>
      </c>
      <c r="L4723" s="12">
        <v>0</v>
      </c>
      <c r="M4723" s="12">
        <v>0</v>
      </c>
      <c r="N4723" s="12">
        <v>0</v>
      </c>
    </row>
    <row r="4724" spans="1:14">
      <c r="A4724" s="11" t="s">
        <v>1550</v>
      </c>
      <c r="B4724" s="12">
        <v>33</v>
      </c>
      <c r="C4724" s="12">
        <v>88</v>
      </c>
      <c r="D4724" s="12" t="s">
        <v>585</v>
      </c>
      <c r="E4724" s="12">
        <v>20</v>
      </c>
      <c r="F4724" s="73">
        <v>4</v>
      </c>
      <c r="G4724" s="21">
        <v>12</v>
      </c>
      <c r="H4724" s="12">
        <v>0</v>
      </c>
      <c r="I4724" s="12">
        <v>246</v>
      </c>
      <c r="J4724" s="12">
        <v>0</v>
      </c>
      <c r="K4724" s="12">
        <v>0</v>
      </c>
      <c r="L4724" s="12">
        <v>0</v>
      </c>
      <c r="M4724" s="12">
        <v>0</v>
      </c>
      <c r="N4724" s="12">
        <v>0</v>
      </c>
    </row>
    <row r="4725" spans="1:14" s="18" customFormat="1">
      <c r="A4725" s="17" t="s">
        <v>1550</v>
      </c>
      <c r="B4725" s="18">
        <v>33</v>
      </c>
      <c r="C4725" s="18">
        <v>88</v>
      </c>
      <c r="D4725" s="18" t="s">
        <v>1547</v>
      </c>
      <c r="E4725" s="18">
        <v>20</v>
      </c>
      <c r="F4725" s="29">
        <v>1</v>
      </c>
      <c r="G4725" s="22">
        <v>30</v>
      </c>
      <c r="H4725" s="18">
        <v>0</v>
      </c>
      <c r="I4725" s="18">
        <v>249</v>
      </c>
      <c r="J4725" s="18">
        <v>0</v>
      </c>
      <c r="K4725" s="18">
        <v>0</v>
      </c>
      <c r="L4725" s="12">
        <v>0</v>
      </c>
      <c r="M4725" s="12">
        <v>0</v>
      </c>
      <c r="N4725" s="12">
        <v>0</v>
      </c>
    </row>
    <row r="4726" spans="1:14">
      <c r="A4726" s="11" t="s">
        <v>1550</v>
      </c>
      <c r="B4726" s="12">
        <v>19</v>
      </c>
      <c r="C4726" s="12">
        <v>144</v>
      </c>
      <c r="D4726" s="12" t="s">
        <v>589</v>
      </c>
      <c r="E4726" s="12">
        <v>20</v>
      </c>
      <c r="F4726" s="73">
        <v>4</v>
      </c>
      <c r="G4726" s="21">
        <v>12</v>
      </c>
      <c r="H4726" s="12">
        <v>0</v>
      </c>
      <c r="I4726" s="12">
        <v>246</v>
      </c>
      <c r="J4726" s="12">
        <v>0</v>
      </c>
      <c r="K4726" s="12">
        <v>0</v>
      </c>
      <c r="L4726" s="12">
        <v>0</v>
      </c>
      <c r="M4726" s="12">
        <v>0</v>
      </c>
      <c r="N4726" s="12">
        <v>0</v>
      </c>
    </row>
    <row r="4727" spans="1:14">
      <c r="A4727" s="11" t="s">
        <v>1550</v>
      </c>
      <c r="B4727" s="12">
        <v>19</v>
      </c>
      <c r="C4727" s="12">
        <v>144</v>
      </c>
      <c r="D4727" s="12" t="s">
        <v>587</v>
      </c>
      <c r="E4727" s="12">
        <v>20</v>
      </c>
      <c r="F4727" s="73">
        <v>4</v>
      </c>
      <c r="G4727" s="21">
        <v>12</v>
      </c>
      <c r="H4727" s="12">
        <v>0</v>
      </c>
      <c r="I4727" s="12">
        <v>246</v>
      </c>
      <c r="J4727" s="12">
        <v>0</v>
      </c>
      <c r="K4727" s="12">
        <v>0</v>
      </c>
      <c r="L4727" s="12">
        <v>0</v>
      </c>
      <c r="M4727" s="12">
        <v>0</v>
      </c>
      <c r="N4727" s="12">
        <v>0</v>
      </c>
    </row>
    <row r="4728" spans="1:14">
      <c r="A4728" s="11" t="s">
        <v>1550</v>
      </c>
      <c r="B4728" s="12">
        <v>19</v>
      </c>
      <c r="C4728" s="12">
        <v>144</v>
      </c>
      <c r="D4728" s="12" t="s">
        <v>583</v>
      </c>
      <c r="E4728" s="12">
        <v>20</v>
      </c>
      <c r="F4728" s="73">
        <v>4</v>
      </c>
      <c r="G4728" s="21">
        <v>12</v>
      </c>
      <c r="H4728" s="12">
        <v>0</v>
      </c>
      <c r="I4728" s="12">
        <v>246</v>
      </c>
      <c r="J4728" s="12">
        <v>0</v>
      </c>
      <c r="K4728" s="12">
        <v>0</v>
      </c>
      <c r="L4728" s="12">
        <v>0</v>
      </c>
      <c r="M4728" s="12">
        <v>0</v>
      </c>
      <c r="N4728" s="12">
        <v>0</v>
      </c>
    </row>
    <row r="4729" spans="1:14">
      <c r="A4729" s="11" t="s">
        <v>1550</v>
      </c>
      <c r="B4729" s="12">
        <v>19</v>
      </c>
      <c r="C4729" s="12">
        <v>144</v>
      </c>
      <c r="D4729" s="12" t="s">
        <v>581</v>
      </c>
      <c r="E4729" s="12">
        <v>20</v>
      </c>
      <c r="F4729" s="73">
        <v>4</v>
      </c>
      <c r="G4729" s="21">
        <v>12</v>
      </c>
      <c r="H4729" s="12">
        <v>0</v>
      </c>
      <c r="I4729" s="12">
        <v>246</v>
      </c>
      <c r="J4729" s="12">
        <v>0</v>
      </c>
      <c r="K4729" s="12">
        <v>0</v>
      </c>
      <c r="L4729" s="12">
        <v>0</v>
      </c>
      <c r="M4729" s="12">
        <v>0</v>
      </c>
      <c r="N4729" s="12">
        <v>0</v>
      </c>
    </row>
    <row r="4730" spans="1:14">
      <c r="A4730" s="11" t="s">
        <v>1550</v>
      </c>
      <c r="B4730" s="12">
        <v>19</v>
      </c>
      <c r="C4730" s="12">
        <v>144</v>
      </c>
      <c r="D4730" s="12" t="s">
        <v>585</v>
      </c>
      <c r="E4730" s="12">
        <v>20</v>
      </c>
      <c r="F4730" s="73">
        <v>4</v>
      </c>
      <c r="G4730" s="21">
        <v>12</v>
      </c>
      <c r="H4730" s="12">
        <v>0</v>
      </c>
      <c r="I4730" s="12">
        <v>246</v>
      </c>
      <c r="J4730" s="12">
        <v>0</v>
      </c>
      <c r="K4730" s="12">
        <v>0</v>
      </c>
      <c r="L4730" s="12">
        <v>0</v>
      </c>
      <c r="M4730" s="12">
        <v>0</v>
      </c>
      <c r="N4730" s="12">
        <v>0</v>
      </c>
    </row>
    <row r="4731" spans="1:14" s="18" customFormat="1">
      <c r="A4731" s="17" t="s">
        <v>1550</v>
      </c>
      <c r="B4731" s="18">
        <v>19</v>
      </c>
      <c r="C4731" s="18">
        <v>144</v>
      </c>
      <c r="D4731" s="18" t="s">
        <v>1547</v>
      </c>
      <c r="E4731" s="18">
        <v>20</v>
      </c>
      <c r="F4731" s="29">
        <v>1</v>
      </c>
      <c r="G4731" s="22">
        <v>30</v>
      </c>
      <c r="H4731" s="18">
        <v>0</v>
      </c>
      <c r="I4731" s="18">
        <v>249</v>
      </c>
      <c r="J4731" s="18">
        <v>0</v>
      </c>
      <c r="K4731" s="18">
        <v>0</v>
      </c>
      <c r="L4731" s="12">
        <v>0</v>
      </c>
      <c r="M4731" s="12">
        <v>0</v>
      </c>
      <c r="N4731" s="12">
        <v>0</v>
      </c>
    </row>
    <row r="4732" spans="1:14">
      <c r="A4732" s="11" t="s">
        <v>1550</v>
      </c>
      <c r="B4732" s="12">
        <v>62</v>
      </c>
      <c r="C4732" s="12">
        <v>197</v>
      </c>
      <c r="D4732" s="12" t="s">
        <v>589</v>
      </c>
      <c r="E4732" s="12">
        <v>20</v>
      </c>
      <c r="F4732" s="73">
        <v>4</v>
      </c>
      <c r="G4732" s="21">
        <v>12</v>
      </c>
      <c r="H4732" s="12">
        <v>0</v>
      </c>
      <c r="I4732" s="12">
        <v>246</v>
      </c>
      <c r="J4732" s="12">
        <v>0</v>
      </c>
      <c r="K4732" s="12">
        <v>0</v>
      </c>
      <c r="L4732" s="12">
        <v>0</v>
      </c>
      <c r="M4732" s="12">
        <v>0</v>
      </c>
      <c r="N4732" s="12">
        <v>0</v>
      </c>
    </row>
    <row r="4733" spans="1:14">
      <c r="A4733" s="11" t="s">
        <v>1550</v>
      </c>
      <c r="B4733" s="12">
        <v>62</v>
      </c>
      <c r="C4733" s="12">
        <v>197</v>
      </c>
      <c r="D4733" s="12" t="s">
        <v>587</v>
      </c>
      <c r="E4733" s="12">
        <v>20</v>
      </c>
      <c r="F4733" s="73">
        <v>4</v>
      </c>
      <c r="G4733" s="21">
        <v>12</v>
      </c>
      <c r="H4733" s="12">
        <v>0</v>
      </c>
      <c r="I4733" s="12">
        <v>246</v>
      </c>
      <c r="J4733" s="12">
        <v>0</v>
      </c>
      <c r="K4733" s="12">
        <v>0</v>
      </c>
      <c r="L4733" s="12">
        <v>0</v>
      </c>
      <c r="M4733" s="12">
        <v>0</v>
      </c>
      <c r="N4733" s="12">
        <v>0</v>
      </c>
    </row>
    <row r="4734" spans="1:14">
      <c r="A4734" s="11" t="s">
        <v>1550</v>
      </c>
      <c r="B4734" s="12">
        <v>62</v>
      </c>
      <c r="C4734" s="12">
        <v>197</v>
      </c>
      <c r="D4734" s="12" t="s">
        <v>583</v>
      </c>
      <c r="E4734" s="12">
        <v>20</v>
      </c>
      <c r="F4734" s="73">
        <v>4</v>
      </c>
      <c r="G4734" s="21">
        <v>12</v>
      </c>
      <c r="H4734" s="12">
        <v>0</v>
      </c>
      <c r="I4734" s="12">
        <v>246</v>
      </c>
      <c r="J4734" s="12">
        <v>0</v>
      </c>
      <c r="K4734" s="12">
        <v>0</v>
      </c>
      <c r="L4734" s="12">
        <v>0</v>
      </c>
      <c r="M4734" s="12">
        <v>0</v>
      </c>
      <c r="N4734" s="12">
        <v>0</v>
      </c>
    </row>
    <row r="4735" spans="1:14">
      <c r="A4735" s="11" t="s">
        <v>1550</v>
      </c>
      <c r="B4735" s="12">
        <v>62</v>
      </c>
      <c r="C4735" s="12">
        <v>197</v>
      </c>
      <c r="D4735" s="12" t="s">
        <v>581</v>
      </c>
      <c r="E4735" s="12">
        <v>20</v>
      </c>
      <c r="F4735" s="73">
        <v>4</v>
      </c>
      <c r="G4735" s="21">
        <v>12</v>
      </c>
      <c r="H4735" s="12">
        <v>0</v>
      </c>
      <c r="I4735" s="12">
        <v>246</v>
      </c>
      <c r="J4735" s="12">
        <v>0</v>
      </c>
      <c r="K4735" s="12">
        <v>0</v>
      </c>
      <c r="L4735" s="12">
        <v>0</v>
      </c>
      <c r="M4735" s="12">
        <v>0</v>
      </c>
      <c r="N4735" s="12">
        <v>0</v>
      </c>
    </row>
    <row r="4736" spans="1:14">
      <c r="A4736" s="11" t="s">
        <v>1550</v>
      </c>
      <c r="B4736" s="12">
        <v>62</v>
      </c>
      <c r="C4736" s="12">
        <v>197</v>
      </c>
      <c r="D4736" s="12" t="s">
        <v>585</v>
      </c>
      <c r="E4736" s="12">
        <v>20</v>
      </c>
      <c r="F4736" s="73">
        <v>4</v>
      </c>
      <c r="G4736" s="21">
        <v>12</v>
      </c>
      <c r="H4736" s="12">
        <v>0</v>
      </c>
      <c r="I4736" s="12">
        <v>246</v>
      </c>
      <c r="J4736" s="12">
        <v>0</v>
      </c>
      <c r="K4736" s="12">
        <v>0</v>
      </c>
      <c r="L4736" s="12">
        <v>0</v>
      </c>
      <c r="M4736" s="12">
        <v>0</v>
      </c>
      <c r="N4736" s="12">
        <v>0</v>
      </c>
    </row>
    <row r="4737" spans="1:14" s="18" customFormat="1">
      <c r="A4737" s="17" t="s">
        <v>1550</v>
      </c>
      <c r="B4737" s="18">
        <v>62</v>
      </c>
      <c r="C4737" s="18">
        <v>197</v>
      </c>
      <c r="D4737" s="18" t="s">
        <v>1547</v>
      </c>
      <c r="E4737" s="18">
        <v>20</v>
      </c>
      <c r="F4737" s="29">
        <v>1</v>
      </c>
      <c r="G4737" s="22">
        <v>30</v>
      </c>
      <c r="H4737" s="18">
        <v>0</v>
      </c>
      <c r="I4737" s="18">
        <v>249</v>
      </c>
      <c r="J4737" s="18">
        <v>0</v>
      </c>
      <c r="K4737" s="18">
        <v>0</v>
      </c>
      <c r="L4737" s="12">
        <v>0</v>
      </c>
      <c r="M4737" s="12">
        <v>0</v>
      </c>
      <c r="N4737" s="12">
        <v>0</v>
      </c>
    </row>
    <row r="4738" spans="1:14">
      <c r="A4738" s="11" t="s">
        <v>1550</v>
      </c>
      <c r="B4738" s="12">
        <v>50</v>
      </c>
      <c r="C4738" s="12">
        <v>224</v>
      </c>
      <c r="D4738" s="12" t="s">
        <v>589</v>
      </c>
      <c r="E4738" s="12">
        <v>20</v>
      </c>
      <c r="F4738" s="73">
        <v>4</v>
      </c>
      <c r="G4738" s="21">
        <v>12</v>
      </c>
      <c r="H4738" s="12">
        <v>0</v>
      </c>
      <c r="I4738" s="12">
        <v>246</v>
      </c>
      <c r="J4738" s="12">
        <v>0</v>
      </c>
      <c r="K4738" s="12">
        <v>0</v>
      </c>
      <c r="L4738" s="12">
        <v>0</v>
      </c>
      <c r="M4738" s="12">
        <v>0</v>
      </c>
      <c r="N4738" s="12">
        <v>0</v>
      </c>
    </row>
    <row r="4739" spans="1:14">
      <c r="A4739" s="11" t="s">
        <v>1550</v>
      </c>
      <c r="B4739" s="12">
        <v>50</v>
      </c>
      <c r="C4739" s="12">
        <v>224</v>
      </c>
      <c r="D4739" s="12" t="s">
        <v>587</v>
      </c>
      <c r="E4739" s="12">
        <v>20</v>
      </c>
      <c r="F4739" s="73">
        <v>4</v>
      </c>
      <c r="G4739" s="21">
        <v>12</v>
      </c>
      <c r="H4739" s="12">
        <v>0</v>
      </c>
      <c r="I4739" s="12">
        <v>246</v>
      </c>
      <c r="J4739" s="12">
        <v>0</v>
      </c>
      <c r="K4739" s="12">
        <v>0</v>
      </c>
      <c r="L4739" s="12">
        <v>0</v>
      </c>
      <c r="M4739" s="12">
        <v>0</v>
      </c>
      <c r="N4739" s="12">
        <v>0</v>
      </c>
    </row>
    <row r="4740" spans="1:14">
      <c r="A4740" s="11" t="s">
        <v>1550</v>
      </c>
      <c r="B4740" s="12">
        <v>50</v>
      </c>
      <c r="C4740" s="12">
        <v>224</v>
      </c>
      <c r="D4740" s="12" t="s">
        <v>583</v>
      </c>
      <c r="E4740" s="12">
        <v>20</v>
      </c>
      <c r="F4740" s="73">
        <v>4</v>
      </c>
      <c r="G4740" s="21">
        <v>12</v>
      </c>
      <c r="H4740" s="12">
        <v>0</v>
      </c>
      <c r="I4740" s="12">
        <v>246</v>
      </c>
      <c r="J4740" s="12">
        <v>0</v>
      </c>
      <c r="K4740" s="12">
        <v>0</v>
      </c>
      <c r="L4740" s="12">
        <v>0</v>
      </c>
      <c r="M4740" s="12">
        <v>0</v>
      </c>
      <c r="N4740" s="12">
        <v>0</v>
      </c>
    </row>
    <row r="4741" spans="1:14">
      <c r="A4741" s="11" t="s">
        <v>1550</v>
      </c>
      <c r="B4741" s="12">
        <v>50</v>
      </c>
      <c r="C4741" s="12">
        <v>224</v>
      </c>
      <c r="D4741" s="12" t="s">
        <v>581</v>
      </c>
      <c r="E4741" s="12">
        <v>20</v>
      </c>
      <c r="F4741" s="73">
        <v>4</v>
      </c>
      <c r="G4741" s="21">
        <v>12</v>
      </c>
      <c r="H4741" s="12">
        <v>0</v>
      </c>
      <c r="I4741" s="12">
        <v>246</v>
      </c>
      <c r="J4741" s="12">
        <v>0</v>
      </c>
      <c r="K4741" s="12">
        <v>0</v>
      </c>
      <c r="L4741" s="12">
        <v>0</v>
      </c>
      <c r="M4741" s="12">
        <v>0</v>
      </c>
      <c r="N4741" s="12">
        <v>0</v>
      </c>
    </row>
    <row r="4742" spans="1:14">
      <c r="A4742" s="11" t="s">
        <v>1550</v>
      </c>
      <c r="B4742" s="12">
        <v>50</v>
      </c>
      <c r="C4742" s="12">
        <v>224</v>
      </c>
      <c r="D4742" s="12" t="s">
        <v>585</v>
      </c>
      <c r="E4742" s="12">
        <v>20</v>
      </c>
      <c r="F4742" s="73">
        <v>4</v>
      </c>
      <c r="G4742" s="21">
        <v>12</v>
      </c>
      <c r="H4742" s="12">
        <v>0</v>
      </c>
      <c r="I4742" s="12">
        <v>246</v>
      </c>
      <c r="J4742" s="12">
        <v>0</v>
      </c>
      <c r="K4742" s="12">
        <v>0</v>
      </c>
      <c r="L4742" s="12">
        <v>0</v>
      </c>
      <c r="M4742" s="12">
        <v>0</v>
      </c>
      <c r="N4742" s="12">
        <v>0</v>
      </c>
    </row>
    <row r="4743" spans="1:14" s="18" customFormat="1">
      <c r="A4743" s="17" t="s">
        <v>1550</v>
      </c>
      <c r="B4743" s="18">
        <v>50</v>
      </c>
      <c r="C4743" s="18">
        <v>224</v>
      </c>
      <c r="D4743" s="18" t="s">
        <v>1547</v>
      </c>
      <c r="E4743" s="18">
        <v>20</v>
      </c>
      <c r="F4743" s="29">
        <v>1</v>
      </c>
      <c r="G4743" s="22">
        <v>30</v>
      </c>
      <c r="H4743" s="18">
        <v>0</v>
      </c>
      <c r="I4743" s="18">
        <v>249</v>
      </c>
      <c r="J4743" s="18">
        <v>0</v>
      </c>
      <c r="K4743" s="18">
        <v>0</v>
      </c>
      <c r="L4743" s="12">
        <v>0</v>
      </c>
      <c r="M4743" s="12">
        <v>0</v>
      </c>
      <c r="N4743" s="12">
        <v>0</v>
      </c>
    </row>
    <row r="4744" spans="1:14">
      <c r="A4744" s="11" t="s">
        <v>1550</v>
      </c>
      <c r="B4744" s="12">
        <v>40</v>
      </c>
      <c r="C4744" s="12">
        <v>265</v>
      </c>
      <c r="D4744" s="12" t="s">
        <v>589</v>
      </c>
      <c r="E4744" s="12">
        <v>20</v>
      </c>
      <c r="F4744" s="73">
        <v>4</v>
      </c>
      <c r="G4744" s="21">
        <v>12</v>
      </c>
      <c r="H4744" s="12">
        <v>0</v>
      </c>
      <c r="I4744" s="12">
        <v>246</v>
      </c>
      <c r="J4744" s="12">
        <v>0</v>
      </c>
      <c r="K4744" s="12">
        <v>0</v>
      </c>
      <c r="L4744" s="12">
        <v>0</v>
      </c>
      <c r="M4744" s="12">
        <v>0</v>
      </c>
      <c r="N4744" s="12">
        <v>0</v>
      </c>
    </row>
    <row r="4745" spans="1:14">
      <c r="A4745" s="11" t="s">
        <v>1550</v>
      </c>
      <c r="B4745" s="12">
        <v>40</v>
      </c>
      <c r="C4745" s="12">
        <v>265</v>
      </c>
      <c r="D4745" s="12" t="s">
        <v>587</v>
      </c>
      <c r="E4745" s="12">
        <v>20</v>
      </c>
      <c r="F4745" s="73">
        <v>4</v>
      </c>
      <c r="G4745" s="21">
        <v>12</v>
      </c>
      <c r="H4745" s="12">
        <v>0</v>
      </c>
      <c r="I4745" s="12">
        <v>246</v>
      </c>
      <c r="J4745" s="12">
        <v>0</v>
      </c>
      <c r="K4745" s="12">
        <v>0</v>
      </c>
      <c r="L4745" s="12">
        <v>0</v>
      </c>
      <c r="M4745" s="12">
        <v>0</v>
      </c>
      <c r="N4745" s="12">
        <v>0</v>
      </c>
    </row>
    <row r="4746" spans="1:14">
      <c r="A4746" s="11" t="s">
        <v>1550</v>
      </c>
      <c r="B4746" s="12">
        <v>40</v>
      </c>
      <c r="C4746" s="12">
        <v>265</v>
      </c>
      <c r="D4746" s="12" t="s">
        <v>583</v>
      </c>
      <c r="E4746" s="12">
        <v>20</v>
      </c>
      <c r="F4746" s="73">
        <v>4</v>
      </c>
      <c r="G4746" s="21">
        <v>12</v>
      </c>
      <c r="H4746" s="12">
        <v>0</v>
      </c>
      <c r="I4746" s="12">
        <v>246</v>
      </c>
      <c r="J4746" s="12">
        <v>0</v>
      </c>
      <c r="K4746" s="12">
        <v>0</v>
      </c>
      <c r="L4746" s="12">
        <v>0</v>
      </c>
      <c r="M4746" s="12">
        <v>0</v>
      </c>
      <c r="N4746" s="12">
        <v>0</v>
      </c>
    </row>
    <row r="4747" spans="1:14">
      <c r="A4747" s="11" t="s">
        <v>1550</v>
      </c>
      <c r="B4747" s="12">
        <v>40</v>
      </c>
      <c r="C4747" s="12">
        <v>265</v>
      </c>
      <c r="D4747" s="12" t="s">
        <v>581</v>
      </c>
      <c r="E4747" s="12">
        <v>20</v>
      </c>
      <c r="F4747" s="73">
        <v>4</v>
      </c>
      <c r="G4747" s="21">
        <v>12</v>
      </c>
      <c r="H4747" s="12">
        <v>0</v>
      </c>
      <c r="I4747" s="12">
        <v>246</v>
      </c>
      <c r="J4747" s="12">
        <v>0</v>
      </c>
      <c r="K4747" s="12">
        <v>0</v>
      </c>
      <c r="L4747" s="12">
        <v>0</v>
      </c>
      <c r="M4747" s="12">
        <v>0</v>
      </c>
      <c r="N4747" s="12">
        <v>0</v>
      </c>
    </row>
    <row r="4748" spans="1:14">
      <c r="A4748" s="11" t="s">
        <v>1550</v>
      </c>
      <c r="B4748" s="12">
        <v>40</v>
      </c>
      <c r="C4748" s="12">
        <v>265</v>
      </c>
      <c r="D4748" s="12" t="s">
        <v>585</v>
      </c>
      <c r="E4748" s="12">
        <v>20</v>
      </c>
      <c r="F4748" s="73">
        <v>4</v>
      </c>
      <c r="G4748" s="21">
        <v>12</v>
      </c>
      <c r="H4748" s="12">
        <v>0</v>
      </c>
      <c r="I4748" s="12">
        <v>246</v>
      </c>
      <c r="J4748" s="12">
        <v>0</v>
      </c>
      <c r="K4748" s="12">
        <v>0</v>
      </c>
      <c r="L4748" s="12">
        <v>0</v>
      </c>
      <c r="M4748" s="12">
        <v>0</v>
      </c>
      <c r="N4748" s="12">
        <v>0</v>
      </c>
    </row>
    <row r="4749" spans="1:14" s="18" customFormat="1">
      <c r="A4749" s="17" t="s">
        <v>1550</v>
      </c>
      <c r="B4749" s="18">
        <v>40</v>
      </c>
      <c r="C4749" s="18">
        <v>265</v>
      </c>
      <c r="D4749" s="18" t="s">
        <v>1547</v>
      </c>
      <c r="E4749" s="18">
        <v>20</v>
      </c>
      <c r="F4749" s="29">
        <v>1</v>
      </c>
      <c r="G4749" s="22">
        <v>30</v>
      </c>
      <c r="H4749" s="18">
        <v>0</v>
      </c>
      <c r="I4749" s="18">
        <v>249</v>
      </c>
      <c r="J4749" s="18">
        <v>0</v>
      </c>
      <c r="K4749" s="18">
        <v>0</v>
      </c>
      <c r="L4749" s="12">
        <v>0</v>
      </c>
      <c r="M4749" s="12">
        <v>0</v>
      </c>
      <c r="N4749" s="12">
        <v>0</v>
      </c>
    </row>
    <row r="4750" spans="1:14">
      <c r="A4750" s="11" t="s">
        <v>1550</v>
      </c>
      <c r="B4750" s="12">
        <v>78</v>
      </c>
      <c r="C4750" s="12">
        <v>256</v>
      </c>
      <c r="D4750" s="12" t="s">
        <v>589</v>
      </c>
      <c r="E4750" s="12">
        <v>20</v>
      </c>
      <c r="F4750" s="73">
        <v>4</v>
      </c>
      <c r="G4750" s="21">
        <v>12</v>
      </c>
      <c r="H4750" s="12">
        <v>0</v>
      </c>
      <c r="I4750" s="12">
        <v>246</v>
      </c>
      <c r="J4750" s="12">
        <v>0</v>
      </c>
      <c r="K4750" s="12">
        <v>0</v>
      </c>
      <c r="L4750" s="12">
        <v>0</v>
      </c>
      <c r="M4750" s="12">
        <v>0</v>
      </c>
      <c r="N4750" s="12">
        <v>0</v>
      </c>
    </row>
    <row r="4751" spans="1:14">
      <c r="A4751" s="11" t="s">
        <v>1550</v>
      </c>
      <c r="B4751" s="12">
        <v>78</v>
      </c>
      <c r="C4751" s="12">
        <v>256</v>
      </c>
      <c r="D4751" s="12" t="s">
        <v>587</v>
      </c>
      <c r="E4751" s="12">
        <v>20</v>
      </c>
      <c r="F4751" s="73">
        <v>4</v>
      </c>
      <c r="G4751" s="21">
        <v>12</v>
      </c>
      <c r="H4751" s="12">
        <v>0</v>
      </c>
      <c r="I4751" s="12">
        <v>246</v>
      </c>
      <c r="J4751" s="12">
        <v>0</v>
      </c>
      <c r="K4751" s="12">
        <v>0</v>
      </c>
      <c r="L4751" s="12">
        <v>0</v>
      </c>
      <c r="M4751" s="12">
        <v>0</v>
      </c>
      <c r="N4751" s="12">
        <v>0</v>
      </c>
    </row>
    <row r="4752" spans="1:14">
      <c r="A4752" s="11" t="s">
        <v>1550</v>
      </c>
      <c r="B4752" s="12">
        <v>78</v>
      </c>
      <c r="C4752" s="12">
        <v>256</v>
      </c>
      <c r="D4752" s="12" t="s">
        <v>583</v>
      </c>
      <c r="E4752" s="12">
        <v>20</v>
      </c>
      <c r="F4752" s="73">
        <v>4</v>
      </c>
      <c r="G4752" s="21">
        <v>12</v>
      </c>
      <c r="H4752" s="12">
        <v>0</v>
      </c>
      <c r="I4752" s="12">
        <v>246</v>
      </c>
      <c r="J4752" s="12">
        <v>0</v>
      </c>
      <c r="K4752" s="12">
        <v>0</v>
      </c>
      <c r="L4752" s="12">
        <v>0</v>
      </c>
      <c r="M4752" s="12">
        <v>0</v>
      </c>
      <c r="N4752" s="12">
        <v>0</v>
      </c>
    </row>
    <row r="4753" spans="1:14">
      <c r="A4753" s="11" t="s">
        <v>1550</v>
      </c>
      <c r="B4753" s="12">
        <v>78</v>
      </c>
      <c r="C4753" s="12">
        <v>256</v>
      </c>
      <c r="D4753" s="12" t="s">
        <v>581</v>
      </c>
      <c r="E4753" s="12">
        <v>20</v>
      </c>
      <c r="F4753" s="73">
        <v>4</v>
      </c>
      <c r="G4753" s="21">
        <v>12</v>
      </c>
      <c r="H4753" s="12">
        <v>0</v>
      </c>
      <c r="I4753" s="12">
        <v>246</v>
      </c>
      <c r="J4753" s="12">
        <v>0</v>
      </c>
      <c r="K4753" s="12">
        <v>0</v>
      </c>
      <c r="L4753" s="12">
        <v>0</v>
      </c>
      <c r="M4753" s="12">
        <v>0</v>
      </c>
      <c r="N4753" s="12">
        <v>0</v>
      </c>
    </row>
    <row r="4754" spans="1:14">
      <c r="A4754" s="11" t="s">
        <v>1550</v>
      </c>
      <c r="B4754" s="12">
        <v>78</v>
      </c>
      <c r="C4754" s="12">
        <v>256</v>
      </c>
      <c r="D4754" s="12" t="s">
        <v>585</v>
      </c>
      <c r="E4754" s="12">
        <v>20</v>
      </c>
      <c r="F4754" s="73">
        <v>4</v>
      </c>
      <c r="G4754" s="21">
        <v>12</v>
      </c>
      <c r="H4754" s="12">
        <v>0</v>
      </c>
      <c r="I4754" s="12">
        <v>246</v>
      </c>
      <c r="J4754" s="12">
        <v>0</v>
      </c>
      <c r="K4754" s="12">
        <v>0</v>
      </c>
      <c r="L4754" s="12">
        <v>0</v>
      </c>
      <c r="M4754" s="12">
        <v>0</v>
      </c>
      <c r="N4754" s="12">
        <v>0</v>
      </c>
    </row>
    <row r="4755" spans="1:14" s="18" customFormat="1">
      <c r="A4755" s="17" t="s">
        <v>1550</v>
      </c>
      <c r="B4755" s="18">
        <v>78</v>
      </c>
      <c r="C4755" s="18">
        <v>256</v>
      </c>
      <c r="D4755" s="18" t="s">
        <v>1547</v>
      </c>
      <c r="E4755" s="18">
        <v>20</v>
      </c>
      <c r="F4755" s="29">
        <v>1</v>
      </c>
      <c r="G4755" s="22">
        <v>30</v>
      </c>
      <c r="H4755" s="18">
        <v>0</v>
      </c>
      <c r="I4755" s="18">
        <v>249</v>
      </c>
      <c r="J4755" s="18">
        <v>0</v>
      </c>
      <c r="K4755" s="18">
        <v>0</v>
      </c>
      <c r="L4755" s="12">
        <v>0</v>
      </c>
      <c r="M4755" s="12">
        <v>0</v>
      </c>
      <c r="N4755" s="12">
        <v>0</v>
      </c>
    </row>
    <row r="4756" spans="1:14">
      <c r="A4756" s="11" t="s">
        <v>1550</v>
      </c>
      <c r="B4756" s="12">
        <v>145</v>
      </c>
      <c r="C4756" s="12">
        <v>263</v>
      </c>
      <c r="D4756" s="12" t="s">
        <v>589</v>
      </c>
      <c r="E4756" s="12">
        <v>20</v>
      </c>
      <c r="F4756" s="73">
        <v>4</v>
      </c>
      <c r="G4756" s="21">
        <v>12</v>
      </c>
      <c r="H4756" s="12">
        <v>0</v>
      </c>
      <c r="I4756" s="12">
        <v>246</v>
      </c>
      <c r="J4756" s="12">
        <v>0</v>
      </c>
      <c r="K4756" s="12">
        <v>0</v>
      </c>
      <c r="L4756" s="12">
        <v>0</v>
      </c>
      <c r="M4756" s="12">
        <v>0</v>
      </c>
      <c r="N4756" s="12">
        <v>0</v>
      </c>
    </row>
    <row r="4757" spans="1:14">
      <c r="A4757" s="11" t="s">
        <v>1550</v>
      </c>
      <c r="B4757" s="12">
        <v>145</v>
      </c>
      <c r="C4757" s="12">
        <v>263</v>
      </c>
      <c r="D4757" s="12" t="s">
        <v>587</v>
      </c>
      <c r="E4757" s="12">
        <v>20</v>
      </c>
      <c r="F4757" s="73">
        <v>4</v>
      </c>
      <c r="G4757" s="21">
        <v>12</v>
      </c>
      <c r="H4757" s="12">
        <v>0</v>
      </c>
      <c r="I4757" s="12">
        <v>246</v>
      </c>
      <c r="J4757" s="12">
        <v>0</v>
      </c>
      <c r="K4757" s="12">
        <v>0</v>
      </c>
      <c r="L4757" s="12">
        <v>0</v>
      </c>
      <c r="M4757" s="12">
        <v>0</v>
      </c>
      <c r="N4757" s="12">
        <v>0</v>
      </c>
    </row>
    <row r="4758" spans="1:14">
      <c r="A4758" s="11" t="s">
        <v>1550</v>
      </c>
      <c r="B4758" s="12">
        <v>145</v>
      </c>
      <c r="C4758" s="12">
        <v>263</v>
      </c>
      <c r="D4758" s="12" t="s">
        <v>583</v>
      </c>
      <c r="E4758" s="12">
        <v>20</v>
      </c>
      <c r="F4758" s="73">
        <v>4</v>
      </c>
      <c r="G4758" s="21">
        <v>12</v>
      </c>
      <c r="H4758" s="12">
        <v>0</v>
      </c>
      <c r="I4758" s="12">
        <v>246</v>
      </c>
      <c r="J4758" s="12">
        <v>0</v>
      </c>
      <c r="K4758" s="12">
        <v>0</v>
      </c>
      <c r="L4758" s="12">
        <v>0</v>
      </c>
      <c r="M4758" s="12">
        <v>0</v>
      </c>
      <c r="N4758" s="12">
        <v>0</v>
      </c>
    </row>
    <row r="4759" spans="1:14">
      <c r="A4759" s="11" t="s">
        <v>1550</v>
      </c>
      <c r="B4759" s="12">
        <v>145</v>
      </c>
      <c r="C4759" s="12">
        <v>263</v>
      </c>
      <c r="D4759" s="12" t="s">
        <v>581</v>
      </c>
      <c r="E4759" s="12">
        <v>20</v>
      </c>
      <c r="F4759" s="73">
        <v>4</v>
      </c>
      <c r="G4759" s="21">
        <v>12</v>
      </c>
      <c r="H4759" s="12">
        <v>0</v>
      </c>
      <c r="I4759" s="12">
        <v>246</v>
      </c>
      <c r="J4759" s="12">
        <v>0</v>
      </c>
      <c r="K4759" s="12">
        <v>0</v>
      </c>
      <c r="L4759" s="12">
        <v>0</v>
      </c>
      <c r="M4759" s="12">
        <v>0</v>
      </c>
      <c r="N4759" s="12">
        <v>0</v>
      </c>
    </row>
    <row r="4760" spans="1:14">
      <c r="A4760" s="11" t="s">
        <v>1550</v>
      </c>
      <c r="B4760" s="12">
        <v>145</v>
      </c>
      <c r="C4760" s="12">
        <v>263</v>
      </c>
      <c r="D4760" s="12" t="s">
        <v>585</v>
      </c>
      <c r="E4760" s="12">
        <v>20</v>
      </c>
      <c r="F4760" s="73">
        <v>4</v>
      </c>
      <c r="G4760" s="21">
        <v>12</v>
      </c>
      <c r="H4760" s="12">
        <v>0</v>
      </c>
      <c r="I4760" s="12">
        <v>246</v>
      </c>
      <c r="J4760" s="12">
        <v>0</v>
      </c>
      <c r="K4760" s="12">
        <v>0</v>
      </c>
      <c r="L4760" s="12">
        <v>0</v>
      </c>
      <c r="M4760" s="12">
        <v>0</v>
      </c>
      <c r="N4760" s="12">
        <v>0</v>
      </c>
    </row>
    <row r="4761" spans="1:14" s="18" customFormat="1">
      <c r="A4761" s="17" t="s">
        <v>1550</v>
      </c>
      <c r="B4761" s="18">
        <v>145</v>
      </c>
      <c r="C4761" s="18">
        <v>263</v>
      </c>
      <c r="D4761" s="18" t="s">
        <v>1547</v>
      </c>
      <c r="E4761" s="18">
        <v>20</v>
      </c>
      <c r="F4761" s="29">
        <v>1</v>
      </c>
      <c r="G4761" s="22">
        <v>30</v>
      </c>
      <c r="H4761" s="18">
        <v>0</v>
      </c>
      <c r="I4761" s="18">
        <v>249</v>
      </c>
      <c r="J4761" s="18">
        <v>0</v>
      </c>
      <c r="K4761" s="18">
        <v>0</v>
      </c>
      <c r="L4761" s="12">
        <v>0</v>
      </c>
      <c r="M4761" s="12">
        <v>0</v>
      </c>
      <c r="N4761" s="12">
        <v>0</v>
      </c>
    </row>
    <row r="4762" spans="1:14">
      <c r="A4762" s="11" t="s">
        <v>1550</v>
      </c>
      <c r="B4762" s="12">
        <v>106</v>
      </c>
      <c r="C4762" s="12">
        <v>212</v>
      </c>
      <c r="D4762" s="12" t="s">
        <v>589</v>
      </c>
      <c r="E4762" s="12">
        <v>20</v>
      </c>
      <c r="F4762" s="73">
        <v>4</v>
      </c>
      <c r="G4762" s="21">
        <v>12</v>
      </c>
      <c r="H4762" s="12">
        <v>0</v>
      </c>
      <c r="I4762" s="12">
        <v>246</v>
      </c>
      <c r="J4762" s="12">
        <v>0</v>
      </c>
      <c r="K4762" s="12">
        <v>0</v>
      </c>
      <c r="L4762" s="12">
        <v>0</v>
      </c>
      <c r="M4762" s="12">
        <v>0</v>
      </c>
      <c r="N4762" s="12">
        <v>0</v>
      </c>
    </row>
    <row r="4763" spans="1:14">
      <c r="A4763" s="11" t="s">
        <v>1550</v>
      </c>
      <c r="B4763" s="12">
        <v>106</v>
      </c>
      <c r="C4763" s="12">
        <v>212</v>
      </c>
      <c r="D4763" s="12" t="s">
        <v>587</v>
      </c>
      <c r="E4763" s="12">
        <v>20</v>
      </c>
      <c r="F4763" s="73">
        <v>4</v>
      </c>
      <c r="G4763" s="21">
        <v>12</v>
      </c>
      <c r="H4763" s="12">
        <v>0</v>
      </c>
      <c r="I4763" s="12">
        <v>246</v>
      </c>
      <c r="J4763" s="12">
        <v>0</v>
      </c>
      <c r="K4763" s="12">
        <v>0</v>
      </c>
      <c r="L4763" s="12">
        <v>0</v>
      </c>
      <c r="M4763" s="12">
        <v>0</v>
      </c>
      <c r="N4763" s="12">
        <v>0</v>
      </c>
    </row>
    <row r="4764" spans="1:14">
      <c r="A4764" s="11" t="s">
        <v>1550</v>
      </c>
      <c r="B4764" s="12">
        <v>106</v>
      </c>
      <c r="C4764" s="12">
        <v>212</v>
      </c>
      <c r="D4764" s="12" t="s">
        <v>583</v>
      </c>
      <c r="E4764" s="12">
        <v>20</v>
      </c>
      <c r="F4764" s="73">
        <v>4</v>
      </c>
      <c r="G4764" s="21">
        <v>12</v>
      </c>
      <c r="H4764" s="12">
        <v>0</v>
      </c>
      <c r="I4764" s="12">
        <v>246</v>
      </c>
      <c r="J4764" s="12">
        <v>0</v>
      </c>
      <c r="K4764" s="12">
        <v>0</v>
      </c>
      <c r="L4764" s="12">
        <v>0</v>
      </c>
      <c r="M4764" s="12">
        <v>0</v>
      </c>
      <c r="N4764" s="12">
        <v>0</v>
      </c>
    </row>
    <row r="4765" spans="1:14">
      <c r="A4765" s="11" t="s">
        <v>1550</v>
      </c>
      <c r="B4765" s="12">
        <v>106</v>
      </c>
      <c r="C4765" s="12">
        <v>212</v>
      </c>
      <c r="D4765" s="12" t="s">
        <v>581</v>
      </c>
      <c r="E4765" s="12">
        <v>20</v>
      </c>
      <c r="F4765" s="73">
        <v>4</v>
      </c>
      <c r="G4765" s="21">
        <v>12</v>
      </c>
      <c r="H4765" s="12">
        <v>0</v>
      </c>
      <c r="I4765" s="12">
        <v>246</v>
      </c>
      <c r="J4765" s="12">
        <v>0</v>
      </c>
      <c r="K4765" s="12">
        <v>0</v>
      </c>
      <c r="L4765" s="12">
        <v>0</v>
      </c>
      <c r="M4765" s="12">
        <v>0</v>
      </c>
      <c r="N4765" s="12">
        <v>0</v>
      </c>
    </row>
    <row r="4766" spans="1:14">
      <c r="A4766" s="11" t="s">
        <v>1550</v>
      </c>
      <c r="B4766" s="12">
        <v>106</v>
      </c>
      <c r="C4766" s="12">
        <v>212</v>
      </c>
      <c r="D4766" s="12" t="s">
        <v>585</v>
      </c>
      <c r="E4766" s="12">
        <v>20</v>
      </c>
      <c r="F4766" s="73">
        <v>4</v>
      </c>
      <c r="G4766" s="21">
        <v>12</v>
      </c>
      <c r="H4766" s="12">
        <v>0</v>
      </c>
      <c r="I4766" s="12">
        <v>246</v>
      </c>
      <c r="J4766" s="12">
        <v>0</v>
      </c>
      <c r="K4766" s="12">
        <v>0</v>
      </c>
      <c r="L4766" s="12">
        <v>0</v>
      </c>
      <c r="M4766" s="12">
        <v>0</v>
      </c>
      <c r="N4766" s="12">
        <v>0</v>
      </c>
    </row>
    <row r="4767" spans="1:14" s="18" customFormat="1">
      <c r="A4767" s="17" t="s">
        <v>1550</v>
      </c>
      <c r="B4767" s="18">
        <v>106</v>
      </c>
      <c r="C4767" s="18">
        <v>212</v>
      </c>
      <c r="D4767" s="18" t="s">
        <v>1547</v>
      </c>
      <c r="E4767" s="18">
        <v>20</v>
      </c>
      <c r="F4767" s="29">
        <v>1</v>
      </c>
      <c r="G4767" s="22">
        <v>30</v>
      </c>
      <c r="H4767" s="18">
        <v>0</v>
      </c>
      <c r="I4767" s="18">
        <v>249</v>
      </c>
      <c r="J4767" s="18">
        <v>0</v>
      </c>
      <c r="K4767" s="18">
        <v>0</v>
      </c>
      <c r="L4767" s="12">
        <v>0</v>
      </c>
      <c r="M4767" s="12">
        <v>0</v>
      </c>
      <c r="N4767" s="12">
        <v>0</v>
      </c>
    </row>
    <row r="4768" spans="1:14">
      <c r="A4768" s="11" t="s">
        <v>1550</v>
      </c>
      <c r="B4768" s="12">
        <v>79</v>
      </c>
      <c r="C4768" s="12">
        <v>90</v>
      </c>
      <c r="D4768" s="12" t="s">
        <v>589</v>
      </c>
      <c r="E4768" s="12">
        <v>20</v>
      </c>
      <c r="F4768" s="73">
        <v>4</v>
      </c>
      <c r="G4768" s="21">
        <v>12</v>
      </c>
      <c r="H4768" s="12">
        <v>0</v>
      </c>
      <c r="I4768" s="12">
        <v>246</v>
      </c>
      <c r="J4768" s="12">
        <v>0</v>
      </c>
      <c r="K4768" s="12">
        <v>0</v>
      </c>
      <c r="L4768" s="12">
        <v>0</v>
      </c>
      <c r="M4768" s="12">
        <v>0</v>
      </c>
      <c r="N4768" s="12">
        <v>0</v>
      </c>
    </row>
    <row r="4769" spans="1:14">
      <c r="A4769" s="11" t="s">
        <v>1550</v>
      </c>
      <c r="B4769" s="12">
        <v>79</v>
      </c>
      <c r="C4769" s="12">
        <v>90</v>
      </c>
      <c r="D4769" s="12" t="s">
        <v>587</v>
      </c>
      <c r="E4769" s="12">
        <v>20</v>
      </c>
      <c r="F4769" s="73">
        <v>4</v>
      </c>
      <c r="G4769" s="21">
        <v>12</v>
      </c>
      <c r="H4769" s="12">
        <v>0</v>
      </c>
      <c r="I4769" s="12">
        <v>246</v>
      </c>
      <c r="J4769" s="12">
        <v>0</v>
      </c>
      <c r="K4769" s="12">
        <v>0</v>
      </c>
      <c r="L4769" s="12">
        <v>0</v>
      </c>
      <c r="M4769" s="12">
        <v>0</v>
      </c>
      <c r="N4769" s="12">
        <v>0</v>
      </c>
    </row>
    <row r="4770" spans="1:14">
      <c r="A4770" s="11" t="s">
        <v>1550</v>
      </c>
      <c r="B4770" s="12">
        <v>79</v>
      </c>
      <c r="C4770" s="12">
        <v>90</v>
      </c>
      <c r="D4770" s="12" t="s">
        <v>583</v>
      </c>
      <c r="E4770" s="12">
        <v>20</v>
      </c>
      <c r="F4770" s="73">
        <v>4</v>
      </c>
      <c r="G4770" s="21">
        <v>12</v>
      </c>
      <c r="H4770" s="12">
        <v>0</v>
      </c>
      <c r="I4770" s="12">
        <v>246</v>
      </c>
      <c r="J4770" s="12">
        <v>0</v>
      </c>
      <c r="K4770" s="12">
        <v>0</v>
      </c>
      <c r="L4770" s="12">
        <v>0</v>
      </c>
      <c r="M4770" s="12">
        <v>0</v>
      </c>
      <c r="N4770" s="12">
        <v>0</v>
      </c>
    </row>
    <row r="4771" spans="1:14">
      <c r="A4771" s="11" t="s">
        <v>1550</v>
      </c>
      <c r="B4771" s="12">
        <v>79</v>
      </c>
      <c r="C4771" s="12">
        <v>90</v>
      </c>
      <c r="D4771" s="12" t="s">
        <v>581</v>
      </c>
      <c r="E4771" s="12">
        <v>20</v>
      </c>
      <c r="F4771" s="73">
        <v>4</v>
      </c>
      <c r="G4771" s="21">
        <v>12</v>
      </c>
      <c r="H4771" s="12">
        <v>0</v>
      </c>
      <c r="I4771" s="12">
        <v>246</v>
      </c>
      <c r="J4771" s="12">
        <v>0</v>
      </c>
      <c r="K4771" s="12">
        <v>0</v>
      </c>
      <c r="L4771" s="12">
        <v>0</v>
      </c>
      <c r="M4771" s="12">
        <v>0</v>
      </c>
      <c r="N4771" s="12">
        <v>0</v>
      </c>
    </row>
    <row r="4772" spans="1:14">
      <c r="A4772" s="11" t="s">
        <v>1550</v>
      </c>
      <c r="B4772" s="12">
        <v>79</v>
      </c>
      <c r="C4772" s="12">
        <v>90</v>
      </c>
      <c r="D4772" s="12" t="s">
        <v>585</v>
      </c>
      <c r="E4772" s="12">
        <v>20</v>
      </c>
      <c r="F4772" s="73">
        <v>4</v>
      </c>
      <c r="G4772" s="21">
        <v>12</v>
      </c>
      <c r="H4772" s="12">
        <v>0</v>
      </c>
      <c r="I4772" s="12">
        <v>246</v>
      </c>
      <c r="J4772" s="12">
        <v>0</v>
      </c>
      <c r="K4772" s="12">
        <v>0</v>
      </c>
      <c r="L4772" s="12">
        <v>0</v>
      </c>
      <c r="M4772" s="12">
        <v>0</v>
      </c>
      <c r="N4772" s="12">
        <v>0</v>
      </c>
    </row>
    <row r="4773" spans="1:14" s="18" customFormat="1">
      <c r="A4773" s="17" t="s">
        <v>1550</v>
      </c>
      <c r="B4773" s="18">
        <v>79</v>
      </c>
      <c r="C4773" s="18">
        <v>90</v>
      </c>
      <c r="D4773" s="18" t="s">
        <v>1547</v>
      </c>
      <c r="E4773" s="18">
        <v>20</v>
      </c>
      <c r="F4773" s="29">
        <v>1</v>
      </c>
      <c r="G4773" s="22">
        <v>30</v>
      </c>
      <c r="H4773" s="18">
        <v>0</v>
      </c>
      <c r="I4773" s="18">
        <v>249</v>
      </c>
      <c r="J4773" s="18">
        <v>0</v>
      </c>
      <c r="K4773" s="18">
        <v>0</v>
      </c>
      <c r="L4773" s="12">
        <v>0</v>
      </c>
      <c r="M4773" s="12">
        <v>0</v>
      </c>
      <c r="N4773" s="12">
        <v>0</v>
      </c>
    </row>
    <row r="4774" spans="1:14">
      <c r="A4774" s="11" t="s">
        <v>1550</v>
      </c>
      <c r="B4774" s="12">
        <v>187</v>
      </c>
      <c r="C4774" s="12">
        <v>192</v>
      </c>
      <c r="D4774" s="12" t="s">
        <v>589</v>
      </c>
      <c r="E4774" s="12">
        <v>30</v>
      </c>
      <c r="F4774" s="73">
        <v>4</v>
      </c>
      <c r="G4774" s="21">
        <v>12</v>
      </c>
      <c r="H4774" s="12">
        <v>0</v>
      </c>
      <c r="I4774" s="12">
        <v>246</v>
      </c>
      <c r="J4774" s="12">
        <v>0</v>
      </c>
      <c r="K4774" s="12">
        <v>0</v>
      </c>
      <c r="L4774" s="12">
        <v>0</v>
      </c>
      <c r="M4774" s="12">
        <v>0</v>
      </c>
      <c r="N4774" s="12">
        <v>0</v>
      </c>
    </row>
    <row r="4775" spans="1:14">
      <c r="A4775" s="11" t="s">
        <v>1550</v>
      </c>
      <c r="B4775" s="12">
        <v>187</v>
      </c>
      <c r="C4775" s="12">
        <v>192</v>
      </c>
      <c r="D4775" s="12" t="s">
        <v>587</v>
      </c>
      <c r="E4775" s="12">
        <v>30</v>
      </c>
      <c r="F4775" s="73">
        <v>4</v>
      </c>
      <c r="G4775" s="21">
        <v>12</v>
      </c>
      <c r="H4775" s="12">
        <v>0</v>
      </c>
      <c r="I4775" s="12">
        <v>246</v>
      </c>
      <c r="J4775" s="12">
        <v>0</v>
      </c>
      <c r="K4775" s="12">
        <v>0</v>
      </c>
      <c r="L4775" s="12">
        <v>0</v>
      </c>
      <c r="M4775" s="12">
        <v>0</v>
      </c>
      <c r="N4775" s="12">
        <v>0</v>
      </c>
    </row>
    <row r="4776" spans="1:14">
      <c r="A4776" s="11" t="s">
        <v>1550</v>
      </c>
      <c r="B4776" s="12">
        <v>187</v>
      </c>
      <c r="C4776" s="12">
        <v>192</v>
      </c>
      <c r="D4776" s="12" t="s">
        <v>583</v>
      </c>
      <c r="E4776" s="12">
        <v>30</v>
      </c>
      <c r="F4776" s="73">
        <v>4</v>
      </c>
      <c r="G4776" s="21">
        <v>12</v>
      </c>
      <c r="H4776" s="12">
        <v>0</v>
      </c>
      <c r="I4776" s="12">
        <v>246</v>
      </c>
      <c r="J4776" s="12">
        <v>0</v>
      </c>
      <c r="K4776" s="12">
        <v>0</v>
      </c>
      <c r="L4776" s="12">
        <v>0</v>
      </c>
      <c r="M4776" s="12">
        <v>0</v>
      </c>
      <c r="N4776" s="12">
        <v>0</v>
      </c>
    </row>
    <row r="4777" spans="1:14">
      <c r="A4777" s="11" t="s">
        <v>1550</v>
      </c>
      <c r="B4777" s="12">
        <v>187</v>
      </c>
      <c r="C4777" s="12">
        <v>192</v>
      </c>
      <c r="D4777" s="12" t="s">
        <v>581</v>
      </c>
      <c r="E4777" s="12">
        <v>30</v>
      </c>
      <c r="F4777" s="73">
        <v>4</v>
      </c>
      <c r="G4777" s="21">
        <v>12</v>
      </c>
      <c r="H4777" s="12">
        <v>0</v>
      </c>
      <c r="I4777" s="12">
        <v>246</v>
      </c>
      <c r="J4777" s="12">
        <v>0</v>
      </c>
      <c r="K4777" s="12">
        <v>0</v>
      </c>
      <c r="L4777" s="12">
        <v>0</v>
      </c>
      <c r="M4777" s="12">
        <v>0</v>
      </c>
      <c r="N4777" s="12">
        <v>0</v>
      </c>
    </row>
    <row r="4778" spans="1:14">
      <c r="A4778" s="11" t="s">
        <v>1550</v>
      </c>
      <c r="B4778" s="12">
        <v>187</v>
      </c>
      <c r="C4778" s="12">
        <v>192</v>
      </c>
      <c r="D4778" s="12" t="s">
        <v>585</v>
      </c>
      <c r="E4778" s="12">
        <v>30</v>
      </c>
      <c r="F4778" s="73">
        <v>4</v>
      </c>
      <c r="G4778" s="21">
        <v>12</v>
      </c>
      <c r="H4778" s="12">
        <v>0</v>
      </c>
      <c r="I4778" s="12">
        <v>246</v>
      </c>
      <c r="J4778" s="12">
        <v>0</v>
      </c>
      <c r="K4778" s="12">
        <v>0</v>
      </c>
      <c r="L4778" s="12">
        <v>0</v>
      </c>
      <c r="M4778" s="12">
        <v>0</v>
      </c>
      <c r="N4778" s="12">
        <v>0</v>
      </c>
    </row>
    <row r="4779" spans="1:14" s="18" customFormat="1">
      <c r="A4779" s="17" t="s">
        <v>1550</v>
      </c>
      <c r="B4779" s="18">
        <v>187</v>
      </c>
      <c r="C4779" s="18">
        <v>192</v>
      </c>
      <c r="D4779" s="18" t="s">
        <v>1547</v>
      </c>
      <c r="E4779" s="18">
        <v>30</v>
      </c>
      <c r="F4779" s="29">
        <v>1</v>
      </c>
      <c r="G4779" s="22">
        <v>30</v>
      </c>
      <c r="H4779" s="18">
        <v>0</v>
      </c>
      <c r="I4779" s="18">
        <v>249</v>
      </c>
      <c r="J4779" s="18">
        <v>0</v>
      </c>
      <c r="K4779" s="18">
        <v>0</v>
      </c>
      <c r="L4779" s="12">
        <v>0</v>
      </c>
      <c r="M4779" s="12">
        <v>0</v>
      </c>
      <c r="N4779" s="12">
        <v>0</v>
      </c>
    </row>
    <row r="4780" spans="1:14">
      <c r="A4780" s="11" t="s">
        <v>1550</v>
      </c>
      <c r="B4780" s="12">
        <v>211</v>
      </c>
      <c r="C4780" s="12">
        <v>142</v>
      </c>
      <c r="D4780" s="12" t="s">
        <v>589</v>
      </c>
      <c r="E4780" s="12">
        <v>20</v>
      </c>
      <c r="F4780" s="73">
        <v>4</v>
      </c>
      <c r="G4780" s="21">
        <v>12</v>
      </c>
      <c r="H4780" s="12">
        <v>0</v>
      </c>
      <c r="I4780" s="12">
        <v>246</v>
      </c>
      <c r="J4780" s="12">
        <v>0</v>
      </c>
      <c r="K4780" s="12">
        <v>0</v>
      </c>
      <c r="L4780" s="12">
        <v>0</v>
      </c>
      <c r="M4780" s="12">
        <v>0</v>
      </c>
      <c r="N4780" s="12">
        <v>0</v>
      </c>
    </row>
    <row r="4781" spans="1:14">
      <c r="A4781" s="11" t="s">
        <v>1550</v>
      </c>
      <c r="B4781" s="12">
        <v>211</v>
      </c>
      <c r="C4781" s="12">
        <v>142</v>
      </c>
      <c r="D4781" s="12" t="s">
        <v>587</v>
      </c>
      <c r="E4781" s="12">
        <v>20</v>
      </c>
      <c r="F4781" s="73">
        <v>4</v>
      </c>
      <c r="G4781" s="21">
        <v>12</v>
      </c>
      <c r="H4781" s="12">
        <v>0</v>
      </c>
      <c r="I4781" s="12">
        <v>246</v>
      </c>
      <c r="J4781" s="12">
        <v>0</v>
      </c>
      <c r="K4781" s="12">
        <v>0</v>
      </c>
      <c r="L4781" s="12">
        <v>0</v>
      </c>
      <c r="M4781" s="12">
        <v>0</v>
      </c>
      <c r="N4781" s="12">
        <v>0</v>
      </c>
    </row>
    <row r="4782" spans="1:14">
      <c r="A4782" s="11" t="s">
        <v>1550</v>
      </c>
      <c r="B4782" s="12">
        <v>211</v>
      </c>
      <c r="C4782" s="12">
        <v>142</v>
      </c>
      <c r="D4782" s="12" t="s">
        <v>583</v>
      </c>
      <c r="E4782" s="12">
        <v>20</v>
      </c>
      <c r="F4782" s="73">
        <v>4</v>
      </c>
      <c r="G4782" s="21">
        <v>12</v>
      </c>
      <c r="H4782" s="12">
        <v>0</v>
      </c>
      <c r="I4782" s="12">
        <v>246</v>
      </c>
      <c r="J4782" s="12">
        <v>0</v>
      </c>
      <c r="K4782" s="12">
        <v>0</v>
      </c>
      <c r="L4782" s="12">
        <v>0</v>
      </c>
      <c r="M4782" s="12">
        <v>0</v>
      </c>
      <c r="N4782" s="12">
        <v>0</v>
      </c>
    </row>
    <row r="4783" spans="1:14">
      <c r="A4783" s="11" t="s">
        <v>1550</v>
      </c>
      <c r="B4783" s="12">
        <v>211</v>
      </c>
      <c r="C4783" s="12">
        <v>142</v>
      </c>
      <c r="D4783" s="12" t="s">
        <v>581</v>
      </c>
      <c r="E4783" s="12">
        <v>20</v>
      </c>
      <c r="F4783" s="73">
        <v>4</v>
      </c>
      <c r="G4783" s="21">
        <v>12</v>
      </c>
      <c r="H4783" s="12">
        <v>0</v>
      </c>
      <c r="I4783" s="12">
        <v>246</v>
      </c>
      <c r="J4783" s="12">
        <v>0</v>
      </c>
      <c r="K4783" s="12">
        <v>0</v>
      </c>
      <c r="L4783" s="12">
        <v>0</v>
      </c>
      <c r="M4783" s="12">
        <v>0</v>
      </c>
      <c r="N4783" s="12">
        <v>0</v>
      </c>
    </row>
    <row r="4784" spans="1:14">
      <c r="A4784" s="11" t="s">
        <v>1550</v>
      </c>
      <c r="B4784" s="12">
        <v>211</v>
      </c>
      <c r="C4784" s="12">
        <v>142</v>
      </c>
      <c r="D4784" s="12" t="s">
        <v>585</v>
      </c>
      <c r="E4784" s="12">
        <v>20</v>
      </c>
      <c r="F4784" s="73">
        <v>4</v>
      </c>
      <c r="G4784" s="21">
        <v>12</v>
      </c>
      <c r="H4784" s="12">
        <v>0</v>
      </c>
      <c r="I4784" s="12">
        <v>246</v>
      </c>
      <c r="J4784" s="12">
        <v>0</v>
      </c>
      <c r="K4784" s="12">
        <v>0</v>
      </c>
      <c r="L4784" s="12">
        <v>0</v>
      </c>
      <c r="M4784" s="12">
        <v>0</v>
      </c>
      <c r="N4784" s="12">
        <v>0</v>
      </c>
    </row>
    <row r="4785" spans="1:14" s="18" customFormat="1">
      <c r="A4785" s="17" t="s">
        <v>1550</v>
      </c>
      <c r="B4785" s="18">
        <v>211</v>
      </c>
      <c r="C4785" s="18">
        <v>142</v>
      </c>
      <c r="D4785" s="18" t="s">
        <v>1547</v>
      </c>
      <c r="E4785" s="18">
        <v>20</v>
      </c>
      <c r="F4785" s="29">
        <v>1</v>
      </c>
      <c r="G4785" s="22">
        <v>30</v>
      </c>
      <c r="H4785" s="18">
        <v>0</v>
      </c>
      <c r="I4785" s="18">
        <v>249</v>
      </c>
      <c r="J4785" s="18">
        <v>0</v>
      </c>
      <c r="K4785" s="18">
        <v>0</v>
      </c>
      <c r="L4785" s="12">
        <v>0</v>
      </c>
      <c r="M4785" s="12">
        <v>0</v>
      </c>
      <c r="N4785" s="12">
        <v>0</v>
      </c>
    </row>
    <row r="4786" spans="1:14">
      <c r="A4786" s="11" t="s">
        <v>1550</v>
      </c>
      <c r="B4786" s="12">
        <v>226</v>
      </c>
      <c r="C4786" s="12">
        <v>262</v>
      </c>
      <c r="D4786" s="12" t="s">
        <v>589</v>
      </c>
      <c r="E4786" s="12">
        <v>20</v>
      </c>
      <c r="F4786" s="73">
        <v>4</v>
      </c>
      <c r="G4786" s="21">
        <v>12</v>
      </c>
      <c r="H4786" s="12">
        <v>0</v>
      </c>
      <c r="I4786" s="12">
        <v>246</v>
      </c>
      <c r="J4786" s="12">
        <v>0</v>
      </c>
      <c r="K4786" s="12">
        <v>0</v>
      </c>
      <c r="L4786" s="12">
        <v>0</v>
      </c>
      <c r="M4786" s="12">
        <v>0</v>
      </c>
      <c r="N4786" s="12">
        <v>0</v>
      </c>
    </row>
    <row r="4787" spans="1:14">
      <c r="A4787" s="11" t="s">
        <v>1550</v>
      </c>
      <c r="B4787" s="12">
        <v>226</v>
      </c>
      <c r="C4787" s="12">
        <v>262</v>
      </c>
      <c r="D4787" s="12" t="s">
        <v>587</v>
      </c>
      <c r="E4787" s="12">
        <v>20</v>
      </c>
      <c r="F4787" s="73">
        <v>4</v>
      </c>
      <c r="G4787" s="21">
        <v>12</v>
      </c>
      <c r="H4787" s="12">
        <v>0</v>
      </c>
      <c r="I4787" s="12">
        <v>246</v>
      </c>
      <c r="J4787" s="12">
        <v>0</v>
      </c>
      <c r="K4787" s="12">
        <v>0</v>
      </c>
      <c r="L4787" s="12">
        <v>0</v>
      </c>
      <c r="M4787" s="12">
        <v>0</v>
      </c>
      <c r="N4787" s="12">
        <v>0</v>
      </c>
    </row>
    <row r="4788" spans="1:14">
      <c r="A4788" s="11" t="s">
        <v>1550</v>
      </c>
      <c r="B4788" s="12">
        <v>226</v>
      </c>
      <c r="C4788" s="12">
        <v>262</v>
      </c>
      <c r="D4788" s="12" t="s">
        <v>583</v>
      </c>
      <c r="E4788" s="12">
        <v>20</v>
      </c>
      <c r="F4788" s="73">
        <v>4</v>
      </c>
      <c r="G4788" s="21">
        <v>12</v>
      </c>
      <c r="H4788" s="12">
        <v>0</v>
      </c>
      <c r="I4788" s="12">
        <v>246</v>
      </c>
      <c r="J4788" s="12">
        <v>0</v>
      </c>
      <c r="K4788" s="12">
        <v>0</v>
      </c>
      <c r="L4788" s="12">
        <v>0</v>
      </c>
      <c r="M4788" s="12">
        <v>0</v>
      </c>
      <c r="N4788" s="12">
        <v>0</v>
      </c>
    </row>
    <row r="4789" spans="1:14">
      <c r="A4789" s="11" t="s">
        <v>1550</v>
      </c>
      <c r="B4789" s="12">
        <v>226</v>
      </c>
      <c r="C4789" s="12">
        <v>262</v>
      </c>
      <c r="D4789" s="12" t="s">
        <v>581</v>
      </c>
      <c r="E4789" s="12">
        <v>20</v>
      </c>
      <c r="F4789" s="73">
        <v>4</v>
      </c>
      <c r="G4789" s="21">
        <v>12</v>
      </c>
      <c r="H4789" s="12">
        <v>0</v>
      </c>
      <c r="I4789" s="12">
        <v>246</v>
      </c>
      <c r="J4789" s="12">
        <v>0</v>
      </c>
      <c r="K4789" s="12">
        <v>0</v>
      </c>
      <c r="L4789" s="12">
        <v>0</v>
      </c>
      <c r="M4789" s="12">
        <v>0</v>
      </c>
      <c r="N4789" s="12">
        <v>0</v>
      </c>
    </row>
    <row r="4790" spans="1:14">
      <c r="A4790" s="11" t="s">
        <v>1550</v>
      </c>
      <c r="B4790" s="12">
        <v>226</v>
      </c>
      <c r="C4790" s="12">
        <v>262</v>
      </c>
      <c r="D4790" s="12" t="s">
        <v>585</v>
      </c>
      <c r="E4790" s="12">
        <v>20</v>
      </c>
      <c r="F4790" s="73">
        <v>4</v>
      </c>
      <c r="G4790" s="21">
        <v>12</v>
      </c>
      <c r="H4790" s="12">
        <v>0</v>
      </c>
      <c r="I4790" s="12">
        <v>246</v>
      </c>
      <c r="J4790" s="12">
        <v>0</v>
      </c>
      <c r="K4790" s="12">
        <v>0</v>
      </c>
      <c r="L4790" s="12">
        <v>0</v>
      </c>
      <c r="M4790" s="12">
        <v>0</v>
      </c>
      <c r="N4790" s="12">
        <v>0</v>
      </c>
    </row>
    <row r="4791" spans="1:14" s="18" customFormat="1">
      <c r="A4791" s="17" t="s">
        <v>1550</v>
      </c>
      <c r="B4791" s="18">
        <v>226</v>
      </c>
      <c r="C4791" s="18">
        <v>262</v>
      </c>
      <c r="D4791" s="18" t="s">
        <v>1547</v>
      </c>
      <c r="E4791" s="18">
        <v>20</v>
      </c>
      <c r="F4791" s="29">
        <v>1</v>
      </c>
      <c r="G4791" s="22">
        <v>30</v>
      </c>
      <c r="H4791" s="18">
        <v>0</v>
      </c>
      <c r="I4791" s="18">
        <v>249</v>
      </c>
      <c r="J4791" s="18">
        <v>0</v>
      </c>
      <c r="K4791" s="18">
        <v>0</v>
      </c>
      <c r="L4791" s="12">
        <v>0</v>
      </c>
      <c r="M4791" s="12">
        <v>0</v>
      </c>
      <c r="N4791" s="12">
        <v>0</v>
      </c>
    </row>
    <row r="4792" spans="1:14">
      <c r="A4792" s="11" t="s">
        <v>1550</v>
      </c>
      <c r="B4792" s="12">
        <v>258</v>
      </c>
      <c r="C4792" s="12">
        <v>236</v>
      </c>
      <c r="D4792" s="12" t="s">
        <v>589</v>
      </c>
      <c r="E4792" s="12">
        <v>20</v>
      </c>
      <c r="F4792" s="73">
        <v>4</v>
      </c>
      <c r="G4792" s="21">
        <v>12</v>
      </c>
      <c r="H4792" s="12">
        <v>0</v>
      </c>
      <c r="I4792" s="12">
        <v>246</v>
      </c>
      <c r="J4792" s="12">
        <v>0</v>
      </c>
      <c r="K4792" s="12">
        <v>0</v>
      </c>
      <c r="L4792" s="12">
        <v>0</v>
      </c>
      <c r="M4792" s="12">
        <v>0</v>
      </c>
      <c r="N4792" s="12">
        <v>0</v>
      </c>
    </row>
    <row r="4793" spans="1:14">
      <c r="A4793" s="11" t="s">
        <v>1550</v>
      </c>
      <c r="B4793" s="12">
        <v>258</v>
      </c>
      <c r="C4793" s="12">
        <v>236</v>
      </c>
      <c r="D4793" s="12" t="s">
        <v>587</v>
      </c>
      <c r="E4793" s="12">
        <v>20</v>
      </c>
      <c r="F4793" s="73">
        <v>4</v>
      </c>
      <c r="G4793" s="21">
        <v>12</v>
      </c>
      <c r="H4793" s="12">
        <v>0</v>
      </c>
      <c r="I4793" s="12">
        <v>246</v>
      </c>
      <c r="J4793" s="12">
        <v>0</v>
      </c>
      <c r="K4793" s="12">
        <v>0</v>
      </c>
      <c r="L4793" s="12">
        <v>0</v>
      </c>
      <c r="M4793" s="12">
        <v>0</v>
      </c>
      <c r="N4793" s="12">
        <v>0</v>
      </c>
    </row>
    <row r="4794" spans="1:14">
      <c r="A4794" s="11" t="s">
        <v>1550</v>
      </c>
      <c r="B4794" s="12">
        <v>258</v>
      </c>
      <c r="C4794" s="12">
        <v>236</v>
      </c>
      <c r="D4794" s="12" t="s">
        <v>583</v>
      </c>
      <c r="E4794" s="12">
        <v>20</v>
      </c>
      <c r="F4794" s="73">
        <v>4</v>
      </c>
      <c r="G4794" s="21">
        <v>12</v>
      </c>
      <c r="H4794" s="12">
        <v>0</v>
      </c>
      <c r="I4794" s="12">
        <v>246</v>
      </c>
      <c r="J4794" s="12">
        <v>0</v>
      </c>
      <c r="K4794" s="12">
        <v>0</v>
      </c>
      <c r="L4794" s="12">
        <v>0</v>
      </c>
      <c r="M4794" s="12">
        <v>0</v>
      </c>
      <c r="N4794" s="12">
        <v>0</v>
      </c>
    </row>
    <row r="4795" spans="1:14">
      <c r="A4795" s="11" t="s">
        <v>1550</v>
      </c>
      <c r="B4795" s="12">
        <v>258</v>
      </c>
      <c r="C4795" s="12">
        <v>236</v>
      </c>
      <c r="D4795" s="12" t="s">
        <v>581</v>
      </c>
      <c r="E4795" s="12">
        <v>20</v>
      </c>
      <c r="F4795" s="73">
        <v>4</v>
      </c>
      <c r="G4795" s="21">
        <v>12</v>
      </c>
      <c r="H4795" s="12">
        <v>0</v>
      </c>
      <c r="I4795" s="12">
        <v>246</v>
      </c>
      <c r="J4795" s="12">
        <v>0</v>
      </c>
      <c r="K4795" s="12">
        <v>0</v>
      </c>
      <c r="L4795" s="12">
        <v>0</v>
      </c>
      <c r="M4795" s="12">
        <v>0</v>
      </c>
      <c r="N4795" s="12">
        <v>0</v>
      </c>
    </row>
    <row r="4796" spans="1:14">
      <c r="A4796" s="11" t="s">
        <v>1550</v>
      </c>
      <c r="B4796" s="12">
        <v>258</v>
      </c>
      <c r="C4796" s="12">
        <v>236</v>
      </c>
      <c r="D4796" s="12" t="s">
        <v>585</v>
      </c>
      <c r="E4796" s="12">
        <v>20</v>
      </c>
      <c r="F4796" s="73">
        <v>4</v>
      </c>
      <c r="G4796" s="21">
        <v>12</v>
      </c>
      <c r="H4796" s="12">
        <v>0</v>
      </c>
      <c r="I4796" s="12">
        <v>246</v>
      </c>
      <c r="J4796" s="12">
        <v>0</v>
      </c>
      <c r="K4796" s="12">
        <v>0</v>
      </c>
      <c r="L4796" s="12">
        <v>0</v>
      </c>
      <c r="M4796" s="12">
        <v>0</v>
      </c>
      <c r="N4796" s="12">
        <v>0</v>
      </c>
    </row>
    <row r="4797" spans="1:14" s="18" customFormat="1">
      <c r="A4797" s="17" t="s">
        <v>1550</v>
      </c>
      <c r="B4797" s="18">
        <v>258</v>
      </c>
      <c r="C4797" s="18">
        <v>236</v>
      </c>
      <c r="D4797" s="18" t="s">
        <v>1547</v>
      </c>
      <c r="E4797" s="18">
        <v>20</v>
      </c>
      <c r="F4797" s="29">
        <v>1</v>
      </c>
      <c r="G4797" s="22">
        <v>30</v>
      </c>
      <c r="H4797" s="18">
        <v>0</v>
      </c>
      <c r="I4797" s="18">
        <v>249</v>
      </c>
      <c r="J4797" s="18">
        <v>0</v>
      </c>
      <c r="K4797" s="18">
        <v>0</v>
      </c>
      <c r="L4797" s="12">
        <v>0</v>
      </c>
      <c r="M4797" s="12">
        <v>0</v>
      </c>
      <c r="N4797" s="12">
        <v>0</v>
      </c>
    </row>
    <row r="4798" spans="1:14">
      <c r="A4798" s="11" t="s">
        <v>1550</v>
      </c>
      <c r="B4798" s="12">
        <v>256</v>
      </c>
      <c r="C4798" s="12">
        <v>151</v>
      </c>
      <c r="D4798" s="12" t="s">
        <v>589</v>
      </c>
      <c r="E4798" s="12">
        <v>20</v>
      </c>
      <c r="F4798" s="73">
        <v>4</v>
      </c>
      <c r="G4798" s="21">
        <v>12</v>
      </c>
      <c r="H4798" s="12">
        <v>0</v>
      </c>
      <c r="I4798" s="12">
        <v>246</v>
      </c>
      <c r="J4798" s="12">
        <v>0</v>
      </c>
      <c r="K4798" s="12">
        <v>0</v>
      </c>
      <c r="L4798" s="12">
        <v>0</v>
      </c>
      <c r="M4798" s="12">
        <v>0</v>
      </c>
      <c r="N4798" s="12">
        <v>0</v>
      </c>
    </row>
    <row r="4799" spans="1:14">
      <c r="A4799" s="11" t="s">
        <v>1550</v>
      </c>
      <c r="B4799" s="12">
        <v>256</v>
      </c>
      <c r="C4799" s="12">
        <v>151</v>
      </c>
      <c r="D4799" s="12" t="s">
        <v>587</v>
      </c>
      <c r="E4799" s="12">
        <v>20</v>
      </c>
      <c r="F4799" s="73">
        <v>4</v>
      </c>
      <c r="G4799" s="21">
        <v>12</v>
      </c>
      <c r="H4799" s="12">
        <v>0</v>
      </c>
      <c r="I4799" s="12">
        <v>246</v>
      </c>
      <c r="J4799" s="12">
        <v>0</v>
      </c>
      <c r="K4799" s="12">
        <v>0</v>
      </c>
      <c r="L4799" s="12">
        <v>0</v>
      </c>
      <c r="M4799" s="12">
        <v>0</v>
      </c>
      <c r="N4799" s="12">
        <v>0</v>
      </c>
    </row>
    <row r="4800" spans="1:14">
      <c r="A4800" s="11" t="s">
        <v>1550</v>
      </c>
      <c r="B4800" s="12">
        <v>256</v>
      </c>
      <c r="C4800" s="12">
        <v>151</v>
      </c>
      <c r="D4800" s="12" t="s">
        <v>583</v>
      </c>
      <c r="E4800" s="12">
        <v>20</v>
      </c>
      <c r="F4800" s="73">
        <v>4</v>
      </c>
      <c r="G4800" s="21">
        <v>12</v>
      </c>
      <c r="H4800" s="12">
        <v>0</v>
      </c>
      <c r="I4800" s="12">
        <v>246</v>
      </c>
      <c r="J4800" s="12">
        <v>0</v>
      </c>
      <c r="K4800" s="12">
        <v>0</v>
      </c>
      <c r="L4800" s="12">
        <v>0</v>
      </c>
      <c r="M4800" s="12">
        <v>0</v>
      </c>
      <c r="N4800" s="12">
        <v>0</v>
      </c>
    </row>
    <row r="4801" spans="1:14">
      <c r="A4801" s="11" t="s">
        <v>1550</v>
      </c>
      <c r="B4801" s="12">
        <v>256</v>
      </c>
      <c r="C4801" s="12">
        <v>151</v>
      </c>
      <c r="D4801" s="12" t="s">
        <v>581</v>
      </c>
      <c r="E4801" s="12">
        <v>20</v>
      </c>
      <c r="F4801" s="73">
        <v>4</v>
      </c>
      <c r="G4801" s="21">
        <v>12</v>
      </c>
      <c r="H4801" s="12">
        <v>0</v>
      </c>
      <c r="I4801" s="12">
        <v>246</v>
      </c>
      <c r="J4801" s="12">
        <v>0</v>
      </c>
      <c r="K4801" s="12">
        <v>0</v>
      </c>
      <c r="L4801" s="12">
        <v>0</v>
      </c>
      <c r="M4801" s="12">
        <v>0</v>
      </c>
      <c r="N4801" s="12">
        <v>0</v>
      </c>
    </row>
    <row r="4802" spans="1:14">
      <c r="A4802" s="11" t="s">
        <v>1550</v>
      </c>
      <c r="B4802" s="12">
        <v>256</v>
      </c>
      <c r="C4802" s="12">
        <v>151</v>
      </c>
      <c r="D4802" s="12" t="s">
        <v>585</v>
      </c>
      <c r="E4802" s="12">
        <v>20</v>
      </c>
      <c r="F4802" s="73">
        <v>4</v>
      </c>
      <c r="G4802" s="21">
        <v>12</v>
      </c>
      <c r="H4802" s="12">
        <v>0</v>
      </c>
      <c r="I4802" s="12">
        <v>246</v>
      </c>
      <c r="J4802" s="12">
        <v>0</v>
      </c>
      <c r="K4802" s="12">
        <v>0</v>
      </c>
      <c r="L4802" s="12">
        <v>0</v>
      </c>
      <c r="M4802" s="12">
        <v>0</v>
      </c>
      <c r="N4802" s="12">
        <v>0</v>
      </c>
    </row>
    <row r="4803" spans="1:14">
      <c r="A4803" s="11" t="s">
        <v>1550</v>
      </c>
      <c r="B4803" s="12">
        <v>271</v>
      </c>
      <c r="C4803" s="12">
        <v>108</v>
      </c>
      <c r="D4803" s="12" t="s">
        <v>589</v>
      </c>
      <c r="E4803" s="12">
        <v>20</v>
      </c>
      <c r="F4803" s="73">
        <v>4</v>
      </c>
      <c r="G4803" s="21">
        <v>12</v>
      </c>
      <c r="H4803" s="12">
        <v>0</v>
      </c>
      <c r="I4803" s="12">
        <v>246</v>
      </c>
      <c r="J4803" s="12">
        <v>0</v>
      </c>
      <c r="K4803" s="12">
        <v>0</v>
      </c>
      <c r="L4803" s="12">
        <v>0</v>
      </c>
      <c r="M4803" s="12">
        <v>0</v>
      </c>
      <c r="N4803" s="12">
        <v>0</v>
      </c>
    </row>
    <row r="4804" spans="1:14">
      <c r="A4804" s="11" t="s">
        <v>1550</v>
      </c>
      <c r="B4804" s="12">
        <v>271</v>
      </c>
      <c r="C4804" s="12">
        <v>108</v>
      </c>
      <c r="D4804" s="12" t="s">
        <v>587</v>
      </c>
      <c r="E4804" s="12">
        <v>20</v>
      </c>
      <c r="F4804" s="73">
        <v>4</v>
      </c>
      <c r="G4804" s="21">
        <v>12</v>
      </c>
      <c r="H4804" s="12">
        <v>0</v>
      </c>
      <c r="I4804" s="12">
        <v>246</v>
      </c>
      <c r="J4804" s="12">
        <v>0</v>
      </c>
      <c r="K4804" s="12">
        <v>0</v>
      </c>
      <c r="L4804" s="12">
        <v>0</v>
      </c>
      <c r="M4804" s="12">
        <v>0</v>
      </c>
      <c r="N4804" s="12">
        <v>0</v>
      </c>
    </row>
    <row r="4805" spans="1:14">
      <c r="A4805" s="11" t="s">
        <v>1550</v>
      </c>
      <c r="B4805" s="12">
        <v>271</v>
      </c>
      <c r="C4805" s="12">
        <v>108</v>
      </c>
      <c r="D4805" s="12" t="s">
        <v>583</v>
      </c>
      <c r="E4805" s="12">
        <v>20</v>
      </c>
      <c r="F4805" s="73">
        <v>4</v>
      </c>
      <c r="G4805" s="21">
        <v>12</v>
      </c>
      <c r="H4805" s="12">
        <v>0</v>
      </c>
      <c r="I4805" s="12">
        <v>246</v>
      </c>
      <c r="J4805" s="12">
        <v>0</v>
      </c>
      <c r="K4805" s="12">
        <v>0</v>
      </c>
      <c r="L4805" s="12">
        <v>0</v>
      </c>
      <c r="M4805" s="12">
        <v>0</v>
      </c>
      <c r="N4805" s="12">
        <v>0</v>
      </c>
    </row>
    <row r="4806" spans="1:14">
      <c r="A4806" s="11" t="s">
        <v>1550</v>
      </c>
      <c r="B4806" s="12">
        <v>271</v>
      </c>
      <c r="C4806" s="12">
        <v>108</v>
      </c>
      <c r="D4806" s="12" t="s">
        <v>581</v>
      </c>
      <c r="E4806" s="12">
        <v>20</v>
      </c>
      <c r="F4806" s="73">
        <v>4</v>
      </c>
      <c r="G4806" s="21">
        <v>12</v>
      </c>
      <c r="H4806" s="12">
        <v>0</v>
      </c>
      <c r="I4806" s="12">
        <v>246</v>
      </c>
      <c r="J4806" s="12">
        <v>0</v>
      </c>
      <c r="K4806" s="12">
        <v>0</v>
      </c>
      <c r="L4806" s="12">
        <v>0</v>
      </c>
      <c r="M4806" s="12">
        <v>0</v>
      </c>
      <c r="N4806" s="12">
        <v>0</v>
      </c>
    </row>
    <row r="4807" spans="1:14">
      <c r="A4807" s="11" t="s">
        <v>1550</v>
      </c>
      <c r="B4807" s="12">
        <v>271</v>
      </c>
      <c r="C4807" s="12">
        <v>108</v>
      </c>
      <c r="D4807" s="12" t="s">
        <v>585</v>
      </c>
      <c r="E4807" s="12">
        <v>20</v>
      </c>
      <c r="F4807" s="73">
        <v>4</v>
      </c>
      <c r="G4807" s="21">
        <v>12</v>
      </c>
      <c r="H4807" s="12">
        <v>0</v>
      </c>
      <c r="I4807" s="12">
        <v>246</v>
      </c>
      <c r="J4807" s="12">
        <v>0</v>
      </c>
      <c r="K4807" s="12">
        <v>0</v>
      </c>
      <c r="L4807" s="12">
        <v>0</v>
      </c>
      <c r="M4807" s="12">
        <v>0</v>
      </c>
      <c r="N4807" s="12">
        <v>0</v>
      </c>
    </row>
    <row r="4808" spans="1:14" s="18" customFormat="1">
      <c r="A4808" s="17" t="s">
        <v>1550</v>
      </c>
      <c r="B4808" s="18">
        <v>271</v>
      </c>
      <c r="C4808" s="18">
        <v>108</v>
      </c>
      <c r="D4808" s="18" t="s">
        <v>1547</v>
      </c>
      <c r="E4808" s="18">
        <v>20</v>
      </c>
      <c r="F4808" s="29">
        <v>1</v>
      </c>
      <c r="G4808" s="22">
        <v>30</v>
      </c>
      <c r="H4808" s="18">
        <v>0</v>
      </c>
      <c r="I4808" s="18">
        <v>249</v>
      </c>
      <c r="J4808" s="18">
        <v>0</v>
      </c>
      <c r="K4808" s="18">
        <v>0</v>
      </c>
      <c r="L4808" s="12">
        <v>0</v>
      </c>
      <c r="M4808" s="12">
        <v>0</v>
      </c>
      <c r="N4808" s="12">
        <v>0</v>
      </c>
    </row>
    <row r="4809" spans="1:14">
      <c r="A4809" s="11" t="s">
        <v>1550</v>
      </c>
      <c r="B4809" s="12">
        <v>162</v>
      </c>
      <c r="C4809" s="12">
        <v>90</v>
      </c>
      <c r="D4809" s="12" t="s">
        <v>589</v>
      </c>
      <c r="E4809" s="12">
        <v>20</v>
      </c>
      <c r="F4809" s="73">
        <v>4</v>
      </c>
      <c r="G4809" s="21">
        <v>12</v>
      </c>
      <c r="H4809" s="12">
        <v>0</v>
      </c>
      <c r="I4809" s="12">
        <v>246</v>
      </c>
      <c r="J4809" s="12">
        <v>0</v>
      </c>
      <c r="K4809" s="12">
        <v>0</v>
      </c>
      <c r="L4809" s="12">
        <v>0</v>
      </c>
      <c r="M4809" s="12">
        <v>0</v>
      </c>
      <c r="N4809" s="12">
        <v>0</v>
      </c>
    </row>
    <row r="4810" spans="1:14">
      <c r="A4810" s="11" t="s">
        <v>1550</v>
      </c>
      <c r="B4810" s="12">
        <v>162</v>
      </c>
      <c r="C4810" s="12">
        <v>90</v>
      </c>
      <c r="D4810" s="12" t="s">
        <v>587</v>
      </c>
      <c r="E4810" s="12">
        <v>20</v>
      </c>
      <c r="F4810" s="73">
        <v>4</v>
      </c>
      <c r="G4810" s="21">
        <v>12</v>
      </c>
      <c r="H4810" s="12">
        <v>0</v>
      </c>
      <c r="I4810" s="12">
        <v>246</v>
      </c>
      <c r="J4810" s="12">
        <v>0</v>
      </c>
      <c r="K4810" s="12">
        <v>0</v>
      </c>
      <c r="L4810" s="12">
        <v>0</v>
      </c>
      <c r="M4810" s="12">
        <v>0</v>
      </c>
      <c r="N4810" s="12">
        <v>0</v>
      </c>
    </row>
    <row r="4811" spans="1:14">
      <c r="A4811" s="11" t="s">
        <v>1550</v>
      </c>
      <c r="B4811" s="12">
        <v>162</v>
      </c>
      <c r="C4811" s="12">
        <v>90</v>
      </c>
      <c r="D4811" s="12" t="s">
        <v>583</v>
      </c>
      <c r="E4811" s="12">
        <v>20</v>
      </c>
      <c r="F4811" s="73">
        <v>4</v>
      </c>
      <c r="G4811" s="21">
        <v>12</v>
      </c>
      <c r="H4811" s="12">
        <v>0</v>
      </c>
      <c r="I4811" s="12">
        <v>246</v>
      </c>
      <c r="J4811" s="12">
        <v>0</v>
      </c>
      <c r="K4811" s="12">
        <v>0</v>
      </c>
      <c r="L4811" s="12">
        <v>0</v>
      </c>
      <c r="M4811" s="12">
        <v>0</v>
      </c>
      <c r="N4811" s="12">
        <v>0</v>
      </c>
    </row>
    <row r="4812" spans="1:14">
      <c r="A4812" s="11" t="s">
        <v>1550</v>
      </c>
      <c r="B4812" s="12">
        <v>162</v>
      </c>
      <c r="C4812" s="12">
        <v>90</v>
      </c>
      <c r="D4812" s="12" t="s">
        <v>581</v>
      </c>
      <c r="E4812" s="12">
        <v>20</v>
      </c>
      <c r="F4812" s="73">
        <v>4</v>
      </c>
      <c r="G4812" s="21">
        <v>12</v>
      </c>
      <c r="H4812" s="12">
        <v>0</v>
      </c>
      <c r="I4812" s="12">
        <v>246</v>
      </c>
      <c r="J4812" s="12">
        <v>0</v>
      </c>
      <c r="K4812" s="12">
        <v>0</v>
      </c>
      <c r="L4812" s="12">
        <v>0</v>
      </c>
      <c r="M4812" s="12">
        <v>0</v>
      </c>
      <c r="N4812" s="12">
        <v>0</v>
      </c>
    </row>
    <row r="4813" spans="1:14">
      <c r="A4813" s="11" t="s">
        <v>1550</v>
      </c>
      <c r="B4813" s="12">
        <v>162</v>
      </c>
      <c r="C4813" s="12">
        <v>90</v>
      </c>
      <c r="D4813" s="12" t="s">
        <v>585</v>
      </c>
      <c r="E4813" s="12">
        <v>20</v>
      </c>
      <c r="F4813" s="73">
        <v>4</v>
      </c>
      <c r="G4813" s="21">
        <v>12</v>
      </c>
      <c r="H4813" s="12">
        <v>0</v>
      </c>
      <c r="I4813" s="12">
        <v>246</v>
      </c>
      <c r="J4813" s="12">
        <v>0</v>
      </c>
      <c r="K4813" s="12">
        <v>0</v>
      </c>
      <c r="L4813" s="12">
        <v>0</v>
      </c>
      <c r="M4813" s="12">
        <v>0</v>
      </c>
      <c r="N4813" s="12">
        <v>0</v>
      </c>
    </row>
    <row r="4814" spans="1:14" s="18" customFormat="1">
      <c r="A4814" s="17" t="s">
        <v>1550</v>
      </c>
      <c r="B4814" s="18">
        <v>162</v>
      </c>
      <c r="C4814" s="18">
        <v>90</v>
      </c>
      <c r="D4814" s="18" t="s">
        <v>1547</v>
      </c>
      <c r="E4814" s="18">
        <v>20</v>
      </c>
      <c r="F4814" s="29">
        <v>1</v>
      </c>
      <c r="G4814" s="22">
        <v>30</v>
      </c>
      <c r="H4814" s="18">
        <v>0</v>
      </c>
      <c r="I4814" s="18">
        <v>249</v>
      </c>
      <c r="J4814" s="18">
        <v>0</v>
      </c>
      <c r="K4814" s="18">
        <v>0</v>
      </c>
      <c r="L4814" s="12">
        <v>0</v>
      </c>
      <c r="M4814" s="12">
        <v>0</v>
      </c>
      <c r="N4814" s="12">
        <v>0</v>
      </c>
    </row>
    <row r="4815" spans="1:14">
      <c r="A4815" s="11" t="s">
        <v>1550</v>
      </c>
      <c r="B4815" s="12">
        <v>244</v>
      </c>
      <c r="C4815" s="12">
        <v>94</v>
      </c>
      <c r="D4815" s="12" t="s">
        <v>589</v>
      </c>
      <c r="E4815" s="12">
        <v>20</v>
      </c>
      <c r="F4815" s="73">
        <v>4</v>
      </c>
      <c r="G4815" s="21">
        <v>12</v>
      </c>
      <c r="H4815" s="12">
        <v>0</v>
      </c>
      <c r="I4815" s="12">
        <v>246</v>
      </c>
      <c r="J4815" s="12">
        <v>0</v>
      </c>
      <c r="K4815" s="12">
        <v>0</v>
      </c>
      <c r="L4815" s="12">
        <v>0</v>
      </c>
      <c r="M4815" s="12">
        <v>0</v>
      </c>
      <c r="N4815" s="12">
        <v>0</v>
      </c>
    </row>
    <row r="4816" spans="1:14">
      <c r="A4816" s="11" t="s">
        <v>1550</v>
      </c>
      <c r="B4816" s="12">
        <v>244</v>
      </c>
      <c r="C4816" s="12">
        <v>94</v>
      </c>
      <c r="D4816" s="12" t="s">
        <v>587</v>
      </c>
      <c r="E4816" s="12">
        <v>20</v>
      </c>
      <c r="F4816" s="73">
        <v>4</v>
      </c>
      <c r="G4816" s="21">
        <v>12</v>
      </c>
      <c r="H4816" s="12">
        <v>0</v>
      </c>
      <c r="I4816" s="12">
        <v>246</v>
      </c>
      <c r="J4816" s="12">
        <v>0</v>
      </c>
      <c r="K4816" s="12">
        <v>0</v>
      </c>
      <c r="L4816" s="12">
        <v>0</v>
      </c>
      <c r="M4816" s="12">
        <v>0</v>
      </c>
      <c r="N4816" s="12">
        <v>0</v>
      </c>
    </row>
    <row r="4817" spans="1:14">
      <c r="A4817" s="11" t="s">
        <v>1550</v>
      </c>
      <c r="B4817" s="12">
        <v>244</v>
      </c>
      <c r="C4817" s="12">
        <v>94</v>
      </c>
      <c r="D4817" s="12" t="s">
        <v>583</v>
      </c>
      <c r="E4817" s="12">
        <v>20</v>
      </c>
      <c r="F4817" s="73">
        <v>4</v>
      </c>
      <c r="G4817" s="21">
        <v>12</v>
      </c>
      <c r="H4817" s="12">
        <v>0</v>
      </c>
      <c r="I4817" s="12">
        <v>246</v>
      </c>
      <c r="J4817" s="12">
        <v>0</v>
      </c>
      <c r="K4817" s="12">
        <v>0</v>
      </c>
      <c r="L4817" s="12">
        <v>0</v>
      </c>
      <c r="M4817" s="12">
        <v>0</v>
      </c>
      <c r="N4817" s="12">
        <v>0</v>
      </c>
    </row>
    <row r="4818" spans="1:14">
      <c r="A4818" s="11" t="s">
        <v>1550</v>
      </c>
      <c r="B4818" s="12">
        <v>244</v>
      </c>
      <c r="C4818" s="12">
        <v>94</v>
      </c>
      <c r="D4818" s="12" t="s">
        <v>581</v>
      </c>
      <c r="E4818" s="12">
        <v>20</v>
      </c>
      <c r="F4818" s="73">
        <v>4</v>
      </c>
      <c r="G4818" s="21">
        <v>12</v>
      </c>
      <c r="H4818" s="12">
        <v>0</v>
      </c>
      <c r="I4818" s="12">
        <v>246</v>
      </c>
      <c r="J4818" s="12">
        <v>0</v>
      </c>
      <c r="K4818" s="12">
        <v>0</v>
      </c>
      <c r="L4818" s="12">
        <v>0</v>
      </c>
      <c r="M4818" s="12">
        <v>0</v>
      </c>
      <c r="N4818" s="12">
        <v>0</v>
      </c>
    </row>
    <row r="4819" spans="1:14">
      <c r="A4819" s="11" t="s">
        <v>1550</v>
      </c>
      <c r="B4819" s="12">
        <v>244</v>
      </c>
      <c r="C4819" s="12">
        <v>94</v>
      </c>
      <c r="D4819" s="12" t="s">
        <v>585</v>
      </c>
      <c r="E4819" s="12">
        <v>20</v>
      </c>
      <c r="F4819" s="73">
        <v>4</v>
      </c>
      <c r="G4819" s="21">
        <v>12</v>
      </c>
      <c r="H4819" s="12">
        <v>0</v>
      </c>
      <c r="I4819" s="12">
        <v>246</v>
      </c>
      <c r="J4819" s="12">
        <v>0</v>
      </c>
      <c r="K4819" s="12">
        <v>0</v>
      </c>
      <c r="L4819" s="12">
        <v>0</v>
      </c>
      <c r="M4819" s="12">
        <v>0</v>
      </c>
      <c r="N4819" s="12">
        <v>0</v>
      </c>
    </row>
    <row r="4820" spans="1:14" s="18" customFormat="1">
      <c r="A4820" s="17" t="s">
        <v>1550</v>
      </c>
      <c r="B4820" s="18">
        <v>244</v>
      </c>
      <c r="C4820" s="18">
        <v>94</v>
      </c>
      <c r="D4820" s="18" t="s">
        <v>1547</v>
      </c>
      <c r="E4820" s="18">
        <v>20</v>
      </c>
      <c r="F4820" s="29">
        <v>1</v>
      </c>
      <c r="G4820" s="22">
        <v>30</v>
      </c>
      <c r="H4820" s="18">
        <v>0</v>
      </c>
      <c r="I4820" s="18">
        <v>249</v>
      </c>
      <c r="J4820" s="18">
        <v>0</v>
      </c>
      <c r="K4820" s="18">
        <v>0</v>
      </c>
      <c r="L4820" s="12">
        <v>0</v>
      </c>
      <c r="M4820" s="12">
        <v>0</v>
      </c>
      <c r="N4820" s="12">
        <v>0</v>
      </c>
    </row>
    <row r="4821" spans="1:14">
      <c r="A4821" s="11" t="s">
        <v>1550</v>
      </c>
      <c r="B4821" s="12">
        <v>244</v>
      </c>
      <c r="C4821" s="12">
        <v>53</v>
      </c>
      <c r="D4821" s="12" t="s">
        <v>589</v>
      </c>
      <c r="E4821" s="12">
        <v>20</v>
      </c>
      <c r="F4821" s="73">
        <v>4</v>
      </c>
      <c r="G4821" s="21">
        <v>12</v>
      </c>
      <c r="H4821" s="12">
        <v>0</v>
      </c>
      <c r="I4821" s="12">
        <v>246</v>
      </c>
      <c r="J4821" s="12">
        <v>0</v>
      </c>
      <c r="K4821" s="12">
        <v>0</v>
      </c>
      <c r="L4821" s="12">
        <v>0</v>
      </c>
      <c r="M4821" s="12">
        <v>0</v>
      </c>
      <c r="N4821" s="12">
        <v>0</v>
      </c>
    </row>
    <row r="4822" spans="1:14">
      <c r="A4822" s="11" t="s">
        <v>1550</v>
      </c>
      <c r="B4822" s="12">
        <v>244</v>
      </c>
      <c r="C4822" s="12">
        <v>53</v>
      </c>
      <c r="D4822" s="12" t="s">
        <v>587</v>
      </c>
      <c r="E4822" s="12">
        <v>20</v>
      </c>
      <c r="F4822" s="73">
        <v>4</v>
      </c>
      <c r="G4822" s="21">
        <v>12</v>
      </c>
      <c r="H4822" s="12">
        <v>0</v>
      </c>
      <c r="I4822" s="12">
        <v>246</v>
      </c>
      <c r="J4822" s="12">
        <v>0</v>
      </c>
      <c r="K4822" s="12">
        <v>0</v>
      </c>
      <c r="L4822" s="12">
        <v>0</v>
      </c>
      <c r="M4822" s="12">
        <v>0</v>
      </c>
      <c r="N4822" s="12">
        <v>0</v>
      </c>
    </row>
    <row r="4823" spans="1:14">
      <c r="A4823" s="11" t="s">
        <v>1550</v>
      </c>
      <c r="B4823" s="12">
        <v>244</v>
      </c>
      <c r="C4823" s="12">
        <v>53</v>
      </c>
      <c r="D4823" s="12" t="s">
        <v>583</v>
      </c>
      <c r="E4823" s="12">
        <v>20</v>
      </c>
      <c r="F4823" s="73">
        <v>4</v>
      </c>
      <c r="G4823" s="21">
        <v>12</v>
      </c>
      <c r="H4823" s="12">
        <v>0</v>
      </c>
      <c r="I4823" s="12">
        <v>246</v>
      </c>
      <c r="J4823" s="12">
        <v>0</v>
      </c>
      <c r="K4823" s="12">
        <v>0</v>
      </c>
      <c r="L4823" s="12">
        <v>0</v>
      </c>
      <c r="M4823" s="12">
        <v>0</v>
      </c>
      <c r="N4823" s="12">
        <v>0</v>
      </c>
    </row>
    <row r="4824" spans="1:14">
      <c r="A4824" s="11" t="s">
        <v>1550</v>
      </c>
      <c r="B4824" s="12">
        <v>244</v>
      </c>
      <c r="C4824" s="12">
        <v>53</v>
      </c>
      <c r="D4824" s="12" t="s">
        <v>581</v>
      </c>
      <c r="E4824" s="12">
        <v>20</v>
      </c>
      <c r="F4824" s="73">
        <v>4</v>
      </c>
      <c r="G4824" s="21">
        <v>12</v>
      </c>
      <c r="H4824" s="12">
        <v>0</v>
      </c>
      <c r="I4824" s="12">
        <v>246</v>
      </c>
      <c r="J4824" s="12">
        <v>0</v>
      </c>
      <c r="K4824" s="12">
        <v>0</v>
      </c>
      <c r="L4824" s="12">
        <v>0</v>
      </c>
      <c r="M4824" s="12">
        <v>0</v>
      </c>
      <c r="N4824" s="12">
        <v>0</v>
      </c>
    </row>
    <row r="4825" spans="1:14">
      <c r="A4825" s="11" t="s">
        <v>1550</v>
      </c>
      <c r="B4825" s="12">
        <v>244</v>
      </c>
      <c r="C4825" s="12">
        <v>53</v>
      </c>
      <c r="D4825" s="12" t="s">
        <v>585</v>
      </c>
      <c r="E4825" s="12">
        <v>20</v>
      </c>
      <c r="F4825" s="73">
        <v>4</v>
      </c>
      <c r="G4825" s="21">
        <v>12</v>
      </c>
      <c r="H4825" s="12">
        <v>0</v>
      </c>
      <c r="I4825" s="12">
        <v>246</v>
      </c>
      <c r="J4825" s="12">
        <v>0</v>
      </c>
      <c r="K4825" s="12">
        <v>0</v>
      </c>
      <c r="L4825" s="12">
        <v>0</v>
      </c>
      <c r="M4825" s="12">
        <v>0</v>
      </c>
      <c r="N4825" s="12">
        <v>0</v>
      </c>
    </row>
    <row r="4826" spans="1:14" s="18" customFormat="1">
      <c r="A4826" s="17" t="s">
        <v>1550</v>
      </c>
      <c r="B4826" s="18">
        <v>244</v>
      </c>
      <c r="C4826" s="18">
        <v>53</v>
      </c>
      <c r="D4826" s="18" t="s">
        <v>1547</v>
      </c>
      <c r="E4826" s="18">
        <v>20</v>
      </c>
      <c r="F4826" s="29">
        <v>1</v>
      </c>
      <c r="G4826" s="22">
        <v>30</v>
      </c>
      <c r="H4826" s="18">
        <v>0</v>
      </c>
      <c r="I4826" s="18">
        <v>249</v>
      </c>
      <c r="J4826" s="18">
        <v>0</v>
      </c>
      <c r="K4826" s="18">
        <v>0</v>
      </c>
      <c r="L4826" s="12">
        <v>0</v>
      </c>
      <c r="M4826" s="12">
        <v>0</v>
      </c>
      <c r="N4826" s="12">
        <v>0</v>
      </c>
    </row>
    <row r="4827" spans="1:14">
      <c r="A4827" s="11" t="s">
        <v>1550</v>
      </c>
      <c r="B4827" s="12">
        <v>200</v>
      </c>
      <c r="C4827" s="12">
        <v>60</v>
      </c>
      <c r="D4827" s="12" t="s">
        <v>589</v>
      </c>
      <c r="E4827" s="12">
        <v>20</v>
      </c>
      <c r="F4827" s="73">
        <v>4</v>
      </c>
      <c r="G4827" s="21">
        <v>12</v>
      </c>
      <c r="H4827" s="12">
        <v>0</v>
      </c>
      <c r="I4827" s="12">
        <v>246</v>
      </c>
      <c r="J4827" s="12">
        <v>0</v>
      </c>
      <c r="K4827" s="12">
        <v>0</v>
      </c>
      <c r="L4827" s="12">
        <v>0</v>
      </c>
      <c r="M4827" s="12">
        <v>0</v>
      </c>
      <c r="N4827" s="12">
        <v>0</v>
      </c>
    </row>
    <row r="4828" spans="1:14">
      <c r="A4828" s="11" t="s">
        <v>1550</v>
      </c>
      <c r="B4828" s="12">
        <v>200</v>
      </c>
      <c r="C4828" s="12">
        <v>60</v>
      </c>
      <c r="D4828" s="12" t="s">
        <v>587</v>
      </c>
      <c r="E4828" s="12">
        <v>20</v>
      </c>
      <c r="F4828" s="73">
        <v>4</v>
      </c>
      <c r="G4828" s="21">
        <v>12</v>
      </c>
      <c r="H4828" s="12">
        <v>0</v>
      </c>
      <c r="I4828" s="12">
        <v>246</v>
      </c>
      <c r="J4828" s="12">
        <v>0</v>
      </c>
      <c r="K4828" s="12">
        <v>0</v>
      </c>
      <c r="L4828" s="12">
        <v>0</v>
      </c>
      <c r="M4828" s="12">
        <v>0</v>
      </c>
      <c r="N4828" s="12">
        <v>0</v>
      </c>
    </row>
    <row r="4829" spans="1:14">
      <c r="A4829" s="11" t="s">
        <v>1550</v>
      </c>
      <c r="B4829" s="12">
        <v>200</v>
      </c>
      <c r="C4829" s="12">
        <v>60</v>
      </c>
      <c r="D4829" s="12" t="s">
        <v>583</v>
      </c>
      <c r="E4829" s="12">
        <v>20</v>
      </c>
      <c r="F4829" s="73">
        <v>4</v>
      </c>
      <c r="G4829" s="21">
        <v>12</v>
      </c>
      <c r="H4829" s="12">
        <v>0</v>
      </c>
      <c r="I4829" s="12">
        <v>246</v>
      </c>
      <c r="J4829" s="12">
        <v>0</v>
      </c>
      <c r="K4829" s="12">
        <v>0</v>
      </c>
      <c r="L4829" s="12">
        <v>0</v>
      </c>
      <c r="M4829" s="12">
        <v>0</v>
      </c>
      <c r="N4829" s="12">
        <v>0</v>
      </c>
    </row>
    <row r="4830" spans="1:14">
      <c r="A4830" s="11" t="s">
        <v>1550</v>
      </c>
      <c r="B4830" s="12">
        <v>200</v>
      </c>
      <c r="C4830" s="12">
        <v>60</v>
      </c>
      <c r="D4830" s="12" t="s">
        <v>581</v>
      </c>
      <c r="E4830" s="12">
        <v>20</v>
      </c>
      <c r="F4830" s="73">
        <v>4</v>
      </c>
      <c r="G4830" s="21">
        <v>12</v>
      </c>
      <c r="H4830" s="12">
        <v>0</v>
      </c>
      <c r="I4830" s="12">
        <v>246</v>
      </c>
      <c r="J4830" s="12">
        <v>0</v>
      </c>
      <c r="K4830" s="12">
        <v>0</v>
      </c>
      <c r="L4830" s="12">
        <v>0</v>
      </c>
      <c r="M4830" s="12">
        <v>0</v>
      </c>
      <c r="N4830" s="12">
        <v>0</v>
      </c>
    </row>
    <row r="4831" spans="1:14">
      <c r="A4831" s="11" t="s">
        <v>1550</v>
      </c>
      <c r="B4831" s="12">
        <v>200</v>
      </c>
      <c r="C4831" s="12">
        <v>60</v>
      </c>
      <c r="D4831" s="12" t="s">
        <v>585</v>
      </c>
      <c r="E4831" s="12">
        <v>20</v>
      </c>
      <c r="F4831" s="73">
        <v>4</v>
      </c>
      <c r="G4831" s="21">
        <v>12</v>
      </c>
      <c r="H4831" s="12">
        <v>0</v>
      </c>
      <c r="I4831" s="12">
        <v>246</v>
      </c>
      <c r="J4831" s="12">
        <v>0</v>
      </c>
      <c r="K4831" s="12">
        <v>0</v>
      </c>
      <c r="L4831" s="12">
        <v>0</v>
      </c>
      <c r="M4831" s="12">
        <v>0</v>
      </c>
      <c r="N4831" s="12">
        <v>0</v>
      </c>
    </row>
    <row r="4833" spans="1:14">
      <c r="A4833" s="11" t="s">
        <v>1555</v>
      </c>
    </row>
    <row r="4834" spans="1:14">
      <c r="A4834" s="11" t="s">
        <v>1556</v>
      </c>
      <c r="B4834" s="12">
        <v>50</v>
      </c>
      <c r="C4834" s="12">
        <v>50</v>
      </c>
      <c r="D4834" s="12" t="s">
        <v>589</v>
      </c>
      <c r="E4834" s="12">
        <v>70</v>
      </c>
      <c r="F4834" s="73">
        <v>10</v>
      </c>
      <c r="G4834" s="73">
        <v>60</v>
      </c>
      <c r="H4834" s="12">
        <v>0</v>
      </c>
      <c r="I4834" s="12">
        <v>246</v>
      </c>
      <c r="J4834" s="12">
        <v>0</v>
      </c>
      <c r="K4834" s="12">
        <v>0</v>
      </c>
      <c r="L4834" s="12">
        <v>0</v>
      </c>
      <c r="M4834" s="12">
        <v>0</v>
      </c>
      <c r="N4834" s="12">
        <v>0</v>
      </c>
    </row>
    <row r="4835" spans="1:14">
      <c r="A4835" s="11" t="s">
        <v>1556</v>
      </c>
      <c r="B4835" s="12">
        <v>50</v>
      </c>
      <c r="C4835" s="12">
        <v>50</v>
      </c>
      <c r="D4835" s="12" t="s">
        <v>583</v>
      </c>
      <c r="E4835" s="12">
        <v>70</v>
      </c>
      <c r="F4835" s="73">
        <v>10</v>
      </c>
      <c r="G4835" s="73">
        <v>60</v>
      </c>
      <c r="H4835" s="12">
        <v>0</v>
      </c>
      <c r="I4835" s="12">
        <v>246</v>
      </c>
      <c r="J4835" s="12">
        <v>0</v>
      </c>
      <c r="K4835" s="12">
        <v>0</v>
      </c>
      <c r="L4835" s="12">
        <v>0</v>
      </c>
      <c r="M4835" s="12">
        <v>0</v>
      </c>
      <c r="N4835" s="12">
        <v>0</v>
      </c>
    </row>
    <row r="4836" spans="1:14">
      <c r="A4836" s="11" t="s">
        <v>1556</v>
      </c>
      <c r="B4836" s="12">
        <v>50</v>
      </c>
      <c r="C4836" s="12">
        <v>50</v>
      </c>
      <c r="D4836" s="12" t="s">
        <v>581</v>
      </c>
      <c r="E4836" s="12">
        <v>70</v>
      </c>
      <c r="F4836" s="73">
        <v>10</v>
      </c>
      <c r="G4836" s="73">
        <v>60</v>
      </c>
      <c r="H4836" s="12">
        <v>0</v>
      </c>
      <c r="I4836" s="12">
        <v>246</v>
      </c>
      <c r="J4836" s="12">
        <v>0</v>
      </c>
      <c r="K4836" s="12">
        <v>0</v>
      </c>
      <c r="L4836" s="12">
        <v>0</v>
      </c>
      <c r="M4836" s="12">
        <v>0</v>
      </c>
      <c r="N4836" s="12">
        <v>0</v>
      </c>
    </row>
    <row r="4837" spans="1:14">
      <c r="A4837" s="11" t="s">
        <v>1556</v>
      </c>
      <c r="B4837" s="12">
        <v>50</v>
      </c>
      <c r="C4837" s="12">
        <v>50</v>
      </c>
      <c r="D4837" s="12" t="s">
        <v>585</v>
      </c>
      <c r="E4837" s="12">
        <v>50</v>
      </c>
      <c r="F4837" s="73">
        <v>10</v>
      </c>
      <c r="G4837" s="73">
        <v>60</v>
      </c>
      <c r="H4837" s="12">
        <v>0</v>
      </c>
      <c r="I4837" s="12">
        <v>246</v>
      </c>
      <c r="J4837" s="12">
        <v>0</v>
      </c>
      <c r="K4837" s="12">
        <v>0</v>
      </c>
      <c r="L4837" s="12">
        <v>0</v>
      </c>
      <c r="M4837" s="12">
        <v>0</v>
      </c>
      <c r="N4837" s="12">
        <v>0</v>
      </c>
    </row>
    <row r="4838" spans="1:14">
      <c r="A4838" s="11" t="s">
        <v>1556</v>
      </c>
      <c r="B4838" s="12">
        <v>50</v>
      </c>
      <c r="C4838" s="12">
        <v>50</v>
      </c>
      <c r="D4838" s="12" t="s">
        <v>588</v>
      </c>
      <c r="E4838" s="12">
        <v>70</v>
      </c>
      <c r="F4838" s="73">
        <v>2</v>
      </c>
      <c r="G4838" s="73">
        <v>60</v>
      </c>
      <c r="H4838" s="12">
        <v>0</v>
      </c>
      <c r="I4838" s="12">
        <v>246</v>
      </c>
      <c r="J4838" s="12">
        <v>0</v>
      </c>
      <c r="K4838" s="12">
        <v>0</v>
      </c>
      <c r="L4838" s="12">
        <v>0</v>
      </c>
      <c r="M4838" s="12">
        <v>0</v>
      </c>
      <c r="N4838" s="12">
        <v>0</v>
      </c>
    </row>
    <row r="4839" spans="1:14">
      <c r="A4839" s="11" t="s">
        <v>1556</v>
      </c>
      <c r="B4839" s="12">
        <v>50</v>
      </c>
      <c r="C4839" s="12">
        <v>50</v>
      </c>
      <c r="D4839" s="12" t="s">
        <v>586</v>
      </c>
      <c r="E4839" s="12">
        <v>70</v>
      </c>
      <c r="F4839" s="73">
        <v>2</v>
      </c>
      <c r="G4839" s="73">
        <v>60</v>
      </c>
      <c r="H4839" s="12">
        <v>0</v>
      </c>
      <c r="I4839" s="12">
        <v>246</v>
      </c>
      <c r="J4839" s="12">
        <v>0</v>
      </c>
      <c r="K4839" s="12">
        <v>0</v>
      </c>
      <c r="L4839" s="12">
        <v>0</v>
      </c>
      <c r="M4839" s="12">
        <v>0</v>
      </c>
      <c r="N4839" s="12">
        <v>0</v>
      </c>
    </row>
    <row r="4840" spans="1:14">
      <c r="A4840" s="11" t="s">
        <v>1556</v>
      </c>
      <c r="B4840" s="12">
        <v>50</v>
      </c>
      <c r="C4840" s="12">
        <v>50</v>
      </c>
      <c r="D4840" s="12" t="s">
        <v>582</v>
      </c>
      <c r="E4840" s="12">
        <v>70</v>
      </c>
      <c r="F4840" s="73">
        <v>2</v>
      </c>
      <c r="G4840" s="73">
        <v>60</v>
      </c>
      <c r="H4840" s="12">
        <v>0</v>
      </c>
      <c r="I4840" s="12">
        <v>246</v>
      </c>
      <c r="J4840" s="12">
        <v>0</v>
      </c>
      <c r="K4840" s="12">
        <v>0</v>
      </c>
      <c r="L4840" s="12">
        <v>0</v>
      </c>
      <c r="M4840" s="12">
        <v>0</v>
      </c>
      <c r="N4840" s="12">
        <v>0</v>
      </c>
    </row>
    <row r="4841" spans="1:14">
      <c r="A4841" s="11" t="s">
        <v>1556</v>
      </c>
      <c r="B4841" s="12">
        <v>50</v>
      </c>
      <c r="C4841" s="12">
        <v>50</v>
      </c>
      <c r="D4841" s="12" t="s">
        <v>580</v>
      </c>
      <c r="E4841" s="12">
        <v>70</v>
      </c>
      <c r="F4841" s="73">
        <v>2</v>
      </c>
      <c r="G4841" s="73">
        <v>60</v>
      </c>
      <c r="H4841" s="12">
        <v>0</v>
      </c>
      <c r="I4841" s="12">
        <v>246</v>
      </c>
      <c r="J4841" s="12">
        <v>0</v>
      </c>
      <c r="K4841" s="12">
        <v>0</v>
      </c>
      <c r="L4841" s="12">
        <v>0</v>
      </c>
      <c r="M4841" s="12">
        <v>0</v>
      </c>
      <c r="N4841" s="12">
        <v>0</v>
      </c>
    </row>
    <row r="4842" spans="1:14">
      <c r="A4842" s="11" t="s">
        <v>1556</v>
      </c>
      <c r="B4842" s="12">
        <v>50</v>
      </c>
      <c r="C4842" s="12">
        <v>50</v>
      </c>
      <c r="D4842" s="12" t="s">
        <v>584</v>
      </c>
      <c r="E4842" s="12">
        <v>70</v>
      </c>
      <c r="F4842" s="73">
        <v>2</v>
      </c>
      <c r="G4842" s="73">
        <v>60</v>
      </c>
      <c r="H4842" s="12">
        <v>0</v>
      </c>
      <c r="I4842" s="12">
        <v>246</v>
      </c>
      <c r="J4842" s="12">
        <v>0</v>
      </c>
      <c r="K4842" s="12">
        <v>0</v>
      </c>
      <c r="L4842" s="12">
        <v>0</v>
      </c>
      <c r="M4842" s="12">
        <v>0</v>
      </c>
      <c r="N4842" s="12">
        <v>0</v>
      </c>
    </row>
    <row r="4843" spans="1:14" s="18" customFormat="1">
      <c r="A4843" s="17" t="s">
        <v>1556</v>
      </c>
      <c r="B4843" s="18">
        <v>50</v>
      </c>
      <c r="C4843" s="18">
        <v>50</v>
      </c>
      <c r="D4843" s="18" t="s">
        <v>1105</v>
      </c>
      <c r="E4843" s="18">
        <v>70</v>
      </c>
      <c r="F4843" s="29">
        <v>2</v>
      </c>
      <c r="G4843" s="29">
        <v>60</v>
      </c>
      <c r="H4843" s="18">
        <v>0</v>
      </c>
      <c r="I4843" s="18">
        <v>249</v>
      </c>
      <c r="J4843" s="18">
        <v>0</v>
      </c>
      <c r="K4843" s="18">
        <v>0</v>
      </c>
      <c r="L4843" s="12">
        <v>0</v>
      </c>
      <c r="M4843" s="12">
        <v>0</v>
      </c>
      <c r="N4843" s="12">
        <v>0</v>
      </c>
    </row>
    <row r="4844" spans="1:14" s="18" customFormat="1">
      <c r="A4844" s="17" t="s">
        <v>1556</v>
      </c>
      <c r="B4844" s="18">
        <v>50</v>
      </c>
      <c r="C4844" s="18">
        <v>50</v>
      </c>
      <c r="D4844" s="18" t="s">
        <v>1547</v>
      </c>
      <c r="E4844" s="18">
        <v>20</v>
      </c>
      <c r="F4844" s="29">
        <v>5</v>
      </c>
      <c r="G4844" s="22">
        <v>30</v>
      </c>
      <c r="H4844" s="18">
        <v>0</v>
      </c>
      <c r="I4844" s="18">
        <v>249</v>
      </c>
      <c r="J4844" s="18">
        <v>0</v>
      </c>
      <c r="K4844" s="18">
        <v>0</v>
      </c>
      <c r="L4844" s="12">
        <v>0</v>
      </c>
      <c r="M4844" s="12">
        <v>0</v>
      </c>
      <c r="N4844" s="12">
        <v>0</v>
      </c>
    </row>
    <row r="4846" spans="1:14">
      <c r="A4846" s="11" t="s">
        <v>1556</v>
      </c>
      <c r="B4846" s="12">
        <v>18</v>
      </c>
      <c r="C4846" s="12">
        <v>56</v>
      </c>
      <c r="D4846" s="12" t="s">
        <v>585</v>
      </c>
      <c r="E4846" s="12">
        <v>20</v>
      </c>
      <c r="F4846" s="73">
        <v>14</v>
      </c>
      <c r="G4846" s="21">
        <v>15</v>
      </c>
      <c r="H4846" s="12">
        <v>0</v>
      </c>
      <c r="I4846" s="12">
        <v>246</v>
      </c>
      <c r="J4846" s="12">
        <v>0</v>
      </c>
      <c r="K4846" s="12">
        <v>0</v>
      </c>
      <c r="L4846" s="12">
        <v>0</v>
      </c>
      <c r="M4846" s="12">
        <v>0</v>
      </c>
      <c r="N4846" s="12">
        <v>0</v>
      </c>
    </row>
    <row r="4847" spans="1:14">
      <c r="A4847" s="11" t="s">
        <v>1556</v>
      </c>
      <c r="B4847" s="12">
        <v>19</v>
      </c>
      <c r="C4847" s="12">
        <v>17</v>
      </c>
      <c r="D4847" s="12" t="s">
        <v>585</v>
      </c>
      <c r="E4847" s="12">
        <v>20</v>
      </c>
      <c r="F4847" s="73">
        <v>14</v>
      </c>
      <c r="G4847" s="21">
        <v>15</v>
      </c>
      <c r="H4847" s="12">
        <v>0</v>
      </c>
      <c r="I4847" s="12">
        <v>246</v>
      </c>
      <c r="J4847" s="12">
        <v>0</v>
      </c>
      <c r="K4847" s="12">
        <v>0</v>
      </c>
      <c r="L4847" s="12">
        <v>0</v>
      </c>
      <c r="M4847" s="12">
        <v>0</v>
      </c>
      <c r="N4847" s="12">
        <v>0</v>
      </c>
    </row>
    <row r="4848" spans="1:14">
      <c r="A4848" s="11" t="s">
        <v>1556</v>
      </c>
      <c r="B4848" s="12">
        <v>28</v>
      </c>
      <c r="C4848" s="12">
        <v>62</v>
      </c>
      <c r="D4848" s="12" t="s">
        <v>585</v>
      </c>
      <c r="E4848" s="12">
        <v>20</v>
      </c>
      <c r="F4848" s="73">
        <v>14</v>
      </c>
      <c r="G4848" s="21">
        <v>15</v>
      </c>
      <c r="H4848" s="12">
        <v>0</v>
      </c>
      <c r="I4848" s="12">
        <v>246</v>
      </c>
      <c r="J4848" s="12">
        <v>0</v>
      </c>
      <c r="K4848" s="12">
        <v>0</v>
      </c>
      <c r="L4848" s="12">
        <v>0</v>
      </c>
      <c r="M4848" s="12">
        <v>0</v>
      </c>
      <c r="N4848" s="12">
        <v>0</v>
      </c>
    </row>
    <row r="4849" spans="1:14">
      <c r="A4849" s="11" t="s">
        <v>1556</v>
      </c>
      <c r="B4849" s="12">
        <v>41</v>
      </c>
      <c r="C4849" s="12">
        <v>23</v>
      </c>
      <c r="D4849" s="12" t="s">
        <v>585</v>
      </c>
      <c r="E4849" s="12">
        <v>20</v>
      </c>
      <c r="F4849" s="73">
        <v>14</v>
      </c>
      <c r="G4849" s="21">
        <v>15</v>
      </c>
      <c r="H4849" s="12">
        <v>0</v>
      </c>
      <c r="I4849" s="12">
        <v>246</v>
      </c>
      <c r="J4849" s="12">
        <v>0</v>
      </c>
      <c r="K4849" s="12">
        <v>0</v>
      </c>
      <c r="L4849" s="12">
        <v>0</v>
      </c>
      <c r="M4849" s="12">
        <v>0</v>
      </c>
      <c r="N4849" s="12">
        <v>0</v>
      </c>
    </row>
    <row r="4850" spans="1:14">
      <c r="A4850" s="11" t="s">
        <v>1556</v>
      </c>
      <c r="B4850" s="12">
        <v>44</v>
      </c>
      <c r="C4850" s="12">
        <v>59</v>
      </c>
      <c r="D4850" s="12" t="s">
        <v>585</v>
      </c>
      <c r="E4850" s="12">
        <v>20</v>
      </c>
      <c r="F4850" s="73">
        <v>14</v>
      </c>
      <c r="G4850" s="21">
        <v>15</v>
      </c>
      <c r="H4850" s="12">
        <v>0</v>
      </c>
      <c r="I4850" s="12">
        <v>246</v>
      </c>
      <c r="J4850" s="12">
        <v>0</v>
      </c>
      <c r="K4850" s="12">
        <v>0</v>
      </c>
      <c r="L4850" s="12">
        <v>0</v>
      </c>
      <c r="M4850" s="12">
        <v>0</v>
      </c>
      <c r="N4850" s="12">
        <v>0</v>
      </c>
    </row>
    <row r="4851" spans="1:14">
      <c r="A4851" s="20" t="s">
        <v>1556</v>
      </c>
      <c r="B4851" s="12">
        <v>52</v>
      </c>
      <c r="C4851" s="12">
        <v>33</v>
      </c>
      <c r="D4851" s="12" t="s">
        <v>585</v>
      </c>
      <c r="E4851" s="12">
        <v>20</v>
      </c>
      <c r="F4851" s="73">
        <v>14</v>
      </c>
      <c r="G4851" s="21">
        <v>15</v>
      </c>
      <c r="H4851" s="12">
        <v>0</v>
      </c>
      <c r="I4851" s="12">
        <v>246</v>
      </c>
      <c r="J4851" s="12">
        <v>0</v>
      </c>
      <c r="K4851" s="12">
        <v>0</v>
      </c>
      <c r="L4851" s="12">
        <v>0</v>
      </c>
      <c r="M4851" s="12">
        <v>0</v>
      </c>
      <c r="N4851" s="12">
        <v>0</v>
      </c>
    </row>
    <row r="4852" spans="1:14">
      <c r="A4852" s="11" t="s">
        <v>1556</v>
      </c>
      <c r="B4852" s="12">
        <v>53</v>
      </c>
      <c r="C4852" s="12">
        <v>76</v>
      </c>
      <c r="D4852" s="12" t="s">
        <v>585</v>
      </c>
      <c r="E4852" s="12">
        <v>20</v>
      </c>
      <c r="F4852" s="73">
        <v>14</v>
      </c>
      <c r="G4852" s="21">
        <v>15</v>
      </c>
      <c r="H4852" s="12">
        <v>0</v>
      </c>
      <c r="I4852" s="12">
        <v>246</v>
      </c>
      <c r="J4852" s="12">
        <v>0</v>
      </c>
      <c r="K4852" s="12">
        <v>0</v>
      </c>
      <c r="L4852" s="12">
        <v>0</v>
      </c>
      <c r="M4852" s="12">
        <v>0</v>
      </c>
      <c r="N4852" s="12">
        <v>0</v>
      </c>
    </row>
    <row r="4853" spans="1:14">
      <c r="A4853" s="11" t="s">
        <v>1556</v>
      </c>
      <c r="B4853" s="12">
        <v>64</v>
      </c>
      <c r="C4853" s="12">
        <v>47</v>
      </c>
      <c r="D4853" s="12" t="s">
        <v>585</v>
      </c>
      <c r="E4853" s="12">
        <v>20</v>
      </c>
      <c r="F4853" s="73">
        <v>14</v>
      </c>
      <c r="G4853" s="21">
        <v>15</v>
      </c>
      <c r="H4853" s="12">
        <v>0</v>
      </c>
      <c r="I4853" s="12">
        <v>246</v>
      </c>
      <c r="J4853" s="12">
        <v>0</v>
      </c>
      <c r="K4853" s="12">
        <v>0</v>
      </c>
      <c r="L4853" s="12">
        <v>0</v>
      </c>
      <c r="M4853" s="12">
        <v>0</v>
      </c>
      <c r="N4853" s="12">
        <v>0</v>
      </c>
    </row>
    <row r="4854" spans="1:14">
      <c r="A4854" s="11" t="s">
        <v>1556</v>
      </c>
      <c r="B4854" s="12">
        <v>77</v>
      </c>
      <c r="C4854" s="12">
        <v>74</v>
      </c>
      <c r="D4854" s="12" t="s">
        <v>585</v>
      </c>
      <c r="E4854" s="12">
        <v>20</v>
      </c>
      <c r="F4854" s="73">
        <v>14</v>
      </c>
      <c r="G4854" s="21">
        <v>15</v>
      </c>
      <c r="H4854" s="12">
        <v>0</v>
      </c>
      <c r="I4854" s="12">
        <v>246</v>
      </c>
      <c r="J4854" s="12">
        <v>0</v>
      </c>
      <c r="K4854" s="12">
        <v>0</v>
      </c>
      <c r="L4854" s="12">
        <v>0</v>
      </c>
      <c r="M4854" s="12">
        <v>0</v>
      </c>
      <c r="N4854" s="12">
        <v>0</v>
      </c>
    </row>
    <row r="4855" spans="1:14">
      <c r="A4855" s="11" t="s">
        <v>1556</v>
      </c>
      <c r="B4855" s="12">
        <v>79</v>
      </c>
      <c r="C4855" s="12">
        <v>54</v>
      </c>
      <c r="D4855" s="12" t="s">
        <v>585</v>
      </c>
      <c r="E4855" s="12">
        <v>20</v>
      </c>
      <c r="F4855" s="73">
        <v>14</v>
      </c>
      <c r="G4855" s="21">
        <v>15</v>
      </c>
      <c r="H4855" s="12">
        <v>0</v>
      </c>
      <c r="I4855" s="12">
        <v>246</v>
      </c>
      <c r="J4855" s="12">
        <v>0</v>
      </c>
      <c r="K4855" s="12">
        <v>0</v>
      </c>
      <c r="L4855" s="12">
        <v>0</v>
      </c>
      <c r="M4855" s="12">
        <v>0</v>
      </c>
      <c r="N4855" s="12">
        <v>0</v>
      </c>
    </row>
    <row r="4857" spans="1:14">
      <c r="A4857" s="11" t="s">
        <v>1557</v>
      </c>
    </row>
    <row r="4858" spans="1:14">
      <c r="A4858" s="11" t="s">
        <v>1558</v>
      </c>
      <c r="B4858" s="12">
        <v>50</v>
      </c>
      <c r="C4858" s="12">
        <v>50</v>
      </c>
      <c r="D4858" s="12" t="s">
        <v>589</v>
      </c>
      <c r="E4858" s="12">
        <v>70</v>
      </c>
      <c r="F4858" s="73">
        <v>8</v>
      </c>
      <c r="G4858" s="73">
        <v>60</v>
      </c>
      <c r="H4858" s="12">
        <v>0</v>
      </c>
      <c r="I4858" s="12">
        <v>246</v>
      </c>
      <c r="J4858" s="12">
        <v>0</v>
      </c>
      <c r="K4858" s="12">
        <v>0</v>
      </c>
      <c r="L4858" s="12">
        <v>0</v>
      </c>
      <c r="M4858" s="12">
        <v>0</v>
      </c>
      <c r="N4858" s="12">
        <v>0</v>
      </c>
    </row>
    <row r="4859" spans="1:14">
      <c r="A4859" s="11" t="s">
        <v>1558</v>
      </c>
      <c r="B4859" s="12">
        <v>50</v>
      </c>
      <c r="C4859" s="12">
        <v>50</v>
      </c>
      <c r="D4859" s="12" t="s">
        <v>583</v>
      </c>
      <c r="E4859" s="12">
        <v>70</v>
      </c>
      <c r="F4859" s="73">
        <v>8</v>
      </c>
      <c r="G4859" s="73">
        <v>60</v>
      </c>
      <c r="H4859" s="12">
        <v>0</v>
      </c>
      <c r="I4859" s="12">
        <v>246</v>
      </c>
      <c r="J4859" s="12">
        <v>0</v>
      </c>
      <c r="K4859" s="12">
        <v>0</v>
      </c>
      <c r="L4859" s="12">
        <v>0</v>
      </c>
      <c r="M4859" s="12">
        <v>0</v>
      </c>
      <c r="N4859" s="12">
        <v>0</v>
      </c>
    </row>
    <row r="4860" spans="1:14">
      <c r="A4860" s="11" t="s">
        <v>1558</v>
      </c>
      <c r="B4860" s="12">
        <v>50</v>
      </c>
      <c r="C4860" s="12">
        <v>50</v>
      </c>
      <c r="D4860" s="12" t="s">
        <v>581</v>
      </c>
      <c r="E4860" s="12">
        <v>70</v>
      </c>
      <c r="F4860" s="73">
        <v>8</v>
      </c>
      <c r="G4860" s="73">
        <v>60</v>
      </c>
      <c r="H4860" s="12">
        <v>0</v>
      </c>
      <c r="I4860" s="12">
        <v>246</v>
      </c>
      <c r="J4860" s="12">
        <v>0</v>
      </c>
      <c r="K4860" s="12">
        <v>0</v>
      </c>
      <c r="L4860" s="12">
        <v>0</v>
      </c>
      <c r="M4860" s="12">
        <v>0</v>
      </c>
      <c r="N4860" s="12">
        <v>0</v>
      </c>
    </row>
    <row r="4861" spans="1:14">
      <c r="A4861" s="11" t="s">
        <v>1558</v>
      </c>
      <c r="B4861" s="12">
        <v>50</v>
      </c>
      <c r="C4861" s="12">
        <v>50</v>
      </c>
      <c r="D4861" s="12" t="s">
        <v>585</v>
      </c>
      <c r="E4861" s="12">
        <v>70</v>
      </c>
      <c r="F4861" s="73">
        <v>8</v>
      </c>
      <c r="G4861" s="73">
        <v>60</v>
      </c>
      <c r="H4861" s="12">
        <v>0</v>
      </c>
      <c r="I4861" s="12">
        <v>246</v>
      </c>
      <c r="J4861" s="12">
        <v>0</v>
      </c>
      <c r="K4861" s="12">
        <v>0</v>
      </c>
      <c r="L4861" s="12">
        <v>0</v>
      </c>
      <c r="M4861" s="12">
        <v>0</v>
      </c>
      <c r="N4861" s="12">
        <v>0</v>
      </c>
    </row>
    <row r="4862" spans="1:14">
      <c r="A4862" s="11" t="s">
        <v>1558</v>
      </c>
      <c r="B4862" s="12">
        <v>50</v>
      </c>
      <c r="C4862" s="12">
        <v>50</v>
      </c>
      <c r="D4862" s="12" t="s">
        <v>586</v>
      </c>
      <c r="E4862" s="12">
        <v>70</v>
      </c>
      <c r="F4862" s="73">
        <v>2</v>
      </c>
      <c r="G4862" s="73">
        <v>60</v>
      </c>
      <c r="H4862" s="12">
        <v>0</v>
      </c>
      <c r="I4862" s="12">
        <v>246</v>
      </c>
      <c r="J4862" s="12">
        <v>0</v>
      </c>
      <c r="K4862" s="12">
        <v>0</v>
      </c>
      <c r="L4862" s="12">
        <v>0</v>
      </c>
      <c r="M4862" s="12">
        <v>0</v>
      </c>
      <c r="N4862" s="12">
        <v>0</v>
      </c>
    </row>
    <row r="4863" spans="1:14">
      <c r="A4863" s="11" t="s">
        <v>1558</v>
      </c>
      <c r="B4863" s="12">
        <v>50</v>
      </c>
      <c r="C4863" s="12">
        <v>50</v>
      </c>
      <c r="D4863" s="12" t="s">
        <v>588</v>
      </c>
      <c r="E4863" s="12">
        <v>70</v>
      </c>
      <c r="F4863" s="73">
        <v>2</v>
      </c>
      <c r="G4863" s="73">
        <v>60</v>
      </c>
      <c r="H4863" s="12">
        <v>0</v>
      </c>
      <c r="I4863" s="12">
        <v>246</v>
      </c>
      <c r="J4863" s="12">
        <v>0</v>
      </c>
      <c r="K4863" s="12">
        <v>0</v>
      </c>
      <c r="L4863" s="12">
        <v>0</v>
      </c>
      <c r="M4863" s="12">
        <v>0</v>
      </c>
      <c r="N4863" s="12">
        <v>0</v>
      </c>
    </row>
    <row r="4864" spans="1:14">
      <c r="A4864" s="11" t="s">
        <v>1558</v>
      </c>
      <c r="B4864" s="12">
        <v>50</v>
      </c>
      <c r="C4864" s="12">
        <v>50</v>
      </c>
      <c r="D4864" s="12" t="s">
        <v>582</v>
      </c>
      <c r="E4864" s="12">
        <v>70</v>
      </c>
      <c r="F4864" s="73">
        <v>2</v>
      </c>
      <c r="G4864" s="73">
        <v>60</v>
      </c>
      <c r="H4864" s="12">
        <v>0</v>
      </c>
      <c r="I4864" s="12">
        <v>246</v>
      </c>
      <c r="J4864" s="12">
        <v>0</v>
      </c>
      <c r="K4864" s="12">
        <v>0</v>
      </c>
      <c r="L4864" s="12">
        <v>0</v>
      </c>
      <c r="M4864" s="12">
        <v>0</v>
      </c>
      <c r="N4864" s="12">
        <v>0</v>
      </c>
    </row>
    <row r="4865" spans="1:14">
      <c r="A4865" s="11" t="s">
        <v>1558</v>
      </c>
      <c r="B4865" s="12">
        <v>50</v>
      </c>
      <c r="C4865" s="12">
        <v>50</v>
      </c>
      <c r="D4865" s="12" t="s">
        <v>580</v>
      </c>
      <c r="E4865" s="12">
        <v>70</v>
      </c>
      <c r="F4865" s="73">
        <v>2</v>
      </c>
      <c r="G4865" s="73">
        <v>60</v>
      </c>
      <c r="H4865" s="12">
        <v>0</v>
      </c>
      <c r="I4865" s="12">
        <v>246</v>
      </c>
      <c r="J4865" s="12">
        <v>0</v>
      </c>
      <c r="K4865" s="12">
        <v>0</v>
      </c>
      <c r="L4865" s="12">
        <v>0</v>
      </c>
      <c r="M4865" s="12">
        <v>0</v>
      </c>
      <c r="N4865" s="12">
        <v>0</v>
      </c>
    </row>
    <row r="4866" spans="1:14">
      <c r="A4866" s="11" t="s">
        <v>1558</v>
      </c>
      <c r="B4866" s="12">
        <v>50</v>
      </c>
      <c r="C4866" s="12">
        <v>50</v>
      </c>
      <c r="D4866" s="12" t="s">
        <v>584</v>
      </c>
      <c r="E4866" s="12">
        <v>70</v>
      </c>
      <c r="F4866" s="73">
        <v>2</v>
      </c>
      <c r="G4866" s="73">
        <v>60</v>
      </c>
      <c r="H4866" s="12">
        <v>0</v>
      </c>
      <c r="I4866" s="12">
        <v>246</v>
      </c>
      <c r="J4866" s="12">
        <v>0</v>
      </c>
      <c r="K4866" s="12">
        <v>0</v>
      </c>
      <c r="L4866" s="12">
        <v>0</v>
      </c>
      <c r="M4866" s="12">
        <v>0</v>
      </c>
      <c r="N4866" s="12">
        <v>0</v>
      </c>
    </row>
    <row r="4867" spans="1:14" s="18" customFormat="1">
      <c r="A4867" s="17" t="s">
        <v>1558</v>
      </c>
      <c r="B4867" s="18">
        <v>50</v>
      </c>
      <c r="C4867" s="18">
        <v>50</v>
      </c>
      <c r="D4867" s="18" t="s">
        <v>1105</v>
      </c>
      <c r="E4867" s="18">
        <v>70</v>
      </c>
      <c r="F4867" s="29">
        <v>2</v>
      </c>
      <c r="G4867" s="29">
        <v>60</v>
      </c>
      <c r="H4867" s="18">
        <v>0</v>
      </c>
      <c r="I4867" s="18">
        <v>249</v>
      </c>
      <c r="J4867" s="18">
        <v>0</v>
      </c>
      <c r="K4867" s="18">
        <v>0</v>
      </c>
      <c r="L4867" s="12">
        <v>0</v>
      </c>
      <c r="M4867" s="12">
        <v>0</v>
      </c>
      <c r="N4867" s="12">
        <v>0</v>
      </c>
    </row>
    <row r="4868" spans="1:14" s="18" customFormat="1">
      <c r="A4868" s="17" t="s">
        <v>1558</v>
      </c>
      <c r="B4868" s="18">
        <v>20</v>
      </c>
      <c r="C4868" s="18">
        <v>84</v>
      </c>
      <c r="D4868" s="18" t="s">
        <v>1547</v>
      </c>
      <c r="E4868" s="18">
        <v>20</v>
      </c>
      <c r="F4868" s="29">
        <v>5</v>
      </c>
      <c r="G4868" s="22">
        <v>30</v>
      </c>
      <c r="H4868" s="18">
        <v>0</v>
      </c>
      <c r="I4868" s="18">
        <v>249</v>
      </c>
      <c r="J4868" s="18">
        <v>0</v>
      </c>
      <c r="K4868" s="18">
        <v>0</v>
      </c>
      <c r="L4868" s="12">
        <v>0</v>
      </c>
      <c r="M4868" s="12">
        <v>0</v>
      </c>
      <c r="N4868" s="12">
        <v>0</v>
      </c>
    </row>
    <row r="4870" spans="1:14">
      <c r="A4870" s="11" t="s">
        <v>1558</v>
      </c>
      <c r="B4870" s="12">
        <v>18</v>
      </c>
      <c r="C4870" s="12">
        <v>29</v>
      </c>
      <c r="D4870" s="12" t="s">
        <v>587</v>
      </c>
      <c r="E4870" s="12">
        <v>20</v>
      </c>
      <c r="F4870" s="73">
        <v>10</v>
      </c>
      <c r="G4870" s="21">
        <v>15</v>
      </c>
      <c r="H4870" s="12">
        <v>0</v>
      </c>
      <c r="I4870" s="12">
        <v>246</v>
      </c>
      <c r="J4870" s="12">
        <v>0</v>
      </c>
      <c r="K4870" s="12">
        <v>0</v>
      </c>
      <c r="L4870" s="12">
        <v>0</v>
      </c>
      <c r="M4870" s="12">
        <v>0</v>
      </c>
      <c r="N4870" s="12">
        <v>0</v>
      </c>
    </row>
    <row r="4871" spans="1:14">
      <c r="A4871" s="11" t="s">
        <v>1558</v>
      </c>
      <c r="B4871" s="12">
        <v>23</v>
      </c>
      <c r="C4871" s="12">
        <v>82</v>
      </c>
      <c r="D4871" s="12" t="s">
        <v>587</v>
      </c>
      <c r="E4871" s="12">
        <v>20</v>
      </c>
      <c r="F4871" s="73">
        <v>10</v>
      </c>
      <c r="G4871" s="21">
        <v>15</v>
      </c>
      <c r="H4871" s="12">
        <v>0</v>
      </c>
      <c r="I4871" s="12">
        <v>246</v>
      </c>
      <c r="J4871" s="12">
        <v>0</v>
      </c>
      <c r="K4871" s="12">
        <v>0</v>
      </c>
      <c r="L4871" s="12">
        <v>0</v>
      </c>
      <c r="M4871" s="12">
        <v>0</v>
      </c>
      <c r="N4871" s="12">
        <v>0</v>
      </c>
    </row>
    <row r="4872" spans="1:14">
      <c r="A4872" s="11" t="s">
        <v>1558</v>
      </c>
      <c r="B4872" s="12">
        <v>27</v>
      </c>
      <c r="C4872" s="12">
        <v>62</v>
      </c>
      <c r="D4872" s="12" t="s">
        <v>587</v>
      </c>
      <c r="E4872" s="12">
        <v>20</v>
      </c>
      <c r="F4872" s="73">
        <v>10</v>
      </c>
      <c r="G4872" s="21">
        <v>15</v>
      </c>
      <c r="H4872" s="12">
        <v>0</v>
      </c>
      <c r="I4872" s="12">
        <v>246</v>
      </c>
      <c r="J4872" s="12">
        <v>0</v>
      </c>
      <c r="K4872" s="12">
        <v>0</v>
      </c>
      <c r="L4872" s="12">
        <v>0</v>
      </c>
      <c r="M4872" s="12">
        <v>0</v>
      </c>
      <c r="N4872" s="12">
        <v>0</v>
      </c>
    </row>
    <row r="4873" spans="1:14">
      <c r="A4873" s="11" t="s">
        <v>1558</v>
      </c>
      <c r="B4873" s="12">
        <v>42</v>
      </c>
      <c r="C4873" s="12">
        <v>22</v>
      </c>
      <c r="D4873" s="12" t="s">
        <v>587</v>
      </c>
      <c r="E4873" s="12">
        <v>20</v>
      </c>
      <c r="F4873" s="73">
        <v>10</v>
      </c>
      <c r="G4873" s="21">
        <v>15</v>
      </c>
      <c r="H4873" s="12">
        <v>0</v>
      </c>
      <c r="I4873" s="12">
        <v>246</v>
      </c>
      <c r="J4873" s="12">
        <v>0</v>
      </c>
      <c r="K4873" s="12">
        <v>0</v>
      </c>
      <c r="L4873" s="12">
        <v>0</v>
      </c>
      <c r="M4873" s="12">
        <v>0</v>
      </c>
      <c r="N4873" s="12">
        <v>0</v>
      </c>
    </row>
    <row r="4874" spans="1:14">
      <c r="A4874" s="11" t="s">
        <v>1558</v>
      </c>
      <c r="B4874" s="12">
        <v>53</v>
      </c>
      <c r="C4874" s="12">
        <v>71</v>
      </c>
      <c r="D4874" s="12" t="s">
        <v>587</v>
      </c>
      <c r="E4874" s="12">
        <v>20</v>
      </c>
      <c r="F4874" s="73">
        <v>10</v>
      </c>
      <c r="G4874" s="21">
        <v>15</v>
      </c>
      <c r="H4874" s="12">
        <v>0</v>
      </c>
      <c r="I4874" s="12">
        <v>246</v>
      </c>
      <c r="J4874" s="12">
        <v>0</v>
      </c>
      <c r="K4874" s="12">
        <v>0</v>
      </c>
      <c r="L4874" s="12">
        <v>0</v>
      </c>
      <c r="M4874" s="12">
        <v>0</v>
      </c>
      <c r="N4874" s="12">
        <v>0</v>
      </c>
    </row>
    <row r="4875" spans="1:14">
      <c r="A4875" s="20" t="s">
        <v>1558</v>
      </c>
      <c r="B4875" s="12">
        <v>60</v>
      </c>
      <c r="C4875" s="12">
        <v>20</v>
      </c>
      <c r="D4875" s="12" t="s">
        <v>587</v>
      </c>
      <c r="E4875" s="12">
        <v>20</v>
      </c>
      <c r="F4875" s="73">
        <v>10</v>
      </c>
      <c r="G4875" s="21">
        <v>15</v>
      </c>
      <c r="H4875" s="12">
        <v>0</v>
      </c>
      <c r="I4875" s="12">
        <v>246</v>
      </c>
      <c r="J4875" s="12">
        <v>0</v>
      </c>
      <c r="K4875" s="12">
        <v>0</v>
      </c>
      <c r="L4875" s="12">
        <v>0</v>
      </c>
      <c r="M4875" s="12">
        <v>0</v>
      </c>
      <c r="N4875" s="12">
        <v>0</v>
      </c>
    </row>
    <row r="4876" spans="1:14">
      <c r="A4876" s="11" t="s">
        <v>1558</v>
      </c>
      <c r="B4876" s="12">
        <v>60</v>
      </c>
      <c r="C4876" s="12">
        <v>48</v>
      </c>
      <c r="D4876" s="12" t="s">
        <v>587</v>
      </c>
      <c r="E4876" s="12">
        <v>20</v>
      </c>
      <c r="F4876" s="73">
        <v>10</v>
      </c>
      <c r="G4876" s="21">
        <v>15</v>
      </c>
      <c r="H4876" s="12">
        <v>0</v>
      </c>
      <c r="I4876" s="12">
        <v>246</v>
      </c>
      <c r="J4876" s="12">
        <v>0</v>
      </c>
      <c r="K4876" s="12">
        <v>0</v>
      </c>
      <c r="L4876" s="12">
        <v>0</v>
      </c>
      <c r="M4876" s="12">
        <v>0</v>
      </c>
      <c r="N4876" s="12">
        <v>0</v>
      </c>
    </row>
    <row r="4877" spans="1:14">
      <c r="A4877" s="11" t="s">
        <v>1558</v>
      </c>
      <c r="B4877" s="12">
        <v>67</v>
      </c>
      <c r="C4877" s="12">
        <v>79</v>
      </c>
      <c r="D4877" s="12" t="s">
        <v>587</v>
      </c>
      <c r="E4877" s="12">
        <v>20</v>
      </c>
      <c r="F4877" s="73">
        <v>10</v>
      </c>
      <c r="G4877" s="21">
        <v>15</v>
      </c>
      <c r="H4877" s="12">
        <v>0</v>
      </c>
      <c r="I4877" s="12">
        <v>246</v>
      </c>
      <c r="J4877" s="12">
        <v>0</v>
      </c>
      <c r="K4877" s="12">
        <v>0</v>
      </c>
      <c r="L4877" s="12">
        <v>0</v>
      </c>
      <c r="M4877" s="12">
        <v>0</v>
      </c>
      <c r="N4877" s="12">
        <v>0</v>
      </c>
    </row>
    <row r="4878" spans="1:14">
      <c r="A4878" s="11" t="s">
        <v>1558</v>
      </c>
      <c r="B4878" s="12">
        <v>77</v>
      </c>
      <c r="C4878" s="12">
        <v>32</v>
      </c>
      <c r="D4878" s="12" t="s">
        <v>587</v>
      </c>
      <c r="E4878" s="12">
        <v>20</v>
      </c>
      <c r="F4878" s="73">
        <v>10</v>
      </c>
      <c r="G4878" s="21">
        <v>15</v>
      </c>
      <c r="H4878" s="12">
        <v>0</v>
      </c>
      <c r="I4878" s="12">
        <v>246</v>
      </c>
      <c r="J4878" s="12">
        <v>0</v>
      </c>
      <c r="K4878" s="12">
        <v>0</v>
      </c>
      <c r="L4878" s="12">
        <v>0</v>
      </c>
      <c r="M4878" s="12">
        <v>0</v>
      </c>
      <c r="N4878" s="12">
        <v>0</v>
      </c>
    </row>
    <row r="4879" spans="1:14">
      <c r="A4879" s="11" t="s">
        <v>1558</v>
      </c>
      <c r="B4879" s="12">
        <v>87</v>
      </c>
      <c r="C4879" s="12">
        <v>24</v>
      </c>
      <c r="D4879" s="12" t="s">
        <v>587</v>
      </c>
      <c r="E4879" s="12">
        <v>20</v>
      </c>
      <c r="F4879" s="73">
        <v>10</v>
      </c>
      <c r="G4879" s="21">
        <v>15</v>
      </c>
      <c r="H4879" s="12">
        <v>0</v>
      </c>
      <c r="I4879" s="12">
        <v>246</v>
      </c>
      <c r="J4879" s="12">
        <v>0</v>
      </c>
      <c r="K4879" s="12">
        <v>0</v>
      </c>
      <c r="L4879" s="12">
        <v>0</v>
      </c>
      <c r="M4879" s="12">
        <v>0</v>
      </c>
      <c r="N4879" s="12">
        <v>0</v>
      </c>
    </row>
    <row r="4881" spans="1:14">
      <c r="A4881" s="11" t="s">
        <v>1559</v>
      </c>
    </row>
    <row r="4882" spans="1:14">
      <c r="A4882" s="11" t="s">
        <v>1560</v>
      </c>
      <c r="B4882" s="12">
        <v>50</v>
      </c>
      <c r="C4882" s="12">
        <v>50</v>
      </c>
      <c r="D4882" s="12" t="s">
        <v>589</v>
      </c>
      <c r="E4882" s="12">
        <v>70</v>
      </c>
      <c r="F4882" s="73">
        <v>8</v>
      </c>
      <c r="G4882" s="73">
        <v>60</v>
      </c>
      <c r="H4882" s="12">
        <v>0</v>
      </c>
      <c r="I4882" s="12">
        <v>246</v>
      </c>
      <c r="J4882" s="12">
        <v>0</v>
      </c>
      <c r="K4882" s="12">
        <v>0</v>
      </c>
      <c r="L4882" s="12">
        <v>0</v>
      </c>
      <c r="M4882" s="12">
        <v>0</v>
      </c>
      <c r="N4882" s="12">
        <v>0</v>
      </c>
    </row>
    <row r="4883" spans="1:14">
      <c r="A4883" s="11" t="s">
        <v>1560</v>
      </c>
      <c r="B4883" s="12">
        <v>50</v>
      </c>
      <c r="C4883" s="12">
        <v>50</v>
      </c>
      <c r="D4883" s="12" t="s">
        <v>587</v>
      </c>
      <c r="E4883" s="12">
        <v>70</v>
      </c>
      <c r="F4883" s="73">
        <v>8</v>
      </c>
      <c r="G4883" s="73">
        <v>60</v>
      </c>
      <c r="H4883" s="12">
        <v>0</v>
      </c>
      <c r="I4883" s="12">
        <v>246</v>
      </c>
      <c r="J4883" s="12">
        <v>0</v>
      </c>
      <c r="K4883" s="12">
        <v>0</v>
      </c>
      <c r="L4883" s="12">
        <v>0</v>
      </c>
      <c r="M4883" s="12">
        <v>0</v>
      </c>
      <c r="N4883" s="12">
        <v>0</v>
      </c>
    </row>
    <row r="4884" spans="1:14">
      <c r="A4884" s="11" t="s">
        <v>1560</v>
      </c>
      <c r="B4884" s="12">
        <v>50</v>
      </c>
      <c r="C4884" s="12">
        <v>50</v>
      </c>
      <c r="D4884" s="12" t="s">
        <v>583</v>
      </c>
      <c r="E4884" s="12">
        <v>70</v>
      </c>
      <c r="F4884" s="73">
        <v>8</v>
      </c>
      <c r="G4884" s="73">
        <v>60</v>
      </c>
      <c r="H4884" s="12">
        <v>0</v>
      </c>
      <c r="I4884" s="12">
        <v>246</v>
      </c>
      <c r="J4884" s="12">
        <v>0</v>
      </c>
      <c r="K4884" s="12">
        <v>0</v>
      </c>
      <c r="L4884" s="12">
        <v>0</v>
      </c>
      <c r="M4884" s="12">
        <v>0</v>
      </c>
      <c r="N4884" s="12">
        <v>0</v>
      </c>
    </row>
    <row r="4885" spans="1:14">
      <c r="A4885" s="11" t="s">
        <v>1560</v>
      </c>
      <c r="B4885" s="12">
        <v>50</v>
      </c>
      <c r="C4885" s="12">
        <v>50</v>
      </c>
      <c r="D4885" s="12" t="s">
        <v>585</v>
      </c>
      <c r="E4885" s="12">
        <v>70</v>
      </c>
      <c r="F4885" s="73">
        <v>8</v>
      </c>
      <c r="G4885" s="73">
        <v>60</v>
      </c>
      <c r="H4885" s="12">
        <v>0</v>
      </c>
      <c r="I4885" s="12">
        <v>246</v>
      </c>
      <c r="J4885" s="12">
        <v>0</v>
      </c>
      <c r="K4885" s="12">
        <v>0</v>
      </c>
      <c r="L4885" s="12">
        <v>0</v>
      </c>
      <c r="M4885" s="12">
        <v>0</v>
      </c>
      <c r="N4885" s="12">
        <v>0</v>
      </c>
    </row>
    <row r="4886" spans="1:14">
      <c r="A4886" s="11" t="s">
        <v>1560</v>
      </c>
      <c r="B4886" s="12">
        <v>50</v>
      </c>
      <c r="C4886" s="12">
        <v>50</v>
      </c>
      <c r="D4886" s="12" t="s">
        <v>586</v>
      </c>
      <c r="E4886" s="12">
        <v>70</v>
      </c>
      <c r="F4886" s="73">
        <v>2</v>
      </c>
      <c r="G4886" s="73">
        <v>60</v>
      </c>
      <c r="H4886" s="12">
        <v>0</v>
      </c>
      <c r="I4886" s="12">
        <v>246</v>
      </c>
      <c r="J4886" s="12">
        <v>0</v>
      </c>
      <c r="K4886" s="12">
        <v>0</v>
      </c>
      <c r="L4886" s="12">
        <v>0</v>
      </c>
      <c r="M4886" s="12">
        <v>0</v>
      </c>
      <c r="N4886" s="12">
        <v>0</v>
      </c>
    </row>
    <row r="4887" spans="1:14">
      <c r="A4887" s="11" t="s">
        <v>1560</v>
      </c>
      <c r="B4887" s="12">
        <v>50</v>
      </c>
      <c r="C4887" s="12">
        <v>50</v>
      </c>
      <c r="D4887" s="12" t="s">
        <v>588</v>
      </c>
      <c r="E4887" s="12">
        <v>70</v>
      </c>
      <c r="F4887" s="73">
        <v>2</v>
      </c>
      <c r="G4887" s="73">
        <v>60</v>
      </c>
      <c r="H4887" s="12">
        <v>0</v>
      </c>
      <c r="I4887" s="12">
        <v>246</v>
      </c>
      <c r="J4887" s="12">
        <v>0</v>
      </c>
      <c r="K4887" s="12">
        <v>0</v>
      </c>
      <c r="L4887" s="12">
        <v>0</v>
      </c>
      <c r="M4887" s="12">
        <v>0</v>
      </c>
      <c r="N4887" s="12">
        <v>0</v>
      </c>
    </row>
    <row r="4888" spans="1:14">
      <c r="A4888" s="11" t="s">
        <v>1560</v>
      </c>
      <c r="B4888" s="12">
        <v>50</v>
      </c>
      <c r="C4888" s="12">
        <v>50</v>
      </c>
      <c r="D4888" s="12" t="s">
        <v>582</v>
      </c>
      <c r="E4888" s="12">
        <v>70</v>
      </c>
      <c r="F4888" s="73">
        <v>2</v>
      </c>
      <c r="G4888" s="73">
        <v>60</v>
      </c>
      <c r="H4888" s="12">
        <v>0</v>
      </c>
      <c r="I4888" s="12">
        <v>246</v>
      </c>
      <c r="J4888" s="12">
        <v>0</v>
      </c>
      <c r="K4888" s="12">
        <v>0</v>
      </c>
      <c r="L4888" s="12">
        <v>0</v>
      </c>
      <c r="M4888" s="12">
        <v>0</v>
      </c>
      <c r="N4888" s="12">
        <v>0</v>
      </c>
    </row>
    <row r="4889" spans="1:14">
      <c r="A4889" s="11" t="s">
        <v>1560</v>
      </c>
      <c r="B4889" s="12">
        <v>50</v>
      </c>
      <c r="C4889" s="12">
        <v>50</v>
      </c>
      <c r="D4889" s="12" t="s">
        <v>580</v>
      </c>
      <c r="E4889" s="12">
        <v>70</v>
      </c>
      <c r="F4889" s="73">
        <v>2</v>
      </c>
      <c r="G4889" s="73">
        <v>60</v>
      </c>
      <c r="H4889" s="12">
        <v>0</v>
      </c>
      <c r="I4889" s="12">
        <v>246</v>
      </c>
      <c r="J4889" s="12">
        <v>0</v>
      </c>
      <c r="K4889" s="12">
        <v>0</v>
      </c>
      <c r="L4889" s="12">
        <v>0</v>
      </c>
      <c r="M4889" s="12">
        <v>0</v>
      </c>
      <c r="N4889" s="12">
        <v>0</v>
      </c>
    </row>
    <row r="4890" spans="1:14">
      <c r="A4890" s="11" t="s">
        <v>1560</v>
      </c>
      <c r="B4890" s="12">
        <v>50</v>
      </c>
      <c r="C4890" s="12">
        <v>50</v>
      </c>
      <c r="D4890" s="12" t="s">
        <v>584</v>
      </c>
      <c r="E4890" s="12">
        <v>70</v>
      </c>
      <c r="F4890" s="73">
        <v>2</v>
      </c>
      <c r="G4890" s="73">
        <v>60</v>
      </c>
      <c r="H4890" s="12">
        <v>0</v>
      </c>
      <c r="I4890" s="12">
        <v>246</v>
      </c>
      <c r="J4890" s="12">
        <v>0</v>
      </c>
      <c r="K4890" s="12">
        <v>0</v>
      </c>
      <c r="L4890" s="12">
        <v>0</v>
      </c>
      <c r="M4890" s="12">
        <v>0</v>
      </c>
      <c r="N4890" s="12">
        <v>0</v>
      </c>
    </row>
    <row r="4891" spans="1:14" s="18" customFormat="1">
      <c r="A4891" s="17" t="s">
        <v>1560</v>
      </c>
      <c r="B4891" s="18">
        <v>50</v>
      </c>
      <c r="C4891" s="18">
        <v>50</v>
      </c>
      <c r="D4891" s="18" t="s">
        <v>1105</v>
      </c>
      <c r="E4891" s="18">
        <v>70</v>
      </c>
      <c r="F4891" s="29">
        <v>2</v>
      </c>
      <c r="G4891" s="29">
        <v>60</v>
      </c>
      <c r="H4891" s="18">
        <v>0</v>
      </c>
      <c r="I4891" s="18">
        <v>249</v>
      </c>
      <c r="J4891" s="18">
        <v>0</v>
      </c>
      <c r="K4891" s="18">
        <v>0</v>
      </c>
      <c r="L4891" s="12">
        <v>0</v>
      </c>
      <c r="M4891" s="12">
        <v>0</v>
      </c>
      <c r="N4891" s="12">
        <v>0</v>
      </c>
    </row>
    <row r="4892" spans="1:14" s="18" customFormat="1">
      <c r="A4892" s="17" t="s">
        <v>1560</v>
      </c>
      <c r="B4892" s="18">
        <v>50</v>
      </c>
      <c r="C4892" s="18">
        <v>50</v>
      </c>
      <c r="D4892" s="18" t="s">
        <v>1547</v>
      </c>
      <c r="E4892" s="18">
        <v>70</v>
      </c>
      <c r="F4892" s="29">
        <v>5</v>
      </c>
      <c r="G4892" s="22">
        <v>30</v>
      </c>
      <c r="H4892" s="18">
        <v>0</v>
      </c>
      <c r="I4892" s="18">
        <v>249</v>
      </c>
      <c r="J4892" s="18">
        <v>0</v>
      </c>
      <c r="K4892" s="18">
        <v>0</v>
      </c>
      <c r="L4892" s="12">
        <v>0</v>
      </c>
      <c r="M4892" s="12">
        <v>0</v>
      </c>
      <c r="N4892" s="12">
        <v>0</v>
      </c>
    </row>
    <row r="4894" spans="1:14">
      <c r="A4894" s="11" t="s">
        <v>1560</v>
      </c>
      <c r="B4894" s="12">
        <v>17</v>
      </c>
      <c r="C4894" s="12">
        <v>81</v>
      </c>
      <c r="D4894" s="12" t="s">
        <v>581</v>
      </c>
      <c r="E4894" s="12">
        <v>20</v>
      </c>
      <c r="F4894" s="73">
        <v>10</v>
      </c>
      <c r="G4894" s="21">
        <v>15</v>
      </c>
      <c r="H4894" s="12">
        <v>0</v>
      </c>
      <c r="I4894" s="12">
        <v>246</v>
      </c>
      <c r="J4894" s="12">
        <v>0</v>
      </c>
      <c r="K4894" s="12">
        <v>0</v>
      </c>
      <c r="L4894" s="12">
        <v>0</v>
      </c>
      <c r="M4894" s="12">
        <v>0</v>
      </c>
      <c r="N4894" s="12">
        <v>0</v>
      </c>
    </row>
    <row r="4895" spans="1:14">
      <c r="A4895" s="11" t="s">
        <v>1560</v>
      </c>
      <c r="B4895" s="12">
        <v>16</v>
      </c>
      <c r="C4895" s="12">
        <v>61</v>
      </c>
      <c r="D4895" s="12" t="s">
        <v>581</v>
      </c>
      <c r="E4895" s="12">
        <v>20</v>
      </c>
      <c r="F4895" s="73">
        <v>10</v>
      </c>
      <c r="G4895" s="21">
        <v>15</v>
      </c>
      <c r="H4895" s="12">
        <v>0</v>
      </c>
      <c r="I4895" s="12">
        <v>246</v>
      </c>
      <c r="J4895" s="12">
        <v>0</v>
      </c>
      <c r="K4895" s="12">
        <v>0</v>
      </c>
      <c r="L4895" s="12">
        <v>0</v>
      </c>
      <c r="M4895" s="12">
        <v>0</v>
      </c>
      <c r="N4895" s="12">
        <v>0</v>
      </c>
    </row>
    <row r="4896" spans="1:14">
      <c r="A4896" s="11" t="s">
        <v>1560</v>
      </c>
      <c r="B4896" s="12">
        <v>20</v>
      </c>
      <c r="C4896" s="12">
        <v>25</v>
      </c>
      <c r="D4896" s="12" t="s">
        <v>581</v>
      </c>
      <c r="E4896" s="12">
        <v>20</v>
      </c>
      <c r="F4896" s="73">
        <v>10</v>
      </c>
      <c r="G4896" s="21">
        <v>15</v>
      </c>
      <c r="H4896" s="12">
        <v>0</v>
      </c>
      <c r="I4896" s="12">
        <v>246</v>
      </c>
      <c r="J4896" s="12">
        <v>0</v>
      </c>
      <c r="K4896" s="12">
        <v>0</v>
      </c>
      <c r="L4896" s="12">
        <v>0</v>
      </c>
      <c r="M4896" s="12">
        <v>0</v>
      </c>
      <c r="N4896" s="12">
        <v>0</v>
      </c>
    </row>
    <row r="4897" spans="1:14">
      <c r="A4897" s="11" t="s">
        <v>1560</v>
      </c>
      <c r="B4897" s="12">
        <v>48</v>
      </c>
      <c r="C4897" s="12">
        <v>15</v>
      </c>
      <c r="D4897" s="12" t="s">
        <v>581</v>
      </c>
      <c r="E4897" s="12">
        <v>20</v>
      </c>
      <c r="F4897" s="73">
        <v>10</v>
      </c>
      <c r="G4897" s="21">
        <v>15</v>
      </c>
      <c r="H4897" s="12">
        <v>0</v>
      </c>
      <c r="I4897" s="12">
        <v>246</v>
      </c>
      <c r="J4897" s="12">
        <v>0</v>
      </c>
      <c r="K4897" s="12">
        <v>0</v>
      </c>
      <c r="L4897" s="12">
        <v>0</v>
      </c>
      <c r="M4897" s="12">
        <v>0</v>
      </c>
      <c r="N4897" s="12">
        <v>0</v>
      </c>
    </row>
    <row r="4898" spans="1:14">
      <c r="A4898" s="11" t="s">
        <v>1560</v>
      </c>
      <c r="B4898" s="12">
        <v>79</v>
      </c>
      <c r="C4898" s="12">
        <v>30</v>
      </c>
      <c r="D4898" s="12" t="s">
        <v>581</v>
      </c>
      <c r="E4898" s="12">
        <v>20</v>
      </c>
      <c r="F4898" s="73">
        <v>10</v>
      </c>
      <c r="G4898" s="21">
        <v>15</v>
      </c>
      <c r="H4898" s="12">
        <v>0</v>
      </c>
      <c r="I4898" s="12">
        <v>246</v>
      </c>
      <c r="J4898" s="12">
        <v>0</v>
      </c>
      <c r="K4898" s="12">
        <v>0</v>
      </c>
      <c r="L4898" s="12">
        <v>0</v>
      </c>
      <c r="M4898" s="12">
        <v>0</v>
      </c>
      <c r="N4898" s="12">
        <v>0</v>
      </c>
    </row>
    <row r="4899" spans="1:14">
      <c r="A4899" s="11" t="s">
        <v>1560</v>
      </c>
      <c r="B4899" s="12">
        <v>82</v>
      </c>
      <c r="C4899" s="12">
        <v>52</v>
      </c>
      <c r="D4899" s="12" t="s">
        <v>581</v>
      </c>
      <c r="E4899" s="12">
        <v>20</v>
      </c>
      <c r="F4899" s="73">
        <v>10</v>
      </c>
      <c r="G4899" s="21">
        <v>15</v>
      </c>
      <c r="H4899" s="12">
        <v>0</v>
      </c>
      <c r="I4899" s="12">
        <v>246</v>
      </c>
      <c r="J4899" s="12">
        <v>0</v>
      </c>
      <c r="K4899" s="12">
        <v>0</v>
      </c>
      <c r="L4899" s="12">
        <v>0</v>
      </c>
      <c r="M4899" s="12">
        <v>0</v>
      </c>
      <c r="N4899" s="12">
        <v>0</v>
      </c>
    </row>
    <row r="4900" spans="1:14">
      <c r="A4900" s="11" t="s">
        <v>1560</v>
      </c>
      <c r="B4900" s="12">
        <v>82</v>
      </c>
      <c r="C4900" s="12">
        <v>80</v>
      </c>
      <c r="D4900" s="12" t="s">
        <v>581</v>
      </c>
      <c r="E4900" s="12">
        <v>20</v>
      </c>
      <c r="F4900" s="73">
        <v>10</v>
      </c>
      <c r="G4900" s="21">
        <v>15</v>
      </c>
      <c r="H4900" s="12">
        <v>0</v>
      </c>
      <c r="I4900" s="12">
        <v>246</v>
      </c>
      <c r="J4900" s="12">
        <v>0</v>
      </c>
      <c r="K4900" s="12">
        <v>0</v>
      </c>
      <c r="L4900" s="12">
        <v>0</v>
      </c>
      <c r="M4900" s="12">
        <v>0</v>
      </c>
      <c r="N4900" s="12">
        <v>0</v>
      </c>
    </row>
    <row r="4901" spans="1:14">
      <c r="A4901" s="11" t="s">
        <v>1560</v>
      </c>
      <c r="B4901" s="12">
        <v>40</v>
      </c>
      <c r="C4901" s="12">
        <v>80</v>
      </c>
      <c r="D4901" s="12" t="s">
        <v>581</v>
      </c>
      <c r="E4901" s="12">
        <v>20</v>
      </c>
      <c r="F4901" s="73">
        <v>10</v>
      </c>
      <c r="G4901" s="21">
        <v>15</v>
      </c>
      <c r="H4901" s="12">
        <v>0</v>
      </c>
      <c r="I4901" s="12">
        <v>246</v>
      </c>
      <c r="J4901" s="12">
        <v>0</v>
      </c>
      <c r="K4901" s="12">
        <v>0</v>
      </c>
      <c r="L4901" s="12">
        <v>0</v>
      </c>
      <c r="M4901" s="12">
        <v>0</v>
      </c>
      <c r="N4901" s="12">
        <v>0</v>
      </c>
    </row>
    <row r="4902" spans="1:14">
      <c r="A4902" s="11" t="s">
        <v>1560</v>
      </c>
      <c r="B4902" s="12">
        <v>52</v>
      </c>
      <c r="C4902" s="12">
        <v>55</v>
      </c>
      <c r="D4902" s="12" t="s">
        <v>581</v>
      </c>
      <c r="E4902" s="12">
        <v>20</v>
      </c>
      <c r="F4902" s="73">
        <v>10</v>
      </c>
      <c r="G4902" s="21">
        <v>15</v>
      </c>
      <c r="H4902" s="12">
        <v>0</v>
      </c>
      <c r="I4902" s="12">
        <v>246</v>
      </c>
      <c r="J4902" s="12">
        <v>0</v>
      </c>
      <c r="K4902" s="12">
        <v>0</v>
      </c>
      <c r="L4902" s="12">
        <v>0</v>
      </c>
      <c r="M4902" s="12">
        <v>0</v>
      </c>
      <c r="N4902" s="12">
        <v>0</v>
      </c>
    </row>
    <row r="4903" spans="1:14">
      <c r="F4903" s="73">
        <v>10</v>
      </c>
    </row>
    <row r="4904" spans="1:14">
      <c r="A4904" s="11" t="s">
        <v>1561</v>
      </c>
    </row>
    <row r="4905" spans="1:14">
      <c r="A4905" s="11" t="s">
        <v>1562</v>
      </c>
      <c r="B4905" s="12">
        <v>50</v>
      </c>
      <c r="C4905" s="12">
        <v>50</v>
      </c>
      <c r="D4905" s="12" t="s">
        <v>589</v>
      </c>
      <c r="E4905" s="12">
        <v>70</v>
      </c>
      <c r="F4905" s="73">
        <v>8</v>
      </c>
      <c r="G4905" s="73">
        <v>60</v>
      </c>
      <c r="H4905" s="12">
        <v>0</v>
      </c>
      <c r="I4905" s="12">
        <v>246</v>
      </c>
      <c r="J4905" s="12">
        <v>0</v>
      </c>
      <c r="K4905" s="12">
        <v>0</v>
      </c>
      <c r="L4905" s="12">
        <v>0</v>
      </c>
      <c r="M4905" s="12">
        <v>0</v>
      </c>
      <c r="N4905" s="12">
        <v>0</v>
      </c>
    </row>
    <row r="4906" spans="1:14">
      <c r="A4906" s="11" t="s">
        <v>1562</v>
      </c>
      <c r="B4906" s="12">
        <v>50</v>
      </c>
      <c r="C4906" s="12">
        <v>50</v>
      </c>
      <c r="D4906" s="12" t="s">
        <v>587</v>
      </c>
      <c r="E4906" s="12">
        <v>70</v>
      </c>
      <c r="F4906" s="73">
        <v>8</v>
      </c>
      <c r="G4906" s="73">
        <v>60</v>
      </c>
      <c r="H4906" s="12">
        <v>0</v>
      </c>
      <c r="I4906" s="12">
        <v>246</v>
      </c>
      <c r="J4906" s="12">
        <v>0</v>
      </c>
      <c r="K4906" s="12">
        <v>0</v>
      </c>
      <c r="L4906" s="12">
        <v>0</v>
      </c>
      <c r="M4906" s="12">
        <v>0</v>
      </c>
      <c r="N4906" s="12">
        <v>0</v>
      </c>
    </row>
    <row r="4907" spans="1:14">
      <c r="A4907" s="11" t="s">
        <v>1562</v>
      </c>
      <c r="B4907" s="12">
        <v>50</v>
      </c>
      <c r="C4907" s="12">
        <v>50</v>
      </c>
      <c r="D4907" s="12" t="s">
        <v>581</v>
      </c>
      <c r="E4907" s="12">
        <v>70</v>
      </c>
      <c r="F4907" s="73">
        <v>8</v>
      </c>
      <c r="G4907" s="73">
        <v>60</v>
      </c>
      <c r="H4907" s="12">
        <v>0</v>
      </c>
      <c r="I4907" s="12">
        <v>246</v>
      </c>
      <c r="J4907" s="12">
        <v>0</v>
      </c>
      <c r="K4907" s="12">
        <v>0</v>
      </c>
      <c r="L4907" s="12">
        <v>0</v>
      </c>
      <c r="M4907" s="12">
        <v>0</v>
      </c>
      <c r="N4907" s="12">
        <v>0</v>
      </c>
    </row>
    <row r="4908" spans="1:14">
      <c r="A4908" s="11" t="s">
        <v>1562</v>
      </c>
      <c r="B4908" s="12">
        <v>50</v>
      </c>
      <c r="C4908" s="12">
        <v>50</v>
      </c>
      <c r="D4908" s="12" t="s">
        <v>585</v>
      </c>
      <c r="E4908" s="12">
        <v>70</v>
      </c>
      <c r="F4908" s="73">
        <v>8</v>
      </c>
      <c r="G4908" s="73">
        <v>60</v>
      </c>
      <c r="H4908" s="12">
        <v>0</v>
      </c>
      <c r="I4908" s="12">
        <v>246</v>
      </c>
      <c r="J4908" s="12">
        <v>0</v>
      </c>
      <c r="K4908" s="12">
        <v>0</v>
      </c>
      <c r="L4908" s="12">
        <v>0</v>
      </c>
      <c r="M4908" s="12">
        <v>0</v>
      </c>
      <c r="N4908" s="12">
        <v>0</v>
      </c>
    </row>
    <row r="4909" spans="1:14">
      <c r="A4909" s="11" t="s">
        <v>1562</v>
      </c>
      <c r="B4909" s="12">
        <v>50</v>
      </c>
      <c r="C4909" s="12">
        <v>50</v>
      </c>
      <c r="D4909" s="12" t="s">
        <v>588</v>
      </c>
      <c r="E4909" s="12">
        <v>70</v>
      </c>
      <c r="F4909" s="73">
        <v>2</v>
      </c>
      <c r="G4909" s="73">
        <v>60</v>
      </c>
      <c r="H4909" s="12">
        <v>0</v>
      </c>
      <c r="I4909" s="12">
        <v>246</v>
      </c>
      <c r="J4909" s="12">
        <v>0</v>
      </c>
      <c r="K4909" s="12">
        <v>0</v>
      </c>
      <c r="L4909" s="12">
        <v>0</v>
      </c>
      <c r="M4909" s="12">
        <v>0</v>
      </c>
      <c r="N4909" s="12">
        <v>0</v>
      </c>
    </row>
    <row r="4910" spans="1:14">
      <c r="A4910" s="11" t="s">
        <v>1562</v>
      </c>
      <c r="B4910" s="12">
        <v>50</v>
      </c>
      <c r="C4910" s="12">
        <v>50</v>
      </c>
      <c r="D4910" s="12" t="s">
        <v>582</v>
      </c>
      <c r="E4910" s="12">
        <v>70</v>
      </c>
      <c r="F4910" s="73">
        <v>2</v>
      </c>
      <c r="G4910" s="73">
        <v>60</v>
      </c>
      <c r="H4910" s="12">
        <v>0</v>
      </c>
      <c r="I4910" s="12">
        <v>246</v>
      </c>
      <c r="J4910" s="12">
        <v>0</v>
      </c>
      <c r="K4910" s="12">
        <v>0</v>
      </c>
      <c r="L4910" s="12">
        <v>0</v>
      </c>
      <c r="M4910" s="12">
        <v>0</v>
      </c>
      <c r="N4910" s="12">
        <v>0</v>
      </c>
    </row>
    <row r="4911" spans="1:14">
      <c r="A4911" s="11" t="s">
        <v>1562</v>
      </c>
      <c r="B4911" s="12">
        <v>50</v>
      </c>
      <c r="C4911" s="12">
        <v>50</v>
      </c>
      <c r="D4911" s="12" t="s">
        <v>580</v>
      </c>
      <c r="E4911" s="12">
        <v>70</v>
      </c>
      <c r="F4911" s="73">
        <v>2</v>
      </c>
      <c r="G4911" s="73">
        <v>60</v>
      </c>
      <c r="H4911" s="12">
        <v>0</v>
      </c>
      <c r="I4911" s="12">
        <v>246</v>
      </c>
      <c r="J4911" s="12">
        <v>0</v>
      </c>
      <c r="K4911" s="12">
        <v>0</v>
      </c>
      <c r="L4911" s="12">
        <v>0</v>
      </c>
      <c r="M4911" s="12">
        <v>0</v>
      </c>
      <c r="N4911" s="12">
        <v>0</v>
      </c>
    </row>
    <row r="4912" spans="1:14">
      <c r="A4912" s="11" t="s">
        <v>1562</v>
      </c>
      <c r="B4912" s="12">
        <v>50</v>
      </c>
      <c r="C4912" s="12">
        <v>50</v>
      </c>
      <c r="D4912" s="12" t="s">
        <v>584</v>
      </c>
      <c r="E4912" s="12">
        <v>70</v>
      </c>
      <c r="F4912" s="73">
        <v>2</v>
      </c>
      <c r="G4912" s="73">
        <v>60</v>
      </c>
      <c r="H4912" s="12">
        <v>0</v>
      </c>
      <c r="I4912" s="12">
        <v>246</v>
      </c>
      <c r="J4912" s="12">
        <v>0</v>
      </c>
      <c r="K4912" s="12">
        <v>0</v>
      </c>
      <c r="L4912" s="12">
        <v>0</v>
      </c>
      <c r="M4912" s="12">
        <v>0</v>
      </c>
      <c r="N4912" s="12">
        <v>0</v>
      </c>
    </row>
    <row r="4913" spans="1:14">
      <c r="A4913" s="11" t="s">
        <v>1562</v>
      </c>
      <c r="B4913" s="12">
        <v>50</v>
      </c>
      <c r="C4913" s="12">
        <v>50</v>
      </c>
      <c r="D4913" s="12" t="s">
        <v>586</v>
      </c>
      <c r="E4913" s="12">
        <v>70</v>
      </c>
      <c r="F4913" s="73">
        <v>2</v>
      </c>
      <c r="G4913" s="73">
        <v>60</v>
      </c>
      <c r="H4913" s="12">
        <v>0</v>
      </c>
      <c r="I4913" s="12">
        <v>246</v>
      </c>
      <c r="J4913" s="12">
        <v>0</v>
      </c>
      <c r="K4913" s="12">
        <v>0</v>
      </c>
      <c r="L4913" s="12">
        <v>0</v>
      </c>
      <c r="M4913" s="12">
        <v>0</v>
      </c>
      <c r="N4913" s="12">
        <v>0</v>
      </c>
    </row>
    <row r="4914" spans="1:14" s="18" customFormat="1">
      <c r="A4914" s="17" t="s">
        <v>1562</v>
      </c>
      <c r="B4914" s="18">
        <v>50</v>
      </c>
      <c r="C4914" s="18">
        <v>50</v>
      </c>
      <c r="D4914" s="18" t="s">
        <v>1105</v>
      </c>
      <c r="E4914" s="18">
        <v>70</v>
      </c>
      <c r="F4914" s="29">
        <v>2</v>
      </c>
      <c r="G4914" s="29">
        <v>60</v>
      </c>
      <c r="H4914" s="18">
        <v>0</v>
      </c>
      <c r="I4914" s="18">
        <v>249</v>
      </c>
      <c r="J4914" s="18">
        <v>0</v>
      </c>
      <c r="K4914" s="18">
        <v>0</v>
      </c>
      <c r="L4914" s="12">
        <v>0</v>
      </c>
      <c r="M4914" s="12">
        <v>0</v>
      </c>
      <c r="N4914" s="12">
        <v>0</v>
      </c>
    </row>
    <row r="4915" spans="1:14" s="18" customFormat="1">
      <c r="A4915" s="17" t="s">
        <v>1562</v>
      </c>
      <c r="B4915" s="18">
        <v>50</v>
      </c>
      <c r="C4915" s="18">
        <v>50</v>
      </c>
      <c r="D4915" s="18" t="s">
        <v>1547</v>
      </c>
      <c r="E4915" s="18">
        <v>70</v>
      </c>
      <c r="F4915" s="29">
        <v>5</v>
      </c>
      <c r="G4915" s="22">
        <v>30</v>
      </c>
      <c r="H4915" s="18">
        <v>0</v>
      </c>
      <c r="I4915" s="18">
        <v>249</v>
      </c>
      <c r="J4915" s="18">
        <v>0</v>
      </c>
      <c r="K4915" s="18">
        <v>0</v>
      </c>
      <c r="L4915" s="12">
        <v>0</v>
      </c>
      <c r="M4915" s="12">
        <v>0</v>
      </c>
      <c r="N4915" s="12">
        <v>0</v>
      </c>
    </row>
    <row r="4917" spans="1:14">
      <c r="A4917" s="11" t="s">
        <v>1562</v>
      </c>
      <c r="B4917" s="12">
        <v>11</v>
      </c>
      <c r="C4917" s="12">
        <v>71</v>
      </c>
      <c r="D4917" s="12" t="s">
        <v>583</v>
      </c>
      <c r="E4917" s="12">
        <v>20</v>
      </c>
      <c r="F4917" s="73">
        <v>10</v>
      </c>
      <c r="G4917" s="21">
        <v>15</v>
      </c>
      <c r="H4917" s="12">
        <v>0</v>
      </c>
      <c r="I4917" s="12">
        <v>246</v>
      </c>
      <c r="J4917" s="12">
        <v>0</v>
      </c>
      <c r="K4917" s="12">
        <v>0</v>
      </c>
      <c r="L4917" s="12">
        <v>0</v>
      </c>
      <c r="M4917" s="12">
        <v>0</v>
      </c>
      <c r="N4917" s="12">
        <v>0</v>
      </c>
    </row>
    <row r="4918" spans="1:14">
      <c r="A4918" s="11" t="s">
        <v>1562</v>
      </c>
      <c r="B4918" s="12">
        <v>20</v>
      </c>
      <c r="C4918" s="12">
        <v>21</v>
      </c>
      <c r="D4918" s="12" t="s">
        <v>583</v>
      </c>
      <c r="E4918" s="12">
        <v>20</v>
      </c>
      <c r="F4918" s="73">
        <v>10</v>
      </c>
      <c r="G4918" s="21">
        <v>15</v>
      </c>
      <c r="H4918" s="12">
        <v>0</v>
      </c>
      <c r="I4918" s="12">
        <v>246</v>
      </c>
      <c r="J4918" s="12">
        <v>0</v>
      </c>
      <c r="K4918" s="12">
        <v>0</v>
      </c>
      <c r="L4918" s="12">
        <v>0</v>
      </c>
      <c r="M4918" s="12">
        <v>0</v>
      </c>
      <c r="N4918" s="12">
        <v>0</v>
      </c>
    </row>
    <row r="4919" spans="1:14">
      <c r="A4919" s="11" t="s">
        <v>1562</v>
      </c>
      <c r="B4919" s="12">
        <v>23</v>
      </c>
      <c r="C4919" s="12">
        <v>38</v>
      </c>
      <c r="D4919" s="12" t="s">
        <v>583</v>
      </c>
      <c r="E4919" s="12">
        <v>20</v>
      </c>
      <c r="F4919" s="73">
        <v>10</v>
      </c>
      <c r="G4919" s="21">
        <v>15</v>
      </c>
      <c r="H4919" s="12">
        <v>0</v>
      </c>
      <c r="I4919" s="12">
        <v>246</v>
      </c>
      <c r="J4919" s="12">
        <v>0</v>
      </c>
      <c r="K4919" s="12">
        <v>0</v>
      </c>
      <c r="L4919" s="12">
        <v>0</v>
      </c>
      <c r="M4919" s="12">
        <v>0</v>
      </c>
      <c r="N4919" s="12">
        <v>0</v>
      </c>
    </row>
    <row r="4920" spans="1:14">
      <c r="A4920" s="11" t="s">
        <v>1562</v>
      </c>
      <c r="B4920" s="12">
        <v>25</v>
      </c>
      <c r="C4920" s="12">
        <v>62</v>
      </c>
      <c r="D4920" s="12" t="s">
        <v>583</v>
      </c>
      <c r="E4920" s="12">
        <v>20</v>
      </c>
      <c r="F4920" s="73">
        <v>10</v>
      </c>
      <c r="G4920" s="21">
        <v>15</v>
      </c>
      <c r="H4920" s="12">
        <v>0</v>
      </c>
      <c r="I4920" s="12">
        <v>246</v>
      </c>
      <c r="J4920" s="12">
        <v>0</v>
      </c>
      <c r="K4920" s="12">
        <v>0</v>
      </c>
      <c r="L4920" s="12">
        <v>0</v>
      </c>
      <c r="M4920" s="12">
        <v>0</v>
      </c>
      <c r="N4920" s="12">
        <v>0</v>
      </c>
    </row>
    <row r="4921" spans="1:14">
      <c r="A4921" s="11" t="s">
        <v>1562</v>
      </c>
      <c r="B4921" s="12">
        <v>59</v>
      </c>
      <c r="C4921" s="12">
        <v>27</v>
      </c>
      <c r="D4921" s="12" t="s">
        <v>583</v>
      </c>
      <c r="E4921" s="12">
        <v>20</v>
      </c>
      <c r="F4921" s="73">
        <v>10</v>
      </c>
      <c r="G4921" s="21">
        <v>15</v>
      </c>
      <c r="H4921" s="12">
        <v>0</v>
      </c>
      <c r="I4921" s="12">
        <v>246</v>
      </c>
      <c r="J4921" s="12">
        <v>0</v>
      </c>
      <c r="K4921" s="12">
        <v>0</v>
      </c>
      <c r="L4921" s="12">
        <v>0</v>
      </c>
      <c r="M4921" s="12">
        <v>0</v>
      </c>
      <c r="N4921" s="12">
        <v>0</v>
      </c>
    </row>
    <row r="4922" spans="1:14">
      <c r="A4922" s="11" t="s">
        <v>1562</v>
      </c>
      <c r="B4922" s="12">
        <v>62</v>
      </c>
      <c r="C4922" s="12">
        <v>66</v>
      </c>
      <c r="D4922" s="12" t="s">
        <v>583</v>
      </c>
      <c r="E4922" s="12">
        <v>20</v>
      </c>
      <c r="F4922" s="73">
        <v>10</v>
      </c>
      <c r="G4922" s="21">
        <v>15</v>
      </c>
      <c r="H4922" s="12">
        <v>0</v>
      </c>
      <c r="I4922" s="12">
        <v>246</v>
      </c>
      <c r="J4922" s="12">
        <v>0</v>
      </c>
      <c r="K4922" s="12">
        <v>0</v>
      </c>
      <c r="L4922" s="12">
        <v>0</v>
      </c>
      <c r="M4922" s="12">
        <v>0</v>
      </c>
      <c r="N4922" s="12">
        <v>0</v>
      </c>
    </row>
    <row r="4923" spans="1:14">
      <c r="A4923" s="11" t="s">
        <v>1562</v>
      </c>
      <c r="B4923" s="12">
        <v>73</v>
      </c>
      <c r="C4923" s="12">
        <v>44</v>
      </c>
      <c r="D4923" s="12" t="s">
        <v>583</v>
      </c>
      <c r="E4923" s="12">
        <v>20</v>
      </c>
      <c r="F4923" s="73">
        <v>10</v>
      </c>
      <c r="G4923" s="21">
        <v>15</v>
      </c>
      <c r="H4923" s="12">
        <v>0</v>
      </c>
      <c r="I4923" s="12">
        <v>246</v>
      </c>
      <c r="J4923" s="12">
        <v>0</v>
      </c>
      <c r="K4923" s="12">
        <v>0</v>
      </c>
      <c r="L4923" s="12">
        <v>0</v>
      </c>
      <c r="M4923" s="12">
        <v>0</v>
      </c>
      <c r="N4923" s="12">
        <v>0</v>
      </c>
    </row>
    <row r="4924" spans="1:14">
      <c r="A4924" s="11" t="s">
        <v>1562</v>
      </c>
      <c r="B4924" s="12">
        <v>77</v>
      </c>
      <c r="C4924" s="12">
        <v>85</v>
      </c>
      <c r="D4924" s="12" t="s">
        <v>583</v>
      </c>
      <c r="E4924" s="12">
        <v>20</v>
      </c>
      <c r="F4924" s="73">
        <v>10</v>
      </c>
      <c r="G4924" s="21">
        <v>15</v>
      </c>
      <c r="H4924" s="12">
        <v>0</v>
      </c>
      <c r="I4924" s="12">
        <v>246</v>
      </c>
      <c r="J4924" s="12">
        <v>0</v>
      </c>
      <c r="K4924" s="12">
        <v>0</v>
      </c>
      <c r="L4924" s="12">
        <v>0</v>
      </c>
      <c r="M4924" s="12">
        <v>0</v>
      </c>
      <c r="N4924" s="12">
        <v>0</v>
      </c>
    </row>
    <row r="4925" spans="1:14">
      <c r="A4925" s="11" t="s">
        <v>1562</v>
      </c>
      <c r="B4925" s="12">
        <v>82</v>
      </c>
      <c r="C4925" s="12">
        <v>21</v>
      </c>
      <c r="D4925" s="12" t="s">
        <v>583</v>
      </c>
      <c r="E4925" s="12">
        <v>20</v>
      </c>
      <c r="F4925" s="73">
        <v>10</v>
      </c>
      <c r="G4925" s="21">
        <v>15</v>
      </c>
      <c r="H4925" s="12">
        <v>0</v>
      </c>
      <c r="I4925" s="12">
        <v>246</v>
      </c>
      <c r="J4925" s="12">
        <v>0</v>
      </c>
      <c r="K4925" s="12">
        <v>0</v>
      </c>
      <c r="L4925" s="12">
        <v>0</v>
      </c>
      <c r="M4925" s="12">
        <v>0</v>
      </c>
      <c r="N4925" s="12">
        <v>0</v>
      </c>
    </row>
    <row r="4926" spans="1:14">
      <c r="A4926" s="11" t="s">
        <v>1562</v>
      </c>
      <c r="B4926" s="12">
        <v>83</v>
      </c>
      <c r="C4926" s="12">
        <v>55</v>
      </c>
      <c r="D4926" s="12" t="s">
        <v>583</v>
      </c>
      <c r="E4926" s="12">
        <v>20</v>
      </c>
      <c r="F4926" s="73">
        <v>10</v>
      </c>
      <c r="G4926" s="21">
        <v>15</v>
      </c>
      <c r="H4926" s="12">
        <v>0</v>
      </c>
      <c r="I4926" s="12">
        <v>246</v>
      </c>
      <c r="J4926" s="12">
        <v>0</v>
      </c>
      <c r="K4926" s="12">
        <v>0</v>
      </c>
      <c r="L4926" s="12">
        <v>0</v>
      </c>
      <c r="M4926" s="12">
        <v>0</v>
      </c>
      <c r="N4926" s="12">
        <v>0</v>
      </c>
    </row>
    <row r="4928" spans="1:14">
      <c r="A4928" s="11" t="s">
        <v>1563</v>
      </c>
    </row>
    <row r="4929" spans="1:14">
      <c r="A4929" s="11" t="s">
        <v>1564</v>
      </c>
      <c r="B4929" s="12">
        <v>50</v>
      </c>
      <c r="C4929" s="12">
        <v>50</v>
      </c>
      <c r="D4929" s="12" t="s">
        <v>587</v>
      </c>
      <c r="E4929" s="12">
        <v>70</v>
      </c>
      <c r="F4929" s="73">
        <v>8</v>
      </c>
      <c r="G4929" s="73">
        <v>60</v>
      </c>
      <c r="H4929" s="12">
        <v>0</v>
      </c>
      <c r="I4929" s="12">
        <v>246</v>
      </c>
      <c r="J4929" s="12">
        <v>0</v>
      </c>
      <c r="K4929" s="12">
        <v>0</v>
      </c>
      <c r="L4929" s="12">
        <v>0</v>
      </c>
      <c r="M4929" s="12">
        <v>0</v>
      </c>
      <c r="N4929" s="12">
        <v>0</v>
      </c>
    </row>
    <row r="4930" spans="1:14">
      <c r="A4930" s="11" t="s">
        <v>1564</v>
      </c>
      <c r="B4930" s="12">
        <v>50</v>
      </c>
      <c r="C4930" s="12">
        <v>50</v>
      </c>
      <c r="D4930" s="12" t="s">
        <v>583</v>
      </c>
      <c r="E4930" s="12">
        <v>70</v>
      </c>
      <c r="F4930" s="73">
        <v>8</v>
      </c>
      <c r="G4930" s="73">
        <v>60</v>
      </c>
      <c r="H4930" s="12">
        <v>0</v>
      </c>
      <c r="I4930" s="12">
        <v>246</v>
      </c>
      <c r="J4930" s="12">
        <v>0</v>
      </c>
      <c r="K4930" s="12">
        <v>0</v>
      </c>
      <c r="L4930" s="12">
        <v>0</v>
      </c>
      <c r="M4930" s="12">
        <v>0</v>
      </c>
      <c r="N4930" s="12">
        <v>0</v>
      </c>
    </row>
    <row r="4931" spans="1:14">
      <c r="A4931" s="11" t="s">
        <v>1564</v>
      </c>
      <c r="B4931" s="12">
        <v>50</v>
      </c>
      <c r="C4931" s="12">
        <v>50</v>
      </c>
      <c r="D4931" s="12" t="s">
        <v>581</v>
      </c>
      <c r="E4931" s="12">
        <v>70</v>
      </c>
      <c r="F4931" s="73">
        <v>8</v>
      </c>
      <c r="G4931" s="73">
        <v>60</v>
      </c>
      <c r="H4931" s="12">
        <v>0</v>
      </c>
      <c r="I4931" s="12">
        <v>246</v>
      </c>
      <c r="J4931" s="12">
        <v>0</v>
      </c>
      <c r="K4931" s="12">
        <v>0</v>
      </c>
      <c r="L4931" s="12">
        <v>0</v>
      </c>
      <c r="M4931" s="12">
        <v>0</v>
      </c>
      <c r="N4931" s="12">
        <v>0</v>
      </c>
    </row>
    <row r="4932" spans="1:14">
      <c r="A4932" s="11" t="s">
        <v>1564</v>
      </c>
      <c r="B4932" s="12">
        <v>50</v>
      </c>
      <c r="C4932" s="12">
        <v>50</v>
      </c>
      <c r="D4932" s="12" t="s">
        <v>585</v>
      </c>
      <c r="E4932" s="12">
        <v>70</v>
      </c>
      <c r="F4932" s="73">
        <v>8</v>
      </c>
      <c r="G4932" s="73">
        <v>60</v>
      </c>
      <c r="H4932" s="12">
        <v>0</v>
      </c>
      <c r="I4932" s="12">
        <v>246</v>
      </c>
      <c r="J4932" s="12">
        <v>0</v>
      </c>
      <c r="K4932" s="12">
        <v>0</v>
      </c>
      <c r="L4932" s="12">
        <v>0</v>
      </c>
      <c r="M4932" s="12">
        <v>0</v>
      </c>
      <c r="N4932" s="12">
        <v>0</v>
      </c>
    </row>
    <row r="4933" spans="1:14">
      <c r="A4933" s="11" t="s">
        <v>1564</v>
      </c>
      <c r="B4933" s="12">
        <v>50</v>
      </c>
      <c r="C4933" s="12">
        <v>50</v>
      </c>
      <c r="D4933" s="12" t="s">
        <v>586</v>
      </c>
      <c r="E4933" s="12">
        <v>70</v>
      </c>
      <c r="F4933" s="73">
        <v>2</v>
      </c>
      <c r="G4933" s="73">
        <v>60</v>
      </c>
      <c r="H4933" s="12">
        <v>0</v>
      </c>
      <c r="I4933" s="12">
        <v>246</v>
      </c>
      <c r="J4933" s="12">
        <v>0</v>
      </c>
      <c r="K4933" s="12">
        <v>0</v>
      </c>
      <c r="L4933" s="12">
        <v>0</v>
      </c>
      <c r="M4933" s="12">
        <v>0</v>
      </c>
      <c r="N4933" s="12">
        <v>0</v>
      </c>
    </row>
    <row r="4934" spans="1:14">
      <c r="A4934" s="11" t="s">
        <v>1564</v>
      </c>
      <c r="B4934" s="12">
        <v>50</v>
      </c>
      <c r="C4934" s="12">
        <v>50</v>
      </c>
      <c r="D4934" s="12" t="s">
        <v>588</v>
      </c>
      <c r="E4934" s="12">
        <v>70</v>
      </c>
      <c r="F4934" s="73">
        <v>2</v>
      </c>
      <c r="G4934" s="73">
        <v>60</v>
      </c>
      <c r="H4934" s="12">
        <v>0</v>
      </c>
      <c r="I4934" s="12">
        <v>246</v>
      </c>
      <c r="J4934" s="12">
        <v>0</v>
      </c>
      <c r="K4934" s="12">
        <v>0</v>
      </c>
      <c r="L4934" s="12">
        <v>0</v>
      </c>
      <c r="M4934" s="12">
        <v>0</v>
      </c>
      <c r="N4934" s="12">
        <v>0</v>
      </c>
    </row>
    <row r="4935" spans="1:14">
      <c r="A4935" s="11" t="s">
        <v>1564</v>
      </c>
      <c r="B4935" s="12">
        <v>50</v>
      </c>
      <c r="C4935" s="12">
        <v>50</v>
      </c>
      <c r="D4935" s="12" t="s">
        <v>582</v>
      </c>
      <c r="E4935" s="12">
        <v>70</v>
      </c>
      <c r="F4935" s="73">
        <v>2</v>
      </c>
      <c r="G4935" s="73">
        <v>60</v>
      </c>
      <c r="H4935" s="12">
        <v>0</v>
      </c>
      <c r="I4935" s="12">
        <v>246</v>
      </c>
      <c r="J4935" s="12">
        <v>0</v>
      </c>
      <c r="K4935" s="12">
        <v>0</v>
      </c>
      <c r="L4935" s="12">
        <v>0</v>
      </c>
      <c r="M4935" s="12">
        <v>0</v>
      </c>
      <c r="N4935" s="12">
        <v>0</v>
      </c>
    </row>
    <row r="4936" spans="1:14">
      <c r="A4936" s="11" t="s">
        <v>1564</v>
      </c>
      <c r="B4936" s="12">
        <v>50</v>
      </c>
      <c r="C4936" s="12">
        <v>50</v>
      </c>
      <c r="D4936" s="12" t="s">
        <v>580</v>
      </c>
      <c r="E4936" s="12">
        <v>70</v>
      </c>
      <c r="F4936" s="73">
        <v>2</v>
      </c>
      <c r="G4936" s="73">
        <v>60</v>
      </c>
      <c r="H4936" s="12">
        <v>0</v>
      </c>
      <c r="I4936" s="12">
        <v>246</v>
      </c>
      <c r="J4936" s="12">
        <v>0</v>
      </c>
      <c r="K4936" s="12">
        <v>0</v>
      </c>
      <c r="L4936" s="12">
        <v>0</v>
      </c>
      <c r="M4936" s="12">
        <v>0</v>
      </c>
      <c r="N4936" s="12">
        <v>0</v>
      </c>
    </row>
    <row r="4937" spans="1:14">
      <c r="A4937" s="11" t="s">
        <v>1564</v>
      </c>
      <c r="B4937" s="12">
        <v>50</v>
      </c>
      <c r="C4937" s="12">
        <v>50</v>
      </c>
      <c r="D4937" s="12" t="s">
        <v>584</v>
      </c>
      <c r="E4937" s="12">
        <v>70</v>
      </c>
      <c r="F4937" s="73">
        <v>2</v>
      </c>
      <c r="G4937" s="73">
        <v>60</v>
      </c>
      <c r="H4937" s="12">
        <v>0</v>
      </c>
      <c r="I4937" s="12">
        <v>246</v>
      </c>
      <c r="J4937" s="12">
        <v>0</v>
      </c>
      <c r="K4937" s="12">
        <v>0</v>
      </c>
      <c r="L4937" s="12">
        <v>0</v>
      </c>
      <c r="M4937" s="12">
        <v>0</v>
      </c>
      <c r="N4937" s="12">
        <v>0</v>
      </c>
    </row>
    <row r="4938" spans="1:14" s="18" customFormat="1">
      <c r="A4938" s="17" t="s">
        <v>1564</v>
      </c>
      <c r="B4938" s="18">
        <v>50</v>
      </c>
      <c r="C4938" s="18">
        <v>50</v>
      </c>
      <c r="D4938" s="18" t="s">
        <v>1105</v>
      </c>
      <c r="E4938" s="18">
        <v>70</v>
      </c>
      <c r="F4938" s="29">
        <v>2</v>
      </c>
      <c r="G4938" s="29">
        <v>60</v>
      </c>
      <c r="H4938" s="18">
        <v>0</v>
      </c>
      <c r="I4938" s="18">
        <v>249</v>
      </c>
      <c r="J4938" s="18">
        <v>0</v>
      </c>
      <c r="K4938" s="18">
        <v>0</v>
      </c>
      <c r="L4938" s="12">
        <v>0</v>
      </c>
      <c r="M4938" s="12">
        <v>0</v>
      </c>
      <c r="N4938" s="12">
        <v>0</v>
      </c>
    </row>
    <row r="4939" spans="1:14" s="18" customFormat="1">
      <c r="A4939" s="17" t="s">
        <v>1564</v>
      </c>
      <c r="B4939" s="18">
        <v>50</v>
      </c>
      <c r="C4939" s="18">
        <v>50</v>
      </c>
      <c r="D4939" s="18" t="s">
        <v>1547</v>
      </c>
      <c r="E4939" s="18">
        <v>70</v>
      </c>
      <c r="F4939" s="29">
        <v>5</v>
      </c>
      <c r="G4939" s="22">
        <v>30</v>
      </c>
      <c r="H4939" s="18">
        <v>0</v>
      </c>
      <c r="I4939" s="18">
        <v>249</v>
      </c>
      <c r="J4939" s="18">
        <v>0</v>
      </c>
      <c r="K4939" s="18">
        <v>0</v>
      </c>
      <c r="L4939" s="12">
        <v>0</v>
      </c>
      <c r="M4939" s="12">
        <v>0</v>
      </c>
      <c r="N4939" s="12">
        <v>0</v>
      </c>
    </row>
    <row r="4941" spans="1:14">
      <c r="A4941" s="11" t="s">
        <v>1564</v>
      </c>
      <c r="B4941" s="12">
        <v>28</v>
      </c>
      <c r="C4941" s="12">
        <v>35</v>
      </c>
      <c r="D4941" s="12" t="s">
        <v>589</v>
      </c>
      <c r="E4941" s="12">
        <v>20</v>
      </c>
      <c r="F4941" s="73">
        <v>10</v>
      </c>
      <c r="G4941" s="21">
        <v>15</v>
      </c>
      <c r="H4941" s="12">
        <v>0</v>
      </c>
      <c r="I4941" s="12">
        <v>246</v>
      </c>
      <c r="J4941" s="12">
        <v>0</v>
      </c>
      <c r="K4941" s="12">
        <v>0</v>
      </c>
      <c r="L4941" s="12">
        <v>0</v>
      </c>
      <c r="M4941" s="12">
        <v>0</v>
      </c>
      <c r="N4941" s="12">
        <v>0</v>
      </c>
    </row>
    <row r="4942" spans="1:14">
      <c r="A4942" s="11" t="s">
        <v>1564</v>
      </c>
      <c r="B4942" s="12">
        <v>20</v>
      </c>
      <c r="C4942" s="12">
        <v>66</v>
      </c>
      <c r="D4942" s="12" t="s">
        <v>589</v>
      </c>
      <c r="E4942" s="12">
        <v>20</v>
      </c>
      <c r="F4942" s="73">
        <v>10</v>
      </c>
      <c r="G4942" s="21">
        <v>15</v>
      </c>
      <c r="H4942" s="12">
        <v>0</v>
      </c>
      <c r="I4942" s="12">
        <v>246</v>
      </c>
      <c r="J4942" s="12">
        <v>0</v>
      </c>
      <c r="K4942" s="12">
        <v>0</v>
      </c>
      <c r="L4942" s="12">
        <v>0</v>
      </c>
      <c r="M4942" s="12">
        <v>0</v>
      </c>
      <c r="N4942" s="12">
        <v>0</v>
      </c>
    </row>
    <row r="4943" spans="1:14">
      <c r="A4943" s="11" t="s">
        <v>1564</v>
      </c>
      <c r="B4943" s="12">
        <v>45</v>
      </c>
      <c r="C4943" s="12">
        <v>81</v>
      </c>
      <c r="D4943" s="12" t="s">
        <v>589</v>
      </c>
      <c r="E4943" s="12">
        <v>20</v>
      </c>
      <c r="F4943" s="73">
        <v>10</v>
      </c>
      <c r="G4943" s="21">
        <v>15</v>
      </c>
      <c r="H4943" s="12">
        <v>0</v>
      </c>
      <c r="I4943" s="12">
        <v>246</v>
      </c>
      <c r="J4943" s="12">
        <v>0</v>
      </c>
      <c r="K4943" s="12">
        <v>0</v>
      </c>
      <c r="L4943" s="12">
        <v>0</v>
      </c>
      <c r="M4943" s="12">
        <v>0</v>
      </c>
      <c r="N4943" s="12">
        <v>0</v>
      </c>
    </row>
    <row r="4944" spans="1:14">
      <c r="A4944" s="11" t="s">
        <v>1564</v>
      </c>
      <c r="B4944" s="12">
        <v>51</v>
      </c>
      <c r="C4944" s="12">
        <v>45</v>
      </c>
      <c r="D4944" s="12" t="s">
        <v>589</v>
      </c>
      <c r="E4944" s="12">
        <v>20</v>
      </c>
      <c r="F4944" s="73">
        <v>10</v>
      </c>
      <c r="G4944" s="21">
        <v>15</v>
      </c>
      <c r="H4944" s="12">
        <v>0</v>
      </c>
      <c r="I4944" s="12">
        <v>246</v>
      </c>
      <c r="J4944" s="12">
        <v>0</v>
      </c>
      <c r="K4944" s="12">
        <v>0</v>
      </c>
      <c r="L4944" s="12">
        <v>0</v>
      </c>
      <c r="M4944" s="12">
        <v>0</v>
      </c>
      <c r="N4944" s="12">
        <v>0</v>
      </c>
    </row>
    <row r="4945" spans="1:14">
      <c r="A4945" s="11" t="s">
        <v>1564</v>
      </c>
      <c r="B4945" s="12">
        <v>69</v>
      </c>
      <c r="C4945" s="12">
        <v>84</v>
      </c>
      <c r="D4945" s="12" t="s">
        <v>589</v>
      </c>
      <c r="E4945" s="12">
        <v>20</v>
      </c>
      <c r="F4945" s="73">
        <v>10</v>
      </c>
      <c r="G4945" s="21">
        <v>15</v>
      </c>
      <c r="H4945" s="12">
        <v>0</v>
      </c>
      <c r="I4945" s="12">
        <v>246</v>
      </c>
      <c r="J4945" s="12">
        <v>0</v>
      </c>
      <c r="K4945" s="12">
        <v>0</v>
      </c>
      <c r="L4945" s="12">
        <v>0</v>
      </c>
      <c r="M4945" s="12">
        <v>0</v>
      </c>
      <c r="N4945" s="12">
        <v>0</v>
      </c>
    </row>
    <row r="4946" spans="1:14">
      <c r="A4946" s="11" t="s">
        <v>1564</v>
      </c>
      <c r="B4946" s="12">
        <v>69</v>
      </c>
      <c r="C4946" s="12">
        <v>61</v>
      </c>
      <c r="D4946" s="12" t="s">
        <v>589</v>
      </c>
      <c r="E4946" s="12">
        <v>20</v>
      </c>
      <c r="F4946" s="73">
        <v>10</v>
      </c>
      <c r="G4946" s="21">
        <v>15</v>
      </c>
      <c r="H4946" s="12">
        <v>0</v>
      </c>
      <c r="I4946" s="12">
        <v>246</v>
      </c>
      <c r="J4946" s="12">
        <v>0</v>
      </c>
      <c r="K4946" s="12">
        <v>0</v>
      </c>
      <c r="L4946" s="12">
        <v>0</v>
      </c>
      <c r="M4946" s="12">
        <v>0</v>
      </c>
      <c r="N4946" s="12">
        <v>0</v>
      </c>
    </row>
    <row r="4947" spans="1:14">
      <c r="A4947" s="11" t="s">
        <v>1564</v>
      </c>
      <c r="B4947" s="12">
        <v>80</v>
      </c>
      <c r="C4947" s="12">
        <v>17</v>
      </c>
      <c r="D4947" s="12" t="s">
        <v>589</v>
      </c>
      <c r="E4947" s="12">
        <v>20</v>
      </c>
      <c r="F4947" s="73">
        <v>10</v>
      </c>
      <c r="G4947" s="21">
        <v>15</v>
      </c>
      <c r="H4947" s="12">
        <v>0</v>
      </c>
      <c r="I4947" s="12">
        <v>246</v>
      </c>
      <c r="J4947" s="12">
        <v>0</v>
      </c>
      <c r="K4947" s="12">
        <v>0</v>
      </c>
      <c r="L4947" s="12">
        <v>0</v>
      </c>
      <c r="M4947" s="12">
        <v>0</v>
      </c>
      <c r="N4947" s="12">
        <v>0</v>
      </c>
    </row>
    <row r="4948" spans="1:14">
      <c r="A4948" s="11" t="s">
        <v>1564</v>
      </c>
      <c r="B4948" s="12">
        <v>82</v>
      </c>
      <c r="C4948" s="12">
        <v>21</v>
      </c>
      <c r="D4948" s="12" t="s">
        <v>589</v>
      </c>
      <c r="E4948" s="12">
        <v>20</v>
      </c>
      <c r="F4948" s="73">
        <v>10</v>
      </c>
      <c r="G4948" s="21">
        <v>15</v>
      </c>
      <c r="H4948" s="12">
        <v>0</v>
      </c>
      <c r="I4948" s="12">
        <v>246</v>
      </c>
      <c r="J4948" s="12">
        <v>0</v>
      </c>
      <c r="K4948" s="12">
        <v>0</v>
      </c>
      <c r="L4948" s="12">
        <v>0</v>
      </c>
      <c r="M4948" s="12">
        <v>0</v>
      </c>
      <c r="N4948" s="12">
        <v>0</v>
      </c>
    </row>
    <row r="4949" spans="1:14">
      <c r="A4949" s="11" t="s">
        <v>1564</v>
      </c>
      <c r="B4949" s="12">
        <v>83</v>
      </c>
      <c r="C4949" s="12">
        <v>42</v>
      </c>
      <c r="D4949" s="12" t="s">
        <v>589</v>
      </c>
      <c r="E4949" s="12">
        <v>20</v>
      </c>
      <c r="F4949" s="73">
        <v>10</v>
      </c>
      <c r="G4949" s="21">
        <v>15</v>
      </c>
      <c r="H4949" s="12">
        <v>0</v>
      </c>
      <c r="I4949" s="12">
        <v>246</v>
      </c>
      <c r="J4949" s="12">
        <v>0</v>
      </c>
      <c r="K4949" s="12">
        <v>0</v>
      </c>
      <c r="L4949" s="12">
        <v>0</v>
      </c>
      <c r="M4949" s="12">
        <v>0</v>
      </c>
      <c r="N4949" s="12">
        <v>0</v>
      </c>
    </row>
    <row r="4950" spans="1:14">
      <c r="A4950" s="11" t="s">
        <v>1564</v>
      </c>
      <c r="B4950" s="12">
        <v>87</v>
      </c>
      <c r="C4950" s="12">
        <v>72</v>
      </c>
      <c r="D4950" s="12" t="s">
        <v>589</v>
      </c>
      <c r="E4950" s="12">
        <v>20</v>
      </c>
      <c r="F4950" s="73">
        <v>10</v>
      </c>
      <c r="G4950" s="21">
        <v>15</v>
      </c>
      <c r="H4950" s="12">
        <v>0</v>
      </c>
      <c r="I4950" s="12">
        <v>246</v>
      </c>
      <c r="J4950" s="12">
        <v>0</v>
      </c>
      <c r="K4950" s="12">
        <v>0</v>
      </c>
      <c r="L4950" s="12">
        <v>0</v>
      </c>
      <c r="M4950" s="12">
        <v>0</v>
      </c>
      <c r="N4950" s="12">
        <v>0</v>
      </c>
    </row>
    <row r="4952" spans="1:14">
      <c r="A4952" s="11" t="s">
        <v>1565</v>
      </c>
    </row>
    <row r="4953" spans="1:14">
      <c r="A4953" s="11" t="s">
        <v>1566</v>
      </c>
      <c r="B4953" s="12">
        <v>100</v>
      </c>
      <c r="C4953" s="12">
        <v>100</v>
      </c>
      <c r="D4953" s="12" t="s">
        <v>589</v>
      </c>
      <c r="E4953" s="12">
        <v>100</v>
      </c>
      <c r="F4953" s="73">
        <v>30</v>
      </c>
      <c r="G4953" s="73">
        <v>60</v>
      </c>
      <c r="H4953" s="12">
        <v>0</v>
      </c>
      <c r="I4953" s="12">
        <v>246</v>
      </c>
      <c r="J4953" s="12">
        <v>0</v>
      </c>
      <c r="K4953" s="12">
        <v>0</v>
      </c>
      <c r="L4953" s="12">
        <v>0</v>
      </c>
      <c r="M4953" s="12">
        <v>0</v>
      </c>
      <c r="N4953" s="12">
        <v>0</v>
      </c>
    </row>
    <row r="4954" spans="1:14">
      <c r="A4954" s="11" t="s">
        <v>1566</v>
      </c>
      <c r="B4954" s="12">
        <v>100</v>
      </c>
      <c r="C4954" s="12">
        <v>100</v>
      </c>
      <c r="D4954" s="12" t="s">
        <v>587</v>
      </c>
      <c r="E4954" s="12">
        <v>100</v>
      </c>
      <c r="F4954" s="73">
        <v>30</v>
      </c>
      <c r="G4954" s="73">
        <v>60</v>
      </c>
      <c r="H4954" s="12">
        <v>0</v>
      </c>
      <c r="I4954" s="12">
        <v>246</v>
      </c>
      <c r="J4954" s="12">
        <v>0</v>
      </c>
      <c r="K4954" s="12">
        <v>0</v>
      </c>
      <c r="L4954" s="12">
        <v>0</v>
      </c>
      <c r="M4954" s="12">
        <v>0</v>
      </c>
      <c r="N4954" s="12">
        <v>0</v>
      </c>
    </row>
    <row r="4955" spans="1:14">
      <c r="A4955" s="11" t="s">
        <v>1566</v>
      </c>
      <c r="B4955" s="12">
        <v>100</v>
      </c>
      <c r="C4955" s="12">
        <v>100</v>
      </c>
      <c r="D4955" s="12" t="s">
        <v>583</v>
      </c>
      <c r="E4955" s="12">
        <v>100</v>
      </c>
      <c r="F4955" s="73">
        <v>30</v>
      </c>
      <c r="G4955" s="73">
        <v>60</v>
      </c>
      <c r="H4955" s="12">
        <v>0</v>
      </c>
      <c r="I4955" s="12">
        <v>246</v>
      </c>
      <c r="J4955" s="12">
        <v>0</v>
      </c>
      <c r="K4955" s="12">
        <v>0</v>
      </c>
      <c r="L4955" s="12">
        <v>0</v>
      </c>
      <c r="M4955" s="12">
        <v>0</v>
      </c>
      <c r="N4955" s="12">
        <v>0</v>
      </c>
    </row>
    <row r="4956" spans="1:14">
      <c r="A4956" s="11" t="s">
        <v>1566</v>
      </c>
      <c r="B4956" s="12">
        <v>100</v>
      </c>
      <c r="C4956" s="12">
        <v>100</v>
      </c>
      <c r="D4956" s="12" t="s">
        <v>581</v>
      </c>
      <c r="E4956" s="12">
        <v>100</v>
      </c>
      <c r="F4956" s="73">
        <v>30</v>
      </c>
      <c r="G4956" s="73">
        <v>60</v>
      </c>
      <c r="H4956" s="12">
        <v>0</v>
      </c>
      <c r="I4956" s="12">
        <v>246</v>
      </c>
      <c r="J4956" s="12">
        <v>0</v>
      </c>
      <c r="K4956" s="12">
        <v>0</v>
      </c>
      <c r="L4956" s="12">
        <v>0</v>
      </c>
      <c r="M4956" s="12">
        <v>0</v>
      </c>
      <c r="N4956" s="12">
        <v>0</v>
      </c>
    </row>
    <row r="4957" spans="1:14">
      <c r="A4957" s="11" t="s">
        <v>1566</v>
      </c>
      <c r="B4957" s="12">
        <v>100</v>
      </c>
      <c r="C4957" s="12">
        <v>100</v>
      </c>
      <c r="D4957" s="12" t="s">
        <v>585</v>
      </c>
      <c r="E4957" s="12">
        <v>100</v>
      </c>
      <c r="F4957" s="73">
        <v>30</v>
      </c>
      <c r="G4957" s="73">
        <v>60</v>
      </c>
      <c r="H4957" s="12">
        <v>0</v>
      </c>
      <c r="I4957" s="12">
        <v>246</v>
      </c>
      <c r="J4957" s="12">
        <v>0</v>
      </c>
      <c r="K4957" s="12">
        <v>0</v>
      </c>
      <c r="L4957" s="12">
        <v>0</v>
      </c>
      <c r="M4957" s="12">
        <v>0</v>
      </c>
      <c r="N4957" s="12">
        <v>0</v>
      </c>
    </row>
    <row r="4958" spans="1:14">
      <c r="A4958" s="11" t="s">
        <v>1566</v>
      </c>
      <c r="B4958" s="12">
        <v>100</v>
      </c>
      <c r="C4958" s="12">
        <v>100</v>
      </c>
      <c r="D4958" s="12" t="s">
        <v>588</v>
      </c>
      <c r="E4958" s="12">
        <v>70</v>
      </c>
      <c r="F4958" s="73">
        <v>2</v>
      </c>
      <c r="G4958" s="73">
        <v>60</v>
      </c>
      <c r="H4958" s="12">
        <v>0</v>
      </c>
      <c r="I4958" s="12">
        <v>246</v>
      </c>
      <c r="J4958" s="12">
        <v>0</v>
      </c>
      <c r="K4958" s="12">
        <v>0</v>
      </c>
      <c r="L4958" s="12">
        <v>0</v>
      </c>
      <c r="M4958" s="12">
        <v>0</v>
      </c>
      <c r="N4958" s="12">
        <v>0</v>
      </c>
    </row>
    <row r="4959" spans="1:14">
      <c r="A4959" s="11" t="s">
        <v>1566</v>
      </c>
      <c r="B4959" s="12">
        <v>100</v>
      </c>
      <c r="C4959" s="12">
        <v>100</v>
      </c>
      <c r="D4959" s="12" t="s">
        <v>586</v>
      </c>
      <c r="E4959" s="12">
        <v>70</v>
      </c>
      <c r="F4959" s="73">
        <v>2</v>
      </c>
      <c r="G4959" s="73">
        <v>60</v>
      </c>
      <c r="H4959" s="12">
        <v>0</v>
      </c>
      <c r="I4959" s="12">
        <v>246</v>
      </c>
      <c r="J4959" s="12">
        <v>0</v>
      </c>
      <c r="K4959" s="12">
        <v>0</v>
      </c>
      <c r="L4959" s="12">
        <v>0</v>
      </c>
      <c r="M4959" s="12">
        <v>0</v>
      </c>
      <c r="N4959" s="12">
        <v>0</v>
      </c>
    </row>
    <row r="4960" spans="1:14">
      <c r="A4960" s="11" t="s">
        <v>1566</v>
      </c>
      <c r="B4960" s="12">
        <v>100</v>
      </c>
      <c r="C4960" s="12">
        <v>100</v>
      </c>
      <c r="D4960" s="12" t="s">
        <v>582</v>
      </c>
      <c r="E4960" s="12">
        <v>70</v>
      </c>
      <c r="F4960" s="73">
        <v>2</v>
      </c>
      <c r="G4960" s="73">
        <v>60</v>
      </c>
      <c r="H4960" s="12">
        <v>0</v>
      </c>
      <c r="I4960" s="12">
        <v>246</v>
      </c>
      <c r="J4960" s="12">
        <v>0</v>
      </c>
      <c r="K4960" s="12">
        <v>0</v>
      </c>
      <c r="L4960" s="12">
        <v>0</v>
      </c>
      <c r="M4960" s="12">
        <v>0</v>
      </c>
      <c r="N4960" s="12">
        <v>0</v>
      </c>
    </row>
    <row r="4961" spans="1:14">
      <c r="A4961" s="11" t="s">
        <v>1566</v>
      </c>
      <c r="B4961" s="12">
        <v>100</v>
      </c>
      <c r="C4961" s="12">
        <v>100</v>
      </c>
      <c r="D4961" s="12" t="s">
        <v>580</v>
      </c>
      <c r="E4961" s="12">
        <v>70</v>
      </c>
      <c r="F4961" s="73">
        <v>2</v>
      </c>
      <c r="G4961" s="73">
        <v>60</v>
      </c>
      <c r="H4961" s="12">
        <v>0</v>
      </c>
      <c r="I4961" s="12">
        <v>246</v>
      </c>
      <c r="J4961" s="12">
        <v>0</v>
      </c>
      <c r="K4961" s="12">
        <v>0</v>
      </c>
      <c r="L4961" s="12">
        <v>0</v>
      </c>
      <c r="M4961" s="12">
        <v>0</v>
      </c>
      <c r="N4961" s="12">
        <v>0</v>
      </c>
    </row>
    <row r="4962" spans="1:14">
      <c r="A4962" s="11" t="s">
        <v>1566</v>
      </c>
      <c r="B4962" s="12">
        <v>100</v>
      </c>
      <c r="C4962" s="12">
        <v>100</v>
      </c>
      <c r="D4962" s="12" t="s">
        <v>584</v>
      </c>
      <c r="E4962" s="12">
        <v>70</v>
      </c>
      <c r="F4962" s="73">
        <v>2</v>
      </c>
      <c r="G4962" s="73">
        <v>60</v>
      </c>
      <c r="H4962" s="12">
        <v>0</v>
      </c>
      <c r="I4962" s="12">
        <v>246</v>
      </c>
      <c r="J4962" s="12">
        <v>0</v>
      </c>
      <c r="K4962" s="12">
        <v>0</v>
      </c>
      <c r="L4962" s="12">
        <v>0</v>
      </c>
      <c r="M4962" s="12">
        <v>0</v>
      </c>
      <c r="N4962" s="12">
        <v>0</v>
      </c>
    </row>
    <row r="4963" spans="1:14" s="18" customFormat="1">
      <c r="A4963" s="17" t="s">
        <v>1566</v>
      </c>
      <c r="B4963" s="18">
        <v>100</v>
      </c>
      <c r="C4963" s="18">
        <v>100</v>
      </c>
      <c r="D4963" s="18" t="s">
        <v>1539</v>
      </c>
      <c r="E4963" s="18">
        <v>100</v>
      </c>
      <c r="F4963" s="29">
        <v>2</v>
      </c>
      <c r="G4963" s="29">
        <v>60</v>
      </c>
      <c r="H4963" s="18">
        <v>0</v>
      </c>
      <c r="I4963" s="18">
        <v>249</v>
      </c>
      <c r="J4963" s="18">
        <v>0</v>
      </c>
      <c r="K4963" s="18">
        <v>0</v>
      </c>
      <c r="L4963" s="12">
        <v>0</v>
      </c>
      <c r="M4963" s="12">
        <v>0</v>
      </c>
      <c r="N4963" s="12">
        <v>0</v>
      </c>
    </row>
    <row r="4965" spans="1:14">
      <c r="A4965" s="11" t="s">
        <v>1566</v>
      </c>
      <c r="B4965" s="12">
        <v>52</v>
      </c>
      <c r="C4965" s="12">
        <v>162</v>
      </c>
      <c r="D4965" s="12" t="s">
        <v>589</v>
      </c>
      <c r="E4965" s="12">
        <v>30</v>
      </c>
      <c r="F4965" s="73">
        <v>15</v>
      </c>
      <c r="G4965" s="21">
        <v>12</v>
      </c>
      <c r="H4965" s="12">
        <v>0</v>
      </c>
      <c r="I4965" s="12">
        <v>246</v>
      </c>
      <c r="J4965" s="12">
        <v>0</v>
      </c>
      <c r="K4965" s="12">
        <v>0</v>
      </c>
      <c r="L4965" s="12">
        <v>0</v>
      </c>
      <c r="M4965" s="12">
        <v>0</v>
      </c>
      <c r="N4965" s="12">
        <v>0</v>
      </c>
    </row>
    <row r="4966" spans="1:14">
      <c r="A4966" s="11" t="s">
        <v>1566</v>
      </c>
      <c r="B4966" s="12">
        <v>52</v>
      </c>
      <c r="C4966" s="12">
        <v>162</v>
      </c>
      <c r="D4966" s="12" t="s">
        <v>587</v>
      </c>
      <c r="E4966" s="12">
        <v>30</v>
      </c>
      <c r="F4966" s="73">
        <v>15</v>
      </c>
      <c r="G4966" s="21">
        <v>12</v>
      </c>
      <c r="H4966" s="12">
        <v>0</v>
      </c>
      <c r="I4966" s="12">
        <v>246</v>
      </c>
      <c r="J4966" s="12">
        <v>0</v>
      </c>
      <c r="K4966" s="12">
        <v>0</v>
      </c>
      <c r="L4966" s="12">
        <v>0</v>
      </c>
      <c r="M4966" s="12">
        <v>0</v>
      </c>
      <c r="N4966" s="12">
        <v>0</v>
      </c>
    </row>
    <row r="4967" spans="1:14">
      <c r="A4967" s="11" t="s">
        <v>1566</v>
      </c>
      <c r="B4967" s="12">
        <v>52</v>
      </c>
      <c r="C4967" s="12">
        <v>162</v>
      </c>
      <c r="D4967" s="12" t="s">
        <v>583</v>
      </c>
      <c r="E4967" s="12">
        <v>30</v>
      </c>
      <c r="F4967" s="73">
        <v>15</v>
      </c>
      <c r="G4967" s="21">
        <v>12</v>
      </c>
      <c r="H4967" s="12">
        <v>0</v>
      </c>
      <c r="I4967" s="12">
        <v>246</v>
      </c>
      <c r="J4967" s="12">
        <v>0</v>
      </c>
      <c r="K4967" s="12">
        <v>0</v>
      </c>
      <c r="L4967" s="12">
        <v>0</v>
      </c>
      <c r="M4967" s="12">
        <v>0</v>
      </c>
      <c r="N4967" s="12">
        <v>0</v>
      </c>
    </row>
    <row r="4968" spans="1:14">
      <c r="A4968" s="11" t="s">
        <v>1566</v>
      </c>
      <c r="B4968" s="12">
        <v>52</v>
      </c>
      <c r="C4968" s="12">
        <v>162</v>
      </c>
      <c r="D4968" s="12" t="s">
        <v>581</v>
      </c>
      <c r="E4968" s="12">
        <v>30</v>
      </c>
      <c r="F4968" s="73">
        <v>15</v>
      </c>
      <c r="G4968" s="21">
        <v>12</v>
      </c>
      <c r="H4968" s="12">
        <v>0</v>
      </c>
      <c r="I4968" s="12">
        <v>246</v>
      </c>
      <c r="J4968" s="12">
        <v>0</v>
      </c>
      <c r="K4968" s="12">
        <v>0</v>
      </c>
      <c r="L4968" s="12">
        <v>0</v>
      </c>
      <c r="M4968" s="12">
        <v>0</v>
      </c>
      <c r="N4968" s="12">
        <v>0</v>
      </c>
    </row>
    <row r="4969" spans="1:14">
      <c r="A4969" s="11" t="s">
        <v>1566</v>
      </c>
      <c r="B4969" s="12">
        <v>52</v>
      </c>
      <c r="C4969" s="12">
        <v>162</v>
      </c>
      <c r="D4969" s="12" t="s">
        <v>585</v>
      </c>
      <c r="E4969" s="12">
        <v>30</v>
      </c>
      <c r="F4969" s="73">
        <v>15</v>
      </c>
      <c r="G4969" s="21">
        <v>12</v>
      </c>
      <c r="H4969" s="12">
        <v>0</v>
      </c>
      <c r="I4969" s="12">
        <v>246</v>
      </c>
      <c r="J4969" s="12">
        <v>0</v>
      </c>
      <c r="K4969" s="12">
        <v>0</v>
      </c>
      <c r="L4969" s="12">
        <v>0</v>
      </c>
      <c r="M4969" s="12">
        <v>0</v>
      </c>
      <c r="N4969" s="12">
        <v>0</v>
      </c>
    </row>
    <row r="4970" spans="1:14" s="18" customFormat="1">
      <c r="A4970" s="17" t="s">
        <v>1566</v>
      </c>
      <c r="B4970" s="18">
        <v>52</v>
      </c>
      <c r="C4970" s="18">
        <v>162</v>
      </c>
      <c r="D4970" s="18" t="s">
        <v>1547</v>
      </c>
      <c r="E4970" s="18">
        <v>100</v>
      </c>
      <c r="F4970" s="29">
        <v>1</v>
      </c>
      <c r="G4970" s="22">
        <v>30</v>
      </c>
      <c r="H4970" s="18">
        <v>0</v>
      </c>
      <c r="I4970" s="18">
        <v>249</v>
      </c>
      <c r="J4970" s="18">
        <v>0</v>
      </c>
      <c r="K4970" s="18">
        <v>0</v>
      </c>
      <c r="L4970" s="12">
        <v>0</v>
      </c>
      <c r="M4970" s="12">
        <v>0</v>
      </c>
      <c r="N4970" s="12">
        <v>0</v>
      </c>
    </row>
    <row r="4971" spans="1:14">
      <c r="A4971" s="11" t="s">
        <v>1566</v>
      </c>
      <c r="B4971" s="12">
        <v>162</v>
      </c>
      <c r="C4971" s="12">
        <v>165</v>
      </c>
      <c r="D4971" s="12" t="s">
        <v>589</v>
      </c>
      <c r="E4971" s="12">
        <v>20</v>
      </c>
      <c r="F4971" s="73">
        <v>5</v>
      </c>
      <c r="G4971" s="21">
        <v>12</v>
      </c>
      <c r="H4971" s="12">
        <v>0</v>
      </c>
      <c r="I4971" s="12">
        <v>246</v>
      </c>
      <c r="J4971" s="12">
        <v>0</v>
      </c>
      <c r="K4971" s="12">
        <v>0</v>
      </c>
      <c r="L4971" s="12">
        <v>0</v>
      </c>
      <c r="M4971" s="12">
        <v>0</v>
      </c>
      <c r="N4971" s="12">
        <v>0</v>
      </c>
    </row>
    <row r="4972" spans="1:14">
      <c r="A4972" s="11" t="s">
        <v>1566</v>
      </c>
      <c r="B4972" s="12">
        <v>162</v>
      </c>
      <c r="C4972" s="12">
        <v>165</v>
      </c>
      <c r="D4972" s="12" t="s">
        <v>587</v>
      </c>
      <c r="E4972" s="12">
        <v>20</v>
      </c>
      <c r="F4972" s="73">
        <v>5</v>
      </c>
      <c r="G4972" s="21">
        <v>12</v>
      </c>
      <c r="H4972" s="12">
        <v>0</v>
      </c>
      <c r="I4972" s="12">
        <v>246</v>
      </c>
      <c r="J4972" s="12">
        <v>0</v>
      </c>
      <c r="K4972" s="12">
        <v>0</v>
      </c>
      <c r="L4972" s="12">
        <v>0</v>
      </c>
      <c r="M4972" s="12">
        <v>0</v>
      </c>
      <c r="N4972" s="12">
        <v>0</v>
      </c>
    </row>
    <row r="4973" spans="1:14">
      <c r="A4973" s="11" t="s">
        <v>1566</v>
      </c>
      <c r="B4973" s="12">
        <v>162</v>
      </c>
      <c r="C4973" s="12">
        <v>165</v>
      </c>
      <c r="D4973" s="12" t="s">
        <v>583</v>
      </c>
      <c r="E4973" s="12">
        <v>20</v>
      </c>
      <c r="F4973" s="73">
        <v>5</v>
      </c>
      <c r="G4973" s="21">
        <v>12</v>
      </c>
      <c r="H4973" s="12">
        <v>0</v>
      </c>
      <c r="I4973" s="12">
        <v>246</v>
      </c>
      <c r="J4973" s="12">
        <v>0</v>
      </c>
      <c r="K4973" s="12">
        <v>0</v>
      </c>
      <c r="L4973" s="12">
        <v>0</v>
      </c>
      <c r="M4973" s="12">
        <v>0</v>
      </c>
      <c r="N4973" s="12">
        <v>0</v>
      </c>
    </row>
    <row r="4974" spans="1:14">
      <c r="A4974" s="11" t="s">
        <v>1566</v>
      </c>
      <c r="B4974" s="12">
        <v>162</v>
      </c>
      <c r="C4974" s="12">
        <v>165</v>
      </c>
      <c r="D4974" s="12" t="s">
        <v>581</v>
      </c>
      <c r="E4974" s="12">
        <v>20</v>
      </c>
      <c r="F4974" s="73">
        <v>5</v>
      </c>
      <c r="G4974" s="21">
        <v>12</v>
      </c>
      <c r="H4974" s="12">
        <v>0</v>
      </c>
      <c r="I4974" s="12">
        <v>246</v>
      </c>
      <c r="J4974" s="12">
        <v>0</v>
      </c>
      <c r="K4974" s="12">
        <v>0</v>
      </c>
      <c r="L4974" s="12">
        <v>0</v>
      </c>
      <c r="M4974" s="12">
        <v>0</v>
      </c>
      <c r="N4974" s="12">
        <v>0</v>
      </c>
    </row>
    <row r="4975" spans="1:14">
      <c r="A4975" s="11" t="s">
        <v>1566</v>
      </c>
      <c r="B4975" s="12">
        <v>162</v>
      </c>
      <c r="C4975" s="12">
        <v>165</v>
      </c>
      <c r="D4975" s="12" t="s">
        <v>585</v>
      </c>
      <c r="E4975" s="12">
        <v>20</v>
      </c>
      <c r="F4975" s="73">
        <v>5</v>
      </c>
      <c r="G4975" s="21">
        <v>12</v>
      </c>
      <c r="H4975" s="12">
        <v>0</v>
      </c>
      <c r="I4975" s="12">
        <v>246</v>
      </c>
      <c r="J4975" s="12">
        <v>0</v>
      </c>
      <c r="K4975" s="12">
        <v>0</v>
      </c>
      <c r="L4975" s="12">
        <v>0</v>
      </c>
      <c r="M4975" s="12">
        <v>0</v>
      </c>
      <c r="N4975" s="12">
        <v>0</v>
      </c>
    </row>
    <row r="4976" spans="1:14" s="18" customFormat="1">
      <c r="A4976" s="17" t="s">
        <v>1566</v>
      </c>
      <c r="B4976" s="18">
        <v>162</v>
      </c>
      <c r="C4976" s="18">
        <v>165</v>
      </c>
      <c r="D4976" s="18" t="s">
        <v>1547</v>
      </c>
      <c r="E4976" s="18">
        <v>100</v>
      </c>
      <c r="F4976" s="29">
        <v>1</v>
      </c>
      <c r="G4976" s="22">
        <v>30</v>
      </c>
      <c r="H4976" s="18">
        <v>0</v>
      </c>
      <c r="I4976" s="18">
        <v>249</v>
      </c>
      <c r="J4976" s="18">
        <v>0</v>
      </c>
      <c r="K4976" s="18">
        <v>0</v>
      </c>
      <c r="L4976" s="12">
        <v>0</v>
      </c>
      <c r="M4976" s="12">
        <v>0</v>
      </c>
      <c r="N4976" s="12">
        <v>0</v>
      </c>
    </row>
    <row r="4977" spans="1:14">
      <c r="A4977" s="11" t="s">
        <v>1566</v>
      </c>
      <c r="B4977" s="12">
        <v>128</v>
      </c>
      <c r="C4977" s="12">
        <v>132</v>
      </c>
      <c r="D4977" s="12" t="s">
        <v>589</v>
      </c>
      <c r="E4977" s="12">
        <v>20</v>
      </c>
      <c r="F4977" s="73">
        <v>5</v>
      </c>
      <c r="G4977" s="21">
        <v>12</v>
      </c>
      <c r="H4977" s="12">
        <v>0</v>
      </c>
      <c r="I4977" s="12">
        <v>246</v>
      </c>
      <c r="J4977" s="12">
        <v>0</v>
      </c>
      <c r="K4977" s="12">
        <v>0</v>
      </c>
      <c r="L4977" s="12">
        <v>0</v>
      </c>
      <c r="M4977" s="12">
        <v>0</v>
      </c>
      <c r="N4977" s="12">
        <v>0</v>
      </c>
    </row>
    <row r="4978" spans="1:14">
      <c r="A4978" s="11" t="s">
        <v>1566</v>
      </c>
      <c r="B4978" s="12">
        <v>128</v>
      </c>
      <c r="C4978" s="12">
        <v>132</v>
      </c>
      <c r="D4978" s="12" t="s">
        <v>587</v>
      </c>
      <c r="E4978" s="12">
        <v>20</v>
      </c>
      <c r="F4978" s="73">
        <v>5</v>
      </c>
      <c r="G4978" s="21">
        <v>12</v>
      </c>
      <c r="H4978" s="12">
        <v>0</v>
      </c>
      <c r="I4978" s="12">
        <v>246</v>
      </c>
      <c r="J4978" s="12">
        <v>0</v>
      </c>
      <c r="K4978" s="12">
        <v>0</v>
      </c>
      <c r="L4978" s="12">
        <v>0</v>
      </c>
      <c r="M4978" s="12">
        <v>0</v>
      </c>
      <c r="N4978" s="12">
        <v>0</v>
      </c>
    </row>
    <row r="4979" spans="1:14">
      <c r="A4979" s="11" t="s">
        <v>1566</v>
      </c>
      <c r="B4979" s="12">
        <v>128</v>
      </c>
      <c r="C4979" s="12">
        <v>132</v>
      </c>
      <c r="D4979" s="12" t="s">
        <v>583</v>
      </c>
      <c r="E4979" s="12">
        <v>20</v>
      </c>
      <c r="F4979" s="73">
        <v>5</v>
      </c>
      <c r="G4979" s="21">
        <v>12</v>
      </c>
      <c r="H4979" s="12">
        <v>0</v>
      </c>
      <c r="I4979" s="12">
        <v>246</v>
      </c>
      <c r="J4979" s="12">
        <v>0</v>
      </c>
      <c r="K4979" s="12">
        <v>0</v>
      </c>
      <c r="L4979" s="12">
        <v>0</v>
      </c>
      <c r="M4979" s="12">
        <v>0</v>
      </c>
      <c r="N4979" s="12">
        <v>0</v>
      </c>
    </row>
    <row r="4980" spans="1:14">
      <c r="A4980" s="11" t="s">
        <v>1566</v>
      </c>
      <c r="B4980" s="12">
        <v>128</v>
      </c>
      <c r="C4980" s="12">
        <v>132</v>
      </c>
      <c r="D4980" s="12" t="s">
        <v>581</v>
      </c>
      <c r="E4980" s="12">
        <v>20</v>
      </c>
      <c r="F4980" s="73">
        <v>5</v>
      </c>
      <c r="G4980" s="21">
        <v>12</v>
      </c>
      <c r="H4980" s="12">
        <v>0</v>
      </c>
      <c r="I4980" s="12">
        <v>246</v>
      </c>
      <c r="J4980" s="12">
        <v>0</v>
      </c>
      <c r="K4980" s="12">
        <v>0</v>
      </c>
      <c r="L4980" s="12">
        <v>0</v>
      </c>
      <c r="M4980" s="12">
        <v>0</v>
      </c>
      <c r="N4980" s="12">
        <v>0</v>
      </c>
    </row>
    <row r="4981" spans="1:14">
      <c r="A4981" s="11" t="s">
        <v>1566</v>
      </c>
      <c r="B4981" s="12">
        <v>128</v>
      </c>
      <c r="C4981" s="12">
        <v>132</v>
      </c>
      <c r="D4981" s="12" t="s">
        <v>585</v>
      </c>
      <c r="E4981" s="12">
        <v>20</v>
      </c>
      <c r="F4981" s="73">
        <v>5</v>
      </c>
      <c r="G4981" s="21">
        <v>12</v>
      </c>
      <c r="H4981" s="12">
        <v>0</v>
      </c>
      <c r="I4981" s="12">
        <v>246</v>
      </c>
      <c r="J4981" s="12">
        <v>0</v>
      </c>
      <c r="K4981" s="12">
        <v>0</v>
      </c>
      <c r="L4981" s="12">
        <v>0</v>
      </c>
      <c r="M4981" s="12">
        <v>0</v>
      </c>
      <c r="N4981" s="12">
        <v>0</v>
      </c>
    </row>
    <row r="4982" spans="1:14" s="18" customFormat="1">
      <c r="A4982" s="17" t="s">
        <v>1566</v>
      </c>
      <c r="B4982" s="18">
        <v>128</v>
      </c>
      <c r="C4982" s="18">
        <v>132</v>
      </c>
      <c r="D4982" s="18" t="s">
        <v>1547</v>
      </c>
      <c r="E4982" s="18">
        <v>100</v>
      </c>
      <c r="F4982" s="29">
        <v>1</v>
      </c>
      <c r="G4982" s="22">
        <v>30</v>
      </c>
      <c r="H4982" s="18">
        <v>0</v>
      </c>
      <c r="I4982" s="18">
        <v>249</v>
      </c>
      <c r="J4982" s="18">
        <v>0</v>
      </c>
      <c r="K4982" s="18">
        <v>0</v>
      </c>
      <c r="L4982" s="12">
        <v>0</v>
      </c>
      <c r="M4982" s="12">
        <v>0</v>
      </c>
      <c r="N4982" s="12">
        <v>0</v>
      </c>
    </row>
    <row r="4983" spans="1:14">
      <c r="A4983" s="11" t="s">
        <v>1566</v>
      </c>
      <c r="B4983" s="12">
        <v>126</v>
      </c>
      <c r="C4983" s="12">
        <v>98</v>
      </c>
      <c r="D4983" s="12" t="s">
        <v>589</v>
      </c>
      <c r="E4983" s="12">
        <v>20</v>
      </c>
      <c r="F4983" s="73">
        <v>5</v>
      </c>
      <c r="G4983" s="21">
        <v>12</v>
      </c>
      <c r="H4983" s="12">
        <v>0</v>
      </c>
      <c r="I4983" s="12">
        <v>246</v>
      </c>
      <c r="J4983" s="12">
        <v>0</v>
      </c>
      <c r="K4983" s="12">
        <v>0</v>
      </c>
      <c r="L4983" s="12">
        <v>0</v>
      </c>
      <c r="M4983" s="12">
        <v>0</v>
      </c>
      <c r="N4983" s="12">
        <v>0</v>
      </c>
    </row>
    <row r="4984" spans="1:14">
      <c r="A4984" s="11" t="s">
        <v>1566</v>
      </c>
      <c r="B4984" s="12">
        <v>126</v>
      </c>
      <c r="C4984" s="12">
        <v>98</v>
      </c>
      <c r="D4984" s="12" t="s">
        <v>587</v>
      </c>
      <c r="E4984" s="12">
        <v>20</v>
      </c>
      <c r="F4984" s="73">
        <v>5</v>
      </c>
      <c r="G4984" s="21">
        <v>12</v>
      </c>
      <c r="H4984" s="12">
        <v>0</v>
      </c>
      <c r="I4984" s="12">
        <v>246</v>
      </c>
      <c r="J4984" s="12">
        <v>0</v>
      </c>
      <c r="K4984" s="12">
        <v>0</v>
      </c>
      <c r="L4984" s="12">
        <v>0</v>
      </c>
      <c r="M4984" s="12">
        <v>0</v>
      </c>
      <c r="N4984" s="12">
        <v>0</v>
      </c>
    </row>
    <row r="4985" spans="1:14">
      <c r="A4985" s="11" t="s">
        <v>1566</v>
      </c>
      <c r="B4985" s="12">
        <v>126</v>
      </c>
      <c r="C4985" s="12">
        <v>98</v>
      </c>
      <c r="D4985" s="12" t="s">
        <v>583</v>
      </c>
      <c r="E4985" s="12">
        <v>20</v>
      </c>
      <c r="F4985" s="73">
        <v>5</v>
      </c>
      <c r="G4985" s="21">
        <v>12</v>
      </c>
      <c r="H4985" s="12">
        <v>0</v>
      </c>
      <c r="I4985" s="12">
        <v>246</v>
      </c>
      <c r="J4985" s="12">
        <v>0</v>
      </c>
      <c r="K4985" s="12">
        <v>0</v>
      </c>
      <c r="L4985" s="12">
        <v>0</v>
      </c>
      <c r="M4985" s="12">
        <v>0</v>
      </c>
      <c r="N4985" s="12">
        <v>0</v>
      </c>
    </row>
    <row r="4986" spans="1:14">
      <c r="A4986" s="11" t="s">
        <v>1566</v>
      </c>
      <c r="B4986" s="12">
        <v>126</v>
      </c>
      <c r="C4986" s="12">
        <v>98</v>
      </c>
      <c r="D4986" s="12" t="s">
        <v>581</v>
      </c>
      <c r="E4986" s="12">
        <v>20</v>
      </c>
      <c r="F4986" s="73">
        <v>5</v>
      </c>
      <c r="G4986" s="21">
        <v>12</v>
      </c>
      <c r="H4986" s="12">
        <v>0</v>
      </c>
      <c r="I4986" s="12">
        <v>246</v>
      </c>
      <c r="J4986" s="12">
        <v>0</v>
      </c>
      <c r="K4986" s="12">
        <v>0</v>
      </c>
      <c r="L4986" s="12">
        <v>0</v>
      </c>
      <c r="M4986" s="12">
        <v>0</v>
      </c>
      <c r="N4986" s="12">
        <v>0</v>
      </c>
    </row>
    <row r="4987" spans="1:14">
      <c r="A4987" s="11" t="s">
        <v>1566</v>
      </c>
      <c r="B4987" s="12">
        <v>126</v>
      </c>
      <c r="C4987" s="12">
        <v>98</v>
      </c>
      <c r="D4987" s="12" t="s">
        <v>585</v>
      </c>
      <c r="E4987" s="12">
        <v>20</v>
      </c>
      <c r="F4987" s="73">
        <v>5</v>
      </c>
      <c r="G4987" s="21">
        <v>12</v>
      </c>
      <c r="H4987" s="12">
        <v>0</v>
      </c>
      <c r="I4987" s="12">
        <v>246</v>
      </c>
      <c r="J4987" s="12">
        <v>0</v>
      </c>
      <c r="K4987" s="12">
        <v>0</v>
      </c>
      <c r="L4987" s="12">
        <v>0</v>
      </c>
      <c r="M4987" s="12">
        <v>0</v>
      </c>
      <c r="N4987" s="12">
        <v>0</v>
      </c>
    </row>
    <row r="4988" spans="1:14" s="18" customFormat="1">
      <c r="A4988" s="17" t="s">
        <v>1566</v>
      </c>
      <c r="B4988" s="18">
        <v>126</v>
      </c>
      <c r="C4988" s="18">
        <v>98</v>
      </c>
      <c r="D4988" s="18" t="s">
        <v>1547</v>
      </c>
      <c r="E4988" s="18">
        <v>100</v>
      </c>
      <c r="F4988" s="29">
        <v>1</v>
      </c>
      <c r="G4988" s="22">
        <v>30</v>
      </c>
      <c r="H4988" s="18">
        <v>0</v>
      </c>
      <c r="I4988" s="18">
        <v>249</v>
      </c>
      <c r="J4988" s="18">
        <v>0</v>
      </c>
      <c r="K4988" s="18">
        <v>0</v>
      </c>
      <c r="L4988" s="12">
        <v>0</v>
      </c>
      <c r="M4988" s="12">
        <v>0</v>
      </c>
      <c r="N4988" s="12">
        <v>0</v>
      </c>
    </row>
    <row r="4989" spans="1:14">
      <c r="A4989" s="11" t="s">
        <v>1566</v>
      </c>
      <c r="B4989" s="12">
        <v>164</v>
      </c>
      <c r="C4989" s="12">
        <v>87</v>
      </c>
      <c r="D4989" s="12" t="s">
        <v>589</v>
      </c>
      <c r="E4989" s="12">
        <v>20</v>
      </c>
      <c r="F4989" s="73">
        <v>5</v>
      </c>
      <c r="G4989" s="21">
        <v>12</v>
      </c>
      <c r="H4989" s="12">
        <v>0</v>
      </c>
      <c r="I4989" s="12">
        <v>246</v>
      </c>
      <c r="J4989" s="12">
        <v>0</v>
      </c>
      <c r="K4989" s="12">
        <v>0</v>
      </c>
      <c r="L4989" s="12">
        <v>0</v>
      </c>
      <c r="M4989" s="12">
        <v>0</v>
      </c>
      <c r="N4989" s="12">
        <v>0</v>
      </c>
    </row>
    <row r="4990" spans="1:14">
      <c r="A4990" s="11" t="s">
        <v>1566</v>
      </c>
      <c r="B4990" s="12">
        <v>164</v>
      </c>
      <c r="C4990" s="12">
        <v>87</v>
      </c>
      <c r="D4990" s="12" t="s">
        <v>587</v>
      </c>
      <c r="E4990" s="12">
        <v>20</v>
      </c>
      <c r="F4990" s="73">
        <v>5</v>
      </c>
      <c r="G4990" s="21">
        <v>12</v>
      </c>
      <c r="H4990" s="12">
        <v>0</v>
      </c>
      <c r="I4990" s="12">
        <v>246</v>
      </c>
      <c r="J4990" s="12">
        <v>0</v>
      </c>
      <c r="K4990" s="12">
        <v>0</v>
      </c>
      <c r="L4990" s="12">
        <v>0</v>
      </c>
      <c r="M4990" s="12">
        <v>0</v>
      </c>
      <c r="N4990" s="12">
        <v>0</v>
      </c>
    </row>
    <row r="4991" spans="1:14">
      <c r="A4991" s="11" t="s">
        <v>1566</v>
      </c>
      <c r="B4991" s="12">
        <v>164</v>
      </c>
      <c r="C4991" s="12">
        <v>87</v>
      </c>
      <c r="D4991" s="12" t="s">
        <v>583</v>
      </c>
      <c r="E4991" s="12">
        <v>20</v>
      </c>
      <c r="F4991" s="73">
        <v>5</v>
      </c>
      <c r="G4991" s="21">
        <v>12</v>
      </c>
      <c r="H4991" s="12">
        <v>0</v>
      </c>
      <c r="I4991" s="12">
        <v>246</v>
      </c>
      <c r="J4991" s="12">
        <v>0</v>
      </c>
      <c r="K4991" s="12">
        <v>0</v>
      </c>
      <c r="L4991" s="12">
        <v>0</v>
      </c>
      <c r="M4991" s="12">
        <v>0</v>
      </c>
      <c r="N4991" s="12">
        <v>0</v>
      </c>
    </row>
    <row r="4992" spans="1:14">
      <c r="A4992" s="11" t="s">
        <v>1566</v>
      </c>
      <c r="B4992" s="12">
        <v>164</v>
      </c>
      <c r="C4992" s="12">
        <v>87</v>
      </c>
      <c r="D4992" s="12" t="s">
        <v>581</v>
      </c>
      <c r="E4992" s="12">
        <v>20</v>
      </c>
      <c r="F4992" s="73">
        <v>5</v>
      </c>
      <c r="G4992" s="21">
        <v>12</v>
      </c>
      <c r="H4992" s="12">
        <v>0</v>
      </c>
      <c r="I4992" s="12">
        <v>246</v>
      </c>
      <c r="J4992" s="12">
        <v>0</v>
      </c>
      <c r="K4992" s="12">
        <v>0</v>
      </c>
      <c r="L4992" s="12">
        <v>0</v>
      </c>
      <c r="M4992" s="12">
        <v>0</v>
      </c>
      <c r="N4992" s="12">
        <v>0</v>
      </c>
    </row>
    <row r="4993" spans="1:14">
      <c r="A4993" s="11" t="s">
        <v>1566</v>
      </c>
      <c r="B4993" s="12">
        <v>164</v>
      </c>
      <c r="C4993" s="12">
        <v>87</v>
      </c>
      <c r="D4993" s="12" t="s">
        <v>585</v>
      </c>
      <c r="E4993" s="12">
        <v>20</v>
      </c>
      <c r="F4993" s="73">
        <v>5</v>
      </c>
      <c r="G4993" s="21">
        <v>12</v>
      </c>
      <c r="H4993" s="12">
        <v>0</v>
      </c>
      <c r="I4993" s="12">
        <v>246</v>
      </c>
      <c r="J4993" s="12">
        <v>0</v>
      </c>
      <c r="K4993" s="12">
        <v>0</v>
      </c>
      <c r="L4993" s="12">
        <v>0</v>
      </c>
      <c r="M4993" s="12">
        <v>0</v>
      </c>
      <c r="N4993" s="12">
        <v>0</v>
      </c>
    </row>
    <row r="4994" spans="1:14" s="18" customFormat="1">
      <c r="A4994" s="17" t="s">
        <v>1566</v>
      </c>
      <c r="B4994" s="18">
        <v>164</v>
      </c>
      <c r="C4994" s="18">
        <v>87</v>
      </c>
      <c r="D4994" s="18" t="s">
        <v>1547</v>
      </c>
      <c r="E4994" s="18">
        <v>100</v>
      </c>
      <c r="F4994" s="29">
        <v>1</v>
      </c>
      <c r="G4994" s="22">
        <v>30</v>
      </c>
      <c r="H4994" s="18">
        <v>0</v>
      </c>
      <c r="I4994" s="18">
        <v>249</v>
      </c>
      <c r="J4994" s="18">
        <v>0</v>
      </c>
      <c r="K4994" s="18">
        <v>0</v>
      </c>
      <c r="L4994" s="12">
        <v>0</v>
      </c>
      <c r="M4994" s="12">
        <v>0</v>
      </c>
      <c r="N4994" s="12">
        <v>0</v>
      </c>
    </row>
    <row r="4995" spans="1:14">
      <c r="A4995" s="11" t="s">
        <v>1566</v>
      </c>
      <c r="B4995" s="12">
        <v>161</v>
      </c>
      <c r="C4995" s="12">
        <v>45</v>
      </c>
      <c r="D4995" s="12" t="s">
        <v>589</v>
      </c>
      <c r="E4995" s="12">
        <v>20</v>
      </c>
      <c r="F4995" s="73">
        <v>5</v>
      </c>
      <c r="G4995" s="21">
        <v>12</v>
      </c>
      <c r="H4995" s="12">
        <v>0</v>
      </c>
      <c r="I4995" s="12">
        <v>246</v>
      </c>
      <c r="J4995" s="12">
        <v>0</v>
      </c>
      <c r="K4995" s="12">
        <v>0</v>
      </c>
      <c r="L4995" s="12">
        <v>0</v>
      </c>
      <c r="M4995" s="12">
        <v>0</v>
      </c>
      <c r="N4995" s="12">
        <v>0</v>
      </c>
    </row>
    <row r="4996" spans="1:14">
      <c r="A4996" s="11" t="s">
        <v>1566</v>
      </c>
      <c r="B4996" s="12">
        <v>161</v>
      </c>
      <c r="C4996" s="12">
        <v>45</v>
      </c>
      <c r="D4996" s="12" t="s">
        <v>587</v>
      </c>
      <c r="E4996" s="12">
        <v>20</v>
      </c>
      <c r="F4996" s="73">
        <v>5</v>
      </c>
      <c r="G4996" s="21">
        <v>12</v>
      </c>
      <c r="H4996" s="12">
        <v>0</v>
      </c>
      <c r="I4996" s="12">
        <v>246</v>
      </c>
      <c r="J4996" s="12">
        <v>0</v>
      </c>
      <c r="K4996" s="12">
        <v>0</v>
      </c>
      <c r="L4996" s="12">
        <v>0</v>
      </c>
      <c r="M4996" s="12">
        <v>0</v>
      </c>
      <c r="N4996" s="12">
        <v>0</v>
      </c>
    </row>
    <row r="4997" spans="1:14">
      <c r="A4997" s="11" t="s">
        <v>1566</v>
      </c>
      <c r="B4997" s="12">
        <v>161</v>
      </c>
      <c r="C4997" s="12">
        <v>45</v>
      </c>
      <c r="D4997" s="12" t="s">
        <v>583</v>
      </c>
      <c r="E4997" s="12">
        <v>20</v>
      </c>
      <c r="F4997" s="73">
        <v>5</v>
      </c>
      <c r="G4997" s="21">
        <v>12</v>
      </c>
      <c r="H4997" s="12">
        <v>0</v>
      </c>
      <c r="I4997" s="12">
        <v>246</v>
      </c>
      <c r="J4997" s="12">
        <v>0</v>
      </c>
      <c r="K4997" s="12">
        <v>0</v>
      </c>
      <c r="L4997" s="12">
        <v>0</v>
      </c>
      <c r="M4997" s="12">
        <v>0</v>
      </c>
      <c r="N4997" s="12">
        <v>0</v>
      </c>
    </row>
    <row r="4998" spans="1:14">
      <c r="A4998" s="11" t="s">
        <v>1566</v>
      </c>
      <c r="B4998" s="12">
        <v>161</v>
      </c>
      <c r="C4998" s="12">
        <v>45</v>
      </c>
      <c r="D4998" s="12" t="s">
        <v>581</v>
      </c>
      <c r="E4998" s="12">
        <v>20</v>
      </c>
      <c r="F4998" s="73">
        <v>5</v>
      </c>
      <c r="G4998" s="21">
        <v>12</v>
      </c>
      <c r="H4998" s="12">
        <v>0</v>
      </c>
      <c r="I4998" s="12">
        <v>246</v>
      </c>
      <c r="J4998" s="12">
        <v>0</v>
      </c>
      <c r="K4998" s="12">
        <v>0</v>
      </c>
      <c r="L4998" s="12">
        <v>0</v>
      </c>
      <c r="M4998" s="12">
        <v>0</v>
      </c>
      <c r="N4998" s="12">
        <v>0</v>
      </c>
    </row>
    <row r="4999" spans="1:14">
      <c r="A4999" s="11" t="s">
        <v>1566</v>
      </c>
      <c r="B4999" s="12">
        <v>161</v>
      </c>
      <c r="C4999" s="12">
        <v>45</v>
      </c>
      <c r="D4999" s="12" t="s">
        <v>585</v>
      </c>
      <c r="E4999" s="12">
        <v>20</v>
      </c>
      <c r="F4999" s="73">
        <v>5</v>
      </c>
      <c r="G4999" s="21">
        <v>12</v>
      </c>
      <c r="H4999" s="12">
        <v>0</v>
      </c>
      <c r="I4999" s="12">
        <v>246</v>
      </c>
      <c r="J4999" s="12">
        <v>0</v>
      </c>
      <c r="K4999" s="12">
        <v>0</v>
      </c>
      <c r="L4999" s="12">
        <v>0</v>
      </c>
      <c r="M4999" s="12">
        <v>0</v>
      </c>
      <c r="N4999" s="12">
        <v>0</v>
      </c>
    </row>
    <row r="5000" spans="1:14" s="18" customFormat="1">
      <c r="A5000" s="17" t="s">
        <v>1566</v>
      </c>
      <c r="B5000" s="18">
        <v>161</v>
      </c>
      <c r="C5000" s="18">
        <v>45</v>
      </c>
      <c r="D5000" s="18" t="s">
        <v>1547</v>
      </c>
      <c r="E5000" s="18">
        <v>100</v>
      </c>
      <c r="F5000" s="29">
        <v>1</v>
      </c>
      <c r="G5000" s="22">
        <v>30</v>
      </c>
      <c r="H5000" s="18">
        <v>0</v>
      </c>
      <c r="I5000" s="18">
        <v>249</v>
      </c>
      <c r="J5000" s="18">
        <v>0</v>
      </c>
      <c r="K5000" s="18">
        <v>0</v>
      </c>
      <c r="L5000" s="12">
        <v>0</v>
      </c>
      <c r="M5000" s="12">
        <v>0</v>
      </c>
      <c r="N5000" s="12">
        <v>0</v>
      </c>
    </row>
    <row r="5001" spans="1:14">
      <c r="A5001" s="11" t="s">
        <v>1566</v>
      </c>
      <c r="B5001" s="12">
        <v>128</v>
      </c>
      <c r="C5001" s="12">
        <v>15</v>
      </c>
      <c r="D5001" s="12" t="s">
        <v>589</v>
      </c>
      <c r="E5001" s="12">
        <v>20</v>
      </c>
      <c r="F5001" s="73">
        <v>5</v>
      </c>
      <c r="G5001" s="21">
        <v>12</v>
      </c>
      <c r="H5001" s="12">
        <v>0</v>
      </c>
      <c r="I5001" s="12">
        <v>246</v>
      </c>
      <c r="J5001" s="12">
        <v>0</v>
      </c>
      <c r="K5001" s="12">
        <v>0</v>
      </c>
      <c r="L5001" s="12">
        <v>0</v>
      </c>
      <c r="M5001" s="12">
        <v>0</v>
      </c>
      <c r="N5001" s="12">
        <v>0</v>
      </c>
    </row>
    <row r="5002" spans="1:14">
      <c r="A5002" s="11" t="s">
        <v>1566</v>
      </c>
      <c r="B5002" s="12">
        <v>128</v>
      </c>
      <c r="C5002" s="12">
        <v>15</v>
      </c>
      <c r="D5002" s="12" t="s">
        <v>587</v>
      </c>
      <c r="E5002" s="12">
        <v>20</v>
      </c>
      <c r="F5002" s="73">
        <v>5</v>
      </c>
      <c r="G5002" s="21">
        <v>12</v>
      </c>
      <c r="H5002" s="12">
        <v>0</v>
      </c>
      <c r="I5002" s="12">
        <v>246</v>
      </c>
      <c r="J5002" s="12">
        <v>0</v>
      </c>
      <c r="K5002" s="12">
        <v>0</v>
      </c>
      <c r="L5002" s="12">
        <v>0</v>
      </c>
      <c r="M5002" s="12">
        <v>0</v>
      </c>
      <c r="N5002" s="12">
        <v>0</v>
      </c>
    </row>
    <row r="5003" spans="1:14">
      <c r="A5003" s="11" t="s">
        <v>1566</v>
      </c>
      <c r="B5003" s="12">
        <v>128</v>
      </c>
      <c r="C5003" s="12">
        <v>15</v>
      </c>
      <c r="D5003" s="12" t="s">
        <v>583</v>
      </c>
      <c r="E5003" s="12">
        <v>20</v>
      </c>
      <c r="F5003" s="73">
        <v>5</v>
      </c>
      <c r="G5003" s="21">
        <v>12</v>
      </c>
      <c r="H5003" s="12">
        <v>0</v>
      </c>
      <c r="I5003" s="12">
        <v>246</v>
      </c>
      <c r="J5003" s="12">
        <v>0</v>
      </c>
      <c r="K5003" s="12">
        <v>0</v>
      </c>
      <c r="L5003" s="12">
        <v>0</v>
      </c>
      <c r="M5003" s="12">
        <v>0</v>
      </c>
      <c r="N5003" s="12">
        <v>0</v>
      </c>
    </row>
    <row r="5004" spans="1:14">
      <c r="A5004" s="11" t="s">
        <v>1566</v>
      </c>
      <c r="B5004" s="12">
        <v>128</v>
      </c>
      <c r="C5004" s="12">
        <v>15</v>
      </c>
      <c r="D5004" s="12" t="s">
        <v>581</v>
      </c>
      <c r="E5004" s="12">
        <v>20</v>
      </c>
      <c r="F5004" s="73">
        <v>5</v>
      </c>
      <c r="G5004" s="21">
        <v>12</v>
      </c>
      <c r="H5004" s="12">
        <v>0</v>
      </c>
      <c r="I5004" s="12">
        <v>246</v>
      </c>
      <c r="J5004" s="12">
        <v>0</v>
      </c>
      <c r="K5004" s="12">
        <v>0</v>
      </c>
      <c r="L5004" s="12">
        <v>0</v>
      </c>
      <c r="M5004" s="12">
        <v>0</v>
      </c>
      <c r="N5004" s="12">
        <v>0</v>
      </c>
    </row>
    <row r="5005" spans="1:14">
      <c r="A5005" s="11" t="s">
        <v>1566</v>
      </c>
      <c r="B5005" s="12">
        <v>128</v>
      </c>
      <c r="C5005" s="12">
        <v>15</v>
      </c>
      <c r="D5005" s="12" t="s">
        <v>585</v>
      </c>
      <c r="E5005" s="12">
        <v>20</v>
      </c>
      <c r="F5005" s="73">
        <v>5</v>
      </c>
      <c r="G5005" s="21">
        <v>12</v>
      </c>
      <c r="H5005" s="12">
        <v>0</v>
      </c>
      <c r="I5005" s="12">
        <v>246</v>
      </c>
      <c r="J5005" s="12">
        <v>0</v>
      </c>
      <c r="K5005" s="12">
        <v>0</v>
      </c>
      <c r="L5005" s="12">
        <v>0</v>
      </c>
      <c r="M5005" s="12">
        <v>0</v>
      </c>
      <c r="N5005" s="12">
        <v>0</v>
      </c>
    </row>
    <row r="5006" spans="1:14">
      <c r="A5006" s="11" t="s">
        <v>1566</v>
      </c>
      <c r="B5006" s="12">
        <v>110</v>
      </c>
      <c r="C5006" s="12">
        <v>68</v>
      </c>
      <c r="D5006" s="12" t="s">
        <v>589</v>
      </c>
      <c r="E5006" s="12">
        <v>20</v>
      </c>
      <c r="F5006" s="73">
        <v>5</v>
      </c>
      <c r="G5006" s="21">
        <v>12</v>
      </c>
      <c r="H5006" s="12">
        <v>0</v>
      </c>
      <c r="I5006" s="12">
        <v>246</v>
      </c>
      <c r="J5006" s="12">
        <v>0</v>
      </c>
      <c r="K5006" s="12">
        <v>0</v>
      </c>
      <c r="L5006" s="12">
        <v>0</v>
      </c>
      <c r="M5006" s="12">
        <v>0</v>
      </c>
      <c r="N5006" s="12">
        <v>0</v>
      </c>
    </row>
    <row r="5007" spans="1:14">
      <c r="A5007" s="11" t="s">
        <v>1566</v>
      </c>
      <c r="B5007" s="12">
        <v>110</v>
      </c>
      <c r="C5007" s="12">
        <v>68</v>
      </c>
      <c r="D5007" s="12" t="s">
        <v>587</v>
      </c>
      <c r="E5007" s="12">
        <v>20</v>
      </c>
      <c r="F5007" s="73">
        <v>5</v>
      </c>
      <c r="G5007" s="21">
        <v>12</v>
      </c>
      <c r="H5007" s="12">
        <v>0</v>
      </c>
      <c r="I5007" s="12">
        <v>246</v>
      </c>
      <c r="J5007" s="12">
        <v>0</v>
      </c>
      <c r="K5007" s="12">
        <v>0</v>
      </c>
      <c r="L5007" s="12">
        <v>0</v>
      </c>
      <c r="M5007" s="12">
        <v>0</v>
      </c>
      <c r="N5007" s="12">
        <v>0</v>
      </c>
    </row>
    <row r="5008" spans="1:14">
      <c r="A5008" s="11" t="s">
        <v>1566</v>
      </c>
      <c r="B5008" s="12">
        <v>110</v>
      </c>
      <c r="C5008" s="12">
        <v>68</v>
      </c>
      <c r="D5008" s="12" t="s">
        <v>583</v>
      </c>
      <c r="E5008" s="12">
        <v>20</v>
      </c>
      <c r="F5008" s="73">
        <v>5</v>
      </c>
      <c r="G5008" s="21">
        <v>12</v>
      </c>
      <c r="H5008" s="12">
        <v>0</v>
      </c>
      <c r="I5008" s="12">
        <v>246</v>
      </c>
      <c r="J5008" s="12">
        <v>0</v>
      </c>
      <c r="K5008" s="12">
        <v>0</v>
      </c>
      <c r="L5008" s="12">
        <v>0</v>
      </c>
      <c r="M5008" s="12">
        <v>0</v>
      </c>
      <c r="N5008" s="12">
        <v>0</v>
      </c>
    </row>
    <row r="5009" spans="1:14">
      <c r="A5009" s="11" t="s">
        <v>1566</v>
      </c>
      <c r="B5009" s="12">
        <v>110</v>
      </c>
      <c r="C5009" s="12">
        <v>68</v>
      </c>
      <c r="D5009" s="12" t="s">
        <v>581</v>
      </c>
      <c r="E5009" s="12">
        <v>20</v>
      </c>
      <c r="F5009" s="73">
        <v>5</v>
      </c>
      <c r="G5009" s="21">
        <v>12</v>
      </c>
      <c r="H5009" s="12">
        <v>0</v>
      </c>
      <c r="I5009" s="12">
        <v>246</v>
      </c>
      <c r="J5009" s="12">
        <v>0</v>
      </c>
      <c r="K5009" s="12">
        <v>0</v>
      </c>
      <c r="L5009" s="12">
        <v>0</v>
      </c>
      <c r="M5009" s="12">
        <v>0</v>
      </c>
      <c r="N5009" s="12">
        <v>0</v>
      </c>
    </row>
    <row r="5010" spans="1:14">
      <c r="A5010" s="11" t="s">
        <v>1566</v>
      </c>
      <c r="B5010" s="12">
        <v>110</v>
      </c>
      <c r="C5010" s="12">
        <v>68</v>
      </c>
      <c r="D5010" s="12" t="s">
        <v>585</v>
      </c>
      <c r="E5010" s="12">
        <v>20</v>
      </c>
      <c r="F5010" s="73">
        <v>5</v>
      </c>
      <c r="G5010" s="21">
        <v>12</v>
      </c>
      <c r="H5010" s="12">
        <v>0</v>
      </c>
      <c r="I5010" s="12">
        <v>246</v>
      </c>
      <c r="J5010" s="12">
        <v>0</v>
      </c>
      <c r="K5010" s="12">
        <v>0</v>
      </c>
      <c r="L5010" s="12">
        <v>0</v>
      </c>
      <c r="M5010" s="12">
        <v>0</v>
      </c>
      <c r="N5010" s="12">
        <v>0</v>
      </c>
    </row>
    <row r="5011" spans="1:14">
      <c r="A5011" s="11" t="s">
        <v>1566</v>
      </c>
      <c r="B5011" s="12">
        <v>64</v>
      </c>
      <c r="C5011" s="12">
        <v>125</v>
      </c>
      <c r="D5011" s="12" t="s">
        <v>589</v>
      </c>
      <c r="E5011" s="12">
        <v>20</v>
      </c>
      <c r="F5011" s="73">
        <v>5</v>
      </c>
      <c r="G5011" s="21">
        <v>12</v>
      </c>
      <c r="H5011" s="12">
        <v>0</v>
      </c>
      <c r="I5011" s="12">
        <v>246</v>
      </c>
      <c r="J5011" s="12">
        <v>0</v>
      </c>
      <c r="K5011" s="12">
        <v>0</v>
      </c>
      <c r="L5011" s="12">
        <v>0</v>
      </c>
      <c r="M5011" s="12">
        <v>0</v>
      </c>
      <c r="N5011" s="12">
        <v>0</v>
      </c>
    </row>
    <row r="5012" spans="1:14">
      <c r="A5012" s="11" t="s">
        <v>1566</v>
      </c>
      <c r="B5012" s="12">
        <v>64</v>
      </c>
      <c r="C5012" s="12">
        <v>125</v>
      </c>
      <c r="D5012" s="12" t="s">
        <v>587</v>
      </c>
      <c r="E5012" s="12">
        <v>20</v>
      </c>
      <c r="F5012" s="73">
        <v>5</v>
      </c>
      <c r="G5012" s="21">
        <v>12</v>
      </c>
      <c r="H5012" s="12">
        <v>0</v>
      </c>
      <c r="I5012" s="12">
        <v>246</v>
      </c>
      <c r="J5012" s="12">
        <v>0</v>
      </c>
      <c r="K5012" s="12">
        <v>0</v>
      </c>
      <c r="L5012" s="12">
        <v>0</v>
      </c>
      <c r="M5012" s="12">
        <v>0</v>
      </c>
      <c r="N5012" s="12">
        <v>0</v>
      </c>
    </row>
    <row r="5013" spans="1:14">
      <c r="A5013" s="11" t="s">
        <v>1566</v>
      </c>
      <c r="B5013" s="12">
        <v>64</v>
      </c>
      <c r="C5013" s="12">
        <v>125</v>
      </c>
      <c r="D5013" s="12" t="s">
        <v>583</v>
      </c>
      <c r="E5013" s="12">
        <v>20</v>
      </c>
      <c r="F5013" s="73">
        <v>5</v>
      </c>
      <c r="G5013" s="21">
        <v>12</v>
      </c>
      <c r="H5013" s="12">
        <v>0</v>
      </c>
      <c r="I5013" s="12">
        <v>246</v>
      </c>
      <c r="J5013" s="12">
        <v>0</v>
      </c>
      <c r="K5013" s="12">
        <v>0</v>
      </c>
      <c r="L5013" s="12">
        <v>0</v>
      </c>
      <c r="M5013" s="12">
        <v>0</v>
      </c>
      <c r="N5013" s="12">
        <v>0</v>
      </c>
    </row>
    <row r="5014" spans="1:14">
      <c r="A5014" s="11" t="s">
        <v>1566</v>
      </c>
      <c r="B5014" s="12">
        <v>64</v>
      </c>
      <c r="C5014" s="12">
        <v>125</v>
      </c>
      <c r="D5014" s="12" t="s">
        <v>581</v>
      </c>
      <c r="E5014" s="12">
        <v>20</v>
      </c>
      <c r="F5014" s="73">
        <v>5</v>
      </c>
      <c r="G5014" s="21">
        <v>12</v>
      </c>
      <c r="H5014" s="12">
        <v>0</v>
      </c>
      <c r="I5014" s="12">
        <v>246</v>
      </c>
      <c r="J5014" s="12">
        <v>0</v>
      </c>
      <c r="K5014" s="12">
        <v>0</v>
      </c>
      <c r="L5014" s="12">
        <v>0</v>
      </c>
      <c r="M5014" s="12">
        <v>0</v>
      </c>
      <c r="N5014" s="12">
        <v>0</v>
      </c>
    </row>
    <row r="5015" spans="1:14">
      <c r="A5015" s="11" t="s">
        <v>1566</v>
      </c>
      <c r="B5015" s="12">
        <v>64</v>
      </c>
      <c r="C5015" s="12">
        <v>125</v>
      </c>
      <c r="D5015" s="12" t="s">
        <v>585</v>
      </c>
      <c r="E5015" s="12">
        <v>20</v>
      </c>
      <c r="F5015" s="73">
        <v>5</v>
      </c>
      <c r="G5015" s="21">
        <v>12</v>
      </c>
      <c r="H5015" s="12">
        <v>0</v>
      </c>
      <c r="I5015" s="12">
        <v>246</v>
      </c>
      <c r="J5015" s="12">
        <v>0</v>
      </c>
      <c r="K5015" s="12">
        <v>0</v>
      </c>
      <c r="L5015" s="12">
        <v>0</v>
      </c>
      <c r="M5015" s="12">
        <v>0</v>
      </c>
      <c r="N5015" s="12">
        <v>0</v>
      </c>
    </row>
    <row r="5016" spans="1:14">
      <c r="A5016" s="11" t="s">
        <v>1566</v>
      </c>
      <c r="B5016" s="12">
        <v>82</v>
      </c>
      <c r="C5016" s="12">
        <v>95</v>
      </c>
      <c r="D5016" s="12" t="s">
        <v>589</v>
      </c>
      <c r="E5016" s="12">
        <v>20</v>
      </c>
      <c r="F5016" s="73">
        <v>5</v>
      </c>
      <c r="G5016" s="21">
        <v>12</v>
      </c>
      <c r="H5016" s="12">
        <v>0</v>
      </c>
      <c r="I5016" s="12">
        <v>246</v>
      </c>
      <c r="J5016" s="12">
        <v>0</v>
      </c>
      <c r="K5016" s="12">
        <v>0</v>
      </c>
      <c r="L5016" s="12">
        <v>0</v>
      </c>
      <c r="M5016" s="12">
        <v>0</v>
      </c>
      <c r="N5016" s="12">
        <v>0</v>
      </c>
    </row>
    <row r="5017" spans="1:14">
      <c r="A5017" s="11" t="s">
        <v>1566</v>
      </c>
      <c r="B5017" s="12">
        <v>82</v>
      </c>
      <c r="C5017" s="12">
        <v>95</v>
      </c>
      <c r="D5017" s="12" t="s">
        <v>587</v>
      </c>
      <c r="E5017" s="12">
        <v>20</v>
      </c>
      <c r="F5017" s="73">
        <v>5</v>
      </c>
      <c r="G5017" s="21">
        <v>12</v>
      </c>
      <c r="H5017" s="12">
        <v>0</v>
      </c>
      <c r="I5017" s="12">
        <v>246</v>
      </c>
      <c r="J5017" s="12">
        <v>0</v>
      </c>
      <c r="K5017" s="12">
        <v>0</v>
      </c>
      <c r="L5017" s="12">
        <v>0</v>
      </c>
      <c r="M5017" s="12">
        <v>0</v>
      </c>
      <c r="N5017" s="12">
        <v>0</v>
      </c>
    </row>
    <row r="5018" spans="1:14">
      <c r="A5018" s="11" t="s">
        <v>1566</v>
      </c>
      <c r="B5018" s="12">
        <v>82</v>
      </c>
      <c r="C5018" s="12">
        <v>95</v>
      </c>
      <c r="D5018" s="12" t="s">
        <v>583</v>
      </c>
      <c r="E5018" s="12">
        <v>20</v>
      </c>
      <c r="F5018" s="73">
        <v>5</v>
      </c>
      <c r="G5018" s="21">
        <v>12</v>
      </c>
      <c r="H5018" s="12">
        <v>0</v>
      </c>
      <c r="I5018" s="12">
        <v>246</v>
      </c>
      <c r="J5018" s="12">
        <v>0</v>
      </c>
      <c r="K5018" s="12">
        <v>0</v>
      </c>
      <c r="L5018" s="12">
        <v>0</v>
      </c>
      <c r="M5018" s="12">
        <v>0</v>
      </c>
      <c r="N5018" s="12">
        <v>0</v>
      </c>
    </row>
    <row r="5019" spans="1:14">
      <c r="A5019" s="11" t="s">
        <v>1566</v>
      </c>
      <c r="B5019" s="12">
        <v>82</v>
      </c>
      <c r="C5019" s="12">
        <v>95</v>
      </c>
      <c r="D5019" s="12" t="s">
        <v>581</v>
      </c>
      <c r="E5019" s="12">
        <v>20</v>
      </c>
      <c r="F5019" s="73">
        <v>5</v>
      </c>
      <c r="G5019" s="21">
        <v>12</v>
      </c>
      <c r="H5019" s="12">
        <v>0</v>
      </c>
      <c r="I5019" s="12">
        <v>246</v>
      </c>
      <c r="J5019" s="12">
        <v>0</v>
      </c>
      <c r="K5019" s="12">
        <v>0</v>
      </c>
      <c r="L5019" s="12">
        <v>0</v>
      </c>
      <c r="M5019" s="12">
        <v>0</v>
      </c>
      <c r="N5019" s="12">
        <v>0</v>
      </c>
    </row>
    <row r="5020" spans="1:14">
      <c r="A5020" s="11" t="s">
        <v>1566</v>
      </c>
      <c r="B5020" s="12">
        <v>82</v>
      </c>
      <c r="C5020" s="12">
        <v>95</v>
      </c>
      <c r="D5020" s="12" t="s">
        <v>585</v>
      </c>
      <c r="E5020" s="12">
        <v>20</v>
      </c>
      <c r="F5020" s="73">
        <v>5</v>
      </c>
      <c r="G5020" s="21">
        <v>12</v>
      </c>
      <c r="H5020" s="12">
        <v>0</v>
      </c>
      <c r="I5020" s="12">
        <v>246</v>
      </c>
      <c r="J5020" s="12">
        <v>0</v>
      </c>
      <c r="K5020" s="12">
        <v>0</v>
      </c>
      <c r="L5020" s="12">
        <v>0</v>
      </c>
      <c r="M5020" s="12">
        <v>0</v>
      </c>
      <c r="N5020" s="12">
        <v>0</v>
      </c>
    </row>
    <row r="5021" spans="1:14">
      <c r="A5021" s="11" t="s">
        <v>1566</v>
      </c>
      <c r="B5021" s="12">
        <v>58</v>
      </c>
      <c r="C5021" s="12">
        <v>60</v>
      </c>
      <c r="D5021" s="12" t="s">
        <v>589</v>
      </c>
      <c r="E5021" s="12">
        <v>20</v>
      </c>
      <c r="F5021" s="73">
        <v>5</v>
      </c>
      <c r="G5021" s="21">
        <v>12</v>
      </c>
      <c r="H5021" s="12">
        <v>0</v>
      </c>
      <c r="I5021" s="12">
        <v>246</v>
      </c>
      <c r="J5021" s="12">
        <v>0</v>
      </c>
      <c r="K5021" s="12">
        <v>0</v>
      </c>
      <c r="L5021" s="12">
        <v>0</v>
      </c>
      <c r="M5021" s="12">
        <v>0</v>
      </c>
      <c r="N5021" s="12">
        <v>0</v>
      </c>
    </row>
    <row r="5022" spans="1:14">
      <c r="A5022" s="11" t="s">
        <v>1566</v>
      </c>
      <c r="B5022" s="12">
        <v>58</v>
      </c>
      <c r="C5022" s="12">
        <v>60</v>
      </c>
      <c r="D5022" s="12" t="s">
        <v>587</v>
      </c>
      <c r="E5022" s="12">
        <v>20</v>
      </c>
      <c r="F5022" s="73">
        <v>5</v>
      </c>
      <c r="G5022" s="21">
        <v>12</v>
      </c>
      <c r="H5022" s="12">
        <v>0</v>
      </c>
      <c r="I5022" s="12">
        <v>246</v>
      </c>
      <c r="J5022" s="12">
        <v>0</v>
      </c>
      <c r="K5022" s="12">
        <v>0</v>
      </c>
      <c r="L5022" s="12">
        <v>0</v>
      </c>
      <c r="M5022" s="12">
        <v>0</v>
      </c>
      <c r="N5022" s="12">
        <v>0</v>
      </c>
    </row>
    <row r="5023" spans="1:14">
      <c r="A5023" s="11" t="s">
        <v>1566</v>
      </c>
      <c r="B5023" s="12">
        <v>58</v>
      </c>
      <c r="C5023" s="12">
        <v>60</v>
      </c>
      <c r="D5023" s="12" t="s">
        <v>583</v>
      </c>
      <c r="E5023" s="12">
        <v>20</v>
      </c>
      <c r="F5023" s="73">
        <v>5</v>
      </c>
      <c r="G5023" s="21">
        <v>12</v>
      </c>
      <c r="H5023" s="12">
        <v>0</v>
      </c>
      <c r="I5023" s="12">
        <v>246</v>
      </c>
      <c r="J5023" s="12">
        <v>0</v>
      </c>
      <c r="K5023" s="12">
        <v>0</v>
      </c>
      <c r="L5023" s="12">
        <v>0</v>
      </c>
      <c r="M5023" s="12">
        <v>0</v>
      </c>
      <c r="N5023" s="12">
        <v>0</v>
      </c>
    </row>
    <row r="5024" spans="1:14">
      <c r="A5024" s="11" t="s">
        <v>1566</v>
      </c>
      <c r="B5024" s="12">
        <v>58</v>
      </c>
      <c r="C5024" s="12">
        <v>60</v>
      </c>
      <c r="D5024" s="12" t="s">
        <v>581</v>
      </c>
      <c r="E5024" s="12">
        <v>20</v>
      </c>
      <c r="F5024" s="73">
        <v>5</v>
      </c>
      <c r="G5024" s="21">
        <v>12</v>
      </c>
      <c r="H5024" s="12">
        <v>0</v>
      </c>
      <c r="I5024" s="12">
        <v>246</v>
      </c>
      <c r="J5024" s="12">
        <v>0</v>
      </c>
      <c r="K5024" s="12">
        <v>0</v>
      </c>
      <c r="L5024" s="12">
        <v>0</v>
      </c>
      <c r="M5024" s="12">
        <v>0</v>
      </c>
      <c r="N5024" s="12">
        <v>0</v>
      </c>
    </row>
    <row r="5025" spans="1:14">
      <c r="A5025" s="11" t="s">
        <v>1566</v>
      </c>
      <c r="B5025" s="12">
        <v>58</v>
      </c>
      <c r="C5025" s="12">
        <v>60</v>
      </c>
      <c r="D5025" s="12" t="s">
        <v>585</v>
      </c>
      <c r="E5025" s="12">
        <v>20</v>
      </c>
      <c r="F5025" s="73">
        <v>5</v>
      </c>
      <c r="G5025" s="21">
        <v>12</v>
      </c>
      <c r="H5025" s="12">
        <v>0</v>
      </c>
      <c r="I5025" s="12">
        <v>246</v>
      </c>
      <c r="J5025" s="12">
        <v>0</v>
      </c>
      <c r="K5025" s="12">
        <v>0</v>
      </c>
      <c r="L5025" s="12">
        <v>0</v>
      </c>
      <c r="M5025" s="12">
        <v>0</v>
      </c>
      <c r="N5025" s="12">
        <v>0</v>
      </c>
    </row>
    <row r="5026" spans="1:14">
      <c r="A5026" s="11" t="s">
        <v>1566</v>
      </c>
      <c r="B5026" s="12">
        <v>75</v>
      </c>
      <c r="C5026" s="12">
        <v>23</v>
      </c>
      <c r="D5026" s="12" t="s">
        <v>589</v>
      </c>
      <c r="E5026" s="12">
        <v>20</v>
      </c>
      <c r="F5026" s="73">
        <v>5</v>
      </c>
      <c r="G5026" s="21">
        <v>12</v>
      </c>
      <c r="H5026" s="12">
        <v>0</v>
      </c>
      <c r="I5026" s="12">
        <v>246</v>
      </c>
      <c r="J5026" s="12">
        <v>0</v>
      </c>
      <c r="K5026" s="12">
        <v>0</v>
      </c>
      <c r="L5026" s="12">
        <v>0</v>
      </c>
      <c r="M5026" s="12">
        <v>0</v>
      </c>
      <c r="N5026" s="12">
        <v>0</v>
      </c>
    </row>
    <row r="5027" spans="1:14">
      <c r="A5027" s="11" t="s">
        <v>1566</v>
      </c>
      <c r="B5027" s="12">
        <v>75</v>
      </c>
      <c r="C5027" s="12">
        <v>23</v>
      </c>
      <c r="D5027" s="12" t="s">
        <v>587</v>
      </c>
      <c r="E5027" s="12">
        <v>20</v>
      </c>
      <c r="F5027" s="73">
        <v>5</v>
      </c>
      <c r="G5027" s="21">
        <v>12</v>
      </c>
      <c r="H5027" s="12">
        <v>0</v>
      </c>
      <c r="I5027" s="12">
        <v>246</v>
      </c>
      <c r="J5027" s="12">
        <v>0</v>
      </c>
      <c r="K5027" s="12">
        <v>0</v>
      </c>
      <c r="L5027" s="12">
        <v>0</v>
      </c>
      <c r="M5027" s="12">
        <v>0</v>
      </c>
      <c r="N5027" s="12">
        <v>0</v>
      </c>
    </row>
    <row r="5028" spans="1:14">
      <c r="A5028" s="11" t="s">
        <v>1566</v>
      </c>
      <c r="B5028" s="12">
        <v>75</v>
      </c>
      <c r="C5028" s="12">
        <v>23</v>
      </c>
      <c r="D5028" s="12" t="s">
        <v>583</v>
      </c>
      <c r="E5028" s="12">
        <v>20</v>
      </c>
      <c r="F5028" s="73">
        <v>5</v>
      </c>
      <c r="G5028" s="21">
        <v>12</v>
      </c>
      <c r="H5028" s="12">
        <v>0</v>
      </c>
      <c r="I5028" s="12">
        <v>246</v>
      </c>
      <c r="J5028" s="12">
        <v>0</v>
      </c>
      <c r="K5028" s="12">
        <v>0</v>
      </c>
      <c r="L5028" s="12">
        <v>0</v>
      </c>
      <c r="M5028" s="12">
        <v>0</v>
      </c>
      <c r="N5028" s="12">
        <v>0</v>
      </c>
    </row>
    <row r="5029" spans="1:14">
      <c r="A5029" s="11" t="s">
        <v>1566</v>
      </c>
      <c r="B5029" s="12">
        <v>75</v>
      </c>
      <c r="C5029" s="12">
        <v>23</v>
      </c>
      <c r="D5029" s="12" t="s">
        <v>581</v>
      </c>
      <c r="E5029" s="12">
        <v>20</v>
      </c>
      <c r="F5029" s="73">
        <v>5</v>
      </c>
      <c r="G5029" s="21">
        <v>12</v>
      </c>
      <c r="H5029" s="12">
        <v>0</v>
      </c>
      <c r="I5029" s="12">
        <v>246</v>
      </c>
      <c r="J5029" s="12">
        <v>0</v>
      </c>
      <c r="K5029" s="12">
        <v>0</v>
      </c>
      <c r="L5029" s="12">
        <v>0</v>
      </c>
      <c r="M5029" s="12">
        <v>0</v>
      </c>
      <c r="N5029" s="12">
        <v>0</v>
      </c>
    </row>
    <row r="5030" spans="1:14">
      <c r="A5030" s="11" t="s">
        <v>1566</v>
      </c>
      <c r="B5030" s="12">
        <v>75</v>
      </c>
      <c r="C5030" s="12">
        <v>23</v>
      </c>
      <c r="D5030" s="12" t="s">
        <v>585</v>
      </c>
      <c r="E5030" s="12">
        <v>20</v>
      </c>
      <c r="F5030" s="73">
        <v>5</v>
      </c>
      <c r="G5030" s="21">
        <v>12</v>
      </c>
      <c r="H5030" s="12">
        <v>0</v>
      </c>
      <c r="I5030" s="12">
        <v>246</v>
      </c>
      <c r="J5030" s="12">
        <v>0</v>
      </c>
      <c r="K5030" s="12">
        <v>0</v>
      </c>
      <c r="L5030" s="12">
        <v>0</v>
      </c>
      <c r="M5030" s="12">
        <v>0</v>
      </c>
      <c r="N5030" s="12">
        <v>0</v>
      </c>
    </row>
    <row r="5031" spans="1:14" s="18" customFormat="1">
      <c r="A5031" s="17" t="s">
        <v>1566</v>
      </c>
      <c r="B5031" s="18">
        <v>75</v>
      </c>
      <c r="C5031" s="18">
        <v>23</v>
      </c>
      <c r="D5031" s="18" t="s">
        <v>1547</v>
      </c>
      <c r="E5031" s="18">
        <v>100</v>
      </c>
      <c r="F5031" s="29">
        <v>1</v>
      </c>
      <c r="G5031" s="22">
        <v>30</v>
      </c>
      <c r="H5031" s="18">
        <v>0</v>
      </c>
      <c r="I5031" s="18">
        <v>249</v>
      </c>
      <c r="J5031" s="18">
        <v>0</v>
      </c>
      <c r="K5031" s="18">
        <v>0</v>
      </c>
      <c r="L5031" s="12">
        <v>0</v>
      </c>
      <c r="M5031" s="12">
        <v>0</v>
      </c>
      <c r="N5031" s="12">
        <v>0</v>
      </c>
    </row>
    <row r="5032" spans="1:14">
      <c r="A5032" s="11" t="s">
        <v>1566</v>
      </c>
      <c r="B5032" s="12">
        <v>24</v>
      </c>
      <c r="C5032" s="12">
        <v>83</v>
      </c>
      <c r="D5032" s="12" t="s">
        <v>589</v>
      </c>
      <c r="E5032" s="12">
        <v>20</v>
      </c>
      <c r="F5032" s="73">
        <v>5</v>
      </c>
      <c r="G5032" s="21">
        <v>12</v>
      </c>
      <c r="H5032" s="12">
        <v>0</v>
      </c>
      <c r="I5032" s="12">
        <v>246</v>
      </c>
      <c r="J5032" s="12">
        <v>0</v>
      </c>
      <c r="K5032" s="12">
        <v>0</v>
      </c>
      <c r="L5032" s="12">
        <v>0</v>
      </c>
      <c r="M5032" s="12">
        <v>0</v>
      </c>
      <c r="N5032" s="12">
        <v>0</v>
      </c>
    </row>
    <row r="5033" spans="1:14">
      <c r="A5033" s="11" t="s">
        <v>1566</v>
      </c>
      <c r="B5033" s="12">
        <v>24</v>
      </c>
      <c r="C5033" s="12">
        <v>83</v>
      </c>
      <c r="D5033" s="12" t="s">
        <v>587</v>
      </c>
      <c r="E5033" s="12">
        <v>20</v>
      </c>
      <c r="F5033" s="73">
        <v>5</v>
      </c>
      <c r="G5033" s="21">
        <v>12</v>
      </c>
      <c r="H5033" s="12">
        <v>0</v>
      </c>
      <c r="I5033" s="12">
        <v>246</v>
      </c>
      <c r="J5033" s="12">
        <v>0</v>
      </c>
      <c r="K5033" s="12">
        <v>0</v>
      </c>
      <c r="L5033" s="12">
        <v>0</v>
      </c>
      <c r="M5033" s="12">
        <v>0</v>
      </c>
      <c r="N5033" s="12">
        <v>0</v>
      </c>
    </row>
    <row r="5034" spans="1:14">
      <c r="A5034" s="11" t="s">
        <v>1566</v>
      </c>
      <c r="B5034" s="12">
        <v>24</v>
      </c>
      <c r="C5034" s="12">
        <v>83</v>
      </c>
      <c r="D5034" s="12" t="s">
        <v>583</v>
      </c>
      <c r="E5034" s="12">
        <v>20</v>
      </c>
      <c r="F5034" s="73">
        <v>5</v>
      </c>
      <c r="G5034" s="21">
        <v>12</v>
      </c>
      <c r="H5034" s="12">
        <v>0</v>
      </c>
      <c r="I5034" s="12">
        <v>246</v>
      </c>
      <c r="J5034" s="12">
        <v>0</v>
      </c>
      <c r="K5034" s="12">
        <v>0</v>
      </c>
      <c r="L5034" s="12">
        <v>0</v>
      </c>
      <c r="M5034" s="12">
        <v>0</v>
      </c>
      <c r="N5034" s="12">
        <v>0</v>
      </c>
    </row>
    <row r="5035" spans="1:14">
      <c r="A5035" s="11" t="s">
        <v>1566</v>
      </c>
      <c r="B5035" s="12">
        <v>24</v>
      </c>
      <c r="C5035" s="12">
        <v>83</v>
      </c>
      <c r="D5035" s="12" t="s">
        <v>581</v>
      </c>
      <c r="E5035" s="12">
        <v>20</v>
      </c>
      <c r="F5035" s="73">
        <v>5</v>
      </c>
      <c r="G5035" s="21">
        <v>12</v>
      </c>
      <c r="H5035" s="12">
        <v>0</v>
      </c>
      <c r="I5035" s="12">
        <v>246</v>
      </c>
      <c r="J5035" s="12">
        <v>0</v>
      </c>
      <c r="K5035" s="12">
        <v>0</v>
      </c>
      <c r="L5035" s="12">
        <v>0</v>
      </c>
      <c r="M5035" s="12">
        <v>0</v>
      </c>
      <c r="N5035" s="12">
        <v>0</v>
      </c>
    </row>
    <row r="5036" spans="1:14">
      <c r="A5036" s="11" t="s">
        <v>1566</v>
      </c>
      <c r="B5036" s="12">
        <v>24</v>
      </c>
      <c r="C5036" s="12">
        <v>83</v>
      </c>
      <c r="D5036" s="12" t="s">
        <v>585</v>
      </c>
      <c r="E5036" s="12">
        <v>20</v>
      </c>
      <c r="F5036" s="73">
        <v>5</v>
      </c>
      <c r="G5036" s="21">
        <v>12</v>
      </c>
      <c r="H5036" s="12">
        <v>0</v>
      </c>
      <c r="I5036" s="12">
        <v>246</v>
      </c>
      <c r="J5036" s="12">
        <v>0</v>
      </c>
      <c r="K5036" s="12">
        <v>0</v>
      </c>
      <c r="L5036" s="12">
        <v>0</v>
      </c>
      <c r="M5036" s="12">
        <v>0</v>
      </c>
      <c r="N5036" s="12">
        <v>0</v>
      </c>
    </row>
    <row r="5037" spans="1:14" s="18" customFormat="1">
      <c r="A5037" s="17" t="s">
        <v>1566</v>
      </c>
      <c r="B5037" s="18">
        <v>24</v>
      </c>
      <c r="C5037" s="18">
        <v>83</v>
      </c>
      <c r="D5037" s="18" t="s">
        <v>1547</v>
      </c>
      <c r="E5037" s="18">
        <v>100</v>
      </c>
      <c r="F5037" s="29">
        <v>1</v>
      </c>
      <c r="G5037" s="22">
        <v>30</v>
      </c>
      <c r="H5037" s="18">
        <v>0</v>
      </c>
      <c r="I5037" s="18">
        <v>249</v>
      </c>
      <c r="J5037" s="18">
        <v>0</v>
      </c>
      <c r="K5037" s="18">
        <v>0</v>
      </c>
      <c r="L5037" s="12">
        <v>0</v>
      </c>
      <c r="M5037" s="12">
        <v>0</v>
      </c>
      <c r="N5037" s="12">
        <v>0</v>
      </c>
    </row>
    <row r="5038" spans="1:14">
      <c r="A5038" s="11" t="s">
        <v>1566</v>
      </c>
      <c r="B5038" s="12">
        <v>23</v>
      </c>
      <c r="C5038" s="12">
        <v>24</v>
      </c>
      <c r="D5038" s="12" t="s">
        <v>589</v>
      </c>
      <c r="E5038" s="12">
        <v>20</v>
      </c>
      <c r="F5038" s="73">
        <v>5</v>
      </c>
      <c r="G5038" s="21">
        <v>12</v>
      </c>
      <c r="H5038" s="12">
        <v>0</v>
      </c>
      <c r="I5038" s="12">
        <v>246</v>
      </c>
      <c r="J5038" s="12">
        <v>0</v>
      </c>
      <c r="K5038" s="12">
        <v>0</v>
      </c>
      <c r="L5038" s="12">
        <v>0</v>
      </c>
      <c r="M5038" s="12">
        <v>0</v>
      </c>
      <c r="N5038" s="12">
        <v>0</v>
      </c>
    </row>
    <row r="5039" spans="1:14">
      <c r="A5039" s="11" t="s">
        <v>1566</v>
      </c>
      <c r="B5039" s="12">
        <v>23</v>
      </c>
      <c r="C5039" s="12">
        <v>24</v>
      </c>
      <c r="D5039" s="12" t="s">
        <v>587</v>
      </c>
      <c r="E5039" s="12">
        <v>20</v>
      </c>
      <c r="F5039" s="73">
        <v>5</v>
      </c>
      <c r="G5039" s="21">
        <v>12</v>
      </c>
      <c r="H5039" s="12">
        <v>0</v>
      </c>
      <c r="I5039" s="12">
        <v>246</v>
      </c>
      <c r="J5039" s="12">
        <v>0</v>
      </c>
      <c r="K5039" s="12">
        <v>0</v>
      </c>
      <c r="L5039" s="12">
        <v>0</v>
      </c>
      <c r="M5039" s="12">
        <v>0</v>
      </c>
      <c r="N5039" s="12">
        <v>0</v>
      </c>
    </row>
    <row r="5040" spans="1:14">
      <c r="A5040" s="11" t="s">
        <v>1566</v>
      </c>
      <c r="B5040" s="12">
        <v>23</v>
      </c>
      <c r="C5040" s="12">
        <v>24</v>
      </c>
      <c r="D5040" s="12" t="s">
        <v>583</v>
      </c>
      <c r="E5040" s="12">
        <v>20</v>
      </c>
      <c r="F5040" s="73">
        <v>5</v>
      </c>
      <c r="G5040" s="21">
        <v>12</v>
      </c>
      <c r="H5040" s="12">
        <v>0</v>
      </c>
      <c r="I5040" s="12">
        <v>246</v>
      </c>
      <c r="J5040" s="12">
        <v>0</v>
      </c>
      <c r="K5040" s="12">
        <v>0</v>
      </c>
      <c r="L5040" s="12">
        <v>0</v>
      </c>
      <c r="M5040" s="12">
        <v>0</v>
      </c>
      <c r="N5040" s="12">
        <v>0</v>
      </c>
    </row>
    <row r="5041" spans="1:14">
      <c r="A5041" s="11" t="s">
        <v>1566</v>
      </c>
      <c r="B5041" s="12">
        <v>23</v>
      </c>
      <c r="C5041" s="12">
        <v>24</v>
      </c>
      <c r="D5041" s="12" t="s">
        <v>581</v>
      </c>
      <c r="E5041" s="12">
        <v>20</v>
      </c>
      <c r="F5041" s="73">
        <v>5</v>
      </c>
      <c r="G5041" s="21">
        <v>12</v>
      </c>
      <c r="H5041" s="12">
        <v>0</v>
      </c>
      <c r="I5041" s="12">
        <v>246</v>
      </c>
      <c r="J5041" s="12">
        <v>0</v>
      </c>
      <c r="K5041" s="12">
        <v>0</v>
      </c>
      <c r="L5041" s="12">
        <v>0</v>
      </c>
      <c r="M5041" s="12">
        <v>0</v>
      </c>
      <c r="N5041" s="12">
        <v>0</v>
      </c>
    </row>
    <row r="5042" spans="1:14">
      <c r="A5042" s="11" t="s">
        <v>1566</v>
      </c>
      <c r="B5042" s="12">
        <v>23</v>
      </c>
      <c r="C5042" s="12">
        <v>24</v>
      </c>
      <c r="D5042" s="12" t="s">
        <v>585</v>
      </c>
      <c r="E5042" s="12">
        <v>20</v>
      </c>
      <c r="F5042" s="73">
        <v>5</v>
      </c>
      <c r="G5042" s="21">
        <v>12</v>
      </c>
      <c r="H5042" s="12">
        <v>0</v>
      </c>
      <c r="I5042" s="12">
        <v>246</v>
      </c>
      <c r="J5042" s="12">
        <v>0</v>
      </c>
      <c r="K5042" s="12">
        <v>0</v>
      </c>
      <c r="L5042" s="12">
        <v>0</v>
      </c>
      <c r="M5042" s="12">
        <v>0</v>
      </c>
      <c r="N5042" s="12">
        <v>0</v>
      </c>
    </row>
    <row r="5043" spans="1:14">
      <c r="A5043" s="11" t="s">
        <v>1566</v>
      </c>
      <c r="B5043" s="12">
        <v>44</v>
      </c>
      <c r="C5043" s="12">
        <v>45</v>
      </c>
      <c r="D5043" s="12" t="s">
        <v>589</v>
      </c>
      <c r="E5043" s="12">
        <v>20</v>
      </c>
      <c r="F5043" s="73">
        <v>5</v>
      </c>
      <c r="G5043" s="21">
        <v>12</v>
      </c>
      <c r="H5043" s="12">
        <v>0</v>
      </c>
      <c r="I5043" s="12">
        <v>246</v>
      </c>
      <c r="J5043" s="12">
        <v>0</v>
      </c>
      <c r="K5043" s="12">
        <v>0</v>
      </c>
      <c r="L5043" s="12">
        <v>0</v>
      </c>
      <c r="M5043" s="12">
        <v>0</v>
      </c>
      <c r="N5043" s="12">
        <v>0</v>
      </c>
    </row>
    <row r="5044" spans="1:14">
      <c r="A5044" s="11" t="s">
        <v>1566</v>
      </c>
      <c r="B5044" s="12">
        <v>44</v>
      </c>
      <c r="C5044" s="12">
        <v>45</v>
      </c>
      <c r="D5044" s="12" t="s">
        <v>587</v>
      </c>
      <c r="E5044" s="12">
        <v>20</v>
      </c>
      <c r="F5044" s="73">
        <v>5</v>
      </c>
      <c r="G5044" s="21">
        <v>12</v>
      </c>
      <c r="H5044" s="12">
        <v>0</v>
      </c>
      <c r="I5044" s="12">
        <v>246</v>
      </c>
      <c r="J5044" s="12">
        <v>0</v>
      </c>
      <c r="K5044" s="12">
        <v>0</v>
      </c>
      <c r="L5044" s="12">
        <v>0</v>
      </c>
      <c r="M5044" s="12">
        <v>0</v>
      </c>
      <c r="N5044" s="12">
        <v>0</v>
      </c>
    </row>
    <row r="5045" spans="1:14">
      <c r="A5045" s="11" t="s">
        <v>1566</v>
      </c>
      <c r="B5045" s="12">
        <v>44</v>
      </c>
      <c r="C5045" s="12">
        <v>45</v>
      </c>
      <c r="D5045" s="12" t="s">
        <v>583</v>
      </c>
      <c r="E5045" s="12">
        <v>20</v>
      </c>
      <c r="F5045" s="73">
        <v>5</v>
      </c>
      <c r="G5045" s="21">
        <v>12</v>
      </c>
      <c r="H5045" s="12">
        <v>0</v>
      </c>
      <c r="I5045" s="12">
        <v>246</v>
      </c>
      <c r="J5045" s="12">
        <v>0</v>
      </c>
      <c r="K5045" s="12">
        <v>0</v>
      </c>
      <c r="L5045" s="12">
        <v>0</v>
      </c>
      <c r="M5045" s="12">
        <v>0</v>
      </c>
      <c r="N5045" s="12">
        <v>0</v>
      </c>
    </row>
    <row r="5046" spans="1:14">
      <c r="A5046" s="11" t="s">
        <v>1566</v>
      </c>
      <c r="B5046" s="12">
        <v>44</v>
      </c>
      <c r="C5046" s="12">
        <v>45</v>
      </c>
      <c r="D5046" s="12" t="s">
        <v>581</v>
      </c>
      <c r="E5046" s="12">
        <v>20</v>
      </c>
      <c r="F5046" s="73">
        <v>5</v>
      </c>
      <c r="G5046" s="21">
        <v>12</v>
      </c>
      <c r="H5046" s="12">
        <v>0</v>
      </c>
      <c r="I5046" s="12">
        <v>246</v>
      </c>
      <c r="J5046" s="12">
        <v>0</v>
      </c>
      <c r="K5046" s="12">
        <v>0</v>
      </c>
      <c r="L5046" s="12">
        <v>0</v>
      </c>
      <c r="M5046" s="12">
        <v>0</v>
      </c>
      <c r="N5046" s="12">
        <v>0</v>
      </c>
    </row>
    <row r="5047" spans="1:14">
      <c r="A5047" s="11" t="s">
        <v>1566</v>
      </c>
      <c r="B5047" s="12">
        <v>44</v>
      </c>
      <c r="C5047" s="12">
        <v>45</v>
      </c>
      <c r="D5047" s="12" t="s">
        <v>585</v>
      </c>
      <c r="E5047" s="12">
        <v>20</v>
      </c>
      <c r="F5047" s="73">
        <v>5</v>
      </c>
      <c r="G5047" s="21">
        <v>12</v>
      </c>
      <c r="H5047" s="12">
        <v>0</v>
      </c>
      <c r="I5047" s="12">
        <v>246</v>
      </c>
      <c r="J5047" s="12">
        <v>0</v>
      </c>
      <c r="K5047" s="12">
        <v>0</v>
      </c>
      <c r="L5047" s="12">
        <v>0</v>
      </c>
      <c r="M5047" s="12">
        <v>0</v>
      </c>
      <c r="N5047" s="12">
        <v>0</v>
      </c>
    </row>
    <row r="5049" spans="1:14">
      <c r="A5049" s="11" t="s">
        <v>1222</v>
      </c>
    </row>
    <row r="5050" spans="1:14">
      <c r="A5050" s="11" t="s">
        <v>1567</v>
      </c>
    </row>
    <row r="5051" spans="1:14">
      <c r="A5051" s="11" t="s">
        <v>1568</v>
      </c>
    </row>
    <row r="5052" spans="1:14">
      <c r="A5052" s="11" t="s">
        <v>1569</v>
      </c>
      <c r="B5052" s="12">
        <v>200</v>
      </c>
      <c r="C5052" s="12">
        <v>200</v>
      </c>
      <c r="D5052" s="12" t="s">
        <v>577</v>
      </c>
      <c r="E5052" s="12">
        <v>60</v>
      </c>
      <c r="F5052" s="73">
        <v>15</v>
      </c>
      <c r="G5052" s="73">
        <v>60</v>
      </c>
      <c r="H5052" s="12">
        <v>0</v>
      </c>
      <c r="I5052" s="12">
        <v>246</v>
      </c>
      <c r="J5052" s="12">
        <v>0</v>
      </c>
      <c r="K5052" s="12">
        <v>0</v>
      </c>
      <c r="L5052" s="12">
        <v>0</v>
      </c>
      <c r="M5052" s="12">
        <v>0</v>
      </c>
      <c r="N5052" s="12">
        <v>0</v>
      </c>
    </row>
    <row r="5053" spans="1:14">
      <c r="A5053" s="11" t="s">
        <v>1570</v>
      </c>
      <c r="B5053" s="12">
        <v>200</v>
      </c>
      <c r="C5053" s="12">
        <v>200</v>
      </c>
      <c r="D5053" s="12" t="s">
        <v>587</v>
      </c>
      <c r="E5053" s="12">
        <v>60</v>
      </c>
      <c r="F5053" s="73">
        <v>15</v>
      </c>
      <c r="G5053" s="73">
        <v>60</v>
      </c>
      <c r="H5053" s="12">
        <v>0</v>
      </c>
      <c r="I5053" s="12">
        <v>246</v>
      </c>
      <c r="J5053" s="12">
        <v>0</v>
      </c>
      <c r="K5053" s="12">
        <v>0</v>
      </c>
      <c r="L5053" s="12">
        <v>0</v>
      </c>
      <c r="M5053" s="12">
        <v>0</v>
      </c>
      <c r="N5053" s="12">
        <v>0</v>
      </c>
    </row>
    <row r="5054" spans="1:14" ht="12.75" customHeight="1">
      <c r="A5054" s="11" t="s">
        <v>1570</v>
      </c>
      <c r="B5054" s="12">
        <v>200</v>
      </c>
      <c r="C5054" s="12">
        <v>200</v>
      </c>
      <c r="D5054" s="12" t="s">
        <v>576</v>
      </c>
      <c r="E5054" s="12">
        <v>60</v>
      </c>
      <c r="F5054" s="73">
        <v>15</v>
      </c>
      <c r="G5054" s="73">
        <v>60</v>
      </c>
      <c r="H5054" s="12">
        <v>0</v>
      </c>
      <c r="I5054" s="12">
        <v>246</v>
      </c>
      <c r="J5054" s="12">
        <v>0</v>
      </c>
      <c r="K5054" s="12">
        <v>0</v>
      </c>
      <c r="L5054" s="12">
        <v>0</v>
      </c>
      <c r="M5054" s="12">
        <v>0</v>
      </c>
      <c r="N5054" s="12">
        <v>0</v>
      </c>
    </row>
    <row r="5055" spans="1:14">
      <c r="A5055" s="11" t="s">
        <v>1570</v>
      </c>
      <c r="B5055" s="12">
        <v>200</v>
      </c>
      <c r="C5055" s="12">
        <v>200</v>
      </c>
      <c r="D5055" s="12" t="s">
        <v>574</v>
      </c>
      <c r="E5055" s="12">
        <v>60</v>
      </c>
      <c r="F5055" s="73">
        <v>15</v>
      </c>
      <c r="G5055" s="73">
        <v>60</v>
      </c>
      <c r="H5055" s="12">
        <v>0</v>
      </c>
      <c r="I5055" s="12">
        <v>246</v>
      </c>
      <c r="J5055" s="12">
        <v>0</v>
      </c>
      <c r="K5055" s="12">
        <v>0</v>
      </c>
      <c r="L5055" s="12">
        <v>0</v>
      </c>
      <c r="M5055" s="12">
        <v>0</v>
      </c>
      <c r="N5055" s="12">
        <v>0</v>
      </c>
    </row>
    <row r="5056" spans="1:14">
      <c r="A5056" s="11" t="s">
        <v>1569</v>
      </c>
      <c r="B5056" s="12">
        <v>200</v>
      </c>
      <c r="C5056" s="12">
        <v>200</v>
      </c>
      <c r="D5056" s="12" t="s">
        <v>577</v>
      </c>
      <c r="E5056" s="12">
        <v>120</v>
      </c>
      <c r="F5056" s="73">
        <v>15</v>
      </c>
      <c r="G5056" s="73">
        <v>60</v>
      </c>
      <c r="H5056" s="12">
        <v>0</v>
      </c>
      <c r="I5056" s="12">
        <v>246</v>
      </c>
      <c r="J5056" s="12">
        <v>0</v>
      </c>
      <c r="K5056" s="12">
        <v>0</v>
      </c>
      <c r="L5056" s="12">
        <v>0</v>
      </c>
      <c r="M5056" s="12">
        <v>0</v>
      </c>
      <c r="N5056" s="12">
        <v>0</v>
      </c>
    </row>
    <row r="5057" spans="1:14">
      <c r="A5057" s="11" t="s">
        <v>1570</v>
      </c>
      <c r="B5057" s="12">
        <v>200</v>
      </c>
      <c r="C5057" s="12">
        <v>200</v>
      </c>
      <c r="D5057" s="12" t="s">
        <v>587</v>
      </c>
      <c r="E5057" s="12">
        <v>120</v>
      </c>
      <c r="F5057" s="73">
        <v>15</v>
      </c>
      <c r="G5057" s="73">
        <v>60</v>
      </c>
      <c r="H5057" s="12">
        <v>0</v>
      </c>
      <c r="I5057" s="12">
        <v>246</v>
      </c>
      <c r="J5057" s="12">
        <v>0</v>
      </c>
      <c r="K5057" s="12">
        <v>0</v>
      </c>
      <c r="L5057" s="12">
        <v>0</v>
      </c>
      <c r="M5057" s="12">
        <v>0</v>
      </c>
      <c r="N5057" s="12">
        <v>0</v>
      </c>
    </row>
    <row r="5058" spans="1:14" ht="12.75" customHeight="1">
      <c r="A5058" s="11" t="s">
        <v>1570</v>
      </c>
      <c r="B5058" s="12">
        <v>200</v>
      </c>
      <c r="C5058" s="12">
        <v>200</v>
      </c>
      <c r="D5058" s="12" t="s">
        <v>576</v>
      </c>
      <c r="E5058" s="12">
        <v>120</v>
      </c>
      <c r="F5058" s="73">
        <v>15</v>
      </c>
      <c r="G5058" s="73">
        <v>60</v>
      </c>
      <c r="H5058" s="12">
        <v>0</v>
      </c>
      <c r="I5058" s="12">
        <v>246</v>
      </c>
      <c r="J5058" s="12">
        <v>0</v>
      </c>
      <c r="K5058" s="12">
        <v>0</v>
      </c>
      <c r="L5058" s="12">
        <v>0</v>
      </c>
      <c r="M5058" s="12">
        <v>0</v>
      </c>
      <c r="N5058" s="12">
        <v>0</v>
      </c>
    </row>
    <row r="5059" spans="1:14">
      <c r="A5059" s="11" t="s">
        <v>1570</v>
      </c>
      <c r="B5059" s="12">
        <v>200</v>
      </c>
      <c r="C5059" s="12">
        <v>200</v>
      </c>
      <c r="D5059" s="12" t="s">
        <v>574</v>
      </c>
      <c r="E5059" s="12">
        <v>120</v>
      </c>
      <c r="F5059" s="73">
        <v>15</v>
      </c>
      <c r="G5059" s="73">
        <v>60</v>
      </c>
      <c r="H5059" s="12">
        <v>0</v>
      </c>
      <c r="I5059" s="12">
        <v>246</v>
      </c>
      <c r="J5059" s="12">
        <v>0</v>
      </c>
      <c r="K5059" s="12">
        <v>0</v>
      </c>
      <c r="L5059" s="12">
        <v>0</v>
      </c>
      <c r="M5059" s="12">
        <v>0</v>
      </c>
      <c r="N5059" s="12">
        <v>0</v>
      </c>
    </row>
    <row r="5060" spans="1:14">
      <c r="A5060" s="11" t="s">
        <v>1569</v>
      </c>
      <c r="B5060" s="12">
        <v>200</v>
      </c>
      <c r="C5060" s="12">
        <v>200</v>
      </c>
      <c r="D5060" s="12" t="s">
        <v>577</v>
      </c>
      <c r="E5060" s="12">
        <v>200</v>
      </c>
      <c r="F5060" s="73">
        <v>15</v>
      </c>
      <c r="G5060" s="73">
        <v>60</v>
      </c>
      <c r="H5060" s="12">
        <v>0</v>
      </c>
      <c r="I5060" s="12">
        <v>246</v>
      </c>
      <c r="J5060" s="12">
        <v>0</v>
      </c>
      <c r="K5060" s="12">
        <v>0</v>
      </c>
      <c r="L5060" s="12">
        <v>0</v>
      </c>
      <c r="M5060" s="12">
        <v>0</v>
      </c>
      <c r="N5060" s="12">
        <v>0</v>
      </c>
    </row>
    <row r="5061" spans="1:14">
      <c r="A5061" s="11" t="s">
        <v>1570</v>
      </c>
      <c r="B5061" s="12">
        <v>200</v>
      </c>
      <c r="C5061" s="12">
        <v>200</v>
      </c>
      <c r="D5061" s="12" t="s">
        <v>587</v>
      </c>
      <c r="E5061" s="12">
        <v>200</v>
      </c>
      <c r="F5061" s="73">
        <v>15</v>
      </c>
      <c r="G5061" s="73">
        <v>60</v>
      </c>
      <c r="H5061" s="12">
        <v>0</v>
      </c>
      <c r="I5061" s="12">
        <v>246</v>
      </c>
      <c r="J5061" s="12">
        <v>0</v>
      </c>
      <c r="K5061" s="12">
        <v>0</v>
      </c>
      <c r="L5061" s="12">
        <v>0</v>
      </c>
      <c r="M5061" s="12">
        <v>0</v>
      </c>
      <c r="N5061" s="12">
        <v>0</v>
      </c>
    </row>
    <row r="5062" spans="1:14" ht="12.75" customHeight="1">
      <c r="A5062" s="11" t="s">
        <v>1570</v>
      </c>
      <c r="B5062" s="12">
        <v>200</v>
      </c>
      <c r="C5062" s="12">
        <v>200</v>
      </c>
      <c r="D5062" s="12" t="s">
        <v>576</v>
      </c>
      <c r="E5062" s="12">
        <v>200</v>
      </c>
      <c r="F5062" s="73">
        <v>15</v>
      </c>
      <c r="G5062" s="73">
        <v>60</v>
      </c>
      <c r="H5062" s="12">
        <v>0</v>
      </c>
      <c r="I5062" s="12">
        <v>246</v>
      </c>
      <c r="J5062" s="12">
        <v>0</v>
      </c>
      <c r="K5062" s="12">
        <v>0</v>
      </c>
      <c r="L5062" s="12">
        <v>0</v>
      </c>
      <c r="M5062" s="12">
        <v>0</v>
      </c>
      <c r="N5062" s="12">
        <v>0</v>
      </c>
    </row>
    <row r="5063" spans="1:14">
      <c r="A5063" s="11" t="s">
        <v>1570</v>
      </c>
      <c r="B5063" s="12">
        <v>200</v>
      </c>
      <c r="C5063" s="12">
        <v>200</v>
      </c>
      <c r="D5063" s="12" t="s">
        <v>574</v>
      </c>
      <c r="E5063" s="12">
        <v>200</v>
      </c>
      <c r="F5063" s="73">
        <v>15</v>
      </c>
      <c r="G5063" s="73">
        <v>60</v>
      </c>
      <c r="H5063" s="12">
        <v>0</v>
      </c>
      <c r="I5063" s="12">
        <v>246</v>
      </c>
      <c r="J5063" s="12">
        <v>0</v>
      </c>
      <c r="K5063" s="12">
        <v>0</v>
      </c>
      <c r="L5063" s="12">
        <v>0</v>
      </c>
      <c r="M5063" s="12">
        <v>0</v>
      </c>
      <c r="N5063" s="12">
        <v>0</v>
      </c>
    </row>
    <row r="5064" spans="1:14">
      <c r="A5064" s="11" t="s">
        <v>1570</v>
      </c>
      <c r="B5064" s="12">
        <v>200</v>
      </c>
      <c r="C5064" s="12">
        <v>200</v>
      </c>
      <c r="D5064" s="12" t="s">
        <v>586</v>
      </c>
      <c r="E5064" s="12">
        <v>200</v>
      </c>
      <c r="F5064" s="73">
        <v>2</v>
      </c>
      <c r="G5064" s="73">
        <v>60</v>
      </c>
      <c r="H5064" s="12">
        <v>0</v>
      </c>
      <c r="I5064" s="12">
        <v>246</v>
      </c>
      <c r="J5064" s="12">
        <v>0</v>
      </c>
      <c r="K5064" s="12">
        <v>0</v>
      </c>
      <c r="L5064" s="12">
        <v>0</v>
      </c>
      <c r="M5064" s="12">
        <v>0</v>
      </c>
      <c r="N5064" s="12">
        <v>0</v>
      </c>
    </row>
    <row r="5065" spans="1:14">
      <c r="A5065" s="11" t="s">
        <v>1570</v>
      </c>
      <c r="B5065" s="12">
        <v>200</v>
      </c>
      <c r="C5065" s="12">
        <v>200</v>
      </c>
      <c r="D5065" s="12" t="s">
        <v>575</v>
      </c>
      <c r="E5065" s="12">
        <v>200</v>
      </c>
      <c r="F5065" s="73">
        <v>2</v>
      </c>
      <c r="G5065" s="73">
        <v>60</v>
      </c>
      <c r="H5065" s="12">
        <v>0</v>
      </c>
      <c r="I5065" s="12">
        <v>246</v>
      </c>
      <c r="J5065" s="12">
        <v>0</v>
      </c>
      <c r="K5065" s="12">
        <v>0</v>
      </c>
      <c r="L5065" s="12">
        <v>0</v>
      </c>
      <c r="M5065" s="12">
        <v>0</v>
      </c>
      <c r="N5065" s="12">
        <v>0</v>
      </c>
    </row>
    <row r="5066" spans="1:14">
      <c r="A5066" s="11" t="s">
        <v>1570</v>
      </c>
      <c r="B5066" s="12">
        <v>200</v>
      </c>
      <c r="C5066" s="12">
        <v>200</v>
      </c>
      <c r="D5066" s="12" t="s">
        <v>573</v>
      </c>
      <c r="E5066" s="12">
        <v>200</v>
      </c>
      <c r="F5066" s="73">
        <v>2</v>
      </c>
      <c r="G5066" s="73">
        <v>60</v>
      </c>
      <c r="H5066" s="12">
        <v>0</v>
      </c>
      <c r="I5066" s="12">
        <v>246</v>
      </c>
      <c r="J5066" s="12">
        <v>0</v>
      </c>
      <c r="K5066" s="12">
        <v>0</v>
      </c>
      <c r="L5066" s="12">
        <v>0</v>
      </c>
      <c r="M5066" s="12">
        <v>0</v>
      </c>
      <c r="N5066" s="12">
        <v>0</v>
      </c>
    </row>
    <row r="5068" spans="1:14">
      <c r="A5068" s="11" t="s">
        <v>1569</v>
      </c>
      <c r="B5068" s="12">
        <v>305</v>
      </c>
      <c r="C5068" s="12">
        <v>195</v>
      </c>
      <c r="D5068" s="12" t="s">
        <v>577</v>
      </c>
      <c r="E5068" s="12">
        <v>20</v>
      </c>
      <c r="F5068" s="73">
        <v>5</v>
      </c>
      <c r="G5068" s="21">
        <v>15</v>
      </c>
      <c r="H5068" s="12">
        <v>0</v>
      </c>
      <c r="I5068" s="12">
        <v>246</v>
      </c>
      <c r="J5068" s="12">
        <v>0</v>
      </c>
      <c r="K5068" s="12">
        <v>0</v>
      </c>
      <c r="L5068" s="12">
        <v>0</v>
      </c>
      <c r="M5068" s="12">
        <v>0</v>
      </c>
      <c r="N5068" s="12">
        <v>0</v>
      </c>
    </row>
    <row r="5069" spans="1:14">
      <c r="A5069" s="11" t="s">
        <v>1570</v>
      </c>
      <c r="B5069" s="12">
        <v>305</v>
      </c>
      <c r="C5069" s="12">
        <v>195</v>
      </c>
      <c r="D5069" s="12" t="s">
        <v>587</v>
      </c>
      <c r="E5069" s="12">
        <v>20</v>
      </c>
      <c r="F5069" s="73">
        <v>5</v>
      </c>
      <c r="G5069" s="21">
        <v>15</v>
      </c>
      <c r="H5069" s="12">
        <v>0</v>
      </c>
      <c r="I5069" s="12">
        <v>246</v>
      </c>
      <c r="J5069" s="12">
        <v>0</v>
      </c>
      <c r="K5069" s="12">
        <v>0</v>
      </c>
      <c r="L5069" s="12">
        <v>0</v>
      </c>
      <c r="M5069" s="12">
        <v>0</v>
      </c>
      <c r="N5069" s="12">
        <v>0</v>
      </c>
    </row>
    <row r="5070" spans="1:14" ht="12.75" customHeight="1">
      <c r="A5070" s="11" t="s">
        <v>1570</v>
      </c>
      <c r="B5070" s="12">
        <v>305</v>
      </c>
      <c r="C5070" s="12">
        <v>195</v>
      </c>
      <c r="D5070" s="12" t="s">
        <v>576</v>
      </c>
      <c r="E5070" s="12">
        <v>20</v>
      </c>
      <c r="F5070" s="73">
        <v>5</v>
      </c>
      <c r="G5070" s="21">
        <v>15</v>
      </c>
      <c r="H5070" s="12">
        <v>0</v>
      </c>
      <c r="I5070" s="12">
        <v>246</v>
      </c>
      <c r="J5070" s="12">
        <v>0</v>
      </c>
      <c r="K5070" s="12">
        <v>0</v>
      </c>
      <c r="L5070" s="12">
        <v>0</v>
      </c>
      <c r="M5070" s="12">
        <v>0</v>
      </c>
      <c r="N5070" s="12">
        <v>0</v>
      </c>
    </row>
    <row r="5071" spans="1:14">
      <c r="A5071" s="11" t="s">
        <v>1570</v>
      </c>
      <c r="B5071" s="12">
        <v>305</v>
      </c>
      <c r="C5071" s="12">
        <v>195</v>
      </c>
      <c r="D5071" s="12" t="s">
        <v>574</v>
      </c>
      <c r="E5071" s="12">
        <v>20</v>
      </c>
      <c r="F5071" s="73">
        <v>5</v>
      </c>
      <c r="G5071" s="21">
        <v>15</v>
      </c>
      <c r="H5071" s="12">
        <v>0</v>
      </c>
      <c r="I5071" s="12">
        <v>246</v>
      </c>
      <c r="J5071" s="12">
        <v>0</v>
      </c>
      <c r="K5071" s="12">
        <v>0</v>
      </c>
      <c r="L5071" s="12">
        <v>0</v>
      </c>
      <c r="M5071" s="12">
        <v>0</v>
      </c>
      <c r="N5071" s="12">
        <v>0</v>
      </c>
    </row>
    <row r="5072" spans="1:14">
      <c r="A5072" s="11" t="s">
        <v>1569</v>
      </c>
      <c r="B5072" s="12">
        <v>250</v>
      </c>
      <c r="C5072" s="12">
        <v>247</v>
      </c>
      <c r="D5072" s="12" t="s">
        <v>577</v>
      </c>
      <c r="E5072" s="12">
        <v>20</v>
      </c>
      <c r="F5072" s="73">
        <v>5</v>
      </c>
      <c r="G5072" s="21">
        <v>15</v>
      </c>
      <c r="H5072" s="12">
        <v>0</v>
      </c>
      <c r="I5072" s="12">
        <v>246</v>
      </c>
      <c r="J5072" s="12">
        <v>0</v>
      </c>
      <c r="K5072" s="12">
        <v>0</v>
      </c>
      <c r="L5072" s="12">
        <v>0</v>
      </c>
      <c r="M5072" s="12">
        <v>0</v>
      </c>
      <c r="N5072" s="12">
        <v>0</v>
      </c>
    </row>
    <row r="5073" spans="1:14">
      <c r="A5073" s="11" t="s">
        <v>1570</v>
      </c>
      <c r="B5073" s="12">
        <v>250</v>
      </c>
      <c r="C5073" s="12">
        <v>247</v>
      </c>
      <c r="D5073" s="12" t="s">
        <v>587</v>
      </c>
      <c r="E5073" s="12">
        <v>20</v>
      </c>
      <c r="F5073" s="73">
        <v>5</v>
      </c>
      <c r="G5073" s="21">
        <v>15</v>
      </c>
      <c r="H5073" s="12">
        <v>0</v>
      </c>
      <c r="I5073" s="12">
        <v>246</v>
      </c>
      <c r="J5073" s="12">
        <v>0</v>
      </c>
      <c r="K5073" s="12">
        <v>0</v>
      </c>
      <c r="L5073" s="12">
        <v>0</v>
      </c>
      <c r="M5073" s="12">
        <v>0</v>
      </c>
      <c r="N5073" s="12">
        <v>0</v>
      </c>
    </row>
    <row r="5074" spans="1:14" ht="12.75" customHeight="1">
      <c r="A5074" s="11" t="s">
        <v>1570</v>
      </c>
      <c r="B5074" s="12">
        <v>250</v>
      </c>
      <c r="C5074" s="12">
        <v>247</v>
      </c>
      <c r="D5074" s="12" t="s">
        <v>576</v>
      </c>
      <c r="E5074" s="12">
        <v>20</v>
      </c>
      <c r="F5074" s="73">
        <v>5</v>
      </c>
      <c r="G5074" s="21">
        <v>15</v>
      </c>
      <c r="H5074" s="12">
        <v>0</v>
      </c>
      <c r="I5074" s="12">
        <v>246</v>
      </c>
      <c r="J5074" s="12">
        <v>0</v>
      </c>
      <c r="K5074" s="12">
        <v>0</v>
      </c>
      <c r="L5074" s="12">
        <v>0</v>
      </c>
      <c r="M5074" s="12">
        <v>0</v>
      </c>
      <c r="N5074" s="12">
        <v>0</v>
      </c>
    </row>
    <row r="5075" spans="1:14">
      <c r="A5075" s="11" t="s">
        <v>1570</v>
      </c>
      <c r="B5075" s="12">
        <v>250</v>
      </c>
      <c r="C5075" s="12">
        <v>247</v>
      </c>
      <c r="D5075" s="12" t="s">
        <v>574</v>
      </c>
      <c r="E5075" s="12">
        <v>20</v>
      </c>
      <c r="F5075" s="73">
        <v>5</v>
      </c>
      <c r="G5075" s="21">
        <v>15</v>
      </c>
      <c r="H5075" s="12">
        <v>0</v>
      </c>
      <c r="I5075" s="12">
        <v>246</v>
      </c>
      <c r="J5075" s="12">
        <v>0</v>
      </c>
      <c r="K5075" s="12">
        <v>0</v>
      </c>
      <c r="L5075" s="12">
        <v>0</v>
      </c>
      <c r="M5075" s="12">
        <v>0</v>
      </c>
      <c r="N5075" s="12">
        <v>0</v>
      </c>
    </row>
    <row r="5076" spans="1:14">
      <c r="A5076" s="11" t="s">
        <v>1569</v>
      </c>
      <c r="B5076" s="12">
        <v>240</v>
      </c>
      <c r="C5076" s="12">
        <v>353</v>
      </c>
      <c r="D5076" s="12" t="s">
        <v>577</v>
      </c>
      <c r="E5076" s="12">
        <v>20</v>
      </c>
      <c r="F5076" s="73">
        <v>5</v>
      </c>
      <c r="G5076" s="21">
        <v>15</v>
      </c>
      <c r="H5076" s="12">
        <v>0</v>
      </c>
      <c r="I5076" s="12">
        <v>246</v>
      </c>
      <c r="J5076" s="12">
        <v>0</v>
      </c>
      <c r="K5076" s="12">
        <v>0</v>
      </c>
      <c r="L5076" s="12">
        <v>0</v>
      </c>
      <c r="M5076" s="12">
        <v>0</v>
      </c>
      <c r="N5076" s="12">
        <v>0</v>
      </c>
    </row>
    <row r="5077" spans="1:14">
      <c r="A5077" s="11" t="s">
        <v>1570</v>
      </c>
      <c r="B5077" s="12">
        <v>240</v>
      </c>
      <c r="C5077" s="12">
        <v>353</v>
      </c>
      <c r="D5077" s="12" t="s">
        <v>587</v>
      </c>
      <c r="E5077" s="12">
        <v>20</v>
      </c>
      <c r="F5077" s="73">
        <v>5</v>
      </c>
      <c r="G5077" s="21">
        <v>15</v>
      </c>
      <c r="H5077" s="12">
        <v>0</v>
      </c>
      <c r="I5077" s="12">
        <v>246</v>
      </c>
      <c r="J5077" s="12">
        <v>0</v>
      </c>
      <c r="K5077" s="12">
        <v>0</v>
      </c>
      <c r="L5077" s="12">
        <v>0</v>
      </c>
      <c r="M5077" s="12">
        <v>0</v>
      </c>
      <c r="N5077" s="12">
        <v>0</v>
      </c>
    </row>
    <row r="5078" spans="1:14" ht="12.75" customHeight="1">
      <c r="A5078" s="11" t="s">
        <v>1570</v>
      </c>
      <c r="B5078" s="12">
        <v>240</v>
      </c>
      <c r="C5078" s="12">
        <v>353</v>
      </c>
      <c r="D5078" s="12" t="s">
        <v>576</v>
      </c>
      <c r="E5078" s="12">
        <v>20</v>
      </c>
      <c r="F5078" s="73">
        <v>5</v>
      </c>
      <c r="G5078" s="21">
        <v>15</v>
      </c>
      <c r="H5078" s="12">
        <v>0</v>
      </c>
      <c r="I5078" s="12">
        <v>246</v>
      </c>
      <c r="J5078" s="12">
        <v>0</v>
      </c>
      <c r="K5078" s="12">
        <v>0</v>
      </c>
      <c r="L5078" s="12">
        <v>0</v>
      </c>
      <c r="M5078" s="12">
        <v>0</v>
      </c>
      <c r="N5078" s="12">
        <v>0</v>
      </c>
    </row>
    <row r="5079" spans="1:14">
      <c r="A5079" s="11" t="s">
        <v>1570</v>
      </c>
      <c r="B5079" s="12">
        <v>240</v>
      </c>
      <c r="C5079" s="12">
        <v>353</v>
      </c>
      <c r="D5079" s="12" t="s">
        <v>574</v>
      </c>
      <c r="E5079" s="12">
        <v>20</v>
      </c>
      <c r="F5079" s="73">
        <v>5</v>
      </c>
      <c r="G5079" s="21">
        <v>15</v>
      </c>
      <c r="H5079" s="12">
        <v>0</v>
      </c>
      <c r="I5079" s="12">
        <v>246</v>
      </c>
      <c r="J5079" s="12">
        <v>0</v>
      </c>
      <c r="K5079" s="12">
        <v>0</v>
      </c>
      <c r="L5079" s="12">
        <v>0</v>
      </c>
      <c r="M5079" s="12">
        <v>0</v>
      </c>
      <c r="N5079" s="12">
        <v>0</v>
      </c>
    </row>
    <row r="5080" spans="1:14">
      <c r="A5080" s="11" t="s">
        <v>1569</v>
      </c>
      <c r="B5080" s="12">
        <v>115</v>
      </c>
      <c r="C5080" s="12">
        <v>258</v>
      </c>
      <c r="D5080" s="12" t="s">
        <v>577</v>
      </c>
      <c r="E5080" s="12">
        <v>20</v>
      </c>
      <c r="F5080" s="73">
        <v>5</v>
      </c>
      <c r="G5080" s="21">
        <v>15</v>
      </c>
      <c r="H5080" s="12">
        <v>0</v>
      </c>
      <c r="I5080" s="12">
        <v>246</v>
      </c>
      <c r="J5080" s="12">
        <v>0</v>
      </c>
      <c r="K5080" s="12">
        <v>0</v>
      </c>
      <c r="L5080" s="12">
        <v>0</v>
      </c>
      <c r="M5080" s="12">
        <v>0</v>
      </c>
      <c r="N5080" s="12">
        <v>0</v>
      </c>
    </row>
    <row r="5081" spans="1:14">
      <c r="A5081" s="11" t="s">
        <v>1570</v>
      </c>
      <c r="B5081" s="12">
        <v>115</v>
      </c>
      <c r="C5081" s="12">
        <v>258</v>
      </c>
      <c r="D5081" s="12" t="s">
        <v>587</v>
      </c>
      <c r="E5081" s="12">
        <v>20</v>
      </c>
      <c r="F5081" s="73">
        <v>5</v>
      </c>
      <c r="G5081" s="21">
        <v>15</v>
      </c>
      <c r="H5081" s="12">
        <v>0</v>
      </c>
      <c r="I5081" s="12">
        <v>246</v>
      </c>
      <c r="J5081" s="12">
        <v>0</v>
      </c>
      <c r="K5081" s="12">
        <v>0</v>
      </c>
      <c r="L5081" s="12">
        <v>0</v>
      </c>
      <c r="M5081" s="12">
        <v>0</v>
      </c>
      <c r="N5081" s="12">
        <v>0</v>
      </c>
    </row>
    <row r="5082" spans="1:14" ht="12.75" customHeight="1">
      <c r="A5082" s="11" t="s">
        <v>1570</v>
      </c>
      <c r="B5082" s="12">
        <v>115</v>
      </c>
      <c r="C5082" s="12">
        <v>258</v>
      </c>
      <c r="D5082" s="12" t="s">
        <v>576</v>
      </c>
      <c r="E5082" s="12">
        <v>20</v>
      </c>
      <c r="F5082" s="73">
        <v>5</v>
      </c>
      <c r="G5082" s="21">
        <v>15</v>
      </c>
      <c r="H5082" s="12">
        <v>0</v>
      </c>
      <c r="I5082" s="12">
        <v>246</v>
      </c>
      <c r="J5082" s="12">
        <v>0</v>
      </c>
      <c r="K5082" s="12">
        <v>0</v>
      </c>
      <c r="L5082" s="12">
        <v>0</v>
      </c>
      <c r="M5082" s="12">
        <v>0</v>
      </c>
      <c r="N5082" s="12">
        <v>0</v>
      </c>
    </row>
    <row r="5083" spans="1:14">
      <c r="A5083" s="11" t="s">
        <v>1570</v>
      </c>
      <c r="B5083" s="12">
        <v>115</v>
      </c>
      <c r="C5083" s="12">
        <v>258</v>
      </c>
      <c r="D5083" s="12" t="s">
        <v>574</v>
      </c>
      <c r="E5083" s="12">
        <v>20</v>
      </c>
      <c r="F5083" s="73">
        <v>5</v>
      </c>
      <c r="G5083" s="21">
        <v>15</v>
      </c>
      <c r="H5083" s="12">
        <v>0</v>
      </c>
      <c r="I5083" s="12">
        <v>246</v>
      </c>
      <c r="J5083" s="12">
        <v>0</v>
      </c>
      <c r="K5083" s="12">
        <v>0</v>
      </c>
      <c r="L5083" s="12">
        <v>0</v>
      </c>
      <c r="M5083" s="12">
        <v>0</v>
      </c>
      <c r="N5083" s="12">
        <v>0</v>
      </c>
    </row>
    <row r="5084" spans="1:14">
      <c r="A5084" s="11" t="s">
        <v>1569</v>
      </c>
      <c r="B5084" s="12">
        <v>57</v>
      </c>
      <c r="C5084" s="12">
        <v>160</v>
      </c>
      <c r="D5084" s="12" t="s">
        <v>577</v>
      </c>
      <c r="E5084" s="12">
        <v>20</v>
      </c>
      <c r="F5084" s="73">
        <v>5</v>
      </c>
      <c r="G5084" s="21">
        <v>15</v>
      </c>
      <c r="H5084" s="12">
        <v>0</v>
      </c>
      <c r="I5084" s="12">
        <v>246</v>
      </c>
      <c r="J5084" s="12">
        <v>0</v>
      </c>
      <c r="K5084" s="12">
        <v>0</v>
      </c>
      <c r="L5084" s="12">
        <v>0</v>
      </c>
      <c r="M5084" s="12">
        <v>0</v>
      </c>
      <c r="N5084" s="12">
        <v>0</v>
      </c>
    </row>
    <row r="5085" spans="1:14">
      <c r="A5085" s="11" t="s">
        <v>1570</v>
      </c>
      <c r="B5085" s="12">
        <v>57</v>
      </c>
      <c r="C5085" s="12">
        <v>160</v>
      </c>
      <c r="D5085" s="12" t="s">
        <v>587</v>
      </c>
      <c r="E5085" s="12">
        <v>20</v>
      </c>
      <c r="F5085" s="73">
        <v>5</v>
      </c>
      <c r="G5085" s="21">
        <v>15</v>
      </c>
      <c r="H5085" s="12">
        <v>0</v>
      </c>
      <c r="I5085" s="12">
        <v>246</v>
      </c>
      <c r="J5085" s="12">
        <v>0</v>
      </c>
      <c r="K5085" s="12">
        <v>0</v>
      </c>
      <c r="L5085" s="12">
        <v>0</v>
      </c>
      <c r="M5085" s="12">
        <v>0</v>
      </c>
      <c r="N5085" s="12">
        <v>0</v>
      </c>
    </row>
    <row r="5086" spans="1:14" ht="12.75" customHeight="1">
      <c r="A5086" s="11" t="s">
        <v>1570</v>
      </c>
      <c r="B5086" s="12">
        <v>57</v>
      </c>
      <c r="C5086" s="12">
        <v>160</v>
      </c>
      <c r="D5086" s="12" t="s">
        <v>576</v>
      </c>
      <c r="E5086" s="12">
        <v>20</v>
      </c>
      <c r="F5086" s="73">
        <v>5</v>
      </c>
      <c r="G5086" s="21">
        <v>15</v>
      </c>
      <c r="H5086" s="12">
        <v>0</v>
      </c>
      <c r="I5086" s="12">
        <v>246</v>
      </c>
      <c r="J5086" s="12">
        <v>0</v>
      </c>
      <c r="K5086" s="12">
        <v>0</v>
      </c>
      <c r="L5086" s="12">
        <v>0</v>
      </c>
      <c r="M5086" s="12">
        <v>0</v>
      </c>
      <c r="N5086" s="12">
        <v>0</v>
      </c>
    </row>
    <row r="5087" spans="1:14">
      <c r="A5087" s="11" t="s">
        <v>1570</v>
      </c>
      <c r="B5087" s="12">
        <v>57</v>
      </c>
      <c r="C5087" s="12">
        <v>160</v>
      </c>
      <c r="D5087" s="12" t="s">
        <v>574</v>
      </c>
      <c r="E5087" s="12">
        <v>20</v>
      </c>
      <c r="F5087" s="73">
        <v>5</v>
      </c>
      <c r="G5087" s="21">
        <v>15</v>
      </c>
      <c r="H5087" s="12">
        <v>0</v>
      </c>
      <c r="I5087" s="12">
        <v>246</v>
      </c>
      <c r="J5087" s="12">
        <v>0</v>
      </c>
      <c r="K5087" s="12">
        <v>0</v>
      </c>
      <c r="L5087" s="12">
        <v>0</v>
      </c>
      <c r="M5087" s="12">
        <v>0</v>
      </c>
      <c r="N5087" s="12">
        <v>0</v>
      </c>
    </row>
    <row r="5088" spans="1:14">
      <c r="A5088" s="11" t="s">
        <v>1569</v>
      </c>
      <c r="B5088" s="12">
        <v>150</v>
      </c>
      <c r="C5088" s="12">
        <v>150</v>
      </c>
      <c r="D5088" s="12" t="s">
        <v>577</v>
      </c>
      <c r="E5088" s="12">
        <v>20</v>
      </c>
      <c r="F5088" s="73">
        <v>5</v>
      </c>
      <c r="G5088" s="21">
        <v>15</v>
      </c>
      <c r="H5088" s="12">
        <v>0</v>
      </c>
      <c r="I5088" s="12">
        <v>246</v>
      </c>
      <c r="J5088" s="12">
        <v>0</v>
      </c>
      <c r="K5088" s="12">
        <v>0</v>
      </c>
      <c r="L5088" s="12">
        <v>0</v>
      </c>
      <c r="M5088" s="12">
        <v>0</v>
      </c>
      <c r="N5088" s="12">
        <v>0</v>
      </c>
    </row>
    <row r="5089" spans="1:14">
      <c r="A5089" s="11" t="s">
        <v>1570</v>
      </c>
      <c r="B5089" s="12">
        <v>150</v>
      </c>
      <c r="C5089" s="12">
        <v>150</v>
      </c>
      <c r="D5089" s="12" t="s">
        <v>587</v>
      </c>
      <c r="E5089" s="12">
        <v>20</v>
      </c>
      <c r="F5089" s="73">
        <v>5</v>
      </c>
      <c r="G5089" s="21">
        <v>15</v>
      </c>
      <c r="H5089" s="12">
        <v>0</v>
      </c>
      <c r="I5089" s="12">
        <v>246</v>
      </c>
      <c r="J5089" s="12">
        <v>0</v>
      </c>
      <c r="K5089" s="12">
        <v>0</v>
      </c>
      <c r="L5089" s="12">
        <v>0</v>
      </c>
      <c r="M5089" s="12">
        <v>0</v>
      </c>
      <c r="N5089" s="12">
        <v>0</v>
      </c>
    </row>
    <row r="5090" spans="1:14" ht="12.75" customHeight="1">
      <c r="A5090" s="11" t="s">
        <v>1570</v>
      </c>
      <c r="B5090" s="12">
        <v>150</v>
      </c>
      <c r="C5090" s="12">
        <v>150</v>
      </c>
      <c r="D5090" s="12" t="s">
        <v>576</v>
      </c>
      <c r="E5090" s="12">
        <v>20</v>
      </c>
      <c r="F5090" s="73">
        <v>5</v>
      </c>
      <c r="G5090" s="21">
        <v>15</v>
      </c>
      <c r="H5090" s="12">
        <v>0</v>
      </c>
      <c r="I5090" s="12">
        <v>246</v>
      </c>
      <c r="J5090" s="12">
        <v>0</v>
      </c>
      <c r="K5090" s="12">
        <v>0</v>
      </c>
      <c r="L5090" s="12">
        <v>0</v>
      </c>
      <c r="M5090" s="12">
        <v>0</v>
      </c>
      <c r="N5090" s="12">
        <v>0</v>
      </c>
    </row>
    <row r="5091" spans="1:14">
      <c r="A5091" s="11" t="s">
        <v>1570</v>
      </c>
      <c r="B5091" s="12">
        <v>150</v>
      </c>
      <c r="C5091" s="12">
        <v>150</v>
      </c>
      <c r="D5091" s="12" t="s">
        <v>574</v>
      </c>
      <c r="E5091" s="12">
        <v>20</v>
      </c>
      <c r="F5091" s="73">
        <v>5</v>
      </c>
      <c r="G5091" s="21">
        <v>15</v>
      </c>
      <c r="H5091" s="12">
        <v>0</v>
      </c>
      <c r="I5091" s="12">
        <v>246</v>
      </c>
      <c r="J5091" s="12">
        <v>0</v>
      </c>
      <c r="K5091" s="12">
        <v>0</v>
      </c>
      <c r="L5091" s="12">
        <v>0</v>
      </c>
      <c r="M5091" s="12">
        <v>0</v>
      </c>
      <c r="N5091" s="12">
        <v>0</v>
      </c>
    </row>
    <row r="5092" spans="1:14">
      <c r="A5092" s="11" t="s">
        <v>1569</v>
      </c>
      <c r="B5092" s="12">
        <v>207</v>
      </c>
      <c r="C5092" s="12">
        <v>98</v>
      </c>
      <c r="D5092" s="12" t="s">
        <v>577</v>
      </c>
      <c r="E5092" s="12">
        <v>20</v>
      </c>
      <c r="F5092" s="73">
        <v>5</v>
      </c>
      <c r="G5092" s="21">
        <v>15</v>
      </c>
      <c r="H5092" s="12">
        <v>0</v>
      </c>
      <c r="I5092" s="12">
        <v>246</v>
      </c>
      <c r="J5092" s="12">
        <v>0</v>
      </c>
      <c r="K5092" s="12">
        <v>0</v>
      </c>
      <c r="L5092" s="12">
        <v>0</v>
      </c>
      <c r="M5092" s="12">
        <v>0</v>
      </c>
      <c r="N5092" s="12">
        <v>0</v>
      </c>
    </row>
    <row r="5093" spans="1:14">
      <c r="A5093" s="11" t="s">
        <v>1570</v>
      </c>
      <c r="B5093" s="12">
        <v>207</v>
      </c>
      <c r="C5093" s="12">
        <v>98</v>
      </c>
      <c r="D5093" s="12" t="s">
        <v>587</v>
      </c>
      <c r="E5093" s="12">
        <v>20</v>
      </c>
      <c r="F5093" s="73">
        <v>5</v>
      </c>
      <c r="G5093" s="21">
        <v>15</v>
      </c>
      <c r="H5093" s="12">
        <v>0</v>
      </c>
      <c r="I5093" s="12">
        <v>246</v>
      </c>
      <c r="J5093" s="12">
        <v>0</v>
      </c>
      <c r="K5093" s="12">
        <v>0</v>
      </c>
      <c r="L5093" s="12">
        <v>0</v>
      </c>
      <c r="M5093" s="12">
        <v>0</v>
      </c>
      <c r="N5093" s="12">
        <v>0</v>
      </c>
    </row>
    <row r="5094" spans="1:14" ht="12.75" customHeight="1">
      <c r="A5094" s="11" t="s">
        <v>1570</v>
      </c>
      <c r="B5094" s="12">
        <v>207</v>
      </c>
      <c r="C5094" s="12">
        <v>98</v>
      </c>
      <c r="D5094" s="12" t="s">
        <v>576</v>
      </c>
      <c r="E5094" s="12">
        <v>20</v>
      </c>
      <c r="F5094" s="73">
        <v>5</v>
      </c>
      <c r="G5094" s="21">
        <v>15</v>
      </c>
      <c r="H5094" s="12">
        <v>0</v>
      </c>
      <c r="I5094" s="12">
        <v>246</v>
      </c>
      <c r="J5094" s="12">
        <v>0</v>
      </c>
      <c r="K5094" s="12">
        <v>0</v>
      </c>
      <c r="L5094" s="12">
        <v>0</v>
      </c>
      <c r="M5094" s="12">
        <v>0</v>
      </c>
      <c r="N5094" s="12">
        <v>0</v>
      </c>
    </row>
    <row r="5095" spans="1:14">
      <c r="A5095" s="11" t="s">
        <v>1570</v>
      </c>
      <c r="B5095" s="12">
        <v>207</v>
      </c>
      <c r="C5095" s="12">
        <v>98</v>
      </c>
      <c r="D5095" s="12" t="s">
        <v>574</v>
      </c>
      <c r="E5095" s="12">
        <v>20</v>
      </c>
      <c r="F5095" s="73">
        <v>5</v>
      </c>
      <c r="G5095" s="21">
        <v>15</v>
      </c>
      <c r="H5095" s="12">
        <v>0</v>
      </c>
      <c r="I5095" s="12">
        <v>246</v>
      </c>
      <c r="J5095" s="12">
        <v>0</v>
      </c>
      <c r="K5095" s="12">
        <v>0</v>
      </c>
      <c r="L5095" s="12">
        <v>0</v>
      </c>
      <c r="M5095" s="12">
        <v>0</v>
      </c>
      <c r="N5095" s="12">
        <v>0</v>
      </c>
    </row>
    <row r="5096" spans="1:14">
      <c r="A5096" s="11" t="s">
        <v>1569</v>
      </c>
      <c r="B5096" s="12">
        <v>106</v>
      </c>
      <c r="C5096" s="12">
        <v>106</v>
      </c>
      <c r="D5096" s="12" t="s">
        <v>577</v>
      </c>
      <c r="E5096" s="12">
        <v>20</v>
      </c>
      <c r="F5096" s="73">
        <v>5</v>
      </c>
      <c r="G5096" s="21">
        <v>15</v>
      </c>
      <c r="H5096" s="12">
        <v>0</v>
      </c>
      <c r="I5096" s="12">
        <v>246</v>
      </c>
      <c r="J5096" s="12">
        <v>0</v>
      </c>
      <c r="K5096" s="12">
        <v>0</v>
      </c>
      <c r="L5096" s="12">
        <v>0</v>
      </c>
      <c r="M5096" s="12">
        <v>0</v>
      </c>
      <c r="N5096" s="12">
        <v>0</v>
      </c>
    </row>
    <row r="5097" spans="1:14">
      <c r="A5097" s="11" t="s">
        <v>1570</v>
      </c>
      <c r="B5097" s="12">
        <v>106</v>
      </c>
      <c r="C5097" s="12">
        <v>106</v>
      </c>
      <c r="D5097" s="12" t="s">
        <v>587</v>
      </c>
      <c r="E5097" s="12">
        <v>20</v>
      </c>
      <c r="F5097" s="73">
        <v>5</v>
      </c>
      <c r="G5097" s="21">
        <v>15</v>
      </c>
      <c r="H5097" s="12">
        <v>0</v>
      </c>
      <c r="I5097" s="12">
        <v>246</v>
      </c>
      <c r="J5097" s="12">
        <v>0</v>
      </c>
      <c r="K5097" s="12">
        <v>0</v>
      </c>
      <c r="L5097" s="12">
        <v>0</v>
      </c>
      <c r="M5097" s="12">
        <v>0</v>
      </c>
      <c r="N5097" s="12">
        <v>0</v>
      </c>
    </row>
    <row r="5098" spans="1:14" ht="12.75" customHeight="1">
      <c r="A5098" s="11" t="s">
        <v>1570</v>
      </c>
      <c r="B5098" s="12">
        <v>106</v>
      </c>
      <c r="C5098" s="12">
        <v>106</v>
      </c>
      <c r="D5098" s="12" t="s">
        <v>576</v>
      </c>
      <c r="E5098" s="12">
        <v>20</v>
      </c>
      <c r="F5098" s="73">
        <v>5</v>
      </c>
      <c r="G5098" s="21">
        <v>15</v>
      </c>
      <c r="H5098" s="12">
        <v>0</v>
      </c>
      <c r="I5098" s="12">
        <v>246</v>
      </c>
      <c r="J5098" s="12">
        <v>0</v>
      </c>
      <c r="K5098" s="12">
        <v>0</v>
      </c>
      <c r="L5098" s="12">
        <v>0</v>
      </c>
      <c r="M5098" s="12">
        <v>0</v>
      </c>
      <c r="N5098" s="12">
        <v>0</v>
      </c>
    </row>
    <row r="5099" spans="1:14">
      <c r="A5099" s="11" t="s">
        <v>1570</v>
      </c>
      <c r="B5099" s="12">
        <v>106</v>
      </c>
      <c r="C5099" s="12">
        <v>106</v>
      </c>
      <c r="D5099" s="12" t="s">
        <v>574</v>
      </c>
      <c r="E5099" s="12">
        <v>20</v>
      </c>
      <c r="F5099" s="73">
        <v>5</v>
      </c>
      <c r="G5099" s="21">
        <v>15</v>
      </c>
      <c r="H5099" s="12">
        <v>0</v>
      </c>
      <c r="I5099" s="12">
        <v>246</v>
      </c>
      <c r="J5099" s="12">
        <v>0</v>
      </c>
      <c r="K5099" s="12">
        <v>0</v>
      </c>
      <c r="L5099" s="12">
        <v>0</v>
      </c>
      <c r="M5099" s="12">
        <v>0</v>
      </c>
      <c r="N5099" s="12">
        <v>0</v>
      </c>
    </row>
    <row r="5101" spans="1:14">
      <c r="A5101" s="11" t="s">
        <v>1571</v>
      </c>
    </row>
    <row r="5102" spans="1:14">
      <c r="A5102" s="11" t="s">
        <v>1572</v>
      </c>
      <c r="B5102" s="12">
        <v>200</v>
      </c>
      <c r="C5102" s="12">
        <v>200</v>
      </c>
      <c r="D5102" s="12" t="s">
        <v>577</v>
      </c>
      <c r="E5102" s="12">
        <v>60</v>
      </c>
      <c r="F5102" s="73">
        <v>15</v>
      </c>
      <c r="G5102" s="73">
        <v>60</v>
      </c>
      <c r="H5102" s="12">
        <v>0</v>
      </c>
      <c r="I5102" s="12">
        <v>246</v>
      </c>
      <c r="J5102" s="12">
        <v>0</v>
      </c>
      <c r="K5102" s="12">
        <v>0</v>
      </c>
      <c r="L5102" s="12">
        <v>0</v>
      </c>
      <c r="M5102" s="12">
        <v>0</v>
      </c>
      <c r="N5102" s="12">
        <v>0</v>
      </c>
    </row>
    <row r="5103" spans="1:14">
      <c r="A5103" s="11" t="s">
        <v>1572</v>
      </c>
      <c r="B5103" s="12">
        <v>200</v>
      </c>
      <c r="C5103" s="12">
        <v>200</v>
      </c>
      <c r="D5103" s="12" t="s">
        <v>587</v>
      </c>
      <c r="E5103" s="12">
        <v>60</v>
      </c>
      <c r="F5103" s="73">
        <v>15</v>
      </c>
      <c r="G5103" s="73">
        <v>60</v>
      </c>
      <c r="H5103" s="12">
        <v>0</v>
      </c>
      <c r="I5103" s="12">
        <v>246</v>
      </c>
      <c r="J5103" s="12">
        <v>0</v>
      </c>
      <c r="K5103" s="12">
        <v>0</v>
      </c>
      <c r="L5103" s="12">
        <v>0</v>
      </c>
      <c r="M5103" s="12">
        <v>0</v>
      </c>
      <c r="N5103" s="12">
        <v>0</v>
      </c>
    </row>
    <row r="5104" spans="1:14" ht="12.75" customHeight="1">
      <c r="A5104" s="11" t="s">
        <v>1572</v>
      </c>
      <c r="B5104" s="12">
        <v>200</v>
      </c>
      <c r="C5104" s="12">
        <v>200</v>
      </c>
      <c r="D5104" s="12" t="s">
        <v>576</v>
      </c>
      <c r="E5104" s="12">
        <v>60</v>
      </c>
      <c r="F5104" s="73">
        <v>15</v>
      </c>
      <c r="G5104" s="73">
        <v>60</v>
      </c>
      <c r="H5104" s="12">
        <v>0</v>
      </c>
      <c r="I5104" s="12">
        <v>246</v>
      </c>
      <c r="J5104" s="12">
        <v>0</v>
      </c>
      <c r="K5104" s="12">
        <v>0</v>
      </c>
      <c r="L5104" s="12">
        <v>0</v>
      </c>
      <c r="M5104" s="12">
        <v>0</v>
      </c>
      <c r="N5104" s="12">
        <v>0</v>
      </c>
    </row>
    <row r="5105" spans="1:14">
      <c r="A5105" s="11" t="s">
        <v>1572</v>
      </c>
      <c r="B5105" s="12">
        <v>200</v>
      </c>
      <c r="C5105" s="12">
        <v>200</v>
      </c>
      <c r="D5105" s="12" t="s">
        <v>574</v>
      </c>
      <c r="E5105" s="12">
        <v>60</v>
      </c>
      <c r="F5105" s="73">
        <v>15</v>
      </c>
      <c r="G5105" s="73">
        <v>60</v>
      </c>
      <c r="H5105" s="12">
        <v>0</v>
      </c>
      <c r="I5105" s="12">
        <v>246</v>
      </c>
      <c r="J5105" s="12">
        <v>0</v>
      </c>
      <c r="K5105" s="12">
        <v>0</v>
      </c>
      <c r="L5105" s="12">
        <v>0</v>
      </c>
      <c r="M5105" s="12">
        <v>0</v>
      </c>
      <c r="N5105" s="12">
        <v>0</v>
      </c>
    </row>
    <row r="5106" spans="1:14">
      <c r="A5106" s="11" t="s">
        <v>1572</v>
      </c>
      <c r="B5106" s="12">
        <v>200</v>
      </c>
      <c r="C5106" s="12">
        <v>200</v>
      </c>
      <c r="D5106" s="12" t="s">
        <v>577</v>
      </c>
      <c r="E5106" s="12">
        <v>120</v>
      </c>
      <c r="F5106" s="73">
        <v>15</v>
      </c>
      <c r="G5106" s="73">
        <v>60</v>
      </c>
      <c r="H5106" s="12">
        <v>0</v>
      </c>
      <c r="I5106" s="12">
        <v>246</v>
      </c>
      <c r="J5106" s="12">
        <v>0</v>
      </c>
      <c r="K5106" s="12">
        <v>0</v>
      </c>
      <c r="L5106" s="12">
        <v>0</v>
      </c>
      <c r="M5106" s="12">
        <v>0</v>
      </c>
      <c r="N5106" s="12">
        <v>0</v>
      </c>
    </row>
    <row r="5107" spans="1:14">
      <c r="A5107" s="11" t="s">
        <v>1572</v>
      </c>
      <c r="B5107" s="12">
        <v>200</v>
      </c>
      <c r="C5107" s="12">
        <v>200</v>
      </c>
      <c r="D5107" s="12" t="s">
        <v>587</v>
      </c>
      <c r="E5107" s="12">
        <v>120</v>
      </c>
      <c r="F5107" s="73">
        <v>15</v>
      </c>
      <c r="G5107" s="73">
        <v>60</v>
      </c>
      <c r="H5107" s="12">
        <v>0</v>
      </c>
      <c r="I5107" s="12">
        <v>246</v>
      </c>
      <c r="J5107" s="12">
        <v>0</v>
      </c>
      <c r="K5107" s="12">
        <v>0</v>
      </c>
      <c r="L5107" s="12">
        <v>0</v>
      </c>
      <c r="M5107" s="12">
        <v>0</v>
      </c>
      <c r="N5107" s="12">
        <v>0</v>
      </c>
    </row>
    <row r="5108" spans="1:14" ht="12.75" customHeight="1">
      <c r="A5108" s="11" t="s">
        <v>1572</v>
      </c>
      <c r="B5108" s="12">
        <v>200</v>
      </c>
      <c r="C5108" s="12">
        <v>200</v>
      </c>
      <c r="D5108" s="12" t="s">
        <v>576</v>
      </c>
      <c r="E5108" s="12">
        <v>120</v>
      </c>
      <c r="F5108" s="73">
        <v>15</v>
      </c>
      <c r="G5108" s="73">
        <v>60</v>
      </c>
      <c r="H5108" s="12">
        <v>0</v>
      </c>
      <c r="I5108" s="12">
        <v>246</v>
      </c>
      <c r="J5108" s="12">
        <v>0</v>
      </c>
      <c r="K5108" s="12">
        <v>0</v>
      </c>
      <c r="L5108" s="12">
        <v>0</v>
      </c>
      <c r="M5108" s="12">
        <v>0</v>
      </c>
      <c r="N5108" s="12">
        <v>0</v>
      </c>
    </row>
    <row r="5109" spans="1:14">
      <c r="A5109" s="11" t="s">
        <v>1572</v>
      </c>
      <c r="B5109" s="12">
        <v>200</v>
      </c>
      <c r="C5109" s="12">
        <v>200</v>
      </c>
      <c r="D5109" s="12" t="s">
        <v>574</v>
      </c>
      <c r="E5109" s="12">
        <v>120</v>
      </c>
      <c r="F5109" s="73">
        <v>15</v>
      </c>
      <c r="G5109" s="73">
        <v>60</v>
      </c>
      <c r="H5109" s="12">
        <v>0</v>
      </c>
      <c r="I5109" s="12">
        <v>246</v>
      </c>
      <c r="J5109" s="12">
        <v>0</v>
      </c>
      <c r="K5109" s="12">
        <v>0</v>
      </c>
      <c r="L5109" s="12">
        <v>0</v>
      </c>
      <c r="M5109" s="12">
        <v>0</v>
      </c>
      <c r="N5109" s="12">
        <v>0</v>
      </c>
    </row>
    <row r="5110" spans="1:14">
      <c r="A5110" s="11" t="s">
        <v>1572</v>
      </c>
      <c r="B5110" s="12">
        <v>200</v>
      </c>
      <c r="C5110" s="12">
        <v>200</v>
      </c>
      <c r="D5110" s="12" t="s">
        <v>577</v>
      </c>
      <c r="E5110" s="12">
        <v>200</v>
      </c>
      <c r="F5110" s="73">
        <v>15</v>
      </c>
      <c r="G5110" s="73">
        <v>60</v>
      </c>
      <c r="H5110" s="12">
        <v>0</v>
      </c>
      <c r="I5110" s="12">
        <v>246</v>
      </c>
      <c r="J5110" s="12">
        <v>0</v>
      </c>
      <c r="K5110" s="12">
        <v>0</v>
      </c>
      <c r="L5110" s="12">
        <v>0</v>
      </c>
      <c r="M5110" s="12">
        <v>0</v>
      </c>
      <c r="N5110" s="12">
        <v>0</v>
      </c>
    </row>
    <row r="5111" spans="1:14">
      <c r="A5111" s="11" t="s">
        <v>1572</v>
      </c>
      <c r="B5111" s="12">
        <v>200</v>
      </c>
      <c r="C5111" s="12">
        <v>200</v>
      </c>
      <c r="D5111" s="12" t="s">
        <v>587</v>
      </c>
      <c r="E5111" s="12">
        <v>200</v>
      </c>
      <c r="F5111" s="73">
        <v>15</v>
      </c>
      <c r="G5111" s="73">
        <v>60</v>
      </c>
      <c r="H5111" s="12">
        <v>0</v>
      </c>
      <c r="I5111" s="12">
        <v>246</v>
      </c>
      <c r="J5111" s="12">
        <v>0</v>
      </c>
      <c r="K5111" s="12">
        <v>0</v>
      </c>
      <c r="L5111" s="12">
        <v>0</v>
      </c>
      <c r="M5111" s="12">
        <v>0</v>
      </c>
      <c r="N5111" s="12">
        <v>0</v>
      </c>
    </row>
    <row r="5112" spans="1:14" ht="12.75" customHeight="1">
      <c r="A5112" s="11" t="s">
        <v>1572</v>
      </c>
      <c r="B5112" s="12">
        <v>200</v>
      </c>
      <c r="C5112" s="12">
        <v>200</v>
      </c>
      <c r="D5112" s="12" t="s">
        <v>576</v>
      </c>
      <c r="E5112" s="12">
        <v>200</v>
      </c>
      <c r="F5112" s="73">
        <v>15</v>
      </c>
      <c r="G5112" s="73">
        <v>60</v>
      </c>
      <c r="H5112" s="12">
        <v>0</v>
      </c>
      <c r="I5112" s="12">
        <v>246</v>
      </c>
      <c r="J5112" s="12">
        <v>0</v>
      </c>
      <c r="K5112" s="12">
        <v>0</v>
      </c>
      <c r="L5112" s="12">
        <v>0</v>
      </c>
      <c r="M5112" s="12">
        <v>0</v>
      </c>
      <c r="N5112" s="12">
        <v>0</v>
      </c>
    </row>
    <row r="5113" spans="1:14">
      <c r="A5113" s="11" t="s">
        <v>1572</v>
      </c>
      <c r="B5113" s="12">
        <v>200</v>
      </c>
      <c r="C5113" s="12">
        <v>200</v>
      </c>
      <c r="D5113" s="12" t="s">
        <v>574</v>
      </c>
      <c r="E5113" s="12">
        <v>200</v>
      </c>
      <c r="F5113" s="73">
        <v>15</v>
      </c>
      <c r="G5113" s="73">
        <v>60</v>
      </c>
      <c r="H5113" s="12">
        <v>0</v>
      </c>
      <c r="I5113" s="12">
        <v>246</v>
      </c>
      <c r="J5113" s="12">
        <v>0</v>
      </c>
      <c r="K5113" s="12">
        <v>0</v>
      </c>
      <c r="L5113" s="12">
        <v>0</v>
      </c>
      <c r="M5113" s="12">
        <v>0</v>
      </c>
      <c r="N5113" s="12">
        <v>0</v>
      </c>
    </row>
    <row r="5114" spans="1:14">
      <c r="A5114" s="11" t="s">
        <v>1572</v>
      </c>
      <c r="B5114" s="12">
        <v>200</v>
      </c>
      <c r="C5114" s="12">
        <v>200</v>
      </c>
      <c r="D5114" s="12" t="s">
        <v>586</v>
      </c>
      <c r="E5114" s="12">
        <v>200</v>
      </c>
      <c r="F5114" s="73">
        <v>2</v>
      </c>
      <c r="G5114" s="73">
        <v>60</v>
      </c>
      <c r="H5114" s="12">
        <v>0</v>
      </c>
      <c r="I5114" s="12">
        <v>246</v>
      </c>
      <c r="J5114" s="12">
        <v>0</v>
      </c>
      <c r="K5114" s="12">
        <v>0</v>
      </c>
      <c r="L5114" s="12">
        <v>0</v>
      </c>
      <c r="M5114" s="12">
        <v>0</v>
      </c>
      <c r="N5114" s="12">
        <v>0</v>
      </c>
    </row>
    <row r="5115" spans="1:14">
      <c r="A5115" s="11" t="s">
        <v>1572</v>
      </c>
      <c r="B5115" s="12">
        <v>200</v>
      </c>
      <c r="C5115" s="12">
        <v>200</v>
      </c>
      <c r="D5115" s="12" t="s">
        <v>575</v>
      </c>
      <c r="E5115" s="12">
        <v>200</v>
      </c>
      <c r="F5115" s="73">
        <v>2</v>
      </c>
      <c r="G5115" s="73">
        <v>60</v>
      </c>
      <c r="H5115" s="12">
        <v>0</v>
      </c>
      <c r="I5115" s="12">
        <v>246</v>
      </c>
      <c r="J5115" s="12">
        <v>0</v>
      </c>
      <c r="K5115" s="12">
        <v>0</v>
      </c>
      <c r="L5115" s="12">
        <v>0</v>
      </c>
      <c r="M5115" s="12">
        <v>0</v>
      </c>
      <c r="N5115" s="12">
        <v>0</v>
      </c>
    </row>
    <row r="5116" spans="1:14">
      <c r="A5116" s="11" t="s">
        <v>1572</v>
      </c>
      <c r="B5116" s="12">
        <v>200</v>
      </c>
      <c r="C5116" s="12">
        <v>200</v>
      </c>
      <c r="D5116" s="12" t="s">
        <v>573</v>
      </c>
      <c r="E5116" s="12">
        <v>200</v>
      </c>
      <c r="F5116" s="73">
        <v>2</v>
      </c>
      <c r="G5116" s="73">
        <v>60</v>
      </c>
      <c r="H5116" s="12">
        <v>0</v>
      </c>
      <c r="I5116" s="12">
        <v>246</v>
      </c>
      <c r="J5116" s="12">
        <v>0</v>
      </c>
      <c r="K5116" s="12">
        <v>0</v>
      </c>
      <c r="L5116" s="12">
        <v>0</v>
      </c>
      <c r="M5116" s="12">
        <v>0</v>
      </c>
      <c r="N5116" s="12">
        <v>0</v>
      </c>
    </row>
    <row r="5118" spans="1:14">
      <c r="A5118" s="11" t="s">
        <v>1572</v>
      </c>
      <c r="B5118" s="12">
        <v>240</v>
      </c>
      <c r="C5118" s="12">
        <v>353</v>
      </c>
      <c r="D5118" s="12" t="s">
        <v>577</v>
      </c>
      <c r="E5118" s="12">
        <v>20</v>
      </c>
      <c r="F5118" s="73">
        <v>5</v>
      </c>
      <c r="G5118" s="21">
        <v>15</v>
      </c>
      <c r="H5118" s="12">
        <v>0</v>
      </c>
      <c r="I5118" s="12">
        <v>246</v>
      </c>
      <c r="J5118" s="12">
        <v>0</v>
      </c>
      <c r="K5118" s="12">
        <v>0</v>
      </c>
      <c r="L5118" s="12">
        <v>0</v>
      </c>
      <c r="M5118" s="12">
        <v>0</v>
      </c>
      <c r="N5118" s="12">
        <v>0</v>
      </c>
    </row>
    <row r="5119" spans="1:14">
      <c r="A5119" s="11" t="s">
        <v>1572</v>
      </c>
      <c r="B5119" s="12">
        <v>240</v>
      </c>
      <c r="C5119" s="12">
        <v>353</v>
      </c>
      <c r="D5119" s="12" t="s">
        <v>587</v>
      </c>
      <c r="E5119" s="12">
        <v>20</v>
      </c>
      <c r="F5119" s="73">
        <v>5</v>
      </c>
      <c r="G5119" s="21">
        <v>15</v>
      </c>
      <c r="H5119" s="12">
        <v>0</v>
      </c>
      <c r="I5119" s="12">
        <v>246</v>
      </c>
      <c r="J5119" s="12">
        <v>0</v>
      </c>
      <c r="K5119" s="12">
        <v>0</v>
      </c>
      <c r="L5119" s="12">
        <v>0</v>
      </c>
      <c r="M5119" s="12">
        <v>0</v>
      </c>
      <c r="N5119" s="12">
        <v>0</v>
      </c>
    </row>
    <row r="5120" spans="1:14" ht="12.75" customHeight="1">
      <c r="A5120" s="11" t="s">
        <v>1572</v>
      </c>
      <c r="B5120" s="12">
        <v>240</v>
      </c>
      <c r="C5120" s="12">
        <v>353</v>
      </c>
      <c r="D5120" s="12" t="s">
        <v>576</v>
      </c>
      <c r="E5120" s="12">
        <v>20</v>
      </c>
      <c r="F5120" s="73">
        <v>5</v>
      </c>
      <c r="G5120" s="21">
        <v>15</v>
      </c>
      <c r="H5120" s="12">
        <v>0</v>
      </c>
      <c r="I5120" s="12">
        <v>246</v>
      </c>
      <c r="J5120" s="12">
        <v>0</v>
      </c>
      <c r="K5120" s="12">
        <v>0</v>
      </c>
      <c r="L5120" s="12">
        <v>0</v>
      </c>
      <c r="M5120" s="12">
        <v>0</v>
      </c>
      <c r="N5120" s="12">
        <v>0</v>
      </c>
    </row>
    <row r="5121" spans="1:14">
      <c r="A5121" s="11" t="s">
        <v>1572</v>
      </c>
      <c r="B5121" s="12">
        <v>240</v>
      </c>
      <c r="C5121" s="12">
        <v>353</v>
      </c>
      <c r="D5121" s="12" t="s">
        <v>574</v>
      </c>
      <c r="E5121" s="12">
        <v>20</v>
      </c>
      <c r="F5121" s="73">
        <v>5</v>
      </c>
      <c r="G5121" s="21">
        <v>15</v>
      </c>
      <c r="H5121" s="12">
        <v>0</v>
      </c>
      <c r="I5121" s="12">
        <v>246</v>
      </c>
      <c r="J5121" s="12">
        <v>0</v>
      </c>
      <c r="K5121" s="12">
        <v>0</v>
      </c>
      <c r="L5121" s="12">
        <v>0</v>
      </c>
      <c r="M5121" s="12">
        <v>0</v>
      </c>
      <c r="N5121" s="12">
        <v>0</v>
      </c>
    </row>
    <row r="5122" spans="1:14">
      <c r="A5122" s="11" t="s">
        <v>1572</v>
      </c>
      <c r="B5122" s="12">
        <v>284</v>
      </c>
      <c r="C5122" s="12">
        <v>109</v>
      </c>
      <c r="D5122" s="12" t="s">
        <v>577</v>
      </c>
      <c r="E5122" s="12">
        <v>20</v>
      </c>
      <c r="F5122" s="73">
        <v>5</v>
      </c>
      <c r="G5122" s="21">
        <v>15</v>
      </c>
      <c r="H5122" s="12">
        <v>0</v>
      </c>
      <c r="I5122" s="12">
        <v>246</v>
      </c>
      <c r="J5122" s="12">
        <v>0</v>
      </c>
      <c r="K5122" s="12">
        <v>0</v>
      </c>
      <c r="L5122" s="12">
        <v>0</v>
      </c>
      <c r="M5122" s="12">
        <v>0</v>
      </c>
      <c r="N5122" s="12">
        <v>0</v>
      </c>
    </row>
    <row r="5123" spans="1:14">
      <c r="A5123" s="11" t="s">
        <v>1572</v>
      </c>
      <c r="B5123" s="12">
        <v>284</v>
      </c>
      <c r="C5123" s="12">
        <v>109</v>
      </c>
      <c r="D5123" s="12" t="s">
        <v>587</v>
      </c>
      <c r="E5123" s="12">
        <v>20</v>
      </c>
      <c r="F5123" s="73">
        <v>5</v>
      </c>
      <c r="G5123" s="21">
        <v>15</v>
      </c>
      <c r="H5123" s="12">
        <v>0</v>
      </c>
      <c r="I5123" s="12">
        <v>246</v>
      </c>
      <c r="J5123" s="12">
        <v>0</v>
      </c>
      <c r="K5123" s="12">
        <v>0</v>
      </c>
      <c r="L5123" s="12">
        <v>0</v>
      </c>
      <c r="M5123" s="12">
        <v>0</v>
      </c>
      <c r="N5123" s="12">
        <v>0</v>
      </c>
    </row>
    <row r="5124" spans="1:14" ht="12.75" customHeight="1">
      <c r="A5124" s="11" t="s">
        <v>1572</v>
      </c>
      <c r="B5124" s="12">
        <v>284</v>
      </c>
      <c r="C5124" s="12">
        <v>109</v>
      </c>
      <c r="D5124" s="12" t="s">
        <v>576</v>
      </c>
      <c r="E5124" s="12">
        <v>20</v>
      </c>
      <c r="F5124" s="73">
        <v>5</v>
      </c>
      <c r="G5124" s="21">
        <v>15</v>
      </c>
      <c r="H5124" s="12">
        <v>0</v>
      </c>
      <c r="I5124" s="12">
        <v>246</v>
      </c>
      <c r="J5124" s="12">
        <v>0</v>
      </c>
      <c r="K5124" s="12">
        <v>0</v>
      </c>
      <c r="L5124" s="12">
        <v>0</v>
      </c>
      <c r="M5124" s="12">
        <v>0</v>
      </c>
      <c r="N5124" s="12">
        <v>0</v>
      </c>
    </row>
    <row r="5125" spans="1:14">
      <c r="A5125" s="11" t="s">
        <v>1572</v>
      </c>
      <c r="B5125" s="12">
        <v>284</v>
      </c>
      <c r="C5125" s="12">
        <v>109</v>
      </c>
      <c r="D5125" s="12" t="s">
        <v>574</v>
      </c>
      <c r="E5125" s="12">
        <v>20</v>
      </c>
      <c r="F5125" s="73">
        <v>5</v>
      </c>
      <c r="G5125" s="21">
        <v>15</v>
      </c>
      <c r="H5125" s="12">
        <v>0</v>
      </c>
      <c r="I5125" s="12">
        <v>246</v>
      </c>
      <c r="J5125" s="12">
        <v>0</v>
      </c>
      <c r="K5125" s="12">
        <v>0</v>
      </c>
      <c r="L5125" s="12">
        <v>0</v>
      </c>
      <c r="M5125" s="12">
        <v>0</v>
      </c>
      <c r="N5125" s="12">
        <v>0</v>
      </c>
    </row>
    <row r="5126" spans="1:14">
      <c r="A5126" s="11" t="s">
        <v>1572</v>
      </c>
      <c r="B5126" s="12">
        <v>306</v>
      </c>
      <c r="C5126" s="12">
        <v>195</v>
      </c>
      <c r="D5126" s="12" t="s">
        <v>577</v>
      </c>
      <c r="E5126" s="12">
        <v>20</v>
      </c>
      <c r="F5126" s="73">
        <v>5</v>
      </c>
      <c r="G5126" s="21">
        <v>15</v>
      </c>
      <c r="H5126" s="12">
        <v>0</v>
      </c>
      <c r="I5126" s="12">
        <v>246</v>
      </c>
      <c r="J5126" s="12">
        <v>0</v>
      </c>
      <c r="K5126" s="12">
        <v>0</v>
      </c>
      <c r="L5126" s="12">
        <v>0</v>
      </c>
      <c r="M5126" s="12">
        <v>0</v>
      </c>
      <c r="N5126" s="12">
        <v>0</v>
      </c>
    </row>
    <row r="5127" spans="1:14">
      <c r="A5127" s="11" t="s">
        <v>1572</v>
      </c>
      <c r="B5127" s="12">
        <v>306</v>
      </c>
      <c r="C5127" s="12">
        <v>195</v>
      </c>
      <c r="D5127" s="12" t="s">
        <v>587</v>
      </c>
      <c r="E5127" s="12">
        <v>20</v>
      </c>
      <c r="F5127" s="73">
        <v>5</v>
      </c>
      <c r="G5127" s="21">
        <v>15</v>
      </c>
      <c r="H5127" s="12">
        <v>0</v>
      </c>
      <c r="I5127" s="12">
        <v>246</v>
      </c>
      <c r="J5127" s="12">
        <v>0</v>
      </c>
      <c r="K5127" s="12">
        <v>0</v>
      </c>
      <c r="L5127" s="12">
        <v>0</v>
      </c>
      <c r="M5127" s="12">
        <v>0</v>
      </c>
      <c r="N5127" s="12">
        <v>0</v>
      </c>
    </row>
    <row r="5128" spans="1:14" ht="12.75" customHeight="1">
      <c r="A5128" s="11" t="s">
        <v>1572</v>
      </c>
      <c r="B5128" s="12">
        <v>306</v>
      </c>
      <c r="C5128" s="12">
        <v>195</v>
      </c>
      <c r="D5128" s="12" t="s">
        <v>576</v>
      </c>
      <c r="E5128" s="12">
        <v>20</v>
      </c>
      <c r="F5128" s="73">
        <v>5</v>
      </c>
      <c r="G5128" s="21">
        <v>15</v>
      </c>
      <c r="H5128" s="12">
        <v>0</v>
      </c>
      <c r="I5128" s="12">
        <v>246</v>
      </c>
      <c r="J5128" s="12">
        <v>0</v>
      </c>
      <c r="K5128" s="12">
        <v>0</v>
      </c>
      <c r="L5128" s="12">
        <v>0</v>
      </c>
      <c r="M5128" s="12">
        <v>0</v>
      </c>
      <c r="N5128" s="12">
        <v>0</v>
      </c>
    </row>
    <row r="5129" spans="1:14">
      <c r="A5129" s="11" t="s">
        <v>1572</v>
      </c>
      <c r="B5129" s="12">
        <v>306</v>
      </c>
      <c r="C5129" s="12">
        <v>195</v>
      </c>
      <c r="D5129" s="12" t="s">
        <v>574</v>
      </c>
      <c r="E5129" s="12">
        <v>20</v>
      </c>
      <c r="F5129" s="73">
        <v>5</v>
      </c>
      <c r="G5129" s="21">
        <v>15</v>
      </c>
      <c r="H5129" s="12">
        <v>0</v>
      </c>
      <c r="I5129" s="12">
        <v>246</v>
      </c>
      <c r="J5129" s="12">
        <v>0</v>
      </c>
      <c r="K5129" s="12">
        <v>0</v>
      </c>
      <c r="L5129" s="12">
        <v>0</v>
      </c>
      <c r="M5129" s="12">
        <v>0</v>
      </c>
      <c r="N5129" s="12">
        <v>0</v>
      </c>
    </row>
    <row r="5130" spans="1:14">
      <c r="A5130" s="11" t="s">
        <v>1572</v>
      </c>
      <c r="B5130" s="12">
        <v>252</v>
      </c>
      <c r="C5130" s="12">
        <v>248</v>
      </c>
      <c r="D5130" s="12" t="s">
        <v>577</v>
      </c>
      <c r="E5130" s="12">
        <v>20</v>
      </c>
      <c r="F5130" s="73">
        <v>5</v>
      </c>
      <c r="G5130" s="21">
        <v>15</v>
      </c>
      <c r="H5130" s="12">
        <v>0</v>
      </c>
      <c r="I5130" s="12">
        <v>246</v>
      </c>
      <c r="J5130" s="12">
        <v>0</v>
      </c>
      <c r="K5130" s="12">
        <v>0</v>
      </c>
      <c r="L5130" s="12">
        <v>0</v>
      </c>
      <c r="M5130" s="12">
        <v>0</v>
      </c>
      <c r="N5130" s="12">
        <v>0</v>
      </c>
    </row>
    <row r="5131" spans="1:14">
      <c r="A5131" s="11" t="s">
        <v>1572</v>
      </c>
      <c r="B5131" s="12">
        <v>252</v>
      </c>
      <c r="C5131" s="12">
        <v>248</v>
      </c>
      <c r="D5131" s="12" t="s">
        <v>587</v>
      </c>
      <c r="E5131" s="12">
        <v>20</v>
      </c>
      <c r="F5131" s="73">
        <v>5</v>
      </c>
      <c r="G5131" s="21">
        <v>15</v>
      </c>
      <c r="H5131" s="12">
        <v>0</v>
      </c>
      <c r="I5131" s="12">
        <v>246</v>
      </c>
      <c r="J5131" s="12">
        <v>0</v>
      </c>
      <c r="K5131" s="12">
        <v>0</v>
      </c>
      <c r="L5131" s="12">
        <v>0</v>
      </c>
      <c r="M5131" s="12">
        <v>0</v>
      </c>
      <c r="N5131" s="12">
        <v>0</v>
      </c>
    </row>
    <row r="5132" spans="1:14" ht="12.75" customHeight="1">
      <c r="A5132" s="11" t="s">
        <v>1572</v>
      </c>
      <c r="B5132" s="12">
        <v>252</v>
      </c>
      <c r="C5132" s="12">
        <v>248</v>
      </c>
      <c r="D5132" s="12" t="s">
        <v>576</v>
      </c>
      <c r="E5132" s="12">
        <v>20</v>
      </c>
      <c r="F5132" s="73">
        <v>5</v>
      </c>
      <c r="G5132" s="21">
        <v>15</v>
      </c>
      <c r="H5132" s="12">
        <v>0</v>
      </c>
      <c r="I5132" s="12">
        <v>246</v>
      </c>
      <c r="J5132" s="12">
        <v>0</v>
      </c>
      <c r="K5132" s="12">
        <v>0</v>
      </c>
      <c r="L5132" s="12">
        <v>0</v>
      </c>
      <c r="M5132" s="12">
        <v>0</v>
      </c>
      <c r="N5132" s="12">
        <v>0</v>
      </c>
    </row>
    <row r="5133" spans="1:14">
      <c r="A5133" s="11" t="s">
        <v>1572</v>
      </c>
      <c r="B5133" s="12">
        <v>252</v>
      </c>
      <c r="C5133" s="12">
        <v>248</v>
      </c>
      <c r="D5133" s="12" t="s">
        <v>574</v>
      </c>
      <c r="E5133" s="12">
        <v>20</v>
      </c>
      <c r="F5133" s="73">
        <v>5</v>
      </c>
      <c r="G5133" s="21">
        <v>15</v>
      </c>
      <c r="H5133" s="12">
        <v>0</v>
      </c>
      <c r="I5133" s="12">
        <v>246</v>
      </c>
      <c r="J5133" s="12">
        <v>0</v>
      </c>
      <c r="K5133" s="12">
        <v>0</v>
      </c>
      <c r="L5133" s="12">
        <v>0</v>
      </c>
      <c r="M5133" s="12">
        <v>0</v>
      </c>
      <c r="N5133" s="12">
        <v>0</v>
      </c>
    </row>
    <row r="5134" spans="1:14">
      <c r="A5134" s="11" t="s">
        <v>1572</v>
      </c>
      <c r="B5134" s="12">
        <v>116</v>
      </c>
      <c r="C5134" s="12">
        <v>253</v>
      </c>
      <c r="D5134" s="12" t="s">
        <v>577</v>
      </c>
      <c r="E5134" s="12">
        <v>20</v>
      </c>
      <c r="F5134" s="73">
        <v>5</v>
      </c>
      <c r="G5134" s="21">
        <v>15</v>
      </c>
      <c r="H5134" s="12">
        <v>0</v>
      </c>
      <c r="I5134" s="12">
        <v>246</v>
      </c>
      <c r="J5134" s="12">
        <v>0</v>
      </c>
      <c r="K5134" s="12">
        <v>0</v>
      </c>
      <c r="L5134" s="12">
        <v>0</v>
      </c>
      <c r="M5134" s="12">
        <v>0</v>
      </c>
      <c r="N5134" s="12">
        <v>0</v>
      </c>
    </row>
    <row r="5135" spans="1:14">
      <c r="A5135" s="11" t="s">
        <v>1572</v>
      </c>
      <c r="B5135" s="12">
        <v>116</v>
      </c>
      <c r="C5135" s="12">
        <v>253</v>
      </c>
      <c r="D5135" s="12" t="s">
        <v>587</v>
      </c>
      <c r="E5135" s="12">
        <v>20</v>
      </c>
      <c r="F5135" s="73">
        <v>5</v>
      </c>
      <c r="G5135" s="21">
        <v>15</v>
      </c>
      <c r="H5135" s="12">
        <v>0</v>
      </c>
      <c r="I5135" s="12">
        <v>246</v>
      </c>
      <c r="J5135" s="12">
        <v>0</v>
      </c>
      <c r="K5135" s="12">
        <v>0</v>
      </c>
      <c r="L5135" s="12">
        <v>0</v>
      </c>
      <c r="M5135" s="12">
        <v>0</v>
      </c>
      <c r="N5135" s="12">
        <v>0</v>
      </c>
    </row>
    <row r="5136" spans="1:14" ht="12.75" customHeight="1">
      <c r="A5136" s="11" t="s">
        <v>1572</v>
      </c>
      <c r="B5136" s="12">
        <v>116</v>
      </c>
      <c r="C5136" s="12">
        <v>253</v>
      </c>
      <c r="D5136" s="12" t="s">
        <v>576</v>
      </c>
      <c r="E5136" s="12">
        <v>20</v>
      </c>
      <c r="F5136" s="73">
        <v>5</v>
      </c>
      <c r="G5136" s="21">
        <v>15</v>
      </c>
      <c r="H5136" s="12">
        <v>0</v>
      </c>
      <c r="I5136" s="12">
        <v>246</v>
      </c>
      <c r="J5136" s="12">
        <v>0</v>
      </c>
      <c r="K5136" s="12">
        <v>0</v>
      </c>
      <c r="L5136" s="12">
        <v>0</v>
      </c>
      <c r="M5136" s="12">
        <v>0</v>
      </c>
      <c r="N5136" s="12">
        <v>0</v>
      </c>
    </row>
    <row r="5137" spans="1:14">
      <c r="A5137" s="11" t="s">
        <v>1572</v>
      </c>
      <c r="B5137" s="12">
        <v>116</v>
      </c>
      <c r="C5137" s="12">
        <v>253</v>
      </c>
      <c r="D5137" s="12" t="s">
        <v>574</v>
      </c>
      <c r="E5137" s="12">
        <v>20</v>
      </c>
      <c r="F5137" s="73">
        <v>5</v>
      </c>
      <c r="G5137" s="21">
        <v>15</v>
      </c>
      <c r="H5137" s="12">
        <v>0</v>
      </c>
      <c r="I5137" s="12">
        <v>246</v>
      </c>
      <c r="J5137" s="12">
        <v>0</v>
      </c>
      <c r="K5137" s="12">
        <v>0</v>
      </c>
      <c r="L5137" s="12">
        <v>0</v>
      </c>
      <c r="M5137" s="12">
        <v>0</v>
      </c>
      <c r="N5137" s="12">
        <v>0</v>
      </c>
    </row>
    <row r="5138" spans="1:14">
      <c r="A5138" s="11" t="s">
        <v>1572</v>
      </c>
      <c r="B5138" s="12">
        <v>148</v>
      </c>
      <c r="C5138" s="12">
        <v>148</v>
      </c>
      <c r="D5138" s="12" t="s">
        <v>577</v>
      </c>
      <c r="E5138" s="12">
        <v>20</v>
      </c>
      <c r="F5138" s="73">
        <v>5</v>
      </c>
      <c r="G5138" s="21">
        <v>15</v>
      </c>
      <c r="H5138" s="12">
        <v>0</v>
      </c>
      <c r="I5138" s="12">
        <v>246</v>
      </c>
      <c r="J5138" s="12">
        <v>0</v>
      </c>
      <c r="K5138" s="12">
        <v>0</v>
      </c>
      <c r="L5138" s="12">
        <v>0</v>
      </c>
      <c r="M5138" s="12">
        <v>0</v>
      </c>
      <c r="N5138" s="12">
        <v>0</v>
      </c>
    </row>
    <row r="5139" spans="1:14">
      <c r="A5139" s="11" t="s">
        <v>1572</v>
      </c>
      <c r="B5139" s="12">
        <v>148</v>
      </c>
      <c r="C5139" s="12">
        <v>148</v>
      </c>
      <c r="D5139" s="12" t="s">
        <v>587</v>
      </c>
      <c r="E5139" s="12">
        <v>20</v>
      </c>
      <c r="F5139" s="73">
        <v>5</v>
      </c>
      <c r="G5139" s="21">
        <v>15</v>
      </c>
      <c r="H5139" s="12">
        <v>0</v>
      </c>
      <c r="I5139" s="12">
        <v>246</v>
      </c>
      <c r="J5139" s="12">
        <v>0</v>
      </c>
      <c r="K5139" s="12">
        <v>0</v>
      </c>
      <c r="L5139" s="12">
        <v>0</v>
      </c>
      <c r="M5139" s="12">
        <v>0</v>
      </c>
      <c r="N5139" s="12">
        <v>0</v>
      </c>
    </row>
    <row r="5140" spans="1:14" ht="12.75" customHeight="1">
      <c r="A5140" s="11" t="s">
        <v>1572</v>
      </c>
      <c r="B5140" s="12">
        <v>148</v>
      </c>
      <c r="C5140" s="12">
        <v>148</v>
      </c>
      <c r="D5140" s="12" t="s">
        <v>576</v>
      </c>
      <c r="E5140" s="12">
        <v>20</v>
      </c>
      <c r="F5140" s="73">
        <v>5</v>
      </c>
      <c r="G5140" s="21">
        <v>15</v>
      </c>
      <c r="H5140" s="12">
        <v>0</v>
      </c>
      <c r="I5140" s="12">
        <v>246</v>
      </c>
      <c r="J5140" s="12">
        <v>0</v>
      </c>
      <c r="K5140" s="12">
        <v>0</v>
      </c>
      <c r="L5140" s="12">
        <v>0</v>
      </c>
      <c r="M5140" s="12">
        <v>0</v>
      </c>
      <c r="N5140" s="12">
        <v>0</v>
      </c>
    </row>
    <row r="5141" spans="1:14">
      <c r="A5141" s="11" t="s">
        <v>1572</v>
      </c>
      <c r="B5141" s="12">
        <v>148</v>
      </c>
      <c r="C5141" s="12">
        <v>148</v>
      </c>
      <c r="D5141" s="12" t="s">
        <v>574</v>
      </c>
      <c r="E5141" s="12">
        <v>20</v>
      </c>
      <c r="F5141" s="73">
        <v>5</v>
      </c>
      <c r="G5141" s="21">
        <v>15</v>
      </c>
      <c r="H5141" s="12">
        <v>0</v>
      </c>
      <c r="I5141" s="12">
        <v>246</v>
      </c>
      <c r="J5141" s="12">
        <v>0</v>
      </c>
      <c r="K5141" s="12">
        <v>0</v>
      </c>
      <c r="L5141" s="12">
        <v>0</v>
      </c>
      <c r="M5141" s="12">
        <v>0</v>
      </c>
      <c r="N5141" s="12">
        <v>0</v>
      </c>
    </row>
    <row r="5142" spans="1:14">
      <c r="A5142" s="11" t="s">
        <v>1572</v>
      </c>
      <c r="B5142" s="12">
        <v>205</v>
      </c>
      <c r="C5142" s="12">
        <v>98</v>
      </c>
      <c r="D5142" s="12" t="s">
        <v>577</v>
      </c>
      <c r="E5142" s="12">
        <v>20</v>
      </c>
      <c r="F5142" s="73">
        <v>5</v>
      </c>
      <c r="G5142" s="21">
        <v>15</v>
      </c>
      <c r="H5142" s="12">
        <v>0</v>
      </c>
      <c r="I5142" s="12">
        <v>246</v>
      </c>
      <c r="J5142" s="12">
        <v>0</v>
      </c>
      <c r="K5142" s="12">
        <v>0</v>
      </c>
      <c r="L5142" s="12">
        <v>0</v>
      </c>
      <c r="M5142" s="12">
        <v>0</v>
      </c>
      <c r="N5142" s="12">
        <v>0</v>
      </c>
    </row>
    <row r="5143" spans="1:14">
      <c r="A5143" s="11" t="s">
        <v>1572</v>
      </c>
      <c r="B5143" s="12">
        <v>205</v>
      </c>
      <c r="C5143" s="12">
        <v>98</v>
      </c>
      <c r="D5143" s="12" t="s">
        <v>587</v>
      </c>
      <c r="E5143" s="12">
        <v>20</v>
      </c>
      <c r="F5143" s="73">
        <v>5</v>
      </c>
      <c r="G5143" s="21">
        <v>15</v>
      </c>
      <c r="H5143" s="12">
        <v>0</v>
      </c>
      <c r="I5143" s="12">
        <v>246</v>
      </c>
      <c r="J5143" s="12">
        <v>0</v>
      </c>
      <c r="K5143" s="12">
        <v>0</v>
      </c>
      <c r="L5143" s="12">
        <v>0</v>
      </c>
      <c r="M5143" s="12">
        <v>0</v>
      </c>
      <c r="N5143" s="12">
        <v>0</v>
      </c>
    </row>
    <row r="5144" spans="1:14" ht="12.75" customHeight="1">
      <c r="A5144" s="11" t="s">
        <v>1572</v>
      </c>
      <c r="B5144" s="12">
        <v>205</v>
      </c>
      <c r="C5144" s="12">
        <v>98</v>
      </c>
      <c r="D5144" s="12" t="s">
        <v>576</v>
      </c>
      <c r="E5144" s="12">
        <v>20</v>
      </c>
      <c r="F5144" s="73">
        <v>5</v>
      </c>
      <c r="G5144" s="21">
        <v>15</v>
      </c>
      <c r="H5144" s="12">
        <v>0</v>
      </c>
      <c r="I5144" s="12">
        <v>246</v>
      </c>
      <c r="J5144" s="12">
        <v>0</v>
      </c>
      <c r="K5144" s="12">
        <v>0</v>
      </c>
      <c r="L5144" s="12">
        <v>0</v>
      </c>
      <c r="M5144" s="12">
        <v>0</v>
      </c>
      <c r="N5144" s="12">
        <v>0</v>
      </c>
    </row>
    <row r="5145" spans="1:14">
      <c r="A5145" s="11" t="s">
        <v>1572</v>
      </c>
      <c r="B5145" s="12">
        <v>205</v>
      </c>
      <c r="C5145" s="12">
        <v>98</v>
      </c>
      <c r="D5145" s="12" t="s">
        <v>574</v>
      </c>
      <c r="E5145" s="12">
        <v>20</v>
      </c>
      <c r="F5145" s="73">
        <v>5</v>
      </c>
      <c r="G5145" s="21">
        <v>15</v>
      </c>
      <c r="H5145" s="12">
        <v>0</v>
      </c>
      <c r="I5145" s="12">
        <v>246</v>
      </c>
      <c r="J5145" s="12">
        <v>0</v>
      </c>
      <c r="K5145" s="12">
        <v>0</v>
      </c>
      <c r="L5145" s="12">
        <v>0</v>
      </c>
      <c r="M5145" s="12">
        <v>0</v>
      </c>
      <c r="N5145" s="12">
        <v>0</v>
      </c>
    </row>
    <row r="5146" spans="1:14">
      <c r="A5146" s="11" t="s">
        <v>1572</v>
      </c>
      <c r="B5146" s="12">
        <v>158</v>
      </c>
      <c r="C5146" s="12">
        <v>56</v>
      </c>
      <c r="D5146" s="12" t="s">
        <v>577</v>
      </c>
      <c r="E5146" s="12">
        <v>20</v>
      </c>
      <c r="F5146" s="73">
        <v>5</v>
      </c>
      <c r="G5146" s="21">
        <v>15</v>
      </c>
      <c r="H5146" s="12">
        <v>0</v>
      </c>
      <c r="I5146" s="12">
        <v>246</v>
      </c>
      <c r="J5146" s="12">
        <v>0</v>
      </c>
      <c r="K5146" s="12">
        <v>0</v>
      </c>
      <c r="L5146" s="12">
        <v>0</v>
      </c>
      <c r="M5146" s="12">
        <v>0</v>
      </c>
      <c r="N5146" s="12">
        <v>0</v>
      </c>
    </row>
    <row r="5147" spans="1:14">
      <c r="A5147" s="11" t="s">
        <v>1572</v>
      </c>
      <c r="B5147" s="12">
        <v>158</v>
      </c>
      <c r="C5147" s="12">
        <v>56</v>
      </c>
      <c r="D5147" s="12" t="s">
        <v>587</v>
      </c>
      <c r="E5147" s="12">
        <v>20</v>
      </c>
      <c r="F5147" s="73">
        <v>5</v>
      </c>
      <c r="G5147" s="21">
        <v>15</v>
      </c>
      <c r="H5147" s="12">
        <v>0</v>
      </c>
      <c r="I5147" s="12">
        <v>246</v>
      </c>
      <c r="J5147" s="12">
        <v>0</v>
      </c>
      <c r="K5147" s="12">
        <v>0</v>
      </c>
      <c r="L5147" s="12">
        <v>0</v>
      </c>
      <c r="M5147" s="12">
        <v>0</v>
      </c>
      <c r="N5147" s="12">
        <v>0</v>
      </c>
    </row>
    <row r="5148" spans="1:14" ht="12.75" customHeight="1">
      <c r="A5148" s="11" t="s">
        <v>1572</v>
      </c>
      <c r="B5148" s="12">
        <v>158</v>
      </c>
      <c r="C5148" s="12">
        <v>56</v>
      </c>
      <c r="D5148" s="12" t="s">
        <v>576</v>
      </c>
      <c r="E5148" s="12">
        <v>20</v>
      </c>
      <c r="F5148" s="73">
        <v>5</v>
      </c>
      <c r="G5148" s="21">
        <v>15</v>
      </c>
      <c r="H5148" s="12">
        <v>0</v>
      </c>
      <c r="I5148" s="12">
        <v>246</v>
      </c>
      <c r="J5148" s="12">
        <v>0</v>
      </c>
      <c r="K5148" s="12">
        <v>0</v>
      </c>
      <c r="L5148" s="12">
        <v>0</v>
      </c>
      <c r="M5148" s="12">
        <v>0</v>
      </c>
      <c r="N5148" s="12">
        <v>0</v>
      </c>
    </row>
    <row r="5149" spans="1:14">
      <c r="A5149" s="11" t="s">
        <v>1572</v>
      </c>
      <c r="B5149" s="12">
        <v>158</v>
      </c>
      <c r="C5149" s="12">
        <v>56</v>
      </c>
      <c r="D5149" s="12" t="s">
        <v>574</v>
      </c>
      <c r="E5149" s="12">
        <v>20</v>
      </c>
      <c r="F5149" s="73">
        <v>5</v>
      </c>
      <c r="G5149" s="21">
        <v>15</v>
      </c>
      <c r="H5149" s="12">
        <v>0</v>
      </c>
      <c r="I5149" s="12">
        <v>246</v>
      </c>
      <c r="J5149" s="12">
        <v>0</v>
      </c>
      <c r="K5149" s="12">
        <v>0</v>
      </c>
      <c r="L5149" s="12">
        <v>0</v>
      </c>
      <c r="M5149" s="12">
        <v>0</v>
      </c>
      <c r="N5149" s="12">
        <v>0</v>
      </c>
    </row>
    <row r="5151" spans="1:14">
      <c r="A5151" s="11" t="s">
        <v>1573</v>
      </c>
    </row>
    <row r="5152" spans="1:14">
      <c r="A5152" s="11" t="s">
        <v>1574</v>
      </c>
      <c r="B5152" s="12">
        <v>200</v>
      </c>
      <c r="C5152" s="12">
        <v>200</v>
      </c>
      <c r="D5152" s="12" t="s">
        <v>577</v>
      </c>
      <c r="E5152" s="12">
        <v>60</v>
      </c>
      <c r="F5152" s="73">
        <v>15</v>
      </c>
      <c r="G5152" s="73">
        <v>60</v>
      </c>
      <c r="H5152" s="12">
        <v>0</v>
      </c>
      <c r="I5152" s="12">
        <v>246</v>
      </c>
      <c r="J5152" s="12">
        <v>0</v>
      </c>
      <c r="K5152" s="12">
        <v>0</v>
      </c>
      <c r="L5152" s="12">
        <v>0</v>
      </c>
      <c r="M5152" s="12">
        <v>0</v>
      </c>
      <c r="N5152" s="12">
        <v>0</v>
      </c>
    </row>
    <row r="5153" spans="1:14">
      <c r="A5153" s="11" t="s">
        <v>1574</v>
      </c>
      <c r="B5153" s="12">
        <v>200</v>
      </c>
      <c r="C5153" s="12">
        <v>200</v>
      </c>
      <c r="D5153" s="12" t="s">
        <v>587</v>
      </c>
      <c r="E5153" s="12">
        <v>60</v>
      </c>
      <c r="F5153" s="73">
        <v>15</v>
      </c>
      <c r="G5153" s="73">
        <v>60</v>
      </c>
      <c r="H5153" s="12">
        <v>0</v>
      </c>
      <c r="I5153" s="12">
        <v>246</v>
      </c>
      <c r="J5153" s="12">
        <v>0</v>
      </c>
      <c r="K5153" s="12">
        <v>0</v>
      </c>
      <c r="L5153" s="12">
        <v>0</v>
      </c>
      <c r="M5153" s="12">
        <v>0</v>
      </c>
      <c r="N5153" s="12">
        <v>0</v>
      </c>
    </row>
    <row r="5154" spans="1:14" ht="12.75" customHeight="1">
      <c r="A5154" s="11" t="s">
        <v>1574</v>
      </c>
      <c r="B5154" s="12">
        <v>200</v>
      </c>
      <c r="C5154" s="12">
        <v>200</v>
      </c>
      <c r="D5154" s="12" t="s">
        <v>576</v>
      </c>
      <c r="E5154" s="12">
        <v>60</v>
      </c>
      <c r="F5154" s="73">
        <v>15</v>
      </c>
      <c r="G5154" s="73">
        <v>60</v>
      </c>
      <c r="H5154" s="12">
        <v>0</v>
      </c>
      <c r="I5154" s="12">
        <v>246</v>
      </c>
      <c r="J5154" s="12">
        <v>0</v>
      </c>
      <c r="K5154" s="12">
        <v>0</v>
      </c>
      <c r="L5154" s="12">
        <v>0</v>
      </c>
      <c r="M5154" s="12">
        <v>0</v>
      </c>
      <c r="N5154" s="12">
        <v>0</v>
      </c>
    </row>
    <row r="5155" spans="1:14">
      <c r="A5155" s="11" t="s">
        <v>1574</v>
      </c>
      <c r="B5155" s="12">
        <v>200</v>
      </c>
      <c r="C5155" s="12">
        <v>200</v>
      </c>
      <c r="D5155" s="12" t="s">
        <v>574</v>
      </c>
      <c r="E5155" s="12">
        <v>60</v>
      </c>
      <c r="F5155" s="73">
        <v>15</v>
      </c>
      <c r="G5155" s="73">
        <v>60</v>
      </c>
      <c r="H5155" s="12">
        <v>0</v>
      </c>
      <c r="I5155" s="12">
        <v>246</v>
      </c>
      <c r="J5155" s="12">
        <v>0</v>
      </c>
      <c r="K5155" s="12">
        <v>0</v>
      </c>
      <c r="L5155" s="12">
        <v>0</v>
      </c>
      <c r="M5155" s="12">
        <v>0</v>
      </c>
      <c r="N5155" s="12">
        <v>0</v>
      </c>
    </row>
    <row r="5156" spans="1:14">
      <c r="A5156" s="11" t="s">
        <v>1574</v>
      </c>
      <c r="B5156" s="12">
        <v>200</v>
      </c>
      <c r="C5156" s="12">
        <v>200</v>
      </c>
      <c r="D5156" s="12" t="s">
        <v>577</v>
      </c>
      <c r="E5156" s="12">
        <v>120</v>
      </c>
      <c r="F5156" s="73">
        <v>15</v>
      </c>
      <c r="G5156" s="73">
        <v>60</v>
      </c>
      <c r="H5156" s="12">
        <v>0</v>
      </c>
      <c r="I5156" s="12">
        <v>246</v>
      </c>
      <c r="J5156" s="12">
        <v>0</v>
      </c>
      <c r="K5156" s="12">
        <v>0</v>
      </c>
      <c r="L5156" s="12">
        <v>0</v>
      </c>
      <c r="M5156" s="12">
        <v>0</v>
      </c>
      <c r="N5156" s="12">
        <v>0</v>
      </c>
    </row>
    <row r="5157" spans="1:14">
      <c r="A5157" s="11" t="s">
        <v>1574</v>
      </c>
      <c r="B5157" s="12">
        <v>200</v>
      </c>
      <c r="C5157" s="12">
        <v>200</v>
      </c>
      <c r="D5157" s="12" t="s">
        <v>587</v>
      </c>
      <c r="E5157" s="12">
        <v>120</v>
      </c>
      <c r="F5157" s="73">
        <v>15</v>
      </c>
      <c r="G5157" s="73">
        <v>60</v>
      </c>
      <c r="H5157" s="12">
        <v>0</v>
      </c>
      <c r="I5157" s="12">
        <v>246</v>
      </c>
      <c r="J5157" s="12">
        <v>0</v>
      </c>
      <c r="K5157" s="12">
        <v>0</v>
      </c>
      <c r="L5157" s="12">
        <v>0</v>
      </c>
      <c r="M5157" s="12">
        <v>0</v>
      </c>
      <c r="N5157" s="12">
        <v>0</v>
      </c>
    </row>
    <row r="5158" spans="1:14" ht="12.75" customHeight="1">
      <c r="A5158" s="11" t="s">
        <v>1574</v>
      </c>
      <c r="B5158" s="12">
        <v>200</v>
      </c>
      <c r="C5158" s="12">
        <v>200</v>
      </c>
      <c r="D5158" s="12" t="s">
        <v>576</v>
      </c>
      <c r="E5158" s="12">
        <v>120</v>
      </c>
      <c r="F5158" s="73">
        <v>15</v>
      </c>
      <c r="G5158" s="73">
        <v>60</v>
      </c>
      <c r="H5158" s="12">
        <v>0</v>
      </c>
      <c r="I5158" s="12">
        <v>246</v>
      </c>
      <c r="J5158" s="12">
        <v>0</v>
      </c>
      <c r="K5158" s="12">
        <v>0</v>
      </c>
      <c r="L5158" s="12">
        <v>0</v>
      </c>
      <c r="M5158" s="12">
        <v>0</v>
      </c>
      <c r="N5158" s="12">
        <v>0</v>
      </c>
    </row>
    <row r="5159" spans="1:14">
      <c r="A5159" s="11" t="s">
        <v>1574</v>
      </c>
      <c r="B5159" s="12">
        <v>200</v>
      </c>
      <c r="C5159" s="12">
        <v>200</v>
      </c>
      <c r="D5159" s="12" t="s">
        <v>574</v>
      </c>
      <c r="E5159" s="12">
        <v>120</v>
      </c>
      <c r="F5159" s="73">
        <v>15</v>
      </c>
      <c r="G5159" s="73">
        <v>60</v>
      </c>
      <c r="H5159" s="12">
        <v>0</v>
      </c>
      <c r="I5159" s="12">
        <v>246</v>
      </c>
      <c r="J5159" s="12">
        <v>0</v>
      </c>
      <c r="K5159" s="12">
        <v>0</v>
      </c>
      <c r="L5159" s="12">
        <v>0</v>
      </c>
      <c r="M5159" s="12">
        <v>0</v>
      </c>
      <c r="N5159" s="12">
        <v>0</v>
      </c>
    </row>
    <row r="5160" spans="1:14">
      <c r="A5160" s="11" t="s">
        <v>1574</v>
      </c>
      <c r="B5160" s="12">
        <v>200</v>
      </c>
      <c r="C5160" s="12">
        <v>200</v>
      </c>
      <c r="D5160" s="12" t="s">
        <v>579</v>
      </c>
      <c r="E5160" s="12">
        <v>200</v>
      </c>
      <c r="F5160" s="73">
        <v>15</v>
      </c>
      <c r="G5160" s="73">
        <v>60</v>
      </c>
      <c r="H5160" s="12">
        <v>0</v>
      </c>
      <c r="I5160" s="12">
        <v>246</v>
      </c>
      <c r="J5160" s="12">
        <v>0</v>
      </c>
      <c r="K5160" s="12">
        <v>0</v>
      </c>
      <c r="L5160" s="12">
        <v>0</v>
      </c>
      <c r="M5160" s="12">
        <v>0</v>
      </c>
      <c r="N5160" s="12">
        <v>0</v>
      </c>
    </row>
    <row r="5161" spans="1:14">
      <c r="A5161" s="11" t="s">
        <v>1574</v>
      </c>
      <c r="B5161" s="12">
        <v>200</v>
      </c>
      <c r="C5161" s="12">
        <v>200</v>
      </c>
      <c r="D5161" s="12" t="s">
        <v>577</v>
      </c>
      <c r="E5161" s="12">
        <v>200</v>
      </c>
      <c r="F5161" s="73">
        <v>15</v>
      </c>
      <c r="G5161" s="73">
        <v>60</v>
      </c>
      <c r="H5161" s="12">
        <v>0</v>
      </c>
      <c r="I5161" s="12">
        <v>246</v>
      </c>
      <c r="J5161" s="12">
        <v>0</v>
      </c>
      <c r="K5161" s="12">
        <v>0</v>
      </c>
      <c r="L5161" s="12">
        <v>0</v>
      </c>
      <c r="M5161" s="12">
        <v>0</v>
      </c>
      <c r="N5161" s="12">
        <v>0</v>
      </c>
    </row>
    <row r="5162" spans="1:14">
      <c r="A5162" s="11" t="s">
        <v>1574</v>
      </c>
      <c r="B5162" s="12">
        <v>200</v>
      </c>
      <c r="C5162" s="12">
        <v>200</v>
      </c>
      <c r="D5162" s="12" t="s">
        <v>587</v>
      </c>
      <c r="E5162" s="12">
        <v>200</v>
      </c>
      <c r="F5162" s="73">
        <v>15</v>
      </c>
      <c r="G5162" s="73">
        <v>60</v>
      </c>
      <c r="H5162" s="12">
        <v>0</v>
      </c>
      <c r="I5162" s="12">
        <v>246</v>
      </c>
      <c r="J5162" s="12">
        <v>0</v>
      </c>
      <c r="K5162" s="12">
        <v>0</v>
      </c>
      <c r="L5162" s="12">
        <v>0</v>
      </c>
      <c r="M5162" s="12">
        <v>0</v>
      </c>
      <c r="N5162" s="12">
        <v>0</v>
      </c>
    </row>
    <row r="5163" spans="1:14" ht="12.75" customHeight="1">
      <c r="A5163" s="11" t="s">
        <v>1574</v>
      </c>
      <c r="B5163" s="12">
        <v>200</v>
      </c>
      <c r="C5163" s="12">
        <v>200</v>
      </c>
      <c r="D5163" s="12" t="s">
        <v>576</v>
      </c>
      <c r="E5163" s="12">
        <v>200</v>
      </c>
      <c r="F5163" s="73">
        <v>15</v>
      </c>
      <c r="G5163" s="73">
        <v>60</v>
      </c>
      <c r="H5163" s="12">
        <v>0</v>
      </c>
      <c r="I5163" s="12">
        <v>246</v>
      </c>
      <c r="J5163" s="12">
        <v>0</v>
      </c>
      <c r="K5163" s="12">
        <v>0</v>
      </c>
      <c r="L5163" s="12">
        <v>0</v>
      </c>
      <c r="M5163" s="12">
        <v>0</v>
      </c>
      <c r="N5163" s="12">
        <v>0</v>
      </c>
    </row>
    <row r="5164" spans="1:14">
      <c r="A5164" s="11" t="s">
        <v>1574</v>
      </c>
      <c r="B5164" s="12">
        <v>200</v>
      </c>
      <c r="C5164" s="12">
        <v>200</v>
      </c>
      <c r="D5164" s="12" t="s">
        <v>574</v>
      </c>
      <c r="E5164" s="12">
        <v>200</v>
      </c>
      <c r="F5164" s="73">
        <v>15</v>
      </c>
      <c r="G5164" s="73">
        <v>60</v>
      </c>
      <c r="H5164" s="12">
        <v>0</v>
      </c>
      <c r="I5164" s="12">
        <v>246</v>
      </c>
      <c r="J5164" s="12">
        <v>0</v>
      </c>
      <c r="K5164" s="12">
        <v>0</v>
      </c>
      <c r="L5164" s="12">
        <v>0</v>
      </c>
      <c r="M5164" s="12">
        <v>0</v>
      </c>
      <c r="N5164" s="12">
        <v>0</v>
      </c>
    </row>
    <row r="5165" spans="1:14">
      <c r="A5165" s="11" t="s">
        <v>1574</v>
      </c>
      <c r="B5165" s="12">
        <v>200</v>
      </c>
      <c r="C5165" s="12">
        <v>200</v>
      </c>
      <c r="D5165" s="12" t="s">
        <v>572</v>
      </c>
      <c r="E5165" s="12">
        <v>200</v>
      </c>
      <c r="F5165" s="73">
        <v>15</v>
      </c>
      <c r="G5165" s="73">
        <v>60</v>
      </c>
      <c r="H5165" s="12">
        <v>0</v>
      </c>
      <c r="I5165" s="12">
        <v>246</v>
      </c>
      <c r="J5165" s="12">
        <v>0</v>
      </c>
      <c r="K5165" s="12">
        <v>0</v>
      </c>
      <c r="L5165" s="12">
        <v>0</v>
      </c>
      <c r="M5165" s="12">
        <v>0</v>
      </c>
      <c r="N5165" s="12">
        <v>0</v>
      </c>
    </row>
    <row r="5166" spans="1:14">
      <c r="A5166" s="11" t="s">
        <v>1574</v>
      </c>
      <c r="B5166" s="12">
        <v>200</v>
      </c>
      <c r="C5166" s="12">
        <v>200</v>
      </c>
      <c r="D5166" s="12" t="s">
        <v>586</v>
      </c>
      <c r="E5166" s="12">
        <v>200</v>
      </c>
      <c r="F5166" s="73">
        <v>2</v>
      </c>
      <c r="G5166" s="73">
        <v>60</v>
      </c>
      <c r="H5166" s="12">
        <v>0</v>
      </c>
      <c r="I5166" s="12">
        <v>246</v>
      </c>
      <c r="J5166" s="12">
        <v>0</v>
      </c>
      <c r="K5166" s="12">
        <v>0</v>
      </c>
      <c r="L5166" s="12">
        <v>0</v>
      </c>
      <c r="M5166" s="12">
        <v>0</v>
      </c>
      <c r="N5166" s="12">
        <v>0</v>
      </c>
    </row>
    <row r="5167" spans="1:14">
      <c r="A5167" s="11" t="s">
        <v>1574</v>
      </c>
      <c r="B5167" s="12">
        <v>200</v>
      </c>
      <c r="C5167" s="12">
        <v>200</v>
      </c>
      <c r="D5167" s="12" t="s">
        <v>575</v>
      </c>
      <c r="E5167" s="12">
        <v>200</v>
      </c>
      <c r="F5167" s="73">
        <v>2</v>
      </c>
      <c r="G5167" s="73">
        <v>60</v>
      </c>
      <c r="H5167" s="12">
        <v>0</v>
      </c>
      <c r="I5167" s="12">
        <v>246</v>
      </c>
      <c r="J5167" s="12">
        <v>0</v>
      </c>
      <c r="K5167" s="12">
        <v>0</v>
      </c>
      <c r="L5167" s="12">
        <v>0</v>
      </c>
      <c r="M5167" s="12">
        <v>0</v>
      </c>
      <c r="N5167" s="12">
        <v>0</v>
      </c>
    </row>
    <row r="5168" spans="1:14">
      <c r="A5168" s="11" t="s">
        <v>1574</v>
      </c>
      <c r="B5168" s="12">
        <v>200</v>
      </c>
      <c r="C5168" s="12">
        <v>200</v>
      </c>
      <c r="D5168" s="12" t="s">
        <v>573</v>
      </c>
      <c r="E5168" s="12">
        <v>200</v>
      </c>
      <c r="F5168" s="73">
        <v>2</v>
      </c>
      <c r="G5168" s="73">
        <v>60</v>
      </c>
      <c r="H5168" s="12">
        <v>0</v>
      </c>
      <c r="I5168" s="12">
        <v>246</v>
      </c>
      <c r="J5168" s="12">
        <v>0</v>
      </c>
      <c r="K5168" s="12">
        <v>0</v>
      </c>
      <c r="L5168" s="12">
        <v>0</v>
      </c>
      <c r="M5168" s="12">
        <v>0</v>
      </c>
      <c r="N5168" s="12">
        <v>0</v>
      </c>
    </row>
    <row r="5169" spans="1:14">
      <c r="A5169" s="11" t="s">
        <v>1574</v>
      </c>
      <c r="B5169" s="12">
        <v>200</v>
      </c>
      <c r="C5169" s="12">
        <v>200</v>
      </c>
      <c r="D5169" s="12" t="s">
        <v>571</v>
      </c>
      <c r="E5169" s="12">
        <v>200</v>
      </c>
      <c r="F5169" s="73">
        <v>2</v>
      </c>
      <c r="G5169" s="73">
        <v>60</v>
      </c>
      <c r="H5169" s="12">
        <v>0</v>
      </c>
      <c r="I5169" s="12">
        <v>246</v>
      </c>
      <c r="J5169" s="12">
        <v>0</v>
      </c>
      <c r="K5169" s="12">
        <v>0</v>
      </c>
      <c r="L5169" s="12">
        <v>0</v>
      </c>
      <c r="M5169" s="12">
        <v>0</v>
      </c>
      <c r="N5169" s="12">
        <v>0</v>
      </c>
    </row>
    <row r="5170" spans="1:14">
      <c r="A5170" s="11" t="s">
        <v>1574</v>
      </c>
      <c r="B5170" s="12">
        <v>200</v>
      </c>
      <c r="C5170" s="12">
        <v>200</v>
      </c>
      <c r="D5170" s="12" t="s">
        <v>543</v>
      </c>
      <c r="E5170" s="12">
        <v>200</v>
      </c>
      <c r="F5170" s="73">
        <v>10</v>
      </c>
      <c r="G5170" s="73">
        <v>60</v>
      </c>
      <c r="H5170" s="12">
        <v>0</v>
      </c>
      <c r="I5170" s="12">
        <v>246</v>
      </c>
      <c r="J5170" s="12">
        <v>0</v>
      </c>
      <c r="K5170" s="12">
        <v>0</v>
      </c>
      <c r="L5170" s="12">
        <v>0</v>
      </c>
      <c r="M5170" s="12">
        <v>0</v>
      </c>
      <c r="N5170" s="12">
        <v>0</v>
      </c>
    </row>
    <row r="5171" spans="1:14">
      <c r="A5171" s="11" t="s">
        <v>1574</v>
      </c>
      <c r="B5171" s="12">
        <v>200</v>
      </c>
      <c r="C5171" s="12">
        <v>200</v>
      </c>
      <c r="D5171" s="12" t="s">
        <v>542</v>
      </c>
      <c r="E5171" s="12">
        <v>200</v>
      </c>
      <c r="F5171" s="73">
        <v>10</v>
      </c>
      <c r="G5171" s="73">
        <v>60</v>
      </c>
      <c r="H5171" s="12">
        <v>0</v>
      </c>
      <c r="I5171" s="12">
        <v>246</v>
      </c>
      <c r="J5171" s="12">
        <v>0</v>
      </c>
      <c r="K5171" s="12">
        <v>0</v>
      </c>
      <c r="L5171" s="12">
        <v>0</v>
      </c>
      <c r="M5171" s="12">
        <v>0</v>
      </c>
      <c r="N5171" s="12">
        <v>0</v>
      </c>
    </row>
    <row r="5172" spans="1:14">
      <c r="A5172" s="11" t="s">
        <v>1574</v>
      </c>
      <c r="B5172" s="12">
        <v>200</v>
      </c>
      <c r="C5172" s="12">
        <v>200</v>
      </c>
      <c r="D5172" s="12" t="s">
        <v>541</v>
      </c>
      <c r="E5172" s="12">
        <v>200</v>
      </c>
      <c r="F5172" s="73">
        <v>10</v>
      </c>
      <c r="G5172" s="73">
        <v>60</v>
      </c>
      <c r="H5172" s="12">
        <v>0</v>
      </c>
      <c r="I5172" s="12">
        <v>246</v>
      </c>
      <c r="J5172" s="12">
        <v>0</v>
      </c>
      <c r="K5172" s="12">
        <v>0</v>
      </c>
      <c r="L5172" s="12">
        <v>0</v>
      </c>
      <c r="M5172" s="12">
        <v>0</v>
      </c>
      <c r="N5172" s="12">
        <v>0</v>
      </c>
    </row>
    <row r="5173" spans="1:14" s="18" customFormat="1">
      <c r="A5173" s="17" t="s">
        <v>1574</v>
      </c>
      <c r="B5173" s="18">
        <v>200</v>
      </c>
      <c r="C5173" s="18">
        <v>200</v>
      </c>
      <c r="D5173" s="18" t="s">
        <v>1095</v>
      </c>
      <c r="E5173" s="18">
        <v>200</v>
      </c>
      <c r="F5173" s="29">
        <v>3</v>
      </c>
      <c r="G5173" s="29">
        <v>60</v>
      </c>
      <c r="H5173" s="18">
        <v>0</v>
      </c>
      <c r="I5173" s="18">
        <v>249</v>
      </c>
      <c r="J5173" s="18">
        <v>0</v>
      </c>
      <c r="K5173" s="18">
        <v>0</v>
      </c>
      <c r="L5173" s="12">
        <v>0</v>
      </c>
      <c r="M5173" s="12">
        <v>0</v>
      </c>
      <c r="N5173" s="12">
        <v>0</v>
      </c>
    </row>
    <row r="5175" spans="1:14">
      <c r="A5175" s="11" t="s">
        <v>1574</v>
      </c>
      <c r="B5175" s="12">
        <v>81</v>
      </c>
      <c r="C5175" s="12">
        <v>243</v>
      </c>
      <c r="D5175" s="12" t="s">
        <v>577</v>
      </c>
      <c r="E5175" s="12">
        <v>20</v>
      </c>
      <c r="F5175" s="73">
        <v>5</v>
      </c>
      <c r="G5175" s="21">
        <v>15</v>
      </c>
      <c r="H5175" s="12">
        <v>0</v>
      </c>
      <c r="I5175" s="12">
        <v>246</v>
      </c>
      <c r="J5175" s="12">
        <v>0</v>
      </c>
      <c r="K5175" s="12">
        <v>0</v>
      </c>
      <c r="L5175" s="12">
        <v>0</v>
      </c>
      <c r="M5175" s="12">
        <v>0</v>
      </c>
      <c r="N5175" s="12">
        <v>0</v>
      </c>
    </row>
    <row r="5176" spans="1:14">
      <c r="A5176" s="11" t="s">
        <v>1574</v>
      </c>
      <c r="B5176" s="12">
        <v>81</v>
      </c>
      <c r="C5176" s="12">
        <v>243</v>
      </c>
      <c r="D5176" s="12" t="s">
        <v>587</v>
      </c>
      <c r="E5176" s="12">
        <v>20</v>
      </c>
      <c r="F5176" s="73">
        <v>5</v>
      </c>
      <c r="G5176" s="21">
        <v>15</v>
      </c>
      <c r="H5176" s="12">
        <v>0</v>
      </c>
      <c r="I5176" s="12">
        <v>246</v>
      </c>
      <c r="J5176" s="12">
        <v>0</v>
      </c>
      <c r="K5176" s="12">
        <v>0</v>
      </c>
      <c r="L5176" s="12">
        <v>0</v>
      </c>
      <c r="M5176" s="12">
        <v>0</v>
      </c>
      <c r="N5176" s="12">
        <v>0</v>
      </c>
    </row>
    <row r="5177" spans="1:14" ht="12.75" customHeight="1">
      <c r="A5177" s="11" t="s">
        <v>1574</v>
      </c>
      <c r="B5177" s="12">
        <v>81</v>
      </c>
      <c r="C5177" s="12">
        <v>243</v>
      </c>
      <c r="D5177" s="12" t="s">
        <v>576</v>
      </c>
      <c r="E5177" s="12">
        <v>20</v>
      </c>
      <c r="F5177" s="73">
        <v>5</v>
      </c>
      <c r="G5177" s="21">
        <v>15</v>
      </c>
      <c r="H5177" s="12">
        <v>0</v>
      </c>
      <c r="I5177" s="12">
        <v>246</v>
      </c>
      <c r="J5177" s="12">
        <v>0</v>
      </c>
      <c r="K5177" s="12">
        <v>0</v>
      </c>
      <c r="L5177" s="12">
        <v>0</v>
      </c>
      <c r="M5177" s="12">
        <v>0</v>
      </c>
      <c r="N5177" s="12">
        <v>0</v>
      </c>
    </row>
    <row r="5178" spans="1:14">
      <c r="A5178" s="11" t="s">
        <v>1574</v>
      </c>
      <c r="B5178" s="12">
        <v>81</v>
      </c>
      <c r="C5178" s="12">
        <v>243</v>
      </c>
      <c r="D5178" s="12" t="s">
        <v>574</v>
      </c>
      <c r="E5178" s="12">
        <v>20</v>
      </c>
      <c r="F5178" s="73">
        <v>5</v>
      </c>
      <c r="G5178" s="21">
        <v>15</v>
      </c>
      <c r="H5178" s="12">
        <v>0</v>
      </c>
      <c r="I5178" s="12">
        <v>246</v>
      </c>
      <c r="J5178" s="12">
        <v>0</v>
      </c>
      <c r="K5178" s="12">
        <v>0</v>
      </c>
      <c r="L5178" s="12">
        <v>0</v>
      </c>
      <c r="M5178" s="12">
        <v>0</v>
      </c>
      <c r="N5178" s="12">
        <v>0</v>
      </c>
    </row>
    <row r="5179" spans="1:14">
      <c r="A5179" s="11" t="s">
        <v>1574</v>
      </c>
      <c r="B5179" s="12">
        <v>115</v>
      </c>
      <c r="C5179" s="12">
        <v>283</v>
      </c>
      <c r="D5179" s="12" t="s">
        <v>577</v>
      </c>
      <c r="E5179" s="12">
        <v>20</v>
      </c>
      <c r="F5179" s="73">
        <v>5</v>
      </c>
      <c r="G5179" s="21">
        <v>15</v>
      </c>
      <c r="H5179" s="12">
        <v>0</v>
      </c>
      <c r="I5179" s="12">
        <v>246</v>
      </c>
      <c r="J5179" s="12">
        <v>0</v>
      </c>
      <c r="K5179" s="12">
        <v>0</v>
      </c>
      <c r="L5179" s="12">
        <v>0</v>
      </c>
      <c r="M5179" s="12">
        <v>0</v>
      </c>
      <c r="N5179" s="12">
        <v>0</v>
      </c>
    </row>
    <row r="5180" spans="1:14">
      <c r="A5180" s="11" t="s">
        <v>1574</v>
      </c>
      <c r="B5180" s="12">
        <v>115</v>
      </c>
      <c r="C5180" s="12">
        <v>283</v>
      </c>
      <c r="D5180" s="12" t="s">
        <v>587</v>
      </c>
      <c r="E5180" s="12">
        <v>20</v>
      </c>
      <c r="F5180" s="73">
        <v>5</v>
      </c>
      <c r="G5180" s="21">
        <v>15</v>
      </c>
      <c r="H5180" s="12">
        <v>0</v>
      </c>
      <c r="I5180" s="12">
        <v>246</v>
      </c>
      <c r="J5180" s="12">
        <v>0</v>
      </c>
      <c r="K5180" s="12">
        <v>0</v>
      </c>
      <c r="L5180" s="12">
        <v>0</v>
      </c>
      <c r="M5180" s="12">
        <v>0</v>
      </c>
      <c r="N5180" s="12">
        <v>0</v>
      </c>
    </row>
    <row r="5181" spans="1:14" ht="12.75" customHeight="1">
      <c r="A5181" s="11" t="s">
        <v>1574</v>
      </c>
      <c r="B5181" s="12">
        <v>115</v>
      </c>
      <c r="C5181" s="12">
        <v>283</v>
      </c>
      <c r="D5181" s="12" t="s">
        <v>576</v>
      </c>
      <c r="E5181" s="12">
        <v>20</v>
      </c>
      <c r="F5181" s="73">
        <v>5</v>
      </c>
      <c r="G5181" s="21">
        <v>15</v>
      </c>
      <c r="H5181" s="12">
        <v>0</v>
      </c>
      <c r="I5181" s="12">
        <v>246</v>
      </c>
      <c r="J5181" s="12">
        <v>0</v>
      </c>
      <c r="K5181" s="12">
        <v>0</v>
      </c>
      <c r="L5181" s="12">
        <v>0</v>
      </c>
      <c r="M5181" s="12">
        <v>0</v>
      </c>
      <c r="N5181" s="12">
        <v>0</v>
      </c>
    </row>
    <row r="5182" spans="1:14">
      <c r="A5182" s="11" t="s">
        <v>1574</v>
      </c>
      <c r="B5182" s="12">
        <v>115</v>
      </c>
      <c r="C5182" s="12">
        <v>283</v>
      </c>
      <c r="D5182" s="12" t="s">
        <v>574</v>
      </c>
      <c r="E5182" s="12">
        <v>20</v>
      </c>
      <c r="F5182" s="73">
        <v>5</v>
      </c>
      <c r="G5182" s="21">
        <v>15</v>
      </c>
      <c r="H5182" s="12">
        <v>0</v>
      </c>
      <c r="I5182" s="12">
        <v>246</v>
      </c>
      <c r="J5182" s="12">
        <v>0</v>
      </c>
      <c r="K5182" s="12">
        <v>0</v>
      </c>
      <c r="L5182" s="12">
        <v>0</v>
      </c>
      <c r="M5182" s="12">
        <v>0</v>
      </c>
      <c r="N5182" s="12">
        <v>0</v>
      </c>
    </row>
    <row r="5183" spans="1:14">
      <c r="A5183" s="11" t="s">
        <v>1574</v>
      </c>
      <c r="B5183" s="12">
        <v>152</v>
      </c>
      <c r="C5183" s="12">
        <v>324</v>
      </c>
      <c r="D5183" s="12" t="s">
        <v>577</v>
      </c>
      <c r="E5183" s="12">
        <v>20</v>
      </c>
      <c r="F5183" s="73">
        <v>5</v>
      </c>
      <c r="G5183" s="21">
        <v>15</v>
      </c>
      <c r="H5183" s="12">
        <v>0</v>
      </c>
      <c r="I5183" s="12">
        <v>246</v>
      </c>
      <c r="J5183" s="12">
        <v>0</v>
      </c>
      <c r="K5183" s="12">
        <v>0</v>
      </c>
      <c r="L5183" s="12">
        <v>0</v>
      </c>
      <c r="M5183" s="12">
        <v>0</v>
      </c>
      <c r="N5183" s="12">
        <v>0</v>
      </c>
    </row>
    <row r="5184" spans="1:14">
      <c r="A5184" s="11" t="s">
        <v>1574</v>
      </c>
      <c r="B5184" s="12">
        <v>152</v>
      </c>
      <c r="C5184" s="12">
        <v>324</v>
      </c>
      <c r="D5184" s="12" t="s">
        <v>587</v>
      </c>
      <c r="E5184" s="12">
        <v>20</v>
      </c>
      <c r="F5184" s="73">
        <v>5</v>
      </c>
      <c r="G5184" s="21">
        <v>15</v>
      </c>
      <c r="H5184" s="12">
        <v>0</v>
      </c>
      <c r="I5184" s="12">
        <v>246</v>
      </c>
      <c r="J5184" s="12">
        <v>0</v>
      </c>
      <c r="K5184" s="12">
        <v>0</v>
      </c>
      <c r="L5184" s="12">
        <v>0</v>
      </c>
      <c r="M5184" s="12">
        <v>0</v>
      </c>
      <c r="N5184" s="12">
        <v>0</v>
      </c>
    </row>
    <row r="5185" spans="1:14" ht="12.75" customHeight="1">
      <c r="A5185" s="11" t="s">
        <v>1574</v>
      </c>
      <c r="B5185" s="12">
        <v>152</v>
      </c>
      <c r="C5185" s="12">
        <v>324</v>
      </c>
      <c r="D5185" s="12" t="s">
        <v>576</v>
      </c>
      <c r="E5185" s="12">
        <v>20</v>
      </c>
      <c r="F5185" s="73">
        <v>5</v>
      </c>
      <c r="G5185" s="21">
        <v>15</v>
      </c>
      <c r="H5185" s="12">
        <v>0</v>
      </c>
      <c r="I5185" s="12">
        <v>246</v>
      </c>
      <c r="J5185" s="12">
        <v>0</v>
      </c>
      <c r="K5185" s="12">
        <v>0</v>
      </c>
      <c r="L5185" s="12">
        <v>0</v>
      </c>
      <c r="M5185" s="12">
        <v>0</v>
      </c>
      <c r="N5185" s="12">
        <v>0</v>
      </c>
    </row>
    <row r="5186" spans="1:14">
      <c r="A5186" s="11" t="s">
        <v>1574</v>
      </c>
      <c r="B5186" s="12">
        <v>152</v>
      </c>
      <c r="C5186" s="12">
        <v>324</v>
      </c>
      <c r="D5186" s="12" t="s">
        <v>574</v>
      </c>
      <c r="E5186" s="12">
        <v>20</v>
      </c>
      <c r="F5186" s="73">
        <v>5</v>
      </c>
      <c r="G5186" s="21">
        <v>15</v>
      </c>
      <c r="H5186" s="12">
        <v>0</v>
      </c>
      <c r="I5186" s="12">
        <v>246</v>
      </c>
      <c r="J5186" s="12">
        <v>0</v>
      </c>
      <c r="K5186" s="12">
        <v>0</v>
      </c>
      <c r="L5186" s="12">
        <v>0</v>
      </c>
      <c r="M5186" s="12">
        <v>0</v>
      </c>
      <c r="N5186" s="12">
        <v>0</v>
      </c>
    </row>
    <row r="5187" spans="1:14">
      <c r="A5187" s="11" t="s">
        <v>1574</v>
      </c>
      <c r="B5187" s="12">
        <v>240</v>
      </c>
      <c r="C5187" s="12">
        <v>350</v>
      </c>
      <c r="D5187" s="12" t="s">
        <v>577</v>
      </c>
      <c r="E5187" s="12">
        <v>20</v>
      </c>
      <c r="F5187" s="73">
        <v>5</v>
      </c>
      <c r="G5187" s="21">
        <v>15</v>
      </c>
      <c r="H5187" s="12">
        <v>0</v>
      </c>
      <c r="I5187" s="12">
        <v>246</v>
      </c>
      <c r="J5187" s="12">
        <v>0</v>
      </c>
      <c r="K5187" s="12">
        <v>0</v>
      </c>
      <c r="L5187" s="12">
        <v>0</v>
      </c>
      <c r="M5187" s="12">
        <v>0</v>
      </c>
      <c r="N5187" s="12">
        <v>0</v>
      </c>
    </row>
    <row r="5188" spans="1:14">
      <c r="A5188" s="11" t="s">
        <v>1574</v>
      </c>
      <c r="B5188" s="12">
        <v>240</v>
      </c>
      <c r="C5188" s="12">
        <v>350</v>
      </c>
      <c r="D5188" s="12" t="s">
        <v>587</v>
      </c>
      <c r="E5188" s="12">
        <v>20</v>
      </c>
      <c r="F5188" s="73">
        <v>5</v>
      </c>
      <c r="G5188" s="21">
        <v>15</v>
      </c>
      <c r="H5188" s="12">
        <v>0</v>
      </c>
      <c r="I5188" s="12">
        <v>246</v>
      </c>
      <c r="J5188" s="12">
        <v>0</v>
      </c>
      <c r="K5188" s="12">
        <v>0</v>
      </c>
      <c r="L5188" s="12">
        <v>0</v>
      </c>
      <c r="M5188" s="12">
        <v>0</v>
      </c>
      <c r="N5188" s="12">
        <v>0</v>
      </c>
    </row>
    <row r="5189" spans="1:14" ht="12.75" customHeight="1">
      <c r="A5189" s="11" t="s">
        <v>1574</v>
      </c>
      <c r="B5189" s="12">
        <v>240</v>
      </c>
      <c r="C5189" s="12">
        <v>350</v>
      </c>
      <c r="D5189" s="12" t="s">
        <v>576</v>
      </c>
      <c r="E5189" s="12">
        <v>20</v>
      </c>
      <c r="F5189" s="73">
        <v>5</v>
      </c>
      <c r="G5189" s="21">
        <v>15</v>
      </c>
      <c r="H5189" s="12">
        <v>0</v>
      </c>
      <c r="I5189" s="12">
        <v>246</v>
      </c>
      <c r="J5189" s="12">
        <v>0</v>
      </c>
      <c r="K5189" s="12">
        <v>0</v>
      </c>
      <c r="L5189" s="12">
        <v>0</v>
      </c>
      <c r="M5189" s="12">
        <v>0</v>
      </c>
      <c r="N5189" s="12">
        <v>0</v>
      </c>
    </row>
    <row r="5190" spans="1:14">
      <c r="A5190" s="11" t="s">
        <v>1574</v>
      </c>
      <c r="B5190" s="12">
        <v>240</v>
      </c>
      <c r="C5190" s="12">
        <v>350</v>
      </c>
      <c r="D5190" s="12" t="s">
        <v>574</v>
      </c>
      <c r="E5190" s="12">
        <v>20</v>
      </c>
      <c r="F5190" s="73">
        <v>5</v>
      </c>
      <c r="G5190" s="21">
        <v>15</v>
      </c>
      <c r="H5190" s="12">
        <v>0</v>
      </c>
      <c r="I5190" s="12">
        <v>246</v>
      </c>
      <c r="J5190" s="12">
        <v>0</v>
      </c>
      <c r="K5190" s="12">
        <v>0</v>
      </c>
      <c r="L5190" s="12">
        <v>0</v>
      </c>
      <c r="M5190" s="12">
        <v>0</v>
      </c>
      <c r="N5190" s="12">
        <v>0</v>
      </c>
    </row>
    <row r="5191" spans="1:14">
      <c r="A5191" s="11" t="s">
        <v>1574</v>
      </c>
      <c r="B5191" s="12">
        <v>296</v>
      </c>
      <c r="C5191" s="12">
        <v>290</v>
      </c>
      <c r="D5191" s="12" t="s">
        <v>577</v>
      </c>
      <c r="E5191" s="12">
        <v>20</v>
      </c>
      <c r="F5191" s="73">
        <v>5</v>
      </c>
      <c r="G5191" s="21">
        <v>15</v>
      </c>
      <c r="H5191" s="12">
        <v>0</v>
      </c>
      <c r="I5191" s="12">
        <v>246</v>
      </c>
      <c r="J5191" s="12">
        <v>0</v>
      </c>
      <c r="K5191" s="12">
        <v>0</v>
      </c>
      <c r="L5191" s="12">
        <v>0</v>
      </c>
      <c r="M5191" s="12">
        <v>0</v>
      </c>
      <c r="N5191" s="12">
        <v>0</v>
      </c>
    </row>
    <row r="5192" spans="1:14">
      <c r="A5192" s="11" t="s">
        <v>1574</v>
      </c>
      <c r="B5192" s="12">
        <v>296</v>
      </c>
      <c r="C5192" s="12">
        <v>290</v>
      </c>
      <c r="D5192" s="12" t="s">
        <v>587</v>
      </c>
      <c r="E5192" s="12">
        <v>20</v>
      </c>
      <c r="F5192" s="73">
        <v>5</v>
      </c>
      <c r="G5192" s="21">
        <v>15</v>
      </c>
      <c r="H5192" s="12">
        <v>0</v>
      </c>
      <c r="I5192" s="12">
        <v>246</v>
      </c>
      <c r="J5192" s="12">
        <v>0</v>
      </c>
      <c r="K5192" s="12">
        <v>0</v>
      </c>
      <c r="L5192" s="12">
        <v>0</v>
      </c>
      <c r="M5192" s="12">
        <v>0</v>
      </c>
      <c r="N5192" s="12">
        <v>0</v>
      </c>
    </row>
    <row r="5193" spans="1:14" ht="12.75" customHeight="1">
      <c r="A5193" s="11" t="s">
        <v>1574</v>
      </c>
      <c r="B5193" s="12">
        <v>296</v>
      </c>
      <c r="C5193" s="12">
        <v>290</v>
      </c>
      <c r="D5193" s="12" t="s">
        <v>576</v>
      </c>
      <c r="E5193" s="12">
        <v>20</v>
      </c>
      <c r="F5193" s="73">
        <v>5</v>
      </c>
      <c r="G5193" s="21">
        <v>15</v>
      </c>
      <c r="H5193" s="12">
        <v>0</v>
      </c>
      <c r="I5193" s="12">
        <v>246</v>
      </c>
      <c r="J5193" s="12">
        <v>0</v>
      </c>
      <c r="K5193" s="12">
        <v>0</v>
      </c>
      <c r="L5193" s="12">
        <v>0</v>
      </c>
      <c r="M5193" s="12">
        <v>0</v>
      </c>
      <c r="N5193" s="12">
        <v>0</v>
      </c>
    </row>
    <row r="5194" spans="1:14">
      <c r="A5194" s="11" t="s">
        <v>1574</v>
      </c>
      <c r="B5194" s="12">
        <v>296</v>
      </c>
      <c r="C5194" s="12">
        <v>290</v>
      </c>
      <c r="D5194" s="12" t="s">
        <v>574</v>
      </c>
      <c r="E5194" s="12">
        <v>20</v>
      </c>
      <c r="F5194" s="73">
        <v>5</v>
      </c>
      <c r="G5194" s="21">
        <v>15</v>
      </c>
      <c r="H5194" s="12">
        <v>0</v>
      </c>
      <c r="I5194" s="12">
        <v>246</v>
      </c>
      <c r="J5194" s="12">
        <v>0</v>
      </c>
      <c r="K5194" s="12">
        <v>0</v>
      </c>
      <c r="L5194" s="12">
        <v>0</v>
      </c>
      <c r="M5194" s="12">
        <v>0</v>
      </c>
      <c r="N5194" s="12">
        <v>0</v>
      </c>
    </row>
    <row r="5195" spans="1:14">
      <c r="A5195" s="11" t="s">
        <v>1574</v>
      </c>
      <c r="B5195" s="12">
        <v>226</v>
      </c>
      <c r="C5195" s="12">
        <v>176</v>
      </c>
      <c r="D5195" s="12" t="s">
        <v>577</v>
      </c>
      <c r="E5195" s="12">
        <v>20</v>
      </c>
      <c r="F5195" s="73">
        <v>5</v>
      </c>
      <c r="G5195" s="21">
        <v>15</v>
      </c>
      <c r="H5195" s="12">
        <v>0</v>
      </c>
      <c r="I5195" s="12">
        <v>246</v>
      </c>
      <c r="J5195" s="12">
        <v>0</v>
      </c>
      <c r="K5195" s="12">
        <v>0</v>
      </c>
      <c r="L5195" s="12">
        <v>0</v>
      </c>
      <c r="M5195" s="12">
        <v>0</v>
      </c>
      <c r="N5195" s="12">
        <v>0</v>
      </c>
    </row>
    <row r="5196" spans="1:14">
      <c r="A5196" s="11" t="s">
        <v>1574</v>
      </c>
      <c r="B5196" s="12">
        <v>226</v>
      </c>
      <c r="C5196" s="12">
        <v>176</v>
      </c>
      <c r="D5196" s="12" t="s">
        <v>587</v>
      </c>
      <c r="E5196" s="12">
        <v>20</v>
      </c>
      <c r="F5196" s="73">
        <v>5</v>
      </c>
      <c r="G5196" s="21">
        <v>15</v>
      </c>
      <c r="H5196" s="12">
        <v>0</v>
      </c>
      <c r="I5196" s="12">
        <v>246</v>
      </c>
      <c r="J5196" s="12">
        <v>0</v>
      </c>
      <c r="K5196" s="12">
        <v>0</v>
      </c>
      <c r="L5196" s="12">
        <v>0</v>
      </c>
      <c r="M5196" s="12">
        <v>0</v>
      </c>
      <c r="N5196" s="12">
        <v>0</v>
      </c>
    </row>
    <row r="5197" spans="1:14" ht="12.75" customHeight="1">
      <c r="A5197" s="11" t="s">
        <v>1574</v>
      </c>
      <c r="B5197" s="12">
        <v>226</v>
      </c>
      <c r="C5197" s="12">
        <v>176</v>
      </c>
      <c r="D5197" s="12" t="s">
        <v>576</v>
      </c>
      <c r="E5197" s="12">
        <v>20</v>
      </c>
      <c r="F5197" s="73">
        <v>5</v>
      </c>
      <c r="G5197" s="21">
        <v>15</v>
      </c>
      <c r="H5197" s="12">
        <v>0</v>
      </c>
      <c r="I5197" s="12">
        <v>246</v>
      </c>
      <c r="J5197" s="12">
        <v>0</v>
      </c>
      <c r="K5197" s="12">
        <v>0</v>
      </c>
      <c r="L5197" s="12">
        <v>0</v>
      </c>
      <c r="M5197" s="12">
        <v>0</v>
      </c>
      <c r="N5197" s="12">
        <v>0</v>
      </c>
    </row>
    <row r="5198" spans="1:14">
      <c r="A5198" s="11" t="s">
        <v>1574</v>
      </c>
      <c r="B5198" s="12">
        <v>226</v>
      </c>
      <c r="C5198" s="12">
        <v>176</v>
      </c>
      <c r="D5198" s="12" t="s">
        <v>574</v>
      </c>
      <c r="E5198" s="12">
        <v>20</v>
      </c>
      <c r="F5198" s="73">
        <v>5</v>
      </c>
      <c r="G5198" s="21">
        <v>15</v>
      </c>
      <c r="H5198" s="12">
        <v>0</v>
      </c>
      <c r="I5198" s="12">
        <v>246</v>
      </c>
      <c r="J5198" s="12">
        <v>0</v>
      </c>
      <c r="K5198" s="12">
        <v>0</v>
      </c>
      <c r="L5198" s="12">
        <v>0</v>
      </c>
      <c r="M5198" s="12">
        <v>0</v>
      </c>
      <c r="N5198" s="12">
        <v>0</v>
      </c>
    </row>
    <row r="5199" spans="1:14">
      <c r="A5199" s="11" t="s">
        <v>1574</v>
      </c>
      <c r="B5199" s="12">
        <v>289</v>
      </c>
      <c r="C5199" s="12">
        <v>100</v>
      </c>
      <c r="D5199" s="12" t="s">
        <v>577</v>
      </c>
      <c r="E5199" s="12">
        <v>20</v>
      </c>
      <c r="F5199" s="73">
        <v>5</v>
      </c>
      <c r="G5199" s="21">
        <v>15</v>
      </c>
      <c r="H5199" s="12">
        <v>0</v>
      </c>
      <c r="I5199" s="12">
        <v>246</v>
      </c>
      <c r="J5199" s="12">
        <v>0</v>
      </c>
      <c r="K5199" s="12">
        <v>0</v>
      </c>
      <c r="L5199" s="12">
        <v>0</v>
      </c>
      <c r="M5199" s="12">
        <v>0</v>
      </c>
      <c r="N5199" s="12">
        <v>0</v>
      </c>
    </row>
    <row r="5200" spans="1:14">
      <c r="A5200" s="11" t="s">
        <v>1574</v>
      </c>
      <c r="B5200" s="12">
        <v>289</v>
      </c>
      <c r="C5200" s="12">
        <v>100</v>
      </c>
      <c r="D5200" s="12" t="s">
        <v>587</v>
      </c>
      <c r="E5200" s="12">
        <v>20</v>
      </c>
      <c r="F5200" s="73">
        <v>5</v>
      </c>
      <c r="G5200" s="21">
        <v>15</v>
      </c>
      <c r="H5200" s="12">
        <v>0</v>
      </c>
      <c r="I5200" s="12">
        <v>246</v>
      </c>
      <c r="J5200" s="12">
        <v>0</v>
      </c>
      <c r="K5200" s="12">
        <v>0</v>
      </c>
      <c r="L5200" s="12">
        <v>0</v>
      </c>
      <c r="M5200" s="12">
        <v>0</v>
      </c>
      <c r="N5200" s="12">
        <v>0</v>
      </c>
    </row>
    <row r="5201" spans="1:14" ht="12.75" customHeight="1">
      <c r="A5201" s="11" t="s">
        <v>1574</v>
      </c>
      <c r="B5201" s="12">
        <v>289</v>
      </c>
      <c r="C5201" s="12">
        <v>100</v>
      </c>
      <c r="D5201" s="12" t="s">
        <v>576</v>
      </c>
      <c r="E5201" s="12">
        <v>20</v>
      </c>
      <c r="F5201" s="73">
        <v>5</v>
      </c>
      <c r="G5201" s="21">
        <v>15</v>
      </c>
      <c r="H5201" s="12">
        <v>0</v>
      </c>
      <c r="I5201" s="12">
        <v>246</v>
      </c>
      <c r="J5201" s="12">
        <v>0</v>
      </c>
      <c r="K5201" s="12">
        <v>0</v>
      </c>
      <c r="L5201" s="12">
        <v>0</v>
      </c>
      <c r="M5201" s="12">
        <v>0</v>
      </c>
      <c r="N5201" s="12">
        <v>0</v>
      </c>
    </row>
    <row r="5202" spans="1:14">
      <c r="A5202" s="11" t="s">
        <v>1574</v>
      </c>
      <c r="B5202" s="12">
        <v>289</v>
      </c>
      <c r="C5202" s="12">
        <v>100</v>
      </c>
      <c r="D5202" s="12" t="s">
        <v>574</v>
      </c>
      <c r="E5202" s="12">
        <v>20</v>
      </c>
      <c r="F5202" s="73">
        <v>5</v>
      </c>
      <c r="G5202" s="21">
        <v>15</v>
      </c>
      <c r="H5202" s="12">
        <v>0</v>
      </c>
      <c r="I5202" s="12">
        <v>246</v>
      </c>
      <c r="J5202" s="12">
        <v>0</v>
      </c>
      <c r="K5202" s="12">
        <v>0</v>
      </c>
      <c r="L5202" s="12">
        <v>0</v>
      </c>
      <c r="M5202" s="12">
        <v>0</v>
      </c>
      <c r="N5202" s="12">
        <v>0</v>
      </c>
    </row>
    <row r="5203" spans="1:14">
      <c r="A5203" s="11" t="s">
        <v>1574</v>
      </c>
      <c r="B5203" s="12">
        <v>160</v>
      </c>
      <c r="C5203" s="12">
        <v>53</v>
      </c>
      <c r="D5203" s="12" t="s">
        <v>577</v>
      </c>
      <c r="E5203" s="12">
        <v>20</v>
      </c>
      <c r="F5203" s="73">
        <v>5</v>
      </c>
      <c r="G5203" s="21">
        <v>15</v>
      </c>
      <c r="H5203" s="12">
        <v>0</v>
      </c>
      <c r="I5203" s="12">
        <v>246</v>
      </c>
      <c r="J5203" s="12">
        <v>0</v>
      </c>
      <c r="K5203" s="12">
        <v>0</v>
      </c>
      <c r="L5203" s="12">
        <v>0</v>
      </c>
      <c r="M5203" s="12">
        <v>0</v>
      </c>
      <c r="N5203" s="12">
        <v>0</v>
      </c>
    </row>
    <row r="5204" spans="1:14">
      <c r="A5204" s="11" t="s">
        <v>1574</v>
      </c>
      <c r="B5204" s="12">
        <v>160</v>
      </c>
      <c r="C5204" s="12">
        <v>53</v>
      </c>
      <c r="D5204" s="12" t="s">
        <v>587</v>
      </c>
      <c r="E5204" s="12">
        <v>20</v>
      </c>
      <c r="F5204" s="73">
        <v>5</v>
      </c>
      <c r="G5204" s="21">
        <v>15</v>
      </c>
      <c r="H5204" s="12">
        <v>0</v>
      </c>
      <c r="I5204" s="12">
        <v>246</v>
      </c>
      <c r="J5204" s="12">
        <v>0</v>
      </c>
      <c r="K5204" s="12">
        <v>0</v>
      </c>
      <c r="L5204" s="12">
        <v>0</v>
      </c>
      <c r="M5204" s="12">
        <v>0</v>
      </c>
      <c r="N5204" s="12">
        <v>0</v>
      </c>
    </row>
    <row r="5205" spans="1:14" ht="12.75" customHeight="1">
      <c r="A5205" s="11" t="s">
        <v>1574</v>
      </c>
      <c r="B5205" s="12">
        <v>160</v>
      </c>
      <c r="C5205" s="12">
        <v>53</v>
      </c>
      <c r="D5205" s="12" t="s">
        <v>576</v>
      </c>
      <c r="E5205" s="12">
        <v>20</v>
      </c>
      <c r="F5205" s="73">
        <v>5</v>
      </c>
      <c r="G5205" s="21">
        <v>15</v>
      </c>
      <c r="H5205" s="12">
        <v>0</v>
      </c>
      <c r="I5205" s="12">
        <v>246</v>
      </c>
      <c r="J5205" s="12">
        <v>0</v>
      </c>
      <c r="K5205" s="12">
        <v>0</v>
      </c>
      <c r="L5205" s="12">
        <v>0</v>
      </c>
      <c r="M5205" s="12">
        <v>0</v>
      </c>
      <c r="N5205" s="12">
        <v>0</v>
      </c>
    </row>
    <row r="5206" spans="1:14">
      <c r="A5206" s="11" t="s">
        <v>1574</v>
      </c>
      <c r="B5206" s="12">
        <v>160</v>
      </c>
      <c r="C5206" s="12">
        <v>53</v>
      </c>
      <c r="D5206" s="12" t="s">
        <v>574</v>
      </c>
      <c r="E5206" s="12">
        <v>20</v>
      </c>
      <c r="F5206" s="73">
        <v>5</v>
      </c>
      <c r="G5206" s="21">
        <v>15</v>
      </c>
      <c r="H5206" s="12">
        <v>0</v>
      </c>
      <c r="I5206" s="12">
        <v>246</v>
      </c>
      <c r="J5206" s="12">
        <v>0</v>
      </c>
      <c r="K5206" s="12">
        <v>0</v>
      </c>
      <c r="L5206" s="12">
        <v>0</v>
      </c>
      <c r="M5206" s="12">
        <v>0</v>
      </c>
      <c r="N5206" s="12">
        <v>0</v>
      </c>
    </row>
    <row r="5208" spans="1:14">
      <c r="A5208" s="11" t="s">
        <v>1575</v>
      </c>
    </row>
    <row r="5209" spans="1:14">
      <c r="A5209" s="11" t="s">
        <v>1576</v>
      </c>
      <c r="B5209" s="12">
        <v>200</v>
      </c>
      <c r="C5209" s="12">
        <v>200</v>
      </c>
      <c r="D5209" s="12" t="s">
        <v>577</v>
      </c>
      <c r="E5209" s="12">
        <v>60</v>
      </c>
      <c r="F5209" s="73">
        <v>15</v>
      </c>
      <c r="G5209" s="73">
        <v>60</v>
      </c>
      <c r="H5209" s="12">
        <v>0</v>
      </c>
      <c r="I5209" s="12">
        <v>246</v>
      </c>
      <c r="J5209" s="12">
        <v>0</v>
      </c>
      <c r="K5209" s="12">
        <v>0</v>
      </c>
      <c r="L5209" s="12">
        <v>0</v>
      </c>
      <c r="M5209" s="12">
        <v>0</v>
      </c>
      <c r="N5209" s="12">
        <v>0</v>
      </c>
    </row>
    <row r="5210" spans="1:14">
      <c r="A5210" s="11" t="s">
        <v>1576</v>
      </c>
      <c r="B5210" s="12">
        <v>200</v>
      </c>
      <c r="C5210" s="12">
        <v>200</v>
      </c>
      <c r="D5210" s="12" t="s">
        <v>587</v>
      </c>
      <c r="E5210" s="12">
        <v>60</v>
      </c>
      <c r="F5210" s="73">
        <v>15</v>
      </c>
      <c r="G5210" s="73">
        <v>60</v>
      </c>
      <c r="H5210" s="12">
        <v>0</v>
      </c>
      <c r="I5210" s="12">
        <v>246</v>
      </c>
      <c r="J5210" s="12">
        <v>0</v>
      </c>
      <c r="K5210" s="12">
        <v>0</v>
      </c>
      <c r="L5210" s="12">
        <v>0</v>
      </c>
      <c r="M5210" s="12">
        <v>0</v>
      </c>
      <c r="N5210" s="12">
        <v>0</v>
      </c>
    </row>
    <row r="5211" spans="1:14" ht="12.75" customHeight="1">
      <c r="A5211" s="11" t="s">
        <v>1576</v>
      </c>
      <c r="B5211" s="12">
        <v>200</v>
      </c>
      <c r="C5211" s="12">
        <v>200</v>
      </c>
      <c r="D5211" s="12" t="s">
        <v>576</v>
      </c>
      <c r="E5211" s="12">
        <v>60</v>
      </c>
      <c r="F5211" s="73">
        <v>15</v>
      </c>
      <c r="G5211" s="73">
        <v>60</v>
      </c>
      <c r="H5211" s="12">
        <v>0</v>
      </c>
      <c r="I5211" s="12">
        <v>246</v>
      </c>
      <c r="J5211" s="12">
        <v>0</v>
      </c>
      <c r="K5211" s="12">
        <v>0</v>
      </c>
      <c r="L5211" s="12">
        <v>0</v>
      </c>
      <c r="M5211" s="12">
        <v>0</v>
      </c>
      <c r="N5211" s="12">
        <v>0</v>
      </c>
    </row>
    <row r="5212" spans="1:14">
      <c r="A5212" s="11" t="s">
        <v>1576</v>
      </c>
      <c r="B5212" s="12">
        <v>200</v>
      </c>
      <c r="C5212" s="12">
        <v>200</v>
      </c>
      <c r="D5212" s="12" t="s">
        <v>574</v>
      </c>
      <c r="E5212" s="12">
        <v>60</v>
      </c>
      <c r="F5212" s="73">
        <v>15</v>
      </c>
      <c r="G5212" s="73">
        <v>60</v>
      </c>
      <c r="H5212" s="12">
        <v>0</v>
      </c>
      <c r="I5212" s="12">
        <v>246</v>
      </c>
      <c r="J5212" s="12">
        <v>0</v>
      </c>
      <c r="K5212" s="12">
        <v>0</v>
      </c>
      <c r="L5212" s="12">
        <v>0</v>
      </c>
      <c r="M5212" s="12">
        <v>0</v>
      </c>
      <c r="N5212" s="12">
        <v>0</v>
      </c>
    </row>
    <row r="5213" spans="1:14">
      <c r="A5213" s="11" t="s">
        <v>1576</v>
      </c>
      <c r="B5213" s="12">
        <v>200</v>
      </c>
      <c r="C5213" s="12">
        <v>200</v>
      </c>
      <c r="D5213" s="12" t="s">
        <v>577</v>
      </c>
      <c r="E5213" s="12">
        <v>120</v>
      </c>
      <c r="F5213" s="73">
        <v>15</v>
      </c>
      <c r="G5213" s="73">
        <v>60</v>
      </c>
      <c r="H5213" s="12">
        <v>0</v>
      </c>
      <c r="I5213" s="12">
        <v>246</v>
      </c>
      <c r="J5213" s="12">
        <v>0</v>
      </c>
      <c r="K5213" s="12">
        <v>0</v>
      </c>
      <c r="L5213" s="12">
        <v>0</v>
      </c>
      <c r="M5213" s="12">
        <v>0</v>
      </c>
      <c r="N5213" s="12">
        <v>0</v>
      </c>
    </row>
    <row r="5214" spans="1:14">
      <c r="A5214" s="11" t="s">
        <v>1576</v>
      </c>
      <c r="B5214" s="12">
        <v>200</v>
      </c>
      <c r="C5214" s="12">
        <v>200</v>
      </c>
      <c r="D5214" s="12" t="s">
        <v>587</v>
      </c>
      <c r="E5214" s="12">
        <v>120</v>
      </c>
      <c r="F5214" s="73">
        <v>15</v>
      </c>
      <c r="G5214" s="73">
        <v>60</v>
      </c>
      <c r="H5214" s="12">
        <v>0</v>
      </c>
      <c r="I5214" s="12">
        <v>246</v>
      </c>
      <c r="J5214" s="12">
        <v>0</v>
      </c>
      <c r="K5214" s="12">
        <v>0</v>
      </c>
      <c r="L5214" s="12">
        <v>0</v>
      </c>
      <c r="M5214" s="12">
        <v>0</v>
      </c>
      <c r="N5214" s="12">
        <v>0</v>
      </c>
    </row>
    <row r="5215" spans="1:14" ht="12.75" customHeight="1">
      <c r="A5215" s="11" t="s">
        <v>1576</v>
      </c>
      <c r="B5215" s="12">
        <v>200</v>
      </c>
      <c r="C5215" s="12">
        <v>200</v>
      </c>
      <c r="D5215" s="12" t="s">
        <v>576</v>
      </c>
      <c r="E5215" s="12">
        <v>120</v>
      </c>
      <c r="F5215" s="73">
        <v>15</v>
      </c>
      <c r="G5215" s="73">
        <v>60</v>
      </c>
      <c r="H5215" s="12">
        <v>0</v>
      </c>
      <c r="I5215" s="12">
        <v>246</v>
      </c>
      <c r="J5215" s="12">
        <v>0</v>
      </c>
      <c r="K5215" s="12">
        <v>0</v>
      </c>
      <c r="L5215" s="12">
        <v>0</v>
      </c>
      <c r="M5215" s="12">
        <v>0</v>
      </c>
      <c r="N5215" s="12">
        <v>0</v>
      </c>
    </row>
    <row r="5216" spans="1:14">
      <c r="A5216" s="11" t="s">
        <v>1576</v>
      </c>
      <c r="B5216" s="12">
        <v>200</v>
      </c>
      <c r="C5216" s="12">
        <v>200</v>
      </c>
      <c r="D5216" s="12" t="s">
        <v>574</v>
      </c>
      <c r="E5216" s="12">
        <v>120</v>
      </c>
      <c r="F5216" s="73">
        <v>15</v>
      </c>
      <c r="G5216" s="73">
        <v>60</v>
      </c>
      <c r="H5216" s="12">
        <v>0</v>
      </c>
      <c r="I5216" s="12">
        <v>246</v>
      </c>
      <c r="J5216" s="12">
        <v>0</v>
      </c>
      <c r="K5216" s="12">
        <v>0</v>
      </c>
      <c r="L5216" s="12">
        <v>0</v>
      </c>
      <c r="M5216" s="12">
        <v>0</v>
      </c>
      <c r="N5216" s="12">
        <v>0</v>
      </c>
    </row>
    <row r="5217" spans="1:14">
      <c r="A5217" s="11" t="s">
        <v>1576</v>
      </c>
      <c r="B5217" s="12">
        <v>200</v>
      </c>
      <c r="C5217" s="12">
        <v>200</v>
      </c>
      <c r="D5217" s="12" t="s">
        <v>579</v>
      </c>
      <c r="E5217" s="12">
        <v>200</v>
      </c>
      <c r="F5217" s="73">
        <v>15</v>
      </c>
      <c r="G5217" s="73">
        <v>60</v>
      </c>
      <c r="H5217" s="12">
        <v>0</v>
      </c>
      <c r="I5217" s="12">
        <v>246</v>
      </c>
      <c r="J5217" s="12">
        <v>0</v>
      </c>
      <c r="K5217" s="12">
        <v>0</v>
      </c>
      <c r="L5217" s="12">
        <v>0</v>
      </c>
      <c r="M5217" s="12">
        <v>0</v>
      </c>
      <c r="N5217" s="12">
        <v>0</v>
      </c>
    </row>
    <row r="5218" spans="1:14">
      <c r="A5218" s="11" t="s">
        <v>1576</v>
      </c>
      <c r="B5218" s="12">
        <v>200</v>
      </c>
      <c r="C5218" s="12">
        <v>200</v>
      </c>
      <c r="D5218" s="12" t="s">
        <v>577</v>
      </c>
      <c r="E5218" s="12">
        <v>200</v>
      </c>
      <c r="F5218" s="73">
        <v>15</v>
      </c>
      <c r="G5218" s="73">
        <v>60</v>
      </c>
      <c r="H5218" s="12">
        <v>0</v>
      </c>
      <c r="I5218" s="12">
        <v>246</v>
      </c>
      <c r="J5218" s="12">
        <v>0</v>
      </c>
      <c r="K5218" s="12">
        <v>0</v>
      </c>
      <c r="L5218" s="12">
        <v>0</v>
      </c>
      <c r="M5218" s="12">
        <v>0</v>
      </c>
      <c r="N5218" s="12">
        <v>0</v>
      </c>
    </row>
    <row r="5219" spans="1:14">
      <c r="A5219" s="11" t="s">
        <v>1576</v>
      </c>
      <c r="B5219" s="12">
        <v>200</v>
      </c>
      <c r="C5219" s="12">
        <v>200</v>
      </c>
      <c r="D5219" s="12" t="s">
        <v>587</v>
      </c>
      <c r="E5219" s="12">
        <v>200</v>
      </c>
      <c r="F5219" s="73">
        <v>15</v>
      </c>
      <c r="G5219" s="73">
        <v>60</v>
      </c>
      <c r="H5219" s="12">
        <v>0</v>
      </c>
      <c r="I5219" s="12">
        <v>246</v>
      </c>
      <c r="J5219" s="12">
        <v>0</v>
      </c>
      <c r="K5219" s="12">
        <v>0</v>
      </c>
      <c r="L5219" s="12">
        <v>0</v>
      </c>
      <c r="M5219" s="12">
        <v>0</v>
      </c>
      <c r="N5219" s="12">
        <v>0</v>
      </c>
    </row>
    <row r="5220" spans="1:14" ht="12.75" customHeight="1">
      <c r="A5220" s="11" t="s">
        <v>1576</v>
      </c>
      <c r="B5220" s="12">
        <v>200</v>
      </c>
      <c r="C5220" s="12">
        <v>200</v>
      </c>
      <c r="D5220" s="12" t="s">
        <v>576</v>
      </c>
      <c r="E5220" s="12">
        <v>200</v>
      </c>
      <c r="F5220" s="73">
        <v>15</v>
      </c>
      <c r="G5220" s="73">
        <v>60</v>
      </c>
      <c r="H5220" s="12">
        <v>0</v>
      </c>
      <c r="I5220" s="12">
        <v>246</v>
      </c>
      <c r="J5220" s="12">
        <v>0</v>
      </c>
      <c r="K5220" s="12">
        <v>0</v>
      </c>
      <c r="L5220" s="12">
        <v>0</v>
      </c>
      <c r="M5220" s="12">
        <v>0</v>
      </c>
      <c r="N5220" s="12">
        <v>0</v>
      </c>
    </row>
    <row r="5221" spans="1:14">
      <c r="A5221" s="11" t="s">
        <v>1576</v>
      </c>
      <c r="B5221" s="12">
        <v>200</v>
      </c>
      <c r="C5221" s="12">
        <v>200</v>
      </c>
      <c r="D5221" s="12" t="s">
        <v>574</v>
      </c>
      <c r="E5221" s="12">
        <v>200</v>
      </c>
      <c r="F5221" s="73">
        <v>15</v>
      </c>
      <c r="G5221" s="73">
        <v>60</v>
      </c>
      <c r="H5221" s="12">
        <v>0</v>
      </c>
      <c r="I5221" s="12">
        <v>246</v>
      </c>
      <c r="J5221" s="12">
        <v>0</v>
      </c>
      <c r="K5221" s="12">
        <v>0</v>
      </c>
      <c r="L5221" s="12">
        <v>0</v>
      </c>
      <c r="M5221" s="12">
        <v>0</v>
      </c>
      <c r="N5221" s="12">
        <v>0</v>
      </c>
    </row>
    <row r="5222" spans="1:14">
      <c r="A5222" s="11" t="s">
        <v>1576</v>
      </c>
      <c r="B5222" s="12">
        <v>200</v>
      </c>
      <c r="C5222" s="12">
        <v>200</v>
      </c>
      <c r="D5222" s="12" t="s">
        <v>572</v>
      </c>
      <c r="E5222" s="12">
        <v>200</v>
      </c>
      <c r="F5222" s="73">
        <v>15</v>
      </c>
      <c r="G5222" s="73">
        <v>60</v>
      </c>
      <c r="H5222" s="12">
        <v>0</v>
      </c>
      <c r="I5222" s="12">
        <v>246</v>
      </c>
      <c r="J5222" s="12">
        <v>0</v>
      </c>
      <c r="K5222" s="12">
        <v>0</v>
      </c>
      <c r="L5222" s="12">
        <v>0</v>
      </c>
      <c r="M5222" s="12">
        <v>0</v>
      </c>
      <c r="N5222" s="12">
        <v>0</v>
      </c>
    </row>
    <row r="5223" spans="1:14">
      <c r="A5223" s="11" t="s">
        <v>1576</v>
      </c>
      <c r="B5223" s="12">
        <v>200</v>
      </c>
      <c r="C5223" s="12">
        <v>200</v>
      </c>
      <c r="D5223" s="12" t="s">
        <v>586</v>
      </c>
      <c r="E5223" s="12">
        <v>200</v>
      </c>
      <c r="F5223" s="73">
        <v>2</v>
      </c>
      <c r="G5223" s="73">
        <v>60</v>
      </c>
      <c r="H5223" s="12">
        <v>0</v>
      </c>
      <c r="I5223" s="12">
        <v>246</v>
      </c>
      <c r="J5223" s="12">
        <v>0</v>
      </c>
      <c r="K5223" s="12">
        <v>0</v>
      </c>
      <c r="L5223" s="12">
        <v>0</v>
      </c>
      <c r="M5223" s="12">
        <v>0</v>
      </c>
      <c r="N5223" s="12">
        <v>0</v>
      </c>
    </row>
    <row r="5224" spans="1:14">
      <c r="A5224" s="11" t="s">
        <v>1576</v>
      </c>
      <c r="B5224" s="12">
        <v>200</v>
      </c>
      <c r="C5224" s="12">
        <v>200</v>
      </c>
      <c r="D5224" s="12" t="s">
        <v>575</v>
      </c>
      <c r="E5224" s="12">
        <v>200</v>
      </c>
      <c r="F5224" s="73">
        <v>2</v>
      </c>
      <c r="G5224" s="73">
        <v>60</v>
      </c>
      <c r="H5224" s="12">
        <v>0</v>
      </c>
      <c r="I5224" s="12">
        <v>246</v>
      </c>
      <c r="J5224" s="12">
        <v>0</v>
      </c>
      <c r="K5224" s="12">
        <v>0</v>
      </c>
      <c r="L5224" s="12">
        <v>0</v>
      </c>
      <c r="M5224" s="12">
        <v>0</v>
      </c>
      <c r="N5224" s="12">
        <v>0</v>
      </c>
    </row>
    <row r="5225" spans="1:14">
      <c r="A5225" s="11" t="s">
        <v>1576</v>
      </c>
      <c r="B5225" s="12">
        <v>200</v>
      </c>
      <c r="C5225" s="12">
        <v>200</v>
      </c>
      <c r="D5225" s="12" t="s">
        <v>573</v>
      </c>
      <c r="E5225" s="12">
        <v>200</v>
      </c>
      <c r="F5225" s="73">
        <v>2</v>
      </c>
      <c r="G5225" s="73">
        <v>60</v>
      </c>
      <c r="H5225" s="12">
        <v>0</v>
      </c>
      <c r="I5225" s="12">
        <v>246</v>
      </c>
      <c r="J5225" s="12">
        <v>0</v>
      </c>
      <c r="K5225" s="12">
        <v>0</v>
      </c>
      <c r="L5225" s="12">
        <v>0</v>
      </c>
      <c r="M5225" s="12">
        <v>0</v>
      </c>
      <c r="N5225" s="12">
        <v>0</v>
      </c>
    </row>
    <row r="5226" spans="1:14">
      <c r="A5226" s="11" t="s">
        <v>1576</v>
      </c>
      <c r="B5226" s="12">
        <v>200</v>
      </c>
      <c r="C5226" s="12">
        <v>200</v>
      </c>
      <c r="D5226" s="12" t="s">
        <v>571</v>
      </c>
      <c r="E5226" s="12">
        <v>200</v>
      </c>
      <c r="F5226" s="73">
        <v>2</v>
      </c>
      <c r="G5226" s="73">
        <v>60</v>
      </c>
      <c r="H5226" s="12">
        <v>0</v>
      </c>
      <c r="I5226" s="12">
        <v>246</v>
      </c>
      <c r="J5226" s="12">
        <v>0</v>
      </c>
      <c r="K5226" s="12">
        <v>0</v>
      </c>
      <c r="L5226" s="12">
        <v>0</v>
      </c>
      <c r="M5226" s="12">
        <v>0</v>
      </c>
      <c r="N5226" s="12">
        <v>0</v>
      </c>
    </row>
    <row r="5227" spans="1:14">
      <c r="A5227" s="11" t="s">
        <v>1576</v>
      </c>
      <c r="B5227" s="12">
        <v>200</v>
      </c>
      <c r="C5227" s="12">
        <v>200</v>
      </c>
      <c r="D5227" s="12" t="s">
        <v>543</v>
      </c>
      <c r="E5227" s="12">
        <v>200</v>
      </c>
      <c r="F5227" s="73">
        <v>10</v>
      </c>
      <c r="G5227" s="73">
        <v>60</v>
      </c>
      <c r="H5227" s="12">
        <v>0</v>
      </c>
      <c r="I5227" s="12">
        <v>246</v>
      </c>
      <c r="J5227" s="12">
        <v>0</v>
      </c>
      <c r="K5227" s="12">
        <v>0</v>
      </c>
      <c r="L5227" s="12">
        <v>0</v>
      </c>
      <c r="M5227" s="12">
        <v>0</v>
      </c>
      <c r="N5227" s="12">
        <v>0</v>
      </c>
    </row>
    <row r="5228" spans="1:14">
      <c r="A5228" s="11" t="s">
        <v>1576</v>
      </c>
      <c r="B5228" s="12">
        <v>200</v>
      </c>
      <c r="C5228" s="12">
        <v>200</v>
      </c>
      <c r="D5228" s="12" t="s">
        <v>542</v>
      </c>
      <c r="E5228" s="12">
        <v>200</v>
      </c>
      <c r="F5228" s="73">
        <v>10</v>
      </c>
      <c r="G5228" s="73">
        <v>60</v>
      </c>
      <c r="H5228" s="12">
        <v>0</v>
      </c>
      <c r="I5228" s="12">
        <v>246</v>
      </c>
      <c r="J5228" s="12">
        <v>0</v>
      </c>
      <c r="K5228" s="12">
        <v>0</v>
      </c>
      <c r="L5228" s="12">
        <v>0</v>
      </c>
      <c r="M5228" s="12">
        <v>0</v>
      </c>
      <c r="N5228" s="12">
        <v>0</v>
      </c>
    </row>
    <row r="5229" spans="1:14">
      <c r="A5229" s="11" t="s">
        <v>1576</v>
      </c>
      <c r="B5229" s="12">
        <v>200</v>
      </c>
      <c r="C5229" s="12">
        <v>200</v>
      </c>
      <c r="D5229" s="12" t="s">
        <v>541</v>
      </c>
      <c r="E5229" s="12">
        <v>200</v>
      </c>
      <c r="F5229" s="73">
        <v>10</v>
      </c>
      <c r="G5229" s="73">
        <v>60</v>
      </c>
      <c r="H5229" s="12">
        <v>0</v>
      </c>
      <c r="I5229" s="12">
        <v>246</v>
      </c>
      <c r="J5229" s="12">
        <v>0</v>
      </c>
      <c r="K5229" s="12">
        <v>0</v>
      </c>
      <c r="L5229" s="12">
        <v>0</v>
      </c>
      <c r="M5229" s="12">
        <v>0</v>
      </c>
      <c r="N5229" s="12">
        <v>0</v>
      </c>
    </row>
    <row r="5230" spans="1:14" s="18" customFormat="1">
      <c r="A5230" s="17" t="s">
        <v>1576</v>
      </c>
      <c r="B5230" s="18">
        <v>200</v>
      </c>
      <c r="C5230" s="18">
        <v>200</v>
      </c>
      <c r="D5230" s="18" t="s">
        <v>1095</v>
      </c>
      <c r="E5230" s="18">
        <v>200</v>
      </c>
      <c r="F5230" s="29">
        <v>4</v>
      </c>
      <c r="G5230" s="29">
        <v>60</v>
      </c>
      <c r="H5230" s="18">
        <v>0</v>
      </c>
      <c r="I5230" s="18">
        <v>249</v>
      </c>
      <c r="J5230" s="18">
        <v>0</v>
      </c>
      <c r="K5230" s="18">
        <v>0</v>
      </c>
      <c r="L5230" s="12">
        <v>0</v>
      </c>
      <c r="M5230" s="12">
        <v>0</v>
      </c>
      <c r="N5230" s="12">
        <v>0</v>
      </c>
    </row>
    <row r="5232" spans="1:14">
      <c r="A5232" s="11" t="s">
        <v>1576</v>
      </c>
      <c r="B5232" s="12">
        <v>207</v>
      </c>
      <c r="C5232" s="12">
        <v>185</v>
      </c>
      <c r="D5232" s="12" t="s">
        <v>577</v>
      </c>
      <c r="E5232" s="12">
        <v>20</v>
      </c>
      <c r="F5232" s="73">
        <v>5</v>
      </c>
      <c r="G5232" s="21">
        <v>15</v>
      </c>
      <c r="H5232" s="12">
        <v>0</v>
      </c>
      <c r="I5232" s="12">
        <v>246</v>
      </c>
      <c r="J5232" s="12">
        <v>0</v>
      </c>
      <c r="K5232" s="12">
        <v>0</v>
      </c>
      <c r="L5232" s="12">
        <v>0</v>
      </c>
      <c r="M5232" s="12">
        <v>0</v>
      </c>
      <c r="N5232" s="12">
        <v>0</v>
      </c>
    </row>
    <row r="5233" spans="1:14">
      <c r="A5233" s="11" t="s">
        <v>1576</v>
      </c>
      <c r="B5233" s="12">
        <v>207</v>
      </c>
      <c r="C5233" s="12">
        <v>185</v>
      </c>
      <c r="D5233" s="12" t="s">
        <v>587</v>
      </c>
      <c r="E5233" s="12">
        <v>20</v>
      </c>
      <c r="F5233" s="73">
        <v>5</v>
      </c>
      <c r="G5233" s="21">
        <v>15</v>
      </c>
      <c r="H5233" s="12">
        <v>0</v>
      </c>
      <c r="I5233" s="12">
        <v>246</v>
      </c>
      <c r="J5233" s="12">
        <v>0</v>
      </c>
      <c r="K5233" s="12">
        <v>0</v>
      </c>
      <c r="L5233" s="12">
        <v>0</v>
      </c>
      <c r="M5233" s="12">
        <v>0</v>
      </c>
      <c r="N5233" s="12">
        <v>0</v>
      </c>
    </row>
    <row r="5234" spans="1:14" ht="12.75" customHeight="1">
      <c r="A5234" s="11" t="s">
        <v>1576</v>
      </c>
      <c r="B5234" s="12">
        <v>207</v>
      </c>
      <c r="C5234" s="12">
        <v>185</v>
      </c>
      <c r="D5234" s="12" t="s">
        <v>576</v>
      </c>
      <c r="E5234" s="12">
        <v>20</v>
      </c>
      <c r="F5234" s="73">
        <v>5</v>
      </c>
      <c r="G5234" s="21">
        <v>15</v>
      </c>
      <c r="H5234" s="12">
        <v>0</v>
      </c>
      <c r="I5234" s="12">
        <v>246</v>
      </c>
      <c r="J5234" s="12">
        <v>0</v>
      </c>
      <c r="K5234" s="12">
        <v>0</v>
      </c>
      <c r="L5234" s="12">
        <v>0</v>
      </c>
      <c r="M5234" s="12">
        <v>0</v>
      </c>
      <c r="N5234" s="12">
        <v>0</v>
      </c>
    </row>
    <row r="5235" spans="1:14">
      <c r="A5235" s="11" t="s">
        <v>1576</v>
      </c>
      <c r="B5235" s="12">
        <v>207</v>
      </c>
      <c r="C5235" s="12">
        <v>185</v>
      </c>
      <c r="D5235" s="12" t="s">
        <v>574</v>
      </c>
      <c r="E5235" s="12">
        <v>20</v>
      </c>
      <c r="F5235" s="73">
        <v>5</v>
      </c>
      <c r="G5235" s="21">
        <v>15</v>
      </c>
      <c r="H5235" s="12">
        <v>0</v>
      </c>
      <c r="I5235" s="12">
        <v>246</v>
      </c>
      <c r="J5235" s="12">
        <v>0</v>
      </c>
      <c r="K5235" s="12">
        <v>0</v>
      </c>
      <c r="L5235" s="12">
        <v>0</v>
      </c>
      <c r="M5235" s="12">
        <v>0</v>
      </c>
      <c r="N5235" s="12">
        <v>0</v>
      </c>
    </row>
    <row r="5236" spans="1:14">
      <c r="A5236" s="11" t="s">
        <v>1576</v>
      </c>
      <c r="B5236" s="12">
        <v>181</v>
      </c>
      <c r="C5236" s="12">
        <v>302</v>
      </c>
      <c r="D5236" s="12" t="s">
        <v>577</v>
      </c>
      <c r="E5236" s="12">
        <v>20</v>
      </c>
      <c r="F5236" s="73">
        <v>5</v>
      </c>
      <c r="G5236" s="21">
        <v>15</v>
      </c>
      <c r="H5236" s="12">
        <v>0</v>
      </c>
      <c r="I5236" s="12">
        <v>246</v>
      </c>
      <c r="J5236" s="12">
        <v>0</v>
      </c>
      <c r="K5236" s="12">
        <v>0</v>
      </c>
      <c r="L5236" s="12">
        <v>0</v>
      </c>
      <c r="M5236" s="12">
        <v>0</v>
      </c>
      <c r="N5236" s="12">
        <v>0</v>
      </c>
    </row>
    <row r="5237" spans="1:14">
      <c r="A5237" s="11" t="s">
        <v>1576</v>
      </c>
      <c r="B5237" s="12">
        <v>181</v>
      </c>
      <c r="C5237" s="12">
        <v>302</v>
      </c>
      <c r="D5237" s="12" t="s">
        <v>587</v>
      </c>
      <c r="E5237" s="12">
        <v>20</v>
      </c>
      <c r="F5237" s="73">
        <v>5</v>
      </c>
      <c r="G5237" s="21">
        <v>15</v>
      </c>
      <c r="H5237" s="12">
        <v>0</v>
      </c>
      <c r="I5237" s="12">
        <v>246</v>
      </c>
      <c r="J5237" s="12">
        <v>0</v>
      </c>
      <c r="K5237" s="12">
        <v>0</v>
      </c>
      <c r="L5237" s="12">
        <v>0</v>
      </c>
      <c r="M5237" s="12">
        <v>0</v>
      </c>
      <c r="N5237" s="12">
        <v>0</v>
      </c>
    </row>
    <row r="5238" spans="1:14" ht="12.75" customHeight="1">
      <c r="A5238" s="11" t="s">
        <v>1576</v>
      </c>
      <c r="B5238" s="12">
        <v>181</v>
      </c>
      <c r="C5238" s="12">
        <v>302</v>
      </c>
      <c r="D5238" s="12" t="s">
        <v>576</v>
      </c>
      <c r="E5238" s="12">
        <v>20</v>
      </c>
      <c r="F5238" s="73">
        <v>5</v>
      </c>
      <c r="G5238" s="21">
        <v>15</v>
      </c>
      <c r="H5238" s="12">
        <v>0</v>
      </c>
      <c r="I5238" s="12">
        <v>246</v>
      </c>
      <c r="J5238" s="12">
        <v>0</v>
      </c>
      <c r="K5238" s="12">
        <v>0</v>
      </c>
      <c r="L5238" s="12">
        <v>0</v>
      </c>
      <c r="M5238" s="12">
        <v>0</v>
      </c>
      <c r="N5238" s="12">
        <v>0</v>
      </c>
    </row>
    <row r="5239" spans="1:14">
      <c r="A5239" s="11" t="s">
        <v>1576</v>
      </c>
      <c r="B5239" s="12">
        <v>181</v>
      </c>
      <c r="C5239" s="12">
        <v>302</v>
      </c>
      <c r="D5239" s="12" t="s">
        <v>574</v>
      </c>
      <c r="E5239" s="12">
        <v>20</v>
      </c>
      <c r="F5239" s="73">
        <v>5</v>
      </c>
      <c r="G5239" s="21">
        <v>15</v>
      </c>
      <c r="H5239" s="12">
        <v>0</v>
      </c>
      <c r="I5239" s="12">
        <v>246</v>
      </c>
      <c r="J5239" s="12">
        <v>0</v>
      </c>
      <c r="K5239" s="12">
        <v>0</v>
      </c>
      <c r="L5239" s="12">
        <v>0</v>
      </c>
      <c r="M5239" s="12">
        <v>0</v>
      </c>
      <c r="N5239" s="12">
        <v>0</v>
      </c>
    </row>
    <row r="5240" spans="1:14">
      <c r="A5240" s="11" t="s">
        <v>1576</v>
      </c>
      <c r="B5240" s="12">
        <v>144</v>
      </c>
      <c r="C5240" s="12">
        <v>137</v>
      </c>
      <c r="D5240" s="12" t="s">
        <v>577</v>
      </c>
      <c r="E5240" s="12">
        <v>20</v>
      </c>
      <c r="F5240" s="73">
        <v>5</v>
      </c>
      <c r="G5240" s="21">
        <v>15</v>
      </c>
      <c r="H5240" s="12">
        <v>0</v>
      </c>
      <c r="I5240" s="12">
        <v>246</v>
      </c>
      <c r="J5240" s="12">
        <v>0</v>
      </c>
      <c r="K5240" s="12">
        <v>0</v>
      </c>
      <c r="L5240" s="12">
        <v>0</v>
      </c>
      <c r="M5240" s="12">
        <v>0</v>
      </c>
      <c r="N5240" s="12">
        <v>0</v>
      </c>
    </row>
    <row r="5241" spans="1:14">
      <c r="A5241" s="11" t="s">
        <v>1576</v>
      </c>
      <c r="B5241" s="12">
        <v>144</v>
      </c>
      <c r="C5241" s="12">
        <v>137</v>
      </c>
      <c r="D5241" s="12" t="s">
        <v>587</v>
      </c>
      <c r="E5241" s="12">
        <v>20</v>
      </c>
      <c r="F5241" s="73">
        <v>5</v>
      </c>
      <c r="G5241" s="21">
        <v>15</v>
      </c>
      <c r="H5241" s="12">
        <v>0</v>
      </c>
      <c r="I5241" s="12">
        <v>246</v>
      </c>
      <c r="J5241" s="12">
        <v>0</v>
      </c>
      <c r="K5241" s="12">
        <v>0</v>
      </c>
      <c r="L5241" s="12">
        <v>0</v>
      </c>
      <c r="M5241" s="12">
        <v>0</v>
      </c>
      <c r="N5241" s="12">
        <v>0</v>
      </c>
    </row>
    <row r="5242" spans="1:14" ht="12.75" customHeight="1">
      <c r="A5242" s="11" t="s">
        <v>1576</v>
      </c>
      <c r="B5242" s="12">
        <v>144</v>
      </c>
      <c r="C5242" s="12">
        <v>137</v>
      </c>
      <c r="D5242" s="12" t="s">
        <v>576</v>
      </c>
      <c r="E5242" s="12">
        <v>20</v>
      </c>
      <c r="F5242" s="73">
        <v>5</v>
      </c>
      <c r="G5242" s="21">
        <v>15</v>
      </c>
      <c r="H5242" s="12">
        <v>0</v>
      </c>
      <c r="I5242" s="12">
        <v>246</v>
      </c>
      <c r="J5242" s="12">
        <v>0</v>
      </c>
      <c r="K5242" s="12">
        <v>0</v>
      </c>
      <c r="L5242" s="12">
        <v>0</v>
      </c>
      <c r="M5242" s="12">
        <v>0</v>
      </c>
      <c r="N5242" s="12">
        <v>0</v>
      </c>
    </row>
    <row r="5243" spans="1:14">
      <c r="A5243" s="11" t="s">
        <v>1576</v>
      </c>
      <c r="B5243" s="12">
        <v>144</v>
      </c>
      <c r="C5243" s="12">
        <v>137</v>
      </c>
      <c r="D5243" s="12" t="s">
        <v>574</v>
      </c>
      <c r="E5243" s="12">
        <v>20</v>
      </c>
      <c r="F5243" s="73">
        <v>5</v>
      </c>
      <c r="G5243" s="21">
        <v>15</v>
      </c>
      <c r="H5243" s="12">
        <v>0</v>
      </c>
      <c r="I5243" s="12">
        <v>246</v>
      </c>
      <c r="J5243" s="12">
        <v>0</v>
      </c>
      <c r="K5243" s="12">
        <v>0</v>
      </c>
      <c r="L5243" s="12">
        <v>0</v>
      </c>
      <c r="M5243" s="12">
        <v>0</v>
      </c>
      <c r="N5243" s="12">
        <v>0</v>
      </c>
    </row>
    <row r="5244" spans="1:14">
      <c r="A5244" s="11" t="s">
        <v>1576</v>
      </c>
      <c r="B5244" s="12">
        <v>195</v>
      </c>
      <c r="C5244" s="12">
        <v>36</v>
      </c>
      <c r="D5244" s="12" t="s">
        <v>577</v>
      </c>
      <c r="E5244" s="12">
        <v>20</v>
      </c>
      <c r="F5244" s="73">
        <v>5</v>
      </c>
      <c r="G5244" s="21">
        <v>15</v>
      </c>
      <c r="H5244" s="12">
        <v>0</v>
      </c>
      <c r="I5244" s="12">
        <v>246</v>
      </c>
      <c r="J5244" s="12">
        <v>0</v>
      </c>
      <c r="K5244" s="12">
        <v>0</v>
      </c>
      <c r="L5244" s="12">
        <v>0</v>
      </c>
      <c r="M5244" s="12">
        <v>0</v>
      </c>
      <c r="N5244" s="12">
        <v>0</v>
      </c>
    </row>
    <row r="5245" spans="1:14">
      <c r="A5245" s="11" t="s">
        <v>1576</v>
      </c>
      <c r="B5245" s="12">
        <v>195</v>
      </c>
      <c r="C5245" s="12">
        <v>36</v>
      </c>
      <c r="D5245" s="12" t="s">
        <v>587</v>
      </c>
      <c r="E5245" s="12">
        <v>20</v>
      </c>
      <c r="F5245" s="73">
        <v>5</v>
      </c>
      <c r="G5245" s="21">
        <v>15</v>
      </c>
      <c r="H5245" s="12">
        <v>0</v>
      </c>
      <c r="I5245" s="12">
        <v>246</v>
      </c>
      <c r="J5245" s="12">
        <v>0</v>
      </c>
      <c r="K5245" s="12">
        <v>0</v>
      </c>
      <c r="L5245" s="12">
        <v>0</v>
      </c>
      <c r="M5245" s="12">
        <v>0</v>
      </c>
      <c r="N5245" s="12">
        <v>0</v>
      </c>
    </row>
    <row r="5246" spans="1:14" ht="12.75" customHeight="1">
      <c r="A5246" s="11" t="s">
        <v>1576</v>
      </c>
      <c r="B5246" s="12">
        <v>195</v>
      </c>
      <c r="C5246" s="12">
        <v>36</v>
      </c>
      <c r="D5246" s="12" t="s">
        <v>576</v>
      </c>
      <c r="E5246" s="12">
        <v>20</v>
      </c>
      <c r="F5246" s="73">
        <v>5</v>
      </c>
      <c r="G5246" s="21">
        <v>15</v>
      </c>
      <c r="H5246" s="12">
        <v>0</v>
      </c>
      <c r="I5246" s="12">
        <v>246</v>
      </c>
      <c r="J5246" s="12">
        <v>0</v>
      </c>
      <c r="K5246" s="12">
        <v>0</v>
      </c>
      <c r="L5246" s="12">
        <v>0</v>
      </c>
      <c r="M5246" s="12">
        <v>0</v>
      </c>
      <c r="N5246" s="12">
        <v>0</v>
      </c>
    </row>
    <row r="5247" spans="1:14">
      <c r="A5247" s="11" t="s">
        <v>1576</v>
      </c>
      <c r="B5247" s="12">
        <v>195</v>
      </c>
      <c r="C5247" s="12">
        <v>36</v>
      </c>
      <c r="D5247" s="12" t="s">
        <v>574</v>
      </c>
      <c r="E5247" s="12">
        <v>20</v>
      </c>
      <c r="F5247" s="73">
        <v>5</v>
      </c>
      <c r="G5247" s="21">
        <v>15</v>
      </c>
      <c r="H5247" s="12">
        <v>0</v>
      </c>
      <c r="I5247" s="12">
        <v>246</v>
      </c>
      <c r="J5247" s="12">
        <v>0</v>
      </c>
      <c r="K5247" s="12">
        <v>0</v>
      </c>
      <c r="L5247" s="12">
        <v>0</v>
      </c>
      <c r="M5247" s="12">
        <v>0</v>
      </c>
      <c r="N5247" s="12">
        <v>0</v>
      </c>
    </row>
    <row r="5248" spans="1:14">
      <c r="A5248" s="11" t="s">
        <v>1576</v>
      </c>
      <c r="B5248" s="12">
        <v>280</v>
      </c>
      <c r="C5248" s="12">
        <v>110</v>
      </c>
      <c r="D5248" s="12" t="s">
        <v>577</v>
      </c>
      <c r="E5248" s="12">
        <v>20</v>
      </c>
      <c r="F5248" s="73">
        <v>5</v>
      </c>
      <c r="G5248" s="21">
        <v>15</v>
      </c>
      <c r="H5248" s="12">
        <v>0</v>
      </c>
      <c r="I5248" s="12">
        <v>246</v>
      </c>
      <c r="J5248" s="12">
        <v>0</v>
      </c>
      <c r="K5248" s="12">
        <v>0</v>
      </c>
      <c r="L5248" s="12">
        <v>0</v>
      </c>
      <c r="M5248" s="12">
        <v>0</v>
      </c>
      <c r="N5248" s="12">
        <v>0</v>
      </c>
    </row>
    <row r="5249" spans="1:14">
      <c r="A5249" s="11" t="s">
        <v>1576</v>
      </c>
      <c r="B5249" s="12">
        <v>280</v>
      </c>
      <c r="C5249" s="12">
        <v>110</v>
      </c>
      <c r="D5249" s="12" t="s">
        <v>587</v>
      </c>
      <c r="E5249" s="12">
        <v>20</v>
      </c>
      <c r="F5249" s="73">
        <v>5</v>
      </c>
      <c r="G5249" s="21">
        <v>15</v>
      </c>
      <c r="H5249" s="12">
        <v>0</v>
      </c>
      <c r="I5249" s="12">
        <v>246</v>
      </c>
      <c r="J5249" s="12">
        <v>0</v>
      </c>
      <c r="K5249" s="12">
        <v>0</v>
      </c>
      <c r="L5249" s="12">
        <v>0</v>
      </c>
      <c r="M5249" s="12">
        <v>0</v>
      </c>
      <c r="N5249" s="12">
        <v>0</v>
      </c>
    </row>
    <row r="5250" spans="1:14" ht="12.75" customHeight="1">
      <c r="A5250" s="11" t="s">
        <v>1576</v>
      </c>
      <c r="B5250" s="12">
        <v>280</v>
      </c>
      <c r="C5250" s="12">
        <v>110</v>
      </c>
      <c r="D5250" s="12" t="s">
        <v>576</v>
      </c>
      <c r="E5250" s="12">
        <v>20</v>
      </c>
      <c r="F5250" s="73">
        <v>5</v>
      </c>
      <c r="G5250" s="21">
        <v>15</v>
      </c>
      <c r="H5250" s="12">
        <v>0</v>
      </c>
      <c r="I5250" s="12">
        <v>246</v>
      </c>
      <c r="J5250" s="12">
        <v>0</v>
      </c>
      <c r="K5250" s="12">
        <v>0</v>
      </c>
      <c r="L5250" s="12">
        <v>0</v>
      </c>
      <c r="M5250" s="12">
        <v>0</v>
      </c>
      <c r="N5250" s="12">
        <v>0</v>
      </c>
    </row>
    <row r="5251" spans="1:14">
      <c r="A5251" s="11" t="s">
        <v>1576</v>
      </c>
      <c r="B5251" s="12">
        <v>280</v>
      </c>
      <c r="C5251" s="12">
        <v>110</v>
      </c>
      <c r="D5251" s="12" t="s">
        <v>574</v>
      </c>
      <c r="E5251" s="12">
        <v>20</v>
      </c>
      <c r="F5251" s="73">
        <v>5</v>
      </c>
      <c r="G5251" s="21">
        <v>15</v>
      </c>
      <c r="H5251" s="12">
        <v>0</v>
      </c>
      <c r="I5251" s="12">
        <v>246</v>
      </c>
      <c r="J5251" s="12">
        <v>0</v>
      </c>
      <c r="K5251" s="12">
        <v>0</v>
      </c>
      <c r="L5251" s="12">
        <v>0</v>
      </c>
      <c r="M5251" s="12">
        <v>0</v>
      </c>
      <c r="N5251" s="12">
        <v>0</v>
      </c>
    </row>
    <row r="5252" spans="1:14">
      <c r="A5252" s="11" t="s">
        <v>1576</v>
      </c>
      <c r="B5252" s="12">
        <v>310</v>
      </c>
      <c r="C5252" s="12">
        <v>200</v>
      </c>
      <c r="D5252" s="12" t="s">
        <v>577</v>
      </c>
      <c r="E5252" s="12">
        <v>20</v>
      </c>
      <c r="F5252" s="73">
        <v>5</v>
      </c>
      <c r="G5252" s="21">
        <v>15</v>
      </c>
      <c r="H5252" s="12">
        <v>0</v>
      </c>
      <c r="I5252" s="12">
        <v>246</v>
      </c>
      <c r="J5252" s="12">
        <v>0</v>
      </c>
      <c r="K5252" s="12">
        <v>0</v>
      </c>
      <c r="L5252" s="12">
        <v>0</v>
      </c>
      <c r="M5252" s="12">
        <v>0</v>
      </c>
      <c r="N5252" s="12">
        <v>0</v>
      </c>
    </row>
    <row r="5253" spans="1:14">
      <c r="A5253" s="11" t="s">
        <v>1576</v>
      </c>
      <c r="B5253" s="12">
        <v>310</v>
      </c>
      <c r="C5253" s="12">
        <v>200</v>
      </c>
      <c r="D5253" s="12" t="s">
        <v>587</v>
      </c>
      <c r="E5253" s="12">
        <v>20</v>
      </c>
      <c r="F5253" s="73">
        <v>5</v>
      </c>
      <c r="G5253" s="21">
        <v>15</v>
      </c>
      <c r="H5253" s="12">
        <v>0</v>
      </c>
      <c r="I5253" s="12">
        <v>246</v>
      </c>
      <c r="J5253" s="12">
        <v>0</v>
      </c>
      <c r="K5253" s="12">
        <v>0</v>
      </c>
      <c r="L5253" s="12">
        <v>0</v>
      </c>
      <c r="M5253" s="12">
        <v>0</v>
      </c>
      <c r="N5253" s="12">
        <v>0</v>
      </c>
    </row>
    <row r="5254" spans="1:14" ht="12.75" customHeight="1">
      <c r="A5254" s="11" t="s">
        <v>1576</v>
      </c>
      <c r="B5254" s="12">
        <v>310</v>
      </c>
      <c r="C5254" s="12">
        <v>200</v>
      </c>
      <c r="D5254" s="12" t="s">
        <v>576</v>
      </c>
      <c r="E5254" s="12">
        <v>20</v>
      </c>
      <c r="F5254" s="73">
        <v>5</v>
      </c>
      <c r="G5254" s="21">
        <v>15</v>
      </c>
      <c r="H5254" s="12">
        <v>0</v>
      </c>
      <c r="I5254" s="12">
        <v>246</v>
      </c>
      <c r="J5254" s="12">
        <v>0</v>
      </c>
      <c r="K5254" s="12">
        <v>0</v>
      </c>
      <c r="L5254" s="12">
        <v>0</v>
      </c>
      <c r="M5254" s="12">
        <v>0</v>
      </c>
      <c r="N5254" s="12">
        <v>0</v>
      </c>
    </row>
    <row r="5255" spans="1:14">
      <c r="A5255" s="11" t="s">
        <v>1576</v>
      </c>
      <c r="B5255" s="12">
        <v>310</v>
      </c>
      <c r="C5255" s="12">
        <v>200</v>
      </c>
      <c r="D5255" s="12" t="s">
        <v>574</v>
      </c>
      <c r="E5255" s="12">
        <v>20</v>
      </c>
      <c r="F5255" s="73">
        <v>5</v>
      </c>
      <c r="G5255" s="21">
        <v>15</v>
      </c>
      <c r="H5255" s="12">
        <v>0</v>
      </c>
      <c r="I5255" s="12">
        <v>246</v>
      </c>
      <c r="J5255" s="12">
        <v>0</v>
      </c>
      <c r="K5255" s="12">
        <v>0</v>
      </c>
      <c r="L5255" s="12">
        <v>0</v>
      </c>
      <c r="M5255" s="12">
        <v>0</v>
      </c>
      <c r="N5255" s="12">
        <v>0</v>
      </c>
    </row>
    <row r="5257" spans="1:14">
      <c r="A5257" s="11" t="s">
        <v>1577</v>
      </c>
    </row>
    <row r="5258" spans="1:14">
      <c r="A5258" s="11" t="s">
        <v>1578</v>
      </c>
      <c r="B5258" s="12">
        <v>200</v>
      </c>
      <c r="C5258" s="12">
        <v>200</v>
      </c>
      <c r="D5258" s="12" t="s">
        <v>577</v>
      </c>
      <c r="E5258" s="12">
        <v>60</v>
      </c>
      <c r="F5258" s="73">
        <v>15</v>
      </c>
      <c r="G5258" s="73">
        <v>60</v>
      </c>
      <c r="H5258" s="12">
        <v>0</v>
      </c>
      <c r="I5258" s="12">
        <v>246</v>
      </c>
      <c r="J5258" s="12">
        <v>0</v>
      </c>
      <c r="K5258" s="12">
        <v>0</v>
      </c>
      <c r="L5258" s="12">
        <v>0</v>
      </c>
      <c r="M5258" s="12">
        <v>0</v>
      </c>
      <c r="N5258" s="12">
        <v>0</v>
      </c>
    </row>
    <row r="5259" spans="1:14">
      <c r="A5259" s="11" t="s">
        <v>1578</v>
      </c>
      <c r="B5259" s="12">
        <v>200</v>
      </c>
      <c r="C5259" s="12">
        <v>200</v>
      </c>
      <c r="D5259" s="12" t="s">
        <v>587</v>
      </c>
      <c r="E5259" s="12">
        <v>60</v>
      </c>
      <c r="F5259" s="73">
        <v>15</v>
      </c>
      <c r="G5259" s="73">
        <v>60</v>
      </c>
      <c r="H5259" s="12">
        <v>0</v>
      </c>
      <c r="I5259" s="12">
        <v>246</v>
      </c>
      <c r="J5259" s="12">
        <v>0</v>
      </c>
      <c r="K5259" s="12">
        <v>0</v>
      </c>
      <c r="L5259" s="12">
        <v>0</v>
      </c>
      <c r="M5259" s="12">
        <v>0</v>
      </c>
      <c r="N5259" s="12">
        <v>0</v>
      </c>
    </row>
    <row r="5260" spans="1:14" ht="12.75" customHeight="1">
      <c r="A5260" s="11" t="s">
        <v>1578</v>
      </c>
      <c r="B5260" s="12">
        <v>200</v>
      </c>
      <c r="C5260" s="12">
        <v>200</v>
      </c>
      <c r="D5260" s="12" t="s">
        <v>576</v>
      </c>
      <c r="E5260" s="12">
        <v>60</v>
      </c>
      <c r="F5260" s="73">
        <v>15</v>
      </c>
      <c r="G5260" s="73">
        <v>60</v>
      </c>
      <c r="H5260" s="12">
        <v>0</v>
      </c>
      <c r="I5260" s="12">
        <v>246</v>
      </c>
      <c r="J5260" s="12">
        <v>0</v>
      </c>
      <c r="K5260" s="12">
        <v>0</v>
      </c>
      <c r="L5260" s="12">
        <v>0</v>
      </c>
      <c r="M5260" s="12">
        <v>0</v>
      </c>
      <c r="N5260" s="12">
        <v>0</v>
      </c>
    </row>
    <row r="5261" spans="1:14">
      <c r="A5261" s="11" t="s">
        <v>1578</v>
      </c>
      <c r="B5261" s="12">
        <v>200</v>
      </c>
      <c r="C5261" s="12">
        <v>200</v>
      </c>
      <c r="D5261" s="12" t="s">
        <v>574</v>
      </c>
      <c r="E5261" s="12">
        <v>60</v>
      </c>
      <c r="F5261" s="73">
        <v>15</v>
      </c>
      <c r="G5261" s="73">
        <v>60</v>
      </c>
      <c r="H5261" s="12">
        <v>0</v>
      </c>
      <c r="I5261" s="12">
        <v>246</v>
      </c>
      <c r="J5261" s="12">
        <v>0</v>
      </c>
      <c r="K5261" s="12">
        <v>0</v>
      </c>
      <c r="L5261" s="12">
        <v>0</v>
      </c>
      <c r="M5261" s="12">
        <v>0</v>
      </c>
      <c r="N5261" s="12">
        <v>0</v>
      </c>
    </row>
    <row r="5262" spans="1:14">
      <c r="A5262" s="11" t="s">
        <v>1578</v>
      </c>
      <c r="B5262" s="12">
        <v>200</v>
      </c>
      <c r="C5262" s="12">
        <v>200</v>
      </c>
      <c r="D5262" s="12" t="s">
        <v>577</v>
      </c>
      <c r="E5262" s="12">
        <v>120</v>
      </c>
      <c r="F5262" s="73">
        <v>15</v>
      </c>
      <c r="G5262" s="73">
        <v>60</v>
      </c>
      <c r="H5262" s="12">
        <v>0</v>
      </c>
      <c r="I5262" s="12">
        <v>246</v>
      </c>
      <c r="J5262" s="12">
        <v>0</v>
      </c>
      <c r="K5262" s="12">
        <v>0</v>
      </c>
      <c r="L5262" s="12">
        <v>0</v>
      </c>
      <c r="M5262" s="12">
        <v>0</v>
      </c>
      <c r="N5262" s="12">
        <v>0</v>
      </c>
    </row>
    <row r="5263" spans="1:14">
      <c r="A5263" s="11" t="s">
        <v>1578</v>
      </c>
      <c r="B5263" s="12">
        <v>200</v>
      </c>
      <c r="C5263" s="12">
        <v>200</v>
      </c>
      <c r="D5263" s="12" t="s">
        <v>587</v>
      </c>
      <c r="E5263" s="12">
        <v>120</v>
      </c>
      <c r="F5263" s="73">
        <v>15</v>
      </c>
      <c r="G5263" s="73">
        <v>60</v>
      </c>
      <c r="H5263" s="12">
        <v>0</v>
      </c>
      <c r="I5263" s="12">
        <v>246</v>
      </c>
      <c r="J5263" s="12">
        <v>0</v>
      </c>
      <c r="K5263" s="12">
        <v>0</v>
      </c>
      <c r="L5263" s="12">
        <v>0</v>
      </c>
      <c r="M5263" s="12">
        <v>0</v>
      </c>
      <c r="N5263" s="12">
        <v>0</v>
      </c>
    </row>
    <row r="5264" spans="1:14" ht="12.75" customHeight="1">
      <c r="A5264" s="11" t="s">
        <v>1578</v>
      </c>
      <c r="B5264" s="12">
        <v>200</v>
      </c>
      <c r="C5264" s="12">
        <v>200</v>
      </c>
      <c r="D5264" s="12" t="s">
        <v>576</v>
      </c>
      <c r="E5264" s="12">
        <v>120</v>
      </c>
      <c r="F5264" s="73">
        <v>15</v>
      </c>
      <c r="G5264" s="73">
        <v>60</v>
      </c>
      <c r="H5264" s="12">
        <v>0</v>
      </c>
      <c r="I5264" s="12">
        <v>246</v>
      </c>
      <c r="J5264" s="12">
        <v>0</v>
      </c>
      <c r="K5264" s="12">
        <v>0</v>
      </c>
      <c r="L5264" s="12">
        <v>0</v>
      </c>
      <c r="M5264" s="12">
        <v>0</v>
      </c>
      <c r="N5264" s="12">
        <v>0</v>
      </c>
    </row>
    <row r="5265" spans="1:14">
      <c r="A5265" s="11" t="s">
        <v>1578</v>
      </c>
      <c r="B5265" s="12">
        <v>200</v>
      </c>
      <c r="C5265" s="12">
        <v>200</v>
      </c>
      <c r="D5265" s="12" t="s">
        <v>574</v>
      </c>
      <c r="E5265" s="12">
        <v>120</v>
      </c>
      <c r="F5265" s="73">
        <v>15</v>
      </c>
      <c r="G5265" s="73">
        <v>60</v>
      </c>
      <c r="H5265" s="12">
        <v>0</v>
      </c>
      <c r="I5265" s="12">
        <v>246</v>
      </c>
      <c r="J5265" s="12">
        <v>0</v>
      </c>
      <c r="K5265" s="12">
        <v>0</v>
      </c>
      <c r="L5265" s="12">
        <v>0</v>
      </c>
      <c r="M5265" s="12">
        <v>0</v>
      </c>
      <c r="N5265" s="12">
        <v>0</v>
      </c>
    </row>
    <row r="5266" spans="1:14">
      <c r="A5266" s="11" t="s">
        <v>1578</v>
      </c>
      <c r="B5266" s="12">
        <v>200</v>
      </c>
      <c r="C5266" s="12">
        <v>200</v>
      </c>
      <c r="D5266" s="12" t="s">
        <v>579</v>
      </c>
      <c r="E5266" s="12">
        <v>200</v>
      </c>
      <c r="F5266" s="73">
        <v>15</v>
      </c>
      <c r="G5266" s="73">
        <v>60</v>
      </c>
      <c r="H5266" s="12">
        <v>0</v>
      </c>
      <c r="I5266" s="12">
        <v>246</v>
      </c>
      <c r="J5266" s="12">
        <v>0</v>
      </c>
      <c r="K5266" s="12">
        <v>0</v>
      </c>
      <c r="L5266" s="12">
        <v>0</v>
      </c>
      <c r="M5266" s="12">
        <v>0</v>
      </c>
      <c r="N5266" s="12">
        <v>0</v>
      </c>
    </row>
    <row r="5267" spans="1:14">
      <c r="A5267" s="11" t="s">
        <v>1578</v>
      </c>
      <c r="B5267" s="12">
        <v>200</v>
      </c>
      <c r="C5267" s="12">
        <v>200</v>
      </c>
      <c r="D5267" s="12" t="s">
        <v>577</v>
      </c>
      <c r="E5267" s="12">
        <v>200</v>
      </c>
      <c r="F5267" s="73">
        <v>15</v>
      </c>
      <c r="G5267" s="73">
        <v>60</v>
      </c>
      <c r="H5267" s="12">
        <v>0</v>
      </c>
      <c r="I5267" s="12">
        <v>246</v>
      </c>
      <c r="J5267" s="12">
        <v>0</v>
      </c>
      <c r="K5267" s="12">
        <v>0</v>
      </c>
      <c r="L5267" s="12">
        <v>0</v>
      </c>
      <c r="M5267" s="12">
        <v>0</v>
      </c>
      <c r="N5267" s="12">
        <v>0</v>
      </c>
    </row>
    <row r="5268" spans="1:14">
      <c r="A5268" s="11" t="s">
        <v>1578</v>
      </c>
      <c r="B5268" s="12">
        <v>200</v>
      </c>
      <c r="C5268" s="12">
        <v>200</v>
      </c>
      <c r="D5268" s="12" t="s">
        <v>587</v>
      </c>
      <c r="E5268" s="12">
        <v>200</v>
      </c>
      <c r="F5268" s="73">
        <v>15</v>
      </c>
      <c r="G5268" s="73">
        <v>60</v>
      </c>
      <c r="H5268" s="12">
        <v>0</v>
      </c>
      <c r="I5268" s="12">
        <v>246</v>
      </c>
      <c r="J5268" s="12">
        <v>0</v>
      </c>
      <c r="K5268" s="12">
        <v>0</v>
      </c>
      <c r="L5268" s="12">
        <v>0</v>
      </c>
      <c r="M5268" s="12">
        <v>0</v>
      </c>
      <c r="N5268" s="12">
        <v>0</v>
      </c>
    </row>
    <row r="5269" spans="1:14" ht="12.75" customHeight="1">
      <c r="A5269" s="11" t="s">
        <v>1578</v>
      </c>
      <c r="B5269" s="12">
        <v>200</v>
      </c>
      <c r="C5269" s="12">
        <v>200</v>
      </c>
      <c r="D5269" s="12" t="s">
        <v>576</v>
      </c>
      <c r="E5269" s="12">
        <v>200</v>
      </c>
      <c r="F5269" s="73">
        <v>15</v>
      </c>
      <c r="G5269" s="73">
        <v>60</v>
      </c>
      <c r="H5269" s="12">
        <v>0</v>
      </c>
      <c r="I5269" s="12">
        <v>246</v>
      </c>
      <c r="J5269" s="12">
        <v>0</v>
      </c>
      <c r="K5269" s="12">
        <v>0</v>
      </c>
      <c r="L5269" s="12">
        <v>0</v>
      </c>
      <c r="M5269" s="12">
        <v>0</v>
      </c>
      <c r="N5269" s="12">
        <v>0</v>
      </c>
    </row>
    <row r="5270" spans="1:14">
      <c r="A5270" s="11" t="s">
        <v>1578</v>
      </c>
      <c r="B5270" s="12">
        <v>200</v>
      </c>
      <c r="C5270" s="12">
        <v>200</v>
      </c>
      <c r="D5270" s="12" t="s">
        <v>574</v>
      </c>
      <c r="E5270" s="12">
        <v>200</v>
      </c>
      <c r="F5270" s="73">
        <v>15</v>
      </c>
      <c r="G5270" s="73">
        <v>60</v>
      </c>
      <c r="H5270" s="12">
        <v>0</v>
      </c>
      <c r="I5270" s="12">
        <v>246</v>
      </c>
      <c r="J5270" s="12">
        <v>0</v>
      </c>
      <c r="K5270" s="12">
        <v>0</v>
      </c>
      <c r="L5270" s="12">
        <v>0</v>
      </c>
      <c r="M5270" s="12">
        <v>0</v>
      </c>
      <c r="N5270" s="12">
        <v>0</v>
      </c>
    </row>
    <row r="5271" spans="1:14">
      <c r="A5271" s="11" t="s">
        <v>1578</v>
      </c>
      <c r="B5271" s="12">
        <v>200</v>
      </c>
      <c r="C5271" s="12">
        <v>200</v>
      </c>
      <c r="D5271" s="12" t="s">
        <v>572</v>
      </c>
      <c r="E5271" s="12">
        <v>200</v>
      </c>
      <c r="F5271" s="73">
        <v>15</v>
      </c>
      <c r="G5271" s="73">
        <v>60</v>
      </c>
      <c r="H5271" s="12">
        <v>0</v>
      </c>
      <c r="I5271" s="12">
        <v>246</v>
      </c>
      <c r="J5271" s="12">
        <v>0</v>
      </c>
      <c r="K5271" s="12">
        <v>0</v>
      </c>
      <c r="L5271" s="12">
        <v>0</v>
      </c>
      <c r="M5271" s="12">
        <v>0</v>
      </c>
      <c r="N5271" s="12">
        <v>0</v>
      </c>
    </row>
    <row r="5272" spans="1:14">
      <c r="A5272" s="11" t="s">
        <v>1578</v>
      </c>
      <c r="B5272" s="12">
        <v>200</v>
      </c>
      <c r="C5272" s="12">
        <v>200</v>
      </c>
      <c r="D5272" s="12" t="s">
        <v>586</v>
      </c>
      <c r="E5272" s="12">
        <v>200</v>
      </c>
      <c r="F5272" s="73">
        <v>2</v>
      </c>
      <c r="G5272" s="73">
        <v>60</v>
      </c>
      <c r="H5272" s="12">
        <v>0</v>
      </c>
      <c r="I5272" s="12">
        <v>246</v>
      </c>
      <c r="J5272" s="12">
        <v>0</v>
      </c>
      <c r="K5272" s="12">
        <v>0</v>
      </c>
      <c r="L5272" s="12">
        <v>0</v>
      </c>
      <c r="M5272" s="12">
        <v>0</v>
      </c>
      <c r="N5272" s="12">
        <v>0</v>
      </c>
    </row>
    <row r="5273" spans="1:14">
      <c r="A5273" s="11" t="s">
        <v>1578</v>
      </c>
      <c r="B5273" s="12">
        <v>200</v>
      </c>
      <c r="C5273" s="12">
        <v>200</v>
      </c>
      <c r="D5273" s="12" t="s">
        <v>575</v>
      </c>
      <c r="E5273" s="12">
        <v>200</v>
      </c>
      <c r="F5273" s="73">
        <v>2</v>
      </c>
      <c r="G5273" s="73">
        <v>60</v>
      </c>
      <c r="H5273" s="12">
        <v>0</v>
      </c>
      <c r="I5273" s="12">
        <v>246</v>
      </c>
      <c r="J5273" s="12">
        <v>0</v>
      </c>
      <c r="K5273" s="12">
        <v>0</v>
      </c>
      <c r="L5273" s="12">
        <v>0</v>
      </c>
      <c r="M5273" s="12">
        <v>0</v>
      </c>
      <c r="N5273" s="12">
        <v>0</v>
      </c>
    </row>
    <row r="5274" spans="1:14">
      <c r="A5274" s="11" t="s">
        <v>1578</v>
      </c>
      <c r="B5274" s="12">
        <v>200</v>
      </c>
      <c r="C5274" s="12">
        <v>200</v>
      </c>
      <c r="D5274" s="12" t="s">
        <v>573</v>
      </c>
      <c r="E5274" s="12">
        <v>200</v>
      </c>
      <c r="F5274" s="73">
        <v>2</v>
      </c>
      <c r="G5274" s="73">
        <v>60</v>
      </c>
      <c r="H5274" s="12">
        <v>0</v>
      </c>
      <c r="I5274" s="12">
        <v>246</v>
      </c>
      <c r="J5274" s="12">
        <v>0</v>
      </c>
      <c r="K5274" s="12">
        <v>0</v>
      </c>
      <c r="L5274" s="12">
        <v>0</v>
      </c>
      <c r="M5274" s="12">
        <v>0</v>
      </c>
      <c r="N5274" s="12">
        <v>0</v>
      </c>
    </row>
    <row r="5275" spans="1:14">
      <c r="A5275" s="11" t="s">
        <v>1578</v>
      </c>
      <c r="B5275" s="12">
        <v>200</v>
      </c>
      <c r="C5275" s="12">
        <v>200</v>
      </c>
      <c r="D5275" s="12" t="s">
        <v>571</v>
      </c>
      <c r="E5275" s="12">
        <v>200</v>
      </c>
      <c r="F5275" s="73">
        <v>2</v>
      </c>
      <c r="G5275" s="73">
        <v>60</v>
      </c>
      <c r="H5275" s="12">
        <v>0</v>
      </c>
      <c r="I5275" s="12">
        <v>246</v>
      </c>
      <c r="J5275" s="12">
        <v>0</v>
      </c>
      <c r="K5275" s="12">
        <v>0</v>
      </c>
      <c r="L5275" s="12">
        <v>0</v>
      </c>
      <c r="M5275" s="12">
        <v>0</v>
      </c>
      <c r="N5275" s="12">
        <v>0</v>
      </c>
    </row>
    <row r="5276" spans="1:14">
      <c r="A5276" s="11" t="s">
        <v>1578</v>
      </c>
      <c r="B5276" s="12">
        <v>200</v>
      </c>
      <c r="C5276" s="12">
        <v>200</v>
      </c>
      <c r="D5276" s="12" t="s">
        <v>543</v>
      </c>
      <c r="E5276" s="12">
        <v>200</v>
      </c>
      <c r="F5276" s="73">
        <v>10</v>
      </c>
      <c r="G5276" s="73">
        <v>60</v>
      </c>
      <c r="H5276" s="12">
        <v>0</v>
      </c>
      <c r="I5276" s="12">
        <v>246</v>
      </c>
      <c r="J5276" s="12">
        <v>0</v>
      </c>
      <c r="K5276" s="12">
        <v>0</v>
      </c>
      <c r="L5276" s="12">
        <v>0</v>
      </c>
      <c r="M5276" s="12">
        <v>0</v>
      </c>
      <c r="N5276" s="12">
        <v>0</v>
      </c>
    </row>
    <row r="5277" spans="1:14">
      <c r="A5277" s="11" t="s">
        <v>1578</v>
      </c>
      <c r="B5277" s="12">
        <v>200</v>
      </c>
      <c r="C5277" s="12">
        <v>200</v>
      </c>
      <c r="D5277" s="12" t="s">
        <v>542</v>
      </c>
      <c r="E5277" s="12">
        <v>200</v>
      </c>
      <c r="F5277" s="73">
        <v>10</v>
      </c>
      <c r="G5277" s="73">
        <v>60</v>
      </c>
      <c r="H5277" s="12">
        <v>0</v>
      </c>
      <c r="I5277" s="12">
        <v>246</v>
      </c>
      <c r="J5277" s="12">
        <v>0</v>
      </c>
      <c r="K5277" s="12">
        <v>0</v>
      </c>
      <c r="L5277" s="12">
        <v>0</v>
      </c>
      <c r="M5277" s="12">
        <v>0</v>
      </c>
      <c r="N5277" s="12">
        <v>0</v>
      </c>
    </row>
    <row r="5278" spans="1:14">
      <c r="A5278" s="11" t="s">
        <v>1578</v>
      </c>
      <c r="B5278" s="12">
        <v>200</v>
      </c>
      <c r="C5278" s="12">
        <v>200</v>
      </c>
      <c r="D5278" s="12" t="s">
        <v>541</v>
      </c>
      <c r="E5278" s="12">
        <v>200</v>
      </c>
      <c r="F5278" s="73">
        <v>10</v>
      </c>
      <c r="G5278" s="73">
        <v>60</v>
      </c>
      <c r="H5278" s="12">
        <v>0</v>
      </c>
      <c r="I5278" s="12">
        <v>246</v>
      </c>
      <c r="J5278" s="12">
        <v>0</v>
      </c>
      <c r="K5278" s="12">
        <v>0</v>
      </c>
      <c r="L5278" s="12">
        <v>0</v>
      </c>
      <c r="M5278" s="12">
        <v>0</v>
      </c>
      <c r="N5278" s="12">
        <v>0</v>
      </c>
    </row>
    <row r="5279" spans="1:14" s="18" customFormat="1">
      <c r="A5279" s="17" t="s">
        <v>1578</v>
      </c>
      <c r="B5279" s="18">
        <v>200</v>
      </c>
      <c r="C5279" s="18">
        <v>200</v>
      </c>
      <c r="D5279" s="18" t="s">
        <v>1579</v>
      </c>
      <c r="E5279" s="18">
        <v>200</v>
      </c>
      <c r="F5279" s="29">
        <v>5</v>
      </c>
      <c r="G5279" s="29">
        <v>60</v>
      </c>
      <c r="H5279" s="18">
        <v>0</v>
      </c>
      <c r="I5279" s="18">
        <v>249</v>
      </c>
      <c r="J5279" s="18">
        <v>0</v>
      </c>
      <c r="K5279" s="18">
        <v>0</v>
      </c>
      <c r="L5279" s="12">
        <v>0</v>
      </c>
      <c r="M5279" s="12">
        <v>0</v>
      </c>
      <c r="N5279" s="12">
        <v>0</v>
      </c>
    </row>
    <row r="5281" spans="1:14">
      <c r="A5281" s="11" t="s">
        <v>1578</v>
      </c>
      <c r="B5281" s="12">
        <v>48</v>
      </c>
      <c r="C5281" s="12">
        <v>294</v>
      </c>
      <c r="D5281" s="12" t="s">
        <v>577</v>
      </c>
      <c r="E5281" s="12">
        <v>20</v>
      </c>
      <c r="F5281" s="73">
        <v>5</v>
      </c>
      <c r="G5281" s="21">
        <v>15</v>
      </c>
      <c r="H5281" s="12">
        <v>0</v>
      </c>
      <c r="I5281" s="12">
        <v>246</v>
      </c>
      <c r="J5281" s="12">
        <v>0</v>
      </c>
      <c r="K5281" s="12">
        <v>0</v>
      </c>
      <c r="L5281" s="12">
        <v>0</v>
      </c>
      <c r="M5281" s="12">
        <v>0</v>
      </c>
      <c r="N5281" s="12">
        <v>0</v>
      </c>
    </row>
    <row r="5282" spans="1:14">
      <c r="A5282" s="11" t="s">
        <v>1578</v>
      </c>
      <c r="B5282" s="12">
        <v>48</v>
      </c>
      <c r="C5282" s="12">
        <v>294</v>
      </c>
      <c r="D5282" s="12" t="s">
        <v>587</v>
      </c>
      <c r="E5282" s="12">
        <v>20</v>
      </c>
      <c r="F5282" s="73">
        <v>5</v>
      </c>
      <c r="G5282" s="21">
        <v>15</v>
      </c>
      <c r="H5282" s="12">
        <v>0</v>
      </c>
      <c r="I5282" s="12">
        <v>246</v>
      </c>
      <c r="J5282" s="12">
        <v>0</v>
      </c>
      <c r="K5282" s="12">
        <v>0</v>
      </c>
      <c r="L5282" s="12">
        <v>0</v>
      </c>
      <c r="M5282" s="12">
        <v>0</v>
      </c>
      <c r="N5282" s="12">
        <v>0</v>
      </c>
    </row>
    <row r="5283" spans="1:14" ht="12.75" customHeight="1">
      <c r="A5283" s="11" t="s">
        <v>1578</v>
      </c>
      <c r="B5283" s="12">
        <v>48</v>
      </c>
      <c r="C5283" s="12">
        <v>294</v>
      </c>
      <c r="D5283" s="12" t="s">
        <v>576</v>
      </c>
      <c r="E5283" s="12">
        <v>20</v>
      </c>
      <c r="F5283" s="73">
        <v>5</v>
      </c>
      <c r="G5283" s="21">
        <v>15</v>
      </c>
      <c r="H5283" s="12">
        <v>0</v>
      </c>
      <c r="I5283" s="12">
        <v>246</v>
      </c>
      <c r="J5283" s="12">
        <v>0</v>
      </c>
      <c r="K5283" s="12">
        <v>0</v>
      </c>
      <c r="L5283" s="12">
        <v>0</v>
      </c>
      <c r="M5283" s="12">
        <v>0</v>
      </c>
      <c r="N5283" s="12">
        <v>0</v>
      </c>
    </row>
    <row r="5284" spans="1:14">
      <c r="A5284" s="11" t="s">
        <v>1578</v>
      </c>
      <c r="B5284" s="12">
        <v>48</v>
      </c>
      <c r="C5284" s="12">
        <v>294</v>
      </c>
      <c r="D5284" s="12" t="s">
        <v>574</v>
      </c>
      <c r="E5284" s="12">
        <v>20</v>
      </c>
      <c r="F5284" s="73">
        <v>5</v>
      </c>
      <c r="G5284" s="21">
        <v>15</v>
      </c>
      <c r="H5284" s="12">
        <v>0</v>
      </c>
      <c r="I5284" s="12">
        <v>246</v>
      </c>
      <c r="J5284" s="12">
        <v>0</v>
      </c>
      <c r="K5284" s="12">
        <v>0</v>
      </c>
      <c r="L5284" s="12">
        <v>0</v>
      </c>
      <c r="M5284" s="12">
        <v>0</v>
      </c>
      <c r="N5284" s="12">
        <v>0</v>
      </c>
    </row>
    <row r="5285" spans="1:14">
      <c r="A5285" s="11" t="s">
        <v>1578</v>
      </c>
      <c r="B5285" s="12">
        <v>290</v>
      </c>
      <c r="C5285" s="12">
        <v>309</v>
      </c>
      <c r="D5285" s="12" t="s">
        <v>577</v>
      </c>
      <c r="E5285" s="12">
        <v>20</v>
      </c>
      <c r="F5285" s="73">
        <v>5</v>
      </c>
      <c r="G5285" s="21">
        <v>15</v>
      </c>
      <c r="H5285" s="12">
        <v>0</v>
      </c>
      <c r="I5285" s="12">
        <v>246</v>
      </c>
      <c r="J5285" s="12">
        <v>0</v>
      </c>
      <c r="K5285" s="12">
        <v>0</v>
      </c>
      <c r="L5285" s="12">
        <v>0</v>
      </c>
      <c r="M5285" s="12">
        <v>0</v>
      </c>
      <c r="N5285" s="12">
        <v>0</v>
      </c>
    </row>
    <row r="5286" spans="1:14">
      <c r="A5286" s="11" t="s">
        <v>1578</v>
      </c>
      <c r="B5286" s="12">
        <v>290</v>
      </c>
      <c r="C5286" s="12">
        <v>309</v>
      </c>
      <c r="D5286" s="12" t="s">
        <v>587</v>
      </c>
      <c r="E5286" s="12">
        <v>20</v>
      </c>
      <c r="F5286" s="73">
        <v>5</v>
      </c>
      <c r="G5286" s="21">
        <v>15</v>
      </c>
      <c r="H5286" s="12">
        <v>0</v>
      </c>
      <c r="I5286" s="12">
        <v>246</v>
      </c>
      <c r="J5286" s="12">
        <v>0</v>
      </c>
      <c r="K5286" s="12">
        <v>0</v>
      </c>
      <c r="L5286" s="12">
        <v>0</v>
      </c>
      <c r="M5286" s="12">
        <v>0</v>
      </c>
      <c r="N5286" s="12">
        <v>0</v>
      </c>
    </row>
    <row r="5287" spans="1:14" ht="12.75" customHeight="1">
      <c r="A5287" s="11" t="s">
        <v>1578</v>
      </c>
      <c r="B5287" s="12">
        <v>290</v>
      </c>
      <c r="C5287" s="12">
        <v>309</v>
      </c>
      <c r="D5287" s="12" t="s">
        <v>576</v>
      </c>
      <c r="E5287" s="12">
        <v>20</v>
      </c>
      <c r="F5287" s="73">
        <v>5</v>
      </c>
      <c r="G5287" s="21">
        <v>15</v>
      </c>
      <c r="H5287" s="12">
        <v>0</v>
      </c>
      <c r="I5287" s="12">
        <v>246</v>
      </c>
      <c r="J5287" s="12">
        <v>0</v>
      </c>
      <c r="K5287" s="12">
        <v>0</v>
      </c>
      <c r="L5287" s="12">
        <v>0</v>
      </c>
      <c r="M5287" s="12">
        <v>0</v>
      </c>
      <c r="N5287" s="12">
        <v>0</v>
      </c>
    </row>
    <row r="5288" spans="1:14">
      <c r="A5288" s="11" t="s">
        <v>1578</v>
      </c>
      <c r="B5288" s="12">
        <v>290</v>
      </c>
      <c r="C5288" s="12">
        <v>309</v>
      </c>
      <c r="D5288" s="12" t="s">
        <v>574</v>
      </c>
      <c r="E5288" s="12">
        <v>20</v>
      </c>
      <c r="F5288" s="73">
        <v>5</v>
      </c>
      <c r="G5288" s="21">
        <v>15</v>
      </c>
      <c r="H5288" s="12">
        <v>0</v>
      </c>
      <c r="I5288" s="12">
        <v>246</v>
      </c>
      <c r="J5288" s="12">
        <v>0</v>
      </c>
      <c r="K5288" s="12">
        <v>0</v>
      </c>
      <c r="L5288" s="12">
        <v>0</v>
      </c>
      <c r="M5288" s="12">
        <v>0</v>
      </c>
      <c r="N5288" s="12">
        <v>0</v>
      </c>
    </row>
    <row r="5289" spans="1:14">
      <c r="A5289" s="11" t="s">
        <v>1578</v>
      </c>
      <c r="B5289" s="12">
        <v>340</v>
      </c>
      <c r="C5289" s="12">
        <v>194</v>
      </c>
      <c r="D5289" s="12" t="s">
        <v>577</v>
      </c>
      <c r="E5289" s="12">
        <v>20</v>
      </c>
      <c r="F5289" s="73">
        <v>5</v>
      </c>
      <c r="G5289" s="21">
        <v>15</v>
      </c>
      <c r="H5289" s="12">
        <v>0</v>
      </c>
      <c r="I5289" s="12">
        <v>246</v>
      </c>
      <c r="J5289" s="12">
        <v>0</v>
      </c>
      <c r="K5289" s="12">
        <v>0</v>
      </c>
      <c r="L5289" s="12">
        <v>0</v>
      </c>
      <c r="M5289" s="12">
        <v>0</v>
      </c>
      <c r="N5289" s="12">
        <v>0</v>
      </c>
    </row>
    <row r="5290" spans="1:14">
      <c r="A5290" s="11" t="s">
        <v>1578</v>
      </c>
      <c r="B5290" s="12">
        <v>340</v>
      </c>
      <c r="C5290" s="12">
        <v>194</v>
      </c>
      <c r="D5290" s="12" t="s">
        <v>587</v>
      </c>
      <c r="E5290" s="12">
        <v>20</v>
      </c>
      <c r="F5290" s="73">
        <v>5</v>
      </c>
      <c r="G5290" s="21">
        <v>15</v>
      </c>
      <c r="H5290" s="12">
        <v>0</v>
      </c>
      <c r="I5290" s="12">
        <v>246</v>
      </c>
      <c r="J5290" s="12">
        <v>0</v>
      </c>
      <c r="K5290" s="12">
        <v>0</v>
      </c>
      <c r="L5290" s="12">
        <v>0</v>
      </c>
      <c r="M5290" s="12">
        <v>0</v>
      </c>
      <c r="N5290" s="12">
        <v>0</v>
      </c>
    </row>
    <row r="5291" spans="1:14" ht="12.75" customHeight="1">
      <c r="A5291" s="11" t="s">
        <v>1578</v>
      </c>
      <c r="B5291" s="12">
        <v>340</v>
      </c>
      <c r="C5291" s="12">
        <v>194</v>
      </c>
      <c r="D5291" s="12" t="s">
        <v>576</v>
      </c>
      <c r="E5291" s="12">
        <v>20</v>
      </c>
      <c r="F5291" s="73">
        <v>5</v>
      </c>
      <c r="G5291" s="21">
        <v>15</v>
      </c>
      <c r="H5291" s="12">
        <v>0</v>
      </c>
      <c r="I5291" s="12">
        <v>246</v>
      </c>
      <c r="J5291" s="12">
        <v>0</v>
      </c>
      <c r="K5291" s="12">
        <v>0</v>
      </c>
      <c r="L5291" s="12">
        <v>0</v>
      </c>
      <c r="M5291" s="12">
        <v>0</v>
      </c>
      <c r="N5291" s="12">
        <v>0</v>
      </c>
    </row>
    <row r="5292" spans="1:14">
      <c r="A5292" s="11" t="s">
        <v>1578</v>
      </c>
      <c r="B5292" s="12">
        <v>340</v>
      </c>
      <c r="C5292" s="12">
        <v>194</v>
      </c>
      <c r="D5292" s="12" t="s">
        <v>574</v>
      </c>
      <c r="E5292" s="12">
        <v>20</v>
      </c>
      <c r="F5292" s="73">
        <v>5</v>
      </c>
      <c r="G5292" s="21">
        <v>15</v>
      </c>
      <c r="H5292" s="12">
        <v>0</v>
      </c>
      <c r="I5292" s="12">
        <v>246</v>
      </c>
      <c r="J5292" s="12">
        <v>0</v>
      </c>
      <c r="K5292" s="12">
        <v>0</v>
      </c>
      <c r="L5292" s="12">
        <v>0</v>
      </c>
      <c r="M5292" s="12">
        <v>0</v>
      </c>
      <c r="N5292" s="12">
        <v>0</v>
      </c>
    </row>
    <row r="5293" spans="1:14">
      <c r="A5293" s="11" t="s">
        <v>1578</v>
      </c>
      <c r="B5293" s="12">
        <v>193</v>
      </c>
      <c r="C5293" s="12">
        <v>60</v>
      </c>
      <c r="D5293" s="12" t="s">
        <v>577</v>
      </c>
      <c r="E5293" s="12">
        <v>20</v>
      </c>
      <c r="F5293" s="73">
        <v>5</v>
      </c>
      <c r="G5293" s="21">
        <v>15</v>
      </c>
      <c r="H5293" s="12">
        <v>0</v>
      </c>
      <c r="I5293" s="12">
        <v>246</v>
      </c>
      <c r="J5293" s="12">
        <v>0</v>
      </c>
      <c r="K5293" s="12">
        <v>0</v>
      </c>
      <c r="L5293" s="12">
        <v>0</v>
      </c>
      <c r="M5293" s="12">
        <v>0</v>
      </c>
      <c r="N5293" s="12">
        <v>0</v>
      </c>
    </row>
    <row r="5294" spans="1:14">
      <c r="A5294" s="11" t="s">
        <v>1578</v>
      </c>
      <c r="B5294" s="12">
        <v>193</v>
      </c>
      <c r="C5294" s="12">
        <v>60</v>
      </c>
      <c r="D5294" s="12" t="s">
        <v>587</v>
      </c>
      <c r="E5294" s="12">
        <v>20</v>
      </c>
      <c r="F5294" s="73">
        <v>5</v>
      </c>
      <c r="G5294" s="21">
        <v>15</v>
      </c>
      <c r="H5294" s="12">
        <v>0</v>
      </c>
      <c r="I5294" s="12">
        <v>246</v>
      </c>
      <c r="J5294" s="12">
        <v>0</v>
      </c>
      <c r="K5294" s="12">
        <v>0</v>
      </c>
      <c r="L5294" s="12">
        <v>0</v>
      </c>
      <c r="M5294" s="12">
        <v>0</v>
      </c>
      <c r="N5294" s="12">
        <v>0</v>
      </c>
    </row>
    <row r="5295" spans="1:14" ht="12.75" customHeight="1">
      <c r="A5295" s="11" t="s">
        <v>1578</v>
      </c>
      <c r="B5295" s="12">
        <v>193</v>
      </c>
      <c r="C5295" s="12">
        <v>60</v>
      </c>
      <c r="D5295" s="12" t="s">
        <v>576</v>
      </c>
      <c r="E5295" s="12">
        <v>20</v>
      </c>
      <c r="F5295" s="73">
        <v>5</v>
      </c>
      <c r="G5295" s="21">
        <v>15</v>
      </c>
      <c r="H5295" s="12">
        <v>0</v>
      </c>
      <c r="I5295" s="12">
        <v>246</v>
      </c>
      <c r="J5295" s="12">
        <v>0</v>
      </c>
      <c r="K5295" s="12">
        <v>0</v>
      </c>
      <c r="L5295" s="12">
        <v>0</v>
      </c>
      <c r="M5295" s="12">
        <v>0</v>
      </c>
      <c r="N5295" s="12">
        <v>0</v>
      </c>
    </row>
    <row r="5296" spans="1:14">
      <c r="A5296" s="11" t="s">
        <v>1578</v>
      </c>
      <c r="B5296" s="12">
        <v>193</v>
      </c>
      <c r="C5296" s="12">
        <v>60</v>
      </c>
      <c r="D5296" s="12" t="s">
        <v>574</v>
      </c>
      <c r="E5296" s="12">
        <v>20</v>
      </c>
      <c r="F5296" s="73">
        <v>5</v>
      </c>
      <c r="G5296" s="21">
        <v>15</v>
      </c>
      <c r="H5296" s="12">
        <v>0</v>
      </c>
      <c r="I5296" s="12">
        <v>246</v>
      </c>
      <c r="J5296" s="12">
        <v>0</v>
      </c>
      <c r="K5296" s="12">
        <v>0</v>
      </c>
      <c r="L5296" s="12">
        <v>0</v>
      </c>
      <c r="M5296" s="12">
        <v>0</v>
      </c>
      <c r="N5296" s="12">
        <v>0</v>
      </c>
    </row>
    <row r="5297" spans="1:14">
      <c r="A5297" s="11" t="s">
        <v>1578</v>
      </c>
      <c r="B5297" s="12">
        <v>112</v>
      </c>
      <c r="C5297" s="12">
        <v>109</v>
      </c>
      <c r="D5297" s="12" t="s">
        <v>577</v>
      </c>
      <c r="E5297" s="12">
        <v>20</v>
      </c>
      <c r="F5297" s="73">
        <v>5</v>
      </c>
      <c r="G5297" s="21">
        <v>15</v>
      </c>
      <c r="H5297" s="12">
        <v>0</v>
      </c>
      <c r="I5297" s="12">
        <v>246</v>
      </c>
      <c r="J5297" s="12">
        <v>0</v>
      </c>
      <c r="K5297" s="12">
        <v>0</v>
      </c>
      <c r="L5297" s="12">
        <v>0</v>
      </c>
      <c r="M5297" s="12">
        <v>0</v>
      </c>
      <c r="N5297" s="12">
        <v>0</v>
      </c>
    </row>
    <row r="5298" spans="1:14">
      <c r="A5298" s="11" t="s">
        <v>1578</v>
      </c>
      <c r="B5298" s="12">
        <v>112</v>
      </c>
      <c r="C5298" s="12">
        <v>109</v>
      </c>
      <c r="D5298" s="12" t="s">
        <v>587</v>
      </c>
      <c r="E5298" s="12">
        <v>20</v>
      </c>
      <c r="F5298" s="73">
        <v>5</v>
      </c>
      <c r="G5298" s="21">
        <v>15</v>
      </c>
      <c r="H5298" s="12">
        <v>0</v>
      </c>
      <c r="I5298" s="12">
        <v>246</v>
      </c>
      <c r="J5298" s="12">
        <v>0</v>
      </c>
      <c r="K5298" s="12">
        <v>0</v>
      </c>
      <c r="L5298" s="12">
        <v>0</v>
      </c>
      <c r="M5298" s="12">
        <v>0</v>
      </c>
      <c r="N5298" s="12">
        <v>0</v>
      </c>
    </row>
    <row r="5299" spans="1:14" ht="12.75" customHeight="1">
      <c r="A5299" s="11" t="s">
        <v>1578</v>
      </c>
      <c r="B5299" s="12">
        <v>112</v>
      </c>
      <c r="C5299" s="12">
        <v>109</v>
      </c>
      <c r="D5299" s="12" t="s">
        <v>576</v>
      </c>
      <c r="E5299" s="12">
        <v>20</v>
      </c>
      <c r="F5299" s="73">
        <v>5</v>
      </c>
      <c r="G5299" s="21">
        <v>15</v>
      </c>
      <c r="H5299" s="12">
        <v>0</v>
      </c>
      <c r="I5299" s="12">
        <v>246</v>
      </c>
      <c r="J5299" s="12">
        <v>0</v>
      </c>
      <c r="K5299" s="12">
        <v>0</v>
      </c>
      <c r="L5299" s="12">
        <v>0</v>
      </c>
      <c r="M5299" s="12">
        <v>0</v>
      </c>
      <c r="N5299" s="12">
        <v>0</v>
      </c>
    </row>
    <row r="5300" spans="1:14">
      <c r="A5300" s="11" t="s">
        <v>1578</v>
      </c>
      <c r="B5300" s="12">
        <v>112</v>
      </c>
      <c r="C5300" s="12">
        <v>109</v>
      </c>
      <c r="D5300" s="12" t="s">
        <v>574</v>
      </c>
      <c r="E5300" s="12">
        <v>20</v>
      </c>
      <c r="F5300" s="73">
        <v>5</v>
      </c>
      <c r="G5300" s="21">
        <v>15</v>
      </c>
      <c r="H5300" s="12">
        <v>0</v>
      </c>
      <c r="I5300" s="12">
        <v>246</v>
      </c>
      <c r="J5300" s="12">
        <v>0</v>
      </c>
      <c r="K5300" s="12">
        <v>0</v>
      </c>
      <c r="L5300" s="12">
        <v>0</v>
      </c>
      <c r="M5300" s="12">
        <v>0</v>
      </c>
      <c r="N5300" s="12">
        <v>0</v>
      </c>
    </row>
    <row r="5301" spans="1:14">
      <c r="A5301" s="11" t="s">
        <v>1578</v>
      </c>
      <c r="B5301" s="12">
        <v>158</v>
      </c>
      <c r="C5301" s="12">
        <v>204</v>
      </c>
      <c r="D5301" s="12" t="s">
        <v>577</v>
      </c>
      <c r="E5301" s="12">
        <v>20</v>
      </c>
      <c r="F5301" s="73">
        <v>5</v>
      </c>
      <c r="G5301" s="21">
        <v>15</v>
      </c>
      <c r="H5301" s="12">
        <v>0</v>
      </c>
      <c r="I5301" s="12">
        <v>246</v>
      </c>
      <c r="J5301" s="12">
        <v>0</v>
      </c>
      <c r="K5301" s="12">
        <v>0</v>
      </c>
      <c r="L5301" s="12">
        <v>0</v>
      </c>
      <c r="M5301" s="12">
        <v>0</v>
      </c>
      <c r="N5301" s="12">
        <v>0</v>
      </c>
    </row>
    <row r="5302" spans="1:14">
      <c r="A5302" s="11" t="s">
        <v>1578</v>
      </c>
      <c r="B5302" s="12">
        <v>158</v>
      </c>
      <c r="C5302" s="12">
        <v>204</v>
      </c>
      <c r="D5302" s="12" t="s">
        <v>587</v>
      </c>
      <c r="E5302" s="12">
        <v>20</v>
      </c>
      <c r="F5302" s="73">
        <v>5</v>
      </c>
      <c r="G5302" s="21">
        <v>15</v>
      </c>
      <c r="H5302" s="12">
        <v>0</v>
      </c>
      <c r="I5302" s="12">
        <v>246</v>
      </c>
      <c r="J5302" s="12">
        <v>0</v>
      </c>
      <c r="K5302" s="12">
        <v>0</v>
      </c>
      <c r="L5302" s="12">
        <v>0</v>
      </c>
      <c r="M5302" s="12">
        <v>0</v>
      </c>
      <c r="N5302" s="12">
        <v>0</v>
      </c>
    </row>
    <row r="5303" spans="1:14" ht="12.75" customHeight="1">
      <c r="A5303" s="11" t="s">
        <v>1578</v>
      </c>
      <c r="B5303" s="12">
        <v>158</v>
      </c>
      <c r="C5303" s="12">
        <v>204</v>
      </c>
      <c r="D5303" s="12" t="s">
        <v>576</v>
      </c>
      <c r="E5303" s="12">
        <v>20</v>
      </c>
      <c r="F5303" s="73">
        <v>5</v>
      </c>
      <c r="G5303" s="21">
        <v>15</v>
      </c>
      <c r="H5303" s="12">
        <v>0</v>
      </c>
      <c r="I5303" s="12">
        <v>246</v>
      </c>
      <c r="J5303" s="12">
        <v>0</v>
      </c>
      <c r="K5303" s="12">
        <v>0</v>
      </c>
      <c r="L5303" s="12">
        <v>0</v>
      </c>
      <c r="M5303" s="12">
        <v>0</v>
      </c>
      <c r="N5303" s="12">
        <v>0</v>
      </c>
    </row>
    <row r="5304" spans="1:14">
      <c r="A5304" s="11" t="s">
        <v>1578</v>
      </c>
      <c r="B5304" s="12">
        <v>158</v>
      </c>
      <c r="C5304" s="12">
        <v>204</v>
      </c>
      <c r="D5304" s="12" t="s">
        <v>574</v>
      </c>
      <c r="E5304" s="12">
        <v>20</v>
      </c>
      <c r="F5304" s="73">
        <v>5</v>
      </c>
      <c r="G5304" s="21">
        <v>15</v>
      </c>
      <c r="H5304" s="12">
        <v>0</v>
      </c>
      <c r="I5304" s="12">
        <v>246</v>
      </c>
      <c r="J5304" s="12">
        <v>0</v>
      </c>
      <c r="K5304" s="12">
        <v>0</v>
      </c>
      <c r="L5304" s="12">
        <v>0</v>
      </c>
      <c r="M5304" s="12">
        <v>0</v>
      </c>
      <c r="N5304" s="12">
        <v>0</v>
      </c>
    </row>
    <row r="5306" spans="1:14">
      <c r="A5306" s="11" t="s">
        <v>1580</v>
      </c>
    </row>
    <row r="5307" spans="1:14">
      <c r="A5307" s="11" t="s">
        <v>1581</v>
      </c>
      <c r="B5307" s="12">
        <v>25</v>
      </c>
      <c r="C5307" s="12">
        <v>25</v>
      </c>
      <c r="D5307" s="12" t="s">
        <v>576</v>
      </c>
      <c r="E5307" s="12">
        <v>25</v>
      </c>
      <c r="F5307" s="73">
        <v>5</v>
      </c>
      <c r="G5307" s="73">
        <v>10</v>
      </c>
      <c r="H5307" s="12">
        <v>0</v>
      </c>
      <c r="I5307" s="12">
        <v>246</v>
      </c>
      <c r="J5307" s="12">
        <v>0</v>
      </c>
      <c r="K5307" s="12">
        <v>0</v>
      </c>
      <c r="L5307" s="12">
        <v>0</v>
      </c>
      <c r="M5307" s="12">
        <v>0</v>
      </c>
      <c r="N5307" s="12">
        <v>0</v>
      </c>
    </row>
    <row r="5308" spans="1:14">
      <c r="A5308" s="11" t="s">
        <v>1581</v>
      </c>
      <c r="B5308" s="12">
        <v>25</v>
      </c>
      <c r="C5308" s="12">
        <v>25</v>
      </c>
      <c r="D5308" s="12" t="s">
        <v>574</v>
      </c>
      <c r="E5308" s="12">
        <v>25</v>
      </c>
      <c r="F5308" s="73">
        <v>5</v>
      </c>
      <c r="G5308" s="73">
        <v>10</v>
      </c>
      <c r="H5308" s="12">
        <v>0</v>
      </c>
      <c r="I5308" s="12">
        <v>246</v>
      </c>
      <c r="J5308" s="12">
        <v>0</v>
      </c>
      <c r="K5308" s="12">
        <v>0</v>
      </c>
      <c r="L5308" s="12">
        <v>0</v>
      </c>
      <c r="M5308" s="12">
        <v>0</v>
      </c>
      <c r="N5308" s="12">
        <v>0</v>
      </c>
    </row>
    <row r="5309" spans="1:14">
      <c r="A5309" s="11" t="s">
        <v>1581</v>
      </c>
      <c r="B5309" s="12">
        <v>25</v>
      </c>
      <c r="C5309" s="12">
        <v>25</v>
      </c>
      <c r="D5309" s="12" t="s">
        <v>577</v>
      </c>
      <c r="E5309" s="12">
        <v>25</v>
      </c>
      <c r="F5309" s="73">
        <v>8</v>
      </c>
      <c r="G5309" s="73">
        <v>10</v>
      </c>
      <c r="H5309" s="12">
        <v>0</v>
      </c>
      <c r="I5309" s="12">
        <v>246</v>
      </c>
      <c r="J5309" s="12">
        <v>0</v>
      </c>
      <c r="K5309" s="12">
        <v>0</v>
      </c>
      <c r="L5309" s="12">
        <v>0</v>
      </c>
      <c r="M5309" s="12">
        <v>0</v>
      </c>
      <c r="N5309" s="12">
        <v>0</v>
      </c>
    </row>
    <row r="5310" spans="1:14">
      <c r="A5310" s="11" t="s">
        <v>1581</v>
      </c>
      <c r="B5310" s="12">
        <v>25</v>
      </c>
      <c r="C5310" s="12">
        <v>25</v>
      </c>
      <c r="D5310" s="12" t="s">
        <v>572</v>
      </c>
      <c r="E5310" s="12">
        <v>25</v>
      </c>
      <c r="F5310" s="73">
        <v>5</v>
      </c>
      <c r="G5310" s="73">
        <v>10</v>
      </c>
      <c r="H5310" s="12">
        <v>0</v>
      </c>
      <c r="I5310" s="12">
        <v>246</v>
      </c>
      <c r="J5310" s="12">
        <v>0</v>
      </c>
      <c r="K5310" s="12">
        <v>0</v>
      </c>
      <c r="L5310" s="12">
        <v>0</v>
      </c>
      <c r="M5310" s="12">
        <v>0</v>
      </c>
      <c r="N5310" s="12">
        <v>0</v>
      </c>
    </row>
    <row r="5311" spans="1:14">
      <c r="A5311" s="11" t="s">
        <v>1581</v>
      </c>
      <c r="B5311" s="12">
        <v>25</v>
      </c>
      <c r="C5311" s="12">
        <v>25</v>
      </c>
      <c r="D5311" s="12" t="s">
        <v>587</v>
      </c>
      <c r="E5311" s="12">
        <v>25</v>
      </c>
      <c r="F5311" s="73">
        <v>8</v>
      </c>
      <c r="G5311" s="73">
        <v>10</v>
      </c>
      <c r="H5311" s="12">
        <v>0</v>
      </c>
      <c r="I5311" s="12">
        <v>246</v>
      </c>
      <c r="J5311" s="12">
        <v>0</v>
      </c>
      <c r="K5311" s="12">
        <v>0</v>
      </c>
      <c r="L5311" s="12">
        <v>0</v>
      </c>
      <c r="M5311" s="12">
        <v>0</v>
      </c>
      <c r="N5311" s="12">
        <v>0</v>
      </c>
    </row>
    <row r="5312" spans="1:14">
      <c r="A5312" s="11" t="s">
        <v>1581</v>
      </c>
      <c r="B5312" s="12">
        <v>25</v>
      </c>
      <c r="C5312" s="12">
        <v>25</v>
      </c>
      <c r="D5312" s="12" t="s">
        <v>579</v>
      </c>
      <c r="E5312" s="12">
        <v>25</v>
      </c>
      <c r="F5312" s="73">
        <v>3</v>
      </c>
      <c r="G5312" s="73">
        <v>10</v>
      </c>
      <c r="H5312" s="12">
        <v>0</v>
      </c>
      <c r="I5312" s="12">
        <v>246</v>
      </c>
      <c r="J5312" s="12">
        <v>0</v>
      </c>
      <c r="K5312" s="12">
        <v>0</v>
      </c>
      <c r="L5312" s="12">
        <v>0</v>
      </c>
      <c r="M5312" s="12">
        <v>0</v>
      </c>
      <c r="N5312" s="12">
        <v>0</v>
      </c>
    </row>
    <row r="5313" spans="1:14">
      <c r="A5313" s="11" t="s">
        <v>1581</v>
      </c>
      <c r="B5313" s="12">
        <v>25</v>
      </c>
      <c r="C5313" s="12">
        <v>25</v>
      </c>
      <c r="D5313" s="12" t="s">
        <v>575</v>
      </c>
      <c r="E5313" s="12">
        <v>25</v>
      </c>
      <c r="F5313" s="73">
        <v>1</v>
      </c>
      <c r="G5313" s="73">
        <v>60</v>
      </c>
      <c r="H5313" s="12">
        <v>0</v>
      </c>
      <c r="I5313" s="12">
        <v>246</v>
      </c>
      <c r="J5313" s="12">
        <v>0</v>
      </c>
      <c r="K5313" s="12">
        <v>0</v>
      </c>
      <c r="L5313" s="12">
        <v>0</v>
      </c>
      <c r="M5313" s="12">
        <v>0</v>
      </c>
      <c r="N5313" s="12">
        <v>0</v>
      </c>
    </row>
    <row r="5314" spans="1:14">
      <c r="A5314" s="11" t="s">
        <v>1581</v>
      </c>
      <c r="B5314" s="12">
        <v>25</v>
      </c>
      <c r="C5314" s="12">
        <v>25</v>
      </c>
      <c r="D5314" s="12" t="s">
        <v>543</v>
      </c>
      <c r="E5314" s="12">
        <v>25</v>
      </c>
      <c r="F5314" s="73">
        <v>1</v>
      </c>
      <c r="G5314" s="73">
        <v>30</v>
      </c>
      <c r="H5314" s="12">
        <v>0</v>
      </c>
      <c r="I5314" s="12">
        <v>246</v>
      </c>
      <c r="J5314" s="12">
        <v>0</v>
      </c>
      <c r="K5314" s="12">
        <v>0</v>
      </c>
      <c r="L5314" s="12">
        <v>0</v>
      </c>
      <c r="M5314" s="12">
        <v>0</v>
      </c>
      <c r="N5314" s="12">
        <v>0</v>
      </c>
    </row>
    <row r="5315" spans="1:14">
      <c r="A5315" s="11" t="s">
        <v>1581</v>
      </c>
      <c r="B5315" s="12">
        <v>25</v>
      </c>
      <c r="C5315" s="12">
        <v>25</v>
      </c>
      <c r="D5315" s="12" t="s">
        <v>542</v>
      </c>
      <c r="E5315" s="12">
        <v>25</v>
      </c>
      <c r="F5315" s="73">
        <v>1</v>
      </c>
      <c r="G5315" s="73">
        <v>30</v>
      </c>
      <c r="H5315" s="12">
        <v>0</v>
      </c>
      <c r="I5315" s="12">
        <v>246</v>
      </c>
      <c r="J5315" s="12">
        <v>0</v>
      </c>
      <c r="K5315" s="12">
        <v>0</v>
      </c>
      <c r="L5315" s="12">
        <v>0</v>
      </c>
      <c r="M5315" s="12">
        <v>0</v>
      </c>
      <c r="N5315" s="12">
        <v>0</v>
      </c>
    </row>
    <row r="5316" spans="1:14">
      <c r="A5316" s="11" t="s">
        <v>1581</v>
      </c>
      <c r="B5316" s="12">
        <v>25</v>
      </c>
      <c r="C5316" s="12">
        <v>25</v>
      </c>
      <c r="D5316" s="12" t="s">
        <v>541</v>
      </c>
      <c r="E5316" s="12">
        <v>25</v>
      </c>
      <c r="F5316" s="73">
        <v>1</v>
      </c>
      <c r="G5316" s="73">
        <v>30</v>
      </c>
      <c r="H5316" s="12">
        <v>0</v>
      </c>
      <c r="I5316" s="12">
        <v>246</v>
      </c>
      <c r="J5316" s="12">
        <v>0</v>
      </c>
      <c r="K5316" s="12">
        <v>0</v>
      </c>
      <c r="L5316" s="12">
        <v>0</v>
      </c>
      <c r="M5316" s="12">
        <v>0</v>
      </c>
      <c r="N5316" s="12">
        <v>0</v>
      </c>
    </row>
    <row r="5318" spans="1:14">
      <c r="A5318" s="11" t="s">
        <v>1582</v>
      </c>
      <c r="B5318" s="12">
        <v>25</v>
      </c>
      <c r="C5318" s="12">
        <v>25</v>
      </c>
      <c r="D5318" s="12" t="s">
        <v>576</v>
      </c>
      <c r="E5318" s="12">
        <v>25</v>
      </c>
      <c r="F5318" s="73">
        <v>5</v>
      </c>
      <c r="G5318" s="73">
        <v>10</v>
      </c>
      <c r="H5318" s="12">
        <v>0</v>
      </c>
      <c r="I5318" s="12">
        <v>246</v>
      </c>
      <c r="J5318" s="12">
        <v>0</v>
      </c>
      <c r="K5318" s="12">
        <v>0</v>
      </c>
      <c r="L5318" s="12">
        <v>0</v>
      </c>
      <c r="M5318" s="12">
        <v>0</v>
      </c>
      <c r="N5318" s="12">
        <v>0</v>
      </c>
    </row>
    <row r="5319" spans="1:14">
      <c r="A5319" s="11" t="s">
        <v>1582</v>
      </c>
      <c r="B5319" s="12">
        <v>25</v>
      </c>
      <c r="C5319" s="12">
        <v>25</v>
      </c>
      <c r="D5319" s="12" t="s">
        <v>574</v>
      </c>
      <c r="E5319" s="12">
        <v>25</v>
      </c>
      <c r="F5319" s="73">
        <v>5</v>
      </c>
      <c r="G5319" s="73">
        <v>10</v>
      </c>
      <c r="H5319" s="12">
        <v>0</v>
      </c>
      <c r="I5319" s="12">
        <v>246</v>
      </c>
      <c r="J5319" s="12">
        <v>0</v>
      </c>
      <c r="K5319" s="12">
        <v>0</v>
      </c>
      <c r="L5319" s="12">
        <v>0</v>
      </c>
      <c r="M5319" s="12">
        <v>0</v>
      </c>
      <c r="N5319" s="12">
        <v>0</v>
      </c>
    </row>
    <row r="5320" spans="1:14">
      <c r="A5320" s="11" t="s">
        <v>1582</v>
      </c>
      <c r="B5320" s="12">
        <v>25</v>
      </c>
      <c r="C5320" s="12">
        <v>25</v>
      </c>
      <c r="D5320" s="12" t="s">
        <v>577</v>
      </c>
      <c r="E5320" s="12">
        <v>25</v>
      </c>
      <c r="F5320" s="73">
        <v>8</v>
      </c>
      <c r="G5320" s="73">
        <v>10</v>
      </c>
      <c r="H5320" s="12">
        <v>0</v>
      </c>
      <c r="I5320" s="12">
        <v>246</v>
      </c>
      <c r="J5320" s="12">
        <v>0</v>
      </c>
      <c r="K5320" s="12">
        <v>0</v>
      </c>
      <c r="L5320" s="12">
        <v>0</v>
      </c>
      <c r="M5320" s="12">
        <v>0</v>
      </c>
      <c r="N5320" s="12">
        <v>0</v>
      </c>
    </row>
    <row r="5321" spans="1:14">
      <c r="A5321" s="11" t="s">
        <v>1582</v>
      </c>
      <c r="B5321" s="12">
        <v>25</v>
      </c>
      <c r="C5321" s="12">
        <v>25</v>
      </c>
      <c r="D5321" s="12" t="s">
        <v>572</v>
      </c>
      <c r="E5321" s="12">
        <v>25</v>
      </c>
      <c r="F5321" s="73">
        <v>5</v>
      </c>
      <c r="G5321" s="73">
        <v>10</v>
      </c>
      <c r="H5321" s="12">
        <v>0</v>
      </c>
      <c r="I5321" s="12">
        <v>246</v>
      </c>
      <c r="J5321" s="12">
        <v>0</v>
      </c>
      <c r="K5321" s="12">
        <v>0</v>
      </c>
      <c r="L5321" s="12">
        <v>0</v>
      </c>
      <c r="M5321" s="12">
        <v>0</v>
      </c>
      <c r="N5321" s="12">
        <v>0</v>
      </c>
    </row>
    <row r="5322" spans="1:14">
      <c r="A5322" s="11" t="s">
        <v>1582</v>
      </c>
      <c r="B5322" s="12">
        <v>25</v>
      </c>
      <c r="C5322" s="12">
        <v>25</v>
      </c>
      <c r="D5322" s="12" t="s">
        <v>587</v>
      </c>
      <c r="E5322" s="12">
        <v>25</v>
      </c>
      <c r="F5322" s="73">
        <v>8</v>
      </c>
      <c r="G5322" s="73">
        <v>10</v>
      </c>
      <c r="H5322" s="12">
        <v>0</v>
      </c>
      <c r="I5322" s="12">
        <v>246</v>
      </c>
      <c r="J5322" s="12">
        <v>0</v>
      </c>
      <c r="K5322" s="12">
        <v>0</v>
      </c>
      <c r="L5322" s="12">
        <v>0</v>
      </c>
      <c r="M5322" s="12">
        <v>0</v>
      </c>
      <c r="N5322" s="12">
        <v>0</v>
      </c>
    </row>
    <row r="5323" spans="1:14">
      <c r="A5323" s="11" t="s">
        <v>1582</v>
      </c>
      <c r="B5323" s="12">
        <v>25</v>
      </c>
      <c r="C5323" s="12">
        <v>25</v>
      </c>
      <c r="D5323" s="12" t="s">
        <v>579</v>
      </c>
      <c r="E5323" s="12">
        <v>25</v>
      </c>
      <c r="F5323" s="73">
        <v>3</v>
      </c>
      <c r="G5323" s="73">
        <v>10</v>
      </c>
      <c r="H5323" s="12">
        <v>0</v>
      </c>
      <c r="I5323" s="12">
        <v>246</v>
      </c>
      <c r="J5323" s="12">
        <v>0</v>
      </c>
      <c r="K5323" s="12">
        <v>0</v>
      </c>
      <c r="L5323" s="12">
        <v>0</v>
      </c>
      <c r="M5323" s="12">
        <v>0</v>
      </c>
      <c r="N5323" s="12">
        <v>0</v>
      </c>
    </row>
    <row r="5324" spans="1:14">
      <c r="A5324" s="11" t="s">
        <v>1582</v>
      </c>
      <c r="B5324" s="12">
        <v>25</v>
      </c>
      <c r="C5324" s="12">
        <v>25</v>
      </c>
      <c r="D5324" s="12" t="s">
        <v>573</v>
      </c>
      <c r="E5324" s="12">
        <v>25</v>
      </c>
      <c r="F5324" s="73">
        <v>1</v>
      </c>
      <c r="G5324" s="73">
        <v>60</v>
      </c>
      <c r="H5324" s="12">
        <v>0</v>
      </c>
      <c r="I5324" s="12">
        <v>246</v>
      </c>
      <c r="J5324" s="12">
        <v>0</v>
      </c>
      <c r="K5324" s="12">
        <v>0</v>
      </c>
      <c r="L5324" s="12">
        <v>0</v>
      </c>
      <c r="M5324" s="12">
        <v>0</v>
      </c>
      <c r="N5324" s="12">
        <v>0</v>
      </c>
    </row>
    <row r="5325" spans="1:14">
      <c r="A5325" s="11" t="s">
        <v>1582</v>
      </c>
      <c r="B5325" s="12">
        <v>25</v>
      </c>
      <c r="C5325" s="12">
        <v>25</v>
      </c>
      <c r="D5325" s="12" t="s">
        <v>543</v>
      </c>
      <c r="E5325" s="12">
        <v>25</v>
      </c>
      <c r="F5325" s="73">
        <v>1</v>
      </c>
      <c r="G5325" s="73">
        <v>30</v>
      </c>
      <c r="H5325" s="12">
        <v>0</v>
      </c>
      <c r="I5325" s="12">
        <v>246</v>
      </c>
      <c r="J5325" s="12">
        <v>0</v>
      </c>
      <c r="K5325" s="12">
        <v>0</v>
      </c>
      <c r="L5325" s="12">
        <v>0</v>
      </c>
      <c r="M5325" s="12">
        <v>0</v>
      </c>
      <c r="N5325" s="12">
        <v>0</v>
      </c>
    </row>
    <row r="5326" spans="1:14">
      <c r="A5326" s="11" t="s">
        <v>1582</v>
      </c>
      <c r="B5326" s="12">
        <v>25</v>
      </c>
      <c r="C5326" s="12">
        <v>25</v>
      </c>
      <c r="D5326" s="12" t="s">
        <v>542</v>
      </c>
      <c r="E5326" s="12">
        <v>25</v>
      </c>
      <c r="F5326" s="73">
        <v>1</v>
      </c>
      <c r="G5326" s="73">
        <v>30</v>
      </c>
      <c r="H5326" s="12">
        <v>0</v>
      </c>
      <c r="I5326" s="12">
        <v>246</v>
      </c>
      <c r="J5326" s="12">
        <v>0</v>
      </c>
      <c r="K5326" s="12">
        <v>0</v>
      </c>
      <c r="L5326" s="12">
        <v>0</v>
      </c>
      <c r="M5326" s="12">
        <v>0</v>
      </c>
      <c r="N5326" s="12">
        <v>0</v>
      </c>
    </row>
    <row r="5327" spans="1:14">
      <c r="A5327" s="11" t="s">
        <v>1582</v>
      </c>
      <c r="B5327" s="12">
        <v>25</v>
      </c>
      <c r="C5327" s="12">
        <v>25</v>
      </c>
      <c r="D5327" s="12" t="s">
        <v>541</v>
      </c>
      <c r="E5327" s="12">
        <v>25</v>
      </c>
      <c r="F5327" s="73">
        <v>1</v>
      </c>
      <c r="G5327" s="73">
        <v>30</v>
      </c>
      <c r="H5327" s="12">
        <v>0</v>
      </c>
      <c r="I5327" s="12">
        <v>246</v>
      </c>
      <c r="J5327" s="12">
        <v>0</v>
      </c>
      <c r="K5327" s="12">
        <v>0</v>
      </c>
      <c r="L5327" s="12">
        <v>0</v>
      </c>
      <c r="M5327" s="12">
        <v>0</v>
      </c>
      <c r="N5327" s="12">
        <v>0</v>
      </c>
    </row>
    <row r="5329" spans="1:14">
      <c r="A5329" s="11" t="s">
        <v>1583</v>
      </c>
      <c r="B5329" s="12">
        <v>25</v>
      </c>
      <c r="C5329" s="12">
        <v>25</v>
      </c>
      <c r="D5329" s="12" t="s">
        <v>576</v>
      </c>
      <c r="E5329" s="12">
        <v>25</v>
      </c>
      <c r="F5329" s="73">
        <v>5</v>
      </c>
      <c r="G5329" s="73">
        <v>10</v>
      </c>
      <c r="H5329" s="12">
        <v>0</v>
      </c>
      <c r="I5329" s="12">
        <v>246</v>
      </c>
      <c r="J5329" s="12">
        <v>0</v>
      </c>
      <c r="K5329" s="12">
        <v>0</v>
      </c>
      <c r="L5329" s="12">
        <v>0</v>
      </c>
      <c r="M5329" s="12">
        <v>0</v>
      </c>
      <c r="N5329" s="12">
        <v>0</v>
      </c>
    </row>
    <row r="5330" spans="1:14">
      <c r="A5330" s="11" t="s">
        <v>1583</v>
      </c>
      <c r="B5330" s="12">
        <v>25</v>
      </c>
      <c r="C5330" s="12">
        <v>25</v>
      </c>
      <c r="D5330" s="12" t="s">
        <v>574</v>
      </c>
      <c r="E5330" s="12">
        <v>25</v>
      </c>
      <c r="F5330" s="73">
        <v>5</v>
      </c>
      <c r="G5330" s="73">
        <v>10</v>
      </c>
      <c r="H5330" s="12">
        <v>0</v>
      </c>
      <c r="I5330" s="12">
        <v>246</v>
      </c>
      <c r="J5330" s="12">
        <v>0</v>
      </c>
      <c r="K5330" s="12">
        <v>0</v>
      </c>
      <c r="L5330" s="12">
        <v>0</v>
      </c>
      <c r="M5330" s="12">
        <v>0</v>
      </c>
      <c r="N5330" s="12">
        <v>0</v>
      </c>
    </row>
    <row r="5331" spans="1:14">
      <c r="A5331" s="11" t="s">
        <v>1583</v>
      </c>
      <c r="B5331" s="12">
        <v>25</v>
      </c>
      <c r="C5331" s="12">
        <v>25</v>
      </c>
      <c r="D5331" s="12" t="s">
        <v>577</v>
      </c>
      <c r="E5331" s="12">
        <v>25</v>
      </c>
      <c r="F5331" s="73">
        <v>8</v>
      </c>
      <c r="G5331" s="73">
        <v>10</v>
      </c>
      <c r="H5331" s="12">
        <v>0</v>
      </c>
      <c r="I5331" s="12">
        <v>246</v>
      </c>
      <c r="J5331" s="12">
        <v>0</v>
      </c>
      <c r="K5331" s="12">
        <v>0</v>
      </c>
      <c r="L5331" s="12">
        <v>0</v>
      </c>
      <c r="M5331" s="12">
        <v>0</v>
      </c>
      <c r="N5331" s="12">
        <v>0</v>
      </c>
    </row>
    <row r="5332" spans="1:14">
      <c r="A5332" s="11" t="s">
        <v>1583</v>
      </c>
      <c r="B5332" s="12">
        <v>25</v>
      </c>
      <c r="C5332" s="12">
        <v>25</v>
      </c>
      <c r="D5332" s="12" t="s">
        <v>572</v>
      </c>
      <c r="E5332" s="12">
        <v>25</v>
      </c>
      <c r="F5332" s="73">
        <v>5</v>
      </c>
      <c r="G5332" s="73">
        <v>10</v>
      </c>
      <c r="H5332" s="12">
        <v>0</v>
      </c>
      <c r="I5332" s="12">
        <v>246</v>
      </c>
      <c r="J5332" s="12">
        <v>0</v>
      </c>
      <c r="K5332" s="12">
        <v>0</v>
      </c>
      <c r="L5332" s="12">
        <v>0</v>
      </c>
      <c r="M5332" s="12">
        <v>0</v>
      </c>
      <c r="N5332" s="12">
        <v>0</v>
      </c>
    </row>
    <row r="5333" spans="1:14">
      <c r="A5333" s="11" t="s">
        <v>1583</v>
      </c>
      <c r="B5333" s="12">
        <v>25</v>
      </c>
      <c r="C5333" s="12">
        <v>25</v>
      </c>
      <c r="D5333" s="12" t="s">
        <v>587</v>
      </c>
      <c r="E5333" s="12">
        <v>25</v>
      </c>
      <c r="F5333" s="73">
        <v>8</v>
      </c>
      <c r="G5333" s="73">
        <v>10</v>
      </c>
      <c r="H5333" s="12">
        <v>0</v>
      </c>
      <c r="I5333" s="12">
        <v>246</v>
      </c>
      <c r="J5333" s="12">
        <v>0</v>
      </c>
      <c r="K5333" s="12">
        <v>0</v>
      </c>
      <c r="L5333" s="12">
        <v>0</v>
      </c>
      <c r="M5333" s="12">
        <v>0</v>
      </c>
      <c r="N5333" s="12">
        <v>0</v>
      </c>
    </row>
    <row r="5334" spans="1:14">
      <c r="A5334" s="11" t="s">
        <v>1583</v>
      </c>
      <c r="B5334" s="12">
        <v>25</v>
      </c>
      <c r="C5334" s="12">
        <v>25</v>
      </c>
      <c r="D5334" s="12" t="s">
        <v>579</v>
      </c>
      <c r="E5334" s="12">
        <v>25</v>
      </c>
      <c r="F5334" s="73">
        <v>3</v>
      </c>
      <c r="G5334" s="73">
        <v>10</v>
      </c>
      <c r="H5334" s="12">
        <v>0</v>
      </c>
      <c r="I5334" s="12">
        <v>246</v>
      </c>
      <c r="J5334" s="12">
        <v>0</v>
      </c>
      <c r="K5334" s="12">
        <v>0</v>
      </c>
      <c r="L5334" s="12">
        <v>0</v>
      </c>
      <c r="M5334" s="12">
        <v>0</v>
      </c>
      <c r="N5334" s="12">
        <v>0</v>
      </c>
    </row>
    <row r="5335" spans="1:14">
      <c r="A5335" s="11" t="s">
        <v>1583</v>
      </c>
      <c r="B5335" s="12">
        <v>25</v>
      </c>
      <c r="C5335" s="12">
        <v>25</v>
      </c>
      <c r="D5335" s="12" t="s">
        <v>586</v>
      </c>
      <c r="E5335" s="12">
        <v>25</v>
      </c>
      <c r="F5335" s="73">
        <v>1</v>
      </c>
      <c r="G5335" s="73">
        <v>60</v>
      </c>
      <c r="H5335" s="12">
        <v>0</v>
      </c>
      <c r="I5335" s="12">
        <v>246</v>
      </c>
      <c r="J5335" s="12">
        <v>0</v>
      </c>
      <c r="K5335" s="12">
        <v>0</v>
      </c>
      <c r="L5335" s="12">
        <v>0</v>
      </c>
      <c r="M5335" s="12">
        <v>0</v>
      </c>
      <c r="N5335" s="12">
        <v>0</v>
      </c>
    </row>
    <row r="5336" spans="1:14">
      <c r="A5336" s="11" t="s">
        <v>1583</v>
      </c>
      <c r="B5336" s="12">
        <v>25</v>
      </c>
      <c r="C5336" s="12">
        <v>25</v>
      </c>
      <c r="D5336" s="12" t="s">
        <v>543</v>
      </c>
      <c r="E5336" s="12">
        <v>25</v>
      </c>
      <c r="F5336" s="73">
        <v>1</v>
      </c>
      <c r="G5336" s="73">
        <v>30</v>
      </c>
      <c r="H5336" s="12">
        <v>0</v>
      </c>
      <c r="I5336" s="12">
        <v>246</v>
      </c>
      <c r="J5336" s="12">
        <v>0</v>
      </c>
      <c r="K5336" s="12">
        <v>0</v>
      </c>
      <c r="L5336" s="12">
        <v>0</v>
      </c>
      <c r="M5336" s="12">
        <v>0</v>
      </c>
      <c r="N5336" s="12">
        <v>0</v>
      </c>
    </row>
    <row r="5337" spans="1:14">
      <c r="A5337" s="11" t="s">
        <v>1583</v>
      </c>
      <c r="B5337" s="12">
        <v>25</v>
      </c>
      <c r="C5337" s="12">
        <v>25</v>
      </c>
      <c r="D5337" s="12" t="s">
        <v>542</v>
      </c>
      <c r="E5337" s="12">
        <v>25</v>
      </c>
      <c r="F5337" s="73">
        <v>1</v>
      </c>
      <c r="G5337" s="73">
        <v>30</v>
      </c>
      <c r="H5337" s="12">
        <v>0</v>
      </c>
      <c r="I5337" s="12">
        <v>246</v>
      </c>
      <c r="J5337" s="12">
        <v>0</v>
      </c>
      <c r="K5337" s="12">
        <v>0</v>
      </c>
      <c r="L5337" s="12">
        <v>0</v>
      </c>
      <c r="M5337" s="12">
        <v>0</v>
      </c>
      <c r="N5337" s="12">
        <v>0</v>
      </c>
    </row>
    <row r="5338" spans="1:14">
      <c r="A5338" s="11" t="s">
        <v>1583</v>
      </c>
      <c r="B5338" s="12">
        <v>25</v>
      </c>
      <c r="C5338" s="12">
        <v>25</v>
      </c>
      <c r="D5338" s="12" t="s">
        <v>541</v>
      </c>
      <c r="E5338" s="12">
        <v>25</v>
      </c>
      <c r="F5338" s="73">
        <v>1</v>
      </c>
      <c r="G5338" s="73">
        <v>30</v>
      </c>
      <c r="H5338" s="12">
        <v>0</v>
      </c>
      <c r="I5338" s="12">
        <v>246</v>
      </c>
      <c r="J5338" s="12">
        <v>0</v>
      </c>
      <c r="K5338" s="12">
        <v>0</v>
      </c>
      <c r="L5338" s="12">
        <v>0</v>
      </c>
      <c r="M5338" s="12">
        <v>0</v>
      </c>
      <c r="N5338" s="12">
        <v>0</v>
      </c>
    </row>
    <row r="5340" spans="1:14">
      <c r="A5340" s="11" t="s">
        <v>1584</v>
      </c>
      <c r="B5340" s="12">
        <v>25</v>
      </c>
      <c r="C5340" s="12">
        <v>25</v>
      </c>
      <c r="D5340" s="12" t="s">
        <v>576</v>
      </c>
      <c r="E5340" s="12">
        <v>25</v>
      </c>
      <c r="F5340" s="73">
        <v>5</v>
      </c>
      <c r="G5340" s="73">
        <v>10</v>
      </c>
      <c r="H5340" s="12">
        <v>0</v>
      </c>
      <c r="I5340" s="12">
        <v>246</v>
      </c>
      <c r="J5340" s="12">
        <v>0</v>
      </c>
      <c r="K5340" s="12">
        <v>0</v>
      </c>
      <c r="L5340" s="12">
        <v>0</v>
      </c>
      <c r="M5340" s="12">
        <v>0</v>
      </c>
      <c r="N5340" s="12">
        <v>0</v>
      </c>
    </row>
    <row r="5341" spans="1:14">
      <c r="A5341" s="11" t="s">
        <v>1584</v>
      </c>
      <c r="B5341" s="12">
        <v>25</v>
      </c>
      <c r="C5341" s="12">
        <v>25</v>
      </c>
      <c r="D5341" s="12" t="s">
        <v>574</v>
      </c>
      <c r="E5341" s="12">
        <v>25</v>
      </c>
      <c r="F5341" s="73">
        <v>5</v>
      </c>
      <c r="G5341" s="73">
        <v>10</v>
      </c>
      <c r="H5341" s="12">
        <v>0</v>
      </c>
      <c r="I5341" s="12">
        <v>246</v>
      </c>
      <c r="J5341" s="12">
        <v>0</v>
      </c>
      <c r="K5341" s="12">
        <v>0</v>
      </c>
      <c r="L5341" s="12">
        <v>0</v>
      </c>
      <c r="M5341" s="12">
        <v>0</v>
      </c>
      <c r="N5341" s="12">
        <v>0</v>
      </c>
    </row>
    <row r="5342" spans="1:14">
      <c r="A5342" s="11" t="s">
        <v>1584</v>
      </c>
      <c r="B5342" s="12">
        <v>25</v>
      </c>
      <c r="C5342" s="12">
        <v>25</v>
      </c>
      <c r="D5342" s="12" t="s">
        <v>577</v>
      </c>
      <c r="E5342" s="12">
        <v>25</v>
      </c>
      <c r="F5342" s="73">
        <v>8</v>
      </c>
      <c r="G5342" s="73">
        <v>10</v>
      </c>
      <c r="H5342" s="12">
        <v>0</v>
      </c>
      <c r="I5342" s="12">
        <v>246</v>
      </c>
      <c r="J5342" s="12">
        <v>0</v>
      </c>
      <c r="K5342" s="12">
        <v>0</v>
      </c>
      <c r="L5342" s="12">
        <v>0</v>
      </c>
      <c r="M5342" s="12">
        <v>0</v>
      </c>
      <c r="N5342" s="12">
        <v>0</v>
      </c>
    </row>
    <row r="5343" spans="1:14">
      <c r="A5343" s="11" t="s">
        <v>1584</v>
      </c>
      <c r="B5343" s="12">
        <v>25</v>
      </c>
      <c r="C5343" s="12">
        <v>25</v>
      </c>
      <c r="D5343" s="12" t="s">
        <v>572</v>
      </c>
      <c r="E5343" s="12">
        <v>25</v>
      </c>
      <c r="F5343" s="73">
        <v>5</v>
      </c>
      <c r="G5343" s="73">
        <v>10</v>
      </c>
      <c r="H5343" s="12">
        <v>0</v>
      </c>
      <c r="I5343" s="12">
        <v>246</v>
      </c>
      <c r="J5343" s="12">
        <v>0</v>
      </c>
      <c r="K5343" s="12">
        <v>0</v>
      </c>
      <c r="L5343" s="12">
        <v>0</v>
      </c>
      <c r="M5343" s="12">
        <v>0</v>
      </c>
      <c r="N5343" s="12">
        <v>0</v>
      </c>
    </row>
    <row r="5344" spans="1:14">
      <c r="A5344" s="11" t="s">
        <v>1584</v>
      </c>
      <c r="B5344" s="12">
        <v>25</v>
      </c>
      <c r="C5344" s="12">
        <v>25</v>
      </c>
      <c r="D5344" s="12" t="s">
        <v>587</v>
      </c>
      <c r="E5344" s="12">
        <v>25</v>
      </c>
      <c r="F5344" s="73">
        <v>8</v>
      </c>
      <c r="G5344" s="73">
        <v>10</v>
      </c>
      <c r="H5344" s="12">
        <v>0</v>
      </c>
      <c r="I5344" s="12">
        <v>246</v>
      </c>
      <c r="J5344" s="12">
        <v>0</v>
      </c>
      <c r="K5344" s="12">
        <v>0</v>
      </c>
      <c r="L5344" s="12">
        <v>0</v>
      </c>
      <c r="M5344" s="12">
        <v>0</v>
      </c>
      <c r="N5344" s="12">
        <v>0</v>
      </c>
    </row>
    <row r="5345" spans="1:14">
      <c r="A5345" s="11" t="s">
        <v>1584</v>
      </c>
      <c r="B5345" s="12">
        <v>25</v>
      </c>
      <c r="C5345" s="12">
        <v>25</v>
      </c>
      <c r="D5345" s="12" t="s">
        <v>579</v>
      </c>
      <c r="E5345" s="12">
        <v>25</v>
      </c>
      <c r="F5345" s="73">
        <v>3</v>
      </c>
      <c r="G5345" s="73">
        <v>10</v>
      </c>
      <c r="H5345" s="12">
        <v>0</v>
      </c>
      <c r="I5345" s="12">
        <v>246</v>
      </c>
      <c r="J5345" s="12">
        <v>0</v>
      </c>
      <c r="K5345" s="12">
        <v>0</v>
      </c>
      <c r="L5345" s="12">
        <v>0</v>
      </c>
      <c r="M5345" s="12">
        <v>0</v>
      </c>
      <c r="N5345" s="12">
        <v>0</v>
      </c>
    </row>
    <row r="5346" spans="1:14">
      <c r="A5346" s="11" t="s">
        <v>1584</v>
      </c>
      <c r="B5346" s="12">
        <v>25</v>
      </c>
      <c r="C5346" s="12">
        <v>25</v>
      </c>
      <c r="D5346" s="12" t="s">
        <v>571</v>
      </c>
      <c r="E5346" s="12">
        <v>25</v>
      </c>
      <c r="F5346" s="73">
        <v>1</v>
      </c>
      <c r="G5346" s="73">
        <v>60</v>
      </c>
      <c r="H5346" s="12">
        <v>0</v>
      </c>
      <c r="I5346" s="12">
        <v>246</v>
      </c>
      <c r="J5346" s="12">
        <v>0</v>
      </c>
      <c r="K5346" s="12">
        <v>0</v>
      </c>
      <c r="L5346" s="12">
        <v>0</v>
      </c>
      <c r="M5346" s="12">
        <v>0</v>
      </c>
      <c r="N5346" s="12">
        <v>0</v>
      </c>
    </row>
    <row r="5347" spans="1:14">
      <c r="A5347" s="11" t="s">
        <v>1584</v>
      </c>
      <c r="B5347" s="12">
        <v>25</v>
      </c>
      <c r="C5347" s="12">
        <v>25</v>
      </c>
      <c r="D5347" s="12" t="s">
        <v>543</v>
      </c>
      <c r="E5347" s="12">
        <v>25</v>
      </c>
      <c r="F5347" s="73">
        <v>1</v>
      </c>
      <c r="G5347" s="73">
        <v>30</v>
      </c>
      <c r="H5347" s="12">
        <v>0</v>
      </c>
      <c r="I5347" s="12">
        <v>246</v>
      </c>
      <c r="J5347" s="12">
        <v>0</v>
      </c>
      <c r="K5347" s="12">
        <v>0</v>
      </c>
      <c r="L5347" s="12">
        <v>0</v>
      </c>
      <c r="M5347" s="12">
        <v>0</v>
      </c>
      <c r="N5347" s="12">
        <v>0</v>
      </c>
    </row>
    <row r="5348" spans="1:14">
      <c r="A5348" s="11" t="s">
        <v>1584</v>
      </c>
      <c r="B5348" s="12">
        <v>25</v>
      </c>
      <c r="C5348" s="12">
        <v>25</v>
      </c>
      <c r="D5348" s="12" t="s">
        <v>542</v>
      </c>
      <c r="E5348" s="12">
        <v>25</v>
      </c>
      <c r="F5348" s="73">
        <v>1</v>
      </c>
      <c r="G5348" s="73">
        <v>30</v>
      </c>
      <c r="H5348" s="12">
        <v>0</v>
      </c>
      <c r="I5348" s="12">
        <v>246</v>
      </c>
      <c r="J5348" s="12">
        <v>0</v>
      </c>
      <c r="K5348" s="12">
        <v>0</v>
      </c>
      <c r="L5348" s="12">
        <v>0</v>
      </c>
      <c r="M5348" s="12">
        <v>0</v>
      </c>
      <c r="N5348" s="12">
        <v>0</v>
      </c>
    </row>
    <row r="5349" spans="1:14">
      <c r="A5349" s="11" t="s">
        <v>1584</v>
      </c>
      <c r="B5349" s="12">
        <v>25</v>
      </c>
      <c r="C5349" s="12">
        <v>25</v>
      </c>
      <c r="D5349" s="12" t="s">
        <v>541</v>
      </c>
      <c r="E5349" s="12">
        <v>25</v>
      </c>
      <c r="F5349" s="73">
        <v>1</v>
      </c>
      <c r="G5349" s="73">
        <v>30</v>
      </c>
      <c r="H5349" s="12">
        <v>0</v>
      </c>
      <c r="I5349" s="12">
        <v>246</v>
      </c>
      <c r="J5349" s="12">
        <v>0</v>
      </c>
      <c r="K5349" s="12">
        <v>0</v>
      </c>
      <c r="L5349" s="12">
        <v>0</v>
      </c>
      <c r="M5349" s="12">
        <v>0</v>
      </c>
      <c r="N5349" s="12">
        <v>0</v>
      </c>
    </row>
    <row r="5351" spans="1:14">
      <c r="A5351" s="11" t="s">
        <v>1585</v>
      </c>
      <c r="B5351" s="12">
        <v>25</v>
      </c>
      <c r="C5351" s="12">
        <v>25</v>
      </c>
      <c r="D5351" s="12" t="s">
        <v>576</v>
      </c>
      <c r="E5351" s="12">
        <v>25</v>
      </c>
      <c r="F5351" s="73">
        <v>5</v>
      </c>
      <c r="G5351" s="73">
        <v>10</v>
      </c>
      <c r="H5351" s="12">
        <v>0</v>
      </c>
      <c r="I5351" s="12">
        <v>246</v>
      </c>
      <c r="J5351" s="12">
        <v>0</v>
      </c>
      <c r="K5351" s="12">
        <v>0</v>
      </c>
      <c r="L5351" s="12">
        <v>0</v>
      </c>
      <c r="M5351" s="12">
        <v>0</v>
      </c>
      <c r="N5351" s="12">
        <v>0</v>
      </c>
    </row>
    <row r="5352" spans="1:14">
      <c r="A5352" s="11" t="s">
        <v>1585</v>
      </c>
      <c r="B5352" s="12">
        <v>25</v>
      </c>
      <c r="C5352" s="12">
        <v>25</v>
      </c>
      <c r="D5352" s="12" t="s">
        <v>574</v>
      </c>
      <c r="E5352" s="12">
        <v>25</v>
      </c>
      <c r="F5352" s="73">
        <v>5</v>
      </c>
      <c r="G5352" s="73">
        <v>10</v>
      </c>
      <c r="H5352" s="12">
        <v>0</v>
      </c>
      <c r="I5352" s="12">
        <v>246</v>
      </c>
      <c r="J5352" s="12">
        <v>0</v>
      </c>
      <c r="K5352" s="12">
        <v>0</v>
      </c>
      <c r="L5352" s="12">
        <v>0</v>
      </c>
      <c r="M5352" s="12">
        <v>0</v>
      </c>
      <c r="N5352" s="12">
        <v>0</v>
      </c>
    </row>
    <row r="5353" spans="1:14">
      <c r="A5353" s="11" t="s">
        <v>1585</v>
      </c>
      <c r="B5353" s="12">
        <v>25</v>
      </c>
      <c r="C5353" s="12">
        <v>25</v>
      </c>
      <c r="D5353" s="12" t="s">
        <v>577</v>
      </c>
      <c r="E5353" s="12">
        <v>25</v>
      </c>
      <c r="F5353" s="73">
        <v>8</v>
      </c>
      <c r="G5353" s="73">
        <v>10</v>
      </c>
      <c r="H5353" s="12">
        <v>0</v>
      </c>
      <c r="I5353" s="12">
        <v>246</v>
      </c>
      <c r="J5353" s="12">
        <v>0</v>
      </c>
      <c r="K5353" s="12">
        <v>0</v>
      </c>
      <c r="L5353" s="12">
        <v>0</v>
      </c>
      <c r="M5353" s="12">
        <v>0</v>
      </c>
      <c r="N5353" s="12">
        <v>0</v>
      </c>
    </row>
    <row r="5354" spans="1:14">
      <c r="A5354" s="11" t="s">
        <v>1585</v>
      </c>
      <c r="B5354" s="12">
        <v>25</v>
      </c>
      <c r="C5354" s="12">
        <v>25</v>
      </c>
      <c r="D5354" s="12" t="s">
        <v>572</v>
      </c>
      <c r="E5354" s="12">
        <v>25</v>
      </c>
      <c r="F5354" s="73">
        <v>5</v>
      </c>
      <c r="G5354" s="73">
        <v>10</v>
      </c>
      <c r="H5354" s="12">
        <v>0</v>
      </c>
      <c r="I5354" s="12">
        <v>246</v>
      </c>
      <c r="J5354" s="12">
        <v>0</v>
      </c>
      <c r="K5354" s="12">
        <v>0</v>
      </c>
      <c r="L5354" s="12">
        <v>0</v>
      </c>
      <c r="M5354" s="12">
        <v>0</v>
      </c>
      <c r="N5354" s="12">
        <v>0</v>
      </c>
    </row>
    <row r="5355" spans="1:14">
      <c r="A5355" s="11" t="s">
        <v>1585</v>
      </c>
      <c r="B5355" s="12">
        <v>25</v>
      </c>
      <c r="C5355" s="12">
        <v>25</v>
      </c>
      <c r="D5355" s="12" t="s">
        <v>587</v>
      </c>
      <c r="E5355" s="12">
        <v>25</v>
      </c>
      <c r="F5355" s="73">
        <v>8</v>
      </c>
      <c r="G5355" s="73">
        <v>10</v>
      </c>
      <c r="H5355" s="12">
        <v>0</v>
      </c>
      <c r="I5355" s="12">
        <v>246</v>
      </c>
      <c r="J5355" s="12">
        <v>0</v>
      </c>
      <c r="K5355" s="12">
        <v>0</v>
      </c>
      <c r="L5355" s="12">
        <v>0</v>
      </c>
      <c r="M5355" s="12">
        <v>0</v>
      </c>
      <c r="N5355" s="12">
        <v>0</v>
      </c>
    </row>
    <row r="5356" spans="1:14">
      <c r="A5356" s="11" t="s">
        <v>1585</v>
      </c>
      <c r="B5356" s="12">
        <v>25</v>
      </c>
      <c r="C5356" s="12">
        <v>25</v>
      </c>
      <c r="D5356" s="12" t="s">
        <v>579</v>
      </c>
      <c r="E5356" s="12">
        <v>25</v>
      </c>
      <c r="F5356" s="73">
        <v>3</v>
      </c>
      <c r="G5356" s="73">
        <v>10</v>
      </c>
      <c r="H5356" s="12">
        <v>0</v>
      </c>
      <c r="I5356" s="12">
        <v>246</v>
      </c>
      <c r="J5356" s="12">
        <v>0</v>
      </c>
      <c r="K5356" s="12">
        <v>0</v>
      </c>
      <c r="L5356" s="12">
        <v>0</v>
      </c>
      <c r="M5356" s="12">
        <v>0</v>
      </c>
      <c r="N5356" s="12">
        <v>0</v>
      </c>
    </row>
    <row r="5357" spans="1:14">
      <c r="A5357" s="11" t="s">
        <v>1585</v>
      </c>
      <c r="B5357" s="12">
        <v>25</v>
      </c>
      <c r="C5357" s="12">
        <v>25</v>
      </c>
      <c r="D5357" s="12" t="s">
        <v>575</v>
      </c>
      <c r="E5357" s="12">
        <v>25</v>
      </c>
      <c r="F5357" s="73">
        <v>1</v>
      </c>
      <c r="G5357" s="73">
        <v>60</v>
      </c>
      <c r="H5357" s="12">
        <v>0</v>
      </c>
      <c r="I5357" s="12">
        <v>246</v>
      </c>
      <c r="J5357" s="12">
        <v>0</v>
      </c>
      <c r="K5357" s="12">
        <v>0</v>
      </c>
      <c r="L5357" s="12">
        <v>0</v>
      </c>
      <c r="M5357" s="12">
        <v>0</v>
      </c>
      <c r="N5357" s="12">
        <v>0</v>
      </c>
    </row>
    <row r="5358" spans="1:14">
      <c r="A5358" s="11" t="s">
        <v>1585</v>
      </c>
      <c r="B5358" s="12">
        <v>25</v>
      </c>
      <c r="C5358" s="12">
        <v>25</v>
      </c>
      <c r="D5358" s="12" t="s">
        <v>543</v>
      </c>
      <c r="E5358" s="12">
        <v>25</v>
      </c>
      <c r="F5358" s="73">
        <v>1</v>
      </c>
      <c r="G5358" s="73">
        <v>30</v>
      </c>
      <c r="H5358" s="12">
        <v>0</v>
      </c>
      <c r="I5358" s="12">
        <v>246</v>
      </c>
      <c r="J5358" s="12">
        <v>0</v>
      </c>
      <c r="K5358" s="12">
        <v>0</v>
      </c>
      <c r="L5358" s="12">
        <v>0</v>
      </c>
      <c r="M5358" s="12">
        <v>0</v>
      </c>
      <c r="N5358" s="12">
        <v>0</v>
      </c>
    </row>
    <row r="5359" spans="1:14">
      <c r="A5359" s="11" t="s">
        <v>1585</v>
      </c>
      <c r="B5359" s="12">
        <v>25</v>
      </c>
      <c r="C5359" s="12">
        <v>25</v>
      </c>
      <c r="D5359" s="12" t="s">
        <v>542</v>
      </c>
      <c r="E5359" s="12">
        <v>25</v>
      </c>
      <c r="F5359" s="73">
        <v>1</v>
      </c>
      <c r="G5359" s="73">
        <v>30</v>
      </c>
      <c r="H5359" s="12">
        <v>0</v>
      </c>
      <c r="I5359" s="12">
        <v>246</v>
      </c>
      <c r="J5359" s="12">
        <v>0</v>
      </c>
      <c r="K5359" s="12">
        <v>0</v>
      </c>
      <c r="L5359" s="12">
        <v>0</v>
      </c>
      <c r="M5359" s="12">
        <v>0</v>
      </c>
      <c r="N5359" s="12">
        <v>0</v>
      </c>
    </row>
    <row r="5360" spans="1:14">
      <c r="A5360" s="11" t="s">
        <v>1585</v>
      </c>
      <c r="B5360" s="12">
        <v>25</v>
      </c>
      <c r="C5360" s="12">
        <v>25</v>
      </c>
      <c r="D5360" s="12" t="s">
        <v>541</v>
      </c>
      <c r="E5360" s="12">
        <v>25</v>
      </c>
      <c r="F5360" s="73">
        <v>1</v>
      </c>
      <c r="G5360" s="73">
        <v>30</v>
      </c>
      <c r="H5360" s="12">
        <v>0</v>
      </c>
      <c r="I5360" s="12">
        <v>246</v>
      </c>
      <c r="J5360" s="12">
        <v>0</v>
      </c>
      <c r="K5360" s="12">
        <v>0</v>
      </c>
      <c r="L5360" s="12">
        <v>0</v>
      </c>
      <c r="M5360" s="12">
        <v>0</v>
      </c>
      <c r="N5360" s="12">
        <v>0</v>
      </c>
    </row>
    <row r="5362" spans="1:14">
      <c r="A5362" s="11" t="s">
        <v>1586</v>
      </c>
      <c r="B5362" s="12">
        <v>25</v>
      </c>
      <c r="C5362" s="12">
        <v>25</v>
      </c>
      <c r="D5362" s="12" t="s">
        <v>576</v>
      </c>
      <c r="E5362" s="12">
        <v>25</v>
      </c>
      <c r="F5362" s="73">
        <v>5</v>
      </c>
      <c r="G5362" s="73">
        <v>10</v>
      </c>
      <c r="H5362" s="12">
        <v>0</v>
      </c>
      <c r="I5362" s="12">
        <v>246</v>
      </c>
      <c r="J5362" s="12">
        <v>0</v>
      </c>
      <c r="K5362" s="12">
        <v>0</v>
      </c>
      <c r="L5362" s="12">
        <v>0</v>
      </c>
      <c r="M5362" s="12">
        <v>0</v>
      </c>
      <c r="N5362" s="12">
        <v>0</v>
      </c>
    </row>
    <row r="5363" spans="1:14">
      <c r="A5363" s="11" t="s">
        <v>1586</v>
      </c>
      <c r="B5363" s="12">
        <v>25</v>
      </c>
      <c r="C5363" s="12">
        <v>25</v>
      </c>
      <c r="D5363" s="12" t="s">
        <v>574</v>
      </c>
      <c r="E5363" s="12">
        <v>25</v>
      </c>
      <c r="F5363" s="73">
        <v>5</v>
      </c>
      <c r="G5363" s="73">
        <v>10</v>
      </c>
      <c r="H5363" s="12">
        <v>0</v>
      </c>
      <c r="I5363" s="12">
        <v>246</v>
      </c>
      <c r="J5363" s="12">
        <v>0</v>
      </c>
      <c r="K5363" s="12">
        <v>0</v>
      </c>
      <c r="L5363" s="12">
        <v>0</v>
      </c>
      <c r="M5363" s="12">
        <v>0</v>
      </c>
      <c r="N5363" s="12">
        <v>0</v>
      </c>
    </row>
    <row r="5364" spans="1:14">
      <c r="A5364" s="11" t="s">
        <v>1586</v>
      </c>
      <c r="B5364" s="12">
        <v>25</v>
      </c>
      <c r="C5364" s="12">
        <v>25</v>
      </c>
      <c r="D5364" s="12" t="s">
        <v>577</v>
      </c>
      <c r="E5364" s="12">
        <v>25</v>
      </c>
      <c r="F5364" s="73">
        <v>8</v>
      </c>
      <c r="G5364" s="73">
        <v>10</v>
      </c>
      <c r="H5364" s="12">
        <v>0</v>
      </c>
      <c r="I5364" s="12">
        <v>246</v>
      </c>
      <c r="J5364" s="12">
        <v>0</v>
      </c>
      <c r="K5364" s="12">
        <v>0</v>
      </c>
      <c r="L5364" s="12">
        <v>0</v>
      </c>
      <c r="M5364" s="12">
        <v>0</v>
      </c>
      <c r="N5364" s="12">
        <v>0</v>
      </c>
    </row>
    <row r="5365" spans="1:14">
      <c r="A5365" s="11" t="s">
        <v>1586</v>
      </c>
      <c r="B5365" s="12">
        <v>25</v>
      </c>
      <c r="C5365" s="12">
        <v>25</v>
      </c>
      <c r="D5365" s="12" t="s">
        <v>572</v>
      </c>
      <c r="E5365" s="12">
        <v>25</v>
      </c>
      <c r="F5365" s="73">
        <v>5</v>
      </c>
      <c r="G5365" s="73">
        <v>10</v>
      </c>
      <c r="H5365" s="12">
        <v>0</v>
      </c>
      <c r="I5365" s="12">
        <v>246</v>
      </c>
      <c r="J5365" s="12">
        <v>0</v>
      </c>
      <c r="K5365" s="12">
        <v>0</v>
      </c>
      <c r="L5365" s="12">
        <v>0</v>
      </c>
      <c r="M5365" s="12">
        <v>0</v>
      </c>
      <c r="N5365" s="12">
        <v>0</v>
      </c>
    </row>
    <row r="5366" spans="1:14">
      <c r="A5366" s="11" t="s">
        <v>1586</v>
      </c>
      <c r="B5366" s="12">
        <v>25</v>
      </c>
      <c r="C5366" s="12">
        <v>25</v>
      </c>
      <c r="D5366" s="12" t="s">
        <v>587</v>
      </c>
      <c r="E5366" s="12">
        <v>25</v>
      </c>
      <c r="F5366" s="73">
        <v>8</v>
      </c>
      <c r="G5366" s="73">
        <v>10</v>
      </c>
      <c r="H5366" s="12">
        <v>0</v>
      </c>
      <c r="I5366" s="12">
        <v>246</v>
      </c>
      <c r="J5366" s="12">
        <v>0</v>
      </c>
      <c r="K5366" s="12">
        <v>0</v>
      </c>
      <c r="L5366" s="12">
        <v>0</v>
      </c>
      <c r="M5366" s="12">
        <v>0</v>
      </c>
      <c r="N5366" s="12">
        <v>0</v>
      </c>
    </row>
    <row r="5367" spans="1:14">
      <c r="A5367" s="11" t="s">
        <v>1586</v>
      </c>
      <c r="B5367" s="12">
        <v>25</v>
      </c>
      <c r="C5367" s="12">
        <v>25</v>
      </c>
      <c r="D5367" s="12" t="s">
        <v>579</v>
      </c>
      <c r="E5367" s="12">
        <v>25</v>
      </c>
      <c r="F5367" s="73">
        <v>3</v>
      </c>
      <c r="G5367" s="73">
        <v>10</v>
      </c>
      <c r="H5367" s="12">
        <v>0</v>
      </c>
      <c r="I5367" s="12">
        <v>246</v>
      </c>
      <c r="J5367" s="12">
        <v>0</v>
      </c>
      <c r="K5367" s="12">
        <v>0</v>
      </c>
      <c r="L5367" s="12">
        <v>0</v>
      </c>
      <c r="M5367" s="12">
        <v>0</v>
      </c>
      <c r="N5367" s="12">
        <v>0</v>
      </c>
    </row>
    <row r="5368" spans="1:14">
      <c r="A5368" s="11" t="s">
        <v>1586</v>
      </c>
      <c r="B5368" s="12">
        <v>25</v>
      </c>
      <c r="C5368" s="12">
        <v>25</v>
      </c>
      <c r="D5368" s="12" t="s">
        <v>573</v>
      </c>
      <c r="E5368" s="12">
        <v>25</v>
      </c>
      <c r="F5368" s="73">
        <v>1</v>
      </c>
      <c r="G5368" s="73">
        <v>60</v>
      </c>
      <c r="H5368" s="12">
        <v>0</v>
      </c>
      <c r="I5368" s="12">
        <v>246</v>
      </c>
      <c r="J5368" s="12">
        <v>0</v>
      </c>
      <c r="K5368" s="12">
        <v>0</v>
      </c>
      <c r="L5368" s="12">
        <v>0</v>
      </c>
      <c r="M5368" s="12">
        <v>0</v>
      </c>
      <c r="N5368" s="12">
        <v>0</v>
      </c>
    </row>
    <row r="5369" spans="1:14">
      <c r="A5369" s="11" t="s">
        <v>1586</v>
      </c>
      <c r="B5369" s="12">
        <v>25</v>
      </c>
      <c r="C5369" s="12">
        <v>25</v>
      </c>
      <c r="D5369" s="12" t="s">
        <v>543</v>
      </c>
      <c r="E5369" s="12">
        <v>25</v>
      </c>
      <c r="F5369" s="73">
        <v>1</v>
      </c>
      <c r="G5369" s="73">
        <v>30</v>
      </c>
      <c r="H5369" s="12">
        <v>0</v>
      </c>
      <c r="I5369" s="12">
        <v>246</v>
      </c>
      <c r="J5369" s="12">
        <v>0</v>
      </c>
      <c r="K5369" s="12">
        <v>0</v>
      </c>
      <c r="L5369" s="12">
        <v>0</v>
      </c>
      <c r="M5369" s="12">
        <v>0</v>
      </c>
      <c r="N5369" s="12">
        <v>0</v>
      </c>
    </row>
    <row r="5370" spans="1:14">
      <c r="A5370" s="11" t="s">
        <v>1586</v>
      </c>
      <c r="B5370" s="12">
        <v>25</v>
      </c>
      <c r="C5370" s="12">
        <v>25</v>
      </c>
      <c r="D5370" s="12" t="s">
        <v>542</v>
      </c>
      <c r="E5370" s="12">
        <v>25</v>
      </c>
      <c r="F5370" s="73">
        <v>1</v>
      </c>
      <c r="G5370" s="73">
        <v>30</v>
      </c>
      <c r="H5370" s="12">
        <v>0</v>
      </c>
      <c r="I5370" s="12">
        <v>246</v>
      </c>
      <c r="J5370" s="12">
        <v>0</v>
      </c>
      <c r="K5370" s="12">
        <v>0</v>
      </c>
      <c r="L5370" s="12">
        <v>0</v>
      </c>
      <c r="M5370" s="12">
        <v>0</v>
      </c>
      <c r="N5370" s="12">
        <v>0</v>
      </c>
    </row>
    <row r="5371" spans="1:14">
      <c r="A5371" s="11" t="s">
        <v>1586</v>
      </c>
      <c r="B5371" s="12">
        <v>25</v>
      </c>
      <c r="C5371" s="12">
        <v>25</v>
      </c>
      <c r="D5371" s="12" t="s">
        <v>541</v>
      </c>
      <c r="E5371" s="12">
        <v>25</v>
      </c>
      <c r="F5371" s="73">
        <v>1</v>
      </c>
      <c r="G5371" s="73">
        <v>30</v>
      </c>
      <c r="H5371" s="12">
        <v>0</v>
      </c>
      <c r="I5371" s="12">
        <v>246</v>
      </c>
      <c r="J5371" s="12">
        <v>0</v>
      </c>
      <c r="K5371" s="12">
        <v>0</v>
      </c>
      <c r="L5371" s="12">
        <v>0</v>
      </c>
      <c r="M5371" s="12">
        <v>0</v>
      </c>
      <c r="N5371" s="12">
        <v>0</v>
      </c>
    </row>
    <row r="5373" spans="1:14">
      <c r="A5373" s="11" t="s">
        <v>1587</v>
      </c>
      <c r="B5373" s="12">
        <v>25</v>
      </c>
      <c r="C5373" s="12">
        <v>25</v>
      </c>
      <c r="D5373" s="12" t="s">
        <v>576</v>
      </c>
      <c r="E5373" s="12">
        <v>25</v>
      </c>
      <c r="F5373" s="73">
        <v>5</v>
      </c>
      <c r="G5373" s="73">
        <v>10</v>
      </c>
      <c r="H5373" s="12">
        <v>0</v>
      </c>
      <c r="I5373" s="12">
        <v>246</v>
      </c>
      <c r="J5373" s="12">
        <v>0</v>
      </c>
      <c r="K5373" s="12">
        <v>0</v>
      </c>
      <c r="L5373" s="12">
        <v>0</v>
      </c>
      <c r="M5373" s="12">
        <v>0</v>
      </c>
      <c r="N5373" s="12">
        <v>0</v>
      </c>
    </row>
    <row r="5374" spans="1:14">
      <c r="A5374" s="11" t="s">
        <v>1587</v>
      </c>
      <c r="B5374" s="12">
        <v>25</v>
      </c>
      <c r="C5374" s="12">
        <v>25</v>
      </c>
      <c r="D5374" s="12" t="s">
        <v>574</v>
      </c>
      <c r="E5374" s="12">
        <v>25</v>
      </c>
      <c r="F5374" s="73">
        <v>5</v>
      </c>
      <c r="G5374" s="73">
        <v>10</v>
      </c>
      <c r="H5374" s="12">
        <v>0</v>
      </c>
      <c r="I5374" s="12">
        <v>246</v>
      </c>
      <c r="J5374" s="12">
        <v>0</v>
      </c>
      <c r="K5374" s="12">
        <v>0</v>
      </c>
      <c r="L5374" s="12">
        <v>0</v>
      </c>
      <c r="M5374" s="12">
        <v>0</v>
      </c>
      <c r="N5374" s="12">
        <v>0</v>
      </c>
    </row>
    <row r="5375" spans="1:14">
      <c r="A5375" s="11" t="s">
        <v>1587</v>
      </c>
      <c r="B5375" s="12">
        <v>25</v>
      </c>
      <c r="C5375" s="12">
        <v>25</v>
      </c>
      <c r="D5375" s="12" t="s">
        <v>577</v>
      </c>
      <c r="E5375" s="12">
        <v>25</v>
      </c>
      <c r="F5375" s="73">
        <v>8</v>
      </c>
      <c r="G5375" s="73">
        <v>10</v>
      </c>
      <c r="H5375" s="12">
        <v>0</v>
      </c>
      <c r="I5375" s="12">
        <v>246</v>
      </c>
      <c r="J5375" s="12">
        <v>0</v>
      </c>
      <c r="K5375" s="12">
        <v>0</v>
      </c>
      <c r="L5375" s="12">
        <v>0</v>
      </c>
      <c r="M5375" s="12">
        <v>0</v>
      </c>
      <c r="N5375" s="12">
        <v>0</v>
      </c>
    </row>
    <row r="5376" spans="1:14">
      <c r="A5376" s="11" t="s">
        <v>1587</v>
      </c>
      <c r="B5376" s="12">
        <v>25</v>
      </c>
      <c r="C5376" s="12">
        <v>25</v>
      </c>
      <c r="D5376" s="12" t="s">
        <v>572</v>
      </c>
      <c r="E5376" s="12">
        <v>25</v>
      </c>
      <c r="F5376" s="73">
        <v>5</v>
      </c>
      <c r="G5376" s="73">
        <v>10</v>
      </c>
      <c r="H5376" s="12">
        <v>0</v>
      </c>
      <c r="I5376" s="12">
        <v>246</v>
      </c>
      <c r="J5376" s="12">
        <v>0</v>
      </c>
      <c r="K5376" s="12">
        <v>0</v>
      </c>
      <c r="L5376" s="12">
        <v>0</v>
      </c>
      <c r="M5376" s="12">
        <v>0</v>
      </c>
      <c r="N5376" s="12">
        <v>0</v>
      </c>
    </row>
    <row r="5377" spans="1:14">
      <c r="A5377" s="11" t="s">
        <v>1587</v>
      </c>
      <c r="B5377" s="12">
        <v>25</v>
      </c>
      <c r="C5377" s="12">
        <v>25</v>
      </c>
      <c r="D5377" s="12" t="s">
        <v>587</v>
      </c>
      <c r="E5377" s="12">
        <v>25</v>
      </c>
      <c r="F5377" s="73">
        <v>8</v>
      </c>
      <c r="G5377" s="73">
        <v>10</v>
      </c>
      <c r="H5377" s="12">
        <v>0</v>
      </c>
      <c r="I5377" s="12">
        <v>246</v>
      </c>
      <c r="J5377" s="12">
        <v>0</v>
      </c>
      <c r="K5377" s="12">
        <v>0</v>
      </c>
      <c r="L5377" s="12">
        <v>0</v>
      </c>
      <c r="M5377" s="12">
        <v>0</v>
      </c>
      <c r="N5377" s="12">
        <v>0</v>
      </c>
    </row>
    <row r="5378" spans="1:14">
      <c r="A5378" s="11" t="s">
        <v>1587</v>
      </c>
      <c r="B5378" s="12">
        <v>25</v>
      </c>
      <c r="C5378" s="12">
        <v>25</v>
      </c>
      <c r="D5378" s="12" t="s">
        <v>579</v>
      </c>
      <c r="E5378" s="12">
        <v>25</v>
      </c>
      <c r="F5378" s="73">
        <v>3</v>
      </c>
      <c r="G5378" s="73">
        <v>10</v>
      </c>
      <c r="H5378" s="12">
        <v>0</v>
      </c>
      <c r="I5378" s="12">
        <v>246</v>
      </c>
      <c r="J5378" s="12">
        <v>0</v>
      </c>
      <c r="K5378" s="12">
        <v>0</v>
      </c>
      <c r="L5378" s="12">
        <v>0</v>
      </c>
      <c r="M5378" s="12">
        <v>0</v>
      </c>
      <c r="N5378" s="12">
        <v>0</v>
      </c>
    </row>
    <row r="5379" spans="1:14">
      <c r="A5379" s="11" t="s">
        <v>1587</v>
      </c>
      <c r="B5379" s="12">
        <v>25</v>
      </c>
      <c r="C5379" s="12">
        <v>25</v>
      </c>
      <c r="D5379" s="12" t="s">
        <v>586</v>
      </c>
      <c r="E5379" s="12">
        <v>25</v>
      </c>
      <c r="F5379" s="73">
        <v>1</v>
      </c>
      <c r="G5379" s="73">
        <v>60</v>
      </c>
      <c r="H5379" s="12">
        <v>0</v>
      </c>
      <c r="I5379" s="12">
        <v>246</v>
      </c>
      <c r="J5379" s="12">
        <v>0</v>
      </c>
      <c r="K5379" s="12">
        <v>0</v>
      </c>
      <c r="L5379" s="12">
        <v>0</v>
      </c>
      <c r="M5379" s="12">
        <v>0</v>
      </c>
      <c r="N5379" s="12">
        <v>0</v>
      </c>
    </row>
    <row r="5380" spans="1:14">
      <c r="A5380" s="11" t="s">
        <v>1587</v>
      </c>
      <c r="B5380" s="12">
        <v>25</v>
      </c>
      <c r="C5380" s="12">
        <v>25</v>
      </c>
      <c r="D5380" s="12" t="s">
        <v>543</v>
      </c>
      <c r="E5380" s="12">
        <v>25</v>
      </c>
      <c r="F5380" s="73">
        <v>1</v>
      </c>
      <c r="G5380" s="73">
        <v>30</v>
      </c>
      <c r="H5380" s="12">
        <v>0</v>
      </c>
      <c r="I5380" s="12">
        <v>246</v>
      </c>
      <c r="J5380" s="12">
        <v>0</v>
      </c>
      <c r="K5380" s="12">
        <v>0</v>
      </c>
      <c r="L5380" s="12">
        <v>0</v>
      </c>
      <c r="M5380" s="12">
        <v>0</v>
      </c>
      <c r="N5380" s="12">
        <v>0</v>
      </c>
    </row>
    <row r="5381" spans="1:14">
      <c r="A5381" s="11" t="s">
        <v>1587</v>
      </c>
      <c r="B5381" s="12">
        <v>25</v>
      </c>
      <c r="C5381" s="12">
        <v>25</v>
      </c>
      <c r="D5381" s="12" t="s">
        <v>542</v>
      </c>
      <c r="E5381" s="12">
        <v>25</v>
      </c>
      <c r="F5381" s="73">
        <v>1</v>
      </c>
      <c r="G5381" s="73">
        <v>30</v>
      </c>
      <c r="H5381" s="12">
        <v>0</v>
      </c>
      <c r="I5381" s="12">
        <v>246</v>
      </c>
      <c r="J5381" s="12">
        <v>0</v>
      </c>
      <c r="K5381" s="12">
        <v>0</v>
      </c>
      <c r="L5381" s="12">
        <v>0</v>
      </c>
      <c r="M5381" s="12">
        <v>0</v>
      </c>
      <c r="N5381" s="12">
        <v>0</v>
      </c>
    </row>
    <row r="5382" spans="1:14">
      <c r="A5382" s="11" t="s">
        <v>1587</v>
      </c>
      <c r="B5382" s="12">
        <v>25</v>
      </c>
      <c r="C5382" s="12">
        <v>25</v>
      </c>
      <c r="D5382" s="12" t="s">
        <v>541</v>
      </c>
      <c r="E5382" s="12">
        <v>25</v>
      </c>
      <c r="F5382" s="73">
        <v>1</v>
      </c>
      <c r="G5382" s="73">
        <v>30</v>
      </c>
      <c r="H5382" s="12">
        <v>0</v>
      </c>
      <c r="I5382" s="12">
        <v>246</v>
      </c>
      <c r="J5382" s="12">
        <v>0</v>
      </c>
      <c r="K5382" s="12">
        <v>0</v>
      </c>
      <c r="L5382" s="12">
        <v>0</v>
      </c>
      <c r="M5382" s="12">
        <v>0</v>
      </c>
      <c r="N5382" s="12">
        <v>0</v>
      </c>
    </row>
    <row r="5384" spans="1:14">
      <c r="A5384" s="11" t="s">
        <v>1588</v>
      </c>
      <c r="B5384" s="12">
        <v>25</v>
      </c>
      <c r="C5384" s="12">
        <v>25</v>
      </c>
      <c r="D5384" s="12" t="s">
        <v>576</v>
      </c>
      <c r="E5384" s="12">
        <v>25</v>
      </c>
      <c r="F5384" s="73">
        <v>5</v>
      </c>
      <c r="G5384" s="73">
        <v>10</v>
      </c>
      <c r="H5384" s="12">
        <v>0</v>
      </c>
      <c r="I5384" s="12">
        <v>246</v>
      </c>
      <c r="J5384" s="12">
        <v>0</v>
      </c>
      <c r="K5384" s="12">
        <v>0</v>
      </c>
      <c r="L5384" s="12">
        <v>0</v>
      </c>
      <c r="M5384" s="12">
        <v>0</v>
      </c>
      <c r="N5384" s="12">
        <v>0</v>
      </c>
    </row>
    <row r="5385" spans="1:14">
      <c r="A5385" s="11" t="s">
        <v>1588</v>
      </c>
      <c r="B5385" s="12">
        <v>25</v>
      </c>
      <c r="C5385" s="12">
        <v>25</v>
      </c>
      <c r="D5385" s="12" t="s">
        <v>574</v>
      </c>
      <c r="E5385" s="12">
        <v>25</v>
      </c>
      <c r="F5385" s="73">
        <v>5</v>
      </c>
      <c r="G5385" s="73">
        <v>10</v>
      </c>
      <c r="H5385" s="12">
        <v>0</v>
      </c>
      <c r="I5385" s="12">
        <v>246</v>
      </c>
      <c r="J5385" s="12">
        <v>0</v>
      </c>
      <c r="K5385" s="12">
        <v>0</v>
      </c>
      <c r="L5385" s="12">
        <v>0</v>
      </c>
      <c r="M5385" s="12">
        <v>0</v>
      </c>
      <c r="N5385" s="12">
        <v>0</v>
      </c>
    </row>
    <row r="5386" spans="1:14">
      <c r="A5386" s="11" t="s">
        <v>1588</v>
      </c>
      <c r="B5386" s="12">
        <v>25</v>
      </c>
      <c r="C5386" s="12">
        <v>25</v>
      </c>
      <c r="D5386" s="12" t="s">
        <v>577</v>
      </c>
      <c r="E5386" s="12">
        <v>25</v>
      </c>
      <c r="F5386" s="73">
        <v>8</v>
      </c>
      <c r="G5386" s="73">
        <v>10</v>
      </c>
      <c r="H5386" s="12">
        <v>0</v>
      </c>
      <c r="I5386" s="12">
        <v>246</v>
      </c>
      <c r="J5386" s="12">
        <v>0</v>
      </c>
      <c r="K5386" s="12">
        <v>0</v>
      </c>
      <c r="L5386" s="12">
        <v>0</v>
      </c>
      <c r="M5386" s="12">
        <v>0</v>
      </c>
      <c r="N5386" s="12">
        <v>0</v>
      </c>
    </row>
    <row r="5387" spans="1:14">
      <c r="A5387" s="11" t="s">
        <v>1588</v>
      </c>
      <c r="B5387" s="12">
        <v>25</v>
      </c>
      <c r="C5387" s="12">
        <v>25</v>
      </c>
      <c r="D5387" s="12" t="s">
        <v>572</v>
      </c>
      <c r="E5387" s="12">
        <v>25</v>
      </c>
      <c r="F5387" s="73">
        <v>5</v>
      </c>
      <c r="G5387" s="73">
        <v>10</v>
      </c>
      <c r="H5387" s="12">
        <v>0</v>
      </c>
      <c r="I5387" s="12">
        <v>246</v>
      </c>
      <c r="J5387" s="12">
        <v>0</v>
      </c>
      <c r="K5387" s="12">
        <v>0</v>
      </c>
      <c r="L5387" s="12">
        <v>0</v>
      </c>
      <c r="M5387" s="12">
        <v>0</v>
      </c>
      <c r="N5387" s="12">
        <v>0</v>
      </c>
    </row>
    <row r="5388" spans="1:14">
      <c r="A5388" s="11" t="s">
        <v>1588</v>
      </c>
      <c r="B5388" s="12">
        <v>25</v>
      </c>
      <c r="C5388" s="12">
        <v>25</v>
      </c>
      <c r="D5388" s="12" t="s">
        <v>587</v>
      </c>
      <c r="E5388" s="12">
        <v>25</v>
      </c>
      <c r="F5388" s="73">
        <v>8</v>
      </c>
      <c r="G5388" s="73">
        <v>10</v>
      </c>
      <c r="H5388" s="12">
        <v>0</v>
      </c>
      <c r="I5388" s="12">
        <v>246</v>
      </c>
      <c r="J5388" s="12">
        <v>0</v>
      </c>
      <c r="K5388" s="12">
        <v>0</v>
      </c>
      <c r="L5388" s="12">
        <v>0</v>
      </c>
      <c r="M5388" s="12">
        <v>0</v>
      </c>
      <c r="N5388" s="12">
        <v>0</v>
      </c>
    </row>
    <row r="5389" spans="1:14">
      <c r="A5389" s="11" t="s">
        <v>1588</v>
      </c>
      <c r="B5389" s="12">
        <v>25</v>
      </c>
      <c r="C5389" s="12">
        <v>25</v>
      </c>
      <c r="D5389" s="12" t="s">
        <v>579</v>
      </c>
      <c r="E5389" s="12">
        <v>25</v>
      </c>
      <c r="F5389" s="73">
        <v>3</v>
      </c>
      <c r="G5389" s="73">
        <v>10</v>
      </c>
      <c r="H5389" s="12">
        <v>0</v>
      </c>
      <c r="I5389" s="12">
        <v>246</v>
      </c>
      <c r="J5389" s="12">
        <v>0</v>
      </c>
      <c r="K5389" s="12">
        <v>0</v>
      </c>
      <c r="L5389" s="12">
        <v>0</v>
      </c>
      <c r="M5389" s="12">
        <v>0</v>
      </c>
      <c r="N5389" s="12">
        <v>0</v>
      </c>
    </row>
    <row r="5390" spans="1:14">
      <c r="A5390" s="11" t="s">
        <v>1588</v>
      </c>
      <c r="B5390" s="12">
        <v>25</v>
      </c>
      <c r="C5390" s="12">
        <v>25</v>
      </c>
      <c r="D5390" s="12" t="s">
        <v>571</v>
      </c>
      <c r="E5390" s="12">
        <v>25</v>
      </c>
      <c r="F5390" s="73">
        <v>1</v>
      </c>
      <c r="G5390" s="73">
        <v>60</v>
      </c>
      <c r="H5390" s="12">
        <v>0</v>
      </c>
      <c r="I5390" s="12">
        <v>246</v>
      </c>
      <c r="J5390" s="12">
        <v>0</v>
      </c>
      <c r="K5390" s="12">
        <v>0</v>
      </c>
      <c r="L5390" s="12">
        <v>0</v>
      </c>
      <c r="M5390" s="12">
        <v>0</v>
      </c>
      <c r="N5390" s="12">
        <v>0</v>
      </c>
    </row>
    <row r="5391" spans="1:14">
      <c r="A5391" s="11" t="s">
        <v>1588</v>
      </c>
      <c r="B5391" s="12">
        <v>25</v>
      </c>
      <c r="C5391" s="12">
        <v>25</v>
      </c>
      <c r="D5391" s="12" t="s">
        <v>543</v>
      </c>
      <c r="E5391" s="12">
        <v>25</v>
      </c>
      <c r="F5391" s="73">
        <v>1</v>
      </c>
      <c r="G5391" s="73">
        <v>30</v>
      </c>
      <c r="H5391" s="12">
        <v>0</v>
      </c>
      <c r="I5391" s="12">
        <v>246</v>
      </c>
      <c r="J5391" s="12">
        <v>0</v>
      </c>
      <c r="K5391" s="12">
        <v>0</v>
      </c>
      <c r="L5391" s="12">
        <v>0</v>
      </c>
      <c r="M5391" s="12">
        <v>0</v>
      </c>
      <c r="N5391" s="12">
        <v>0</v>
      </c>
    </row>
    <row r="5392" spans="1:14">
      <c r="A5392" s="11" t="s">
        <v>1588</v>
      </c>
      <c r="B5392" s="12">
        <v>25</v>
      </c>
      <c r="C5392" s="12">
        <v>25</v>
      </c>
      <c r="D5392" s="12" t="s">
        <v>542</v>
      </c>
      <c r="E5392" s="12">
        <v>25</v>
      </c>
      <c r="F5392" s="73">
        <v>1</v>
      </c>
      <c r="G5392" s="73">
        <v>30</v>
      </c>
      <c r="H5392" s="12">
        <v>0</v>
      </c>
      <c r="I5392" s="12">
        <v>246</v>
      </c>
      <c r="J5392" s="12">
        <v>0</v>
      </c>
      <c r="K5392" s="12">
        <v>0</v>
      </c>
      <c r="L5392" s="12">
        <v>0</v>
      </c>
      <c r="M5392" s="12">
        <v>0</v>
      </c>
      <c r="N5392" s="12">
        <v>0</v>
      </c>
    </row>
    <row r="5393" spans="1:14">
      <c r="A5393" s="11" t="s">
        <v>1588</v>
      </c>
      <c r="B5393" s="12">
        <v>25</v>
      </c>
      <c r="C5393" s="12">
        <v>25</v>
      </c>
      <c r="D5393" s="12" t="s">
        <v>541</v>
      </c>
      <c r="E5393" s="12">
        <v>25</v>
      </c>
      <c r="F5393" s="73">
        <v>1</v>
      </c>
      <c r="G5393" s="73">
        <v>30</v>
      </c>
      <c r="H5393" s="12">
        <v>0</v>
      </c>
      <c r="I5393" s="12">
        <v>246</v>
      </c>
      <c r="J5393" s="12">
        <v>0</v>
      </c>
      <c r="K5393" s="12">
        <v>0</v>
      </c>
      <c r="L5393" s="12">
        <v>0</v>
      </c>
      <c r="M5393" s="12">
        <v>0</v>
      </c>
      <c r="N5393" s="12">
        <v>0</v>
      </c>
    </row>
    <row r="5395" spans="1:14">
      <c r="A5395" s="11" t="s">
        <v>1589</v>
      </c>
      <c r="B5395" s="12">
        <v>25</v>
      </c>
      <c r="C5395" s="12">
        <v>25</v>
      </c>
      <c r="D5395" s="12" t="s">
        <v>576</v>
      </c>
      <c r="E5395" s="12">
        <v>25</v>
      </c>
      <c r="F5395" s="73">
        <v>5</v>
      </c>
      <c r="G5395" s="73">
        <v>10</v>
      </c>
      <c r="H5395" s="12">
        <v>0</v>
      </c>
      <c r="I5395" s="12">
        <v>246</v>
      </c>
      <c r="J5395" s="12">
        <v>0</v>
      </c>
      <c r="K5395" s="12">
        <v>0</v>
      </c>
      <c r="L5395" s="12">
        <v>0</v>
      </c>
      <c r="M5395" s="12">
        <v>0</v>
      </c>
      <c r="N5395" s="12">
        <v>0</v>
      </c>
    </row>
    <row r="5396" spans="1:14">
      <c r="A5396" s="11" t="s">
        <v>1589</v>
      </c>
      <c r="B5396" s="12">
        <v>25</v>
      </c>
      <c r="C5396" s="12">
        <v>25</v>
      </c>
      <c r="D5396" s="12" t="s">
        <v>574</v>
      </c>
      <c r="E5396" s="12">
        <v>25</v>
      </c>
      <c r="F5396" s="73">
        <v>5</v>
      </c>
      <c r="G5396" s="73">
        <v>10</v>
      </c>
      <c r="H5396" s="12">
        <v>0</v>
      </c>
      <c r="I5396" s="12">
        <v>246</v>
      </c>
      <c r="J5396" s="12">
        <v>0</v>
      </c>
      <c r="K5396" s="12">
        <v>0</v>
      </c>
      <c r="L5396" s="12">
        <v>0</v>
      </c>
      <c r="M5396" s="12">
        <v>0</v>
      </c>
      <c r="N5396" s="12">
        <v>0</v>
      </c>
    </row>
    <row r="5397" spans="1:14">
      <c r="A5397" s="11" t="s">
        <v>1589</v>
      </c>
      <c r="B5397" s="12">
        <v>25</v>
      </c>
      <c r="C5397" s="12">
        <v>25</v>
      </c>
      <c r="D5397" s="12" t="s">
        <v>577</v>
      </c>
      <c r="E5397" s="12">
        <v>25</v>
      </c>
      <c r="F5397" s="73">
        <v>8</v>
      </c>
      <c r="G5397" s="73">
        <v>10</v>
      </c>
      <c r="H5397" s="12">
        <v>0</v>
      </c>
      <c r="I5397" s="12">
        <v>246</v>
      </c>
      <c r="J5397" s="12">
        <v>0</v>
      </c>
      <c r="K5397" s="12">
        <v>0</v>
      </c>
      <c r="L5397" s="12">
        <v>0</v>
      </c>
      <c r="M5397" s="12">
        <v>0</v>
      </c>
      <c r="N5397" s="12">
        <v>0</v>
      </c>
    </row>
    <row r="5398" spans="1:14">
      <c r="A5398" s="11" t="s">
        <v>1589</v>
      </c>
      <c r="B5398" s="12">
        <v>25</v>
      </c>
      <c r="C5398" s="12">
        <v>25</v>
      </c>
      <c r="D5398" s="12" t="s">
        <v>572</v>
      </c>
      <c r="E5398" s="12">
        <v>25</v>
      </c>
      <c r="F5398" s="73">
        <v>5</v>
      </c>
      <c r="G5398" s="73">
        <v>10</v>
      </c>
      <c r="H5398" s="12">
        <v>0</v>
      </c>
      <c r="I5398" s="12">
        <v>246</v>
      </c>
      <c r="J5398" s="12">
        <v>0</v>
      </c>
      <c r="K5398" s="12">
        <v>0</v>
      </c>
      <c r="L5398" s="12">
        <v>0</v>
      </c>
      <c r="M5398" s="12">
        <v>0</v>
      </c>
      <c r="N5398" s="12">
        <v>0</v>
      </c>
    </row>
    <row r="5399" spans="1:14">
      <c r="A5399" s="11" t="s">
        <v>1589</v>
      </c>
      <c r="B5399" s="12">
        <v>25</v>
      </c>
      <c r="C5399" s="12">
        <v>25</v>
      </c>
      <c r="D5399" s="12" t="s">
        <v>587</v>
      </c>
      <c r="E5399" s="12">
        <v>25</v>
      </c>
      <c r="F5399" s="73">
        <v>8</v>
      </c>
      <c r="G5399" s="73">
        <v>10</v>
      </c>
      <c r="H5399" s="12">
        <v>0</v>
      </c>
      <c r="I5399" s="12">
        <v>246</v>
      </c>
      <c r="J5399" s="12">
        <v>0</v>
      </c>
      <c r="K5399" s="12">
        <v>0</v>
      </c>
      <c r="L5399" s="12">
        <v>0</v>
      </c>
      <c r="M5399" s="12">
        <v>0</v>
      </c>
      <c r="N5399" s="12">
        <v>0</v>
      </c>
    </row>
    <row r="5400" spans="1:14">
      <c r="A5400" s="11" t="s">
        <v>1589</v>
      </c>
      <c r="B5400" s="12">
        <v>25</v>
      </c>
      <c r="C5400" s="12">
        <v>25</v>
      </c>
      <c r="D5400" s="12" t="s">
        <v>579</v>
      </c>
      <c r="E5400" s="12">
        <v>25</v>
      </c>
      <c r="F5400" s="73">
        <v>3</v>
      </c>
      <c r="G5400" s="73">
        <v>10</v>
      </c>
      <c r="H5400" s="12">
        <v>0</v>
      </c>
      <c r="I5400" s="12">
        <v>246</v>
      </c>
      <c r="J5400" s="12">
        <v>0</v>
      </c>
      <c r="K5400" s="12">
        <v>0</v>
      </c>
      <c r="L5400" s="12">
        <v>0</v>
      </c>
      <c r="M5400" s="12">
        <v>0</v>
      </c>
      <c r="N5400" s="12">
        <v>0</v>
      </c>
    </row>
    <row r="5401" spans="1:14">
      <c r="A5401" s="11" t="s">
        <v>1589</v>
      </c>
      <c r="B5401" s="12">
        <v>25</v>
      </c>
      <c r="C5401" s="12">
        <v>25</v>
      </c>
      <c r="D5401" s="12" t="s">
        <v>575</v>
      </c>
      <c r="E5401" s="12">
        <v>25</v>
      </c>
      <c r="F5401" s="73">
        <v>1</v>
      </c>
      <c r="G5401" s="73">
        <v>60</v>
      </c>
      <c r="H5401" s="12">
        <v>0</v>
      </c>
      <c r="I5401" s="12">
        <v>246</v>
      </c>
      <c r="J5401" s="12">
        <v>0</v>
      </c>
      <c r="K5401" s="12">
        <v>0</v>
      </c>
      <c r="L5401" s="12">
        <v>0</v>
      </c>
      <c r="M5401" s="12">
        <v>0</v>
      </c>
      <c r="N5401" s="12">
        <v>0</v>
      </c>
    </row>
    <row r="5402" spans="1:14">
      <c r="A5402" s="11" t="s">
        <v>1589</v>
      </c>
      <c r="B5402" s="12">
        <v>25</v>
      </c>
      <c r="C5402" s="12">
        <v>25</v>
      </c>
      <c r="D5402" s="12" t="s">
        <v>543</v>
      </c>
      <c r="E5402" s="12">
        <v>25</v>
      </c>
      <c r="F5402" s="73">
        <v>1</v>
      </c>
      <c r="G5402" s="73">
        <v>30</v>
      </c>
      <c r="H5402" s="12">
        <v>0</v>
      </c>
      <c r="I5402" s="12">
        <v>246</v>
      </c>
      <c r="J5402" s="12">
        <v>0</v>
      </c>
      <c r="K5402" s="12">
        <v>0</v>
      </c>
      <c r="L5402" s="12">
        <v>0</v>
      </c>
      <c r="M5402" s="12">
        <v>0</v>
      </c>
      <c r="N5402" s="12">
        <v>0</v>
      </c>
    </row>
    <row r="5403" spans="1:14">
      <c r="A5403" s="11" t="s">
        <v>1589</v>
      </c>
      <c r="B5403" s="12">
        <v>25</v>
      </c>
      <c r="C5403" s="12">
        <v>25</v>
      </c>
      <c r="D5403" s="12" t="s">
        <v>542</v>
      </c>
      <c r="E5403" s="12">
        <v>25</v>
      </c>
      <c r="F5403" s="73">
        <v>1</v>
      </c>
      <c r="G5403" s="73">
        <v>30</v>
      </c>
      <c r="H5403" s="12">
        <v>0</v>
      </c>
      <c r="I5403" s="12">
        <v>246</v>
      </c>
      <c r="J5403" s="12">
        <v>0</v>
      </c>
      <c r="K5403" s="12">
        <v>0</v>
      </c>
      <c r="L5403" s="12">
        <v>0</v>
      </c>
      <c r="M5403" s="12">
        <v>0</v>
      </c>
      <c r="N5403" s="12">
        <v>0</v>
      </c>
    </row>
    <row r="5404" spans="1:14">
      <c r="A5404" s="11" t="s">
        <v>1589</v>
      </c>
      <c r="B5404" s="12">
        <v>25</v>
      </c>
      <c r="C5404" s="12">
        <v>25</v>
      </c>
      <c r="D5404" s="12" t="s">
        <v>541</v>
      </c>
      <c r="E5404" s="12">
        <v>25</v>
      </c>
      <c r="F5404" s="73">
        <v>1</v>
      </c>
      <c r="G5404" s="73">
        <v>30</v>
      </c>
      <c r="H5404" s="12">
        <v>0</v>
      </c>
      <c r="I5404" s="12">
        <v>246</v>
      </c>
      <c r="J5404" s="12">
        <v>0</v>
      </c>
      <c r="K5404" s="12">
        <v>0</v>
      </c>
      <c r="L5404" s="12">
        <v>0</v>
      </c>
      <c r="M5404" s="12">
        <v>0</v>
      </c>
      <c r="N5404" s="12">
        <v>0</v>
      </c>
    </row>
    <row r="5406" spans="1:14">
      <c r="A5406" s="11" t="s">
        <v>1590</v>
      </c>
      <c r="B5406" s="12">
        <v>25</v>
      </c>
      <c r="C5406" s="12">
        <v>25</v>
      </c>
      <c r="D5406" s="12" t="s">
        <v>576</v>
      </c>
      <c r="E5406" s="12">
        <v>25</v>
      </c>
      <c r="F5406" s="73">
        <v>5</v>
      </c>
      <c r="G5406" s="73">
        <v>10</v>
      </c>
      <c r="H5406" s="12">
        <v>0</v>
      </c>
      <c r="I5406" s="12">
        <v>246</v>
      </c>
      <c r="J5406" s="12">
        <v>0</v>
      </c>
      <c r="K5406" s="12">
        <v>0</v>
      </c>
      <c r="L5406" s="12">
        <v>0</v>
      </c>
      <c r="M5406" s="12">
        <v>0</v>
      </c>
      <c r="N5406" s="12">
        <v>0</v>
      </c>
    </row>
    <row r="5407" spans="1:14">
      <c r="A5407" s="11" t="s">
        <v>1590</v>
      </c>
      <c r="B5407" s="12">
        <v>25</v>
      </c>
      <c r="C5407" s="12">
        <v>25</v>
      </c>
      <c r="D5407" s="12" t="s">
        <v>574</v>
      </c>
      <c r="E5407" s="12">
        <v>25</v>
      </c>
      <c r="F5407" s="73">
        <v>5</v>
      </c>
      <c r="G5407" s="73">
        <v>10</v>
      </c>
      <c r="H5407" s="12">
        <v>0</v>
      </c>
      <c r="I5407" s="12">
        <v>246</v>
      </c>
      <c r="J5407" s="12">
        <v>0</v>
      </c>
      <c r="K5407" s="12">
        <v>0</v>
      </c>
      <c r="L5407" s="12">
        <v>0</v>
      </c>
      <c r="M5407" s="12">
        <v>0</v>
      </c>
      <c r="N5407" s="12">
        <v>0</v>
      </c>
    </row>
    <row r="5408" spans="1:14">
      <c r="A5408" s="11" t="s">
        <v>1590</v>
      </c>
      <c r="B5408" s="12">
        <v>25</v>
      </c>
      <c r="C5408" s="12">
        <v>25</v>
      </c>
      <c r="D5408" s="12" t="s">
        <v>577</v>
      </c>
      <c r="E5408" s="12">
        <v>25</v>
      </c>
      <c r="F5408" s="73">
        <v>8</v>
      </c>
      <c r="G5408" s="73">
        <v>10</v>
      </c>
      <c r="H5408" s="12">
        <v>0</v>
      </c>
      <c r="I5408" s="12">
        <v>246</v>
      </c>
      <c r="J5408" s="12">
        <v>0</v>
      </c>
      <c r="K5408" s="12">
        <v>0</v>
      </c>
      <c r="L5408" s="12">
        <v>0</v>
      </c>
      <c r="M5408" s="12">
        <v>0</v>
      </c>
      <c r="N5408" s="12">
        <v>0</v>
      </c>
    </row>
    <row r="5409" spans="1:14">
      <c r="A5409" s="11" t="s">
        <v>1590</v>
      </c>
      <c r="B5409" s="12">
        <v>25</v>
      </c>
      <c r="C5409" s="12">
        <v>25</v>
      </c>
      <c r="D5409" s="12" t="s">
        <v>572</v>
      </c>
      <c r="E5409" s="12">
        <v>25</v>
      </c>
      <c r="F5409" s="73">
        <v>5</v>
      </c>
      <c r="G5409" s="73">
        <v>10</v>
      </c>
      <c r="H5409" s="12">
        <v>0</v>
      </c>
      <c r="I5409" s="12">
        <v>246</v>
      </c>
      <c r="J5409" s="12">
        <v>0</v>
      </c>
      <c r="K5409" s="12">
        <v>0</v>
      </c>
      <c r="L5409" s="12">
        <v>0</v>
      </c>
      <c r="M5409" s="12">
        <v>0</v>
      </c>
      <c r="N5409" s="12">
        <v>0</v>
      </c>
    </row>
    <row r="5410" spans="1:14">
      <c r="A5410" s="11" t="s">
        <v>1590</v>
      </c>
      <c r="B5410" s="12">
        <v>25</v>
      </c>
      <c r="C5410" s="12">
        <v>25</v>
      </c>
      <c r="D5410" s="12" t="s">
        <v>587</v>
      </c>
      <c r="E5410" s="12">
        <v>25</v>
      </c>
      <c r="F5410" s="73">
        <v>8</v>
      </c>
      <c r="G5410" s="73">
        <v>10</v>
      </c>
      <c r="H5410" s="12">
        <v>0</v>
      </c>
      <c r="I5410" s="12">
        <v>246</v>
      </c>
      <c r="J5410" s="12">
        <v>0</v>
      </c>
      <c r="K5410" s="12">
        <v>0</v>
      </c>
      <c r="L5410" s="12">
        <v>0</v>
      </c>
      <c r="M5410" s="12">
        <v>0</v>
      </c>
      <c r="N5410" s="12">
        <v>0</v>
      </c>
    </row>
    <row r="5411" spans="1:14">
      <c r="A5411" s="11" t="s">
        <v>1590</v>
      </c>
      <c r="B5411" s="12">
        <v>25</v>
      </c>
      <c r="C5411" s="12">
        <v>25</v>
      </c>
      <c r="D5411" s="12" t="s">
        <v>579</v>
      </c>
      <c r="E5411" s="12">
        <v>25</v>
      </c>
      <c r="F5411" s="73">
        <v>3</v>
      </c>
      <c r="G5411" s="73">
        <v>10</v>
      </c>
      <c r="H5411" s="12">
        <v>0</v>
      </c>
      <c r="I5411" s="12">
        <v>246</v>
      </c>
      <c r="J5411" s="12">
        <v>0</v>
      </c>
      <c r="K5411" s="12">
        <v>0</v>
      </c>
      <c r="L5411" s="12">
        <v>0</v>
      </c>
      <c r="M5411" s="12">
        <v>0</v>
      </c>
      <c r="N5411" s="12">
        <v>0</v>
      </c>
    </row>
    <row r="5412" spans="1:14">
      <c r="A5412" s="11" t="s">
        <v>1590</v>
      </c>
      <c r="B5412" s="12">
        <v>25</v>
      </c>
      <c r="C5412" s="12">
        <v>25</v>
      </c>
      <c r="D5412" s="12" t="s">
        <v>573</v>
      </c>
      <c r="E5412" s="12">
        <v>25</v>
      </c>
      <c r="F5412" s="73">
        <v>1</v>
      </c>
      <c r="G5412" s="73">
        <v>60</v>
      </c>
      <c r="H5412" s="12">
        <v>0</v>
      </c>
      <c r="I5412" s="12">
        <v>246</v>
      </c>
      <c r="J5412" s="12">
        <v>0</v>
      </c>
      <c r="K5412" s="12">
        <v>0</v>
      </c>
      <c r="L5412" s="12">
        <v>0</v>
      </c>
      <c r="M5412" s="12">
        <v>0</v>
      </c>
      <c r="N5412" s="12">
        <v>0</v>
      </c>
    </row>
    <row r="5413" spans="1:14">
      <c r="A5413" s="11" t="s">
        <v>1590</v>
      </c>
      <c r="B5413" s="12">
        <v>25</v>
      </c>
      <c r="C5413" s="12">
        <v>25</v>
      </c>
      <c r="D5413" s="12" t="s">
        <v>543</v>
      </c>
      <c r="E5413" s="12">
        <v>25</v>
      </c>
      <c r="F5413" s="73">
        <v>1</v>
      </c>
      <c r="G5413" s="73">
        <v>30</v>
      </c>
      <c r="H5413" s="12">
        <v>0</v>
      </c>
      <c r="I5413" s="12">
        <v>246</v>
      </c>
      <c r="J5413" s="12">
        <v>0</v>
      </c>
      <c r="K5413" s="12">
        <v>0</v>
      </c>
      <c r="L5413" s="12">
        <v>0</v>
      </c>
      <c r="M5413" s="12">
        <v>0</v>
      </c>
      <c r="N5413" s="12">
        <v>0</v>
      </c>
    </row>
    <row r="5414" spans="1:14">
      <c r="A5414" s="11" t="s">
        <v>1590</v>
      </c>
      <c r="B5414" s="12">
        <v>25</v>
      </c>
      <c r="C5414" s="12">
        <v>25</v>
      </c>
      <c r="D5414" s="12" t="s">
        <v>542</v>
      </c>
      <c r="E5414" s="12">
        <v>25</v>
      </c>
      <c r="F5414" s="73">
        <v>1</v>
      </c>
      <c r="G5414" s="73">
        <v>30</v>
      </c>
      <c r="H5414" s="12">
        <v>0</v>
      </c>
      <c r="I5414" s="12">
        <v>246</v>
      </c>
      <c r="J5414" s="12">
        <v>0</v>
      </c>
      <c r="K5414" s="12">
        <v>0</v>
      </c>
      <c r="L5414" s="12">
        <v>0</v>
      </c>
      <c r="M5414" s="12">
        <v>0</v>
      </c>
      <c r="N5414" s="12">
        <v>0</v>
      </c>
    </row>
    <row r="5415" spans="1:14">
      <c r="A5415" s="11" t="s">
        <v>1590</v>
      </c>
      <c r="B5415" s="12">
        <v>25</v>
      </c>
      <c r="C5415" s="12">
        <v>25</v>
      </c>
      <c r="D5415" s="12" t="s">
        <v>541</v>
      </c>
      <c r="E5415" s="12">
        <v>25</v>
      </c>
      <c r="F5415" s="73">
        <v>1</v>
      </c>
      <c r="G5415" s="73">
        <v>30</v>
      </c>
      <c r="H5415" s="12">
        <v>0</v>
      </c>
      <c r="I5415" s="12">
        <v>246</v>
      </c>
      <c r="J5415" s="12">
        <v>0</v>
      </c>
      <c r="K5415" s="12">
        <v>0</v>
      </c>
      <c r="L5415" s="12">
        <v>0</v>
      </c>
      <c r="M5415" s="12">
        <v>0</v>
      </c>
      <c r="N5415" s="12">
        <v>0</v>
      </c>
    </row>
    <row r="5417" spans="1:14">
      <c r="A5417" s="11" t="s">
        <v>1591</v>
      </c>
      <c r="B5417" s="12">
        <v>25</v>
      </c>
      <c r="C5417" s="12">
        <v>25</v>
      </c>
      <c r="D5417" s="12" t="s">
        <v>576</v>
      </c>
      <c r="E5417" s="12">
        <v>25</v>
      </c>
      <c r="F5417" s="73">
        <v>5</v>
      </c>
      <c r="G5417" s="73">
        <v>10</v>
      </c>
      <c r="H5417" s="12">
        <v>0</v>
      </c>
      <c r="I5417" s="12">
        <v>246</v>
      </c>
      <c r="J5417" s="12">
        <v>0</v>
      </c>
      <c r="K5417" s="12">
        <v>0</v>
      </c>
      <c r="L5417" s="12">
        <v>0</v>
      </c>
      <c r="M5417" s="12">
        <v>0</v>
      </c>
      <c r="N5417" s="12">
        <v>0</v>
      </c>
    </row>
    <row r="5418" spans="1:14">
      <c r="A5418" s="11" t="s">
        <v>1591</v>
      </c>
      <c r="B5418" s="12">
        <v>25</v>
      </c>
      <c r="C5418" s="12">
        <v>25</v>
      </c>
      <c r="D5418" s="12" t="s">
        <v>574</v>
      </c>
      <c r="E5418" s="12">
        <v>25</v>
      </c>
      <c r="F5418" s="73">
        <v>5</v>
      </c>
      <c r="G5418" s="73">
        <v>10</v>
      </c>
      <c r="H5418" s="12">
        <v>0</v>
      </c>
      <c r="I5418" s="12">
        <v>246</v>
      </c>
      <c r="J5418" s="12">
        <v>0</v>
      </c>
      <c r="K5418" s="12">
        <v>0</v>
      </c>
      <c r="L5418" s="12">
        <v>0</v>
      </c>
      <c r="M5418" s="12">
        <v>0</v>
      </c>
      <c r="N5418" s="12">
        <v>0</v>
      </c>
    </row>
    <row r="5419" spans="1:14">
      <c r="A5419" s="11" t="s">
        <v>1591</v>
      </c>
      <c r="B5419" s="12">
        <v>25</v>
      </c>
      <c r="C5419" s="12">
        <v>25</v>
      </c>
      <c r="D5419" s="12" t="s">
        <v>577</v>
      </c>
      <c r="E5419" s="12">
        <v>25</v>
      </c>
      <c r="F5419" s="73">
        <v>8</v>
      </c>
      <c r="G5419" s="73">
        <v>10</v>
      </c>
      <c r="H5419" s="12">
        <v>0</v>
      </c>
      <c r="I5419" s="12">
        <v>246</v>
      </c>
      <c r="J5419" s="12">
        <v>0</v>
      </c>
      <c r="K5419" s="12">
        <v>0</v>
      </c>
      <c r="L5419" s="12">
        <v>0</v>
      </c>
      <c r="M5419" s="12">
        <v>0</v>
      </c>
      <c r="N5419" s="12">
        <v>0</v>
      </c>
    </row>
    <row r="5420" spans="1:14">
      <c r="A5420" s="11" t="s">
        <v>1591</v>
      </c>
      <c r="B5420" s="12">
        <v>25</v>
      </c>
      <c r="C5420" s="12">
        <v>25</v>
      </c>
      <c r="D5420" s="12" t="s">
        <v>572</v>
      </c>
      <c r="E5420" s="12">
        <v>25</v>
      </c>
      <c r="F5420" s="73">
        <v>5</v>
      </c>
      <c r="G5420" s="73">
        <v>10</v>
      </c>
      <c r="H5420" s="12">
        <v>0</v>
      </c>
      <c r="I5420" s="12">
        <v>246</v>
      </c>
      <c r="J5420" s="12">
        <v>0</v>
      </c>
      <c r="K5420" s="12">
        <v>0</v>
      </c>
      <c r="L5420" s="12">
        <v>0</v>
      </c>
      <c r="M5420" s="12">
        <v>0</v>
      </c>
      <c r="N5420" s="12">
        <v>0</v>
      </c>
    </row>
    <row r="5421" spans="1:14">
      <c r="A5421" s="11" t="s">
        <v>1591</v>
      </c>
      <c r="B5421" s="12">
        <v>25</v>
      </c>
      <c r="C5421" s="12">
        <v>25</v>
      </c>
      <c r="D5421" s="12" t="s">
        <v>587</v>
      </c>
      <c r="E5421" s="12">
        <v>25</v>
      </c>
      <c r="F5421" s="73">
        <v>8</v>
      </c>
      <c r="G5421" s="73">
        <v>10</v>
      </c>
      <c r="H5421" s="12">
        <v>0</v>
      </c>
      <c r="I5421" s="12">
        <v>246</v>
      </c>
      <c r="J5421" s="12">
        <v>0</v>
      </c>
      <c r="K5421" s="12">
        <v>0</v>
      </c>
      <c r="L5421" s="12">
        <v>0</v>
      </c>
      <c r="M5421" s="12">
        <v>0</v>
      </c>
      <c r="N5421" s="12">
        <v>0</v>
      </c>
    </row>
    <row r="5422" spans="1:14">
      <c r="A5422" s="11" t="s">
        <v>1591</v>
      </c>
      <c r="B5422" s="12">
        <v>25</v>
      </c>
      <c r="C5422" s="12">
        <v>25</v>
      </c>
      <c r="D5422" s="12" t="s">
        <v>579</v>
      </c>
      <c r="E5422" s="12">
        <v>25</v>
      </c>
      <c r="F5422" s="73">
        <v>3</v>
      </c>
      <c r="G5422" s="73">
        <v>10</v>
      </c>
      <c r="H5422" s="12">
        <v>0</v>
      </c>
      <c r="I5422" s="12">
        <v>246</v>
      </c>
      <c r="J5422" s="12">
        <v>0</v>
      </c>
      <c r="K5422" s="12">
        <v>0</v>
      </c>
      <c r="L5422" s="12">
        <v>0</v>
      </c>
      <c r="M5422" s="12">
        <v>0</v>
      </c>
      <c r="N5422" s="12">
        <v>0</v>
      </c>
    </row>
    <row r="5423" spans="1:14">
      <c r="A5423" s="11" t="s">
        <v>1591</v>
      </c>
      <c r="B5423" s="12">
        <v>25</v>
      </c>
      <c r="C5423" s="12">
        <v>25</v>
      </c>
      <c r="D5423" s="12" t="s">
        <v>586</v>
      </c>
      <c r="E5423" s="12">
        <v>25</v>
      </c>
      <c r="F5423" s="73">
        <v>1</v>
      </c>
      <c r="G5423" s="73">
        <v>60</v>
      </c>
      <c r="H5423" s="12">
        <v>0</v>
      </c>
      <c r="I5423" s="12">
        <v>246</v>
      </c>
      <c r="J5423" s="12">
        <v>0</v>
      </c>
      <c r="K5423" s="12">
        <v>0</v>
      </c>
      <c r="L5423" s="12">
        <v>0</v>
      </c>
      <c r="M5423" s="12">
        <v>0</v>
      </c>
      <c r="N5423" s="12">
        <v>0</v>
      </c>
    </row>
    <row r="5424" spans="1:14">
      <c r="A5424" s="11" t="s">
        <v>1591</v>
      </c>
      <c r="B5424" s="12">
        <v>25</v>
      </c>
      <c r="C5424" s="12">
        <v>25</v>
      </c>
      <c r="D5424" s="12" t="s">
        <v>543</v>
      </c>
      <c r="E5424" s="12">
        <v>25</v>
      </c>
      <c r="F5424" s="73">
        <v>1</v>
      </c>
      <c r="G5424" s="73">
        <v>30</v>
      </c>
      <c r="H5424" s="12">
        <v>0</v>
      </c>
      <c r="I5424" s="12">
        <v>246</v>
      </c>
      <c r="J5424" s="12">
        <v>0</v>
      </c>
      <c r="K5424" s="12">
        <v>0</v>
      </c>
      <c r="L5424" s="12">
        <v>0</v>
      </c>
      <c r="M5424" s="12">
        <v>0</v>
      </c>
      <c r="N5424" s="12">
        <v>0</v>
      </c>
    </row>
    <row r="5425" spans="1:14">
      <c r="A5425" s="11" t="s">
        <v>1591</v>
      </c>
      <c r="B5425" s="12">
        <v>25</v>
      </c>
      <c r="C5425" s="12">
        <v>25</v>
      </c>
      <c r="D5425" s="12" t="s">
        <v>542</v>
      </c>
      <c r="E5425" s="12">
        <v>25</v>
      </c>
      <c r="F5425" s="73">
        <v>1</v>
      </c>
      <c r="G5425" s="73">
        <v>30</v>
      </c>
      <c r="H5425" s="12">
        <v>0</v>
      </c>
      <c r="I5425" s="12">
        <v>246</v>
      </c>
      <c r="J5425" s="12">
        <v>0</v>
      </c>
      <c r="K5425" s="12">
        <v>0</v>
      </c>
      <c r="L5425" s="12">
        <v>0</v>
      </c>
      <c r="M5425" s="12">
        <v>0</v>
      </c>
      <c r="N5425" s="12">
        <v>0</v>
      </c>
    </row>
    <row r="5426" spans="1:14">
      <c r="A5426" s="11" t="s">
        <v>1591</v>
      </c>
      <c r="B5426" s="12">
        <v>25</v>
      </c>
      <c r="C5426" s="12">
        <v>25</v>
      </c>
      <c r="D5426" s="12" t="s">
        <v>541</v>
      </c>
      <c r="E5426" s="12">
        <v>25</v>
      </c>
      <c r="F5426" s="73">
        <v>1</v>
      </c>
      <c r="G5426" s="73">
        <v>30</v>
      </c>
      <c r="H5426" s="12">
        <v>0</v>
      </c>
      <c r="I5426" s="12">
        <v>246</v>
      </c>
      <c r="J5426" s="12">
        <v>0</v>
      </c>
      <c r="K5426" s="12">
        <v>0</v>
      </c>
      <c r="L5426" s="12">
        <v>0</v>
      </c>
      <c r="M5426" s="12">
        <v>0</v>
      </c>
      <c r="N5426" s="12">
        <v>0</v>
      </c>
    </row>
    <row r="5428" spans="1:14">
      <c r="A5428" s="11" t="s">
        <v>1592</v>
      </c>
      <c r="B5428" s="12">
        <v>25</v>
      </c>
      <c r="C5428" s="12">
        <v>25</v>
      </c>
      <c r="D5428" s="12" t="s">
        <v>576</v>
      </c>
      <c r="E5428" s="12">
        <v>25</v>
      </c>
      <c r="F5428" s="73">
        <v>5</v>
      </c>
      <c r="G5428" s="73">
        <v>10</v>
      </c>
      <c r="H5428" s="12">
        <v>0</v>
      </c>
      <c r="I5428" s="12">
        <v>246</v>
      </c>
      <c r="J5428" s="12">
        <v>0</v>
      </c>
      <c r="K5428" s="12">
        <v>0</v>
      </c>
      <c r="L5428" s="12">
        <v>0</v>
      </c>
      <c r="M5428" s="12">
        <v>0</v>
      </c>
      <c r="N5428" s="12">
        <v>0</v>
      </c>
    </row>
    <row r="5429" spans="1:14">
      <c r="A5429" s="11" t="s">
        <v>1592</v>
      </c>
      <c r="B5429" s="12">
        <v>25</v>
      </c>
      <c r="C5429" s="12">
        <v>25</v>
      </c>
      <c r="D5429" s="12" t="s">
        <v>574</v>
      </c>
      <c r="E5429" s="12">
        <v>25</v>
      </c>
      <c r="F5429" s="73">
        <v>5</v>
      </c>
      <c r="G5429" s="73">
        <v>10</v>
      </c>
      <c r="H5429" s="12">
        <v>0</v>
      </c>
      <c r="I5429" s="12">
        <v>246</v>
      </c>
      <c r="J5429" s="12">
        <v>0</v>
      </c>
      <c r="K5429" s="12">
        <v>0</v>
      </c>
      <c r="L5429" s="12">
        <v>0</v>
      </c>
      <c r="M5429" s="12">
        <v>0</v>
      </c>
      <c r="N5429" s="12">
        <v>0</v>
      </c>
    </row>
    <row r="5430" spans="1:14">
      <c r="A5430" s="11" t="s">
        <v>1592</v>
      </c>
      <c r="B5430" s="12">
        <v>25</v>
      </c>
      <c r="C5430" s="12">
        <v>25</v>
      </c>
      <c r="D5430" s="12" t="s">
        <v>577</v>
      </c>
      <c r="E5430" s="12">
        <v>25</v>
      </c>
      <c r="F5430" s="73">
        <v>8</v>
      </c>
      <c r="G5430" s="73">
        <v>10</v>
      </c>
      <c r="H5430" s="12">
        <v>0</v>
      </c>
      <c r="I5430" s="12">
        <v>246</v>
      </c>
      <c r="J5430" s="12">
        <v>0</v>
      </c>
      <c r="K5430" s="12">
        <v>0</v>
      </c>
      <c r="L5430" s="12">
        <v>0</v>
      </c>
      <c r="M5430" s="12">
        <v>0</v>
      </c>
      <c r="N5430" s="12">
        <v>0</v>
      </c>
    </row>
    <row r="5431" spans="1:14">
      <c r="A5431" s="11" t="s">
        <v>1592</v>
      </c>
      <c r="B5431" s="12">
        <v>25</v>
      </c>
      <c r="C5431" s="12">
        <v>25</v>
      </c>
      <c r="D5431" s="12" t="s">
        <v>572</v>
      </c>
      <c r="E5431" s="12">
        <v>25</v>
      </c>
      <c r="F5431" s="73">
        <v>5</v>
      </c>
      <c r="G5431" s="73">
        <v>10</v>
      </c>
      <c r="H5431" s="12">
        <v>0</v>
      </c>
      <c r="I5431" s="12">
        <v>246</v>
      </c>
      <c r="J5431" s="12">
        <v>0</v>
      </c>
      <c r="K5431" s="12">
        <v>0</v>
      </c>
      <c r="L5431" s="12">
        <v>0</v>
      </c>
      <c r="M5431" s="12">
        <v>0</v>
      </c>
      <c r="N5431" s="12">
        <v>0</v>
      </c>
    </row>
    <row r="5432" spans="1:14">
      <c r="A5432" s="11" t="s">
        <v>1592</v>
      </c>
      <c r="B5432" s="12">
        <v>25</v>
      </c>
      <c r="C5432" s="12">
        <v>25</v>
      </c>
      <c r="D5432" s="12" t="s">
        <v>587</v>
      </c>
      <c r="E5432" s="12">
        <v>25</v>
      </c>
      <c r="F5432" s="73">
        <v>8</v>
      </c>
      <c r="G5432" s="73">
        <v>10</v>
      </c>
      <c r="H5432" s="12">
        <v>0</v>
      </c>
      <c r="I5432" s="12">
        <v>246</v>
      </c>
      <c r="J5432" s="12">
        <v>0</v>
      </c>
      <c r="K5432" s="12">
        <v>0</v>
      </c>
      <c r="L5432" s="12">
        <v>0</v>
      </c>
      <c r="M5432" s="12">
        <v>0</v>
      </c>
      <c r="N5432" s="12">
        <v>0</v>
      </c>
    </row>
    <row r="5433" spans="1:14">
      <c r="A5433" s="11" t="s">
        <v>1592</v>
      </c>
      <c r="B5433" s="12">
        <v>25</v>
      </c>
      <c r="C5433" s="12">
        <v>25</v>
      </c>
      <c r="D5433" s="12" t="s">
        <v>579</v>
      </c>
      <c r="E5433" s="12">
        <v>25</v>
      </c>
      <c r="F5433" s="73">
        <v>3</v>
      </c>
      <c r="G5433" s="73">
        <v>10</v>
      </c>
      <c r="H5433" s="12">
        <v>0</v>
      </c>
      <c r="I5433" s="12">
        <v>246</v>
      </c>
      <c r="J5433" s="12">
        <v>0</v>
      </c>
      <c r="K5433" s="12">
        <v>0</v>
      </c>
      <c r="L5433" s="12">
        <v>0</v>
      </c>
      <c r="M5433" s="12">
        <v>0</v>
      </c>
      <c r="N5433" s="12">
        <v>0</v>
      </c>
    </row>
    <row r="5434" spans="1:14">
      <c r="A5434" s="11" t="s">
        <v>1592</v>
      </c>
      <c r="B5434" s="12">
        <v>25</v>
      </c>
      <c r="C5434" s="12">
        <v>25</v>
      </c>
      <c r="D5434" s="12" t="s">
        <v>571</v>
      </c>
      <c r="E5434" s="12">
        <v>25</v>
      </c>
      <c r="F5434" s="73">
        <v>1</v>
      </c>
      <c r="G5434" s="73">
        <v>60</v>
      </c>
      <c r="H5434" s="12">
        <v>0</v>
      </c>
      <c r="I5434" s="12">
        <v>246</v>
      </c>
      <c r="J5434" s="12">
        <v>0</v>
      </c>
      <c r="K5434" s="12">
        <v>0</v>
      </c>
      <c r="L5434" s="12">
        <v>0</v>
      </c>
      <c r="M5434" s="12">
        <v>0</v>
      </c>
      <c r="N5434" s="12">
        <v>0</v>
      </c>
    </row>
    <row r="5435" spans="1:14">
      <c r="A5435" s="11" t="s">
        <v>1592</v>
      </c>
      <c r="B5435" s="12">
        <v>25</v>
      </c>
      <c r="C5435" s="12">
        <v>25</v>
      </c>
      <c r="D5435" s="12" t="s">
        <v>543</v>
      </c>
      <c r="E5435" s="12">
        <v>25</v>
      </c>
      <c r="F5435" s="73">
        <v>1</v>
      </c>
      <c r="G5435" s="73">
        <v>30</v>
      </c>
      <c r="H5435" s="12">
        <v>0</v>
      </c>
      <c r="I5435" s="12">
        <v>246</v>
      </c>
      <c r="J5435" s="12">
        <v>0</v>
      </c>
      <c r="K5435" s="12">
        <v>0</v>
      </c>
      <c r="L5435" s="12">
        <v>0</v>
      </c>
      <c r="M5435" s="12">
        <v>0</v>
      </c>
      <c r="N5435" s="12">
        <v>0</v>
      </c>
    </row>
    <row r="5436" spans="1:14">
      <c r="A5436" s="11" t="s">
        <v>1592</v>
      </c>
      <c r="B5436" s="12">
        <v>25</v>
      </c>
      <c r="C5436" s="12">
        <v>25</v>
      </c>
      <c r="D5436" s="12" t="s">
        <v>542</v>
      </c>
      <c r="E5436" s="12">
        <v>25</v>
      </c>
      <c r="F5436" s="73">
        <v>1</v>
      </c>
      <c r="G5436" s="73">
        <v>30</v>
      </c>
      <c r="H5436" s="12">
        <v>0</v>
      </c>
      <c r="I5436" s="12">
        <v>246</v>
      </c>
      <c r="J5436" s="12">
        <v>0</v>
      </c>
      <c r="K5436" s="12">
        <v>0</v>
      </c>
      <c r="L5436" s="12">
        <v>0</v>
      </c>
      <c r="M5436" s="12">
        <v>0</v>
      </c>
      <c r="N5436" s="12">
        <v>0</v>
      </c>
    </row>
    <row r="5437" spans="1:14">
      <c r="A5437" s="11" t="s">
        <v>1592</v>
      </c>
      <c r="B5437" s="12">
        <v>25</v>
      </c>
      <c r="C5437" s="12">
        <v>25</v>
      </c>
      <c r="D5437" s="12" t="s">
        <v>541</v>
      </c>
      <c r="E5437" s="12">
        <v>25</v>
      </c>
      <c r="F5437" s="73">
        <v>1</v>
      </c>
      <c r="G5437" s="73">
        <v>30</v>
      </c>
      <c r="H5437" s="12">
        <v>0</v>
      </c>
      <c r="I5437" s="12">
        <v>246</v>
      </c>
      <c r="J5437" s="12">
        <v>0</v>
      </c>
      <c r="K5437" s="12">
        <v>0</v>
      </c>
      <c r="L5437" s="12">
        <v>0</v>
      </c>
      <c r="M5437" s="12">
        <v>0</v>
      </c>
      <c r="N5437" s="12">
        <v>0</v>
      </c>
    </row>
    <row r="5439" spans="1:14">
      <c r="A5439" s="11" t="s">
        <v>1593</v>
      </c>
      <c r="B5439" s="12">
        <v>25</v>
      </c>
      <c r="C5439" s="12">
        <v>25</v>
      </c>
      <c r="D5439" s="12" t="s">
        <v>576</v>
      </c>
      <c r="E5439" s="12">
        <v>25</v>
      </c>
      <c r="F5439" s="73">
        <v>5</v>
      </c>
      <c r="G5439" s="73">
        <v>10</v>
      </c>
      <c r="H5439" s="12">
        <v>0</v>
      </c>
      <c r="I5439" s="12">
        <v>246</v>
      </c>
      <c r="J5439" s="12">
        <v>0</v>
      </c>
      <c r="K5439" s="12">
        <v>0</v>
      </c>
      <c r="L5439" s="12">
        <v>0</v>
      </c>
      <c r="M5439" s="12">
        <v>0</v>
      </c>
      <c r="N5439" s="12">
        <v>0</v>
      </c>
    </row>
    <row r="5440" spans="1:14">
      <c r="A5440" s="11" t="s">
        <v>1593</v>
      </c>
      <c r="B5440" s="12">
        <v>25</v>
      </c>
      <c r="C5440" s="12">
        <v>25</v>
      </c>
      <c r="D5440" s="12" t="s">
        <v>574</v>
      </c>
      <c r="E5440" s="12">
        <v>25</v>
      </c>
      <c r="F5440" s="73">
        <v>5</v>
      </c>
      <c r="G5440" s="73">
        <v>10</v>
      </c>
      <c r="H5440" s="12">
        <v>0</v>
      </c>
      <c r="I5440" s="12">
        <v>246</v>
      </c>
      <c r="J5440" s="12">
        <v>0</v>
      </c>
      <c r="K5440" s="12">
        <v>0</v>
      </c>
      <c r="L5440" s="12">
        <v>0</v>
      </c>
      <c r="M5440" s="12">
        <v>0</v>
      </c>
      <c r="N5440" s="12">
        <v>0</v>
      </c>
    </row>
    <row r="5441" spans="1:14">
      <c r="A5441" s="11" t="s">
        <v>1593</v>
      </c>
      <c r="B5441" s="12">
        <v>25</v>
      </c>
      <c r="C5441" s="12">
        <v>25</v>
      </c>
      <c r="D5441" s="12" t="s">
        <v>577</v>
      </c>
      <c r="E5441" s="12">
        <v>25</v>
      </c>
      <c r="F5441" s="73">
        <v>8</v>
      </c>
      <c r="G5441" s="73">
        <v>10</v>
      </c>
      <c r="H5441" s="12">
        <v>0</v>
      </c>
      <c r="I5441" s="12">
        <v>246</v>
      </c>
      <c r="J5441" s="12">
        <v>0</v>
      </c>
      <c r="K5441" s="12">
        <v>0</v>
      </c>
      <c r="L5441" s="12">
        <v>0</v>
      </c>
      <c r="M5441" s="12">
        <v>0</v>
      </c>
      <c r="N5441" s="12">
        <v>0</v>
      </c>
    </row>
    <row r="5442" spans="1:14">
      <c r="A5442" s="11" t="s">
        <v>1593</v>
      </c>
      <c r="B5442" s="12">
        <v>25</v>
      </c>
      <c r="C5442" s="12">
        <v>25</v>
      </c>
      <c r="D5442" s="12" t="s">
        <v>572</v>
      </c>
      <c r="E5442" s="12">
        <v>25</v>
      </c>
      <c r="F5442" s="73">
        <v>5</v>
      </c>
      <c r="G5442" s="73">
        <v>10</v>
      </c>
      <c r="H5442" s="12">
        <v>0</v>
      </c>
      <c r="I5442" s="12">
        <v>246</v>
      </c>
      <c r="J5442" s="12">
        <v>0</v>
      </c>
      <c r="K5442" s="12">
        <v>0</v>
      </c>
      <c r="L5442" s="12">
        <v>0</v>
      </c>
      <c r="M5442" s="12">
        <v>0</v>
      </c>
      <c r="N5442" s="12">
        <v>0</v>
      </c>
    </row>
    <row r="5443" spans="1:14">
      <c r="A5443" s="11" t="s">
        <v>1593</v>
      </c>
      <c r="B5443" s="12">
        <v>25</v>
      </c>
      <c r="C5443" s="12">
        <v>25</v>
      </c>
      <c r="D5443" s="12" t="s">
        <v>587</v>
      </c>
      <c r="E5443" s="12">
        <v>25</v>
      </c>
      <c r="F5443" s="73">
        <v>8</v>
      </c>
      <c r="G5443" s="73">
        <v>10</v>
      </c>
      <c r="H5443" s="12">
        <v>0</v>
      </c>
      <c r="I5443" s="12">
        <v>246</v>
      </c>
      <c r="J5443" s="12">
        <v>0</v>
      </c>
      <c r="K5443" s="12">
        <v>0</v>
      </c>
      <c r="L5443" s="12">
        <v>0</v>
      </c>
      <c r="M5443" s="12">
        <v>0</v>
      </c>
      <c r="N5443" s="12">
        <v>0</v>
      </c>
    </row>
    <row r="5444" spans="1:14">
      <c r="A5444" s="11" t="s">
        <v>1593</v>
      </c>
      <c r="B5444" s="12">
        <v>25</v>
      </c>
      <c r="C5444" s="12">
        <v>25</v>
      </c>
      <c r="D5444" s="12" t="s">
        <v>579</v>
      </c>
      <c r="E5444" s="12">
        <v>25</v>
      </c>
      <c r="F5444" s="73">
        <v>3</v>
      </c>
      <c r="G5444" s="73">
        <v>10</v>
      </c>
      <c r="H5444" s="12">
        <v>0</v>
      </c>
      <c r="I5444" s="12">
        <v>246</v>
      </c>
      <c r="J5444" s="12">
        <v>0</v>
      </c>
      <c r="K5444" s="12">
        <v>0</v>
      </c>
      <c r="L5444" s="12">
        <v>0</v>
      </c>
      <c r="M5444" s="12">
        <v>0</v>
      </c>
      <c r="N5444" s="12">
        <v>0</v>
      </c>
    </row>
    <row r="5445" spans="1:14">
      <c r="A5445" s="11" t="s">
        <v>1593</v>
      </c>
      <c r="B5445" s="12">
        <v>25</v>
      </c>
      <c r="C5445" s="12">
        <v>25</v>
      </c>
      <c r="D5445" s="12" t="s">
        <v>575</v>
      </c>
      <c r="E5445" s="12">
        <v>25</v>
      </c>
      <c r="F5445" s="73">
        <v>1</v>
      </c>
      <c r="G5445" s="73">
        <v>60</v>
      </c>
      <c r="H5445" s="12">
        <v>0</v>
      </c>
      <c r="I5445" s="12">
        <v>246</v>
      </c>
      <c r="J5445" s="12">
        <v>0</v>
      </c>
      <c r="K5445" s="12">
        <v>0</v>
      </c>
      <c r="L5445" s="12">
        <v>0</v>
      </c>
      <c r="M5445" s="12">
        <v>0</v>
      </c>
      <c r="N5445" s="12">
        <v>0</v>
      </c>
    </row>
    <row r="5446" spans="1:14">
      <c r="A5446" s="11" t="s">
        <v>1593</v>
      </c>
      <c r="B5446" s="12">
        <v>25</v>
      </c>
      <c r="C5446" s="12">
        <v>25</v>
      </c>
      <c r="D5446" s="12" t="s">
        <v>543</v>
      </c>
      <c r="E5446" s="12">
        <v>25</v>
      </c>
      <c r="F5446" s="73">
        <v>1</v>
      </c>
      <c r="G5446" s="73">
        <v>30</v>
      </c>
      <c r="H5446" s="12">
        <v>0</v>
      </c>
      <c r="I5446" s="12">
        <v>246</v>
      </c>
      <c r="J5446" s="12">
        <v>0</v>
      </c>
      <c r="K5446" s="12">
        <v>0</v>
      </c>
      <c r="L5446" s="12">
        <v>0</v>
      </c>
      <c r="M5446" s="12">
        <v>0</v>
      </c>
      <c r="N5446" s="12">
        <v>0</v>
      </c>
    </row>
    <row r="5447" spans="1:14">
      <c r="A5447" s="11" t="s">
        <v>1593</v>
      </c>
      <c r="B5447" s="12">
        <v>25</v>
      </c>
      <c r="C5447" s="12">
        <v>25</v>
      </c>
      <c r="D5447" s="12" t="s">
        <v>542</v>
      </c>
      <c r="E5447" s="12">
        <v>25</v>
      </c>
      <c r="F5447" s="73">
        <v>1</v>
      </c>
      <c r="G5447" s="73">
        <v>30</v>
      </c>
      <c r="H5447" s="12">
        <v>0</v>
      </c>
      <c r="I5447" s="12">
        <v>246</v>
      </c>
      <c r="J5447" s="12">
        <v>0</v>
      </c>
      <c r="K5447" s="12">
        <v>0</v>
      </c>
      <c r="L5447" s="12">
        <v>0</v>
      </c>
      <c r="M5447" s="12">
        <v>0</v>
      </c>
      <c r="N5447" s="12">
        <v>0</v>
      </c>
    </row>
    <row r="5448" spans="1:14">
      <c r="A5448" s="11" t="s">
        <v>1593</v>
      </c>
      <c r="B5448" s="12">
        <v>25</v>
      </c>
      <c r="C5448" s="12">
        <v>25</v>
      </c>
      <c r="D5448" s="12" t="s">
        <v>541</v>
      </c>
      <c r="E5448" s="12">
        <v>25</v>
      </c>
      <c r="F5448" s="73">
        <v>1</v>
      </c>
      <c r="G5448" s="73">
        <v>30</v>
      </c>
      <c r="H5448" s="12">
        <v>0</v>
      </c>
      <c r="I5448" s="12">
        <v>246</v>
      </c>
      <c r="J5448" s="12">
        <v>0</v>
      </c>
      <c r="K5448" s="12">
        <v>0</v>
      </c>
      <c r="L5448" s="12">
        <v>0</v>
      </c>
      <c r="M5448" s="12">
        <v>0</v>
      </c>
      <c r="N5448" s="12">
        <v>0</v>
      </c>
    </row>
    <row r="5450" spans="1:14">
      <c r="A5450" s="11" t="s">
        <v>1594</v>
      </c>
      <c r="B5450" s="12">
        <v>25</v>
      </c>
      <c r="C5450" s="12">
        <v>25</v>
      </c>
      <c r="D5450" s="12" t="s">
        <v>576</v>
      </c>
      <c r="E5450" s="12">
        <v>25</v>
      </c>
      <c r="F5450" s="73">
        <v>5</v>
      </c>
      <c r="G5450" s="73">
        <v>10</v>
      </c>
      <c r="H5450" s="12">
        <v>0</v>
      </c>
      <c r="I5450" s="12">
        <v>246</v>
      </c>
      <c r="J5450" s="12">
        <v>0</v>
      </c>
      <c r="K5450" s="12">
        <v>0</v>
      </c>
      <c r="L5450" s="12">
        <v>0</v>
      </c>
      <c r="M5450" s="12">
        <v>0</v>
      </c>
      <c r="N5450" s="12">
        <v>0</v>
      </c>
    </row>
    <row r="5451" spans="1:14">
      <c r="A5451" s="11" t="s">
        <v>1594</v>
      </c>
      <c r="B5451" s="12">
        <v>25</v>
      </c>
      <c r="C5451" s="12">
        <v>25</v>
      </c>
      <c r="D5451" s="12" t="s">
        <v>574</v>
      </c>
      <c r="E5451" s="12">
        <v>25</v>
      </c>
      <c r="F5451" s="73">
        <v>5</v>
      </c>
      <c r="G5451" s="73">
        <v>10</v>
      </c>
      <c r="H5451" s="12">
        <v>0</v>
      </c>
      <c r="I5451" s="12">
        <v>246</v>
      </c>
      <c r="J5451" s="12">
        <v>0</v>
      </c>
      <c r="K5451" s="12">
        <v>0</v>
      </c>
      <c r="L5451" s="12">
        <v>0</v>
      </c>
      <c r="M5451" s="12">
        <v>0</v>
      </c>
      <c r="N5451" s="12">
        <v>0</v>
      </c>
    </row>
    <row r="5452" spans="1:14">
      <c r="A5452" s="11" t="s">
        <v>1594</v>
      </c>
      <c r="B5452" s="12">
        <v>25</v>
      </c>
      <c r="C5452" s="12">
        <v>25</v>
      </c>
      <c r="D5452" s="12" t="s">
        <v>577</v>
      </c>
      <c r="E5452" s="12">
        <v>25</v>
      </c>
      <c r="F5452" s="73">
        <v>8</v>
      </c>
      <c r="G5452" s="73">
        <v>10</v>
      </c>
      <c r="H5452" s="12">
        <v>0</v>
      </c>
      <c r="I5452" s="12">
        <v>246</v>
      </c>
      <c r="J5452" s="12">
        <v>0</v>
      </c>
      <c r="K5452" s="12">
        <v>0</v>
      </c>
      <c r="L5452" s="12">
        <v>0</v>
      </c>
      <c r="M5452" s="12">
        <v>0</v>
      </c>
      <c r="N5452" s="12">
        <v>0</v>
      </c>
    </row>
    <row r="5453" spans="1:14">
      <c r="A5453" s="11" t="s">
        <v>1594</v>
      </c>
      <c r="B5453" s="12">
        <v>25</v>
      </c>
      <c r="C5453" s="12">
        <v>25</v>
      </c>
      <c r="D5453" s="12" t="s">
        <v>572</v>
      </c>
      <c r="E5453" s="12">
        <v>25</v>
      </c>
      <c r="F5453" s="73">
        <v>5</v>
      </c>
      <c r="G5453" s="73">
        <v>10</v>
      </c>
      <c r="H5453" s="12">
        <v>0</v>
      </c>
      <c r="I5453" s="12">
        <v>246</v>
      </c>
      <c r="J5453" s="12">
        <v>0</v>
      </c>
      <c r="K5453" s="12">
        <v>0</v>
      </c>
      <c r="L5453" s="12">
        <v>0</v>
      </c>
      <c r="M5453" s="12">
        <v>0</v>
      </c>
      <c r="N5453" s="12">
        <v>0</v>
      </c>
    </row>
    <row r="5454" spans="1:14">
      <c r="A5454" s="11" t="s">
        <v>1594</v>
      </c>
      <c r="B5454" s="12">
        <v>25</v>
      </c>
      <c r="C5454" s="12">
        <v>25</v>
      </c>
      <c r="D5454" s="12" t="s">
        <v>587</v>
      </c>
      <c r="E5454" s="12">
        <v>25</v>
      </c>
      <c r="F5454" s="73">
        <v>8</v>
      </c>
      <c r="G5454" s="73">
        <v>10</v>
      </c>
      <c r="H5454" s="12">
        <v>0</v>
      </c>
      <c r="I5454" s="12">
        <v>246</v>
      </c>
      <c r="J5454" s="12">
        <v>0</v>
      </c>
      <c r="K5454" s="12">
        <v>0</v>
      </c>
      <c r="L5454" s="12">
        <v>0</v>
      </c>
      <c r="M5454" s="12">
        <v>0</v>
      </c>
      <c r="N5454" s="12">
        <v>0</v>
      </c>
    </row>
    <row r="5455" spans="1:14">
      <c r="A5455" s="11" t="s">
        <v>1594</v>
      </c>
      <c r="B5455" s="12">
        <v>25</v>
      </c>
      <c r="C5455" s="12">
        <v>25</v>
      </c>
      <c r="D5455" s="12" t="s">
        <v>579</v>
      </c>
      <c r="E5455" s="12">
        <v>25</v>
      </c>
      <c r="F5455" s="73">
        <v>3</v>
      </c>
      <c r="G5455" s="73">
        <v>10</v>
      </c>
      <c r="H5455" s="12">
        <v>0</v>
      </c>
      <c r="I5455" s="12">
        <v>246</v>
      </c>
      <c r="J5455" s="12">
        <v>0</v>
      </c>
      <c r="K5455" s="12">
        <v>0</v>
      </c>
      <c r="L5455" s="12">
        <v>0</v>
      </c>
      <c r="M5455" s="12">
        <v>0</v>
      </c>
      <c r="N5455" s="12">
        <v>0</v>
      </c>
    </row>
    <row r="5456" spans="1:14">
      <c r="A5456" s="11" t="s">
        <v>1594</v>
      </c>
      <c r="B5456" s="12">
        <v>25</v>
      </c>
      <c r="C5456" s="12">
        <v>25</v>
      </c>
      <c r="D5456" s="12" t="s">
        <v>573</v>
      </c>
      <c r="E5456" s="12">
        <v>25</v>
      </c>
      <c r="F5456" s="73">
        <v>1</v>
      </c>
      <c r="G5456" s="73">
        <v>60</v>
      </c>
      <c r="H5456" s="12">
        <v>0</v>
      </c>
      <c r="I5456" s="12">
        <v>246</v>
      </c>
      <c r="J5456" s="12">
        <v>0</v>
      </c>
      <c r="K5456" s="12">
        <v>0</v>
      </c>
      <c r="L5456" s="12">
        <v>0</v>
      </c>
      <c r="M5456" s="12">
        <v>0</v>
      </c>
      <c r="N5456" s="12">
        <v>0</v>
      </c>
    </row>
    <row r="5457" spans="1:14">
      <c r="A5457" s="11" t="s">
        <v>1594</v>
      </c>
      <c r="B5457" s="12">
        <v>25</v>
      </c>
      <c r="C5457" s="12">
        <v>25</v>
      </c>
      <c r="D5457" s="12" t="s">
        <v>543</v>
      </c>
      <c r="E5457" s="12">
        <v>25</v>
      </c>
      <c r="F5457" s="73">
        <v>1</v>
      </c>
      <c r="G5457" s="73">
        <v>30</v>
      </c>
      <c r="H5457" s="12">
        <v>0</v>
      </c>
      <c r="I5457" s="12">
        <v>246</v>
      </c>
      <c r="J5457" s="12">
        <v>0</v>
      </c>
      <c r="K5457" s="12">
        <v>0</v>
      </c>
      <c r="L5457" s="12">
        <v>0</v>
      </c>
      <c r="M5457" s="12">
        <v>0</v>
      </c>
      <c r="N5457" s="12">
        <v>0</v>
      </c>
    </row>
    <row r="5458" spans="1:14">
      <c r="A5458" s="11" t="s">
        <v>1594</v>
      </c>
      <c r="B5458" s="12">
        <v>25</v>
      </c>
      <c r="C5458" s="12">
        <v>25</v>
      </c>
      <c r="D5458" s="12" t="s">
        <v>542</v>
      </c>
      <c r="E5458" s="12">
        <v>25</v>
      </c>
      <c r="F5458" s="73">
        <v>1</v>
      </c>
      <c r="G5458" s="73">
        <v>30</v>
      </c>
      <c r="H5458" s="12">
        <v>0</v>
      </c>
      <c r="I5458" s="12">
        <v>246</v>
      </c>
      <c r="J5458" s="12">
        <v>0</v>
      </c>
      <c r="K5458" s="12">
        <v>0</v>
      </c>
      <c r="L5458" s="12">
        <v>0</v>
      </c>
      <c r="M5458" s="12">
        <v>0</v>
      </c>
      <c r="N5458" s="12">
        <v>0</v>
      </c>
    </row>
    <row r="5459" spans="1:14">
      <c r="A5459" s="11" t="s">
        <v>1594</v>
      </c>
      <c r="B5459" s="12">
        <v>25</v>
      </c>
      <c r="C5459" s="12">
        <v>25</v>
      </c>
      <c r="D5459" s="12" t="s">
        <v>541</v>
      </c>
      <c r="E5459" s="12">
        <v>25</v>
      </c>
      <c r="F5459" s="73">
        <v>1</v>
      </c>
      <c r="G5459" s="73">
        <v>30</v>
      </c>
      <c r="H5459" s="12">
        <v>0</v>
      </c>
      <c r="I5459" s="12">
        <v>246</v>
      </c>
      <c r="J5459" s="12">
        <v>0</v>
      </c>
      <c r="K5459" s="12">
        <v>0</v>
      </c>
      <c r="L5459" s="12">
        <v>0</v>
      </c>
      <c r="M5459" s="12">
        <v>0</v>
      </c>
      <c r="N5459" s="12">
        <v>0</v>
      </c>
    </row>
    <row r="5461" spans="1:14">
      <c r="A5461" s="11" t="s">
        <v>1595</v>
      </c>
      <c r="B5461" s="12">
        <v>25</v>
      </c>
      <c r="C5461" s="12">
        <v>25</v>
      </c>
      <c r="D5461" s="12" t="s">
        <v>576</v>
      </c>
      <c r="E5461" s="12">
        <v>25</v>
      </c>
      <c r="F5461" s="73">
        <v>5</v>
      </c>
      <c r="G5461" s="73">
        <v>10</v>
      </c>
      <c r="H5461" s="12">
        <v>0</v>
      </c>
      <c r="I5461" s="12">
        <v>246</v>
      </c>
      <c r="J5461" s="12">
        <v>0</v>
      </c>
      <c r="K5461" s="12">
        <v>0</v>
      </c>
      <c r="L5461" s="12">
        <v>0</v>
      </c>
      <c r="M5461" s="12">
        <v>0</v>
      </c>
      <c r="N5461" s="12">
        <v>0</v>
      </c>
    </row>
    <row r="5462" spans="1:14">
      <c r="A5462" s="11" t="s">
        <v>1595</v>
      </c>
      <c r="B5462" s="12">
        <v>25</v>
      </c>
      <c r="C5462" s="12">
        <v>25</v>
      </c>
      <c r="D5462" s="12" t="s">
        <v>574</v>
      </c>
      <c r="E5462" s="12">
        <v>25</v>
      </c>
      <c r="F5462" s="73">
        <v>5</v>
      </c>
      <c r="G5462" s="73">
        <v>10</v>
      </c>
      <c r="H5462" s="12">
        <v>0</v>
      </c>
      <c r="I5462" s="12">
        <v>246</v>
      </c>
      <c r="J5462" s="12">
        <v>0</v>
      </c>
      <c r="K5462" s="12">
        <v>0</v>
      </c>
      <c r="L5462" s="12">
        <v>0</v>
      </c>
      <c r="M5462" s="12">
        <v>0</v>
      </c>
      <c r="N5462" s="12">
        <v>0</v>
      </c>
    </row>
    <row r="5463" spans="1:14">
      <c r="A5463" s="11" t="s">
        <v>1595</v>
      </c>
      <c r="B5463" s="12">
        <v>25</v>
      </c>
      <c r="C5463" s="12">
        <v>25</v>
      </c>
      <c r="D5463" s="12" t="s">
        <v>577</v>
      </c>
      <c r="E5463" s="12">
        <v>25</v>
      </c>
      <c r="F5463" s="73">
        <v>8</v>
      </c>
      <c r="G5463" s="73">
        <v>10</v>
      </c>
      <c r="H5463" s="12">
        <v>0</v>
      </c>
      <c r="I5463" s="12">
        <v>246</v>
      </c>
      <c r="J5463" s="12">
        <v>0</v>
      </c>
      <c r="K5463" s="12">
        <v>0</v>
      </c>
      <c r="L5463" s="12">
        <v>0</v>
      </c>
      <c r="M5463" s="12">
        <v>0</v>
      </c>
      <c r="N5463" s="12">
        <v>0</v>
      </c>
    </row>
    <row r="5464" spans="1:14">
      <c r="A5464" s="11" t="s">
        <v>1595</v>
      </c>
      <c r="B5464" s="12">
        <v>25</v>
      </c>
      <c r="C5464" s="12">
        <v>25</v>
      </c>
      <c r="D5464" s="12" t="s">
        <v>572</v>
      </c>
      <c r="E5464" s="12">
        <v>25</v>
      </c>
      <c r="F5464" s="73">
        <v>5</v>
      </c>
      <c r="G5464" s="73">
        <v>10</v>
      </c>
      <c r="H5464" s="12">
        <v>0</v>
      </c>
      <c r="I5464" s="12">
        <v>246</v>
      </c>
      <c r="J5464" s="12">
        <v>0</v>
      </c>
      <c r="K5464" s="12">
        <v>0</v>
      </c>
      <c r="L5464" s="12">
        <v>0</v>
      </c>
      <c r="M5464" s="12">
        <v>0</v>
      </c>
      <c r="N5464" s="12">
        <v>0</v>
      </c>
    </row>
    <row r="5465" spans="1:14">
      <c r="A5465" s="11" t="s">
        <v>1595</v>
      </c>
      <c r="B5465" s="12">
        <v>25</v>
      </c>
      <c r="C5465" s="12">
        <v>25</v>
      </c>
      <c r="D5465" s="12" t="s">
        <v>587</v>
      </c>
      <c r="E5465" s="12">
        <v>25</v>
      </c>
      <c r="F5465" s="73">
        <v>8</v>
      </c>
      <c r="G5465" s="73">
        <v>10</v>
      </c>
      <c r="H5465" s="12">
        <v>0</v>
      </c>
      <c r="I5465" s="12">
        <v>246</v>
      </c>
      <c r="J5465" s="12">
        <v>0</v>
      </c>
      <c r="K5465" s="12">
        <v>0</v>
      </c>
      <c r="L5465" s="12">
        <v>0</v>
      </c>
      <c r="M5465" s="12">
        <v>0</v>
      </c>
      <c r="N5465" s="12">
        <v>0</v>
      </c>
    </row>
    <row r="5466" spans="1:14">
      <c r="A5466" s="11" t="s">
        <v>1595</v>
      </c>
      <c r="B5466" s="12">
        <v>25</v>
      </c>
      <c r="C5466" s="12">
        <v>25</v>
      </c>
      <c r="D5466" s="12" t="s">
        <v>579</v>
      </c>
      <c r="E5466" s="12">
        <v>25</v>
      </c>
      <c r="F5466" s="73">
        <v>3</v>
      </c>
      <c r="G5466" s="73">
        <v>10</v>
      </c>
      <c r="H5466" s="12">
        <v>0</v>
      </c>
      <c r="I5466" s="12">
        <v>246</v>
      </c>
      <c r="J5466" s="12">
        <v>0</v>
      </c>
      <c r="K5466" s="12">
        <v>0</v>
      </c>
      <c r="L5466" s="12">
        <v>0</v>
      </c>
      <c r="M5466" s="12">
        <v>0</v>
      </c>
      <c r="N5466" s="12">
        <v>0</v>
      </c>
    </row>
    <row r="5467" spans="1:14">
      <c r="A5467" s="11" t="s">
        <v>1595</v>
      </c>
      <c r="B5467" s="12">
        <v>25</v>
      </c>
      <c r="C5467" s="12">
        <v>25</v>
      </c>
      <c r="D5467" s="12" t="s">
        <v>586</v>
      </c>
      <c r="E5467" s="12">
        <v>25</v>
      </c>
      <c r="F5467" s="73">
        <v>1</v>
      </c>
      <c r="G5467" s="73">
        <v>60</v>
      </c>
      <c r="H5467" s="12">
        <v>0</v>
      </c>
      <c r="I5467" s="12">
        <v>246</v>
      </c>
      <c r="J5467" s="12">
        <v>0</v>
      </c>
      <c r="K5467" s="12">
        <v>0</v>
      </c>
      <c r="L5467" s="12">
        <v>0</v>
      </c>
      <c r="M5467" s="12">
        <v>0</v>
      </c>
      <c r="N5467" s="12">
        <v>0</v>
      </c>
    </row>
    <row r="5468" spans="1:14">
      <c r="A5468" s="11" t="s">
        <v>1595</v>
      </c>
      <c r="B5468" s="12">
        <v>25</v>
      </c>
      <c r="C5468" s="12">
        <v>25</v>
      </c>
      <c r="D5468" s="12" t="s">
        <v>543</v>
      </c>
      <c r="E5468" s="12">
        <v>25</v>
      </c>
      <c r="F5468" s="73">
        <v>1</v>
      </c>
      <c r="G5468" s="73">
        <v>30</v>
      </c>
      <c r="H5468" s="12">
        <v>0</v>
      </c>
      <c r="I5468" s="12">
        <v>246</v>
      </c>
      <c r="J5468" s="12">
        <v>0</v>
      </c>
      <c r="K5468" s="12">
        <v>0</v>
      </c>
      <c r="L5468" s="12">
        <v>0</v>
      </c>
      <c r="M5468" s="12">
        <v>0</v>
      </c>
      <c r="N5468" s="12">
        <v>0</v>
      </c>
    </row>
    <row r="5469" spans="1:14">
      <c r="A5469" s="11" t="s">
        <v>1595</v>
      </c>
      <c r="B5469" s="12">
        <v>25</v>
      </c>
      <c r="C5469" s="12">
        <v>25</v>
      </c>
      <c r="D5469" s="12" t="s">
        <v>542</v>
      </c>
      <c r="E5469" s="12">
        <v>25</v>
      </c>
      <c r="F5469" s="73">
        <v>1</v>
      </c>
      <c r="G5469" s="73">
        <v>30</v>
      </c>
      <c r="H5469" s="12">
        <v>0</v>
      </c>
      <c r="I5469" s="12">
        <v>246</v>
      </c>
      <c r="J5469" s="12">
        <v>0</v>
      </c>
      <c r="K5469" s="12">
        <v>0</v>
      </c>
      <c r="L5469" s="12">
        <v>0</v>
      </c>
      <c r="M5469" s="12">
        <v>0</v>
      </c>
      <c r="N5469" s="12">
        <v>0</v>
      </c>
    </row>
    <row r="5470" spans="1:14">
      <c r="A5470" s="11" t="s">
        <v>1595</v>
      </c>
      <c r="B5470" s="12">
        <v>25</v>
      </c>
      <c r="C5470" s="12">
        <v>25</v>
      </c>
      <c r="D5470" s="12" t="s">
        <v>541</v>
      </c>
      <c r="E5470" s="12">
        <v>25</v>
      </c>
      <c r="F5470" s="73">
        <v>1</v>
      </c>
      <c r="G5470" s="73">
        <v>30</v>
      </c>
      <c r="H5470" s="12">
        <v>0</v>
      </c>
      <c r="I5470" s="12">
        <v>246</v>
      </c>
      <c r="J5470" s="12">
        <v>0</v>
      </c>
      <c r="K5470" s="12">
        <v>0</v>
      </c>
      <c r="L5470" s="12">
        <v>0</v>
      </c>
      <c r="M5470" s="12">
        <v>0</v>
      </c>
      <c r="N5470" s="12">
        <v>0</v>
      </c>
    </row>
    <row r="5472" spans="1:14">
      <c r="A5472" s="11" t="s">
        <v>1596</v>
      </c>
      <c r="B5472" s="12">
        <v>25</v>
      </c>
      <c r="C5472" s="12">
        <v>25</v>
      </c>
      <c r="D5472" s="12" t="s">
        <v>576</v>
      </c>
      <c r="E5472" s="12">
        <v>25</v>
      </c>
      <c r="F5472" s="73">
        <v>5</v>
      </c>
      <c r="G5472" s="73">
        <v>10</v>
      </c>
      <c r="H5472" s="12">
        <v>0</v>
      </c>
      <c r="I5472" s="12">
        <v>246</v>
      </c>
      <c r="J5472" s="12">
        <v>0</v>
      </c>
      <c r="K5472" s="12">
        <v>0</v>
      </c>
      <c r="L5472" s="12">
        <v>0</v>
      </c>
      <c r="M5472" s="12">
        <v>0</v>
      </c>
      <c r="N5472" s="12">
        <v>0</v>
      </c>
    </row>
    <row r="5473" spans="1:14">
      <c r="A5473" s="11" t="s">
        <v>1596</v>
      </c>
      <c r="B5473" s="12">
        <v>25</v>
      </c>
      <c r="C5473" s="12">
        <v>25</v>
      </c>
      <c r="D5473" s="12" t="s">
        <v>574</v>
      </c>
      <c r="E5473" s="12">
        <v>25</v>
      </c>
      <c r="F5473" s="73">
        <v>5</v>
      </c>
      <c r="G5473" s="73">
        <v>10</v>
      </c>
      <c r="H5473" s="12">
        <v>0</v>
      </c>
      <c r="I5473" s="12">
        <v>246</v>
      </c>
      <c r="J5473" s="12">
        <v>0</v>
      </c>
      <c r="K5473" s="12">
        <v>0</v>
      </c>
      <c r="L5473" s="12">
        <v>0</v>
      </c>
      <c r="M5473" s="12">
        <v>0</v>
      </c>
      <c r="N5473" s="12">
        <v>0</v>
      </c>
    </row>
    <row r="5474" spans="1:14">
      <c r="A5474" s="11" t="s">
        <v>1596</v>
      </c>
      <c r="B5474" s="12">
        <v>25</v>
      </c>
      <c r="C5474" s="12">
        <v>25</v>
      </c>
      <c r="D5474" s="12" t="s">
        <v>577</v>
      </c>
      <c r="E5474" s="12">
        <v>25</v>
      </c>
      <c r="F5474" s="73">
        <v>8</v>
      </c>
      <c r="G5474" s="73">
        <v>10</v>
      </c>
      <c r="H5474" s="12">
        <v>0</v>
      </c>
      <c r="I5474" s="12">
        <v>246</v>
      </c>
      <c r="J5474" s="12">
        <v>0</v>
      </c>
      <c r="K5474" s="12">
        <v>0</v>
      </c>
      <c r="L5474" s="12">
        <v>0</v>
      </c>
      <c r="M5474" s="12">
        <v>0</v>
      </c>
      <c r="N5474" s="12">
        <v>0</v>
      </c>
    </row>
    <row r="5475" spans="1:14">
      <c r="A5475" s="11" t="s">
        <v>1596</v>
      </c>
      <c r="B5475" s="12">
        <v>25</v>
      </c>
      <c r="C5475" s="12">
        <v>25</v>
      </c>
      <c r="D5475" s="12" t="s">
        <v>572</v>
      </c>
      <c r="E5475" s="12">
        <v>25</v>
      </c>
      <c r="F5475" s="73">
        <v>5</v>
      </c>
      <c r="G5475" s="73">
        <v>10</v>
      </c>
      <c r="H5475" s="12">
        <v>0</v>
      </c>
      <c r="I5475" s="12">
        <v>246</v>
      </c>
      <c r="J5475" s="12">
        <v>0</v>
      </c>
      <c r="K5475" s="12">
        <v>0</v>
      </c>
      <c r="L5475" s="12">
        <v>0</v>
      </c>
      <c r="M5475" s="12">
        <v>0</v>
      </c>
      <c r="N5475" s="12">
        <v>0</v>
      </c>
    </row>
    <row r="5476" spans="1:14">
      <c r="A5476" s="11" t="s">
        <v>1596</v>
      </c>
      <c r="B5476" s="12">
        <v>25</v>
      </c>
      <c r="C5476" s="12">
        <v>25</v>
      </c>
      <c r="D5476" s="12" t="s">
        <v>587</v>
      </c>
      <c r="E5476" s="12">
        <v>25</v>
      </c>
      <c r="F5476" s="73">
        <v>8</v>
      </c>
      <c r="G5476" s="73">
        <v>10</v>
      </c>
      <c r="H5476" s="12">
        <v>0</v>
      </c>
      <c r="I5476" s="12">
        <v>246</v>
      </c>
      <c r="J5476" s="12">
        <v>0</v>
      </c>
      <c r="K5476" s="12">
        <v>0</v>
      </c>
      <c r="L5476" s="12">
        <v>0</v>
      </c>
      <c r="M5476" s="12">
        <v>0</v>
      </c>
      <c r="N5476" s="12">
        <v>0</v>
      </c>
    </row>
    <row r="5477" spans="1:14">
      <c r="A5477" s="11" t="s">
        <v>1596</v>
      </c>
      <c r="B5477" s="12">
        <v>25</v>
      </c>
      <c r="C5477" s="12">
        <v>25</v>
      </c>
      <c r="D5477" s="12" t="s">
        <v>579</v>
      </c>
      <c r="E5477" s="12">
        <v>25</v>
      </c>
      <c r="F5477" s="73">
        <v>3</v>
      </c>
      <c r="G5477" s="73">
        <v>10</v>
      </c>
      <c r="H5477" s="12">
        <v>0</v>
      </c>
      <c r="I5477" s="12">
        <v>246</v>
      </c>
      <c r="J5477" s="12">
        <v>0</v>
      </c>
      <c r="K5477" s="12">
        <v>0</v>
      </c>
      <c r="L5477" s="12">
        <v>0</v>
      </c>
      <c r="M5477" s="12">
        <v>0</v>
      </c>
      <c r="N5477" s="12">
        <v>0</v>
      </c>
    </row>
    <row r="5478" spans="1:14">
      <c r="A5478" s="11" t="s">
        <v>1596</v>
      </c>
      <c r="B5478" s="12">
        <v>25</v>
      </c>
      <c r="C5478" s="12">
        <v>25</v>
      </c>
      <c r="D5478" s="12" t="s">
        <v>571</v>
      </c>
      <c r="E5478" s="12">
        <v>25</v>
      </c>
      <c r="F5478" s="73">
        <v>1</v>
      </c>
      <c r="G5478" s="73">
        <v>60</v>
      </c>
      <c r="H5478" s="12">
        <v>0</v>
      </c>
      <c r="I5478" s="12">
        <v>246</v>
      </c>
      <c r="J5478" s="12">
        <v>0</v>
      </c>
      <c r="K5478" s="12">
        <v>0</v>
      </c>
      <c r="L5478" s="12">
        <v>0</v>
      </c>
      <c r="M5478" s="12">
        <v>0</v>
      </c>
      <c r="N5478" s="12">
        <v>0</v>
      </c>
    </row>
    <row r="5479" spans="1:14">
      <c r="A5479" s="11" t="s">
        <v>1596</v>
      </c>
      <c r="B5479" s="12">
        <v>25</v>
      </c>
      <c r="C5479" s="12">
        <v>25</v>
      </c>
      <c r="D5479" s="12" t="s">
        <v>543</v>
      </c>
      <c r="E5479" s="12">
        <v>25</v>
      </c>
      <c r="F5479" s="73">
        <v>1</v>
      </c>
      <c r="G5479" s="73">
        <v>30</v>
      </c>
      <c r="H5479" s="12">
        <v>0</v>
      </c>
      <c r="I5479" s="12">
        <v>246</v>
      </c>
      <c r="J5479" s="12">
        <v>0</v>
      </c>
      <c r="K5479" s="12">
        <v>0</v>
      </c>
      <c r="L5479" s="12">
        <v>0</v>
      </c>
      <c r="M5479" s="12">
        <v>0</v>
      </c>
      <c r="N5479" s="12">
        <v>0</v>
      </c>
    </row>
    <row r="5480" spans="1:14">
      <c r="A5480" s="11" t="s">
        <v>1596</v>
      </c>
      <c r="B5480" s="12">
        <v>25</v>
      </c>
      <c r="C5480" s="12">
        <v>25</v>
      </c>
      <c r="D5480" s="12" t="s">
        <v>542</v>
      </c>
      <c r="E5480" s="12">
        <v>25</v>
      </c>
      <c r="F5480" s="73">
        <v>1</v>
      </c>
      <c r="G5480" s="73">
        <v>30</v>
      </c>
      <c r="H5480" s="12">
        <v>0</v>
      </c>
      <c r="I5480" s="12">
        <v>246</v>
      </c>
      <c r="J5480" s="12">
        <v>0</v>
      </c>
      <c r="K5480" s="12">
        <v>0</v>
      </c>
      <c r="L5480" s="12">
        <v>0</v>
      </c>
      <c r="M5480" s="12">
        <v>0</v>
      </c>
      <c r="N5480" s="12">
        <v>0</v>
      </c>
    </row>
    <row r="5481" spans="1:14">
      <c r="A5481" s="11" t="s">
        <v>1596</v>
      </c>
      <c r="B5481" s="12">
        <v>25</v>
      </c>
      <c r="C5481" s="12">
        <v>25</v>
      </c>
      <c r="D5481" s="12" t="s">
        <v>541</v>
      </c>
      <c r="E5481" s="12">
        <v>25</v>
      </c>
      <c r="F5481" s="73">
        <v>1</v>
      </c>
      <c r="G5481" s="73">
        <v>30</v>
      </c>
      <c r="H5481" s="12">
        <v>0</v>
      </c>
      <c r="I5481" s="12">
        <v>246</v>
      </c>
      <c r="J5481" s="12">
        <v>0</v>
      </c>
      <c r="K5481" s="12">
        <v>0</v>
      </c>
      <c r="L5481" s="12">
        <v>0</v>
      </c>
      <c r="M5481" s="12">
        <v>0</v>
      </c>
      <c r="N5481" s="12">
        <v>0</v>
      </c>
    </row>
    <row r="5483" spans="1:14">
      <c r="A5483" s="11" t="s">
        <v>1597</v>
      </c>
      <c r="B5483" s="12">
        <v>25</v>
      </c>
      <c r="C5483" s="12">
        <v>25</v>
      </c>
      <c r="D5483" s="12" t="s">
        <v>576</v>
      </c>
      <c r="E5483" s="12">
        <v>25</v>
      </c>
      <c r="F5483" s="73">
        <v>5</v>
      </c>
      <c r="G5483" s="73">
        <v>10</v>
      </c>
      <c r="H5483" s="12">
        <v>0</v>
      </c>
      <c r="I5483" s="12">
        <v>246</v>
      </c>
      <c r="J5483" s="12">
        <v>0</v>
      </c>
      <c r="K5483" s="12">
        <v>0</v>
      </c>
      <c r="L5483" s="12">
        <v>0</v>
      </c>
      <c r="M5483" s="12">
        <v>0</v>
      </c>
      <c r="N5483" s="12">
        <v>0</v>
      </c>
    </row>
    <row r="5484" spans="1:14">
      <c r="A5484" s="11" t="s">
        <v>1597</v>
      </c>
      <c r="B5484" s="12">
        <v>25</v>
      </c>
      <c r="C5484" s="12">
        <v>25</v>
      </c>
      <c r="D5484" s="12" t="s">
        <v>574</v>
      </c>
      <c r="E5484" s="12">
        <v>25</v>
      </c>
      <c r="F5484" s="73">
        <v>5</v>
      </c>
      <c r="G5484" s="73">
        <v>10</v>
      </c>
      <c r="H5484" s="12">
        <v>0</v>
      </c>
      <c r="I5484" s="12">
        <v>246</v>
      </c>
      <c r="J5484" s="12">
        <v>0</v>
      </c>
      <c r="K5484" s="12">
        <v>0</v>
      </c>
      <c r="L5484" s="12">
        <v>0</v>
      </c>
      <c r="M5484" s="12">
        <v>0</v>
      </c>
      <c r="N5484" s="12">
        <v>0</v>
      </c>
    </row>
    <row r="5485" spans="1:14">
      <c r="A5485" s="11" t="s">
        <v>1597</v>
      </c>
      <c r="B5485" s="12">
        <v>25</v>
      </c>
      <c r="C5485" s="12">
        <v>25</v>
      </c>
      <c r="D5485" s="12" t="s">
        <v>577</v>
      </c>
      <c r="E5485" s="12">
        <v>25</v>
      </c>
      <c r="F5485" s="73">
        <v>8</v>
      </c>
      <c r="G5485" s="73">
        <v>10</v>
      </c>
      <c r="H5485" s="12">
        <v>0</v>
      </c>
      <c r="I5485" s="12">
        <v>246</v>
      </c>
      <c r="J5485" s="12">
        <v>0</v>
      </c>
      <c r="K5485" s="12">
        <v>0</v>
      </c>
      <c r="L5485" s="12">
        <v>0</v>
      </c>
      <c r="M5485" s="12">
        <v>0</v>
      </c>
      <c r="N5485" s="12">
        <v>0</v>
      </c>
    </row>
    <row r="5486" spans="1:14">
      <c r="A5486" s="11" t="s">
        <v>1597</v>
      </c>
      <c r="B5486" s="12">
        <v>25</v>
      </c>
      <c r="C5486" s="12">
        <v>25</v>
      </c>
      <c r="D5486" s="12" t="s">
        <v>572</v>
      </c>
      <c r="E5486" s="12">
        <v>25</v>
      </c>
      <c r="F5486" s="73">
        <v>5</v>
      </c>
      <c r="G5486" s="73">
        <v>10</v>
      </c>
      <c r="H5486" s="12">
        <v>0</v>
      </c>
      <c r="I5486" s="12">
        <v>246</v>
      </c>
      <c r="J5486" s="12">
        <v>0</v>
      </c>
      <c r="K5486" s="12">
        <v>0</v>
      </c>
      <c r="L5486" s="12">
        <v>0</v>
      </c>
      <c r="M5486" s="12">
        <v>0</v>
      </c>
      <c r="N5486" s="12">
        <v>0</v>
      </c>
    </row>
    <row r="5487" spans="1:14">
      <c r="A5487" s="11" t="s">
        <v>1597</v>
      </c>
      <c r="B5487" s="12">
        <v>25</v>
      </c>
      <c r="C5487" s="12">
        <v>25</v>
      </c>
      <c r="D5487" s="12" t="s">
        <v>587</v>
      </c>
      <c r="E5487" s="12">
        <v>25</v>
      </c>
      <c r="F5487" s="73">
        <v>8</v>
      </c>
      <c r="G5487" s="73">
        <v>10</v>
      </c>
      <c r="H5487" s="12">
        <v>0</v>
      </c>
      <c r="I5487" s="12">
        <v>246</v>
      </c>
      <c r="J5487" s="12">
        <v>0</v>
      </c>
      <c r="K5487" s="12">
        <v>0</v>
      </c>
      <c r="L5487" s="12">
        <v>0</v>
      </c>
      <c r="M5487" s="12">
        <v>0</v>
      </c>
      <c r="N5487" s="12">
        <v>0</v>
      </c>
    </row>
    <row r="5488" spans="1:14">
      <c r="A5488" s="11" t="s">
        <v>1597</v>
      </c>
      <c r="B5488" s="12">
        <v>25</v>
      </c>
      <c r="C5488" s="12">
        <v>25</v>
      </c>
      <c r="D5488" s="12" t="s">
        <v>579</v>
      </c>
      <c r="E5488" s="12">
        <v>25</v>
      </c>
      <c r="F5488" s="73">
        <v>3</v>
      </c>
      <c r="G5488" s="73">
        <v>10</v>
      </c>
      <c r="H5488" s="12">
        <v>0</v>
      </c>
      <c r="I5488" s="12">
        <v>246</v>
      </c>
      <c r="J5488" s="12">
        <v>0</v>
      </c>
      <c r="K5488" s="12">
        <v>0</v>
      </c>
      <c r="L5488" s="12">
        <v>0</v>
      </c>
      <c r="M5488" s="12">
        <v>0</v>
      </c>
      <c r="N5488" s="12">
        <v>0</v>
      </c>
    </row>
    <row r="5489" spans="1:14">
      <c r="A5489" s="11" t="s">
        <v>1597</v>
      </c>
      <c r="B5489" s="12">
        <v>25</v>
      </c>
      <c r="C5489" s="12">
        <v>25</v>
      </c>
      <c r="D5489" s="12" t="s">
        <v>575</v>
      </c>
      <c r="E5489" s="12">
        <v>25</v>
      </c>
      <c r="F5489" s="73">
        <v>1</v>
      </c>
      <c r="G5489" s="73">
        <v>60</v>
      </c>
      <c r="H5489" s="12">
        <v>0</v>
      </c>
      <c r="I5489" s="12">
        <v>246</v>
      </c>
      <c r="J5489" s="12">
        <v>0</v>
      </c>
      <c r="K5489" s="12">
        <v>0</v>
      </c>
      <c r="L5489" s="12">
        <v>0</v>
      </c>
      <c r="M5489" s="12">
        <v>0</v>
      </c>
      <c r="N5489" s="12">
        <v>0</v>
      </c>
    </row>
    <row r="5490" spans="1:14">
      <c r="A5490" s="11" t="s">
        <v>1597</v>
      </c>
      <c r="B5490" s="12">
        <v>25</v>
      </c>
      <c r="C5490" s="12">
        <v>25</v>
      </c>
      <c r="D5490" s="12" t="s">
        <v>543</v>
      </c>
      <c r="E5490" s="12">
        <v>25</v>
      </c>
      <c r="F5490" s="73">
        <v>1</v>
      </c>
      <c r="G5490" s="73">
        <v>30</v>
      </c>
      <c r="H5490" s="12">
        <v>0</v>
      </c>
      <c r="I5490" s="12">
        <v>246</v>
      </c>
      <c r="J5490" s="12">
        <v>0</v>
      </c>
      <c r="K5490" s="12">
        <v>0</v>
      </c>
      <c r="L5490" s="12">
        <v>0</v>
      </c>
      <c r="M5490" s="12">
        <v>0</v>
      </c>
      <c r="N5490" s="12">
        <v>0</v>
      </c>
    </row>
    <row r="5491" spans="1:14">
      <c r="A5491" s="11" t="s">
        <v>1597</v>
      </c>
      <c r="B5491" s="12">
        <v>25</v>
      </c>
      <c r="C5491" s="12">
        <v>25</v>
      </c>
      <c r="D5491" s="12" t="s">
        <v>542</v>
      </c>
      <c r="E5491" s="12">
        <v>25</v>
      </c>
      <c r="F5491" s="73">
        <v>1</v>
      </c>
      <c r="G5491" s="73">
        <v>30</v>
      </c>
      <c r="H5491" s="12">
        <v>0</v>
      </c>
      <c r="I5491" s="12">
        <v>246</v>
      </c>
      <c r="J5491" s="12">
        <v>0</v>
      </c>
      <c r="K5491" s="12">
        <v>0</v>
      </c>
      <c r="L5491" s="12">
        <v>0</v>
      </c>
      <c r="M5491" s="12">
        <v>0</v>
      </c>
      <c r="N5491" s="12">
        <v>0</v>
      </c>
    </row>
    <row r="5492" spans="1:14">
      <c r="A5492" s="11" t="s">
        <v>1597</v>
      </c>
      <c r="B5492" s="12">
        <v>25</v>
      </c>
      <c r="C5492" s="12">
        <v>25</v>
      </c>
      <c r="D5492" s="12" t="s">
        <v>541</v>
      </c>
      <c r="E5492" s="12">
        <v>25</v>
      </c>
      <c r="F5492" s="73">
        <v>1</v>
      </c>
      <c r="G5492" s="73">
        <v>30</v>
      </c>
      <c r="H5492" s="12">
        <v>0</v>
      </c>
      <c r="I5492" s="12">
        <v>246</v>
      </c>
      <c r="J5492" s="12">
        <v>0</v>
      </c>
      <c r="K5492" s="12">
        <v>0</v>
      </c>
      <c r="L5492" s="12">
        <v>0</v>
      </c>
      <c r="M5492" s="12">
        <v>0</v>
      </c>
      <c r="N5492" s="12">
        <v>0</v>
      </c>
    </row>
    <row r="5494" spans="1:14">
      <c r="A5494" s="11" t="s">
        <v>1598</v>
      </c>
      <c r="B5494" s="12">
        <v>25</v>
      </c>
      <c r="C5494" s="12">
        <v>25</v>
      </c>
      <c r="D5494" s="12" t="s">
        <v>576</v>
      </c>
      <c r="E5494" s="12">
        <v>25</v>
      </c>
      <c r="F5494" s="73">
        <v>5</v>
      </c>
      <c r="G5494" s="73">
        <v>10</v>
      </c>
      <c r="H5494" s="12">
        <v>0</v>
      </c>
      <c r="I5494" s="12">
        <v>246</v>
      </c>
      <c r="J5494" s="12">
        <v>0</v>
      </c>
      <c r="K5494" s="12">
        <v>0</v>
      </c>
      <c r="L5494" s="12">
        <v>0</v>
      </c>
      <c r="M5494" s="12">
        <v>0</v>
      </c>
      <c r="N5494" s="12">
        <v>0</v>
      </c>
    </row>
    <row r="5495" spans="1:14">
      <c r="A5495" s="11" t="s">
        <v>1598</v>
      </c>
      <c r="B5495" s="12">
        <v>25</v>
      </c>
      <c r="C5495" s="12">
        <v>25</v>
      </c>
      <c r="D5495" s="12" t="s">
        <v>574</v>
      </c>
      <c r="E5495" s="12">
        <v>25</v>
      </c>
      <c r="F5495" s="73">
        <v>5</v>
      </c>
      <c r="G5495" s="73">
        <v>10</v>
      </c>
      <c r="H5495" s="12">
        <v>0</v>
      </c>
      <c r="I5495" s="12">
        <v>246</v>
      </c>
      <c r="J5495" s="12">
        <v>0</v>
      </c>
      <c r="K5495" s="12">
        <v>0</v>
      </c>
      <c r="L5495" s="12">
        <v>0</v>
      </c>
      <c r="M5495" s="12">
        <v>0</v>
      </c>
      <c r="N5495" s="12">
        <v>0</v>
      </c>
    </row>
    <row r="5496" spans="1:14">
      <c r="A5496" s="11" t="s">
        <v>1598</v>
      </c>
      <c r="B5496" s="12">
        <v>25</v>
      </c>
      <c r="C5496" s="12">
        <v>25</v>
      </c>
      <c r="D5496" s="12" t="s">
        <v>577</v>
      </c>
      <c r="E5496" s="12">
        <v>25</v>
      </c>
      <c r="F5496" s="73">
        <v>8</v>
      </c>
      <c r="G5496" s="73">
        <v>10</v>
      </c>
      <c r="H5496" s="12">
        <v>0</v>
      </c>
      <c r="I5496" s="12">
        <v>246</v>
      </c>
      <c r="J5496" s="12">
        <v>0</v>
      </c>
      <c r="K5496" s="12">
        <v>0</v>
      </c>
      <c r="L5496" s="12">
        <v>0</v>
      </c>
      <c r="M5496" s="12">
        <v>0</v>
      </c>
      <c r="N5496" s="12">
        <v>0</v>
      </c>
    </row>
    <row r="5497" spans="1:14">
      <c r="A5497" s="11" t="s">
        <v>1598</v>
      </c>
      <c r="B5497" s="12">
        <v>25</v>
      </c>
      <c r="C5497" s="12">
        <v>25</v>
      </c>
      <c r="D5497" s="12" t="s">
        <v>572</v>
      </c>
      <c r="E5497" s="12">
        <v>25</v>
      </c>
      <c r="F5497" s="73">
        <v>5</v>
      </c>
      <c r="G5497" s="73">
        <v>10</v>
      </c>
      <c r="H5497" s="12">
        <v>0</v>
      </c>
      <c r="I5497" s="12">
        <v>246</v>
      </c>
      <c r="J5497" s="12">
        <v>0</v>
      </c>
      <c r="K5497" s="12">
        <v>0</v>
      </c>
      <c r="L5497" s="12">
        <v>0</v>
      </c>
      <c r="M5497" s="12">
        <v>0</v>
      </c>
      <c r="N5497" s="12">
        <v>0</v>
      </c>
    </row>
    <row r="5498" spans="1:14">
      <c r="A5498" s="11" t="s">
        <v>1598</v>
      </c>
      <c r="B5498" s="12">
        <v>25</v>
      </c>
      <c r="C5498" s="12">
        <v>25</v>
      </c>
      <c r="D5498" s="12" t="s">
        <v>587</v>
      </c>
      <c r="E5498" s="12">
        <v>25</v>
      </c>
      <c r="F5498" s="73">
        <v>8</v>
      </c>
      <c r="G5498" s="73">
        <v>10</v>
      </c>
      <c r="H5498" s="12">
        <v>0</v>
      </c>
      <c r="I5498" s="12">
        <v>246</v>
      </c>
      <c r="J5498" s="12">
        <v>0</v>
      </c>
      <c r="K5498" s="12">
        <v>0</v>
      </c>
      <c r="L5498" s="12">
        <v>0</v>
      </c>
      <c r="M5498" s="12">
        <v>0</v>
      </c>
      <c r="N5498" s="12">
        <v>0</v>
      </c>
    </row>
    <row r="5499" spans="1:14">
      <c r="A5499" s="11" t="s">
        <v>1598</v>
      </c>
      <c r="B5499" s="12">
        <v>25</v>
      </c>
      <c r="C5499" s="12">
        <v>25</v>
      </c>
      <c r="D5499" s="12" t="s">
        <v>579</v>
      </c>
      <c r="E5499" s="12">
        <v>25</v>
      </c>
      <c r="F5499" s="73">
        <v>3</v>
      </c>
      <c r="G5499" s="73">
        <v>10</v>
      </c>
      <c r="H5499" s="12">
        <v>0</v>
      </c>
      <c r="I5499" s="12">
        <v>246</v>
      </c>
      <c r="J5499" s="12">
        <v>0</v>
      </c>
      <c r="K5499" s="12">
        <v>0</v>
      </c>
      <c r="L5499" s="12">
        <v>0</v>
      </c>
      <c r="M5499" s="12">
        <v>0</v>
      </c>
      <c r="N5499" s="12">
        <v>0</v>
      </c>
    </row>
    <row r="5500" spans="1:14">
      <c r="A5500" s="11" t="s">
        <v>1598</v>
      </c>
      <c r="B5500" s="12">
        <v>25</v>
      </c>
      <c r="C5500" s="12">
        <v>25</v>
      </c>
      <c r="D5500" s="12" t="s">
        <v>573</v>
      </c>
      <c r="E5500" s="12">
        <v>25</v>
      </c>
      <c r="F5500" s="73">
        <v>1</v>
      </c>
      <c r="G5500" s="73">
        <v>60</v>
      </c>
      <c r="H5500" s="12">
        <v>0</v>
      </c>
      <c r="I5500" s="12">
        <v>246</v>
      </c>
      <c r="J5500" s="12">
        <v>0</v>
      </c>
      <c r="K5500" s="12">
        <v>0</v>
      </c>
      <c r="L5500" s="12">
        <v>0</v>
      </c>
      <c r="M5500" s="12">
        <v>0</v>
      </c>
      <c r="N5500" s="12">
        <v>0</v>
      </c>
    </row>
    <row r="5501" spans="1:14">
      <c r="A5501" s="11" t="s">
        <v>1598</v>
      </c>
      <c r="B5501" s="12">
        <v>25</v>
      </c>
      <c r="C5501" s="12">
        <v>25</v>
      </c>
      <c r="D5501" s="12" t="s">
        <v>543</v>
      </c>
      <c r="E5501" s="12">
        <v>25</v>
      </c>
      <c r="F5501" s="73">
        <v>1</v>
      </c>
      <c r="G5501" s="73">
        <v>30</v>
      </c>
      <c r="H5501" s="12">
        <v>0</v>
      </c>
      <c r="I5501" s="12">
        <v>246</v>
      </c>
      <c r="J5501" s="12">
        <v>0</v>
      </c>
      <c r="K5501" s="12">
        <v>0</v>
      </c>
      <c r="L5501" s="12">
        <v>0</v>
      </c>
      <c r="M5501" s="12">
        <v>0</v>
      </c>
      <c r="N5501" s="12">
        <v>0</v>
      </c>
    </row>
    <row r="5502" spans="1:14">
      <c r="A5502" s="11" t="s">
        <v>1598</v>
      </c>
      <c r="B5502" s="12">
        <v>25</v>
      </c>
      <c r="C5502" s="12">
        <v>25</v>
      </c>
      <c r="D5502" s="12" t="s">
        <v>542</v>
      </c>
      <c r="E5502" s="12">
        <v>25</v>
      </c>
      <c r="F5502" s="73">
        <v>1</v>
      </c>
      <c r="G5502" s="73">
        <v>30</v>
      </c>
      <c r="H5502" s="12">
        <v>0</v>
      </c>
      <c r="I5502" s="12">
        <v>246</v>
      </c>
      <c r="J5502" s="12">
        <v>0</v>
      </c>
      <c r="K5502" s="12">
        <v>0</v>
      </c>
      <c r="L5502" s="12">
        <v>0</v>
      </c>
      <c r="M5502" s="12">
        <v>0</v>
      </c>
      <c r="N5502" s="12">
        <v>0</v>
      </c>
    </row>
    <row r="5503" spans="1:14">
      <c r="A5503" s="11" t="s">
        <v>1598</v>
      </c>
      <c r="B5503" s="12">
        <v>25</v>
      </c>
      <c r="C5503" s="12">
        <v>25</v>
      </c>
      <c r="D5503" s="12" t="s">
        <v>541</v>
      </c>
      <c r="E5503" s="12">
        <v>25</v>
      </c>
      <c r="F5503" s="73">
        <v>1</v>
      </c>
      <c r="G5503" s="73">
        <v>30</v>
      </c>
      <c r="H5503" s="12">
        <v>0</v>
      </c>
      <c r="I5503" s="12">
        <v>246</v>
      </c>
      <c r="J5503" s="12">
        <v>0</v>
      </c>
      <c r="K5503" s="12">
        <v>0</v>
      </c>
      <c r="L5503" s="12">
        <v>0</v>
      </c>
      <c r="M5503" s="12">
        <v>0</v>
      </c>
      <c r="N5503" s="12">
        <v>0</v>
      </c>
    </row>
    <row r="5505" spans="1:14">
      <c r="A5505" s="11" t="s">
        <v>1599</v>
      </c>
      <c r="B5505" s="12">
        <v>25</v>
      </c>
      <c r="C5505" s="12">
        <v>25</v>
      </c>
      <c r="D5505" s="12" t="s">
        <v>576</v>
      </c>
      <c r="E5505" s="12">
        <v>25</v>
      </c>
      <c r="F5505" s="73">
        <v>5</v>
      </c>
      <c r="G5505" s="73">
        <v>10</v>
      </c>
      <c r="H5505" s="12">
        <v>0</v>
      </c>
      <c r="I5505" s="12">
        <v>246</v>
      </c>
      <c r="J5505" s="12">
        <v>0</v>
      </c>
      <c r="K5505" s="12">
        <v>0</v>
      </c>
      <c r="L5505" s="12">
        <v>0</v>
      </c>
      <c r="M5505" s="12">
        <v>0</v>
      </c>
      <c r="N5505" s="12">
        <v>0</v>
      </c>
    </row>
    <row r="5506" spans="1:14">
      <c r="A5506" s="11" t="s">
        <v>1599</v>
      </c>
      <c r="B5506" s="12">
        <v>25</v>
      </c>
      <c r="C5506" s="12">
        <v>25</v>
      </c>
      <c r="D5506" s="12" t="s">
        <v>574</v>
      </c>
      <c r="E5506" s="12">
        <v>25</v>
      </c>
      <c r="F5506" s="73">
        <v>5</v>
      </c>
      <c r="G5506" s="73">
        <v>10</v>
      </c>
      <c r="H5506" s="12">
        <v>0</v>
      </c>
      <c r="I5506" s="12">
        <v>246</v>
      </c>
      <c r="J5506" s="12">
        <v>0</v>
      </c>
      <c r="K5506" s="12">
        <v>0</v>
      </c>
      <c r="L5506" s="12">
        <v>0</v>
      </c>
      <c r="M5506" s="12">
        <v>0</v>
      </c>
      <c r="N5506" s="12">
        <v>0</v>
      </c>
    </row>
    <row r="5507" spans="1:14">
      <c r="A5507" s="11" t="s">
        <v>1599</v>
      </c>
      <c r="B5507" s="12">
        <v>25</v>
      </c>
      <c r="C5507" s="12">
        <v>25</v>
      </c>
      <c r="D5507" s="12" t="s">
        <v>577</v>
      </c>
      <c r="E5507" s="12">
        <v>25</v>
      </c>
      <c r="F5507" s="73">
        <v>8</v>
      </c>
      <c r="G5507" s="73">
        <v>10</v>
      </c>
      <c r="H5507" s="12">
        <v>0</v>
      </c>
      <c r="I5507" s="12">
        <v>246</v>
      </c>
      <c r="J5507" s="12">
        <v>0</v>
      </c>
      <c r="K5507" s="12">
        <v>0</v>
      </c>
      <c r="L5507" s="12">
        <v>0</v>
      </c>
      <c r="M5507" s="12">
        <v>0</v>
      </c>
      <c r="N5507" s="12">
        <v>0</v>
      </c>
    </row>
    <row r="5508" spans="1:14">
      <c r="A5508" s="11" t="s">
        <v>1599</v>
      </c>
      <c r="B5508" s="12">
        <v>25</v>
      </c>
      <c r="C5508" s="12">
        <v>25</v>
      </c>
      <c r="D5508" s="12" t="s">
        <v>572</v>
      </c>
      <c r="E5508" s="12">
        <v>25</v>
      </c>
      <c r="F5508" s="73">
        <v>5</v>
      </c>
      <c r="G5508" s="73">
        <v>10</v>
      </c>
      <c r="H5508" s="12">
        <v>0</v>
      </c>
      <c r="I5508" s="12">
        <v>246</v>
      </c>
      <c r="J5508" s="12">
        <v>0</v>
      </c>
      <c r="K5508" s="12">
        <v>0</v>
      </c>
      <c r="L5508" s="12">
        <v>0</v>
      </c>
      <c r="M5508" s="12">
        <v>0</v>
      </c>
      <c r="N5508" s="12">
        <v>0</v>
      </c>
    </row>
    <row r="5509" spans="1:14">
      <c r="A5509" s="11" t="s">
        <v>1599</v>
      </c>
      <c r="B5509" s="12">
        <v>25</v>
      </c>
      <c r="C5509" s="12">
        <v>25</v>
      </c>
      <c r="D5509" s="12" t="s">
        <v>587</v>
      </c>
      <c r="E5509" s="12">
        <v>25</v>
      </c>
      <c r="F5509" s="73">
        <v>8</v>
      </c>
      <c r="G5509" s="73">
        <v>10</v>
      </c>
      <c r="H5509" s="12">
        <v>0</v>
      </c>
      <c r="I5509" s="12">
        <v>246</v>
      </c>
      <c r="J5509" s="12">
        <v>0</v>
      </c>
      <c r="K5509" s="12">
        <v>0</v>
      </c>
      <c r="L5509" s="12">
        <v>0</v>
      </c>
      <c r="M5509" s="12">
        <v>0</v>
      </c>
      <c r="N5509" s="12">
        <v>0</v>
      </c>
    </row>
    <row r="5510" spans="1:14">
      <c r="A5510" s="11" t="s">
        <v>1599</v>
      </c>
      <c r="B5510" s="12">
        <v>25</v>
      </c>
      <c r="C5510" s="12">
        <v>25</v>
      </c>
      <c r="D5510" s="12" t="s">
        <v>579</v>
      </c>
      <c r="E5510" s="12">
        <v>25</v>
      </c>
      <c r="F5510" s="73">
        <v>3</v>
      </c>
      <c r="G5510" s="73">
        <v>10</v>
      </c>
      <c r="H5510" s="12">
        <v>0</v>
      </c>
      <c r="I5510" s="12">
        <v>246</v>
      </c>
      <c r="J5510" s="12">
        <v>0</v>
      </c>
      <c r="K5510" s="12">
        <v>0</v>
      </c>
      <c r="L5510" s="12">
        <v>0</v>
      </c>
      <c r="M5510" s="12">
        <v>0</v>
      </c>
      <c r="N5510" s="12">
        <v>0</v>
      </c>
    </row>
    <row r="5511" spans="1:14">
      <c r="A5511" s="11" t="s">
        <v>1599</v>
      </c>
      <c r="B5511" s="12">
        <v>25</v>
      </c>
      <c r="C5511" s="12">
        <v>25</v>
      </c>
      <c r="D5511" s="12" t="s">
        <v>586</v>
      </c>
      <c r="E5511" s="12">
        <v>25</v>
      </c>
      <c r="F5511" s="73">
        <v>1</v>
      </c>
      <c r="G5511" s="73">
        <v>60</v>
      </c>
      <c r="H5511" s="12">
        <v>0</v>
      </c>
      <c r="I5511" s="12">
        <v>246</v>
      </c>
      <c r="J5511" s="12">
        <v>0</v>
      </c>
      <c r="K5511" s="12">
        <v>0</v>
      </c>
      <c r="L5511" s="12">
        <v>0</v>
      </c>
      <c r="M5511" s="12">
        <v>0</v>
      </c>
      <c r="N5511" s="12">
        <v>0</v>
      </c>
    </row>
    <row r="5512" spans="1:14">
      <c r="A5512" s="11" t="s">
        <v>1599</v>
      </c>
      <c r="B5512" s="12">
        <v>25</v>
      </c>
      <c r="C5512" s="12">
        <v>25</v>
      </c>
      <c r="D5512" s="12" t="s">
        <v>543</v>
      </c>
      <c r="E5512" s="12">
        <v>25</v>
      </c>
      <c r="F5512" s="73">
        <v>1</v>
      </c>
      <c r="G5512" s="73">
        <v>30</v>
      </c>
      <c r="H5512" s="12">
        <v>0</v>
      </c>
      <c r="I5512" s="12">
        <v>246</v>
      </c>
      <c r="J5512" s="12">
        <v>0</v>
      </c>
      <c r="K5512" s="12">
        <v>0</v>
      </c>
      <c r="L5512" s="12">
        <v>0</v>
      </c>
      <c r="M5512" s="12">
        <v>0</v>
      </c>
      <c r="N5512" s="12">
        <v>0</v>
      </c>
    </row>
    <row r="5513" spans="1:14">
      <c r="A5513" s="11" t="s">
        <v>1599</v>
      </c>
      <c r="B5513" s="12">
        <v>25</v>
      </c>
      <c r="C5513" s="12">
        <v>25</v>
      </c>
      <c r="D5513" s="12" t="s">
        <v>542</v>
      </c>
      <c r="E5513" s="12">
        <v>25</v>
      </c>
      <c r="F5513" s="73">
        <v>1</v>
      </c>
      <c r="G5513" s="73">
        <v>30</v>
      </c>
      <c r="H5513" s="12">
        <v>0</v>
      </c>
      <c r="I5513" s="12">
        <v>246</v>
      </c>
      <c r="J5513" s="12">
        <v>0</v>
      </c>
      <c r="K5513" s="12">
        <v>0</v>
      </c>
      <c r="L5513" s="12">
        <v>0</v>
      </c>
      <c r="M5513" s="12">
        <v>0</v>
      </c>
      <c r="N5513" s="12">
        <v>0</v>
      </c>
    </row>
    <row r="5514" spans="1:14">
      <c r="A5514" s="11" t="s">
        <v>1599</v>
      </c>
      <c r="B5514" s="12">
        <v>25</v>
      </c>
      <c r="C5514" s="12">
        <v>25</v>
      </c>
      <c r="D5514" s="12" t="s">
        <v>541</v>
      </c>
      <c r="E5514" s="12">
        <v>25</v>
      </c>
      <c r="F5514" s="73">
        <v>1</v>
      </c>
      <c r="G5514" s="73">
        <v>30</v>
      </c>
      <c r="H5514" s="12">
        <v>0</v>
      </c>
      <c r="I5514" s="12">
        <v>246</v>
      </c>
      <c r="J5514" s="12">
        <v>0</v>
      </c>
      <c r="K5514" s="12">
        <v>0</v>
      </c>
      <c r="L5514" s="12">
        <v>0</v>
      </c>
      <c r="M5514" s="12">
        <v>0</v>
      </c>
      <c r="N5514" s="12">
        <v>0</v>
      </c>
    </row>
    <row r="5516" spans="1:14">
      <c r="A5516" s="11" t="s">
        <v>1600</v>
      </c>
      <c r="B5516" s="12">
        <v>25</v>
      </c>
      <c r="C5516" s="12">
        <v>25</v>
      </c>
      <c r="D5516" s="12" t="s">
        <v>576</v>
      </c>
      <c r="E5516" s="12">
        <v>25</v>
      </c>
      <c r="F5516" s="73">
        <v>5</v>
      </c>
      <c r="G5516" s="73">
        <v>10</v>
      </c>
      <c r="H5516" s="12">
        <v>0</v>
      </c>
      <c r="I5516" s="12">
        <v>246</v>
      </c>
      <c r="J5516" s="12">
        <v>0</v>
      </c>
      <c r="K5516" s="12">
        <v>0</v>
      </c>
      <c r="L5516" s="12">
        <v>0</v>
      </c>
      <c r="M5516" s="12">
        <v>0</v>
      </c>
      <c r="N5516" s="12">
        <v>0</v>
      </c>
    </row>
    <row r="5517" spans="1:14">
      <c r="A5517" s="11" t="s">
        <v>1600</v>
      </c>
      <c r="B5517" s="12">
        <v>25</v>
      </c>
      <c r="C5517" s="12">
        <v>25</v>
      </c>
      <c r="D5517" s="12" t="s">
        <v>574</v>
      </c>
      <c r="E5517" s="12">
        <v>25</v>
      </c>
      <c r="F5517" s="73">
        <v>5</v>
      </c>
      <c r="G5517" s="73">
        <v>10</v>
      </c>
      <c r="H5517" s="12">
        <v>0</v>
      </c>
      <c r="I5517" s="12">
        <v>246</v>
      </c>
      <c r="J5517" s="12">
        <v>0</v>
      </c>
      <c r="K5517" s="12">
        <v>0</v>
      </c>
      <c r="L5517" s="12">
        <v>0</v>
      </c>
      <c r="M5517" s="12">
        <v>0</v>
      </c>
      <c r="N5517" s="12">
        <v>0</v>
      </c>
    </row>
    <row r="5518" spans="1:14">
      <c r="A5518" s="11" t="s">
        <v>1600</v>
      </c>
      <c r="B5518" s="12">
        <v>25</v>
      </c>
      <c r="C5518" s="12">
        <v>25</v>
      </c>
      <c r="D5518" s="12" t="s">
        <v>577</v>
      </c>
      <c r="E5518" s="12">
        <v>25</v>
      </c>
      <c r="F5518" s="73">
        <v>8</v>
      </c>
      <c r="G5518" s="73">
        <v>10</v>
      </c>
      <c r="H5518" s="12">
        <v>0</v>
      </c>
      <c r="I5518" s="12">
        <v>246</v>
      </c>
      <c r="J5518" s="12">
        <v>0</v>
      </c>
      <c r="K5518" s="12">
        <v>0</v>
      </c>
      <c r="L5518" s="12">
        <v>0</v>
      </c>
      <c r="M5518" s="12">
        <v>0</v>
      </c>
      <c r="N5518" s="12">
        <v>0</v>
      </c>
    </row>
    <row r="5519" spans="1:14">
      <c r="A5519" s="11" t="s">
        <v>1600</v>
      </c>
      <c r="B5519" s="12">
        <v>25</v>
      </c>
      <c r="C5519" s="12">
        <v>25</v>
      </c>
      <c r="D5519" s="12" t="s">
        <v>572</v>
      </c>
      <c r="E5519" s="12">
        <v>25</v>
      </c>
      <c r="F5519" s="73">
        <v>5</v>
      </c>
      <c r="G5519" s="73">
        <v>10</v>
      </c>
      <c r="H5519" s="12">
        <v>0</v>
      </c>
      <c r="I5519" s="12">
        <v>246</v>
      </c>
      <c r="J5519" s="12">
        <v>0</v>
      </c>
      <c r="K5519" s="12">
        <v>0</v>
      </c>
      <c r="L5519" s="12">
        <v>0</v>
      </c>
      <c r="M5519" s="12">
        <v>0</v>
      </c>
      <c r="N5519" s="12">
        <v>0</v>
      </c>
    </row>
    <row r="5520" spans="1:14">
      <c r="A5520" s="11" t="s">
        <v>1600</v>
      </c>
      <c r="B5520" s="12">
        <v>25</v>
      </c>
      <c r="C5520" s="12">
        <v>25</v>
      </c>
      <c r="D5520" s="12" t="s">
        <v>587</v>
      </c>
      <c r="E5520" s="12">
        <v>25</v>
      </c>
      <c r="F5520" s="73">
        <v>8</v>
      </c>
      <c r="G5520" s="73">
        <v>10</v>
      </c>
      <c r="H5520" s="12">
        <v>0</v>
      </c>
      <c r="I5520" s="12">
        <v>246</v>
      </c>
      <c r="J5520" s="12">
        <v>0</v>
      </c>
      <c r="K5520" s="12">
        <v>0</v>
      </c>
      <c r="L5520" s="12">
        <v>0</v>
      </c>
      <c r="M5520" s="12">
        <v>0</v>
      </c>
      <c r="N5520" s="12">
        <v>0</v>
      </c>
    </row>
    <row r="5521" spans="1:14">
      <c r="A5521" s="11" t="s">
        <v>1600</v>
      </c>
      <c r="B5521" s="12">
        <v>25</v>
      </c>
      <c r="C5521" s="12">
        <v>25</v>
      </c>
      <c r="D5521" s="12" t="s">
        <v>579</v>
      </c>
      <c r="E5521" s="12">
        <v>25</v>
      </c>
      <c r="F5521" s="73">
        <v>3</v>
      </c>
      <c r="G5521" s="73">
        <v>10</v>
      </c>
      <c r="H5521" s="12">
        <v>0</v>
      </c>
      <c r="I5521" s="12">
        <v>246</v>
      </c>
      <c r="J5521" s="12">
        <v>0</v>
      </c>
      <c r="K5521" s="12">
        <v>0</v>
      </c>
      <c r="L5521" s="12">
        <v>0</v>
      </c>
      <c r="M5521" s="12">
        <v>0</v>
      </c>
      <c r="N5521" s="12">
        <v>0</v>
      </c>
    </row>
    <row r="5522" spans="1:14">
      <c r="A5522" s="11" t="s">
        <v>1600</v>
      </c>
      <c r="B5522" s="12">
        <v>25</v>
      </c>
      <c r="C5522" s="12">
        <v>25</v>
      </c>
      <c r="D5522" s="12" t="s">
        <v>571</v>
      </c>
      <c r="E5522" s="12">
        <v>25</v>
      </c>
      <c r="F5522" s="73">
        <v>1</v>
      </c>
      <c r="G5522" s="73">
        <v>60</v>
      </c>
      <c r="H5522" s="12">
        <v>0</v>
      </c>
      <c r="I5522" s="12">
        <v>246</v>
      </c>
      <c r="J5522" s="12">
        <v>0</v>
      </c>
      <c r="K5522" s="12">
        <v>0</v>
      </c>
      <c r="L5522" s="12">
        <v>0</v>
      </c>
      <c r="M5522" s="12">
        <v>0</v>
      </c>
      <c r="N5522" s="12">
        <v>0</v>
      </c>
    </row>
    <row r="5523" spans="1:14">
      <c r="A5523" s="11" t="s">
        <v>1600</v>
      </c>
      <c r="B5523" s="12">
        <v>25</v>
      </c>
      <c r="C5523" s="12">
        <v>25</v>
      </c>
      <c r="D5523" s="12" t="s">
        <v>543</v>
      </c>
      <c r="E5523" s="12">
        <v>25</v>
      </c>
      <c r="F5523" s="73">
        <v>1</v>
      </c>
      <c r="G5523" s="73">
        <v>30</v>
      </c>
      <c r="H5523" s="12">
        <v>0</v>
      </c>
      <c r="I5523" s="12">
        <v>246</v>
      </c>
      <c r="J5523" s="12">
        <v>0</v>
      </c>
      <c r="K5523" s="12">
        <v>0</v>
      </c>
      <c r="L5523" s="12">
        <v>0</v>
      </c>
      <c r="M5523" s="12">
        <v>0</v>
      </c>
      <c r="N5523" s="12">
        <v>0</v>
      </c>
    </row>
    <row r="5524" spans="1:14">
      <c r="A5524" s="11" t="s">
        <v>1600</v>
      </c>
      <c r="B5524" s="12">
        <v>25</v>
      </c>
      <c r="C5524" s="12">
        <v>25</v>
      </c>
      <c r="D5524" s="12" t="s">
        <v>542</v>
      </c>
      <c r="E5524" s="12">
        <v>25</v>
      </c>
      <c r="F5524" s="73">
        <v>1</v>
      </c>
      <c r="G5524" s="73">
        <v>30</v>
      </c>
      <c r="H5524" s="12">
        <v>0</v>
      </c>
      <c r="I5524" s="12">
        <v>246</v>
      </c>
      <c r="J5524" s="12">
        <v>0</v>
      </c>
      <c r="K5524" s="12">
        <v>0</v>
      </c>
      <c r="L5524" s="12">
        <v>0</v>
      </c>
      <c r="M5524" s="12">
        <v>0</v>
      </c>
      <c r="N5524" s="12">
        <v>0</v>
      </c>
    </row>
    <row r="5525" spans="1:14">
      <c r="A5525" s="11" t="s">
        <v>1600</v>
      </c>
      <c r="B5525" s="12">
        <v>25</v>
      </c>
      <c r="C5525" s="12">
        <v>25</v>
      </c>
      <c r="D5525" s="12" t="s">
        <v>541</v>
      </c>
      <c r="E5525" s="12">
        <v>25</v>
      </c>
      <c r="F5525" s="73">
        <v>1</v>
      </c>
      <c r="G5525" s="73">
        <v>30</v>
      </c>
      <c r="H5525" s="12">
        <v>0</v>
      </c>
      <c r="I5525" s="12">
        <v>246</v>
      </c>
      <c r="J5525" s="12">
        <v>0</v>
      </c>
      <c r="K5525" s="12">
        <v>0</v>
      </c>
      <c r="L5525" s="12">
        <v>0</v>
      </c>
      <c r="M5525" s="12">
        <v>0</v>
      </c>
      <c r="N5525" s="12">
        <v>0</v>
      </c>
    </row>
    <row r="5527" spans="1:14">
      <c r="A5527" s="11" t="s">
        <v>1601</v>
      </c>
      <c r="B5527" s="12">
        <v>25</v>
      </c>
      <c r="C5527" s="12">
        <v>25</v>
      </c>
      <c r="D5527" s="12" t="s">
        <v>576</v>
      </c>
      <c r="E5527" s="12">
        <v>25</v>
      </c>
      <c r="F5527" s="73">
        <v>5</v>
      </c>
      <c r="G5527" s="73">
        <v>10</v>
      </c>
      <c r="H5527" s="12">
        <v>0</v>
      </c>
      <c r="I5527" s="12">
        <v>246</v>
      </c>
      <c r="J5527" s="12">
        <v>0</v>
      </c>
      <c r="K5527" s="12">
        <v>0</v>
      </c>
      <c r="L5527" s="12">
        <v>0</v>
      </c>
      <c r="M5527" s="12">
        <v>0</v>
      </c>
      <c r="N5527" s="12">
        <v>0</v>
      </c>
    </row>
    <row r="5528" spans="1:14">
      <c r="A5528" s="11" t="s">
        <v>1601</v>
      </c>
      <c r="B5528" s="12">
        <v>25</v>
      </c>
      <c r="C5528" s="12">
        <v>25</v>
      </c>
      <c r="D5528" s="12" t="s">
        <v>574</v>
      </c>
      <c r="E5528" s="12">
        <v>25</v>
      </c>
      <c r="F5528" s="73">
        <v>5</v>
      </c>
      <c r="G5528" s="73">
        <v>10</v>
      </c>
      <c r="H5528" s="12">
        <v>0</v>
      </c>
      <c r="I5528" s="12">
        <v>246</v>
      </c>
      <c r="J5528" s="12">
        <v>0</v>
      </c>
      <c r="K5528" s="12">
        <v>0</v>
      </c>
      <c r="L5528" s="12">
        <v>0</v>
      </c>
      <c r="M5528" s="12">
        <v>0</v>
      </c>
      <c r="N5528" s="12">
        <v>0</v>
      </c>
    </row>
    <row r="5529" spans="1:14">
      <c r="A5529" s="11" t="s">
        <v>1601</v>
      </c>
      <c r="B5529" s="12">
        <v>25</v>
      </c>
      <c r="C5529" s="12">
        <v>25</v>
      </c>
      <c r="D5529" s="12" t="s">
        <v>577</v>
      </c>
      <c r="E5529" s="12">
        <v>25</v>
      </c>
      <c r="F5529" s="73">
        <v>8</v>
      </c>
      <c r="G5529" s="73">
        <v>10</v>
      </c>
      <c r="H5529" s="12">
        <v>0</v>
      </c>
      <c r="I5529" s="12">
        <v>246</v>
      </c>
      <c r="J5529" s="12">
        <v>0</v>
      </c>
      <c r="K5529" s="12">
        <v>0</v>
      </c>
      <c r="L5529" s="12">
        <v>0</v>
      </c>
      <c r="M5529" s="12">
        <v>0</v>
      </c>
      <c r="N5529" s="12">
        <v>0</v>
      </c>
    </row>
    <row r="5530" spans="1:14">
      <c r="A5530" s="11" t="s">
        <v>1601</v>
      </c>
      <c r="B5530" s="12">
        <v>25</v>
      </c>
      <c r="C5530" s="12">
        <v>25</v>
      </c>
      <c r="D5530" s="12" t="s">
        <v>572</v>
      </c>
      <c r="E5530" s="12">
        <v>25</v>
      </c>
      <c r="F5530" s="73">
        <v>5</v>
      </c>
      <c r="G5530" s="73">
        <v>10</v>
      </c>
      <c r="H5530" s="12">
        <v>0</v>
      </c>
      <c r="I5530" s="12">
        <v>246</v>
      </c>
      <c r="J5530" s="12">
        <v>0</v>
      </c>
      <c r="K5530" s="12">
        <v>0</v>
      </c>
      <c r="L5530" s="12">
        <v>0</v>
      </c>
      <c r="M5530" s="12">
        <v>0</v>
      </c>
      <c r="N5530" s="12">
        <v>0</v>
      </c>
    </row>
    <row r="5531" spans="1:14">
      <c r="A5531" s="11" t="s">
        <v>1601</v>
      </c>
      <c r="B5531" s="12">
        <v>25</v>
      </c>
      <c r="C5531" s="12">
        <v>25</v>
      </c>
      <c r="D5531" s="12" t="s">
        <v>587</v>
      </c>
      <c r="E5531" s="12">
        <v>25</v>
      </c>
      <c r="F5531" s="73">
        <v>8</v>
      </c>
      <c r="G5531" s="73">
        <v>10</v>
      </c>
      <c r="H5531" s="12">
        <v>0</v>
      </c>
      <c r="I5531" s="12">
        <v>246</v>
      </c>
      <c r="J5531" s="12">
        <v>0</v>
      </c>
      <c r="K5531" s="12">
        <v>0</v>
      </c>
      <c r="L5531" s="12">
        <v>0</v>
      </c>
      <c r="M5531" s="12">
        <v>0</v>
      </c>
      <c r="N5531" s="12">
        <v>0</v>
      </c>
    </row>
    <row r="5532" spans="1:14">
      <c r="A5532" s="11" t="s">
        <v>1601</v>
      </c>
      <c r="B5532" s="12">
        <v>25</v>
      </c>
      <c r="C5532" s="12">
        <v>25</v>
      </c>
      <c r="D5532" s="12" t="s">
        <v>579</v>
      </c>
      <c r="E5532" s="12">
        <v>25</v>
      </c>
      <c r="F5532" s="73">
        <v>3</v>
      </c>
      <c r="G5532" s="73">
        <v>10</v>
      </c>
      <c r="H5532" s="12">
        <v>0</v>
      </c>
      <c r="I5532" s="12">
        <v>246</v>
      </c>
      <c r="J5532" s="12">
        <v>0</v>
      </c>
      <c r="K5532" s="12">
        <v>0</v>
      </c>
      <c r="L5532" s="12">
        <v>0</v>
      </c>
      <c r="M5532" s="12">
        <v>0</v>
      </c>
      <c r="N5532" s="12">
        <v>0</v>
      </c>
    </row>
    <row r="5533" spans="1:14">
      <c r="A5533" s="11" t="s">
        <v>1601</v>
      </c>
      <c r="B5533" s="12">
        <v>25</v>
      </c>
      <c r="C5533" s="12">
        <v>25</v>
      </c>
      <c r="D5533" s="12" t="s">
        <v>575</v>
      </c>
      <c r="E5533" s="12">
        <v>25</v>
      </c>
      <c r="F5533" s="73">
        <v>1</v>
      </c>
      <c r="G5533" s="73">
        <v>60</v>
      </c>
      <c r="H5533" s="12">
        <v>0</v>
      </c>
      <c r="I5533" s="12">
        <v>246</v>
      </c>
      <c r="J5533" s="12">
        <v>0</v>
      </c>
      <c r="K5533" s="12">
        <v>0</v>
      </c>
      <c r="L5533" s="12">
        <v>0</v>
      </c>
      <c r="M5533" s="12">
        <v>0</v>
      </c>
      <c r="N5533" s="12">
        <v>0</v>
      </c>
    </row>
    <row r="5534" spans="1:14">
      <c r="A5534" s="11" t="s">
        <v>1601</v>
      </c>
      <c r="B5534" s="12">
        <v>25</v>
      </c>
      <c r="C5534" s="12">
        <v>25</v>
      </c>
      <c r="D5534" s="12" t="s">
        <v>543</v>
      </c>
      <c r="E5534" s="12">
        <v>25</v>
      </c>
      <c r="F5534" s="73">
        <v>1</v>
      </c>
      <c r="G5534" s="73">
        <v>30</v>
      </c>
      <c r="H5534" s="12">
        <v>0</v>
      </c>
      <c r="I5534" s="12">
        <v>246</v>
      </c>
      <c r="J5534" s="12">
        <v>0</v>
      </c>
      <c r="K5534" s="12">
        <v>0</v>
      </c>
      <c r="L5534" s="12">
        <v>0</v>
      </c>
      <c r="M5534" s="12">
        <v>0</v>
      </c>
      <c r="N5534" s="12">
        <v>0</v>
      </c>
    </row>
    <row r="5535" spans="1:14">
      <c r="A5535" s="11" t="s">
        <v>1601</v>
      </c>
      <c r="B5535" s="12">
        <v>25</v>
      </c>
      <c r="C5535" s="12">
        <v>25</v>
      </c>
      <c r="D5535" s="12" t="s">
        <v>542</v>
      </c>
      <c r="E5535" s="12">
        <v>25</v>
      </c>
      <c r="F5535" s="73">
        <v>1</v>
      </c>
      <c r="G5535" s="73">
        <v>30</v>
      </c>
      <c r="H5535" s="12">
        <v>0</v>
      </c>
      <c r="I5535" s="12">
        <v>246</v>
      </c>
      <c r="J5535" s="12">
        <v>0</v>
      </c>
      <c r="K5535" s="12">
        <v>0</v>
      </c>
      <c r="L5535" s="12">
        <v>0</v>
      </c>
      <c r="M5535" s="12">
        <v>0</v>
      </c>
      <c r="N5535" s="12">
        <v>0</v>
      </c>
    </row>
    <row r="5536" spans="1:14">
      <c r="A5536" s="11" t="s">
        <v>1601</v>
      </c>
      <c r="B5536" s="12">
        <v>25</v>
      </c>
      <c r="C5536" s="12">
        <v>25</v>
      </c>
      <c r="D5536" s="12" t="s">
        <v>541</v>
      </c>
      <c r="E5536" s="12">
        <v>25</v>
      </c>
      <c r="F5536" s="73">
        <v>1</v>
      </c>
      <c r="G5536" s="73">
        <v>30</v>
      </c>
      <c r="H5536" s="12">
        <v>0</v>
      </c>
      <c r="I5536" s="12">
        <v>246</v>
      </c>
      <c r="J5536" s="12">
        <v>0</v>
      </c>
      <c r="K5536" s="12">
        <v>0</v>
      </c>
      <c r="L5536" s="12">
        <v>0</v>
      </c>
      <c r="M5536" s="12">
        <v>0</v>
      </c>
      <c r="N5536" s="12">
        <v>0</v>
      </c>
    </row>
    <row r="5538" spans="1:14">
      <c r="A5538" s="11" t="s">
        <v>1602</v>
      </c>
      <c r="B5538" s="12">
        <v>25</v>
      </c>
      <c r="C5538" s="12">
        <v>25</v>
      </c>
      <c r="D5538" s="12" t="s">
        <v>576</v>
      </c>
      <c r="E5538" s="12">
        <v>25</v>
      </c>
      <c r="F5538" s="73">
        <v>5</v>
      </c>
      <c r="G5538" s="73">
        <v>10</v>
      </c>
      <c r="H5538" s="12">
        <v>0</v>
      </c>
      <c r="I5538" s="12">
        <v>246</v>
      </c>
      <c r="J5538" s="12">
        <v>0</v>
      </c>
      <c r="K5538" s="12">
        <v>0</v>
      </c>
      <c r="L5538" s="12">
        <v>0</v>
      </c>
      <c r="M5538" s="12">
        <v>0</v>
      </c>
      <c r="N5538" s="12">
        <v>0</v>
      </c>
    </row>
    <row r="5539" spans="1:14">
      <c r="A5539" s="11" t="s">
        <v>1602</v>
      </c>
      <c r="B5539" s="12">
        <v>25</v>
      </c>
      <c r="C5539" s="12">
        <v>25</v>
      </c>
      <c r="D5539" s="12" t="s">
        <v>574</v>
      </c>
      <c r="E5539" s="12">
        <v>25</v>
      </c>
      <c r="F5539" s="73">
        <v>5</v>
      </c>
      <c r="G5539" s="73">
        <v>10</v>
      </c>
      <c r="H5539" s="12">
        <v>0</v>
      </c>
      <c r="I5539" s="12">
        <v>246</v>
      </c>
      <c r="J5539" s="12">
        <v>0</v>
      </c>
      <c r="K5539" s="12">
        <v>0</v>
      </c>
      <c r="L5539" s="12">
        <v>0</v>
      </c>
      <c r="M5539" s="12">
        <v>0</v>
      </c>
      <c r="N5539" s="12">
        <v>0</v>
      </c>
    </row>
    <row r="5540" spans="1:14">
      <c r="A5540" s="11" t="s">
        <v>1602</v>
      </c>
      <c r="B5540" s="12">
        <v>25</v>
      </c>
      <c r="C5540" s="12">
        <v>25</v>
      </c>
      <c r="D5540" s="12" t="s">
        <v>577</v>
      </c>
      <c r="E5540" s="12">
        <v>25</v>
      </c>
      <c r="F5540" s="73">
        <v>8</v>
      </c>
      <c r="G5540" s="73">
        <v>10</v>
      </c>
      <c r="H5540" s="12">
        <v>0</v>
      </c>
      <c r="I5540" s="12">
        <v>246</v>
      </c>
      <c r="J5540" s="12">
        <v>0</v>
      </c>
      <c r="K5540" s="12">
        <v>0</v>
      </c>
      <c r="L5540" s="12">
        <v>0</v>
      </c>
      <c r="M5540" s="12">
        <v>0</v>
      </c>
      <c r="N5540" s="12">
        <v>0</v>
      </c>
    </row>
    <row r="5541" spans="1:14">
      <c r="A5541" s="11" t="s">
        <v>1602</v>
      </c>
      <c r="B5541" s="12">
        <v>25</v>
      </c>
      <c r="C5541" s="12">
        <v>25</v>
      </c>
      <c r="D5541" s="12" t="s">
        <v>572</v>
      </c>
      <c r="E5541" s="12">
        <v>25</v>
      </c>
      <c r="F5541" s="73">
        <v>5</v>
      </c>
      <c r="G5541" s="73">
        <v>10</v>
      </c>
      <c r="H5541" s="12">
        <v>0</v>
      </c>
      <c r="I5541" s="12">
        <v>246</v>
      </c>
      <c r="J5541" s="12">
        <v>0</v>
      </c>
      <c r="K5541" s="12">
        <v>0</v>
      </c>
      <c r="L5541" s="12">
        <v>0</v>
      </c>
      <c r="M5541" s="12">
        <v>0</v>
      </c>
      <c r="N5541" s="12">
        <v>0</v>
      </c>
    </row>
    <row r="5542" spans="1:14">
      <c r="A5542" s="11" t="s">
        <v>1602</v>
      </c>
      <c r="B5542" s="12">
        <v>25</v>
      </c>
      <c r="C5542" s="12">
        <v>25</v>
      </c>
      <c r="D5542" s="12" t="s">
        <v>587</v>
      </c>
      <c r="E5542" s="12">
        <v>25</v>
      </c>
      <c r="F5542" s="73">
        <v>8</v>
      </c>
      <c r="G5542" s="73">
        <v>10</v>
      </c>
      <c r="H5542" s="12">
        <v>0</v>
      </c>
      <c r="I5542" s="12">
        <v>246</v>
      </c>
      <c r="J5542" s="12">
        <v>0</v>
      </c>
      <c r="K5542" s="12">
        <v>0</v>
      </c>
      <c r="L5542" s="12">
        <v>0</v>
      </c>
      <c r="M5542" s="12">
        <v>0</v>
      </c>
      <c r="N5542" s="12">
        <v>0</v>
      </c>
    </row>
    <row r="5543" spans="1:14">
      <c r="A5543" s="11" t="s">
        <v>1602</v>
      </c>
      <c r="B5543" s="12">
        <v>25</v>
      </c>
      <c r="C5543" s="12">
        <v>25</v>
      </c>
      <c r="D5543" s="12" t="s">
        <v>579</v>
      </c>
      <c r="E5543" s="12">
        <v>25</v>
      </c>
      <c r="F5543" s="73">
        <v>3</v>
      </c>
      <c r="G5543" s="73">
        <v>10</v>
      </c>
      <c r="H5543" s="12">
        <v>0</v>
      </c>
      <c r="I5543" s="12">
        <v>246</v>
      </c>
      <c r="J5543" s="12">
        <v>0</v>
      </c>
      <c r="K5543" s="12">
        <v>0</v>
      </c>
      <c r="L5543" s="12">
        <v>0</v>
      </c>
      <c r="M5543" s="12">
        <v>0</v>
      </c>
      <c r="N5543" s="12">
        <v>0</v>
      </c>
    </row>
    <row r="5544" spans="1:14">
      <c r="A5544" s="11" t="s">
        <v>1602</v>
      </c>
      <c r="B5544" s="12">
        <v>25</v>
      </c>
      <c r="C5544" s="12">
        <v>25</v>
      </c>
      <c r="D5544" s="12" t="s">
        <v>573</v>
      </c>
      <c r="E5544" s="12">
        <v>25</v>
      </c>
      <c r="F5544" s="73">
        <v>1</v>
      </c>
      <c r="G5544" s="73">
        <v>60</v>
      </c>
      <c r="H5544" s="12">
        <v>0</v>
      </c>
      <c r="I5544" s="12">
        <v>246</v>
      </c>
      <c r="J5544" s="12">
        <v>0</v>
      </c>
      <c r="K5544" s="12">
        <v>0</v>
      </c>
      <c r="L5544" s="12">
        <v>0</v>
      </c>
      <c r="M5544" s="12">
        <v>0</v>
      </c>
      <c r="N5544" s="12">
        <v>0</v>
      </c>
    </row>
    <row r="5545" spans="1:14">
      <c r="A5545" s="11" t="s">
        <v>1602</v>
      </c>
      <c r="B5545" s="12">
        <v>25</v>
      </c>
      <c r="C5545" s="12">
        <v>25</v>
      </c>
      <c r="D5545" s="12" t="s">
        <v>543</v>
      </c>
      <c r="E5545" s="12">
        <v>25</v>
      </c>
      <c r="F5545" s="73">
        <v>1</v>
      </c>
      <c r="G5545" s="73">
        <v>30</v>
      </c>
      <c r="H5545" s="12">
        <v>0</v>
      </c>
      <c r="I5545" s="12">
        <v>246</v>
      </c>
      <c r="J5545" s="12">
        <v>0</v>
      </c>
      <c r="K5545" s="12">
        <v>0</v>
      </c>
      <c r="L5545" s="12">
        <v>0</v>
      </c>
      <c r="M5545" s="12">
        <v>0</v>
      </c>
      <c r="N5545" s="12">
        <v>0</v>
      </c>
    </row>
    <row r="5546" spans="1:14">
      <c r="A5546" s="11" t="s">
        <v>1602</v>
      </c>
      <c r="B5546" s="12">
        <v>25</v>
      </c>
      <c r="C5546" s="12">
        <v>25</v>
      </c>
      <c r="D5546" s="12" t="s">
        <v>542</v>
      </c>
      <c r="E5546" s="12">
        <v>25</v>
      </c>
      <c r="F5546" s="73">
        <v>1</v>
      </c>
      <c r="G5546" s="73">
        <v>30</v>
      </c>
      <c r="H5546" s="12">
        <v>0</v>
      </c>
      <c r="I5546" s="12">
        <v>246</v>
      </c>
      <c r="J5546" s="12">
        <v>0</v>
      </c>
      <c r="K5546" s="12">
        <v>0</v>
      </c>
      <c r="L5546" s="12">
        <v>0</v>
      </c>
      <c r="M5546" s="12">
        <v>0</v>
      </c>
      <c r="N5546" s="12">
        <v>0</v>
      </c>
    </row>
    <row r="5547" spans="1:14">
      <c r="A5547" s="11" t="s">
        <v>1602</v>
      </c>
      <c r="B5547" s="12">
        <v>25</v>
      </c>
      <c r="C5547" s="12">
        <v>25</v>
      </c>
      <c r="D5547" s="12" t="s">
        <v>541</v>
      </c>
      <c r="E5547" s="12">
        <v>25</v>
      </c>
      <c r="F5547" s="73">
        <v>1</v>
      </c>
      <c r="G5547" s="73">
        <v>30</v>
      </c>
      <c r="H5547" s="12">
        <v>0</v>
      </c>
      <c r="I5547" s="12">
        <v>246</v>
      </c>
      <c r="J5547" s="12">
        <v>0</v>
      </c>
      <c r="K5547" s="12">
        <v>0</v>
      </c>
      <c r="L5547" s="12">
        <v>0</v>
      </c>
      <c r="M5547" s="12">
        <v>0</v>
      </c>
      <c r="N5547" s="12">
        <v>0</v>
      </c>
    </row>
    <row r="5549" spans="1:14">
      <c r="A5549" s="11" t="s">
        <v>1603</v>
      </c>
      <c r="B5549" s="12">
        <v>25</v>
      </c>
      <c r="C5549" s="12">
        <v>25</v>
      </c>
      <c r="D5549" s="12" t="s">
        <v>576</v>
      </c>
      <c r="E5549" s="12">
        <v>25</v>
      </c>
      <c r="F5549" s="73">
        <v>5</v>
      </c>
      <c r="G5549" s="73">
        <v>10</v>
      </c>
      <c r="H5549" s="12">
        <v>0</v>
      </c>
      <c r="I5549" s="12">
        <v>246</v>
      </c>
      <c r="J5549" s="12">
        <v>0</v>
      </c>
      <c r="K5549" s="12">
        <v>0</v>
      </c>
      <c r="L5549" s="12">
        <v>0</v>
      </c>
      <c r="M5549" s="12">
        <v>0</v>
      </c>
      <c r="N5549" s="12">
        <v>0</v>
      </c>
    </row>
    <row r="5550" spans="1:14">
      <c r="A5550" s="11" t="s">
        <v>1603</v>
      </c>
      <c r="B5550" s="12">
        <v>25</v>
      </c>
      <c r="C5550" s="12">
        <v>25</v>
      </c>
      <c r="D5550" s="12" t="s">
        <v>574</v>
      </c>
      <c r="E5550" s="12">
        <v>25</v>
      </c>
      <c r="F5550" s="73">
        <v>5</v>
      </c>
      <c r="G5550" s="73">
        <v>10</v>
      </c>
      <c r="H5550" s="12">
        <v>0</v>
      </c>
      <c r="I5550" s="12">
        <v>246</v>
      </c>
      <c r="J5550" s="12">
        <v>0</v>
      </c>
      <c r="K5550" s="12">
        <v>0</v>
      </c>
      <c r="L5550" s="12">
        <v>0</v>
      </c>
      <c r="M5550" s="12">
        <v>0</v>
      </c>
      <c r="N5550" s="12">
        <v>0</v>
      </c>
    </row>
    <row r="5551" spans="1:14">
      <c r="A5551" s="11" t="s">
        <v>1603</v>
      </c>
      <c r="B5551" s="12">
        <v>25</v>
      </c>
      <c r="C5551" s="12">
        <v>25</v>
      </c>
      <c r="D5551" s="12" t="s">
        <v>577</v>
      </c>
      <c r="E5551" s="12">
        <v>25</v>
      </c>
      <c r="F5551" s="73">
        <v>8</v>
      </c>
      <c r="G5551" s="73">
        <v>10</v>
      </c>
      <c r="H5551" s="12">
        <v>0</v>
      </c>
      <c r="I5551" s="12">
        <v>246</v>
      </c>
      <c r="J5551" s="12">
        <v>0</v>
      </c>
      <c r="K5551" s="12">
        <v>0</v>
      </c>
      <c r="L5551" s="12">
        <v>0</v>
      </c>
      <c r="M5551" s="12">
        <v>0</v>
      </c>
      <c r="N5551" s="12">
        <v>0</v>
      </c>
    </row>
    <row r="5552" spans="1:14">
      <c r="A5552" s="11" t="s">
        <v>1603</v>
      </c>
      <c r="B5552" s="12">
        <v>25</v>
      </c>
      <c r="C5552" s="12">
        <v>25</v>
      </c>
      <c r="D5552" s="12" t="s">
        <v>572</v>
      </c>
      <c r="E5552" s="12">
        <v>25</v>
      </c>
      <c r="F5552" s="73">
        <v>5</v>
      </c>
      <c r="G5552" s="73">
        <v>10</v>
      </c>
      <c r="H5552" s="12">
        <v>0</v>
      </c>
      <c r="I5552" s="12">
        <v>246</v>
      </c>
      <c r="J5552" s="12">
        <v>0</v>
      </c>
      <c r="K5552" s="12">
        <v>0</v>
      </c>
      <c r="L5552" s="12">
        <v>0</v>
      </c>
      <c r="M5552" s="12">
        <v>0</v>
      </c>
      <c r="N5552" s="12">
        <v>0</v>
      </c>
    </row>
    <row r="5553" spans="1:14">
      <c r="A5553" s="11" t="s">
        <v>1603</v>
      </c>
      <c r="B5553" s="12">
        <v>25</v>
      </c>
      <c r="C5553" s="12">
        <v>25</v>
      </c>
      <c r="D5553" s="12" t="s">
        <v>587</v>
      </c>
      <c r="E5553" s="12">
        <v>25</v>
      </c>
      <c r="F5553" s="73">
        <v>8</v>
      </c>
      <c r="G5553" s="73">
        <v>10</v>
      </c>
      <c r="H5553" s="12">
        <v>0</v>
      </c>
      <c r="I5553" s="12">
        <v>246</v>
      </c>
      <c r="J5553" s="12">
        <v>0</v>
      </c>
      <c r="K5553" s="12">
        <v>0</v>
      </c>
      <c r="L5553" s="12">
        <v>0</v>
      </c>
      <c r="M5553" s="12">
        <v>0</v>
      </c>
      <c r="N5553" s="12">
        <v>0</v>
      </c>
    </row>
    <row r="5554" spans="1:14">
      <c r="A5554" s="11" t="s">
        <v>1603</v>
      </c>
      <c r="B5554" s="12">
        <v>25</v>
      </c>
      <c r="C5554" s="12">
        <v>25</v>
      </c>
      <c r="D5554" s="12" t="s">
        <v>579</v>
      </c>
      <c r="E5554" s="12">
        <v>25</v>
      </c>
      <c r="F5554" s="73">
        <v>3</v>
      </c>
      <c r="G5554" s="73">
        <v>10</v>
      </c>
      <c r="H5554" s="12">
        <v>0</v>
      </c>
      <c r="I5554" s="12">
        <v>246</v>
      </c>
      <c r="J5554" s="12">
        <v>0</v>
      </c>
      <c r="K5554" s="12">
        <v>0</v>
      </c>
      <c r="L5554" s="12">
        <v>0</v>
      </c>
      <c r="M5554" s="12">
        <v>0</v>
      </c>
      <c r="N5554" s="12">
        <v>0</v>
      </c>
    </row>
    <row r="5555" spans="1:14">
      <c r="A5555" s="11" t="s">
        <v>1603</v>
      </c>
      <c r="B5555" s="12">
        <v>25</v>
      </c>
      <c r="C5555" s="12">
        <v>25</v>
      </c>
      <c r="D5555" s="12" t="s">
        <v>586</v>
      </c>
      <c r="E5555" s="12">
        <v>25</v>
      </c>
      <c r="F5555" s="73">
        <v>1</v>
      </c>
      <c r="G5555" s="73">
        <v>60</v>
      </c>
      <c r="H5555" s="12">
        <v>0</v>
      </c>
      <c r="I5555" s="12">
        <v>246</v>
      </c>
      <c r="J5555" s="12">
        <v>0</v>
      </c>
      <c r="K5555" s="12">
        <v>0</v>
      </c>
      <c r="L5555" s="12">
        <v>0</v>
      </c>
      <c r="M5555" s="12">
        <v>0</v>
      </c>
      <c r="N5555" s="12">
        <v>0</v>
      </c>
    </row>
    <row r="5556" spans="1:14">
      <c r="A5556" s="11" t="s">
        <v>1603</v>
      </c>
      <c r="B5556" s="12">
        <v>25</v>
      </c>
      <c r="C5556" s="12">
        <v>25</v>
      </c>
      <c r="D5556" s="12" t="s">
        <v>543</v>
      </c>
      <c r="E5556" s="12">
        <v>25</v>
      </c>
      <c r="F5556" s="73">
        <v>1</v>
      </c>
      <c r="G5556" s="73">
        <v>30</v>
      </c>
      <c r="H5556" s="12">
        <v>0</v>
      </c>
      <c r="I5556" s="12">
        <v>246</v>
      </c>
      <c r="J5556" s="12">
        <v>0</v>
      </c>
      <c r="K5556" s="12">
        <v>0</v>
      </c>
      <c r="L5556" s="12">
        <v>0</v>
      </c>
      <c r="M5556" s="12">
        <v>0</v>
      </c>
      <c r="N5556" s="12">
        <v>0</v>
      </c>
    </row>
    <row r="5557" spans="1:14">
      <c r="A5557" s="11" t="s">
        <v>1603</v>
      </c>
      <c r="B5557" s="12">
        <v>25</v>
      </c>
      <c r="C5557" s="12">
        <v>25</v>
      </c>
      <c r="D5557" s="12" t="s">
        <v>542</v>
      </c>
      <c r="E5557" s="12">
        <v>25</v>
      </c>
      <c r="F5557" s="73">
        <v>1</v>
      </c>
      <c r="G5557" s="73">
        <v>30</v>
      </c>
      <c r="H5557" s="12">
        <v>0</v>
      </c>
      <c r="I5557" s="12">
        <v>246</v>
      </c>
      <c r="J5557" s="12">
        <v>0</v>
      </c>
      <c r="K5557" s="12">
        <v>0</v>
      </c>
      <c r="L5557" s="12">
        <v>0</v>
      </c>
      <c r="M5557" s="12">
        <v>0</v>
      </c>
      <c r="N5557" s="12">
        <v>0</v>
      </c>
    </row>
    <row r="5558" spans="1:14">
      <c r="A5558" s="11" t="s">
        <v>1603</v>
      </c>
      <c r="B5558" s="12">
        <v>25</v>
      </c>
      <c r="C5558" s="12">
        <v>25</v>
      </c>
      <c r="D5558" s="12" t="s">
        <v>541</v>
      </c>
      <c r="E5558" s="12">
        <v>25</v>
      </c>
      <c r="F5558" s="73">
        <v>1</v>
      </c>
      <c r="G5558" s="73">
        <v>30</v>
      </c>
      <c r="H5558" s="12">
        <v>0</v>
      </c>
      <c r="I5558" s="12">
        <v>246</v>
      </c>
      <c r="J5558" s="12">
        <v>0</v>
      </c>
      <c r="K5558" s="12">
        <v>0</v>
      </c>
      <c r="L5558" s="12">
        <v>0</v>
      </c>
      <c r="M5558" s="12">
        <v>0</v>
      </c>
      <c r="N5558" s="12">
        <v>0</v>
      </c>
    </row>
    <row r="5560" spans="1:14">
      <c r="A5560" s="11" t="s">
        <v>1604</v>
      </c>
      <c r="B5560" s="12">
        <v>25</v>
      </c>
      <c r="C5560" s="12">
        <v>25</v>
      </c>
      <c r="D5560" s="12" t="s">
        <v>576</v>
      </c>
      <c r="E5560" s="12">
        <v>25</v>
      </c>
      <c r="F5560" s="73">
        <v>5</v>
      </c>
      <c r="G5560" s="73">
        <v>10</v>
      </c>
      <c r="H5560" s="12">
        <v>0</v>
      </c>
      <c r="I5560" s="12">
        <v>246</v>
      </c>
      <c r="J5560" s="12">
        <v>0</v>
      </c>
      <c r="K5560" s="12">
        <v>0</v>
      </c>
      <c r="L5560" s="12">
        <v>0</v>
      </c>
      <c r="M5560" s="12">
        <v>0</v>
      </c>
      <c r="N5560" s="12">
        <v>0</v>
      </c>
    </row>
    <row r="5561" spans="1:14">
      <c r="A5561" s="11" t="s">
        <v>1604</v>
      </c>
      <c r="B5561" s="12">
        <v>25</v>
      </c>
      <c r="C5561" s="12">
        <v>25</v>
      </c>
      <c r="D5561" s="12" t="s">
        <v>574</v>
      </c>
      <c r="E5561" s="12">
        <v>25</v>
      </c>
      <c r="F5561" s="73">
        <v>5</v>
      </c>
      <c r="G5561" s="73">
        <v>10</v>
      </c>
      <c r="H5561" s="12">
        <v>0</v>
      </c>
      <c r="I5561" s="12">
        <v>246</v>
      </c>
      <c r="J5561" s="12">
        <v>0</v>
      </c>
      <c r="K5561" s="12">
        <v>0</v>
      </c>
      <c r="L5561" s="12">
        <v>0</v>
      </c>
      <c r="M5561" s="12">
        <v>0</v>
      </c>
      <c r="N5561" s="12">
        <v>0</v>
      </c>
    </row>
    <row r="5562" spans="1:14">
      <c r="A5562" s="11" t="s">
        <v>1604</v>
      </c>
      <c r="B5562" s="12">
        <v>25</v>
      </c>
      <c r="C5562" s="12">
        <v>25</v>
      </c>
      <c r="D5562" s="12" t="s">
        <v>577</v>
      </c>
      <c r="E5562" s="12">
        <v>25</v>
      </c>
      <c r="F5562" s="73">
        <v>8</v>
      </c>
      <c r="G5562" s="73">
        <v>10</v>
      </c>
      <c r="H5562" s="12">
        <v>0</v>
      </c>
      <c r="I5562" s="12">
        <v>246</v>
      </c>
      <c r="J5562" s="12">
        <v>0</v>
      </c>
      <c r="K5562" s="12">
        <v>0</v>
      </c>
      <c r="L5562" s="12">
        <v>0</v>
      </c>
      <c r="M5562" s="12">
        <v>0</v>
      </c>
      <c r="N5562" s="12">
        <v>0</v>
      </c>
    </row>
    <row r="5563" spans="1:14">
      <c r="A5563" s="11" t="s">
        <v>1604</v>
      </c>
      <c r="B5563" s="12">
        <v>25</v>
      </c>
      <c r="C5563" s="12">
        <v>25</v>
      </c>
      <c r="D5563" s="12" t="s">
        <v>572</v>
      </c>
      <c r="E5563" s="12">
        <v>25</v>
      </c>
      <c r="F5563" s="73">
        <v>5</v>
      </c>
      <c r="G5563" s="73">
        <v>10</v>
      </c>
      <c r="H5563" s="12">
        <v>0</v>
      </c>
      <c r="I5563" s="12">
        <v>246</v>
      </c>
      <c r="J5563" s="12">
        <v>0</v>
      </c>
      <c r="K5563" s="12">
        <v>0</v>
      </c>
      <c r="L5563" s="12">
        <v>0</v>
      </c>
      <c r="M5563" s="12">
        <v>0</v>
      </c>
      <c r="N5563" s="12">
        <v>0</v>
      </c>
    </row>
    <row r="5564" spans="1:14">
      <c r="A5564" s="11" t="s">
        <v>1604</v>
      </c>
      <c r="B5564" s="12">
        <v>25</v>
      </c>
      <c r="C5564" s="12">
        <v>25</v>
      </c>
      <c r="D5564" s="12" t="s">
        <v>587</v>
      </c>
      <c r="E5564" s="12">
        <v>25</v>
      </c>
      <c r="F5564" s="73">
        <v>8</v>
      </c>
      <c r="G5564" s="73">
        <v>10</v>
      </c>
      <c r="H5564" s="12">
        <v>0</v>
      </c>
      <c r="I5564" s="12">
        <v>246</v>
      </c>
      <c r="J5564" s="12">
        <v>0</v>
      </c>
      <c r="K5564" s="12">
        <v>0</v>
      </c>
      <c r="L5564" s="12">
        <v>0</v>
      </c>
      <c r="M5564" s="12">
        <v>0</v>
      </c>
      <c r="N5564" s="12">
        <v>0</v>
      </c>
    </row>
    <row r="5565" spans="1:14">
      <c r="A5565" s="11" t="s">
        <v>1604</v>
      </c>
      <c r="B5565" s="12">
        <v>25</v>
      </c>
      <c r="C5565" s="12">
        <v>25</v>
      </c>
      <c r="D5565" s="12" t="s">
        <v>579</v>
      </c>
      <c r="E5565" s="12">
        <v>25</v>
      </c>
      <c r="F5565" s="73">
        <v>3</v>
      </c>
      <c r="G5565" s="73">
        <v>10</v>
      </c>
      <c r="H5565" s="12">
        <v>0</v>
      </c>
      <c r="I5565" s="12">
        <v>246</v>
      </c>
      <c r="J5565" s="12">
        <v>0</v>
      </c>
      <c r="K5565" s="12">
        <v>0</v>
      </c>
      <c r="L5565" s="12">
        <v>0</v>
      </c>
      <c r="M5565" s="12">
        <v>0</v>
      </c>
      <c r="N5565" s="12">
        <v>0</v>
      </c>
    </row>
    <row r="5566" spans="1:14">
      <c r="A5566" s="11" t="s">
        <v>1604</v>
      </c>
      <c r="B5566" s="12">
        <v>25</v>
      </c>
      <c r="C5566" s="12">
        <v>25</v>
      </c>
      <c r="D5566" s="12" t="s">
        <v>571</v>
      </c>
      <c r="E5566" s="12">
        <v>25</v>
      </c>
      <c r="F5566" s="73">
        <v>1</v>
      </c>
      <c r="G5566" s="73">
        <v>60</v>
      </c>
      <c r="H5566" s="12">
        <v>0</v>
      </c>
      <c r="I5566" s="12">
        <v>246</v>
      </c>
      <c r="J5566" s="12">
        <v>0</v>
      </c>
      <c r="K5566" s="12">
        <v>0</v>
      </c>
      <c r="L5566" s="12">
        <v>0</v>
      </c>
      <c r="M5566" s="12">
        <v>0</v>
      </c>
      <c r="N5566" s="12">
        <v>0</v>
      </c>
    </row>
    <row r="5567" spans="1:14">
      <c r="A5567" s="11" t="s">
        <v>1604</v>
      </c>
      <c r="B5567" s="12">
        <v>25</v>
      </c>
      <c r="C5567" s="12">
        <v>25</v>
      </c>
      <c r="D5567" s="12" t="s">
        <v>543</v>
      </c>
      <c r="E5567" s="12">
        <v>25</v>
      </c>
      <c r="F5567" s="73">
        <v>1</v>
      </c>
      <c r="G5567" s="73">
        <v>30</v>
      </c>
      <c r="H5567" s="12">
        <v>0</v>
      </c>
      <c r="I5567" s="12">
        <v>246</v>
      </c>
      <c r="J5567" s="12">
        <v>0</v>
      </c>
      <c r="K5567" s="12">
        <v>0</v>
      </c>
      <c r="L5567" s="12">
        <v>0</v>
      </c>
      <c r="M5567" s="12">
        <v>0</v>
      </c>
      <c r="N5567" s="12">
        <v>0</v>
      </c>
    </row>
    <row r="5568" spans="1:14">
      <c r="A5568" s="11" t="s">
        <v>1604</v>
      </c>
      <c r="B5568" s="12">
        <v>25</v>
      </c>
      <c r="C5568" s="12">
        <v>25</v>
      </c>
      <c r="D5568" s="12" t="s">
        <v>542</v>
      </c>
      <c r="E5568" s="12">
        <v>25</v>
      </c>
      <c r="F5568" s="73">
        <v>1</v>
      </c>
      <c r="G5568" s="73">
        <v>30</v>
      </c>
      <c r="H5568" s="12">
        <v>0</v>
      </c>
      <c r="I5568" s="12">
        <v>246</v>
      </c>
      <c r="J5568" s="12">
        <v>0</v>
      </c>
      <c r="K5568" s="12">
        <v>0</v>
      </c>
      <c r="L5568" s="12">
        <v>0</v>
      </c>
      <c r="M5568" s="12">
        <v>0</v>
      </c>
      <c r="N5568" s="12">
        <v>0</v>
      </c>
    </row>
    <row r="5569" spans="1:14">
      <c r="A5569" s="11" t="s">
        <v>1604</v>
      </c>
      <c r="B5569" s="12">
        <v>25</v>
      </c>
      <c r="C5569" s="12">
        <v>25</v>
      </c>
      <c r="D5569" s="12" t="s">
        <v>541</v>
      </c>
      <c r="E5569" s="12">
        <v>25</v>
      </c>
      <c r="F5569" s="73">
        <v>1</v>
      </c>
      <c r="G5569" s="73">
        <v>30</v>
      </c>
      <c r="H5569" s="12">
        <v>0</v>
      </c>
      <c r="I5569" s="12">
        <v>246</v>
      </c>
      <c r="J5569" s="12">
        <v>0</v>
      </c>
      <c r="K5569" s="12">
        <v>0</v>
      </c>
      <c r="L5569" s="12">
        <v>0</v>
      </c>
      <c r="M5569" s="12">
        <v>0</v>
      </c>
      <c r="N5569" s="12">
        <v>0</v>
      </c>
    </row>
    <row r="5571" spans="1:14">
      <c r="A5571" s="11" t="s">
        <v>1605</v>
      </c>
      <c r="B5571" s="12">
        <v>25</v>
      </c>
      <c r="C5571" s="12">
        <v>25</v>
      </c>
      <c r="D5571" s="12" t="s">
        <v>576</v>
      </c>
      <c r="E5571" s="12">
        <v>25</v>
      </c>
      <c r="F5571" s="73">
        <v>5</v>
      </c>
      <c r="G5571" s="73">
        <v>10</v>
      </c>
      <c r="H5571" s="12">
        <v>0</v>
      </c>
      <c r="I5571" s="12">
        <v>246</v>
      </c>
      <c r="J5571" s="12">
        <v>0</v>
      </c>
      <c r="K5571" s="12">
        <v>0</v>
      </c>
      <c r="L5571" s="12">
        <v>0</v>
      </c>
      <c r="M5571" s="12">
        <v>0</v>
      </c>
      <c r="N5571" s="12">
        <v>0</v>
      </c>
    </row>
    <row r="5572" spans="1:14">
      <c r="A5572" s="11" t="s">
        <v>1605</v>
      </c>
      <c r="B5572" s="12">
        <v>25</v>
      </c>
      <c r="C5572" s="12">
        <v>25</v>
      </c>
      <c r="D5572" s="12" t="s">
        <v>574</v>
      </c>
      <c r="E5572" s="12">
        <v>25</v>
      </c>
      <c r="F5572" s="73">
        <v>5</v>
      </c>
      <c r="G5572" s="73">
        <v>10</v>
      </c>
      <c r="H5572" s="12">
        <v>0</v>
      </c>
      <c r="I5572" s="12">
        <v>246</v>
      </c>
      <c r="J5572" s="12">
        <v>0</v>
      </c>
      <c r="K5572" s="12">
        <v>0</v>
      </c>
      <c r="L5572" s="12">
        <v>0</v>
      </c>
      <c r="M5572" s="12">
        <v>0</v>
      </c>
      <c r="N5572" s="12">
        <v>0</v>
      </c>
    </row>
    <row r="5573" spans="1:14">
      <c r="A5573" s="11" t="s">
        <v>1605</v>
      </c>
      <c r="B5573" s="12">
        <v>25</v>
      </c>
      <c r="C5573" s="12">
        <v>25</v>
      </c>
      <c r="D5573" s="12" t="s">
        <v>577</v>
      </c>
      <c r="E5573" s="12">
        <v>25</v>
      </c>
      <c r="F5573" s="73">
        <v>8</v>
      </c>
      <c r="G5573" s="73">
        <v>10</v>
      </c>
      <c r="H5573" s="12">
        <v>0</v>
      </c>
      <c r="I5573" s="12">
        <v>246</v>
      </c>
      <c r="J5573" s="12">
        <v>0</v>
      </c>
      <c r="K5573" s="12">
        <v>0</v>
      </c>
      <c r="L5573" s="12">
        <v>0</v>
      </c>
      <c r="M5573" s="12">
        <v>0</v>
      </c>
      <c r="N5573" s="12">
        <v>0</v>
      </c>
    </row>
    <row r="5574" spans="1:14">
      <c r="A5574" s="11" t="s">
        <v>1605</v>
      </c>
      <c r="B5574" s="12">
        <v>25</v>
      </c>
      <c r="C5574" s="12">
        <v>25</v>
      </c>
      <c r="D5574" s="12" t="s">
        <v>572</v>
      </c>
      <c r="E5574" s="12">
        <v>25</v>
      </c>
      <c r="F5574" s="73">
        <v>5</v>
      </c>
      <c r="G5574" s="73">
        <v>10</v>
      </c>
      <c r="H5574" s="12">
        <v>0</v>
      </c>
      <c r="I5574" s="12">
        <v>246</v>
      </c>
      <c r="J5574" s="12">
        <v>0</v>
      </c>
      <c r="K5574" s="12">
        <v>0</v>
      </c>
      <c r="L5574" s="12">
        <v>0</v>
      </c>
      <c r="M5574" s="12">
        <v>0</v>
      </c>
      <c r="N5574" s="12">
        <v>0</v>
      </c>
    </row>
    <row r="5575" spans="1:14">
      <c r="A5575" s="11" t="s">
        <v>1605</v>
      </c>
      <c r="B5575" s="12">
        <v>25</v>
      </c>
      <c r="C5575" s="12">
        <v>25</v>
      </c>
      <c r="D5575" s="12" t="s">
        <v>587</v>
      </c>
      <c r="E5575" s="12">
        <v>25</v>
      </c>
      <c r="F5575" s="73">
        <v>8</v>
      </c>
      <c r="G5575" s="73">
        <v>10</v>
      </c>
      <c r="H5575" s="12">
        <v>0</v>
      </c>
      <c r="I5575" s="12">
        <v>246</v>
      </c>
      <c r="J5575" s="12">
        <v>0</v>
      </c>
      <c r="K5575" s="12">
        <v>0</v>
      </c>
      <c r="L5575" s="12">
        <v>0</v>
      </c>
      <c r="M5575" s="12">
        <v>0</v>
      </c>
      <c r="N5575" s="12">
        <v>0</v>
      </c>
    </row>
    <row r="5576" spans="1:14">
      <c r="A5576" s="11" t="s">
        <v>1605</v>
      </c>
      <c r="B5576" s="12">
        <v>25</v>
      </c>
      <c r="C5576" s="12">
        <v>25</v>
      </c>
      <c r="D5576" s="12" t="s">
        <v>579</v>
      </c>
      <c r="E5576" s="12">
        <v>25</v>
      </c>
      <c r="F5576" s="73">
        <v>3</v>
      </c>
      <c r="G5576" s="73">
        <v>10</v>
      </c>
      <c r="H5576" s="12">
        <v>0</v>
      </c>
      <c r="I5576" s="12">
        <v>246</v>
      </c>
      <c r="J5576" s="12">
        <v>0</v>
      </c>
      <c r="K5576" s="12">
        <v>0</v>
      </c>
      <c r="L5576" s="12">
        <v>0</v>
      </c>
      <c r="M5576" s="12">
        <v>0</v>
      </c>
      <c r="N5576" s="12">
        <v>0</v>
      </c>
    </row>
    <row r="5577" spans="1:14">
      <c r="A5577" s="11" t="s">
        <v>1605</v>
      </c>
      <c r="B5577" s="12">
        <v>25</v>
      </c>
      <c r="C5577" s="12">
        <v>25</v>
      </c>
      <c r="D5577" s="12" t="s">
        <v>575</v>
      </c>
      <c r="E5577" s="12">
        <v>25</v>
      </c>
      <c r="F5577" s="73">
        <v>1</v>
      </c>
      <c r="G5577" s="73">
        <v>60</v>
      </c>
      <c r="H5577" s="12">
        <v>0</v>
      </c>
      <c r="I5577" s="12">
        <v>246</v>
      </c>
      <c r="J5577" s="12">
        <v>0</v>
      </c>
      <c r="K5577" s="12">
        <v>0</v>
      </c>
      <c r="L5577" s="12">
        <v>0</v>
      </c>
      <c r="M5577" s="12">
        <v>0</v>
      </c>
      <c r="N5577" s="12">
        <v>0</v>
      </c>
    </row>
    <row r="5578" spans="1:14">
      <c r="A5578" s="11" t="s">
        <v>1605</v>
      </c>
      <c r="B5578" s="12">
        <v>25</v>
      </c>
      <c r="C5578" s="12">
        <v>25</v>
      </c>
      <c r="D5578" s="12" t="s">
        <v>543</v>
      </c>
      <c r="E5578" s="12">
        <v>25</v>
      </c>
      <c r="F5578" s="73">
        <v>1</v>
      </c>
      <c r="G5578" s="73">
        <v>30</v>
      </c>
      <c r="H5578" s="12">
        <v>0</v>
      </c>
      <c r="I5578" s="12">
        <v>246</v>
      </c>
      <c r="J5578" s="12">
        <v>0</v>
      </c>
      <c r="K5578" s="12">
        <v>0</v>
      </c>
      <c r="L5578" s="12">
        <v>0</v>
      </c>
      <c r="M5578" s="12">
        <v>0</v>
      </c>
      <c r="N5578" s="12">
        <v>0</v>
      </c>
    </row>
    <row r="5579" spans="1:14">
      <c r="A5579" s="11" t="s">
        <v>1605</v>
      </c>
      <c r="B5579" s="12">
        <v>25</v>
      </c>
      <c r="C5579" s="12">
        <v>25</v>
      </c>
      <c r="D5579" s="12" t="s">
        <v>542</v>
      </c>
      <c r="E5579" s="12">
        <v>25</v>
      </c>
      <c r="F5579" s="73">
        <v>1</v>
      </c>
      <c r="G5579" s="73">
        <v>30</v>
      </c>
      <c r="H5579" s="12">
        <v>0</v>
      </c>
      <c r="I5579" s="12">
        <v>246</v>
      </c>
      <c r="J5579" s="12">
        <v>0</v>
      </c>
      <c r="K5579" s="12">
        <v>0</v>
      </c>
      <c r="L5579" s="12">
        <v>0</v>
      </c>
      <c r="M5579" s="12">
        <v>0</v>
      </c>
      <c r="N5579" s="12">
        <v>0</v>
      </c>
    </row>
    <row r="5580" spans="1:14">
      <c r="A5580" s="11" t="s">
        <v>1605</v>
      </c>
      <c r="B5580" s="12">
        <v>25</v>
      </c>
      <c r="C5580" s="12">
        <v>25</v>
      </c>
      <c r="D5580" s="12" t="s">
        <v>541</v>
      </c>
      <c r="E5580" s="12">
        <v>25</v>
      </c>
      <c r="F5580" s="73">
        <v>1</v>
      </c>
      <c r="G5580" s="73">
        <v>30</v>
      </c>
      <c r="H5580" s="12">
        <v>0</v>
      </c>
      <c r="I5580" s="12">
        <v>246</v>
      </c>
      <c r="J5580" s="12">
        <v>0</v>
      </c>
      <c r="K5580" s="12">
        <v>0</v>
      </c>
      <c r="L5580" s="12">
        <v>0</v>
      </c>
      <c r="M5580" s="12">
        <v>0</v>
      </c>
      <c r="N5580" s="12">
        <v>0</v>
      </c>
    </row>
    <row r="5583" spans="1:14">
      <c r="A5583" s="11" t="s">
        <v>1606</v>
      </c>
    </row>
    <row r="5584" spans="1:14">
      <c r="A5584" s="11" t="s">
        <v>1607</v>
      </c>
      <c r="B5584" s="12">
        <v>25</v>
      </c>
      <c r="C5584" s="12">
        <v>25</v>
      </c>
      <c r="D5584" s="12" t="s">
        <v>579</v>
      </c>
      <c r="E5584" s="12">
        <v>25</v>
      </c>
      <c r="F5584" s="73">
        <v>8</v>
      </c>
      <c r="G5584" s="21">
        <v>12</v>
      </c>
      <c r="H5584" s="12">
        <v>0</v>
      </c>
      <c r="I5584" s="12">
        <v>246</v>
      </c>
      <c r="J5584" s="12">
        <v>0</v>
      </c>
      <c r="K5584" s="12">
        <v>0</v>
      </c>
      <c r="L5584" s="12">
        <v>0</v>
      </c>
      <c r="M5584" s="12">
        <v>0</v>
      </c>
      <c r="N5584" s="12">
        <v>0</v>
      </c>
    </row>
    <row r="5585" spans="1:14">
      <c r="A5585" s="11" t="s">
        <v>1608</v>
      </c>
      <c r="B5585" s="12">
        <v>25</v>
      </c>
      <c r="C5585" s="12">
        <v>25</v>
      </c>
      <c r="D5585" s="12" t="s">
        <v>577</v>
      </c>
      <c r="E5585" s="12">
        <v>25</v>
      </c>
      <c r="F5585" s="73">
        <v>8</v>
      </c>
      <c r="G5585" s="21">
        <v>12</v>
      </c>
      <c r="H5585" s="12">
        <v>0</v>
      </c>
      <c r="I5585" s="12">
        <v>246</v>
      </c>
      <c r="J5585" s="12">
        <v>0</v>
      </c>
      <c r="K5585" s="12">
        <v>0</v>
      </c>
      <c r="L5585" s="12">
        <v>0</v>
      </c>
      <c r="M5585" s="12">
        <v>0</v>
      </c>
      <c r="N5585" s="12">
        <v>0</v>
      </c>
    </row>
    <row r="5586" spans="1:14">
      <c r="A5586" s="11" t="s">
        <v>1608</v>
      </c>
      <c r="B5586" s="12">
        <v>25</v>
      </c>
      <c r="C5586" s="12">
        <v>25</v>
      </c>
      <c r="D5586" s="12" t="s">
        <v>587</v>
      </c>
      <c r="E5586" s="12">
        <v>25</v>
      </c>
      <c r="F5586" s="73">
        <v>8</v>
      </c>
      <c r="G5586" s="21">
        <v>12</v>
      </c>
      <c r="H5586" s="12">
        <v>0</v>
      </c>
      <c r="I5586" s="12">
        <v>246</v>
      </c>
      <c r="J5586" s="12">
        <v>0</v>
      </c>
      <c r="K5586" s="12">
        <v>0</v>
      </c>
      <c r="L5586" s="12">
        <v>0</v>
      </c>
      <c r="M5586" s="12">
        <v>0</v>
      </c>
      <c r="N5586" s="12">
        <v>0</v>
      </c>
    </row>
    <row r="5587" spans="1:14">
      <c r="A5587" s="11" t="s">
        <v>1608</v>
      </c>
      <c r="B5587" s="12">
        <v>25</v>
      </c>
      <c r="C5587" s="12">
        <v>25</v>
      </c>
      <c r="D5587" s="12" t="s">
        <v>576</v>
      </c>
      <c r="E5587" s="12">
        <v>25</v>
      </c>
      <c r="F5587" s="73">
        <v>8</v>
      </c>
      <c r="G5587" s="21">
        <v>12</v>
      </c>
      <c r="H5587" s="12">
        <v>0</v>
      </c>
      <c r="I5587" s="12">
        <v>246</v>
      </c>
      <c r="J5587" s="12">
        <v>0</v>
      </c>
      <c r="K5587" s="12">
        <v>0</v>
      </c>
      <c r="L5587" s="12">
        <v>0</v>
      </c>
      <c r="M5587" s="12">
        <v>0</v>
      </c>
      <c r="N5587" s="12">
        <v>0</v>
      </c>
    </row>
    <row r="5588" spans="1:14">
      <c r="A5588" s="11" t="s">
        <v>1608</v>
      </c>
      <c r="B5588" s="12">
        <v>25</v>
      </c>
      <c r="C5588" s="12">
        <v>25</v>
      </c>
      <c r="D5588" s="12" t="s">
        <v>574</v>
      </c>
      <c r="E5588" s="12">
        <v>25</v>
      </c>
      <c r="F5588" s="73">
        <v>8</v>
      </c>
      <c r="G5588" s="21">
        <v>12</v>
      </c>
      <c r="H5588" s="12">
        <v>0</v>
      </c>
      <c r="I5588" s="12">
        <v>246</v>
      </c>
      <c r="J5588" s="12">
        <v>0</v>
      </c>
      <c r="K5588" s="12">
        <v>0</v>
      </c>
      <c r="L5588" s="12">
        <v>0</v>
      </c>
      <c r="M5588" s="12">
        <v>0</v>
      </c>
      <c r="N5588" s="12">
        <v>0</v>
      </c>
    </row>
    <row r="5589" spans="1:14">
      <c r="A5589" s="11" t="s">
        <v>1608</v>
      </c>
      <c r="B5589" s="12">
        <v>25</v>
      </c>
      <c r="C5589" s="12">
        <v>25</v>
      </c>
      <c r="D5589" s="12" t="s">
        <v>1609</v>
      </c>
      <c r="E5589" s="12">
        <v>25</v>
      </c>
      <c r="F5589" s="73">
        <v>8</v>
      </c>
      <c r="G5589" s="21">
        <v>12</v>
      </c>
      <c r="H5589" s="12">
        <v>0</v>
      </c>
      <c r="I5589" s="12">
        <v>246</v>
      </c>
      <c r="J5589" s="12">
        <v>0</v>
      </c>
      <c r="K5589" s="12">
        <v>0</v>
      </c>
      <c r="L5589" s="12">
        <v>0</v>
      </c>
      <c r="M5589" s="12">
        <v>0</v>
      </c>
      <c r="N5589" s="12">
        <v>0</v>
      </c>
    </row>
    <row r="5590" spans="1:14">
      <c r="A5590" s="11" t="s">
        <v>1608</v>
      </c>
      <c r="B5590" s="12">
        <v>25</v>
      </c>
      <c r="C5590" s="12">
        <v>25</v>
      </c>
      <c r="D5590" s="12" t="s">
        <v>573</v>
      </c>
      <c r="E5590" s="12">
        <v>25</v>
      </c>
      <c r="F5590" s="73">
        <v>2</v>
      </c>
      <c r="G5590" s="21">
        <v>12</v>
      </c>
      <c r="H5590" s="12">
        <v>0</v>
      </c>
      <c r="I5590" s="12">
        <v>246</v>
      </c>
      <c r="J5590" s="12">
        <v>0</v>
      </c>
      <c r="K5590" s="12">
        <v>0</v>
      </c>
      <c r="L5590" s="12">
        <v>0</v>
      </c>
      <c r="M5590" s="12">
        <v>0</v>
      </c>
      <c r="N5590" s="12">
        <v>0</v>
      </c>
    </row>
    <row r="5592" spans="1:14">
      <c r="A5592" s="11" t="s">
        <v>1610</v>
      </c>
    </row>
    <row r="5593" spans="1:14">
      <c r="A5593" s="11" t="s">
        <v>1611</v>
      </c>
      <c r="B5593" s="12">
        <v>30</v>
      </c>
      <c r="C5593" s="12">
        <v>70</v>
      </c>
      <c r="D5593" s="12" t="s">
        <v>577</v>
      </c>
      <c r="E5593" s="12">
        <v>10</v>
      </c>
      <c r="F5593" s="73">
        <v>8</v>
      </c>
      <c r="G5593" s="21">
        <v>10</v>
      </c>
      <c r="H5593" s="12">
        <v>0</v>
      </c>
      <c r="I5593" s="12">
        <v>246</v>
      </c>
      <c r="J5593" s="12">
        <v>0</v>
      </c>
      <c r="K5593" s="12">
        <v>0</v>
      </c>
      <c r="L5593" s="12">
        <v>0</v>
      </c>
      <c r="M5593" s="12">
        <v>0</v>
      </c>
      <c r="N5593" s="12">
        <v>0</v>
      </c>
    </row>
    <row r="5594" spans="1:14">
      <c r="A5594" s="11" t="s">
        <v>1611</v>
      </c>
      <c r="B5594" s="12">
        <v>30</v>
      </c>
      <c r="C5594" s="12">
        <v>70</v>
      </c>
      <c r="D5594" s="12" t="s">
        <v>587</v>
      </c>
      <c r="E5594" s="12">
        <v>10</v>
      </c>
      <c r="F5594" s="73">
        <v>8</v>
      </c>
      <c r="G5594" s="21">
        <v>10</v>
      </c>
      <c r="H5594" s="12">
        <v>0</v>
      </c>
      <c r="I5594" s="12">
        <v>246</v>
      </c>
      <c r="J5594" s="12">
        <v>0</v>
      </c>
      <c r="K5594" s="12">
        <v>0</v>
      </c>
      <c r="L5594" s="12">
        <v>0</v>
      </c>
      <c r="M5594" s="12">
        <v>0</v>
      </c>
      <c r="N5594" s="12">
        <v>0</v>
      </c>
    </row>
    <row r="5595" spans="1:14">
      <c r="A5595" s="11" t="s">
        <v>1611</v>
      </c>
      <c r="B5595" s="12">
        <v>30</v>
      </c>
      <c r="C5595" s="12">
        <v>70</v>
      </c>
      <c r="D5595" s="12" t="s">
        <v>579</v>
      </c>
      <c r="E5595" s="12">
        <v>10</v>
      </c>
      <c r="F5595" s="73">
        <v>8</v>
      </c>
      <c r="G5595" s="21">
        <v>10</v>
      </c>
      <c r="H5595" s="12">
        <v>0</v>
      </c>
      <c r="I5595" s="12">
        <v>246</v>
      </c>
      <c r="J5595" s="12">
        <v>0</v>
      </c>
      <c r="K5595" s="12">
        <v>0</v>
      </c>
      <c r="L5595" s="12">
        <v>0</v>
      </c>
      <c r="M5595" s="12">
        <v>0</v>
      </c>
      <c r="N5595" s="12">
        <v>0</v>
      </c>
    </row>
    <row r="5596" spans="1:14">
      <c r="A5596" s="11" t="s">
        <v>1611</v>
      </c>
      <c r="B5596" s="12">
        <v>60</v>
      </c>
      <c r="C5596" s="12">
        <v>65</v>
      </c>
      <c r="D5596" s="12" t="s">
        <v>577</v>
      </c>
      <c r="E5596" s="12">
        <v>10</v>
      </c>
      <c r="F5596" s="73">
        <v>8</v>
      </c>
      <c r="G5596" s="21">
        <v>10</v>
      </c>
      <c r="H5596" s="12">
        <v>0</v>
      </c>
      <c r="I5596" s="12">
        <v>246</v>
      </c>
      <c r="J5596" s="12">
        <v>0</v>
      </c>
      <c r="K5596" s="12">
        <v>0</v>
      </c>
      <c r="L5596" s="12">
        <v>0</v>
      </c>
      <c r="M5596" s="12">
        <v>0</v>
      </c>
      <c r="N5596" s="12">
        <v>0</v>
      </c>
    </row>
    <row r="5597" spans="1:14">
      <c r="A5597" s="11" t="s">
        <v>1611</v>
      </c>
      <c r="B5597" s="12">
        <v>60</v>
      </c>
      <c r="C5597" s="12">
        <v>65</v>
      </c>
      <c r="D5597" s="12" t="s">
        <v>587</v>
      </c>
      <c r="E5597" s="12">
        <v>10</v>
      </c>
      <c r="F5597" s="73">
        <v>8</v>
      </c>
      <c r="G5597" s="21">
        <v>10</v>
      </c>
      <c r="H5597" s="12">
        <v>0</v>
      </c>
      <c r="I5597" s="12">
        <v>246</v>
      </c>
      <c r="J5597" s="12">
        <v>0</v>
      </c>
      <c r="K5597" s="12">
        <v>0</v>
      </c>
      <c r="L5597" s="12">
        <v>0</v>
      </c>
      <c r="M5597" s="12">
        <v>0</v>
      </c>
      <c r="N5597" s="12">
        <v>0</v>
      </c>
    </row>
    <row r="5598" spans="1:14">
      <c r="A5598" s="11" t="s">
        <v>1611</v>
      </c>
      <c r="B5598" s="12">
        <v>60</v>
      </c>
      <c r="C5598" s="12">
        <v>65</v>
      </c>
      <c r="D5598" s="12" t="s">
        <v>579</v>
      </c>
      <c r="E5598" s="12">
        <v>10</v>
      </c>
      <c r="F5598" s="73">
        <v>8</v>
      </c>
      <c r="G5598" s="21">
        <v>10</v>
      </c>
      <c r="H5598" s="12">
        <v>0</v>
      </c>
      <c r="I5598" s="12">
        <v>246</v>
      </c>
      <c r="J5598" s="12">
        <v>0</v>
      </c>
      <c r="K5598" s="12">
        <v>0</v>
      </c>
      <c r="L5598" s="12">
        <v>0</v>
      </c>
      <c r="M5598" s="12">
        <v>0</v>
      </c>
      <c r="N5598" s="12">
        <v>0</v>
      </c>
    </row>
    <row r="5599" spans="1:14">
      <c r="A5599" s="11" t="s">
        <v>1611</v>
      </c>
      <c r="B5599" s="12">
        <v>40</v>
      </c>
      <c r="C5599" s="12">
        <v>45</v>
      </c>
      <c r="D5599" s="12" t="s">
        <v>577</v>
      </c>
      <c r="E5599" s="12">
        <v>10</v>
      </c>
      <c r="F5599" s="73">
        <v>8</v>
      </c>
      <c r="G5599" s="21">
        <v>10</v>
      </c>
      <c r="H5599" s="12">
        <v>0</v>
      </c>
      <c r="I5599" s="12">
        <v>246</v>
      </c>
      <c r="J5599" s="12">
        <v>0</v>
      </c>
      <c r="K5599" s="12">
        <v>0</v>
      </c>
      <c r="L5599" s="12">
        <v>0</v>
      </c>
      <c r="M5599" s="12">
        <v>0</v>
      </c>
      <c r="N5599" s="12">
        <v>0</v>
      </c>
    </row>
    <row r="5600" spans="1:14">
      <c r="A5600" s="11" t="s">
        <v>1611</v>
      </c>
      <c r="B5600" s="12">
        <v>40</v>
      </c>
      <c r="C5600" s="12">
        <v>45</v>
      </c>
      <c r="D5600" s="12" t="s">
        <v>587</v>
      </c>
      <c r="E5600" s="12">
        <v>10</v>
      </c>
      <c r="F5600" s="73">
        <v>8</v>
      </c>
      <c r="G5600" s="21">
        <v>10</v>
      </c>
      <c r="H5600" s="12">
        <v>0</v>
      </c>
      <c r="I5600" s="12">
        <v>246</v>
      </c>
      <c r="J5600" s="12">
        <v>0</v>
      </c>
      <c r="K5600" s="12">
        <v>0</v>
      </c>
      <c r="L5600" s="12">
        <v>0</v>
      </c>
      <c r="M5600" s="12">
        <v>0</v>
      </c>
      <c r="N5600" s="12">
        <v>0</v>
      </c>
    </row>
    <row r="5601" spans="1:14">
      <c r="A5601" s="11" t="s">
        <v>1611</v>
      </c>
      <c r="B5601" s="12">
        <v>40</v>
      </c>
      <c r="C5601" s="12">
        <v>45</v>
      </c>
      <c r="D5601" s="12" t="s">
        <v>579</v>
      </c>
      <c r="E5601" s="12">
        <v>10</v>
      </c>
      <c r="F5601" s="73">
        <v>8</v>
      </c>
      <c r="G5601" s="21">
        <v>10</v>
      </c>
      <c r="H5601" s="12">
        <v>0</v>
      </c>
      <c r="I5601" s="12">
        <v>246</v>
      </c>
      <c r="J5601" s="12">
        <v>0</v>
      </c>
      <c r="K5601" s="12">
        <v>0</v>
      </c>
      <c r="L5601" s="12">
        <v>0</v>
      </c>
      <c r="M5601" s="12">
        <v>0</v>
      </c>
      <c r="N5601" s="12">
        <v>0</v>
      </c>
    </row>
    <row r="5602" spans="1:14">
      <c r="A5602" s="11" t="s">
        <v>1611</v>
      </c>
      <c r="B5602" s="12">
        <v>70</v>
      </c>
      <c r="C5602" s="12">
        <v>35</v>
      </c>
      <c r="D5602" s="12" t="s">
        <v>577</v>
      </c>
      <c r="E5602" s="12">
        <v>20</v>
      </c>
      <c r="F5602" s="73">
        <v>8</v>
      </c>
      <c r="G5602" s="21">
        <v>10</v>
      </c>
      <c r="H5602" s="12">
        <v>0</v>
      </c>
      <c r="I5602" s="12">
        <v>246</v>
      </c>
      <c r="J5602" s="12">
        <v>0</v>
      </c>
      <c r="K5602" s="12">
        <v>0</v>
      </c>
      <c r="L5602" s="12">
        <v>0</v>
      </c>
      <c r="M5602" s="12">
        <v>0</v>
      </c>
      <c r="N5602" s="12">
        <v>0</v>
      </c>
    </row>
    <row r="5603" spans="1:14">
      <c r="A5603" s="11" t="s">
        <v>1611</v>
      </c>
      <c r="B5603" s="12">
        <v>70</v>
      </c>
      <c r="C5603" s="12">
        <v>35</v>
      </c>
      <c r="D5603" s="12" t="s">
        <v>587</v>
      </c>
      <c r="E5603" s="12">
        <v>20</v>
      </c>
      <c r="F5603" s="73">
        <v>8</v>
      </c>
      <c r="G5603" s="21">
        <v>10</v>
      </c>
      <c r="H5603" s="12">
        <v>0</v>
      </c>
      <c r="I5603" s="12">
        <v>246</v>
      </c>
      <c r="J5603" s="12">
        <v>0</v>
      </c>
      <c r="K5603" s="12">
        <v>0</v>
      </c>
      <c r="L5603" s="12">
        <v>0</v>
      </c>
      <c r="M5603" s="12">
        <v>0</v>
      </c>
      <c r="N5603" s="12">
        <v>0</v>
      </c>
    </row>
    <row r="5604" spans="1:14">
      <c r="A5604" s="11" t="s">
        <v>1611</v>
      </c>
      <c r="B5604" s="12">
        <v>70</v>
      </c>
      <c r="C5604" s="12">
        <v>35</v>
      </c>
      <c r="D5604" s="12" t="s">
        <v>579</v>
      </c>
      <c r="E5604" s="12">
        <v>20</v>
      </c>
      <c r="F5604" s="73">
        <v>8</v>
      </c>
      <c r="G5604" s="21">
        <v>10</v>
      </c>
      <c r="H5604" s="12">
        <v>0</v>
      </c>
      <c r="I5604" s="12">
        <v>246</v>
      </c>
      <c r="J5604" s="12">
        <v>0</v>
      </c>
      <c r="K5604" s="12">
        <v>0</v>
      </c>
      <c r="L5604" s="12">
        <v>0</v>
      </c>
      <c r="M5604" s="12">
        <v>0</v>
      </c>
      <c r="N5604" s="12">
        <v>0</v>
      </c>
    </row>
    <row r="5605" spans="1:14">
      <c r="A5605" s="11" t="s">
        <v>1611</v>
      </c>
      <c r="B5605" s="12">
        <v>100</v>
      </c>
      <c r="C5605" s="12">
        <v>100</v>
      </c>
      <c r="D5605" s="12" t="s">
        <v>579</v>
      </c>
      <c r="E5605" s="12">
        <v>100</v>
      </c>
      <c r="F5605" s="73">
        <v>25</v>
      </c>
      <c r="G5605" s="21">
        <v>10</v>
      </c>
      <c r="H5605" s="12">
        <v>0</v>
      </c>
      <c r="I5605" s="12">
        <v>246</v>
      </c>
      <c r="J5605" s="12">
        <v>0</v>
      </c>
      <c r="K5605" s="12">
        <v>0</v>
      </c>
      <c r="L5605" s="12">
        <v>0</v>
      </c>
      <c r="M5605" s="12">
        <v>0</v>
      </c>
      <c r="N5605" s="12">
        <v>0</v>
      </c>
    </row>
    <row r="5606" spans="1:14">
      <c r="A5606" s="11" t="s">
        <v>1611</v>
      </c>
      <c r="B5606" s="12">
        <v>100</v>
      </c>
      <c r="C5606" s="12">
        <v>100</v>
      </c>
      <c r="D5606" s="12" t="s">
        <v>1612</v>
      </c>
      <c r="E5606" s="12">
        <v>100</v>
      </c>
      <c r="F5606" s="73">
        <v>25</v>
      </c>
      <c r="G5606" s="21">
        <v>10</v>
      </c>
      <c r="H5606" s="12">
        <v>0</v>
      </c>
      <c r="I5606" s="12">
        <v>246</v>
      </c>
      <c r="J5606" s="12">
        <v>0</v>
      </c>
      <c r="K5606" s="12">
        <v>0</v>
      </c>
      <c r="L5606" s="12">
        <v>0</v>
      </c>
      <c r="M5606" s="12">
        <v>0</v>
      </c>
      <c r="N5606" s="12">
        <v>0</v>
      </c>
    </row>
    <row r="5607" spans="1:14">
      <c r="A5607" s="11" t="s">
        <v>1611</v>
      </c>
      <c r="B5607" s="12">
        <v>100</v>
      </c>
      <c r="C5607" s="12">
        <v>100</v>
      </c>
      <c r="D5607" s="12" t="s">
        <v>587</v>
      </c>
      <c r="E5607" s="12">
        <v>100</v>
      </c>
      <c r="F5607" s="73">
        <v>25</v>
      </c>
      <c r="G5607" s="21">
        <v>10</v>
      </c>
      <c r="H5607" s="12">
        <v>0</v>
      </c>
      <c r="I5607" s="12">
        <v>246</v>
      </c>
      <c r="J5607" s="12">
        <v>0</v>
      </c>
      <c r="K5607" s="12">
        <v>0</v>
      </c>
      <c r="L5607" s="12">
        <v>0</v>
      </c>
      <c r="M5607" s="12">
        <v>0</v>
      </c>
      <c r="N5607" s="12">
        <v>0</v>
      </c>
    </row>
    <row r="5608" spans="1:14">
      <c r="A5608" s="11" t="s">
        <v>1611</v>
      </c>
      <c r="B5608" s="12">
        <v>100</v>
      </c>
      <c r="C5608" s="12">
        <v>100</v>
      </c>
      <c r="D5608" s="12" t="s">
        <v>1613</v>
      </c>
      <c r="E5608" s="12">
        <v>100</v>
      </c>
      <c r="F5608" s="73">
        <v>25</v>
      </c>
      <c r="G5608" s="21">
        <v>10</v>
      </c>
      <c r="H5608" s="12">
        <v>0</v>
      </c>
      <c r="I5608" s="12">
        <v>246</v>
      </c>
      <c r="J5608" s="12">
        <v>0</v>
      </c>
      <c r="K5608" s="12">
        <v>0</v>
      </c>
      <c r="L5608" s="12">
        <v>0</v>
      </c>
      <c r="M5608" s="12">
        <v>0</v>
      </c>
      <c r="N5608" s="12">
        <v>0</v>
      </c>
    </row>
    <row r="5609" spans="1:14">
      <c r="A5609" s="11" t="s">
        <v>1611</v>
      </c>
      <c r="B5609" s="12">
        <v>100</v>
      </c>
      <c r="C5609" s="12">
        <v>100</v>
      </c>
      <c r="D5609" s="12" t="s">
        <v>577</v>
      </c>
      <c r="E5609" s="12">
        <v>100</v>
      </c>
      <c r="F5609" s="73">
        <v>25</v>
      </c>
      <c r="G5609" s="73">
        <v>60</v>
      </c>
      <c r="H5609" s="12">
        <v>0</v>
      </c>
      <c r="I5609" s="12">
        <v>246</v>
      </c>
      <c r="J5609" s="12">
        <v>0</v>
      </c>
      <c r="K5609" s="12">
        <v>0</v>
      </c>
      <c r="L5609" s="12">
        <v>0</v>
      </c>
      <c r="M5609" s="12">
        <v>0</v>
      </c>
      <c r="N5609" s="12">
        <v>0</v>
      </c>
    </row>
    <row r="5610" spans="1:14" s="18" customFormat="1">
      <c r="A5610" s="17" t="s">
        <v>1611</v>
      </c>
      <c r="B5610" s="18">
        <v>100</v>
      </c>
      <c r="C5610" s="18">
        <v>100</v>
      </c>
      <c r="D5610" s="18" t="s">
        <v>1095</v>
      </c>
      <c r="E5610" s="18">
        <v>100</v>
      </c>
      <c r="F5610" s="29">
        <v>1</v>
      </c>
      <c r="G5610" s="29">
        <v>60</v>
      </c>
      <c r="H5610" s="18">
        <v>0</v>
      </c>
      <c r="I5610" s="18">
        <v>249</v>
      </c>
      <c r="J5610" s="18">
        <v>0</v>
      </c>
      <c r="K5610" s="18">
        <v>0</v>
      </c>
      <c r="L5610" s="12">
        <v>0</v>
      </c>
      <c r="M5610" s="12">
        <v>0</v>
      </c>
      <c r="N5610" s="12">
        <v>0</v>
      </c>
    </row>
    <row r="5611" spans="1:14" s="18" customFormat="1">
      <c r="A5611" s="17" t="s">
        <v>1611</v>
      </c>
      <c r="B5611" s="18">
        <v>100</v>
      </c>
      <c r="C5611" s="18">
        <v>100</v>
      </c>
      <c r="D5611" s="18" t="s">
        <v>1101</v>
      </c>
      <c r="E5611" s="18">
        <v>100</v>
      </c>
      <c r="F5611" s="29">
        <v>9</v>
      </c>
      <c r="G5611" s="29">
        <v>30</v>
      </c>
      <c r="H5611" s="18">
        <v>0</v>
      </c>
      <c r="I5611" s="18">
        <v>249</v>
      </c>
      <c r="J5611" s="18">
        <v>0</v>
      </c>
      <c r="K5611" s="18">
        <v>0</v>
      </c>
      <c r="L5611" s="12">
        <v>0</v>
      </c>
      <c r="M5611" s="12">
        <v>0</v>
      </c>
      <c r="N5611" s="12">
        <v>0</v>
      </c>
    </row>
    <row r="5612" spans="1:14" s="18" customFormat="1">
      <c r="A5612" s="17" t="s">
        <v>1611</v>
      </c>
      <c r="B5612" s="18">
        <v>100</v>
      </c>
      <c r="C5612" s="18">
        <v>100</v>
      </c>
      <c r="D5612" s="18" t="s">
        <v>1095</v>
      </c>
      <c r="E5612" s="18">
        <v>100</v>
      </c>
      <c r="F5612" s="29">
        <v>5</v>
      </c>
      <c r="G5612" s="29">
        <v>60</v>
      </c>
      <c r="H5612" s="18">
        <v>0</v>
      </c>
      <c r="I5612" s="18">
        <v>249</v>
      </c>
      <c r="J5612" s="18">
        <v>0</v>
      </c>
      <c r="K5612" s="18">
        <v>0</v>
      </c>
      <c r="L5612" s="12">
        <v>0</v>
      </c>
      <c r="M5612" s="12">
        <v>0</v>
      </c>
      <c r="N5612" s="12">
        <v>0</v>
      </c>
    </row>
    <row r="5613" spans="1:14" s="18" customFormat="1">
      <c r="A5613" s="17" t="s">
        <v>1611</v>
      </c>
      <c r="B5613" s="18">
        <v>100</v>
      </c>
      <c r="C5613" s="18">
        <v>100</v>
      </c>
      <c r="D5613" s="18" t="s">
        <v>1614</v>
      </c>
      <c r="E5613" s="18">
        <v>100</v>
      </c>
      <c r="F5613" s="29">
        <v>10</v>
      </c>
      <c r="G5613" s="29">
        <v>60</v>
      </c>
      <c r="H5613" s="18">
        <v>0</v>
      </c>
      <c r="I5613" s="18">
        <v>249</v>
      </c>
      <c r="J5613" s="18">
        <v>0</v>
      </c>
      <c r="K5613" s="18">
        <v>0</v>
      </c>
      <c r="L5613" s="12">
        <v>0</v>
      </c>
      <c r="M5613" s="12">
        <v>0</v>
      </c>
      <c r="N5613" s="12">
        <v>0</v>
      </c>
    </row>
    <row r="5614" spans="1:14" s="18" customFormat="1">
      <c r="A5614" s="17" t="s">
        <v>1611</v>
      </c>
      <c r="B5614" s="18">
        <v>100</v>
      </c>
      <c r="C5614" s="18">
        <v>100</v>
      </c>
      <c r="D5614" s="18" t="s">
        <v>1615</v>
      </c>
      <c r="E5614" s="18">
        <v>100</v>
      </c>
      <c r="F5614" s="29">
        <v>2</v>
      </c>
      <c r="G5614" s="29">
        <v>90</v>
      </c>
      <c r="H5614" s="18">
        <v>0</v>
      </c>
      <c r="I5614" s="18">
        <v>249</v>
      </c>
      <c r="J5614" s="18">
        <v>0</v>
      </c>
      <c r="K5614" s="18">
        <v>0</v>
      </c>
      <c r="L5614" s="12">
        <v>0</v>
      </c>
      <c r="M5614" s="12">
        <v>0</v>
      </c>
      <c r="N5614" s="12">
        <v>0</v>
      </c>
    </row>
    <row r="5615" spans="1:14" s="18" customFormat="1">
      <c r="A5615" s="17" t="s">
        <v>1611</v>
      </c>
      <c r="B5615" s="18">
        <v>100</v>
      </c>
      <c r="C5615" s="18">
        <v>100</v>
      </c>
      <c r="D5615" s="18" t="s">
        <v>1103</v>
      </c>
      <c r="E5615" s="18">
        <v>100</v>
      </c>
      <c r="F5615" s="29">
        <v>2</v>
      </c>
      <c r="G5615" s="29">
        <v>90</v>
      </c>
      <c r="H5615" s="18">
        <v>0</v>
      </c>
      <c r="I5615" s="18">
        <v>249</v>
      </c>
      <c r="J5615" s="18">
        <v>0</v>
      </c>
      <c r="K5615" s="18">
        <v>0</v>
      </c>
      <c r="L5615" s="12">
        <v>0</v>
      </c>
      <c r="M5615" s="12">
        <v>0</v>
      </c>
      <c r="N5615" s="12">
        <v>0</v>
      </c>
    </row>
    <row r="5616" spans="1:14">
      <c r="A5616" s="11" t="s">
        <v>1616</v>
      </c>
    </row>
    <row r="5617" spans="1:14" s="18" customFormat="1">
      <c r="A5617" s="17" t="s">
        <v>1617</v>
      </c>
      <c r="B5617" s="18">
        <v>80</v>
      </c>
      <c r="C5617" s="18">
        <v>28</v>
      </c>
      <c r="D5617" s="18" t="s">
        <v>534</v>
      </c>
      <c r="E5617" s="18">
        <v>0</v>
      </c>
      <c r="F5617" s="29">
        <v>1</v>
      </c>
      <c r="G5617" s="29">
        <v>60</v>
      </c>
      <c r="H5617" s="18">
        <v>0</v>
      </c>
      <c r="I5617" s="18">
        <v>249</v>
      </c>
      <c r="J5617" s="18">
        <v>0</v>
      </c>
      <c r="K5617" s="18">
        <v>0</v>
      </c>
      <c r="L5617" s="12">
        <v>0</v>
      </c>
      <c r="M5617" s="12">
        <v>0</v>
      </c>
      <c r="N5617" s="12">
        <v>0</v>
      </c>
    </row>
    <row r="5619" spans="1:14">
      <c r="A5619" s="11" t="s">
        <v>1222</v>
      </c>
    </row>
    <row r="5620" spans="1:14">
      <c r="A5620" s="11" t="s">
        <v>1618</v>
      </c>
    </row>
    <row r="5621" spans="1:14">
      <c r="A5621" s="11" t="s">
        <v>1619</v>
      </c>
      <c r="B5621" s="12">
        <v>100</v>
      </c>
      <c r="C5621" s="12">
        <v>100</v>
      </c>
      <c r="D5621" s="26" t="s">
        <v>1179</v>
      </c>
      <c r="E5621" s="12">
        <v>70</v>
      </c>
      <c r="F5621" s="73">
        <v>10</v>
      </c>
      <c r="G5621" s="73">
        <v>60</v>
      </c>
      <c r="H5621" s="12">
        <v>0</v>
      </c>
      <c r="I5621" s="12">
        <v>246</v>
      </c>
      <c r="J5621" s="12">
        <v>0</v>
      </c>
      <c r="K5621" s="12">
        <v>0</v>
      </c>
      <c r="L5621" s="12">
        <v>0</v>
      </c>
      <c r="M5621" s="12">
        <v>0</v>
      </c>
      <c r="N5621" s="12">
        <v>0</v>
      </c>
    </row>
    <row r="5622" spans="1:14">
      <c r="A5622" s="11" t="s">
        <v>1619</v>
      </c>
      <c r="B5622" s="12">
        <v>100</v>
      </c>
      <c r="C5622" s="12">
        <v>100</v>
      </c>
      <c r="D5622" s="26" t="s">
        <v>1180</v>
      </c>
      <c r="E5622" s="12">
        <v>70</v>
      </c>
      <c r="F5622" s="73">
        <v>10</v>
      </c>
      <c r="G5622" s="73">
        <v>60</v>
      </c>
      <c r="H5622" s="12">
        <v>0</v>
      </c>
      <c r="I5622" s="12">
        <v>246</v>
      </c>
      <c r="J5622" s="12">
        <v>0</v>
      </c>
      <c r="K5622" s="12">
        <v>0</v>
      </c>
      <c r="L5622" s="12">
        <v>0</v>
      </c>
      <c r="M5622" s="12">
        <v>0</v>
      </c>
      <c r="N5622" s="12">
        <v>0</v>
      </c>
    </row>
    <row r="5623" spans="1:14">
      <c r="A5623" s="11" t="s">
        <v>1619</v>
      </c>
      <c r="B5623" s="12">
        <v>100</v>
      </c>
      <c r="C5623" s="12">
        <v>100</v>
      </c>
      <c r="D5623" s="27" t="s">
        <v>1181</v>
      </c>
      <c r="E5623" s="12">
        <v>70</v>
      </c>
      <c r="F5623" s="73">
        <v>10</v>
      </c>
      <c r="G5623" s="73">
        <v>60</v>
      </c>
      <c r="H5623" s="12">
        <v>0</v>
      </c>
      <c r="I5623" s="12">
        <v>246</v>
      </c>
      <c r="J5623" s="12">
        <v>0</v>
      </c>
      <c r="K5623" s="12">
        <v>0</v>
      </c>
      <c r="L5623" s="12">
        <v>0</v>
      </c>
      <c r="M5623" s="12">
        <v>0</v>
      </c>
      <c r="N5623" s="12">
        <v>0</v>
      </c>
    </row>
    <row r="5624" spans="1:14">
      <c r="A5624" s="11" t="s">
        <v>1619</v>
      </c>
      <c r="B5624" s="12">
        <v>100</v>
      </c>
      <c r="C5624" s="12">
        <v>100</v>
      </c>
      <c r="D5624" s="27" t="s">
        <v>1182</v>
      </c>
      <c r="E5624" s="12">
        <v>70</v>
      </c>
      <c r="F5624" s="73">
        <v>10</v>
      </c>
      <c r="G5624" s="73">
        <v>60</v>
      </c>
      <c r="H5624" s="12">
        <v>0</v>
      </c>
      <c r="I5624" s="12">
        <v>246</v>
      </c>
      <c r="J5624" s="12">
        <v>0</v>
      </c>
      <c r="K5624" s="12">
        <v>0</v>
      </c>
      <c r="L5624" s="12">
        <v>0</v>
      </c>
      <c r="M5624" s="12">
        <v>0</v>
      </c>
      <c r="N5624" s="12">
        <v>0</v>
      </c>
    </row>
    <row r="5625" spans="1:14">
      <c r="A5625" s="11" t="s">
        <v>1619</v>
      </c>
      <c r="B5625" s="12">
        <v>100</v>
      </c>
      <c r="C5625" s="12">
        <v>100</v>
      </c>
      <c r="D5625" s="27" t="s">
        <v>1183</v>
      </c>
      <c r="E5625" s="12">
        <v>70</v>
      </c>
      <c r="F5625" s="73">
        <v>10</v>
      </c>
      <c r="G5625" s="73">
        <v>60</v>
      </c>
      <c r="H5625" s="12">
        <v>0</v>
      </c>
      <c r="I5625" s="12">
        <v>246</v>
      </c>
      <c r="J5625" s="12">
        <v>0</v>
      </c>
      <c r="K5625" s="12">
        <v>0</v>
      </c>
      <c r="L5625" s="12">
        <v>0</v>
      </c>
      <c r="M5625" s="12">
        <v>0</v>
      </c>
      <c r="N5625" s="12">
        <v>0</v>
      </c>
    </row>
    <row r="5626" spans="1:14">
      <c r="A5626" s="11" t="s">
        <v>1619</v>
      </c>
      <c r="B5626" s="12">
        <v>100</v>
      </c>
      <c r="C5626" s="12">
        <v>100</v>
      </c>
      <c r="D5626" s="26" t="s">
        <v>1179</v>
      </c>
      <c r="E5626" s="12">
        <v>70</v>
      </c>
      <c r="F5626" s="73">
        <v>10</v>
      </c>
      <c r="G5626" s="73">
        <v>60</v>
      </c>
      <c r="H5626" s="12">
        <v>0</v>
      </c>
      <c r="I5626" s="12">
        <v>246</v>
      </c>
      <c r="J5626" s="12">
        <v>0</v>
      </c>
      <c r="K5626" s="12">
        <v>0</v>
      </c>
      <c r="L5626" s="12">
        <v>0</v>
      </c>
      <c r="M5626" s="12">
        <v>0</v>
      </c>
      <c r="N5626" s="12">
        <v>0</v>
      </c>
    </row>
    <row r="5627" spans="1:14">
      <c r="A5627" s="11" t="s">
        <v>1619</v>
      </c>
      <c r="B5627" s="12">
        <v>100</v>
      </c>
      <c r="C5627" s="12">
        <v>100</v>
      </c>
      <c r="D5627" s="26" t="s">
        <v>1180</v>
      </c>
      <c r="E5627" s="12">
        <v>70</v>
      </c>
      <c r="F5627" s="73">
        <v>10</v>
      </c>
      <c r="G5627" s="73">
        <v>60</v>
      </c>
      <c r="H5627" s="12">
        <v>0</v>
      </c>
      <c r="I5627" s="12">
        <v>246</v>
      </c>
      <c r="J5627" s="12">
        <v>0</v>
      </c>
      <c r="K5627" s="12">
        <v>0</v>
      </c>
      <c r="L5627" s="12">
        <v>0</v>
      </c>
      <c r="M5627" s="12">
        <v>0</v>
      </c>
      <c r="N5627" s="12">
        <v>0</v>
      </c>
    </row>
    <row r="5628" spans="1:14">
      <c r="A5628" s="11" t="s">
        <v>1619</v>
      </c>
      <c r="B5628" s="12">
        <v>100</v>
      </c>
      <c r="C5628" s="12">
        <v>100</v>
      </c>
      <c r="D5628" s="27" t="s">
        <v>1181</v>
      </c>
      <c r="E5628" s="12">
        <v>70</v>
      </c>
      <c r="F5628" s="73">
        <v>10</v>
      </c>
      <c r="G5628" s="73">
        <v>60</v>
      </c>
      <c r="H5628" s="12">
        <v>0</v>
      </c>
      <c r="I5628" s="12">
        <v>246</v>
      </c>
      <c r="J5628" s="12">
        <v>0</v>
      </c>
      <c r="K5628" s="12">
        <v>0</v>
      </c>
      <c r="L5628" s="12">
        <v>0</v>
      </c>
      <c r="M5628" s="12">
        <v>0</v>
      </c>
      <c r="N5628" s="12">
        <v>0</v>
      </c>
    </row>
    <row r="5629" spans="1:14">
      <c r="A5629" s="11" t="s">
        <v>1619</v>
      </c>
      <c r="B5629" s="12">
        <v>100</v>
      </c>
      <c r="C5629" s="12">
        <v>100</v>
      </c>
      <c r="D5629" s="27" t="s">
        <v>1182</v>
      </c>
      <c r="E5629" s="12">
        <v>70</v>
      </c>
      <c r="F5629" s="73">
        <v>10</v>
      </c>
      <c r="G5629" s="73">
        <v>60</v>
      </c>
      <c r="H5629" s="12">
        <v>0</v>
      </c>
      <c r="I5629" s="12">
        <v>246</v>
      </c>
      <c r="J5629" s="12">
        <v>0</v>
      </c>
      <c r="K5629" s="12">
        <v>0</v>
      </c>
      <c r="L5629" s="12">
        <v>0</v>
      </c>
      <c r="M5629" s="12">
        <v>0</v>
      </c>
      <c r="N5629" s="12">
        <v>0</v>
      </c>
    </row>
    <row r="5630" spans="1:14">
      <c r="A5630" s="11" t="s">
        <v>1619</v>
      </c>
      <c r="B5630" s="12">
        <v>100</v>
      </c>
      <c r="C5630" s="12">
        <v>100</v>
      </c>
      <c r="D5630" s="27" t="s">
        <v>1183</v>
      </c>
      <c r="E5630" s="12">
        <v>70</v>
      </c>
      <c r="F5630" s="73">
        <v>10</v>
      </c>
      <c r="G5630" s="73">
        <v>60</v>
      </c>
      <c r="H5630" s="12">
        <v>0</v>
      </c>
      <c r="I5630" s="12">
        <v>246</v>
      </c>
      <c r="J5630" s="12">
        <v>0</v>
      </c>
      <c r="K5630" s="12">
        <v>0</v>
      </c>
      <c r="L5630" s="12">
        <v>0</v>
      </c>
      <c r="M5630" s="12">
        <v>0</v>
      </c>
      <c r="N5630" s="12">
        <v>0</v>
      </c>
    </row>
    <row r="5631" spans="1:14" s="28" customFormat="1">
      <c r="A5631" s="17" t="s">
        <v>1619</v>
      </c>
      <c r="B5631" s="28">
        <v>100</v>
      </c>
      <c r="C5631" s="28">
        <v>100</v>
      </c>
      <c r="D5631" s="28" t="s">
        <v>1184</v>
      </c>
      <c r="E5631" s="18">
        <v>70</v>
      </c>
      <c r="F5631" s="29">
        <v>20</v>
      </c>
      <c r="G5631" s="29">
        <v>60</v>
      </c>
      <c r="H5631" s="28">
        <v>0</v>
      </c>
      <c r="I5631" s="28">
        <v>249</v>
      </c>
      <c r="J5631" s="28">
        <v>0</v>
      </c>
      <c r="K5631" s="28">
        <v>0</v>
      </c>
      <c r="L5631" s="12">
        <v>0</v>
      </c>
      <c r="M5631" s="12">
        <v>0</v>
      </c>
      <c r="N5631" s="12">
        <v>0</v>
      </c>
    </row>
    <row r="5632" spans="1:14">
      <c r="A5632" s="11" t="s">
        <v>1619</v>
      </c>
      <c r="B5632" s="12">
        <v>100</v>
      </c>
      <c r="C5632" s="12">
        <v>100</v>
      </c>
      <c r="D5632" s="26" t="s">
        <v>1179</v>
      </c>
      <c r="E5632" s="12">
        <v>70</v>
      </c>
      <c r="F5632" s="73">
        <v>10</v>
      </c>
      <c r="G5632" s="73">
        <v>30</v>
      </c>
      <c r="H5632" s="12">
        <v>0</v>
      </c>
      <c r="I5632" s="12">
        <v>246</v>
      </c>
      <c r="J5632" s="12">
        <v>0</v>
      </c>
      <c r="K5632" s="12">
        <v>0</v>
      </c>
      <c r="L5632" s="12">
        <v>0</v>
      </c>
      <c r="M5632" s="12">
        <v>0</v>
      </c>
      <c r="N5632" s="12">
        <v>0</v>
      </c>
    </row>
    <row r="5633" spans="1:14">
      <c r="A5633" s="11" t="s">
        <v>1619</v>
      </c>
      <c r="B5633" s="12">
        <v>100</v>
      </c>
      <c r="C5633" s="12">
        <v>100</v>
      </c>
      <c r="D5633" s="26" t="s">
        <v>1180</v>
      </c>
      <c r="E5633" s="12">
        <v>70</v>
      </c>
      <c r="F5633" s="73">
        <v>10</v>
      </c>
      <c r="G5633" s="73">
        <v>30</v>
      </c>
      <c r="H5633" s="12">
        <v>0</v>
      </c>
      <c r="I5633" s="12">
        <v>246</v>
      </c>
      <c r="J5633" s="12">
        <v>0</v>
      </c>
      <c r="K5633" s="12">
        <v>0</v>
      </c>
      <c r="L5633" s="12">
        <v>0</v>
      </c>
      <c r="M5633" s="12">
        <v>0</v>
      </c>
      <c r="N5633" s="12">
        <v>0</v>
      </c>
    </row>
    <row r="5634" spans="1:14">
      <c r="A5634" s="11" t="s">
        <v>1619</v>
      </c>
      <c r="B5634" s="12">
        <v>100</v>
      </c>
      <c r="C5634" s="12">
        <v>100</v>
      </c>
      <c r="D5634" s="27" t="s">
        <v>1181</v>
      </c>
      <c r="E5634" s="12">
        <v>70</v>
      </c>
      <c r="F5634" s="73">
        <v>10</v>
      </c>
      <c r="G5634" s="73">
        <v>30</v>
      </c>
      <c r="H5634" s="12">
        <v>0</v>
      </c>
      <c r="I5634" s="12">
        <v>246</v>
      </c>
      <c r="J5634" s="12">
        <v>0</v>
      </c>
      <c r="K5634" s="12">
        <v>0</v>
      </c>
      <c r="L5634" s="12">
        <v>0</v>
      </c>
      <c r="M5634" s="12">
        <v>0</v>
      </c>
      <c r="N5634" s="12">
        <v>0</v>
      </c>
    </row>
    <row r="5635" spans="1:14">
      <c r="A5635" s="11" t="s">
        <v>1619</v>
      </c>
      <c r="B5635" s="12">
        <v>100</v>
      </c>
      <c r="C5635" s="12">
        <v>100</v>
      </c>
      <c r="D5635" s="27" t="s">
        <v>1182</v>
      </c>
      <c r="E5635" s="12">
        <v>70</v>
      </c>
      <c r="F5635" s="73">
        <v>10</v>
      </c>
      <c r="G5635" s="73">
        <v>30</v>
      </c>
      <c r="H5635" s="12">
        <v>0</v>
      </c>
      <c r="I5635" s="12">
        <v>246</v>
      </c>
      <c r="J5635" s="12">
        <v>0</v>
      </c>
      <c r="K5635" s="12">
        <v>0</v>
      </c>
      <c r="L5635" s="12">
        <v>0</v>
      </c>
      <c r="M5635" s="12">
        <v>0</v>
      </c>
      <c r="N5635" s="12">
        <v>0</v>
      </c>
    </row>
    <row r="5636" spans="1:14">
      <c r="A5636" s="11" t="s">
        <v>1619</v>
      </c>
      <c r="B5636" s="12">
        <v>100</v>
      </c>
      <c r="C5636" s="12">
        <v>100</v>
      </c>
      <c r="D5636" s="27" t="s">
        <v>1183</v>
      </c>
      <c r="E5636" s="12">
        <v>70</v>
      </c>
      <c r="F5636" s="73">
        <v>10</v>
      </c>
      <c r="G5636" s="73">
        <v>30</v>
      </c>
      <c r="H5636" s="12">
        <v>0</v>
      </c>
      <c r="I5636" s="12">
        <v>246</v>
      </c>
      <c r="J5636" s="12">
        <v>0</v>
      </c>
      <c r="K5636" s="12">
        <v>0</v>
      </c>
      <c r="L5636" s="12">
        <v>0</v>
      </c>
      <c r="M5636" s="12">
        <v>0</v>
      </c>
      <c r="N5636" s="12">
        <v>0</v>
      </c>
    </row>
    <row r="5637" spans="1:14">
      <c r="A5637" s="11" t="s">
        <v>1619</v>
      </c>
      <c r="B5637" s="12">
        <v>100</v>
      </c>
      <c r="C5637" s="12">
        <v>100</v>
      </c>
      <c r="D5637" s="26" t="s">
        <v>1179</v>
      </c>
      <c r="E5637" s="12">
        <v>70</v>
      </c>
      <c r="F5637" s="73">
        <v>10</v>
      </c>
      <c r="G5637" s="73">
        <v>30</v>
      </c>
      <c r="H5637" s="12">
        <v>0</v>
      </c>
      <c r="I5637" s="12">
        <v>246</v>
      </c>
      <c r="J5637" s="12">
        <v>0</v>
      </c>
      <c r="K5637" s="12">
        <v>0</v>
      </c>
      <c r="L5637" s="12">
        <v>0</v>
      </c>
      <c r="M5637" s="12">
        <v>0</v>
      </c>
      <c r="N5637" s="12">
        <v>0</v>
      </c>
    </row>
    <row r="5638" spans="1:14">
      <c r="A5638" s="11" t="s">
        <v>1619</v>
      </c>
      <c r="B5638" s="12">
        <v>100</v>
      </c>
      <c r="C5638" s="12">
        <v>100</v>
      </c>
      <c r="D5638" s="26" t="s">
        <v>1180</v>
      </c>
      <c r="E5638" s="12">
        <v>70</v>
      </c>
      <c r="F5638" s="73">
        <v>10</v>
      </c>
      <c r="G5638" s="73">
        <v>30</v>
      </c>
      <c r="H5638" s="12">
        <v>0</v>
      </c>
      <c r="I5638" s="12">
        <v>246</v>
      </c>
      <c r="J5638" s="12">
        <v>0</v>
      </c>
      <c r="K5638" s="12">
        <v>0</v>
      </c>
      <c r="L5638" s="12">
        <v>0</v>
      </c>
      <c r="M5638" s="12">
        <v>0</v>
      </c>
      <c r="N5638" s="12">
        <v>0</v>
      </c>
    </row>
    <row r="5639" spans="1:14">
      <c r="A5639" s="11" t="s">
        <v>1619</v>
      </c>
      <c r="B5639" s="12">
        <v>100</v>
      </c>
      <c r="C5639" s="12">
        <v>100</v>
      </c>
      <c r="D5639" s="27" t="s">
        <v>1181</v>
      </c>
      <c r="E5639" s="12">
        <v>70</v>
      </c>
      <c r="F5639" s="73">
        <v>10</v>
      </c>
      <c r="G5639" s="73">
        <v>30</v>
      </c>
      <c r="H5639" s="12">
        <v>0</v>
      </c>
      <c r="I5639" s="12">
        <v>246</v>
      </c>
      <c r="J5639" s="12">
        <v>0</v>
      </c>
      <c r="K5639" s="12">
        <v>0</v>
      </c>
      <c r="L5639" s="12">
        <v>0</v>
      </c>
      <c r="M5639" s="12">
        <v>0</v>
      </c>
      <c r="N5639" s="12">
        <v>0</v>
      </c>
    </row>
    <row r="5640" spans="1:14">
      <c r="A5640" s="11" t="s">
        <v>1619</v>
      </c>
      <c r="B5640" s="12">
        <v>100</v>
      </c>
      <c r="C5640" s="12">
        <v>100</v>
      </c>
      <c r="D5640" s="27" t="s">
        <v>1182</v>
      </c>
      <c r="E5640" s="12">
        <v>70</v>
      </c>
      <c r="F5640" s="73">
        <v>10</v>
      </c>
      <c r="G5640" s="73">
        <v>30</v>
      </c>
      <c r="H5640" s="12">
        <v>0</v>
      </c>
      <c r="I5640" s="12">
        <v>246</v>
      </c>
      <c r="J5640" s="12">
        <v>0</v>
      </c>
      <c r="K5640" s="12">
        <v>0</v>
      </c>
      <c r="L5640" s="12">
        <v>0</v>
      </c>
      <c r="M5640" s="12">
        <v>0</v>
      </c>
      <c r="N5640" s="12">
        <v>0</v>
      </c>
    </row>
    <row r="5641" spans="1:14">
      <c r="A5641" s="11" t="s">
        <v>1619</v>
      </c>
      <c r="B5641" s="12">
        <v>100</v>
      </c>
      <c r="C5641" s="12">
        <v>100</v>
      </c>
      <c r="D5641" s="27" t="s">
        <v>1183</v>
      </c>
      <c r="E5641" s="12">
        <v>70</v>
      </c>
      <c r="F5641" s="73">
        <v>10</v>
      </c>
      <c r="G5641" s="73">
        <v>30</v>
      </c>
      <c r="H5641" s="12">
        <v>0</v>
      </c>
      <c r="I5641" s="12">
        <v>246</v>
      </c>
      <c r="J5641" s="12">
        <v>0</v>
      </c>
      <c r="K5641" s="12">
        <v>0</v>
      </c>
      <c r="L5641" s="12">
        <v>0</v>
      </c>
      <c r="M5641" s="12">
        <v>0</v>
      </c>
      <c r="N5641" s="12">
        <v>0</v>
      </c>
    </row>
    <row r="5643" spans="1:14">
      <c r="A5643" s="11" t="s">
        <v>1222</v>
      </c>
    </row>
    <row r="5644" spans="1:14">
      <c r="A5644" s="11" t="s">
        <v>1620</v>
      </c>
    </row>
    <row r="5645" spans="1:14">
      <c r="A5645" s="11" t="s">
        <v>1621</v>
      </c>
    </row>
    <row r="5646" spans="1:14">
      <c r="A5646" s="11" t="s">
        <v>1622</v>
      </c>
      <c r="B5646" s="12">
        <v>50</v>
      </c>
      <c r="C5646" s="12">
        <v>50</v>
      </c>
      <c r="D5646" s="12" t="s">
        <v>612</v>
      </c>
      <c r="E5646" s="12">
        <v>50</v>
      </c>
      <c r="F5646" s="73">
        <v>10</v>
      </c>
      <c r="G5646" s="73">
        <v>60</v>
      </c>
      <c r="H5646" s="12">
        <v>0</v>
      </c>
      <c r="I5646" s="12">
        <v>246</v>
      </c>
      <c r="J5646" s="12">
        <v>0</v>
      </c>
      <c r="K5646" s="12">
        <v>0</v>
      </c>
      <c r="L5646" s="12">
        <v>0</v>
      </c>
      <c r="M5646" s="12">
        <v>0</v>
      </c>
      <c r="N5646" s="12">
        <v>0</v>
      </c>
    </row>
    <row r="5647" spans="1:14">
      <c r="A5647" s="11" t="s">
        <v>1623</v>
      </c>
      <c r="B5647" s="12">
        <v>50</v>
      </c>
      <c r="C5647" s="12">
        <v>50</v>
      </c>
      <c r="D5647" s="12" t="s">
        <v>610</v>
      </c>
      <c r="E5647" s="12">
        <v>50</v>
      </c>
      <c r="F5647" s="73">
        <v>10</v>
      </c>
      <c r="G5647" s="73">
        <v>60</v>
      </c>
      <c r="H5647" s="12">
        <v>0</v>
      </c>
      <c r="I5647" s="12">
        <v>246</v>
      </c>
      <c r="J5647" s="12">
        <v>0</v>
      </c>
      <c r="K5647" s="12">
        <v>0</v>
      </c>
      <c r="L5647" s="12">
        <v>0</v>
      </c>
      <c r="M5647" s="12">
        <v>0</v>
      </c>
      <c r="N5647" s="12">
        <v>0</v>
      </c>
    </row>
    <row r="5648" spans="1:14">
      <c r="A5648" s="11" t="s">
        <v>1623</v>
      </c>
      <c r="B5648" s="12">
        <v>50</v>
      </c>
      <c r="C5648" s="12">
        <v>50</v>
      </c>
      <c r="D5648" s="12" t="s">
        <v>1325</v>
      </c>
      <c r="E5648" s="12">
        <v>50</v>
      </c>
      <c r="F5648" s="73">
        <v>10</v>
      </c>
      <c r="G5648" s="73">
        <v>60</v>
      </c>
      <c r="H5648" s="12">
        <v>0</v>
      </c>
      <c r="I5648" s="12">
        <v>246</v>
      </c>
      <c r="J5648" s="12">
        <v>0</v>
      </c>
      <c r="K5648" s="12">
        <v>0</v>
      </c>
      <c r="L5648" s="12">
        <v>0</v>
      </c>
      <c r="M5648" s="12">
        <v>0</v>
      </c>
      <c r="N5648" s="12">
        <v>0</v>
      </c>
    </row>
    <row r="5649" spans="1:14">
      <c r="A5649" s="11" t="s">
        <v>1623</v>
      </c>
      <c r="B5649" s="12">
        <v>50</v>
      </c>
      <c r="C5649" s="12">
        <v>50</v>
      </c>
      <c r="D5649" s="12" t="s">
        <v>608</v>
      </c>
      <c r="E5649" s="12">
        <v>50</v>
      </c>
      <c r="F5649" s="73">
        <v>10</v>
      </c>
      <c r="G5649" s="73">
        <v>60</v>
      </c>
      <c r="H5649" s="12">
        <v>0</v>
      </c>
      <c r="I5649" s="12">
        <v>246</v>
      </c>
      <c r="J5649" s="12">
        <v>0</v>
      </c>
      <c r="K5649" s="12">
        <v>0</v>
      </c>
      <c r="L5649" s="12">
        <v>0</v>
      </c>
      <c r="M5649" s="12">
        <v>0</v>
      </c>
      <c r="N5649" s="12">
        <v>0</v>
      </c>
    </row>
    <row r="5650" spans="1:14">
      <c r="A5650" s="11" t="s">
        <v>1623</v>
      </c>
      <c r="B5650" s="12">
        <v>50</v>
      </c>
      <c r="C5650" s="12">
        <v>50</v>
      </c>
      <c r="D5650" s="12" t="s">
        <v>606</v>
      </c>
      <c r="E5650" s="12">
        <v>50</v>
      </c>
      <c r="F5650" s="73">
        <v>10</v>
      </c>
      <c r="G5650" s="73">
        <v>60</v>
      </c>
      <c r="H5650" s="12">
        <v>0</v>
      </c>
      <c r="I5650" s="12">
        <v>246</v>
      </c>
      <c r="J5650" s="12">
        <v>0</v>
      </c>
      <c r="K5650" s="12">
        <v>0</v>
      </c>
      <c r="L5650" s="12">
        <v>0</v>
      </c>
      <c r="M5650" s="12">
        <v>0</v>
      </c>
      <c r="N5650" s="12">
        <v>0</v>
      </c>
    </row>
    <row r="5651" spans="1:14">
      <c r="A5651" s="11" t="s">
        <v>1623</v>
      </c>
      <c r="B5651" s="12">
        <v>50</v>
      </c>
      <c r="C5651" s="12">
        <v>50</v>
      </c>
      <c r="D5651" s="12" t="s">
        <v>611</v>
      </c>
      <c r="E5651" s="12">
        <v>50</v>
      </c>
      <c r="F5651" s="73">
        <v>1</v>
      </c>
      <c r="G5651" s="73">
        <v>60</v>
      </c>
      <c r="H5651" s="12">
        <v>0</v>
      </c>
      <c r="I5651" s="12">
        <v>246</v>
      </c>
      <c r="J5651" s="12">
        <v>0</v>
      </c>
      <c r="K5651" s="12">
        <v>0</v>
      </c>
      <c r="L5651" s="12">
        <v>0</v>
      </c>
      <c r="M5651" s="12">
        <v>0</v>
      </c>
      <c r="N5651" s="12">
        <v>0</v>
      </c>
    </row>
    <row r="5652" spans="1:14">
      <c r="A5652" s="11" t="s">
        <v>1623</v>
      </c>
      <c r="B5652" s="12">
        <v>50</v>
      </c>
      <c r="C5652" s="12">
        <v>50</v>
      </c>
      <c r="D5652" s="12" t="s">
        <v>609</v>
      </c>
      <c r="E5652" s="12">
        <v>50</v>
      </c>
      <c r="F5652" s="73">
        <v>1</v>
      </c>
      <c r="G5652" s="73">
        <v>60</v>
      </c>
      <c r="H5652" s="12">
        <v>0</v>
      </c>
      <c r="I5652" s="12">
        <v>246</v>
      </c>
      <c r="J5652" s="12">
        <v>0</v>
      </c>
      <c r="K5652" s="12">
        <v>0</v>
      </c>
      <c r="L5652" s="12">
        <v>0</v>
      </c>
      <c r="M5652" s="12">
        <v>0</v>
      </c>
      <c r="N5652" s="12">
        <v>0</v>
      </c>
    </row>
    <row r="5653" spans="1:14">
      <c r="A5653" s="11" t="s">
        <v>1623</v>
      </c>
      <c r="B5653" s="12">
        <v>50</v>
      </c>
      <c r="C5653" s="12">
        <v>50</v>
      </c>
      <c r="D5653" s="12" t="s">
        <v>605</v>
      </c>
      <c r="E5653" s="12">
        <v>50</v>
      </c>
      <c r="F5653" s="73">
        <v>1</v>
      </c>
      <c r="G5653" s="73">
        <v>60</v>
      </c>
      <c r="H5653" s="12">
        <v>0</v>
      </c>
      <c r="I5653" s="12">
        <v>246</v>
      </c>
      <c r="J5653" s="12">
        <v>0</v>
      </c>
      <c r="K5653" s="12">
        <v>0</v>
      </c>
      <c r="L5653" s="12">
        <v>0</v>
      </c>
      <c r="M5653" s="12">
        <v>0</v>
      </c>
      <c r="N5653" s="12">
        <v>0</v>
      </c>
    </row>
    <row r="5655" spans="1:14">
      <c r="A5655" s="11" t="s">
        <v>1622</v>
      </c>
      <c r="B5655" s="12">
        <v>20</v>
      </c>
      <c r="C5655" s="12">
        <v>47</v>
      </c>
      <c r="D5655" s="12" t="s">
        <v>612</v>
      </c>
      <c r="E5655" s="12">
        <v>10</v>
      </c>
      <c r="F5655" s="73">
        <v>2</v>
      </c>
      <c r="G5655" s="21">
        <v>15</v>
      </c>
      <c r="H5655" s="12">
        <v>0</v>
      </c>
      <c r="I5655" s="12">
        <v>246</v>
      </c>
      <c r="J5655" s="12">
        <v>0</v>
      </c>
      <c r="K5655" s="12">
        <v>0</v>
      </c>
      <c r="L5655" s="12">
        <v>0</v>
      </c>
      <c r="M5655" s="12">
        <v>0</v>
      </c>
      <c r="N5655" s="12">
        <v>0</v>
      </c>
    </row>
    <row r="5656" spans="1:14">
      <c r="A5656" s="11" t="s">
        <v>1623</v>
      </c>
      <c r="B5656" s="12">
        <v>50</v>
      </c>
      <c r="C5656" s="12">
        <v>50</v>
      </c>
      <c r="D5656" s="12" t="s">
        <v>610</v>
      </c>
      <c r="E5656" s="12">
        <v>10</v>
      </c>
      <c r="F5656" s="73">
        <v>2</v>
      </c>
      <c r="G5656" s="21">
        <v>15</v>
      </c>
      <c r="H5656" s="12">
        <v>0</v>
      </c>
      <c r="I5656" s="12">
        <v>246</v>
      </c>
      <c r="J5656" s="12">
        <v>0</v>
      </c>
      <c r="K5656" s="12">
        <v>0</v>
      </c>
      <c r="L5656" s="12">
        <v>0</v>
      </c>
      <c r="M5656" s="12">
        <v>0</v>
      </c>
      <c r="N5656" s="12">
        <v>0</v>
      </c>
    </row>
    <row r="5657" spans="1:14">
      <c r="A5657" s="11" t="s">
        <v>1623</v>
      </c>
      <c r="B5657" s="12">
        <v>50</v>
      </c>
      <c r="C5657" s="12">
        <v>50</v>
      </c>
      <c r="D5657" s="12" t="s">
        <v>1325</v>
      </c>
      <c r="E5657" s="12">
        <v>10</v>
      </c>
      <c r="F5657" s="73">
        <v>2</v>
      </c>
      <c r="G5657" s="21">
        <v>15</v>
      </c>
      <c r="H5657" s="12">
        <v>0</v>
      </c>
      <c r="I5657" s="12">
        <v>246</v>
      </c>
      <c r="J5657" s="12">
        <v>0</v>
      </c>
      <c r="K5657" s="12">
        <v>0</v>
      </c>
      <c r="L5657" s="12">
        <v>0</v>
      </c>
      <c r="M5657" s="12">
        <v>0</v>
      </c>
      <c r="N5657" s="12">
        <v>0</v>
      </c>
    </row>
    <row r="5658" spans="1:14">
      <c r="A5658" s="11" t="s">
        <v>1623</v>
      </c>
      <c r="B5658" s="12">
        <v>50</v>
      </c>
      <c r="C5658" s="12">
        <v>50</v>
      </c>
      <c r="D5658" s="12" t="s">
        <v>608</v>
      </c>
      <c r="E5658" s="12">
        <v>10</v>
      </c>
      <c r="F5658" s="73">
        <v>2</v>
      </c>
      <c r="G5658" s="21">
        <v>15</v>
      </c>
      <c r="H5658" s="12">
        <v>0</v>
      </c>
      <c r="I5658" s="12">
        <v>246</v>
      </c>
      <c r="J5658" s="12">
        <v>0</v>
      </c>
      <c r="K5658" s="12">
        <v>0</v>
      </c>
      <c r="L5658" s="12">
        <v>0</v>
      </c>
      <c r="M5658" s="12">
        <v>0</v>
      </c>
      <c r="N5658" s="12">
        <v>0</v>
      </c>
    </row>
    <row r="5659" spans="1:14">
      <c r="A5659" s="11" t="s">
        <v>1623</v>
      </c>
      <c r="B5659" s="12">
        <v>50</v>
      </c>
      <c r="C5659" s="12">
        <v>50</v>
      </c>
      <c r="D5659" s="12" t="s">
        <v>606</v>
      </c>
      <c r="E5659" s="12">
        <v>10</v>
      </c>
      <c r="F5659" s="73">
        <v>2</v>
      </c>
      <c r="G5659" s="21">
        <v>15</v>
      </c>
      <c r="H5659" s="12">
        <v>0</v>
      </c>
      <c r="I5659" s="12">
        <v>246</v>
      </c>
      <c r="J5659" s="12">
        <v>0</v>
      </c>
      <c r="K5659" s="12">
        <v>0</v>
      </c>
      <c r="L5659" s="12">
        <v>0</v>
      </c>
      <c r="M5659" s="12">
        <v>0</v>
      </c>
      <c r="N5659" s="12">
        <v>0</v>
      </c>
    </row>
    <row r="5660" spans="1:14">
      <c r="A5660" s="11" t="s">
        <v>1622</v>
      </c>
      <c r="B5660" s="12">
        <v>48</v>
      </c>
      <c r="C5660" s="12">
        <v>21</v>
      </c>
      <c r="D5660" s="12" t="s">
        <v>612</v>
      </c>
      <c r="E5660" s="12">
        <v>10</v>
      </c>
      <c r="F5660" s="73">
        <v>2</v>
      </c>
      <c r="G5660" s="21">
        <v>15</v>
      </c>
      <c r="H5660" s="12">
        <v>0</v>
      </c>
      <c r="I5660" s="12">
        <v>246</v>
      </c>
      <c r="J5660" s="12">
        <v>0</v>
      </c>
      <c r="K5660" s="12">
        <v>0</v>
      </c>
      <c r="L5660" s="12">
        <v>0</v>
      </c>
      <c r="M5660" s="12">
        <v>0</v>
      </c>
      <c r="N5660" s="12">
        <v>0</v>
      </c>
    </row>
    <row r="5661" spans="1:14">
      <c r="A5661" s="11" t="s">
        <v>1623</v>
      </c>
      <c r="B5661" s="12">
        <v>48</v>
      </c>
      <c r="C5661" s="12">
        <v>21</v>
      </c>
      <c r="D5661" s="12" t="s">
        <v>610</v>
      </c>
      <c r="E5661" s="12">
        <v>10</v>
      </c>
      <c r="F5661" s="73">
        <v>2</v>
      </c>
      <c r="G5661" s="21">
        <v>15</v>
      </c>
      <c r="H5661" s="12">
        <v>0</v>
      </c>
      <c r="I5661" s="12">
        <v>246</v>
      </c>
      <c r="J5661" s="12">
        <v>0</v>
      </c>
      <c r="K5661" s="12">
        <v>0</v>
      </c>
      <c r="L5661" s="12">
        <v>0</v>
      </c>
      <c r="M5661" s="12">
        <v>0</v>
      </c>
      <c r="N5661" s="12">
        <v>0</v>
      </c>
    </row>
    <row r="5662" spans="1:14">
      <c r="A5662" s="11" t="s">
        <v>1623</v>
      </c>
      <c r="B5662" s="12">
        <v>48</v>
      </c>
      <c r="C5662" s="12">
        <v>21</v>
      </c>
      <c r="D5662" s="12" t="s">
        <v>1325</v>
      </c>
      <c r="E5662" s="12">
        <v>10</v>
      </c>
      <c r="F5662" s="73">
        <v>2</v>
      </c>
      <c r="G5662" s="21">
        <v>15</v>
      </c>
      <c r="H5662" s="12">
        <v>0</v>
      </c>
      <c r="I5662" s="12">
        <v>246</v>
      </c>
      <c r="J5662" s="12">
        <v>0</v>
      </c>
      <c r="K5662" s="12">
        <v>0</v>
      </c>
      <c r="L5662" s="12">
        <v>0</v>
      </c>
      <c r="M5662" s="12">
        <v>0</v>
      </c>
      <c r="N5662" s="12">
        <v>0</v>
      </c>
    </row>
    <row r="5663" spans="1:14">
      <c r="A5663" s="11" t="s">
        <v>1623</v>
      </c>
      <c r="B5663" s="12">
        <v>48</v>
      </c>
      <c r="C5663" s="12">
        <v>21</v>
      </c>
      <c r="D5663" s="12" t="s">
        <v>608</v>
      </c>
      <c r="E5663" s="12">
        <v>10</v>
      </c>
      <c r="F5663" s="73">
        <v>2</v>
      </c>
      <c r="G5663" s="21">
        <v>15</v>
      </c>
      <c r="H5663" s="12">
        <v>0</v>
      </c>
      <c r="I5663" s="12">
        <v>246</v>
      </c>
      <c r="J5663" s="12">
        <v>0</v>
      </c>
      <c r="K5663" s="12">
        <v>0</v>
      </c>
      <c r="L5663" s="12">
        <v>0</v>
      </c>
      <c r="M5663" s="12">
        <v>0</v>
      </c>
      <c r="N5663" s="12">
        <v>0</v>
      </c>
    </row>
    <row r="5664" spans="1:14">
      <c r="A5664" s="11" t="s">
        <v>1623</v>
      </c>
      <c r="B5664" s="12">
        <v>48</v>
      </c>
      <c r="C5664" s="12">
        <v>21</v>
      </c>
      <c r="D5664" s="12" t="s">
        <v>606</v>
      </c>
      <c r="E5664" s="12">
        <v>10</v>
      </c>
      <c r="F5664" s="73">
        <v>2</v>
      </c>
      <c r="G5664" s="21">
        <v>15</v>
      </c>
      <c r="H5664" s="12">
        <v>0</v>
      </c>
      <c r="I5664" s="12">
        <v>246</v>
      </c>
      <c r="J5664" s="12">
        <v>0</v>
      </c>
      <c r="K5664" s="12">
        <v>0</v>
      </c>
      <c r="L5664" s="12">
        <v>0</v>
      </c>
      <c r="M5664" s="12">
        <v>0</v>
      </c>
      <c r="N5664" s="12">
        <v>0</v>
      </c>
    </row>
    <row r="5665" spans="1:14">
      <c r="A5665" s="11" t="s">
        <v>1622</v>
      </c>
      <c r="B5665" s="12">
        <v>80</v>
      </c>
      <c r="C5665" s="12">
        <v>26</v>
      </c>
      <c r="D5665" s="12" t="s">
        <v>612</v>
      </c>
      <c r="E5665" s="12">
        <v>10</v>
      </c>
      <c r="F5665" s="73">
        <v>2</v>
      </c>
      <c r="G5665" s="21">
        <v>15</v>
      </c>
      <c r="H5665" s="12">
        <v>0</v>
      </c>
      <c r="I5665" s="12">
        <v>246</v>
      </c>
      <c r="J5665" s="12">
        <v>0</v>
      </c>
      <c r="K5665" s="12">
        <v>0</v>
      </c>
      <c r="L5665" s="12">
        <v>0</v>
      </c>
      <c r="M5665" s="12">
        <v>0</v>
      </c>
      <c r="N5665" s="12">
        <v>0</v>
      </c>
    </row>
    <row r="5666" spans="1:14">
      <c r="A5666" s="11" t="s">
        <v>1623</v>
      </c>
      <c r="B5666" s="12">
        <v>80</v>
      </c>
      <c r="C5666" s="12">
        <v>26</v>
      </c>
      <c r="D5666" s="12" t="s">
        <v>610</v>
      </c>
      <c r="E5666" s="12">
        <v>10</v>
      </c>
      <c r="F5666" s="73">
        <v>2</v>
      </c>
      <c r="G5666" s="21">
        <v>15</v>
      </c>
      <c r="H5666" s="12">
        <v>0</v>
      </c>
      <c r="I5666" s="12">
        <v>246</v>
      </c>
      <c r="J5666" s="12">
        <v>0</v>
      </c>
      <c r="K5666" s="12">
        <v>0</v>
      </c>
      <c r="L5666" s="12">
        <v>0</v>
      </c>
      <c r="M5666" s="12">
        <v>0</v>
      </c>
      <c r="N5666" s="12">
        <v>0</v>
      </c>
    </row>
    <row r="5667" spans="1:14">
      <c r="A5667" s="11" t="s">
        <v>1623</v>
      </c>
      <c r="B5667" s="12">
        <v>80</v>
      </c>
      <c r="C5667" s="12">
        <v>26</v>
      </c>
      <c r="D5667" s="12" t="s">
        <v>1325</v>
      </c>
      <c r="E5667" s="12">
        <v>10</v>
      </c>
      <c r="F5667" s="73">
        <v>2</v>
      </c>
      <c r="G5667" s="21">
        <v>15</v>
      </c>
      <c r="H5667" s="12">
        <v>0</v>
      </c>
      <c r="I5667" s="12">
        <v>246</v>
      </c>
      <c r="J5667" s="12">
        <v>0</v>
      </c>
      <c r="K5667" s="12">
        <v>0</v>
      </c>
      <c r="L5667" s="12">
        <v>0</v>
      </c>
      <c r="M5667" s="12">
        <v>0</v>
      </c>
      <c r="N5667" s="12">
        <v>0</v>
      </c>
    </row>
    <row r="5668" spans="1:14">
      <c r="A5668" s="11" t="s">
        <v>1623</v>
      </c>
      <c r="B5668" s="12">
        <v>80</v>
      </c>
      <c r="C5668" s="12">
        <v>26</v>
      </c>
      <c r="D5668" s="12" t="s">
        <v>608</v>
      </c>
      <c r="E5668" s="12">
        <v>10</v>
      </c>
      <c r="F5668" s="73">
        <v>2</v>
      </c>
      <c r="G5668" s="21">
        <v>15</v>
      </c>
      <c r="H5668" s="12">
        <v>0</v>
      </c>
      <c r="I5668" s="12">
        <v>246</v>
      </c>
      <c r="J5668" s="12">
        <v>0</v>
      </c>
      <c r="K5668" s="12">
        <v>0</v>
      </c>
      <c r="L5668" s="12">
        <v>0</v>
      </c>
      <c r="M5668" s="12">
        <v>0</v>
      </c>
      <c r="N5668" s="12">
        <v>0</v>
      </c>
    </row>
    <row r="5669" spans="1:14">
      <c r="A5669" s="11" t="s">
        <v>1623</v>
      </c>
      <c r="B5669" s="12">
        <v>80</v>
      </c>
      <c r="C5669" s="12">
        <v>26</v>
      </c>
      <c r="D5669" s="12" t="s">
        <v>606</v>
      </c>
      <c r="E5669" s="12">
        <v>10</v>
      </c>
      <c r="F5669" s="73">
        <v>2</v>
      </c>
      <c r="G5669" s="21">
        <v>15</v>
      </c>
      <c r="H5669" s="12">
        <v>0</v>
      </c>
      <c r="I5669" s="12">
        <v>246</v>
      </c>
      <c r="J5669" s="12">
        <v>0</v>
      </c>
      <c r="K5669" s="12">
        <v>0</v>
      </c>
      <c r="L5669" s="12">
        <v>0</v>
      </c>
      <c r="M5669" s="12">
        <v>0</v>
      </c>
      <c r="N5669" s="12">
        <v>0</v>
      </c>
    </row>
    <row r="5670" spans="1:14">
      <c r="A5670" s="11" t="s">
        <v>1622</v>
      </c>
      <c r="B5670" s="12">
        <v>55</v>
      </c>
      <c r="C5670" s="12">
        <v>70</v>
      </c>
      <c r="D5670" s="12" t="s">
        <v>612</v>
      </c>
      <c r="E5670" s="12">
        <v>10</v>
      </c>
      <c r="F5670" s="73">
        <v>2</v>
      </c>
      <c r="G5670" s="21">
        <v>15</v>
      </c>
      <c r="H5670" s="12">
        <v>0</v>
      </c>
      <c r="I5670" s="12">
        <v>246</v>
      </c>
      <c r="J5670" s="12">
        <v>0</v>
      </c>
      <c r="K5670" s="12">
        <v>0</v>
      </c>
      <c r="L5670" s="12">
        <v>0</v>
      </c>
      <c r="M5670" s="12">
        <v>0</v>
      </c>
      <c r="N5670" s="12">
        <v>0</v>
      </c>
    </row>
    <row r="5671" spans="1:14">
      <c r="A5671" s="11" t="s">
        <v>1623</v>
      </c>
      <c r="B5671" s="12">
        <v>55</v>
      </c>
      <c r="C5671" s="12">
        <v>70</v>
      </c>
      <c r="D5671" s="12" t="s">
        <v>610</v>
      </c>
      <c r="E5671" s="12">
        <v>10</v>
      </c>
      <c r="F5671" s="73">
        <v>2</v>
      </c>
      <c r="G5671" s="21">
        <v>15</v>
      </c>
      <c r="H5671" s="12">
        <v>0</v>
      </c>
      <c r="I5671" s="12">
        <v>246</v>
      </c>
      <c r="J5671" s="12">
        <v>0</v>
      </c>
      <c r="K5671" s="12">
        <v>0</v>
      </c>
      <c r="L5671" s="12">
        <v>0</v>
      </c>
      <c r="M5671" s="12">
        <v>0</v>
      </c>
      <c r="N5671" s="12">
        <v>0</v>
      </c>
    </row>
    <row r="5672" spans="1:14">
      <c r="A5672" s="11" t="s">
        <v>1623</v>
      </c>
      <c r="B5672" s="12">
        <v>55</v>
      </c>
      <c r="C5672" s="12">
        <v>70</v>
      </c>
      <c r="D5672" s="12" t="s">
        <v>1325</v>
      </c>
      <c r="E5672" s="12">
        <v>10</v>
      </c>
      <c r="F5672" s="73">
        <v>2</v>
      </c>
      <c r="G5672" s="21">
        <v>15</v>
      </c>
      <c r="H5672" s="12">
        <v>0</v>
      </c>
      <c r="I5672" s="12">
        <v>246</v>
      </c>
      <c r="J5672" s="12">
        <v>0</v>
      </c>
      <c r="K5672" s="12">
        <v>0</v>
      </c>
      <c r="L5672" s="12">
        <v>0</v>
      </c>
      <c r="M5672" s="12">
        <v>0</v>
      </c>
      <c r="N5672" s="12">
        <v>0</v>
      </c>
    </row>
    <row r="5673" spans="1:14">
      <c r="A5673" s="11" t="s">
        <v>1623</v>
      </c>
      <c r="B5673" s="12">
        <v>55</v>
      </c>
      <c r="C5673" s="12">
        <v>70</v>
      </c>
      <c r="D5673" s="12" t="s">
        <v>608</v>
      </c>
      <c r="E5673" s="12">
        <v>10</v>
      </c>
      <c r="F5673" s="73">
        <v>2</v>
      </c>
      <c r="G5673" s="21">
        <v>15</v>
      </c>
      <c r="H5673" s="12">
        <v>0</v>
      </c>
      <c r="I5673" s="12">
        <v>246</v>
      </c>
      <c r="J5673" s="12">
        <v>0</v>
      </c>
      <c r="K5673" s="12">
        <v>0</v>
      </c>
      <c r="L5673" s="12">
        <v>0</v>
      </c>
      <c r="M5673" s="12">
        <v>0</v>
      </c>
      <c r="N5673" s="12">
        <v>0</v>
      </c>
    </row>
    <row r="5674" spans="1:14">
      <c r="A5674" s="11" t="s">
        <v>1623</v>
      </c>
      <c r="B5674" s="12">
        <v>55</v>
      </c>
      <c r="C5674" s="12">
        <v>70</v>
      </c>
      <c r="D5674" s="12" t="s">
        <v>606</v>
      </c>
      <c r="E5674" s="12">
        <v>10</v>
      </c>
      <c r="F5674" s="73">
        <v>2</v>
      </c>
      <c r="G5674" s="21">
        <v>15</v>
      </c>
      <c r="H5674" s="12">
        <v>0</v>
      </c>
      <c r="I5674" s="12">
        <v>246</v>
      </c>
      <c r="J5674" s="12">
        <v>0</v>
      </c>
      <c r="K5674" s="12">
        <v>0</v>
      </c>
      <c r="L5674" s="12">
        <v>0</v>
      </c>
      <c r="M5674" s="12">
        <v>0</v>
      </c>
      <c r="N5674" s="12">
        <v>0</v>
      </c>
    </row>
    <row r="5676" spans="1:14">
      <c r="A5676" s="11" t="s">
        <v>1624</v>
      </c>
    </row>
    <row r="5677" spans="1:14">
      <c r="A5677" s="11" t="s">
        <v>1625</v>
      </c>
      <c r="B5677" s="12">
        <v>50</v>
      </c>
      <c r="C5677" s="12">
        <v>50</v>
      </c>
      <c r="D5677" s="12" t="s">
        <v>612</v>
      </c>
      <c r="E5677" s="12">
        <v>50</v>
      </c>
      <c r="F5677" s="73">
        <v>4</v>
      </c>
      <c r="G5677" s="73">
        <v>60</v>
      </c>
      <c r="H5677" s="12">
        <v>0</v>
      </c>
      <c r="I5677" s="12">
        <v>246</v>
      </c>
      <c r="J5677" s="12">
        <v>0</v>
      </c>
      <c r="K5677" s="12">
        <v>0</v>
      </c>
      <c r="L5677" s="12">
        <v>0</v>
      </c>
      <c r="M5677" s="12">
        <v>0</v>
      </c>
      <c r="N5677" s="12">
        <v>0</v>
      </c>
    </row>
    <row r="5678" spans="1:14">
      <c r="A5678" s="11" t="s">
        <v>1625</v>
      </c>
      <c r="B5678" s="12">
        <v>50</v>
      </c>
      <c r="C5678" s="12">
        <v>50</v>
      </c>
      <c r="D5678" s="12" t="s">
        <v>610</v>
      </c>
      <c r="E5678" s="12">
        <v>50</v>
      </c>
      <c r="F5678" s="73">
        <v>4</v>
      </c>
      <c r="G5678" s="73">
        <v>60</v>
      </c>
      <c r="H5678" s="12">
        <v>0</v>
      </c>
      <c r="I5678" s="12">
        <v>246</v>
      </c>
      <c r="J5678" s="12">
        <v>0</v>
      </c>
      <c r="K5678" s="12">
        <v>0</v>
      </c>
      <c r="L5678" s="12">
        <v>0</v>
      </c>
      <c r="M5678" s="12">
        <v>0</v>
      </c>
      <c r="N5678" s="12">
        <v>0</v>
      </c>
    </row>
    <row r="5679" spans="1:14">
      <c r="A5679" s="11" t="s">
        <v>1625</v>
      </c>
      <c r="B5679" s="12">
        <v>50</v>
      </c>
      <c r="C5679" s="12">
        <v>50</v>
      </c>
      <c r="D5679" s="12" t="s">
        <v>1325</v>
      </c>
      <c r="E5679" s="12">
        <v>50</v>
      </c>
      <c r="F5679" s="73">
        <v>4</v>
      </c>
      <c r="G5679" s="73">
        <v>60</v>
      </c>
      <c r="H5679" s="12">
        <v>0</v>
      </c>
      <c r="I5679" s="12">
        <v>246</v>
      </c>
      <c r="J5679" s="12">
        <v>0</v>
      </c>
      <c r="K5679" s="12">
        <v>0</v>
      </c>
      <c r="L5679" s="12">
        <v>0</v>
      </c>
      <c r="M5679" s="12">
        <v>0</v>
      </c>
      <c r="N5679" s="12">
        <v>0</v>
      </c>
    </row>
    <row r="5680" spans="1:14">
      <c r="A5680" s="11" t="s">
        <v>1625</v>
      </c>
      <c r="B5680" s="12">
        <v>50</v>
      </c>
      <c r="C5680" s="12">
        <v>50</v>
      </c>
      <c r="D5680" s="12" t="s">
        <v>608</v>
      </c>
      <c r="E5680" s="12">
        <v>50</v>
      </c>
      <c r="F5680" s="73">
        <v>4</v>
      </c>
      <c r="G5680" s="73">
        <v>60</v>
      </c>
      <c r="H5680" s="12">
        <v>0</v>
      </c>
      <c r="I5680" s="12">
        <v>246</v>
      </c>
      <c r="J5680" s="12">
        <v>0</v>
      </c>
      <c r="K5680" s="12">
        <v>0</v>
      </c>
      <c r="L5680" s="12">
        <v>0</v>
      </c>
      <c r="M5680" s="12">
        <v>0</v>
      </c>
      <c r="N5680" s="12">
        <v>0</v>
      </c>
    </row>
    <row r="5681" spans="1:14">
      <c r="A5681" s="11" t="s">
        <v>1625</v>
      </c>
      <c r="B5681" s="12">
        <v>50</v>
      </c>
      <c r="C5681" s="12">
        <v>50</v>
      </c>
      <c r="D5681" s="12" t="s">
        <v>606</v>
      </c>
      <c r="E5681" s="12">
        <v>50</v>
      </c>
      <c r="F5681" s="73">
        <v>4</v>
      </c>
      <c r="G5681" s="73">
        <v>60</v>
      </c>
      <c r="H5681" s="12">
        <v>0</v>
      </c>
      <c r="I5681" s="12">
        <v>246</v>
      </c>
      <c r="J5681" s="12">
        <v>0</v>
      </c>
      <c r="K5681" s="12">
        <v>0</v>
      </c>
      <c r="L5681" s="12">
        <v>0</v>
      </c>
      <c r="M5681" s="12">
        <v>0</v>
      </c>
      <c r="N5681" s="12">
        <v>0</v>
      </c>
    </row>
    <row r="5682" spans="1:14">
      <c r="A5682" s="11" t="s">
        <v>1625</v>
      </c>
      <c r="B5682" s="12">
        <v>50</v>
      </c>
      <c r="C5682" s="12">
        <v>50</v>
      </c>
      <c r="D5682" s="12" t="s">
        <v>579</v>
      </c>
      <c r="E5682" s="12">
        <v>50</v>
      </c>
      <c r="F5682" s="73">
        <v>4</v>
      </c>
      <c r="G5682" s="73">
        <v>60</v>
      </c>
      <c r="H5682" s="12">
        <v>0</v>
      </c>
      <c r="I5682" s="12">
        <v>246</v>
      </c>
      <c r="J5682" s="12">
        <v>0</v>
      </c>
      <c r="K5682" s="12">
        <v>0</v>
      </c>
      <c r="L5682" s="12">
        <v>0</v>
      </c>
      <c r="M5682" s="12">
        <v>0</v>
      </c>
      <c r="N5682" s="12">
        <v>0</v>
      </c>
    </row>
    <row r="5683" spans="1:14">
      <c r="A5683" s="11" t="s">
        <v>1625</v>
      </c>
      <c r="B5683" s="12">
        <v>50</v>
      </c>
      <c r="C5683" s="12">
        <v>50</v>
      </c>
      <c r="D5683" s="12" t="s">
        <v>577</v>
      </c>
      <c r="E5683" s="12">
        <v>50</v>
      </c>
      <c r="F5683" s="73">
        <v>4</v>
      </c>
      <c r="G5683" s="73">
        <v>60</v>
      </c>
      <c r="H5683" s="12">
        <v>0</v>
      </c>
      <c r="I5683" s="12">
        <v>246</v>
      </c>
      <c r="J5683" s="12">
        <v>0</v>
      </c>
      <c r="K5683" s="12">
        <v>0</v>
      </c>
      <c r="L5683" s="12">
        <v>0</v>
      </c>
      <c r="M5683" s="12">
        <v>0</v>
      </c>
      <c r="N5683" s="12">
        <v>0</v>
      </c>
    </row>
    <row r="5684" spans="1:14">
      <c r="A5684" s="11" t="s">
        <v>1625</v>
      </c>
      <c r="B5684" s="12">
        <v>50</v>
      </c>
      <c r="C5684" s="12">
        <v>50</v>
      </c>
      <c r="D5684" s="12" t="s">
        <v>587</v>
      </c>
      <c r="E5684" s="12">
        <v>50</v>
      </c>
      <c r="F5684" s="73">
        <v>4</v>
      </c>
      <c r="G5684" s="73">
        <v>60</v>
      </c>
      <c r="H5684" s="12">
        <v>0</v>
      </c>
      <c r="I5684" s="12">
        <v>246</v>
      </c>
      <c r="J5684" s="12">
        <v>0</v>
      </c>
      <c r="K5684" s="12">
        <v>0</v>
      </c>
      <c r="L5684" s="12">
        <v>0</v>
      </c>
      <c r="M5684" s="12">
        <v>0</v>
      </c>
      <c r="N5684" s="12">
        <v>0</v>
      </c>
    </row>
    <row r="5685" spans="1:14">
      <c r="A5685" s="11" t="s">
        <v>1625</v>
      </c>
      <c r="B5685" s="12">
        <v>50</v>
      </c>
      <c r="C5685" s="12">
        <v>50</v>
      </c>
      <c r="D5685" s="12" t="s">
        <v>576</v>
      </c>
      <c r="E5685" s="12">
        <v>50</v>
      </c>
      <c r="F5685" s="73">
        <v>4</v>
      </c>
      <c r="G5685" s="73">
        <v>60</v>
      </c>
      <c r="H5685" s="12">
        <v>0</v>
      </c>
      <c r="I5685" s="12">
        <v>246</v>
      </c>
      <c r="J5685" s="12">
        <v>0</v>
      </c>
      <c r="K5685" s="12">
        <v>0</v>
      </c>
      <c r="L5685" s="12">
        <v>0</v>
      </c>
      <c r="M5685" s="12">
        <v>0</v>
      </c>
      <c r="N5685" s="12">
        <v>0</v>
      </c>
    </row>
    <row r="5686" spans="1:14">
      <c r="A5686" s="11" t="s">
        <v>1625</v>
      </c>
      <c r="B5686" s="12">
        <v>50</v>
      </c>
      <c r="C5686" s="12">
        <v>50</v>
      </c>
      <c r="D5686" s="12" t="s">
        <v>574</v>
      </c>
      <c r="E5686" s="12">
        <v>50</v>
      </c>
      <c r="F5686" s="73">
        <v>4</v>
      </c>
      <c r="G5686" s="73">
        <v>60</v>
      </c>
      <c r="H5686" s="12">
        <v>0</v>
      </c>
      <c r="I5686" s="12">
        <v>246</v>
      </c>
      <c r="J5686" s="12">
        <v>0</v>
      </c>
      <c r="K5686" s="12">
        <v>0</v>
      </c>
      <c r="L5686" s="12">
        <v>0</v>
      </c>
      <c r="M5686" s="12">
        <v>0</v>
      </c>
      <c r="N5686" s="12">
        <v>0</v>
      </c>
    </row>
    <row r="5687" spans="1:14">
      <c r="A5687" s="11" t="s">
        <v>1625</v>
      </c>
      <c r="B5687" s="12">
        <v>50</v>
      </c>
      <c r="C5687" s="12">
        <v>50</v>
      </c>
      <c r="D5687" s="12" t="s">
        <v>572</v>
      </c>
      <c r="E5687" s="12">
        <v>50</v>
      </c>
      <c r="F5687" s="73">
        <v>4</v>
      </c>
      <c r="G5687" s="73">
        <v>60</v>
      </c>
      <c r="H5687" s="12">
        <v>0</v>
      </c>
      <c r="I5687" s="12">
        <v>246</v>
      </c>
      <c r="J5687" s="12">
        <v>0</v>
      </c>
      <c r="K5687" s="12">
        <v>0</v>
      </c>
      <c r="L5687" s="12">
        <v>0</v>
      </c>
      <c r="M5687" s="12">
        <v>0</v>
      </c>
      <c r="N5687" s="12">
        <v>0</v>
      </c>
    </row>
    <row r="5688" spans="1:14">
      <c r="A5688" s="11" t="s">
        <v>1625</v>
      </c>
      <c r="B5688" s="12">
        <v>50</v>
      </c>
      <c r="C5688" s="12">
        <v>50</v>
      </c>
      <c r="D5688" s="12" t="s">
        <v>611</v>
      </c>
      <c r="E5688" s="12">
        <v>50</v>
      </c>
      <c r="F5688" s="73">
        <v>1</v>
      </c>
      <c r="G5688" s="73">
        <v>60</v>
      </c>
      <c r="H5688" s="12">
        <v>0</v>
      </c>
      <c r="I5688" s="12">
        <v>246</v>
      </c>
      <c r="J5688" s="12">
        <v>0</v>
      </c>
      <c r="K5688" s="12">
        <v>0</v>
      </c>
      <c r="L5688" s="12">
        <v>0</v>
      </c>
      <c r="M5688" s="12">
        <v>0</v>
      </c>
      <c r="N5688" s="12">
        <v>0</v>
      </c>
    </row>
    <row r="5689" spans="1:14">
      <c r="A5689" s="11" t="s">
        <v>1625</v>
      </c>
      <c r="B5689" s="12">
        <v>50</v>
      </c>
      <c r="C5689" s="12">
        <v>50</v>
      </c>
      <c r="D5689" s="12" t="s">
        <v>607</v>
      </c>
      <c r="E5689" s="12">
        <v>50</v>
      </c>
      <c r="F5689" s="73">
        <v>1</v>
      </c>
      <c r="G5689" s="73">
        <v>60</v>
      </c>
      <c r="H5689" s="12">
        <v>0</v>
      </c>
      <c r="I5689" s="12">
        <v>246</v>
      </c>
      <c r="J5689" s="12">
        <v>0</v>
      </c>
      <c r="K5689" s="12">
        <v>0</v>
      </c>
      <c r="L5689" s="12">
        <v>0</v>
      </c>
      <c r="M5689" s="12">
        <v>0</v>
      </c>
      <c r="N5689" s="12">
        <v>0</v>
      </c>
    </row>
    <row r="5690" spans="1:14">
      <c r="A5690" s="11" t="s">
        <v>1625</v>
      </c>
      <c r="B5690" s="12">
        <v>50</v>
      </c>
      <c r="C5690" s="12">
        <v>50</v>
      </c>
      <c r="D5690" s="12" t="s">
        <v>605</v>
      </c>
      <c r="E5690" s="12">
        <v>50</v>
      </c>
      <c r="F5690" s="73">
        <v>1</v>
      </c>
      <c r="G5690" s="73">
        <v>60</v>
      </c>
      <c r="H5690" s="12">
        <v>0</v>
      </c>
      <c r="I5690" s="12">
        <v>246</v>
      </c>
      <c r="J5690" s="12">
        <v>0</v>
      </c>
      <c r="K5690" s="12">
        <v>0</v>
      </c>
      <c r="L5690" s="12">
        <v>0</v>
      </c>
      <c r="M5690" s="12">
        <v>0</v>
      </c>
      <c r="N5690" s="12">
        <v>0</v>
      </c>
    </row>
    <row r="5691" spans="1:14">
      <c r="A5691" s="11" t="s">
        <v>1625</v>
      </c>
      <c r="B5691" s="12">
        <v>50</v>
      </c>
      <c r="C5691" s="12">
        <v>50</v>
      </c>
      <c r="D5691" s="12" t="s">
        <v>1626</v>
      </c>
      <c r="E5691" s="12">
        <v>50</v>
      </c>
      <c r="F5691" s="73">
        <v>1</v>
      </c>
      <c r="G5691" s="73">
        <v>60</v>
      </c>
      <c r="H5691" s="12">
        <v>0</v>
      </c>
      <c r="I5691" s="12">
        <v>246</v>
      </c>
      <c r="J5691" s="12">
        <v>0</v>
      </c>
      <c r="K5691" s="12">
        <v>0</v>
      </c>
      <c r="L5691" s="12">
        <v>0</v>
      </c>
      <c r="M5691" s="12">
        <v>0</v>
      </c>
      <c r="N5691" s="12">
        <v>0</v>
      </c>
    </row>
    <row r="5692" spans="1:14">
      <c r="A5692" s="11" t="s">
        <v>1625</v>
      </c>
      <c r="B5692" s="12">
        <v>50</v>
      </c>
      <c r="C5692" s="12">
        <v>50</v>
      </c>
      <c r="D5692" s="12" t="s">
        <v>573</v>
      </c>
      <c r="E5692" s="12">
        <v>50</v>
      </c>
      <c r="F5692" s="73">
        <v>1</v>
      </c>
      <c r="G5692" s="73">
        <v>60</v>
      </c>
      <c r="H5692" s="12">
        <v>0</v>
      </c>
      <c r="I5692" s="12">
        <v>246</v>
      </c>
      <c r="J5692" s="12">
        <v>0</v>
      </c>
      <c r="K5692" s="12">
        <v>0</v>
      </c>
      <c r="L5692" s="12">
        <v>0</v>
      </c>
      <c r="M5692" s="12">
        <v>0</v>
      </c>
      <c r="N5692" s="12">
        <v>0</v>
      </c>
    </row>
    <row r="5693" spans="1:14">
      <c r="A5693" s="11" t="s">
        <v>1625</v>
      </c>
      <c r="B5693" s="12">
        <v>50</v>
      </c>
      <c r="C5693" s="12">
        <v>50</v>
      </c>
      <c r="D5693" s="12" t="s">
        <v>571</v>
      </c>
      <c r="E5693" s="12">
        <v>50</v>
      </c>
      <c r="F5693" s="73">
        <v>1</v>
      </c>
      <c r="G5693" s="73">
        <v>60</v>
      </c>
      <c r="H5693" s="12">
        <v>0</v>
      </c>
      <c r="I5693" s="12">
        <v>246</v>
      </c>
      <c r="J5693" s="12">
        <v>0</v>
      </c>
      <c r="K5693" s="12">
        <v>0</v>
      </c>
      <c r="L5693" s="12">
        <v>0</v>
      </c>
      <c r="M5693" s="12">
        <v>0</v>
      </c>
      <c r="N5693" s="12">
        <v>0</v>
      </c>
    </row>
    <row r="5695" spans="1:14">
      <c r="A5695" s="11" t="s">
        <v>1625</v>
      </c>
      <c r="B5695" s="12">
        <v>48</v>
      </c>
      <c r="C5695" s="12">
        <v>79</v>
      </c>
      <c r="D5695" s="12" t="s">
        <v>612</v>
      </c>
      <c r="E5695" s="12">
        <v>10</v>
      </c>
      <c r="F5695" s="73">
        <v>2</v>
      </c>
      <c r="G5695" s="21">
        <v>15</v>
      </c>
      <c r="H5695" s="12">
        <v>0</v>
      </c>
      <c r="I5695" s="12">
        <v>246</v>
      </c>
      <c r="J5695" s="12">
        <v>0</v>
      </c>
      <c r="K5695" s="12">
        <v>0</v>
      </c>
      <c r="L5695" s="12">
        <v>0</v>
      </c>
      <c r="M5695" s="12">
        <v>0</v>
      </c>
      <c r="N5695" s="12">
        <v>0</v>
      </c>
    </row>
    <row r="5696" spans="1:14">
      <c r="A5696" s="11" t="s">
        <v>1625</v>
      </c>
      <c r="B5696" s="12">
        <v>48</v>
      </c>
      <c r="C5696" s="12">
        <v>79</v>
      </c>
      <c r="D5696" s="12" t="s">
        <v>610</v>
      </c>
      <c r="E5696" s="12">
        <v>10</v>
      </c>
      <c r="F5696" s="73">
        <v>2</v>
      </c>
      <c r="G5696" s="21">
        <v>15</v>
      </c>
      <c r="H5696" s="12">
        <v>0</v>
      </c>
      <c r="I5696" s="12">
        <v>246</v>
      </c>
      <c r="J5696" s="12">
        <v>0</v>
      </c>
      <c r="K5696" s="12">
        <v>0</v>
      </c>
      <c r="L5696" s="12">
        <v>0</v>
      </c>
      <c r="M5696" s="12">
        <v>0</v>
      </c>
      <c r="N5696" s="12">
        <v>0</v>
      </c>
    </row>
    <row r="5697" spans="1:14">
      <c r="A5697" s="11" t="s">
        <v>1625</v>
      </c>
      <c r="B5697" s="12">
        <v>48</v>
      </c>
      <c r="C5697" s="12">
        <v>79</v>
      </c>
      <c r="D5697" s="12" t="s">
        <v>1325</v>
      </c>
      <c r="E5697" s="12">
        <v>10</v>
      </c>
      <c r="F5697" s="73">
        <v>2</v>
      </c>
      <c r="G5697" s="21">
        <v>15</v>
      </c>
      <c r="H5697" s="12">
        <v>0</v>
      </c>
      <c r="I5697" s="12">
        <v>246</v>
      </c>
      <c r="J5697" s="12">
        <v>0</v>
      </c>
      <c r="K5697" s="12">
        <v>0</v>
      </c>
      <c r="L5697" s="12">
        <v>0</v>
      </c>
      <c r="M5697" s="12">
        <v>0</v>
      </c>
      <c r="N5697" s="12">
        <v>0</v>
      </c>
    </row>
    <row r="5698" spans="1:14">
      <c r="A5698" s="11" t="s">
        <v>1625</v>
      </c>
      <c r="B5698" s="12">
        <v>48</v>
      </c>
      <c r="C5698" s="12">
        <v>79</v>
      </c>
      <c r="D5698" s="12" t="s">
        <v>608</v>
      </c>
      <c r="E5698" s="12">
        <v>10</v>
      </c>
      <c r="F5698" s="73">
        <v>2</v>
      </c>
      <c r="G5698" s="21">
        <v>15</v>
      </c>
      <c r="H5698" s="12">
        <v>0</v>
      </c>
      <c r="I5698" s="12">
        <v>246</v>
      </c>
      <c r="J5698" s="12">
        <v>0</v>
      </c>
      <c r="K5698" s="12">
        <v>0</v>
      </c>
      <c r="L5698" s="12">
        <v>0</v>
      </c>
      <c r="M5698" s="12">
        <v>0</v>
      </c>
      <c r="N5698" s="12">
        <v>0</v>
      </c>
    </row>
    <row r="5699" spans="1:14">
      <c r="A5699" s="11" t="s">
        <v>1625</v>
      </c>
      <c r="B5699" s="12">
        <v>48</v>
      </c>
      <c r="C5699" s="12">
        <v>79</v>
      </c>
      <c r="D5699" s="12" t="s">
        <v>606</v>
      </c>
      <c r="E5699" s="12">
        <v>10</v>
      </c>
      <c r="F5699" s="73">
        <v>2</v>
      </c>
      <c r="G5699" s="21">
        <v>15</v>
      </c>
      <c r="H5699" s="12">
        <v>0</v>
      </c>
      <c r="I5699" s="12">
        <v>246</v>
      </c>
      <c r="J5699" s="12">
        <v>0</v>
      </c>
      <c r="K5699" s="12">
        <v>0</v>
      </c>
      <c r="L5699" s="12">
        <v>0</v>
      </c>
      <c r="M5699" s="12">
        <v>0</v>
      </c>
      <c r="N5699" s="12">
        <v>0</v>
      </c>
    </row>
    <row r="5700" spans="1:14">
      <c r="A5700" s="11" t="s">
        <v>1625</v>
      </c>
      <c r="B5700" s="12">
        <v>48</v>
      </c>
      <c r="C5700" s="12">
        <v>79</v>
      </c>
      <c r="D5700" s="12" t="s">
        <v>579</v>
      </c>
      <c r="E5700" s="12">
        <v>10</v>
      </c>
      <c r="F5700" s="73">
        <v>2</v>
      </c>
      <c r="G5700" s="21">
        <v>15</v>
      </c>
      <c r="H5700" s="12">
        <v>0</v>
      </c>
      <c r="I5700" s="12">
        <v>246</v>
      </c>
      <c r="J5700" s="12">
        <v>0</v>
      </c>
      <c r="K5700" s="12">
        <v>0</v>
      </c>
      <c r="L5700" s="12">
        <v>0</v>
      </c>
      <c r="M5700" s="12">
        <v>0</v>
      </c>
      <c r="N5700" s="12">
        <v>0</v>
      </c>
    </row>
    <row r="5701" spans="1:14">
      <c r="A5701" s="11" t="s">
        <v>1625</v>
      </c>
      <c r="B5701" s="12">
        <v>48</v>
      </c>
      <c r="C5701" s="12">
        <v>79</v>
      </c>
      <c r="D5701" s="12" t="s">
        <v>577</v>
      </c>
      <c r="E5701" s="12">
        <v>10</v>
      </c>
      <c r="F5701" s="73">
        <v>2</v>
      </c>
      <c r="G5701" s="21">
        <v>15</v>
      </c>
      <c r="H5701" s="12">
        <v>0</v>
      </c>
      <c r="I5701" s="12">
        <v>246</v>
      </c>
      <c r="J5701" s="12">
        <v>0</v>
      </c>
      <c r="K5701" s="12">
        <v>0</v>
      </c>
      <c r="L5701" s="12">
        <v>0</v>
      </c>
      <c r="M5701" s="12">
        <v>0</v>
      </c>
      <c r="N5701" s="12">
        <v>0</v>
      </c>
    </row>
    <row r="5702" spans="1:14">
      <c r="A5702" s="11" t="s">
        <v>1625</v>
      </c>
      <c r="B5702" s="12">
        <v>48</v>
      </c>
      <c r="C5702" s="12">
        <v>79</v>
      </c>
      <c r="D5702" s="12" t="s">
        <v>587</v>
      </c>
      <c r="E5702" s="12">
        <v>10</v>
      </c>
      <c r="F5702" s="73">
        <v>2</v>
      </c>
      <c r="G5702" s="21">
        <v>15</v>
      </c>
      <c r="H5702" s="12">
        <v>0</v>
      </c>
      <c r="I5702" s="12">
        <v>246</v>
      </c>
      <c r="J5702" s="12">
        <v>0</v>
      </c>
      <c r="K5702" s="12">
        <v>0</v>
      </c>
      <c r="L5702" s="12">
        <v>0</v>
      </c>
      <c r="M5702" s="12">
        <v>0</v>
      </c>
      <c r="N5702" s="12">
        <v>0</v>
      </c>
    </row>
    <row r="5703" spans="1:14">
      <c r="A5703" s="11" t="s">
        <v>1625</v>
      </c>
      <c r="B5703" s="12">
        <v>48</v>
      </c>
      <c r="C5703" s="12">
        <v>79</v>
      </c>
      <c r="D5703" s="12" t="s">
        <v>576</v>
      </c>
      <c r="E5703" s="12">
        <v>10</v>
      </c>
      <c r="F5703" s="73">
        <v>2</v>
      </c>
      <c r="G5703" s="21">
        <v>15</v>
      </c>
      <c r="H5703" s="12">
        <v>0</v>
      </c>
      <c r="I5703" s="12">
        <v>246</v>
      </c>
      <c r="J5703" s="12">
        <v>0</v>
      </c>
      <c r="K5703" s="12">
        <v>0</v>
      </c>
      <c r="L5703" s="12">
        <v>0</v>
      </c>
      <c r="M5703" s="12">
        <v>0</v>
      </c>
      <c r="N5703" s="12">
        <v>0</v>
      </c>
    </row>
    <row r="5704" spans="1:14">
      <c r="A5704" s="11" t="s">
        <v>1625</v>
      </c>
      <c r="B5704" s="12">
        <v>48</v>
      </c>
      <c r="C5704" s="12">
        <v>79</v>
      </c>
      <c r="D5704" s="12" t="s">
        <v>574</v>
      </c>
      <c r="E5704" s="12">
        <v>10</v>
      </c>
      <c r="F5704" s="73">
        <v>2</v>
      </c>
      <c r="G5704" s="21">
        <v>15</v>
      </c>
      <c r="H5704" s="12">
        <v>0</v>
      </c>
      <c r="I5704" s="12">
        <v>246</v>
      </c>
      <c r="J5704" s="12">
        <v>0</v>
      </c>
      <c r="K5704" s="12">
        <v>0</v>
      </c>
      <c r="L5704" s="12">
        <v>0</v>
      </c>
      <c r="M5704" s="12">
        <v>0</v>
      </c>
      <c r="N5704" s="12">
        <v>0</v>
      </c>
    </row>
    <row r="5705" spans="1:14">
      <c r="A5705" s="11" t="s">
        <v>1625</v>
      </c>
      <c r="B5705" s="12">
        <v>34</v>
      </c>
      <c r="C5705" s="12">
        <v>29</v>
      </c>
      <c r="D5705" s="12" t="s">
        <v>612</v>
      </c>
      <c r="E5705" s="12">
        <v>20</v>
      </c>
      <c r="F5705" s="73">
        <v>2</v>
      </c>
      <c r="G5705" s="21">
        <v>15</v>
      </c>
      <c r="H5705" s="12">
        <v>0</v>
      </c>
      <c r="I5705" s="12">
        <v>246</v>
      </c>
      <c r="J5705" s="12">
        <v>0</v>
      </c>
      <c r="K5705" s="12">
        <v>0</v>
      </c>
      <c r="L5705" s="12">
        <v>0</v>
      </c>
      <c r="M5705" s="12">
        <v>0</v>
      </c>
      <c r="N5705" s="12">
        <v>0</v>
      </c>
    </row>
    <row r="5706" spans="1:14">
      <c r="A5706" s="11" t="s">
        <v>1625</v>
      </c>
      <c r="B5706" s="12">
        <v>34</v>
      </c>
      <c r="C5706" s="12">
        <v>29</v>
      </c>
      <c r="D5706" s="12" t="s">
        <v>610</v>
      </c>
      <c r="E5706" s="12">
        <v>20</v>
      </c>
      <c r="F5706" s="73">
        <v>2</v>
      </c>
      <c r="G5706" s="21">
        <v>15</v>
      </c>
      <c r="H5706" s="12">
        <v>0</v>
      </c>
      <c r="I5706" s="12">
        <v>246</v>
      </c>
      <c r="J5706" s="12">
        <v>0</v>
      </c>
      <c r="K5706" s="12">
        <v>0</v>
      </c>
      <c r="L5706" s="12">
        <v>0</v>
      </c>
      <c r="M5706" s="12">
        <v>0</v>
      </c>
      <c r="N5706" s="12">
        <v>0</v>
      </c>
    </row>
    <row r="5707" spans="1:14">
      <c r="A5707" s="11" t="s">
        <v>1625</v>
      </c>
      <c r="B5707" s="12">
        <v>34</v>
      </c>
      <c r="C5707" s="12">
        <v>29</v>
      </c>
      <c r="D5707" s="12" t="s">
        <v>1325</v>
      </c>
      <c r="E5707" s="12">
        <v>20</v>
      </c>
      <c r="F5707" s="73">
        <v>2</v>
      </c>
      <c r="G5707" s="21">
        <v>15</v>
      </c>
      <c r="H5707" s="12">
        <v>0</v>
      </c>
      <c r="I5707" s="12">
        <v>246</v>
      </c>
      <c r="J5707" s="12">
        <v>0</v>
      </c>
      <c r="K5707" s="12">
        <v>0</v>
      </c>
      <c r="L5707" s="12">
        <v>0</v>
      </c>
      <c r="M5707" s="12">
        <v>0</v>
      </c>
      <c r="N5707" s="12">
        <v>0</v>
      </c>
    </row>
    <row r="5708" spans="1:14">
      <c r="A5708" s="11" t="s">
        <v>1625</v>
      </c>
      <c r="B5708" s="12">
        <v>34</v>
      </c>
      <c r="C5708" s="12">
        <v>29</v>
      </c>
      <c r="D5708" s="12" t="s">
        <v>608</v>
      </c>
      <c r="E5708" s="12">
        <v>20</v>
      </c>
      <c r="F5708" s="73">
        <v>2</v>
      </c>
      <c r="G5708" s="21">
        <v>15</v>
      </c>
      <c r="H5708" s="12">
        <v>0</v>
      </c>
      <c r="I5708" s="12">
        <v>246</v>
      </c>
      <c r="J5708" s="12">
        <v>0</v>
      </c>
      <c r="K5708" s="12">
        <v>0</v>
      </c>
      <c r="L5708" s="12">
        <v>0</v>
      </c>
      <c r="M5708" s="12">
        <v>0</v>
      </c>
      <c r="N5708" s="12">
        <v>0</v>
      </c>
    </row>
    <row r="5709" spans="1:14">
      <c r="A5709" s="11" t="s">
        <v>1625</v>
      </c>
      <c r="B5709" s="12">
        <v>34</v>
      </c>
      <c r="C5709" s="12">
        <v>29</v>
      </c>
      <c r="D5709" s="12" t="s">
        <v>606</v>
      </c>
      <c r="E5709" s="12">
        <v>20</v>
      </c>
      <c r="F5709" s="73">
        <v>2</v>
      </c>
      <c r="G5709" s="21">
        <v>15</v>
      </c>
      <c r="H5709" s="12">
        <v>0</v>
      </c>
      <c r="I5709" s="12">
        <v>246</v>
      </c>
      <c r="J5709" s="12">
        <v>0</v>
      </c>
      <c r="K5709" s="12">
        <v>0</v>
      </c>
      <c r="L5709" s="12">
        <v>0</v>
      </c>
      <c r="M5709" s="12">
        <v>0</v>
      </c>
      <c r="N5709" s="12">
        <v>0</v>
      </c>
    </row>
    <row r="5710" spans="1:14">
      <c r="A5710" s="11" t="s">
        <v>1625</v>
      </c>
      <c r="B5710" s="12">
        <v>34</v>
      </c>
      <c r="C5710" s="12">
        <v>29</v>
      </c>
      <c r="D5710" s="12" t="s">
        <v>579</v>
      </c>
      <c r="E5710" s="12">
        <v>20</v>
      </c>
      <c r="F5710" s="73">
        <v>2</v>
      </c>
      <c r="G5710" s="21">
        <v>15</v>
      </c>
      <c r="H5710" s="12">
        <v>0</v>
      </c>
      <c r="I5710" s="12">
        <v>246</v>
      </c>
      <c r="J5710" s="12">
        <v>0</v>
      </c>
      <c r="K5710" s="12">
        <v>0</v>
      </c>
      <c r="L5710" s="12">
        <v>0</v>
      </c>
      <c r="M5710" s="12">
        <v>0</v>
      </c>
      <c r="N5710" s="12">
        <v>0</v>
      </c>
    </row>
    <row r="5711" spans="1:14">
      <c r="A5711" s="11" t="s">
        <v>1625</v>
      </c>
      <c r="B5711" s="12">
        <v>34</v>
      </c>
      <c r="C5711" s="12">
        <v>29</v>
      </c>
      <c r="D5711" s="12" t="s">
        <v>577</v>
      </c>
      <c r="E5711" s="12">
        <v>20</v>
      </c>
      <c r="F5711" s="73">
        <v>2</v>
      </c>
      <c r="G5711" s="21">
        <v>15</v>
      </c>
      <c r="H5711" s="12">
        <v>0</v>
      </c>
      <c r="I5711" s="12">
        <v>246</v>
      </c>
      <c r="J5711" s="12">
        <v>0</v>
      </c>
      <c r="K5711" s="12">
        <v>0</v>
      </c>
      <c r="L5711" s="12">
        <v>0</v>
      </c>
      <c r="M5711" s="12">
        <v>0</v>
      </c>
      <c r="N5711" s="12">
        <v>0</v>
      </c>
    </row>
    <row r="5712" spans="1:14">
      <c r="A5712" s="11" t="s">
        <v>1625</v>
      </c>
      <c r="B5712" s="12">
        <v>34</v>
      </c>
      <c r="C5712" s="12">
        <v>29</v>
      </c>
      <c r="D5712" s="12" t="s">
        <v>587</v>
      </c>
      <c r="E5712" s="12">
        <v>20</v>
      </c>
      <c r="F5712" s="73">
        <v>2</v>
      </c>
      <c r="G5712" s="21">
        <v>15</v>
      </c>
      <c r="H5712" s="12">
        <v>0</v>
      </c>
      <c r="I5712" s="12">
        <v>246</v>
      </c>
      <c r="J5712" s="12">
        <v>0</v>
      </c>
      <c r="K5712" s="12">
        <v>0</v>
      </c>
      <c r="L5712" s="12">
        <v>0</v>
      </c>
      <c r="M5712" s="12">
        <v>0</v>
      </c>
      <c r="N5712" s="12">
        <v>0</v>
      </c>
    </row>
    <row r="5713" spans="1:14">
      <c r="A5713" s="11" t="s">
        <v>1625</v>
      </c>
      <c r="B5713" s="12">
        <v>34</v>
      </c>
      <c r="C5713" s="12">
        <v>29</v>
      </c>
      <c r="D5713" s="12" t="s">
        <v>576</v>
      </c>
      <c r="E5713" s="12">
        <v>20</v>
      </c>
      <c r="F5713" s="73">
        <v>2</v>
      </c>
      <c r="G5713" s="21">
        <v>15</v>
      </c>
      <c r="H5713" s="12">
        <v>0</v>
      </c>
      <c r="I5713" s="12">
        <v>246</v>
      </c>
      <c r="J5713" s="12">
        <v>0</v>
      </c>
      <c r="K5713" s="12">
        <v>0</v>
      </c>
      <c r="L5713" s="12">
        <v>0</v>
      </c>
      <c r="M5713" s="12">
        <v>0</v>
      </c>
      <c r="N5713" s="12">
        <v>0</v>
      </c>
    </row>
    <row r="5714" spans="1:14">
      <c r="A5714" s="11" t="s">
        <v>1625</v>
      </c>
      <c r="B5714" s="12">
        <v>34</v>
      </c>
      <c r="C5714" s="12">
        <v>29</v>
      </c>
      <c r="D5714" s="12" t="s">
        <v>574</v>
      </c>
      <c r="E5714" s="12">
        <v>20</v>
      </c>
      <c r="F5714" s="73">
        <v>2</v>
      </c>
      <c r="G5714" s="21">
        <v>15</v>
      </c>
      <c r="H5714" s="12">
        <v>0</v>
      </c>
      <c r="I5714" s="12">
        <v>246</v>
      </c>
      <c r="J5714" s="12">
        <v>0</v>
      </c>
      <c r="K5714" s="12">
        <v>0</v>
      </c>
      <c r="L5714" s="12">
        <v>0</v>
      </c>
      <c r="M5714" s="12">
        <v>0</v>
      </c>
      <c r="N5714" s="12">
        <v>0</v>
      </c>
    </row>
    <row r="5715" spans="1:14">
      <c r="A5715" s="11" t="s">
        <v>1625</v>
      </c>
      <c r="B5715" s="12">
        <v>74</v>
      </c>
      <c r="C5715" s="12">
        <v>33</v>
      </c>
      <c r="D5715" s="12" t="s">
        <v>612</v>
      </c>
      <c r="E5715" s="12">
        <v>20</v>
      </c>
      <c r="F5715" s="73">
        <v>2</v>
      </c>
      <c r="G5715" s="21">
        <v>15</v>
      </c>
      <c r="H5715" s="12">
        <v>0</v>
      </c>
      <c r="I5715" s="12">
        <v>246</v>
      </c>
      <c r="J5715" s="12">
        <v>0</v>
      </c>
      <c r="K5715" s="12">
        <v>0</v>
      </c>
      <c r="L5715" s="12">
        <v>0</v>
      </c>
      <c r="M5715" s="12">
        <v>0</v>
      </c>
      <c r="N5715" s="12">
        <v>0</v>
      </c>
    </row>
    <row r="5716" spans="1:14">
      <c r="A5716" s="11" t="s">
        <v>1625</v>
      </c>
      <c r="B5716" s="12">
        <v>74</v>
      </c>
      <c r="C5716" s="12">
        <v>33</v>
      </c>
      <c r="D5716" s="12" t="s">
        <v>610</v>
      </c>
      <c r="E5716" s="12">
        <v>20</v>
      </c>
      <c r="F5716" s="73">
        <v>2</v>
      </c>
      <c r="G5716" s="21">
        <v>15</v>
      </c>
      <c r="H5716" s="12">
        <v>0</v>
      </c>
      <c r="I5716" s="12">
        <v>246</v>
      </c>
      <c r="J5716" s="12">
        <v>0</v>
      </c>
      <c r="K5716" s="12">
        <v>0</v>
      </c>
      <c r="L5716" s="12">
        <v>0</v>
      </c>
      <c r="M5716" s="12">
        <v>0</v>
      </c>
      <c r="N5716" s="12">
        <v>0</v>
      </c>
    </row>
    <row r="5717" spans="1:14">
      <c r="A5717" s="11" t="s">
        <v>1625</v>
      </c>
      <c r="B5717" s="12">
        <v>74</v>
      </c>
      <c r="C5717" s="12">
        <v>33</v>
      </c>
      <c r="D5717" s="12" t="s">
        <v>1325</v>
      </c>
      <c r="E5717" s="12">
        <v>20</v>
      </c>
      <c r="F5717" s="73">
        <v>2</v>
      </c>
      <c r="G5717" s="21">
        <v>15</v>
      </c>
      <c r="H5717" s="12">
        <v>0</v>
      </c>
      <c r="I5717" s="12">
        <v>246</v>
      </c>
      <c r="J5717" s="12">
        <v>0</v>
      </c>
      <c r="K5717" s="12">
        <v>0</v>
      </c>
      <c r="L5717" s="12">
        <v>0</v>
      </c>
      <c r="M5717" s="12">
        <v>0</v>
      </c>
      <c r="N5717" s="12">
        <v>0</v>
      </c>
    </row>
    <row r="5718" spans="1:14">
      <c r="A5718" s="11" t="s">
        <v>1625</v>
      </c>
      <c r="B5718" s="12">
        <v>74</v>
      </c>
      <c r="C5718" s="12">
        <v>33</v>
      </c>
      <c r="D5718" s="12" t="s">
        <v>608</v>
      </c>
      <c r="E5718" s="12">
        <v>20</v>
      </c>
      <c r="F5718" s="73">
        <v>2</v>
      </c>
      <c r="G5718" s="21">
        <v>15</v>
      </c>
      <c r="H5718" s="12">
        <v>0</v>
      </c>
      <c r="I5718" s="12">
        <v>246</v>
      </c>
      <c r="J5718" s="12">
        <v>0</v>
      </c>
      <c r="K5718" s="12">
        <v>0</v>
      </c>
      <c r="L5718" s="12">
        <v>0</v>
      </c>
      <c r="M5718" s="12">
        <v>0</v>
      </c>
      <c r="N5718" s="12">
        <v>0</v>
      </c>
    </row>
    <row r="5719" spans="1:14">
      <c r="A5719" s="11" t="s">
        <v>1625</v>
      </c>
      <c r="B5719" s="12">
        <v>74</v>
      </c>
      <c r="C5719" s="12">
        <v>33</v>
      </c>
      <c r="D5719" s="12" t="s">
        <v>606</v>
      </c>
      <c r="E5719" s="12">
        <v>20</v>
      </c>
      <c r="F5719" s="73">
        <v>2</v>
      </c>
      <c r="G5719" s="21">
        <v>15</v>
      </c>
      <c r="H5719" s="12">
        <v>0</v>
      </c>
      <c r="I5719" s="12">
        <v>246</v>
      </c>
      <c r="J5719" s="12">
        <v>0</v>
      </c>
      <c r="K5719" s="12">
        <v>0</v>
      </c>
      <c r="L5719" s="12">
        <v>0</v>
      </c>
      <c r="M5719" s="12">
        <v>0</v>
      </c>
      <c r="N5719" s="12">
        <v>0</v>
      </c>
    </row>
    <row r="5720" spans="1:14">
      <c r="A5720" s="11" t="s">
        <v>1625</v>
      </c>
      <c r="B5720" s="12">
        <v>74</v>
      </c>
      <c r="C5720" s="12">
        <v>33</v>
      </c>
      <c r="D5720" s="12" t="s">
        <v>579</v>
      </c>
      <c r="E5720" s="12">
        <v>20</v>
      </c>
      <c r="F5720" s="73">
        <v>2</v>
      </c>
      <c r="G5720" s="21">
        <v>15</v>
      </c>
      <c r="H5720" s="12">
        <v>0</v>
      </c>
      <c r="I5720" s="12">
        <v>246</v>
      </c>
      <c r="J5720" s="12">
        <v>0</v>
      </c>
      <c r="K5720" s="12">
        <v>0</v>
      </c>
      <c r="L5720" s="12">
        <v>0</v>
      </c>
      <c r="M5720" s="12">
        <v>0</v>
      </c>
      <c r="N5720" s="12">
        <v>0</v>
      </c>
    </row>
    <row r="5721" spans="1:14">
      <c r="A5721" s="11" t="s">
        <v>1625</v>
      </c>
      <c r="B5721" s="12">
        <v>74</v>
      </c>
      <c r="C5721" s="12">
        <v>33</v>
      </c>
      <c r="D5721" s="12" t="s">
        <v>577</v>
      </c>
      <c r="E5721" s="12">
        <v>20</v>
      </c>
      <c r="F5721" s="73">
        <v>2</v>
      </c>
      <c r="G5721" s="21">
        <v>15</v>
      </c>
      <c r="H5721" s="12">
        <v>0</v>
      </c>
      <c r="I5721" s="12">
        <v>246</v>
      </c>
      <c r="J5721" s="12">
        <v>0</v>
      </c>
      <c r="K5721" s="12">
        <v>0</v>
      </c>
      <c r="L5721" s="12">
        <v>0</v>
      </c>
      <c r="M5721" s="12">
        <v>0</v>
      </c>
      <c r="N5721" s="12">
        <v>0</v>
      </c>
    </row>
    <row r="5722" spans="1:14">
      <c r="A5722" s="11" t="s">
        <v>1625</v>
      </c>
      <c r="B5722" s="12">
        <v>74</v>
      </c>
      <c r="C5722" s="12">
        <v>33</v>
      </c>
      <c r="D5722" s="12" t="s">
        <v>587</v>
      </c>
      <c r="E5722" s="12">
        <v>20</v>
      </c>
      <c r="F5722" s="73">
        <v>2</v>
      </c>
      <c r="G5722" s="21">
        <v>15</v>
      </c>
      <c r="H5722" s="12">
        <v>0</v>
      </c>
      <c r="I5722" s="12">
        <v>246</v>
      </c>
      <c r="J5722" s="12">
        <v>0</v>
      </c>
      <c r="K5722" s="12">
        <v>0</v>
      </c>
      <c r="L5722" s="12">
        <v>0</v>
      </c>
      <c r="M5722" s="12">
        <v>0</v>
      </c>
      <c r="N5722" s="12">
        <v>0</v>
      </c>
    </row>
    <row r="5723" spans="1:14">
      <c r="A5723" s="11" t="s">
        <v>1625</v>
      </c>
      <c r="B5723" s="12">
        <v>74</v>
      </c>
      <c r="C5723" s="12">
        <v>33</v>
      </c>
      <c r="D5723" s="12" t="s">
        <v>576</v>
      </c>
      <c r="E5723" s="12">
        <v>20</v>
      </c>
      <c r="F5723" s="73">
        <v>2</v>
      </c>
      <c r="G5723" s="21">
        <v>15</v>
      </c>
      <c r="H5723" s="12">
        <v>0</v>
      </c>
      <c r="I5723" s="12">
        <v>246</v>
      </c>
      <c r="J5723" s="12">
        <v>0</v>
      </c>
      <c r="K5723" s="12">
        <v>0</v>
      </c>
      <c r="L5723" s="12">
        <v>0</v>
      </c>
      <c r="M5723" s="12">
        <v>0</v>
      </c>
      <c r="N5723" s="12">
        <v>0</v>
      </c>
    </row>
    <row r="5724" spans="1:14">
      <c r="A5724" s="11" t="s">
        <v>1625</v>
      </c>
      <c r="B5724" s="12">
        <v>74</v>
      </c>
      <c r="C5724" s="12">
        <v>33</v>
      </c>
      <c r="D5724" s="12" t="s">
        <v>574</v>
      </c>
      <c r="E5724" s="12">
        <v>20</v>
      </c>
      <c r="F5724" s="73">
        <v>2</v>
      </c>
      <c r="G5724" s="21">
        <v>15</v>
      </c>
      <c r="H5724" s="12">
        <v>0</v>
      </c>
      <c r="I5724" s="12">
        <v>246</v>
      </c>
      <c r="J5724" s="12">
        <v>0</v>
      </c>
      <c r="K5724" s="12">
        <v>0</v>
      </c>
      <c r="L5724" s="12">
        <v>0</v>
      </c>
      <c r="M5724" s="12">
        <v>0</v>
      </c>
      <c r="N5724" s="12">
        <v>0</v>
      </c>
    </row>
    <row r="5726" spans="1:14">
      <c r="A5726" s="11" t="s">
        <v>1627</v>
      </c>
    </row>
    <row r="5727" spans="1:14">
      <c r="A5727" s="11" t="s">
        <v>1628</v>
      </c>
      <c r="B5727" s="12">
        <v>50</v>
      </c>
      <c r="C5727" s="12">
        <v>50</v>
      </c>
      <c r="D5727" s="12" t="s">
        <v>579</v>
      </c>
      <c r="E5727" s="12">
        <v>50</v>
      </c>
      <c r="F5727" s="73">
        <v>4</v>
      </c>
      <c r="G5727" s="73">
        <v>60</v>
      </c>
      <c r="H5727" s="12">
        <v>0</v>
      </c>
      <c r="I5727" s="12">
        <v>246</v>
      </c>
      <c r="J5727" s="12">
        <v>0</v>
      </c>
      <c r="K5727" s="12">
        <v>0</v>
      </c>
      <c r="L5727" s="12">
        <v>0</v>
      </c>
      <c r="M5727" s="12">
        <v>0</v>
      </c>
      <c r="N5727" s="12">
        <v>0</v>
      </c>
    </row>
    <row r="5728" spans="1:14">
      <c r="A5728" s="11" t="s">
        <v>1628</v>
      </c>
      <c r="B5728" s="12">
        <v>50</v>
      </c>
      <c r="C5728" s="12">
        <v>50</v>
      </c>
      <c r="D5728" s="12" t="s">
        <v>577</v>
      </c>
      <c r="E5728" s="12">
        <v>50</v>
      </c>
      <c r="F5728" s="73">
        <v>4</v>
      </c>
      <c r="G5728" s="73">
        <v>60</v>
      </c>
      <c r="H5728" s="12">
        <v>0</v>
      </c>
      <c r="I5728" s="12">
        <v>246</v>
      </c>
      <c r="J5728" s="12">
        <v>0</v>
      </c>
      <c r="K5728" s="12">
        <v>0</v>
      </c>
      <c r="L5728" s="12">
        <v>0</v>
      </c>
      <c r="M5728" s="12">
        <v>0</v>
      </c>
      <c r="N5728" s="12">
        <v>0</v>
      </c>
    </row>
    <row r="5729" spans="1:14">
      <c r="A5729" s="11" t="s">
        <v>1628</v>
      </c>
      <c r="B5729" s="12">
        <v>50</v>
      </c>
      <c r="C5729" s="12">
        <v>50</v>
      </c>
      <c r="D5729" s="12" t="s">
        <v>587</v>
      </c>
      <c r="E5729" s="12">
        <v>50</v>
      </c>
      <c r="F5729" s="73">
        <v>4</v>
      </c>
      <c r="G5729" s="73">
        <v>60</v>
      </c>
      <c r="H5729" s="12">
        <v>0</v>
      </c>
      <c r="I5729" s="12">
        <v>246</v>
      </c>
      <c r="J5729" s="12">
        <v>0</v>
      </c>
      <c r="K5729" s="12">
        <v>0</v>
      </c>
      <c r="L5729" s="12">
        <v>0</v>
      </c>
      <c r="M5729" s="12">
        <v>0</v>
      </c>
      <c r="N5729" s="12">
        <v>0</v>
      </c>
    </row>
    <row r="5730" spans="1:14">
      <c r="A5730" s="11" t="s">
        <v>1628</v>
      </c>
      <c r="B5730" s="12">
        <v>50</v>
      </c>
      <c r="C5730" s="12">
        <v>50</v>
      </c>
      <c r="D5730" s="12" t="s">
        <v>576</v>
      </c>
      <c r="E5730" s="12">
        <v>50</v>
      </c>
      <c r="F5730" s="73">
        <v>4</v>
      </c>
      <c r="G5730" s="73">
        <v>60</v>
      </c>
      <c r="H5730" s="12">
        <v>0</v>
      </c>
      <c r="I5730" s="12">
        <v>246</v>
      </c>
      <c r="J5730" s="12">
        <v>0</v>
      </c>
      <c r="K5730" s="12">
        <v>0</v>
      </c>
      <c r="L5730" s="12">
        <v>0</v>
      </c>
      <c r="M5730" s="12">
        <v>0</v>
      </c>
      <c r="N5730" s="12">
        <v>0</v>
      </c>
    </row>
    <row r="5731" spans="1:14">
      <c r="A5731" s="11" t="s">
        <v>1628</v>
      </c>
      <c r="B5731" s="12">
        <v>50</v>
      </c>
      <c r="C5731" s="12">
        <v>50</v>
      </c>
      <c r="D5731" s="12" t="s">
        <v>574</v>
      </c>
      <c r="E5731" s="12">
        <v>50</v>
      </c>
      <c r="F5731" s="73">
        <v>4</v>
      </c>
      <c r="G5731" s="73">
        <v>60</v>
      </c>
      <c r="H5731" s="12">
        <v>0</v>
      </c>
      <c r="I5731" s="12">
        <v>246</v>
      </c>
      <c r="J5731" s="12">
        <v>0</v>
      </c>
      <c r="K5731" s="12">
        <v>0</v>
      </c>
      <c r="L5731" s="12">
        <v>0</v>
      </c>
      <c r="M5731" s="12">
        <v>0</v>
      </c>
      <c r="N5731" s="12">
        <v>0</v>
      </c>
    </row>
    <row r="5732" spans="1:14">
      <c r="A5732" s="11" t="s">
        <v>1628</v>
      </c>
      <c r="B5732" s="12">
        <v>50</v>
      </c>
      <c r="C5732" s="12">
        <v>50</v>
      </c>
      <c r="D5732" s="12" t="s">
        <v>572</v>
      </c>
      <c r="E5732" s="12">
        <v>50</v>
      </c>
      <c r="F5732" s="73">
        <v>4</v>
      </c>
      <c r="G5732" s="73">
        <v>60</v>
      </c>
      <c r="H5732" s="12">
        <v>0</v>
      </c>
      <c r="I5732" s="12">
        <v>246</v>
      </c>
      <c r="J5732" s="12">
        <v>0</v>
      </c>
      <c r="K5732" s="12">
        <v>0</v>
      </c>
      <c r="L5732" s="12">
        <v>0</v>
      </c>
      <c r="M5732" s="12">
        <v>0</v>
      </c>
      <c r="N5732" s="12">
        <v>0</v>
      </c>
    </row>
    <row r="5733" spans="1:14">
      <c r="A5733" s="11" t="s">
        <v>1628</v>
      </c>
      <c r="B5733" s="12">
        <v>50</v>
      </c>
      <c r="C5733" s="12">
        <v>50</v>
      </c>
      <c r="D5733" s="12" t="s">
        <v>575</v>
      </c>
      <c r="E5733" s="12">
        <v>50</v>
      </c>
      <c r="F5733" s="73">
        <v>1</v>
      </c>
      <c r="G5733" s="73">
        <v>60</v>
      </c>
      <c r="H5733" s="12">
        <v>0</v>
      </c>
      <c r="I5733" s="12">
        <v>246</v>
      </c>
      <c r="J5733" s="12">
        <v>0</v>
      </c>
      <c r="K5733" s="12">
        <v>0</v>
      </c>
      <c r="L5733" s="12">
        <v>0</v>
      </c>
      <c r="M5733" s="12">
        <v>0</v>
      </c>
      <c r="N5733" s="12">
        <v>0</v>
      </c>
    </row>
    <row r="5734" spans="1:14">
      <c r="A5734" s="11" t="s">
        <v>1628</v>
      </c>
      <c r="B5734" s="12">
        <v>50</v>
      </c>
      <c r="C5734" s="12">
        <v>50</v>
      </c>
      <c r="D5734" s="12" t="s">
        <v>1629</v>
      </c>
      <c r="E5734" s="12">
        <v>50</v>
      </c>
      <c r="F5734" s="73">
        <v>1</v>
      </c>
      <c r="G5734" s="73">
        <v>60</v>
      </c>
      <c r="H5734" s="12">
        <v>0</v>
      </c>
      <c r="I5734" s="12">
        <v>246</v>
      </c>
      <c r="J5734" s="12">
        <v>0</v>
      </c>
      <c r="K5734" s="12">
        <v>0</v>
      </c>
      <c r="L5734" s="12">
        <v>0</v>
      </c>
      <c r="M5734" s="12">
        <v>0</v>
      </c>
      <c r="N5734" s="12">
        <v>0</v>
      </c>
    </row>
    <row r="5735" spans="1:14">
      <c r="A5735" s="11" t="s">
        <v>1628</v>
      </c>
      <c r="B5735" s="12">
        <v>50</v>
      </c>
      <c r="C5735" s="12">
        <v>50</v>
      </c>
      <c r="D5735" s="12" t="s">
        <v>571</v>
      </c>
      <c r="E5735" s="12">
        <v>50</v>
      </c>
      <c r="F5735" s="73">
        <v>1</v>
      </c>
      <c r="G5735" s="73">
        <v>60</v>
      </c>
      <c r="H5735" s="12">
        <v>0</v>
      </c>
      <c r="I5735" s="12">
        <v>246</v>
      </c>
      <c r="J5735" s="12">
        <v>0</v>
      </c>
      <c r="K5735" s="12">
        <v>0</v>
      </c>
      <c r="L5735" s="12">
        <v>0</v>
      </c>
      <c r="M5735" s="12">
        <v>0</v>
      </c>
      <c r="N5735" s="12">
        <v>0</v>
      </c>
    </row>
    <row r="5737" spans="1:14">
      <c r="A5737" s="11" t="s">
        <v>1628</v>
      </c>
      <c r="B5737" s="12">
        <v>52</v>
      </c>
      <c r="C5737" s="12">
        <v>62</v>
      </c>
      <c r="D5737" s="12" t="s">
        <v>579</v>
      </c>
      <c r="E5737" s="12">
        <v>10</v>
      </c>
      <c r="F5737" s="73">
        <v>2</v>
      </c>
      <c r="G5737" s="21">
        <v>15</v>
      </c>
      <c r="H5737" s="12">
        <v>0</v>
      </c>
      <c r="I5737" s="12">
        <v>246</v>
      </c>
      <c r="J5737" s="12">
        <v>0</v>
      </c>
      <c r="K5737" s="12">
        <v>0</v>
      </c>
      <c r="L5737" s="12">
        <v>0</v>
      </c>
      <c r="M5737" s="12">
        <v>0</v>
      </c>
      <c r="N5737" s="12">
        <v>0</v>
      </c>
    </row>
    <row r="5738" spans="1:14">
      <c r="A5738" s="11" t="s">
        <v>1628</v>
      </c>
      <c r="B5738" s="12">
        <v>52</v>
      </c>
      <c r="C5738" s="12">
        <v>62</v>
      </c>
      <c r="D5738" s="12" t="s">
        <v>577</v>
      </c>
      <c r="E5738" s="12">
        <v>10</v>
      </c>
      <c r="F5738" s="73">
        <v>2</v>
      </c>
      <c r="G5738" s="21">
        <v>15</v>
      </c>
      <c r="H5738" s="12">
        <v>0</v>
      </c>
      <c r="I5738" s="12">
        <v>246</v>
      </c>
      <c r="J5738" s="12">
        <v>0</v>
      </c>
      <c r="K5738" s="12">
        <v>0</v>
      </c>
      <c r="L5738" s="12">
        <v>0</v>
      </c>
      <c r="M5738" s="12">
        <v>0</v>
      </c>
      <c r="N5738" s="12">
        <v>0</v>
      </c>
    </row>
    <row r="5739" spans="1:14">
      <c r="A5739" s="11" t="s">
        <v>1628</v>
      </c>
      <c r="B5739" s="12">
        <v>52</v>
      </c>
      <c r="C5739" s="12">
        <v>62</v>
      </c>
      <c r="D5739" s="12" t="s">
        <v>587</v>
      </c>
      <c r="E5739" s="12">
        <v>10</v>
      </c>
      <c r="F5739" s="73">
        <v>2</v>
      </c>
      <c r="G5739" s="21">
        <v>15</v>
      </c>
      <c r="H5739" s="12">
        <v>0</v>
      </c>
      <c r="I5739" s="12">
        <v>246</v>
      </c>
      <c r="J5739" s="12">
        <v>0</v>
      </c>
      <c r="K5739" s="12">
        <v>0</v>
      </c>
      <c r="L5739" s="12">
        <v>0</v>
      </c>
      <c r="M5739" s="12">
        <v>0</v>
      </c>
      <c r="N5739" s="12">
        <v>0</v>
      </c>
    </row>
    <row r="5740" spans="1:14">
      <c r="A5740" s="11" t="s">
        <v>1628</v>
      </c>
      <c r="B5740" s="12">
        <v>52</v>
      </c>
      <c r="C5740" s="12">
        <v>62</v>
      </c>
      <c r="D5740" s="12" t="s">
        <v>576</v>
      </c>
      <c r="E5740" s="12">
        <v>10</v>
      </c>
      <c r="F5740" s="73">
        <v>2</v>
      </c>
      <c r="G5740" s="21">
        <v>15</v>
      </c>
      <c r="H5740" s="12">
        <v>0</v>
      </c>
      <c r="I5740" s="12">
        <v>246</v>
      </c>
      <c r="J5740" s="12">
        <v>0</v>
      </c>
      <c r="K5740" s="12">
        <v>0</v>
      </c>
      <c r="L5740" s="12">
        <v>0</v>
      </c>
      <c r="M5740" s="12">
        <v>0</v>
      </c>
      <c r="N5740" s="12">
        <v>0</v>
      </c>
    </row>
    <row r="5741" spans="1:14">
      <c r="A5741" s="11" t="s">
        <v>1628</v>
      </c>
      <c r="B5741" s="12">
        <v>52</v>
      </c>
      <c r="C5741" s="12">
        <v>62</v>
      </c>
      <c r="D5741" s="12" t="s">
        <v>574</v>
      </c>
      <c r="E5741" s="12">
        <v>10</v>
      </c>
      <c r="F5741" s="73">
        <v>2</v>
      </c>
      <c r="G5741" s="21">
        <v>15</v>
      </c>
      <c r="H5741" s="12">
        <v>0</v>
      </c>
      <c r="I5741" s="12">
        <v>246</v>
      </c>
      <c r="J5741" s="12">
        <v>0</v>
      </c>
      <c r="K5741" s="12">
        <v>0</v>
      </c>
      <c r="L5741" s="12">
        <v>0</v>
      </c>
      <c r="M5741" s="12">
        <v>0</v>
      </c>
      <c r="N5741" s="12">
        <v>0</v>
      </c>
    </row>
    <row r="5742" spans="1:14">
      <c r="A5742" s="11" t="s">
        <v>1628</v>
      </c>
      <c r="B5742" s="12">
        <v>52</v>
      </c>
      <c r="C5742" s="12">
        <v>62</v>
      </c>
      <c r="D5742" s="12" t="s">
        <v>572</v>
      </c>
      <c r="E5742" s="12">
        <v>10</v>
      </c>
      <c r="F5742" s="73">
        <v>2</v>
      </c>
      <c r="G5742" s="21">
        <v>15</v>
      </c>
      <c r="H5742" s="12">
        <v>0</v>
      </c>
      <c r="I5742" s="12">
        <v>246</v>
      </c>
      <c r="J5742" s="12">
        <v>0</v>
      </c>
      <c r="K5742" s="12">
        <v>0</v>
      </c>
      <c r="L5742" s="12">
        <v>0</v>
      </c>
      <c r="M5742" s="12">
        <v>0</v>
      </c>
      <c r="N5742" s="12">
        <v>0</v>
      </c>
    </row>
    <row r="5743" spans="1:14">
      <c r="A5743" s="11" t="s">
        <v>1628</v>
      </c>
      <c r="B5743" s="12">
        <v>24</v>
      </c>
      <c r="C5743" s="12">
        <v>74</v>
      </c>
      <c r="D5743" s="12" t="s">
        <v>579</v>
      </c>
      <c r="E5743" s="12">
        <v>10</v>
      </c>
      <c r="F5743" s="73">
        <v>2</v>
      </c>
      <c r="G5743" s="21">
        <v>15</v>
      </c>
      <c r="H5743" s="12">
        <v>0</v>
      </c>
      <c r="I5743" s="12">
        <v>246</v>
      </c>
      <c r="J5743" s="12">
        <v>0</v>
      </c>
      <c r="K5743" s="12">
        <v>0</v>
      </c>
      <c r="L5743" s="12">
        <v>0</v>
      </c>
      <c r="M5743" s="12">
        <v>0</v>
      </c>
      <c r="N5743" s="12">
        <v>0</v>
      </c>
    </row>
    <row r="5744" spans="1:14">
      <c r="A5744" s="11" t="s">
        <v>1628</v>
      </c>
      <c r="B5744" s="12">
        <v>24</v>
      </c>
      <c r="C5744" s="12">
        <v>74</v>
      </c>
      <c r="D5744" s="12" t="s">
        <v>577</v>
      </c>
      <c r="E5744" s="12">
        <v>10</v>
      </c>
      <c r="F5744" s="73">
        <v>2</v>
      </c>
      <c r="G5744" s="21">
        <v>15</v>
      </c>
      <c r="H5744" s="12">
        <v>0</v>
      </c>
      <c r="I5744" s="12">
        <v>246</v>
      </c>
      <c r="J5744" s="12">
        <v>0</v>
      </c>
      <c r="K5744" s="12">
        <v>0</v>
      </c>
      <c r="L5744" s="12">
        <v>0</v>
      </c>
      <c r="M5744" s="12">
        <v>0</v>
      </c>
      <c r="N5744" s="12">
        <v>0</v>
      </c>
    </row>
    <row r="5745" spans="1:14">
      <c r="A5745" s="11" t="s">
        <v>1628</v>
      </c>
      <c r="B5745" s="12">
        <v>24</v>
      </c>
      <c r="C5745" s="12">
        <v>74</v>
      </c>
      <c r="D5745" s="12" t="s">
        <v>587</v>
      </c>
      <c r="E5745" s="12">
        <v>10</v>
      </c>
      <c r="F5745" s="73">
        <v>2</v>
      </c>
      <c r="G5745" s="21">
        <v>15</v>
      </c>
      <c r="H5745" s="12">
        <v>0</v>
      </c>
      <c r="I5745" s="12">
        <v>246</v>
      </c>
      <c r="J5745" s="12">
        <v>0</v>
      </c>
      <c r="K5745" s="12">
        <v>0</v>
      </c>
      <c r="L5745" s="12">
        <v>0</v>
      </c>
      <c r="M5745" s="12">
        <v>0</v>
      </c>
      <c r="N5745" s="12">
        <v>0</v>
      </c>
    </row>
    <row r="5746" spans="1:14">
      <c r="A5746" s="11" t="s">
        <v>1628</v>
      </c>
      <c r="B5746" s="12">
        <v>24</v>
      </c>
      <c r="C5746" s="12">
        <v>74</v>
      </c>
      <c r="D5746" s="12" t="s">
        <v>576</v>
      </c>
      <c r="E5746" s="12">
        <v>10</v>
      </c>
      <c r="F5746" s="73">
        <v>2</v>
      </c>
      <c r="G5746" s="21">
        <v>15</v>
      </c>
      <c r="H5746" s="12">
        <v>0</v>
      </c>
      <c r="I5746" s="12">
        <v>246</v>
      </c>
      <c r="J5746" s="12">
        <v>0</v>
      </c>
      <c r="K5746" s="12">
        <v>0</v>
      </c>
      <c r="L5746" s="12">
        <v>0</v>
      </c>
      <c r="M5746" s="12">
        <v>0</v>
      </c>
      <c r="N5746" s="12">
        <v>0</v>
      </c>
    </row>
    <row r="5747" spans="1:14">
      <c r="A5747" s="11" t="s">
        <v>1628</v>
      </c>
      <c r="B5747" s="12">
        <v>24</v>
      </c>
      <c r="C5747" s="12">
        <v>74</v>
      </c>
      <c r="D5747" s="12" t="s">
        <v>574</v>
      </c>
      <c r="E5747" s="12">
        <v>10</v>
      </c>
      <c r="F5747" s="73">
        <v>2</v>
      </c>
      <c r="G5747" s="21">
        <v>15</v>
      </c>
      <c r="H5747" s="12">
        <v>0</v>
      </c>
      <c r="I5747" s="12">
        <v>246</v>
      </c>
      <c r="J5747" s="12">
        <v>0</v>
      </c>
      <c r="K5747" s="12">
        <v>0</v>
      </c>
      <c r="L5747" s="12">
        <v>0</v>
      </c>
      <c r="M5747" s="12">
        <v>0</v>
      </c>
      <c r="N5747" s="12">
        <v>0</v>
      </c>
    </row>
    <row r="5748" spans="1:14">
      <c r="A5748" s="11" t="s">
        <v>1628</v>
      </c>
      <c r="B5748" s="12">
        <v>24</v>
      </c>
      <c r="C5748" s="12">
        <v>74</v>
      </c>
      <c r="D5748" s="12" t="s">
        <v>572</v>
      </c>
      <c r="E5748" s="12">
        <v>10</v>
      </c>
      <c r="F5748" s="73">
        <v>2</v>
      </c>
      <c r="G5748" s="21">
        <v>15</v>
      </c>
      <c r="H5748" s="12">
        <v>0</v>
      </c>
      <c r="I5748" s="12">
        <v>246</v>
      </c>
      <c r="J5748" s="12">
        <v>0</v>
      </c>
      <c r="K5748" s="12">
        <v>0</v>
      </c>
      <c r="L5748" s="12">
        <v>0</v>
      </c>
      <c r="M5748" s="12">
        <v>0</v>
      </c>
      <c r="N5748" s="12">
        <v>0</v>
      </c>
    </row>
    <row r="5749" spans="1:14">
      <c r="A5749" s="11" t="s">
        <v>1628</v>
      </c>
      <c r="B5749" s="12">
        <v>28</v>
      </c>
      <c r="C5749" s="12">
        <v>31</v>
      </c>
      <c r="D5749" s="12" t="s">
        <v>579</v>
      </c>
      <c r="E5749" s="12">
        <v>10</v>
      </c>
      <c r="F5749" s="73">
        <v>2</v>
      </c>
      <c r="G5749" s="21">
        <v>15</v>
      </c>
      <c r="H5749" s="12">
        <v>0</v>
      </c>
      <c r="I5749" s="12">
        <v>246</v>
      </c>
      <c r="J5749" s="12">
        <v>0</v>
      </c>
      <c r="K5749" s="12">
        <v>0</v>
      </c>
      <c r="L5749" s="12">
        <v>0</v>
      </c>
      <c r="M5749" s="12">
        <v>0</v>
      </c>
      <c r="N5749" s="12">
        <v>0</v>
      </c>
    </row>
    <row r="5750" spans="1:14">
      <c r="A5750" s="11" t="s">
        <v>1628</v>
      </c>
      <c r="B5750" s="12">
        <v>28</v>
      </c>
      <c r="C5750" s="12">
        <v>31</v>
      </c>
      <c r="D5750" s="12" t="s">
        <v>577</v>
      </c>
      <c r="E5750" s="12">
        <v>10</v>
      </c>
      <c r="F5750" s="73">
        <v>2</v>
      </c>
      <c r="G5750" s="21">
        <v>15</v>
      </c>
      <c r="H5750" s="12">
        <v>0</v>
      </c>
      <c r="I5750" s="12">
        <v>246</v>
      </c>
      <c r="J5750" s="12">
        <v>0</v>
      </c>
      <c r="K5750" s="12">
        <v>0</v>
      </c>
      <c r="L5750" s="12">
        <v>0</v>
      </c>
      <c r="M5750" s="12">
        <v>0</v>
      </c>
      <c r="N5750" s="12">
        <v>0</v>
      </c>
    </row>
    <row r="5751" spans="1:14">
      <c r="A5751" s="11" t="s">
        <v>1628</v>
      </c>
      <c r="B5751" s="12">
        <v>28</v>
      </c>
      <c r="C5751" s="12">
        <v>31</v>
      </c>
      <c r="D5751" s="12" t="s">
        <v>587</v>
      </c>
      <c r="E5751" s="12">
        <v>10</v>
      </c>
      <c r="F5751" s="73">
        <v>2</v>
      </c>
      <c r="G5751" s="21">
        <v>15</v>
      </c>
      <c r="H5751" s="12">
        <v>0</v>
      </c>
      <c r="I5751" s="12">
        <v>246</v>
      </c>
      <c r="J5751" s="12">
        <v>0</v>
      </c>
      <c r="K5751" s="12">
        <v>0</v>
      </c>
      <c r="L5751" s="12">
        <v>0</v>
      </c>
      <c r="M5751" s="12">
        <v>0</v>
      </c>
      <c r="N5751" s="12">
        <v>0</v>
      </c>
    </row>
    <row r="5752" spans="1:14">
      <c r="A5752" s="11" t="s">
        <v>1628</v>
      </c>
      <c r="B5752" s="12">
        <v>28</v>
      </c>
      <c r="C5752" s="12">
        <v>31</v>
      </c>
      <c r="D5752" s="12" t="s">
        <v>576</v>
      </c>
      <c r="E5752" s="12">
        <v>10</v>
      </c>
      <c r="F5752" s="73">
        <v>2</v>
      </c>
      <c r="G5752" s="21">
        <v>15</v>
      </c>
      <c r="H5752" s="12">
        <v>0</v>
      </c>
      <c r="I5752" s="12">
        <v>246</v>
      </c>
      <c r="J5752" s="12">
        <v>0</v>
      </c>
      <c r="K5752" s="12">
        <v>0</v>
      </c>
      <c r="L5752" s="12">
        <v>0</v>
      </c>
      <c r="M5752" s="12">
        <v>0</v>
      </c>
      <c r="N5752" s="12">
        <v>0</v>
      </c>
    </row>
    <row r="5753" spans="1:14">
      <c r="A5753" s="11" t="s">
        <v>1628</v>
      </c>
      <c r="B5753" s="12">
        <v>28</v>
      </c>
      <c r="C5753" s="12">
        <v>31</v>
      </c>
      <c r="D5753" s="12" t="s">
        <v>574</v>
      </c>
      <c r="E5753" s="12">
        <v>10</v>
      </c>
      <c r="F5753" s="73">
        <v>2</v>
      </c>
      <c r="G5753" s="21">
        <v>15</v>
      </c>
      <c r="H5753" s="12">
        <v>0</v>
      </c>
      <c r="I5753" s="12">
        <v>246</v>
      </c>
      <c r="J5753" s="12">
        <v>0</v>
      </c>
      <c r="K5753" s="12">
        <v>0</v>
      </c>
      <c r="L5753" s="12">
        <v>0</v>
      </c>
      <c r="M5753" s="12">
        <v>0</v>
      </c>
      <c r="N5753" s="12">
        <v>0</v>
      </c>
    </row>
    <row r="5754" spans="1:14">
      <c r="A5754" s="11" t="s">
        <v>1628</v>
      </c>
      <c r="B5754" s="12">
        <v>28</v>
      </c>
      <c r="C5754" s="12">
        <v>31</v>
      </c>
      <c r="D5754" s="12" t="s">
        <v>572</v>
      </c>
      <c r="E5754" s="12">
        <v>10</v>
      </c>
      <c r="F5754" s="73">
        <v>2</v>
      </c>
      <c r="G5754" s="21">
        <v>15</v>
      </c>
      <c r="H5754" s="12">
        <v>0</v>
      </c>
      <c r="I5754" s="12">
        <v>246</v>
      </c>
      <c r="J5754" s="12">
        <v>0</v>
      </c>
      <c r="K5754" s="12">
        <v>0</v>
      </c>
      <c r="L5754" s="12">
        <v>0</v>
      </c>
      <c r="M5754" s="12">
        <v>0</v>
      </c>
      <c r="N5754" s="12">
        <v>0</v>
      </c>
    </row>
    <row r="5755" spans="1:14">
      <c r="A5755" s="11" t="s">
        <v>1628</v>
      </c>
      <c r="B5755" s="12">
        <v>74</v>
      </c>
      <c r="C5755" s="12">
        <v>29</v>
      </c>
      <c r="D5755" s="12" t="s">
        <v>579</v>
      </c>
      <c r="E5755" s="12">
        <v>10</v>
      </c>
      <c r="F5755" s="73">
        <v>2</v>
      </c>
      <c r="G5755" s="21">
        <v>15</v>
      </c>
      <c r="H5755" s="12">
        <v>0</v>
      </c>
      <c r="I5755" s="12">
        <v>246</v>
      </c>
      <c r="J5755" s="12">
        <v>0</v>
      </c>
      <c r="K5755" s="12">
        <v>0</v>
      </c>
      <c r="L5755" s="12">
        <v>0</v>
      </c>
      <c r="M5755" s="12">
        <v>0</v>
      </c>
      <c r="N5755" s="12">
        <v>0</v>
      </c>
    </row>
    <row r="5756" spans="1:14">
      <c r="A5756" s="11" t="s">
        <v>1628</v>
      </c>
      <c r="B5756" s="12">
        <v>74</v>
      </c>
      <c r="C5756" s="12">
        <v>29</v>
      </c>
      <c r="D5756" s="12" t="s">
        <v>577</v>
      </c>
      <c r="E5756" s="12">
        <v>10</v>
      </c>
      <c r="F5756" s="73">
        <v>2</v>
      </c>
      <c r="G5756" s="21">
        <v>15</v>
      </c>
      <c r="H5756" s="12">
        <v>0</v>
      </c>
      <c r="I5756" s="12">
        <v>246</v>
      </c>
      <c r="J5756" s="12">
        <v>0</v>
      </c>
      <c r="K5756" s="12">
        <v>0</v>
      </c>
      <c r="L5756" s="12">
        <v>0</v>
      </c>
      <c r="M5756" s="12">
        <v>0</v>
      </c>
      <c r="N5756" s="12">
        <v>0</v>
      </c>
    </row>
    <row r="5757" spans="1:14">
      <c r="A5757" s="11" t="s">
        <v>1628</v>
      </c>
      <c r="B5757" s="12">
        <v>74</v>
      </c>
      <c r="C5757" s="12">
        <v>29</v>
      </c>
      <c r="D5757" s="12" t="s">
        <v>587</v>
      </c>
      <c r="E5757" s="12">
        <v>10</v>
      </c>
      <c r="F5757" s="73">
        <v>2</v>
      </c>
      <c r="G5757" s="21">
        <v>15</v>
      </c>
      <c r="H5757" s="12">
        <v>0</v>
      </c>
      <c r="I5757" s="12">
        <v>246</v>
      </c>
      <c r="J5757" s="12">
        <v>0</v>
      </c>
      <c r="K5757" s="12">
        <v>0</v>
      </c>
      <c r="L5757" s="12">
        <v>0</v>
      </c>
      <c r="M5757" s="12">
        <v>0</v>
      </c>
      <c r="N5757" s="12">
        <v>0</v>
      </c>
    </row>
    <row r="5758" spans="1:14">
      <c r="A5758" s="11" t="s">
        <v>1628</v>
      </c>
      <c r="B5758" s="12">
        <v>74</v>
      </c>
      <c r="C5758" s="12">
        <v>29</v>
      </c>
      <c r="D5758" s="12" t="s">
        <v>576</v>
      </c>
      <c r="E5758" s="12">
        <v>10</v>
      </c>
      <c r="F5758" s="73">
        <v>2</v>
      </c>
      <c r="G5758" s="21">
        <v>15</v>
      </c>
      <c r="H5758" s="12">
        <v>0</v>
      </c>
      <c r="I5758" s="12">
        <v>246</v>
      </c>
      <c r="J5758" s="12">
        <v>0</v>
      </c>
      <c r="K5758" s="12">
        <v>0</v>
      </c>
      <c r="L5758" s="12">
        <v>0</v>
      </c>
      <c r="M5758" s="12">
        <v>0</v>
      </c>
      <c r="N5758" s="12">
        <v>0</v>
      </c>
    </row>
    <row r="5759" spans="1:14">
      <c r="A5759" s="11" t="s">
        <v>1628</v>
      </c>
      <c r="B5759" s="12">
        <v>74</v>
      </c>
      <c r="C5759" s="12">
        <v>29</v>
      </c>
      <c r="D5759" s="12" t="s">
        <v>574</v>
      </c>
      <c r="E5759" s="12">
        <v>10</v>
      </c>
      <c r="F5759" s="73">
        <v>2</v>
      </c>
      <c r="G5759" s="21">
        <v>15</v>
      </c>
      <c r="H5759" s="12">
        <v>0</v>
      </c>
      <c r="I5759" s="12">
        <v>246</v>
      </c>
      <c r="J5759" s="12">
        <v>0</v>
      </c>
      <c r="K5759" s="12">
        <v>0</v>
      </c>
      <c r="L5759" s="12">
        <v>0</v>
      </c>
      <c r="M5759" s="12">
        <v>0</v>
      </c>
      <c r="N5759" s="12">
        <v>0</v>
      </c>
    </row>
    <row r="5760" spans="1:14">
      <c r="A5760" s="11" t="s">
        <v>1628</v>
      </c>
      <c r="B5760" s="12">
        <v>74</v>
      </c>
      <c r="C5760" s="12">
        <v>29</v>
      </c>
      <c r="D5760" s="12" t="s">
        <v>572</v>
      </c>
      <c r="E5760" s="12">
        <v>10</v>
      </c>
      <c r="F5760" s="73">
        <v>2</v>
      </c>
      <c r="G5760" s="21">
        <v>15</v>
      </c>
      <c r="H5760" s="12">
        <v>0</v>
      </c>
      <c r="I5760" s="12">
        <v>246</v>
      </c>
      <c r="J5760" s="12">
        <v>0</v>
      </c>
      <c r="K5760" s="12">
        <v>0</v>
      </c>
      <c r="L5760" s="12">
        <v>0</v>
      </c>
      <c r="M5760" s="12">
        <v>0</v>
      </c>
      <c r="N5760" s="12">
        <v>0</v>
      </c>
    </row>
    <row r="5761" spans="1:14">
      <c r="A5761" s="11" t="s">
        <v>1628</v>
      </c>
      <c r="B5761" s="12">
        <v>77</v>
      </c>
      <c r="C5761" s="12">
        <v>77</v>
      </c>
      <c r="D5761" s="12" t="s">
        <v>579</v>
      </c>
      <c r="E5761" s="12">
        <v>10</v>
      </c>
      <c r="F5761" s="73">
        <v>2</v>
      </c>
      <c r="G5761" s="21">
        <v>15</v>
      </c>
      <c r="H5761" s="12">
        <v>0</v>
      </c>
      <c r="I5761" s="12">
        <v>246</v>
      </c>
      <c r="J5761" s="12">
        <v>0</v>
      </c>
      <c r="K5761" s="12">
        <v>0</v>
      </c>
      <c r="L5761" s="12">
        <v>0</v>
      </c>
      <c r="M5761" s="12">
        <v>0</v>
      </c>
      <c r="N5761" s="12">
        <v>0</v>
      </c>
    </row>
    <row r="5762" spans="1:14">
      <c r="A5762" s="11" t="s">
        <v>1628</v>
      </c>
      <c r="B5762" s="12">
        <v>77</v>
      </c>
      <c r="C5762" s="12">
        <v>77</v>
      </c>
      <c r="D5762" s="12" t="s">
        <v>577</v>
      </c>
      <c r="E5762" s="12">
        <v>10</v>
      </c>
      <c r="F5762" s="73">
        <v>2</v>
      </c>
      <c r="G5762" s="21">
        <v>15</v>
      </c>
      <c r="H5762" s="12">
        <v>0</v>
      </c>
      <c r="I5762" s="12">
        <v>246</v>
      </c>
      <c r="J5762" s="12">
        <v>0</v>
      </c>
      <c r="K5762" s="12">
        <v>0</v>
      </c>
      <c r="L5762" s="12">
        <v>0</v>
      </c>
      <c r="M5762" s="12">
        <v>0</v>
      </c>
      <c r="N5762" s="12">
        <v>0</v>
      </c>
    </row>
    <row r="5763" spans="1:14">
      <c r="A5763" s="11" t="s">
        <v>1628</v>
      </c>
      <c r="B5763" s="12">
        <v>77</v>
      </c>
      <c r="C5763" s="12">
        <v>77</v>
      </c>
      <c r="D5763" s="12" t="s">
        <v>587</v>
      </c>
      <c r="E5763" s="12">
        <v>10</v>
      </c>
      <c r="F5763" s="73">
        <v>2</v>
      </c>
      <c r="G5763" s="21">
        <v>15</v>
      </c>
      <c r="H5763" s="12">
        <v>0</v>
      </c>
      <c r="I5763" s="12">
        <v>246</v>
      </c>
      <c r="J5763" s="12">
        <v>0</v>
      </c>
      <c r="K5763" s="12">
        <v>0</v>
      </c>
      <c r="L5763" s="12">
        <v>0</v>
      </c>
      <c r="M5763" s="12">
        <v>0</v>
      </c>
      <c r="N5763" s="12">
        <v>0</v>
      </c>
    </row>
    <row r="5764" spans="1:14">
      <c r="A5764" s="11" t="s">
        <v>1628</v>
      </c>
      <c r="B5764" s="12">
        <v>77</v>
      </c>
      <c r="C5764" s="12">
        <v>77</v>
      </c>
      <c r="D5764" s="12" t="s">
        <v>576</v>
      </c>
      <c r="E5764" s="12">
        <v>10</v>
      </c>
      <c r="F5764" s="73">
        <v>2</v>
      </c>
      <c r="G5764" s="21">
        <v>15</v>
      </c>
      <c r="H5764" s="12">
        <v>0</v>
      </c>
      <c r="I5764" s="12">
        <v>246</v>
      </c>
      <c r="J5764" s="12">
        <v>0</v>
      </c>
      <c r="K5764" s="12">
        <v>0</v>
      </c>
      <c r="L5764" s="12">
        <v>0</v>
      </c>
      <c r="M5764" s="12">
        <v>0</v>
      </c>
      <c r="N5764" s="12">
        <v>0</v>
      </c>
    </row>
    <row r="5765" spans="1:14">
      <c r="A5765" s="11" t="s">
        <v>1628</v>
      </c>
      <c r="B5765" s="12">
        <v>77</v>
      </c>
      <c r="C5765" s="12">
        <v>77</v>
      </c>
      <c r="D5765" s="12" t="s">
        <v>574</v>
      </c>
      <c r="E5765" s="12">
        <v>10</v>
      </c>
      <c r="F5765" s="73">
        <v>2</v>
      </c>
      <c r="G5765" s="21">
        <v>15</v>
      </c>
      <c r="H5765" s="12">
        <v>0</v>
      </c>
      <c r="I5765" s="12">
        <v>246</v>
      </c>
      <c r="J5765" s="12">
        <v>0</v>
      </c>
      <c r="K5765" s="12">
        <v>0</v>
      </c>
      <c r="L5765" s="12">
        <v>0</v>
      </c>
      <c r="M5765" s="12">
        <v>0</v>
      </c>
      <c r="N5765" s="12">
        <v>0</v>
      </c>
    </row>
    <row r="5766" spans="1:14">
      <c r="A5766" s="11" t="s">
        <v>1628</v>
      </c>
      <c r="B5766" s="12">
        <v>77</v>
      </c>
      <c r="C5766" s="12">
        <v>77</v>
      </c>
      <c r="D5766" s="12" t="s">
        <v>572</v>
      </c>
      <c r="E5766" s="12">
        <v>10</v>
      </c>
      <c r="F5766" s="73">
        <v>2</v>
      </c>
      <c r="G5766" s="21">
        <v>15</v>
      </c>
      <c r="H5766" s="12">
        <v>0</v>
      </c>
      <c r="I5766" s="12">
        <v>246</v>
      </c>
      <c r="J5766" s="12">
        <v>0</v>
      </c>
      <c r="K5766" s="12">
        <v>0</v>
      </c>
      <c r="L5766" s="12">
        <v>0</v>
      </c>
      <c r="M5766" s="12">
        <v>0</v>
      </c>
      <c r="N5766" s="12">
        <v>0</v>
      </c>
    </row>
    <row r="5768" spans="1:14">
      <c r="A5768" s="11" t="s">
        <v>1222</v>
      </c>
    </row>
    <row r="5769" spans="1:14">
      <c r="A5769" s="11" t="s">
        <v>1630</v>
      </c>
    </row>
    <row r="5770" spans="1:14">
      <c r="A5770" s="11" t="s">
        <v>1631</v>
      </c>
      <c r="B5770" s="12">
        <v>100</v>
      </c>
      <c r="C5770" s="12">
        <v>70</v>
      </c>
      <c r="D5770" s="12" t="s">
        <v>606</v>
      </c>
      <c r="E5770" s="12">
        <v>60</v>
      </c>
      <c r="F5770" s="73">
        <v>20</v>
      </c>
      <c r="G5770" s="73">
        <v>60</v>
      </c>
      <c r="H5770" s="12">
        <v>0</v>
      </c>
      <c r="I5770" s="12">
        <v>246</v>
      </c>
      <c r="J5770" s="12">
        <v>0</v>
      </c>
      <c r="K5770" s="12">
        <v>0</v>
      </c>
      <c r="L5770" s="12">
        <v>0</v>
      </c>
      <c r="M5770" s="12">
        <v>0</v>
      </c>
      <c r="N5770" s="12">
        <v>0</v>
      </c>
    </row>
    <row r="5771" spans="1:14">
      <c r="A5771" s="11" t="s">
        <v>1631</v>
      </c>
      <c r="B5771" s="12">
        <v>37</v>
      </c>
      <c r="C5771" s="12">
        <v>18</v>
      </c>
      <c r="D5771" s="12" t="s">
        <v>606</v>
      </c>
      <c r="E5771" s="12">
        <v>20</v>
      </c>
      <c r="F5771" s="73">
        <v>5</v>
      </c>
      <c r="G5771" s="21">
        <v>15</v>
      </c>
      <c r="H5771" s="12">
        <v>0</v>
      </c>
      <c r="I5771" s="12">
        <v>246</v>
      </c>
      <c r="J5771" s="12">
        <v>0</v>
      </c>
      <c r="K5771" s="12">
        <v>0</v>
      </c>
      <c r="L5771" s="12">
        <v>0</v>
      </c>
      <c r="M5771" s="12">
        <v>0</v>
      </c>
      <c r="N5771" s="12">
        <v>0</v>
      </c>
    </row>
    <row r="5772" spans="1:14">
      <c r="A5772" s="11" t="s">
        <v>1631</v>
      </c>
      <c r="B5772" s="12">
        <v>134</v>
      </c>
      <c r="C5772" s="12">
        <v>59</v>
      </c>
      <c r="D5772" s="12" t="s">
        <v>606</v>
      </c>
      <c r="E5772" s="12">
        <v>20</v>
      </c>
      <c r="F5772" s="73">
        <v>5</v>
      </c>
      <c r="G5772" s="21">
        <v>15</v>
      </c>
      <c r="H5772" s="12">
        <v>0</v>
      </c>
      <c r="I5772" s="12">
        <v>246</v>
      </c>
      <c r="J5772" s="12">
        <v>0</v>
      </c>
      <c r="K5772" s="12">
        <v>0</v>
      </c>
      <c r="L5772" s="12">
        <v>0</v>
      </c>
      <c r="M5772" s="12">
        <v>0</v>
      </c>
      <c r="N5772" s="12">
        <v>0</v>
      </c>
    </row>
    <row r="5773" spans="1:14">
      <c r="A5773" s="11" t="s">
        <v>1631</v>
      </c>
      <c r="B5773" s="12">
        <v>76</v>
      </c>
      <c r="C5773" s="12">
        <v>40</v>
      </c>
      <c r="D5773" s="12" t="s">
        <v>606</v>
      </c>
      <c r="E5773" s="12">
        <v>20</v>
      </c>
      <c r="F5773" s="73">
        <v>5</v>
      </c>
      <c r="G5773" s="21">
        <v>15</v>
      </c>
      <c r="H5773" s="12">
        <v>0</v>
      </c>
      <c r="I5773" s="12">
        <v>246</v>
      </c>
      <c r="J5773" s="12">
        <v>0</v>
      </c>
      <c r="K5773" s="12">
        <v>0</v>
      </c>
      <c r="L5773" s="12">
        <v>0</v>
      </c>
      <c r="M5773" s="12">
        <v>0</v>
      </c>
      <c r="N5773" s="12">
        <v>0</v>
      </c>
    </row>
    <row r="5774" spans="1:14">
      <c r="A5774" s="11" t="s">
        <v>1631</v>
      </c>
      <c r="B5774" s="12">
        <v>89</v>
      </c>
      <c r="C5774" s="12">
        <v>89</v>
      </c>
      <c r="D5774" s="12" t="s">
        <v>606</v>
      </c>
      <c r="E5774" s="12">
        <v>20</v>
      </c>
      <c r="F5774" s="73">
        <v>5</v>
      </c>
      <c r="G5774" s="21">
        <v>15</v>
      </c>
      <c r="H5774" s="12">
        <v>0</v>
      </c>
      <c r="I5774" s="12">
        <v>246</v>
      </c>
      <c r="J5774" s="12">
        <v>0</v>
      </c>
      <c r="K5774" s="12">
        <v>0</v>
      </c>
      <c r="L5774" s="12">
        <v>0</v>
      </c>
      <c r="M5774" s="12">
        <v>0</v>
      </c>
      <c r="N5774" s="12">
        <v>0</v>
      </c>
    </row>
    <row r="5775" spans="1:14">
      <c r="A5775" s="11" t="s">
        <v>1631</v>
      </c>
      <c r="B5775" s="12">
        <v>117</v>
      </c>
      <c r="C5775" s="12">
        <v>145</v>
      </c>
      <c r="D5775" s="12" t="s">
        <v>606</v>
      </c>
      <c r="E5775" s="12">
        <v>20</v>
      </c>
      <c r="F5775" s="73">
        <v>5</v>
      </c>
      <c r="G5775" s="21">
        <v>15</v>
      </c>
      <c r="H5775" s="12">
        <v>0</v>
      </c>
      <c r="I5775" s="12">
        <v>246</v>
      </c>
      <c r="J5775" s="12">
        <v>0</v>
      </c>
      <c r="K5775" s="12">
        <v>0</v>
      </c>
      <c r="L5775" s="12">
        <v>0</v>
      </c>
      <c r="M5775" s="12">
        <v>0</v>
      </c>
      <c r="N5775" s="12">
        <v>0</v>
      </c>
    </row>
    <row r="5776" spans="1:14">
      <c r="A5776" s="11" t="s">
        <v>1631</v>
      </c>
      <c r="B5776" s="12">
        <v>65</v>
      </c>
      <c r="C5776" s="12">
        <v>115</v>
      </c>
      <c r="D5776" s="12" t="s">
        <v>606</v>
      </c>
      <c r="E5776" s="12">
        <v>20</v>
      </c>
      <c r="F5776" s="73">
        <v>5</v>
      </c>
      <c r="G5776" s="21">
        <v>15</v>
      </c>
      <c r="H5776" s="12">
        <v>0</v>
      </c>
      <c r="I5776" s="12">
        <v>246</v>
      </c>
      <c r="J5776" s="12">
        <v>0</v>
      </c>
      <c r="K5776" s="12">
        <v>0</v>
      </c>
      <c r="L5776" s="12">
        <v>0</v>
      </c>
      <c r="M5776" s="12">
        <v>0</v>
      </c>
      <c r="N5776" s="12">
        <v>0</v>
      </c>
    </row>
    <row r="5778" spans="1:14">
      <c r="A5778" s="11" t="s">
        <v>1222</v>
      </c>
    </row>
    <row r="5779" spans="1:14">
      <c r="A5779" s="11" t="s">
        <v>1276</v>
      </c>
    </row>
    <row r="5780" spans="1:14" s="14" customFormat="1">
      <c r="A5780" s="21">
        <v>4</v>
      </c>
      <c r="B5780" s="14">
        <v>230</v>
      </c>
      <c r="C5780" s="14">
        <v>250</v>
      </c>
      <c r="D5780" s="14" t="s">
        <v>637</v>
      </c>
      <c r="E5780" s="14">
        <v>200</v>
      </c>
      <c r="F5780" s="21">
        <v>30</v>
      </c>
      <c r="G5780" s="73">
        <v>60</v>
      </c>
      <c r="H5780" s="12">
        <v>0</v>
      </c>
      <c r="I5780" s="12">
        <v>246</v>
      </c>
      <c r="J5780" s="12">
        <v>0</v>
      </c>
      <c r="K5780" s="12">
        <v>0</v>
      </c>
      <c r="L5780" s="12">
        <v>0</v>
      </c>
      <c r="M5780" s="12">
        <v>0</v>
      </c>
      <c r="N5780" s="12">
        <v>0</v>
      </c>
    </row>
    <row r="5781" spans="1:14" s="14" customFormat="1">
      <c r="A5781" s="21">
        <v>4</v>
      </c>
      <c r="B5781" s="14">
        <v>230</v>
      </c>
      <c r="C5781" s="14">
        <v>250</v>
      </c>
      <c r="D5781" s="14" t="s">
        <v>1302</v>
      </c>
      <c r="E5781" s="14">
        <v>200</v>
      </c>
      <c r="F5781" s="21">
        <v>30</v>
      </c>
      <c r="G5781" s="73">
        <v>60</v>
      </c>
      <c r="H5781" s="12">
        <v>0</v>
      </c>
      <c r="I5781" s="12">
        <v>246</v>
      </c>
      <c r="J5781" s="12">
        <v>0</v>
      </c>
      <c r="K5781" s="12">
        <v>0</v>
      </c>
      <c r="L5781" s="12">
        <v>0</v>
      </c>
      <c r="M5781" s="12">
        <v>0</v>
      </c>
      <c r="N5781" s="12">
        <v>0</v>
      </c>
    </row>
    <row r="5782" spans="1:14" s="14" customFormat="1">
      <c r="A5782" s="21">
        <v>4</v>
      </c>
      <c r="B5782" s="14">
        <v>230</v>
      </c>
      <c r="C5782" s="14">
        <v>250</v>
      </c>
      <c r="D5782" s="14" t="s">
        <v>636</v>
      </c>
      <c r="E5782" s="14">
        <v>200</v>
      </c>
      <c r="F5782" s="21">
        <v>30</v>
      </c>
      <c r="G5782" s="73">
        <v>60</v>
      </c>
      <c r="H5782" s="12">
        <v>0</v>
      </c>
      <c r="I5782" s="12">
        <v>246</v>
      </c>
      <c r="J5782" s="12">
        <v>0</v>
      </c>
      <c r="K5782" s="12">
        <v>0</v>
      </c>
      <c r="L5782" s="12">
        <v>0</v>
      </c>
      <c r="M5782" s="12">
        <v>0</v>
      </c>
      <c r="N5782" s="12">
        <v>0</v>
      </c>
    </row>
    <row r="5783" spans="1:14" s="14" customFormat="1">
      <c r="A5783" s="21">
        <v>4</v>
      </c>
      <c r="B5783" s="14">
        <v>230</v>
      </c>
      <c r="C5783" s="14">
        <v>250</v>
      </c>
      <c r="D5783" s="14" t="s">
        <v>634</v>
      </c>
      <c r="E5783" s="14">
        <v>200</v>
      </c>
      <c r="F5783" s="21">
        <v>30</v>
      </c>
      <c r="G5783" s="73">
        <v>60</v>
      </c>
      <c r="H5783" s="12">
        <v>0</v>
      </c>
      <c r="I5783" s="12">
        <v>246</v>
      </c>
      <c r="J5783" s="12">
        <v>0</v>
      </c>
      <c r="K5783" s="12">
        <v>0</v>
      </c>
      <c r="L5783" s="12">
        <v>0</v>
      </c>
      <c r="M5783" s="12">
        <v>0</v>
      </c>
      <c r="N5783" s="12">
        <v>0</v>
      </c>
    </row>
    <row r="5784" spans="1:14" s="14" customFormat="1">
      <c r="A5784" s="21">
        <v>4</v>
      </c>
      <c r="B5784" s="14">
        <v>230</v>
      </c>
      <c r="C5784" s="14">
        <v>250</v>
      </c>
      <c r="D5784" s="14" t="s">
        <v>612</v>
      </c>
      <c r="E5784" s="14">
        <v>200</v>
      </c>
      <c r="F5784" s="21">
        <v>30</v>
      </c>
      <c r="G5784" s="73">
        <v>60</v>
      </c>
      <c r="H5784" s="12">
        <v>0</v>
      </c>
      <c r="I5784" s="12">
        <v>246</v>
      </c>
      <c r="J5784" s="12">
        <v>0</v>
      </c>
      <c r="K5784" s="12">
        <v>0</v>
      </c>
      <c r="L5784" s="12">
        <v>0</v>
      </c>
      <c r="M5784" s="12">
        <v>0</v>
      </c>
      <c r="N5784" s="12">
        <v>0</v>
      </c>
    </row>
    <row r="5785" spans="1:14" s="14" customFormat="1">
      <c r="A5785" s="21">
        <v>4</v>
      </c>
      <c r="B5785" s="14">
        <v>230</v>
      </c>
      <c r="C5785" s="14">
        <v>250</v>
      </c>
      <c r="D5785" s="14" t="s">
        <v>610</v>
      </c>
      <c r="E5785" s="14">
        <v>200</v>
      </c>
      <c r="F5785" s="21">
        <v>30</v>
      </c>
      <c r="G5785" s="73">
        <v>60</v>
      </c>
      <c r="H5785" s="12">
        <v>0</v>
      </c>
      <c r="I5785" s="12">
        <v>246</v>
      </c>
      <c r="J5785" s="12">
        <v>0</v>
      </c>
      <c r="K5785" s="12">
        <v>0</v>
      </c>
      <c r="L5785" s="12">
        <v>0</v>
      </c>
      <c r="M5785" s="12">
        <v>0</v>
      </c>
      <c r="N5785" s="12">
        <v>0</v>
      </c>
    </row>
    <row r="5786" spans="1:14" s="14" customFormat="1">
      <c r="A5786" s="21">
        <v>4</v>
      </c>
      <c r="B5786" s="14">
        <v>230</v>
      </c>
      <c r="C5786" s="14">
        <v>250</v>
      </c>
      <c r="D5786" s="14" t="s">
        <v>1325</v>
      </c>
      <c r="E5786" s="14">
        <v>200</v>
      </c>
      <c r="F5786" s="21">
        <v>30</v>
      </c>
      <c r="G5786" s="73">
        <v>60</v>
      </c>
      <c r="H5786" s="12">
        <v>0</v>
      </c>
      <c r="I5786" s="12">
        <v>246</v>
      </c>
      <c r="J5786" s="12">
        <v>0</v>
      </c>
      <c r="K5786" s="12">
        <v>0</v>
      </c>
      <c r="L5786" s="12">
        <v>0</v>
      </c>
      <c r="M5786" s="12">
        <v>0</v>
      </c>
      <c r="N5786" s="12">
        <v>0</v>
      </c>
    </row>
    <row r="5787" spans="1:14" s="14" customFormat="1">
      <c r="A5787" s="21">
        <v>4</v>
      </c>
      <c r="B5787" s="14">
        <v>230</v>
      </c>
      <c r="C5787" s="14">
        <v>250</v>
      </c>
      <c r="D5787" s="14" t="s">
        <v>608</v>
      </c>
      <c r="E5787" s="14">
        <v>200</v>
      </c>
      <c r="F5787" s="21">
        <v>30</v>
      </c>
      <c r="G5787" s="73">
        <v>60</v>
      </c>
      <c r="H5787" s="12">
        <v>0</v>
      </c>
      <c r="I5787" s="12">
        <v>246</v>
      </c>
      <c r="J5787" s="12">
        <v>0</v>
      </c>
      <c r="K5787" s="12">
        <v>0</v>
      </c>
      <c r="L5787" s="12">
        <v>0</v>
      </c>
      <c r="M5787" s="12">
        <v>0</v>
      </c>
      <c r="N5787" s="12">
        <v>0</v>
      </c>
    </row>
    <row r="5788" spans="1:14" s="14" customFormat="1">
      <c r="A5788" s="21">
        <v>4</v>
      </c>
      <c r="B5788" s="14">
        <v>230</v>
      </c>
      <c r="C5788" s="14">
        <v>250</v>
      </c>
      <c r="D5788" s="14" t="s">
        <v>606</v>
      </c>
      <c r="E5788" s="14">
        <v>200</v>
      </c>
      <c r="F5788" s="21">
        <v>30</v>
      </c>
      <c r="G5788" s="73">
        <v>60</v>
      </c>
      <c r="H5788" s="12">
        <v>0</v>
      </c>
      <c r="I5788" s="12">
        <v>246</v>
      </c>
      <c r="J5788" s="12">
        <v>0</v>
      </c>
      <c r="K5788" s="12">
        <v>0</v>
      </c>
      <c r="L5788" s="12">
        <v>0</v>
      </c>
      <c r="M5788" s="12">
        <v>0</v>
      </c>
      <c r="N5788" s="12">
        <v>0</v>
      </c>
    </row>
    <row r="5789" spans="1:14" s="14" customFormat="1">
      <c r="A5789" s="21">
        <v>4</v>
      </c>
      <c r="B5789" s="14">
        <v>230</v>
      </c>
      <c r="C5789" s="14">
        <v>250</v>
      </c>
      <c r="D5789" s="14" t="s">
        <v>1298</v>
      </c>
      <c r="E5789" s="14">
        <v>200</v>
      </c>
      <c r="F5789" s="21">
        <v>3</v>
      </c>
      <c r="G5789" s="73">
        <v>60</v>
      </c>
      <c r="H5789" s="12">
        <v>0</v>
      </c>
      <c r="I5789" s="12">
        <v>246</v>
      </c>
      <c r="J5789" s="12">
        <v>0</v>
      </c>
      <c r="K5789" s="12">
        <v>0</v>
      </c>
      <c r="L5789" s="12">
        <v>0</v>
      </c>
      <c r="M5789" s="12">
        <v>0</v>
      </c>
      <c r="N5789" s="12">
        <v>0</v>
      </c>
    </row>
    <row r="5790" spans="1:14" s="14" customFormat="1">
      <c r="A5790" s="21">
        <v>4</v>
      </c>
      <c r="B5790" s="14">
        <v>230</v>
      </c>
      <c r="C5790" s="14">
        <v>250</v>
      </c>
      <c r="D5790" s="14" t="s">
        <v>1303</v>
      </c>
      <c r="E5790" s="14">
        <v>200</v>
      </c>
      <c r="F5790" s="21">
        <v>3</v>
      </c>
      <c r="G5790" s="73">
        <v>60</v>
      </c>
      <c r="H5790" s="12">
        <v>0</v>
      </c>
      <c r="I5790" s="12">
        <v>246</v>
      </c>
      <c r="J5790" s="12">
        <v>0</v>
      </c>
      <c r="K5790" s="12">
        <v>0</v>
      </c>
      <c r="L5790" s="12">
        <v>0</v>
      </c>
      <c r="M5790" s="12">
        <v>0</v>
      </c>
      <c r="N5790" s="12">
        <v>0</v>
      </c>
    </row>
    <row r="5791" spans="1:14" s="14" customFormat="1">
      <c r="A5791" s="21">
        <v>4</v>
      </c>
      <c r="B5791" s="14">
        <v>230</v>
      </c>
      <c r="C5791" s="14">
        <v>250</v>
      </c>
      <c r="D5791" s="14" t="s">
        <v>635</v>
      </c>
      <c r="E5791" s="14">
        <v>200</v>
      </c>
      <c r="F5791" s="21">
        <v>3</v>
      </c>
      <c r="G5791" s="73">
        <v>60</v>
      </c>
      <c r="H5791" s="12">
        <v>0</v>
      </c>
      <c r="I5791" s="12">
        <v>246</v>
      </c>
      <c r="J5791" s="12">
        <v>0</v>
      </c>
      <c r="K5791" s="12">
        <v>0</v>
      </c>
      <c r="L5791" s="12">
        <v>0</v>
      </c>
      <c r="M5791" s="12">
        <v>0</v>
      </c>
      <c r="N5791" s="12">
        <v>0</v>
      </c>
    </row>
    <row r="5792" spans="1:14" s="14" customFormat="1">
      <c r="A5792" s="21">
        <v>4</v>
      </c>
      <c r="B5792" s="14">
        <v>230</v>
      </c>
      <c r="C5792" s="14">
        <v>250</v>
      </c>
      <c r="D5792" s="14" t="s">
        <v>633</v>
      </c>
      <c r="E5792" s="14">
        <v>200</v>
      </c>
      <c r="F5792" s="21">
        <v>3</v>
      </c>
      <c r="G5792" s="73">
        <v>60</v>
      </c>
      <c r="H5792" s="12">
        <v>0</v>
      </c>
      <c r="I5792" s="12">
        <v>246</v>
      </c>
      <c r="J5792" s="12">
        <v>0</v>
      </c>
      <c r="K5792" s="12">
        <v>0</v>
      </c>
      <c r="L5792" s="12">
        <v>0</v>
      </c>
      <c r="M5792" s="12">
        <v>0</v>
      </c>
      <c r="N5792" s="12">
        <v>0</v>
      </c>
    </row>
    <row r="5793" spans="1:14" s="14" customFormat="1">
      <c r="A5793" s="21">
        <v>4</v>
      </c>
      <c r="B5793" s="14">
        <v>230</v>
      </c>
      <c r="C5793" s="14">
        <v>250</v>
      </c>
      <c r="D5793" s="14" t="s">
        <v>1069</v>
      </c>
      <c r="E5793" s="14">
        <v>200</v>
      </c>
      <c r="F5793" s="21">
        <v>3</v>
      </c>
      <c r="G5793" s="73">
        <v>60</v>
      </c>
      <c r="H5793" s="12">
        <v>0</v>
      </c>
      <c r="I5793" s="12">
        <v>246</v>
      </c>
      <c r="J5793" s="12">
        <v>0</v>
      </c>
      <c r="K5793" s="12">
        <v>0</v>
      </c>
      <c r="L5793" s="12">
        <v>0</v>
      </c>
      <c r="M5793" s="12">
        <v>0</v>
      </c>
      <c r="N5793" s="12">
        <v>0</v>
      </c>
    </row>
    <row r="5794" spans="1:14" s="14" customFormat="1">
      <c r="A5794" s="21">
        <v>4</v>
      </c>
      <c r="B5794" s="14">
        <v>230</v>
      </c>
      <c r="C5794" s="14">
        <v>250</v>
      </c>
      <c r="D5794" s="14" t="s">
        <v>1632</v>
      </c>
      <c r="E5794" s="14">
        <v>200</v>
      </c>
      <c r="F5794" s="21">
        <v>10</v>
      </c>
      <c r="G5794" s="73">
        <v>60</v>
      </c>
      <c r="H5794" s="12">
        <v>0</v>
      </c>
      <c r="I5794" s="12">
        <v>246</v>
      </c>
      <c r="J5794" s="12">
        <v>0</v>
      </c>
      <c r="K5794" s="12">
        <v>0</v>
      </c>
      <c r="L5794" s="12">
        <v>0</v>
      </c>
      <c r="M5794" s="12">
        <v>0</v>
      </c>
      <c r="N5794" s="12">
        <v>0</v>
      </c>
    </row>
    <row r="5795" spans="1:14" s="14" customFormat="1">
      <c r="A5795" s="21">
        <v>4</v>
      </c>
      <c r="B5795" s="14">
        <v>230</v>
      </c>
      <c r="C5795" s="14">
        <v>250</v>
      </c>
      <c r="D5795" s="14" t="s">
        <v>1333</v>
      </c>
      <c r="E5795" s="14">
        <v>200</v>
      </c>
      <c r="F5795" s="21">
        <v>15</v>
      </c>
      <c r="G5795" s="73">
        <v>60</v>
      </c>
      <c r="H5795" s="12">
        <v>0</v>
      </c>
      <c r="I5795" s="12">
        <v>246</v>
      </c>
      <c r="J5795" s="12">
        <v>0</v>
      </c>
      <c r="K5795" s="12">
        <v>0</v>
      </c>
      <c r="L5795" s="12">
        <v>0</v>
      </c>
      <c r="M5795" s="12">
        <v>0</v>
      </c>
      <c r="N5795" s="12">
        <v>0</v>
      </c>
    </row>
    <row r="5796" spans="1:14" s="14" customFormat="1">
      <c r="A5796" s="21">
        <v>4</v>
      </c>
      <c r="B5796" s="14">
        <v>230</v>
      </c>
      <c r="C5796" s="14">
        <v>250</v>
      </c>
      <c r="D5796" s="14" t="s">
        <v>1076</v>
      </c>
      <c r="E5796" s="14">
        <v>200</v>
      </c>
      <c r="F5796" s="21">
        <v>15</v>
      </c>
      <c r="G5796" s="73">
        <v>60</v>
      </c>
      <c r="H5796" s="12">
        <v>0</v>
      </c>
      <c r="I5796" s="12">
        <v>246</v>
      </c>
      <c r="J5796" s="12">
        <v>0</v>
      </c>
      <c r="K5796" s="12">
        <v>0</v>
      </c>
      <c r="L5796" s="12">
        <v>0</v>
      </c>
      <c r="M5796" s="12">
        <v>0</v>
      </c>
      <c r="N5796" s="12">
        <v>0</v>
      </c>
    </row>
    <row r="5797" spans="1:14" s="14" customFormat="1">
      <c r="A5797" s="21">
        <v>4</v>
      </c>
      <c r="B5797" s="14">
        <v>230</v>
      </c>
      <c r="C5797" s="14">
        <v>250</v>
      </c>
      <c r="D5797" s="14" t="s">
        <v>1334</v>
      </c>
      <c r="E5797" s="14">
        <v>200</v>
      </c>
      <c r="F5797" s="21">
        <v>15</v>
      </c>
      <c r="G5797" s="73">
        <v>60</v>
      </c>
      <c r="H5797" s="12">
        <v>0</v>
      </c>
      <c r="I5797" s="12">
        <v>246</v>
      </c>
      <c r="J5797" s="12">
        <v>0</v>
      </c>
      <c r="K5797" s="12">
        <v>0</v>
      </c>
      <c r="L5797" s="12">
        <v>0</v>
      </c>
      <c r="M5797" s="12">
        <v>0</v>
      </c>
      <c r="N5797" s="12">
        <v>0</v>
      </c>
    </row>
    <row r="5798" spans="1:14" s="14" customFormat="1">
      <c r="A5798" s="21">
        <v>4</v>
      </c>
      <c r="B5798" s="14">
        <v>230</v>
      </c>
      <c r="C5798" s="14">
        <v>250</v>
      </c>
      <c r="D5798" s="14" t="s">
        <v>1335</v>
      </c>
      <c r="E5798" s="14">
        <v>200</v>
      </c>
      <c r="F5798" s="21">
        <v>15</v>
      </c>
      <c r="G5798" s="73">
        <v>60</v>
      </c>
      <c r="H5798" s="12">
        <v>0</v>
      </c>
      <c r="I5798" s="12">
        <v>246</v>
      </c>
      <c r="J5798" s="12">
        <v>0</v>
      </c>
      <c r="K5798" s="12">
        <v>0</v>
      </c>
      <c r="L5798" s="12">
        <v>0</v>
      </c>
      <c r="M5798" s="12">
        <v>0</v>
      </c>
      <c r="N5798" s="12">
        <v>0</v>
      </c>
    </row>
    <row r="5799" spans="1:14" s="14" customFormat="1">
      <c r="A5799" s="21">
        <v>4</v>
      </c>
      <c r="B5799" s="14">
        <v>230</v>
      </c>
      <c r="C5799" s="14">
        <v>250</v>
      </c>
      <c r="D5799" s="14" t="s">
        <v>1336</v>
      </c>
      <c r="E5799" s="14">
        <v>200</v>
      </c>
      <c r="F5799" s="21">
        <v>15</v>
      </c>
      <c r="G5799" s="73">
        <v>60</v>
      </c>
      <c r="H5799" s="12">
        <v>0</v>
      </c>
      <c r="I5799" s="12">
        <v>246</v>
      </c>
      <c r="J5799" s="12">
        <v>0</v>
      </c>
      <c r="K5799" s="12">
        <v>0</v>
      </c>
      <c r="L5799" s="12">
        <v>0</v>
      </c>
      <c r="M5799" s="12">
        <v>0</v>
      </c>
      <c r="N5799" s="12">
        <v>0</v>
      </c>
    </row>
    <row r="5800" spans="1:14" s="16" customFormat="1">
      <c r="A5800" s="22">
        <v>4</v>
      </c>
      <c r="B5800" s="16">
        <v>230</v>
      </c>
      <c r="C5800" s="16">
        <v>250</v>
      </c>
      <c r="D5800" s="16" t="s">
        <v>1072</v>
      </c>
      <c r="E5800" s="16">
        <v>200</v>
      </c>
      <c r="F5800" s="22">
        <v>5</v>
      </c>
      <c r="G5800" s="22">
        <v>60</v>
      </c>
      <c r="H5800" s="18">
        <v>0</v>
      </c>
      <c r="I5800" s="18">
        <v>249</v>
      </c>
      <c r="J5800" s="18">
        <v>0</v>
      </c>
      <c r="K5800" s="18">
        <v>0</v>
      </c>
      <c r="L5800" s="12">
        <v>0</v>
      </c>
      <c r="M5800" s="12">
        <v>0</v>
      </c>
      <c r="N5800" s="12">
        <v>0</v>
      </c>
    </row>
    <row r="5801" spans="1:14" s="16" customFormat="1">
      <c r="A5801" s="22">
        <v>4</v>
      </c>
      <c r="B5801" s="16">
        <v>230</v>
      </c>
      <c r="C5801" s="16">
        <v>250</v>
      </c>
      <c r="D5801" s="16" t="s">
        <v>1058</v>
      </c>
      <c r="E5801" s="16">
        <v>200</v>
      </c>
      <c r="F5801" s="22">
        <v>5</v>
      </c>
      <c r="G5801" s="22">
        <v>60</v>
      </c>
      <c r="H5801" s="18">
        <v>0</v>
      </c>
      <c r="I5801" s="18">
        <v>249</v>
      </c>
      <c r="J5801" s="18">
        <v>0</v>
      </c>
      <c r="K5801" s="18">
        <v>0</v>
      </c>
      <c r="L5801" s="12">
        <v>0</v>
      </c>
      <c r="M5801" s="12">
        <v>0</v>
      </c>
      <c r="N5801" s="12">
        <v>0</v>
      </c>
    </row>
    <row r="5802" spans="1:14" s="16" customFormat="1">
      <c r="A5802" s="22">
        <v>4</v>
      </c>
      <c r="B5802" s="16">
        <v>230</v>
      </c>
      <c r="C5802" s="16">
        <v>250</v>
      </c>
      <c r="D5802" s="16" t="s">
        <v>1073</v>
      </c>
      <c r="E5802" s="16">
        <v>200</v>
      </c>
      <c r="F5802" s="22">
        <v>5</v>
      </c>
      <c r="G5802" s="29">
        <v>60</v>
      </c>
      <c r="H5802" s="18">
        <v>0</v>
      </c>
      <c r="I5802" s="18">
        <v>249</v>
      </c>
      <c r="J5802" s="18">
        <v>0</v>
      </c>
      <c r="K5802" s="18">
        <v>0</v>
      </c>
      <c r="L5802" s="12">
        <v>0</v>
      </c>
      <c r="M5802" s="12">
        <v>0</v>
      </c>
      <c r="N5802" s="12">
        <v>0</v>
      </c>
    </row>
    <row r="5803" spans="1:14" s="16" customFormat="1">
      <c r="A5803" s="22">
        <v>4</v>
      </c>
      <c r="B5803" s="16">
        <v>230</v>
      </c>
      <c r="C5803" s="16">
        <v>250</v>
      </c>
      <c r="D5803" s="16" t="s">
        <v>6514</v>
      </c>
      <c r="E5803" s="16">
        <v>200</v>
      </c>
      <c r="F5803" s="22">
        <v>5</v>
      </c>
      <c r="G5803" s="29">
        <v>60</v>
      </c>
      <c r="H5803" s="18">
        <v>0</v>
      </c>
      <c r="I5803" s="18">
        <v>249</v>
      </c>
      <c r="J5803" s="18">
        <v>0</v>
      </c>
      <c r="K5803" s="18">
        <v>0</v>
      </c>
      <c r="L5803" s="12">
        <v>0</v>
      </c>
      <c r="M5803" s="12">
        <v>0</v>
      </c>
      <c r="N5803" s="12">
        <v>0</v>
      </c>
    </row>
    <row r="5804" spans="1:14" s="16" customFormat="1">
      <c r="A5804" s="22">
        <v>4</v>
      </c>
      <c r="B5804" s="16">
        <v>230</v>
      </c>
      <c r="C5804" s="16">
        <v>250</v>
      </c>
      <c r="D5804" s="16" t="s">
        <v>1074</v>
      </c>
      <c r="E5804" s="16">
        <v>200</v>
      </c>
      <c r="F5804" s="22">
        <v>30</v>
      </c>
      <c r="G5804" s="29">
        <v>60</v>
      </c>
      <c r="H5804" s="18">
        <v>0</v>
      </c>
      <c r="I5804" s="18">
        <v>249</v>
      </c>
      <c r="J5804" s="18">
        <v>0</v>
      </c>
      <c r="K5804" s="18">
        <v>0</v>
      </c>
      <c r="L5804" s="12">
        <v>0</v>
      </c>
      <c r="M5804" s="12">
        <v>0</v>
      </c>
      <c r="N5804" s="12">
        <v>0</v>
      </c>
    </row>
    <row r="5805" spans="1:14" s="16" customFormat="1">
      <c r="A5805" s="22">
        <v>4</v>
      </c>
      <c r="B5805" s="16">
        <v>230</v>
      </c>
      <c r="C5805" s="16">
        <v>250</v>
      </c>
      <c r="D5805" s="16" t="s">
        <v>1633</v>
      </c>
      <c r="E5805" s="16">
        <v>200</v>
      </c>
      <c r="F5805" s="22">
        <v>30</v>
      </c>
      <c r="G5805" s="29">
        <v>60</v>
      </c>
      <c r="H5805" s="18">
        <v>0</v>
      </c>
      <c r="I5805" s="18">
        <v>249</v>
      </c>
      <c r="J5805" s="18">
        <v>0</v>
      </c>
      <c r="K5805" s="18">
        <v>0</v>
      </c>
      <c r="L5805" s="12">
        <v>0</v>
      </c>
      <c r="M5805" s="12">
        <v>0</v>
      </c>
      <c r="N5805" s="12">
        <v>0</v>
      </c>
    </row>
    <row r="5806" spans="1:14" s="16" customFormat="1">
      <c r="A5806" s="22">
        <v>4</v>
      </c>
      <c r="B5806" s="16">
        <v>230</v>
      </c>
      <c r="C5806" s="16">
        <v>250</v>
      </c>
      <c r="D5806" s="16" t="s">
        <v>1063</v>
      </c>
      <c r="E5806" s="16">
        <v>200</v>
      </c>
      <c r="F5806" s="22">
        <v>2</v>
      </c>
      <c r="G5806" s="22">
        <v>60</v>
      </c>
      <c r="H5806" s="18">
        <v>0</v>
      </c>
      <c r="I5806" s="18">
        <v>249</v>
      </c>
      <c r="J5806" s="18">
        <v>0</v>
      </c>
      <c r="K5806" s="18">
        <v>0</v>
      </c>
      <c r="L5806" s="12">
        <v>0</v>
      </c>
      <c r="M5806" s="12">
        <v>0</v>
      </c>
      <c r="N5806" s="12">
        <v>0</v>
      </c>
    </row>
    <row r="5807" spans="1:14" s="16" customFormat="1">
      <c r="A5807" s="22">
        <v>4</v>
      </c>
      <c r="B5807" s="16">
        <v>123</v>
      </c>
      <c r="C5807" s="16">
        <v>404</v>
      </c>
      <c r="D5807" s="16" t="s">
        <v>530</v>
      </c>
      <c r="E5807" s="16">
        <v>0</v>
      </c>
      <c r="F5807" s="22">
        <v>1</v>
      </c>
      <c r="G5807" s="22">
        <v>120</v>
      </c>
      <c r="H5807" s="18">
        <v>0</v>
      </c>
      <c r="I5807" s="18">
        <v>249</v>
      </c>
      <c r="J5807" s="18">
        <v>0</v>
      </c>
      <c r="K5807" s="18">
        <v>0</v>
      </c>
      <c r="L5807" s="12">
        <v>0</v>
      </c>
      <c r="M5807" s="12">
        <v>0</v>
      </c>
      <c r="N5807" s="12">
        <v>0</v>
      </c>
    </row>
    <row r="5809" spans="1:14" s="14" customFormat="1">
      <c r="A5809" s="21">
        <v>4</v>
      </c>
      <c r="B5809" s="14">
        <v>130</v>
      </c>
      <c r="C5809" s="14">
        <v>150</v>
      </c>
      <c r="D5809" s="14" t="s">
        <v>637</v>
      </c>
      <c r="E5809" s="14">
        <v>80</v>
      </c>
      <c r="F5809" s="21">
        <v>4</v>
      </c>
      <c r="G5809" s="21">
        <v>15</v>
      </c>
      <c r="H5809" s="12">
        <v>0</v>
      </c>
      <c r="I5809" s="12">
        <v>246</v>
      </c>
      <c r="J5809" s="12">
        <v>0</v>
      </c>
      <c r="K5809" s="12">
        <v>0</v>
      </c>
      <c r="L5809" s="12">
        <v>0</v>
      </c>
      <c r="M5809" s="12">
        <v>0</v>
      </c>
      <c r="N5809" s="12">
        <v>0</v>
      </c>
    </row>
    <row r="5810" spans="1:14" s="14" customFormat="1">
      <c r="A5810" s="21">
        <v>4</v>
      </c>
      <c r="B5810" s="14">
        <v>130</v>
      </c>
      <c r="C5810" s="14">
        <v>150</v>
      </c>
      <c r="D5810" s="14" t="s">
        <v>1302</v>
      </c>
      <c r="E5810" s="14">
        <v>80</v>
      </c>
      <c r="F5810" s="21">
        <v>4</v>
      </c>
      <c r="G5810" s="21">
        <v>15</v>
      </c>
      <c r="H5810" s="12">
        <v>0</v>
      </c>
      <c r="I5810" s="12">
        <v>246</v>
      </c>
      <c r="J5810" s="12">
        <v>0</v>
      </c>
      <c r="K5810" s="12">
        <v>0</v>
      </c>
      <c r="L5810" s="12">
        <v>0</v>
      </c>
      <c r="M5810" s="12">
        <v>0</v>
      </c>
      <c r="N5810" s="12">
        <v>0</v>
      </c>
    </row>
    <row r="5811" spans="1:14" s="14" customFormat="1">
      <c r="A5811" s="21">
        <v>4</v>
      </c>
      <c r="B5811" s="14">
        <v>130</v>
      </c>
      <c r="C5811" s="14">
        <v>150</v>
      </c>
      <c r="D5811" s="14" t="s">
        <v>636</v>
      </c>
      <c r="E5811" s="14">
        <v>80</v>
      </c>
      <c r="F5811" s="21">
        <v>4</v>
      </c>
      <c r="G5811" s="21">
        <v>15</v>
      </c>
      <c r="H5811" s="12">
        <v>0</v>
      </c>
      <c r="I5811" s="12">
        <v>246</v>
      </c>
      <c r="J5811" s="12">
        <v>0</v>
      </c>
      <c r="K5811" s="12">
        <v>0</v>
      </c>
      <c r="L5811" s="12">
        <v>0</v>
      </c>
      <c r="M5811" s="12">
        <v>0</v>
      </c>
      <c r="N5811" s="12">
        <v>0</v>
      </c>
    </row>
    <row r="5812" spans="1:14" s="14" customFormat="1">
      <c r="A5812" s="21">
        <v>4</v>
      </c>
      <c r="B5812" s="14">
        <v>130</v>
      </c>
      <c r="C5812" s="14">
        <v>150</v>
      </c>
      <c r="D5812" s="14" t="s">
        <v>634</v>
      </c>
      <c r="E5812" s="14">
        <v>80</v>
      </c>
      <c r="F5812" s="21">
        <v>4</v>
      </c>
      <c r="G5812" s="21">
        <v>15</v>
      </c>
      <c r="H5812" s="12">
        <v>0</v>
      </c>
      <c r="I5812" s="12">
        <v>246</v>
      </c>
      <c r="J5812" s="12">
        <v>0</v>
      </c>
      <c r="K5812" s="12">
        <v>0</v>
      </c>
      <c r="L5812" s="12">
        <v>0</v>
      </c>
      <c r="M5812" s="12">
        <v>0</v>
      </c>
      <c r="N5812" s="12">
        <v>0</v>
      </c>
    </row>
    <row r="5813" spans="1:14" s="14" customFormat="1">
      <c r="A5813" s="21">
        <v>4</v>
      </c>
      <c r="B5813" s="14">
        <v>130</v>
      </c>
      <c r="C5813" s="14">
        <v>150</v>
      </c>
      <c r="D5813" s="14" t="s">
        <v>612</v>
      </c>
      <c r="E5813" s="14">
        <v>80</v>
      </c>
      <c r="F5813" s="21">
        <v>4</v>
      </c>
      <c r="G5813" s="21">
        <v>15</v>
      </c>
      <c r="H5813" s="12">
        <v>0</v>
      </c>
      <c r="I5813" s="12">
        <v>246</v>
      </c>
      <c r="J5813" s="12">
        <v>0</v>
      </c>
      <c r="K5813" s="12">
        <v>0</v>
      </c>
      <c r="L5813" s="12">
        <v>0</v>
      </c>
      <c r="M5813" s="12">
        <v>0</v>
      </c>
      <c r="N5813" s="12">
        <v>0</v>
      </c>
    </row>
    <row r="5814" spans="1:14" s="14" customFormat="1">
      <c r="A5814" s="21">
        <v>4</v>
      </c>
      <c r="B5814" s="14">
        <v>130</v>
      </c>
      <c r="C5814" s="14">
        <v>150</v>
      </c>
      <c r="D5814" s="14" t="s">
        <v>610</v>
      </c>
      <c r="E5814" s="14">
        <v>80</v>
      </c>
      <c r="F5814" s="21">
        <v>4</v>
      </c>
      <c r="G5814" s="21">
        <v>15</v>
      </c>
      <c r="H5814" s="12">
        <v>0</v>
      </c>
      <c r="I5814" s="12">
        <v>246</v>
      </c>
      <c r="J5814" s="12">
        <v>0</v>
      </c>
      <c r="K5814" s="12">
        <v>0</v>
      </c>
      <c r="L5814" s="12">
        <v>0</v>
      </c>
      <c r="M5814" s="12">
        <v>0</v>
      </c>
      <c r="N5814" s="12">
        <v>0</v>
      </c>
    </row>
    <row r="5815" spans="1:14" s="14" customFormat="1">
      <c r="A5815" s="21">
        <v>4</v>
      </c>
      <c r="B5815" s="14">
        <v>130</v>
      </c>
      <c r="C5815" s="14">
        <v>150</v>
      </c>
      <c r="D5815" s="14" t="s">
        <v>1325</v>
      </c>
      <c r="E5815" s="14">
        <v>80</v>
      </c>
      <c r="F5815" s="21">
        <v>4</v>
      </c>
      <c r="G5815" s="21">
        <v>15</v>
      </c>
      <c r="H5815" s="12">
        <v>0</v>
      </c>
      <c r="I5815" s="12">
        <v>246</v>
      </c>
      <c r="J5815" s="12">
        <v>0</v>
      </c>
      <c r="K5815" s="12">
        <v>0</v>
      </c>
      <c r="L5815" s="12">
        <v>0</v>
      </c>
      <c r="M5815" s="12">
        <v>0</v>
      </c>
      <c r="N5815" s="12">
        <v>0</v>
      </c>
    </row>
    <row r="5816" spans="1:14" s="14" customFormat="1">
      <c r="A5816" s="21">
        <v>4</v>
      </c>
      <c r="B5816" s="14">
        <v>130</v>
      </c>
      <c r="C5816" s="14">
        <v>150</v>
      </c>
      <c r="D5816" s="14" t="s">
        <v>608</v>
      </c>
      <c r="E5816" s="14">
        <v>80</v>
      </c>
      <c r="F5816" s="21">
        <v>4</v>
      </c>
      <c r="G5816" s="21">
        <v>15</v>
      </c>
      <c r="H5816" s="12">
        <v>0</v>
      </c>
      <c r="I5816" s="12">
        <v>246</v>
      </c>
      <c r="J5816" s="12">
        <v>0</v>
      </c>
      <c r="K5816" s="12">
        <v>0</v>
      </c>
      <c r="L5816" s="12">
        <v>0</v>
      </c>
      <c r="M5816" s="12">
        <v>0</v>
      </c>
      <c r="N5816" s="12">
        <v>0</v>
      </c>
    </row>
    <row r="5817" spans="1:14" s="14" customFormat="1">
      <c r="A5817" s="21">
        <v>4</v>
      </c>
      <c r="B5817" s="14">
        <v>130</v>
      </c>
      <c r="C5817" s="14">
        <v>150</v>
      </c>
      <c r="D5817" s="14" t="s">
        <v>606</v>
      </c>
      <c r="E5817" s="14">
        <v>80</v>
      </c>
      <c r="F5817" s="21">
        <v>4</v>
      </c>
      <c r="G5817" s="21">
        <v>15</v>
      </c>
      <c r="H5817" s="12">
        <v>0</v>
      </c>
      <c r="I5817" s="12">
        <v>246</v>
      </c>
      <c r="J5817" s="12">
        <v>0</v>
      </c>
      <c r="K5817" s="12">
        <v>0</v>
      </c>
      <c r="L5817" s="12">
        <v>0</v>
      </c>
      <c r="M5817" s="12">
        <v>0</v>
      </c>
      <c r="N5817" s="12">
        <v>0</v>
      </c>
    </row>
    <row r="5818" spans="1:14" s="14" customFormat="1">
      <c r="A5818" s="21"/>
      <c r="F5818" s="21"/>
      <c r="G5818" s="21"/>
      <c r="H5818" s="12"/>
      <c r="I5818" s="12"/>
      <c r="J5818" s="12"/>
      <c r="K5818" s="12"/>
    </row>
    <row r="5819" spans="1:14" s="14" customFormat="1">
      <c r="A5819" s="21">
        <v>4</v>
      </c>
      <c r="B5819" s="14">
        <v>330</v>
      </c>
      <c r="C5819" s="14">
        <v>150</v>
      </c>
      <c r="D5819" s="14" t="s">
        <v>637</v>
      </c>
      <c r="E5819" s="14">
        <v>80</v>
      </c>
      <c r="F5819" s="21">
        <v>4</v>
      </c>
      <c r="G5819" s="21">
        <v>15</v>
      </c>
      <c r="H5819" s="12">
        <v>0</v>
      </c>
      <c r="I5819" s="12">
        <v>246</v>
      </c>
      <c r="J5819" s="12">
        <v>0</v>
      </c>
      <c r="K5819" s="12">
        <v>0</v>
      </c>
      <c r="L5819" s="12">
        <v>0</v>
      </c>
      <c r="M5819" s="12">
        <v>0</v>
      </c>
      <c r="N5819" s="12">
        <v>0</v>
      </c>
    </row>
    <row r="5820" spans="1:14" s="14" customFormat="1">
      <c r="A5820" s="21">
        <v>4</v>
      </c>
      <c r="B5820" s="14">
        <v>330</v>
      </c>
      <c r="C5820" s="14">
        <v>150</v>
      </c>
      <c r="D5820" s="14" t="s">
        <v>1302</v>
      </c>
      <c r="E5820" s="14">
        <v>80</v>
      </c>
      <c r="F5820" s="21">
        <v>4</v>
      </c>
      <c r="G5820" s="21">
        <v>15</v>
      </c>
      <c r="H5820" s="12">
        <v>0</v>
      </c>
      <c r="I5820" s="12">
        <v>246</v>
      </c>
      <c r="J5820" s="12">
        <v>0</v>
      </c>
      <c r="K5820" s="12">
        <v>0</v>
      </c>
      <c r="L5820" s="12">
        <v>0</v>
      </c>
      <c r="M5820" s="12">
        <v>0</v>
      </c>
      <c r="N5820" s="12">
        <v>0</v>
      </c>
    </row>
    <row r="5821" spans="1:14" s="14" customFormat="1">
      <c r="A5821" s="21">
        <v>4</v>
      </c>
      <c r="B5821" s="14">
        <v>330</v>
      </c>
      <c r="C5821" s="14">
        <v>150</v>
      </c>
      <c r="D5821" s="14" t="s">
        <v>636</v>
      </c>
      <c r="E5821" s="14">
        <v>80</v>
      </c>
      <c r="F5821" s="21">
        <v>4</v>
      </c>
      <c r="G5821" s="21">
        <v>15</v>
      </c>
      <c r="H5821" s="12">
        <v>0</v>
      </c>
      <c r="I5821" s="12">
        <v>246</v>
      </c>
      <c r="J5821" s="12">
        <v>0</v>
      </c>
      <c r="K5821" s="12">
        <v>0</v>
      </c>
      <c r="L5821" s="12">
        <v>0</v>
      </c>
      <c r="M5821" s="12">
        <v>0</v>
      </c>
      <c r="N5821" s="12">
        <v>0</v>
      </c>
    </row>
    <row r="5822" spans="1:14" s="14" customFormat="1">
      <c r="A5822" s="21">
        <v>4</v>
      </c>
      <c r="B5822" s="14">
        <v>330</v>
      </c>
      <c r="C5822" s="14">
        <v>150</v>
      </c>
      <c r="D5822" s="14" t="s">
        <v>634</v>
      </c>
      <c r="E5822" s="14">
        <v>80</v>
      </c>
      <c r="F5822" s="21">
        <v>4</v>
      </c>
      <c r="G5822" s="21">
        <v>15</v>
      </c>
      <c r="H5822" s="12">
        <v>0</v>
      </c>
      <c r="I5822" s="12">
        <v>246</v>
      </c>
      <c r="J5822" s="12">
        <v>0</v>
      </c>
      <c r="K5822" s="12">
        <v>0</v>
      </c>
      <c r="L5822" s="12">
        <v>0</v>
      </c>
      <c r="M5822" s="12">
        <v>0</v>
      </c>
      <c r="N5822" s="12">
        <v>0</v>
      </c>
    </row>
    <row r="5823" spans="1:14" s="14" customFormat="1">
      <c r="A5823" s="21">
        <v>4</v>
      </c>
      <c r="B5823" s="14">
        <v>330</v>
      </c>
      <c r="C5823" s="14">
        <v>150</v>
      </c>
      <c r="D5823" s="14" t="s">
        <v>612</v>
      </c>
      <c r="E5823" s="14">
        <v>80</v>
      </c>
      <c r="F5823" s="21">
        <v>4</v>
      </c>
      <c r="G5823" s="21">
        <v>15</v>
      </c>
      <c r="H5823" s="12">
        <v>0</v>
      </c>
      <c r="I5823" s="12">
        <v>246</v>
      </c>
      <c r="J5823" s="12">
        <v>0</v>
      </c>
      <c r="K5823" s="12">
        <v>0</v>
      </c>
      <c r="L5823" s="12">
        <v>0</v>
      </c>
      <c r="M5823" s="12">
        <v>0</v>
      </c>
      <c r="N5823" s="12">
        <v>0</v>
      </c>
    </row>
    <row r="5824" spans="1:14" s="14" customFormat="1">
      <c r="A5824" s="21">
        <v>4</v>
      </c>
      <c r="B5824" s="14">
        <v>330</v>
      </c>
      <c r="C5824" s="14">
        <v>150</v>
      </c>
      <c r="D5824" s="14" t="s">
        <v>610</v>
      </c>
      <c r="E5824" s="14">
        <v>80</v>
      </c>
      <c r="F5824" s="21">
        <v>4</v>
      </c>
      <c r="G5824" s="21">
        <v>15</v>
      </c>
      <c r="H5824" s="12">
        <v>0</v>
      </c>
      <c r="I5824" s="12">
        <v>246</v>
      </c>
      <c r="J5824" s="12">
        <v>0</v>
      </c>
      <c r="K5824" s="12">
        <v>0</v>
      </c>
      <c r="L5824" s="12">
        <v>0</v>
      </c>
      <c r="M5824" s="12">
        <v>0</v>
      </c>
      <c r="N5824" s="12">
        <v>0</v>
      </c>
    </row>
    <row r="5825" spans="1:14" s="14" customFormat="1">
      <c r="A5825" s="21">
        <v>4</v>
      </c>
      <c r="B5825" s="14">
        <v>330</v>
      </c>
      <c r="C5825" s="14">
        <v>150</v>
      </c>
      <c r="D5825" s="14" t="s">
        <v>1325</v>
      </c>
      <c r="E5825" s="14">
        <v>80</v>
      </c>
      <c r="F5825" s="21">
        <v>4</v>
      </c>
      <c r="G5825" s="21">
        <v>15</v>
      </c>
      <c r="H5825" s="12">
        <v>0</v>
      </c>
      <c r="I5825" s="12">
        <v>246</v>
      </c>
      <c r="J5825" s="12">
        <v>0</v>
      </c>
      <c r="K5825" s="12">
        <v>0</v>
      </c>
      <c r="L5825" s="12">
        <v>0</v>
      </c>
      <c r="M5825" s="12">
        <v>0</v>
      </c>
      <c r="N5825" s="12">
        <v>0</v>
      </c>
    </row>
    <row r="5826" spans="1:14" s="14" customFormat="1">
      <c r="A5826" s="21">
        <v>4</v>
      </c>
      <c r="B5826" s="14">
        <v>330</v>
      </c>
      <c r="C5826" s="14">
        <v>150</v>
      </c>
      <c r="D5826" s="14" t="s">
        <v>608</v>
      </c>
      <c r="E5826" s="14">
        <v>80</v>
      </c>
      <c r="F5826" s="21">
        <v>4</v>
      </c>
      <c r="G5826" s="21">
        <v>15</v>
      </c>
      <c r="H5826" s="12">
        <v>0</v>
      </c>
      <c r="I5826" s="12">
        <v>246</v>
      </c>
      <c r="J5826" s="12">
        <v>0</v>
      </c>
      <c r="K5826" s="12">
        <v>0</v>
      </c>
      <c r="L5826" s="12">
        <v>0</v>
      </c>
      <c r="M5826" s="12">
        <v>0</v>
      </c>
      <c r="N5826" s="12">
        <v>0</v>
      </c>
    </row>
    <row r="5827" spans="1:14" s="14" customFormat="1">
      <c r="A5827" s="21">
        <v>4</v>
      </c>
      <c r="B5827" s="14">
        <v>330</v>
      </c>
      <c r="C5827" s="14">
        <v>150</v>
      </c>
      <c r="D5827" s="14" t="s">
        <v>606</v>
      </c>
      <c r="E5827" s="14">
        <v>80</v>
      </c>
      <c r="F5827" s="21">
        <v>4</v>
      </c>
      <c r="G5827" s="21">
        <v>15</v>
      </c>
      <c r="H5827" s="12">
        <v>0</v>
      </c>
      <c r="I5827" s="12">
        <v>246</v>
      </c>
      <c r="J5827" s="12">
        <v>0</v>
      </c>
      <c r="K5827" s="12">
        <v>0</v>
      </c>
      <c r="L5827" s="12">
        <v>0</v>
      </c>
      <c r="M5827" s="12">
        <v>0</v>
      </c>
      <c r="N5827" s="12">
        <v>0</v>
      </c>
    </row>
    <row r="5828" spans="1:14" s="14" customFormat="1">
      <c r="A5828" s="21"/>
      <c r="F5828" s="21"/>
      <c r="G5828" s="21"/>
      <c r="H5828" s="12"/>
      <c r="I5828" s="12"/>
      <c r="J5828" s="12"/>
      <c r="K5828" s="12"/>
    </row>
    <row r="5829" spans="1:14" s="14" customFormat="1">
      <c r="A5829" s="21">
        <v>4</v>
      </c>
      <c r="B5829" s="14">
        <v>100</v>
      </c>
      <c r="C5829" s="14">
        <v>250</v>
      </c>
      <c r="D5829" s="14" t="s">
        <v>637</v>
      </c>
      <c r="E5829" s="14">
        <v>80</v>
      </c>
      <c r="F5829" s="21">
        <v>4</v>
      </c>
      <c r="G5829" s="21">
        <v>15</v>
      </c>
      <c r="H5829" s="12">
        <v>0</v>
      </c>
      <c r="I5829" s="12">
        <v>246</v>
      </c>
      <c r="J5829" s="12">
        <v>0</v>
      </c>
      <c r="K5829" s="12">
        <v>0</v>
      </c>
      <c r="L5829" s="12">
        <v>0</v>
      </c>
      <c r="M5829" s="12">
        <v>0</v>
      </c>
      <c r="N5829" s="12">
        <v>0</v>
      </c>
    </row>
    <row r="5830" spans="1:14" s="14" customFormat="1">
      <c r="A5830" s="21">
        <v>4</v>
      </c>
      <c r="B5830" s="14">
        <v>100</v>
      </c>
      <c r="C5830" s="14">
        <v>250</v>
      </c>
      <c r="D5830" s="14" t="s">
        <v>1302</v>
      </c>
      <c r="E5830" s="14">
        <v>80</v>
      </c>
      <c r="F5830" s="21">
        <v>4</v>
      </c>
      <c r="G5830" s="21">
        <v>15</v>
      </c>
      <c r="H5830" s="12">
        <v>0</v>
      </c>
      <c r="I5830" s="12">
        <v>246</v>
      </c>
      <c r="J5830" s="12">
        <v>0</v>
      </c>
      <c r="K5830" s="12">
        <v>0</v>
      </c>
      <c r="L5830" s="12">
        <v>0</v>
      </c>
      <c r="M5830" s="12">
        <v>0</v>
      </c>
      <c r="N5830" s="12">
        <v>0</v>
      </c>
    </row>
    <row r="5831" spans="1:14" s="14" customFormat="1">
      <c r="A5831" s="21">
        <v>4</v>
      </c>
      <c r="B5831" s="14">
        <v>100</v>
      </c>
      <c r="C5831" s="14">
        <v>250</v>
      </c>
      <c r="D5831" s="14" t="s">
        <v>636</v>
      </c>
      <c r="E5831" s="14">
        <v>80</v>
      </c>
      <c r="F5831" s="21">
        <v>4</v>
      </c>
      <c r="G5831" s="21">
        <v>15</v>
      </c>
      <c r="H5831" s="12">
        <v>0</v>
      </c>
      <c r="I5831" s="12">
        <v>246</v>
      </c>
      <c r="J5831" s="12">
        <v>0</v>
      </c>
      <c r="K5831" s="12">
        <v>0</v>
      </c>
      <c r="L5831" s="12">
        <v>0</v>
      </c>
      <c r="M5831" s="12">
        <v>0</v>
      </c>
      <c r="N5831" s="12">
        <v>0</v>
      </c>
    </row>
    <row r="5832" spans="1:14" s="14" customFormat="1">
      <c r="A5832" s="21">
        <v>4</v>
      </c>
      <c r="B5832" s="14">
        <v>100</v>
      </c>
      <c r="C5832" s="14">
        <v>250</v>
      </c>
      <c r="D5832" s="14" t="s">
        <v>634</v>
      </c>
      <c r="E5832" s="14">
        <v>80</v>
      </c>
      <c r="F5832" s="21">
        <v>4</v>
      </c>
      <c r="G5832" s="21">
        <v>15</v>
      </c>
      <c r="H5832" s="12">
        <v>0</v>
      </c>
      <c r="I5832" s="12">
        <v>246</v>
      </c>
      <c r="J5832" s="12">
        <v>0</v>
      </c>
      <c r="K5832" s="12">
        <v>0</v>
      </c>
      <c r="L5832" s="12">
        <v>0</v>
      </c>
      <c r="M5832" s="12">
        <v>0</v>
      </c>
      <c r="N5832" s="12">
        <v>0</v>
      </c>
    </row>
    <row r="5833" spans="1:14" s="14" customFormat="1">
      <c r="A5833" s="21">
        <v>4</v>
      </c>
      <c r="B5833" s="14">
        <v>100</v>
      </c>
      <c r="C5833" s="14">
        <v>250</v>
      </c>
      <c r="D5833" s="14" t="s">
        <v>612</v>
      </c>
      <c r="E5833" s="14">
        <v>80</v>
      </c>
      <c r="F5833" s="21">
        <v>4</v>
      </c>
      <c r="G5833" s="21">
        <v>15</v>
      </c>
      <c r="H5833" s="12">
        <v>0</v>
      </c>
      <c r="I5833" s="12">
        <v>246</v>
      </c>
      <c r="J5833" s="12">
        <v>0</v>
      </c>
      <c r="K5833" s="12">
        <v>0</v>
      </c>
      <c r="L5833" s="12">
        <v>0</v>
      </c>
      <c r="M5833" s="12">
        <v>0</v>
      </c>
      <c r="N5833" s="12">
        <v>0</v>
      </c>
    </row>
    <row r="5834" spans="1:14" s="14" customFormat="1">
      <c r="A5834" s="21">
        <v>4</v>
      </c>
      <c r="B5834" s="14">
        <v>100</v>
      </c>
      <c r="C5834" s="14">
        <v>250</v>
      </c>
      <c r="D5834" s="14" t="s">
        <v>610</v>
      </c>
      <c r="E5834" s="14">
        <v>80</v>
      </c>
      <c r="F5834" s="21">
        <v>4</v>
      </c>
      <c r="G5834" s="21">
        <v>15</v>
      </c>
      <c r="H5834" s="12">
        <v>0</v>
      </c>
      <c r="I5834" s="12">
        <v>246</v>
      </c>
      <c r="J5834" s="12">
        <v>0</v>
      </c>
      <c r="K5834" s="12">
        <v>0</v>
      </c>
      <c r="L5834" s="12">
        <v>0</v>
      </c>
      <c r="M5834" s="12">
        <v>0</v>
      </c>
      <c r="N5834" s="12">
        <v>0</v>
      </c>
    </row>
    <row r="5835" spans="1:14" s="14" customFormat="1">
      <c r="A5835" s="21">
        <v>4</v>
      </c>
      <c r="B5835" s="14">
        <v>100</v>
      </c>
      <c r="C5835" s="14">
        <v>250</v>
      </c>
      <c r="D5835" s="14" t="s">
        <v>1325</v>
      </c>
      <c r="E5835" s="14">
        <v>80</v>
      </c>
      <c r="F5835" s="21">
        <v>4</v>
      </c>
      <c r="G5835" s="21">
        <v>15</v>
      </c>
      <c r="H5835" s="12">
        <v>0</v>
      </c>
      <c r="I5835" s="12">
        <v>246</v>
      </c>
      <c r="J5835" s="12">
        <v>0</v>
      </c>
      <c r="K5835" s="12">
        <v>0</v>
      </c>
      <c r="L5835" s="12">
        <v>0</v>
      </c>
      <c r="M5835" s="12">
        <v>0</v>
      </c>
      <c r="N5835" s="12">
        <v>0</v>
      </c>
    </row>
    <row r="5836" spans="1:14" s="14" customFormat="1">
      <c r="A5836" s="21">
        <v>4</v>
      </c>
      <c r="B5836" s="14">
        <v>100</v>
      </c>
      <c r="C5836" s="14">
        <v>250</v>
      </c>
      <c r="D5836" s="14" t="s">
        <v>608</v>
      </c>
      <c r="E5836" s="14">
        <v>80</v>
      </c>
      <c r="F5836" s="21">
        <v>4</v>
      </c>
      <c r="G5836" s="21">
        <v>15</v>
      </c>
      <c r="H5836" s="12">
        <v>0</v>
      </c>
      <c r="I5836" s="12">
        <v>246</v>
      </c>
      <c r="J5836" s="12">
        <v>0</v>
      </c>
      <c r="K5836" s="12">
        <v>0</v>
      </c>
      <c r="L5836" s="12">
        <v>0</v>
      </c>
      <c r="M5836" s="12">
        <v>0</v>
      </c>
      <c r="N5836" s="12">
        <v>0</v>
      </c>
    </row>
    <row r="5837" spans="1:14" s="14" customFormat="1">
      <c r="A5837" s="21">
        <v>4</v>
      </c>
      <c r="B5837" s="14">
        <v>100</v>
      </c>
      <c r="C5837" s="14">
        <v>250</v>
      </c>
      <c r="D5837" s="14" t="s">
        <v>606</v>
      </c>
      <c r="E5837" s="14">
        <v>80</v>
      </c>
      <c r="F5837" s="21">
        <v>4</v>
      </c>
      <c r="G5837" s="21">
        <v>15</v>
      </c>
      <c r="H5837" s="12">
        <v>0</v>
      </c>
      <c r="I5837" s="12">
        <v>246</v>
      </c>
      <c r="J5837" s="12">
        <v>0</v>
      </c>
      <c r="K5837" s="12">
        <v>0</v>
      </c>
      <c r="L5837" s="12">
        <v>0</v>
      </c>
      <c r="M5837" s="12">
        <v>0</v>
      </c>
      <c r="N5837" s="12">
        <v>0</v>
      </c>
    </row>
    <row r="5838" spans="1:14" s="14" customFormat="1">
      <c r="A5838" s="21"/>
      <c r="F5838" s="21"/>
      <c r="G5838" s="21"/>
      <c r="H5838" s="12"/>
      <c r="I5838" s="12"/>
      <c r="J5838" s="12"/>
      <c r="K5838" s="12"/>
    </row>
    <row r="5839" spans="1:14" s="14" customFormat="1">
      <c r="A5839" s="21">
        <v>4</v>
      </c>
      <c r="B5839" s="14">
        <v>350</v>
      </c>
      <c r="C5839" s="14">
        <v>250</v>
      </c>
      <c r="D5839" s="14" t="s">
        <v>637</v>
      </c>
      <c r="E5839" s="14">
        <v>80</v>
      </c>
      <c r="F5839" s="21">
        <v>4</v>
      </c>
      <c r="G5839" s="21">
        <v>15</v>
      </c>
      <c r="H5839" s="12">
        <v>0</v>
      </c>
      <c r="I5839" s="12">
        <v>246</v>
      </c>
      <c r="J5839" s="12">
        <v>0</v>
      </c>
      <c r="K5839" s="12">
        <v>0</v>
      </c>
      <c r="L5839" s="12">
        <v>0</v>
      </c>
      <c r="M5839" s="12">
        <v>0</v>
      </c>
      <c r="N5839" s="12">
        <v>0</v>
      </c>
    </row>
    <row r="5840" spans="1:14" s="14" customFormat="1">
      <c r="A5840" s="21">
        <v>4</v>
      </c>
      <c r="B5840" s="14">
        <v>350</v>
      </c>
      <c r="C5840" s="14">
        <v>250</v>
      </c>
      <c r="D5840" s="14" t="s">
        <v>1302</v>
      </c>
      <c r="E5840" s="14">
        <v>80</v>
      </c>
      <c r="F5840" s="21">
        <v>4</v>
      </c>
      <c r="G5840" s="21">
        <v>15</v>
      </c>
      <c r="H5840" s="12">
        <v>0</v>
      </c>
      <c r="I5840" s="12">
        <v>246</v>
      </c>
      <c r="J5840" s="12">
        <v>0</v>
      </c>
      <c r="K5840" s="12">
        <v>0</v>
      </c>
      <c r="L5840" s="12">
        <v>0</v>
      </c>
      <c r="M5840" s="12">
        <v>0</v>
      </c>
      <c r="N5840" s="12">
        <v>0</v>
      </c>
    </row>
    <row r="5841" spans="1:14" s="14" customFormat="1">
      <c r="A5841" s="21">
        <v>4</v>
      </c>
      <c r="B5841" s="14">
        <v>350</v>
      </c>
      <c r="C5841" s="14">
        <v>250</v>
      </c>
      <c r="D5841" s="14" t="s">
        <v>636</v>
      </c>
      <c r="E5841" s="14">
        <v>80</v>
      </c>
      <c r="F5841" s="21">
        <v>4</v>
      </c>
      <c r="G5841" s="21">
        <v>15</v>
      </c>
      <c r="H5841" s="12">
        <v>0</v>
      </c>
      <c r="I5841" s="12">
        <v>246</v>
      </c>
      <c r="J5841" s="12">
        <v>0</v>
      </c>
      <c r="K5841" s="12">
        <v>0</v>
      </c>
      <c r="L5841" s="12">
        <v>0</v>
      </c>
      <c r="M5841" s="12">
        <v>0</v>
      </c>
      <c r="N5841" s="12">
        <v>0</v>
      </c>
    </row>
    <row r="5842" spans="1:14" s="14" customFormat="1">
      <c r="A5842" s="21">
        <v>4</v>
      </c>
      <c r="B5842" s="14">
        <v>350</v>
      </c>
      <c r="C5842" s="14">
        <v>250</v>
      </c>
      <c r="D5842" s="14" t="s">
        <v>634</v>
      </c>
      <c r="E5842" s="14">
        <v>80</v>
      </c>
      <c r="F5842" s="21">
        <v>4</v>
      </c>
      <c r="G5842" s="21">
        <v>15</v>
      </c>
      <c r="H5842" s="12">
        <v>0</v>
      </c>
      <c r="I5842" s="12">
        <v>246</v>
      </c>
      <c r="J5842" s="12">
        <v>0</v>
      </c>
      <c r="K5842" s="12">
        <v>0</v>
      </c>
      <c r="L5842" s="12">
        <v>0</v>
      </c>
      <c r="M5842" s="12">
        <v>0</v>
      </c>
      <c r="N5842" s="12">
        <v>0</v>
      </c>
    </row>
    <row r="5843" spans="1:14" s="14" customFormat="1">
      <c r="A5843" s="21">
        <v>4</v>
      </c>
      <c r="B5843" s="14">
        <v>350</v>
      </c>
      <c r="C5843" s="14">
        <v>250</v>
      </c>
      <c r="D5843" s="14" t="s">
        <v>612</v>
      </c>
      <c r="E5843" s="14">
        <v>80</v>
      </c>
      <c r="F5843" s="21">
        <v>4</v>
      </c>
      <c r="G5843" s="21">
        <v>15</v>
      </c>
      <c r="H5843" s="12">
        <v>0</v>
      </c>
      <c r="I5843" s="12">
        <v>246</v>
      </c>
      <c r="J5843" s="12">
        <v>0</v>
      </c>
      <c r="K5843" s="12">
        <v>0</v>
      </c>
      <c r="L5843" s="12">
        <v>0</v>
      </c>
      <c r="M5843" s="12">
        <v>0</v>
      </c>
      <c r="N5843" s="12">
        <v>0</v>
      </c>
    </row>
    <row r="5844" spans="1:14" s="14" customFormat="1">
      <c r="A5844" s="21">
        <v>4</v>
      </c>
      <c r="B5844" s="14">
        <v>350</v>
      </c>
      <c r="C5844" s="14">
        <v>250</v>
      </c>
      <c r="D5844" s="14" t="s">
        <v>610</v>
      </c>
      <c r="E5844" s="14">
        <v>80</v>
      </c>
      <c r="F5844" s="21">
        <v>4</v>
      </c>
      <c r="G5844" s="21">
        <v>15</v>
      </c>
      <c r="H5844" s="12">
        <v>0</v>
      </c>
      <c r="I5844" s="12">
        <v>246</v>
      </c>
      <c r="J5844" s="12">
        <v>0</v>
      </c>
      <c r="K5844" s="12">
        <v>0</v>
      </c>
      <c r="L5844" s="12">
        <v>0</v>
      </c>
      <c r="M5844" s="12">
        <v>0</v>
      </c>
      <c r="N5844" s="12">
        <v>0</v>
      </c>
    </row>
    <row r="5845" spans="1:14" s="14" customFormat="1">
      <c r="A5845" s="21">
        <v>4</v>
      </c>
      <c r="B5845" s="14">
        <v>350</v>
      </c>
      <c r="C5845" s="14">
        <v>250</v>
      </c>
      <c r="D5845" s="14" t="s">
        <v>1325</v>
      </c>
      <c r="E5845" s="14">
        <v>80</v>
      </c>
      <c r="F5845" s="21">
        <v>4</v>
      </c>
      <c r="G5845" s="21">
        <v>15</v>
      </c>
      <c r="H5845" s="12">
        <v>0</v>
      </c>
      <c r="I5845" s="12">
        <v>246</v>
      </c>
      <c r="J5845" s="12">
        <v>0</v>
      </c>
      <c r="K5845" s="12">
        <v>0</v>
      </c>
      <c r="L5845" s="12">
        <v>0</v>
      </c>
      <c r="M5845" s="12">
        <v>0</v>
      </c>
      <c r="N5845" s="12">
        <v>0</v>
      </c>
    </row>
    <row r="5846" spans="1:14" s="14" customFormat="1">
      <c r="A5846" s="21">
        <v>4</v>
      </c>
      <c r="B5846" s="14">
        <v>350</v>
      </c>
      <c r="C5846" s="14">
        <v>250</v>
      </c>
      <c r="D5846" s="14" t="s">
        <v>608</v>
      </c>
      <c r="E5846" s="14">
        <v>80</v>
      </c>
      <c r="F5846" s="21">
        <v>4</v>
      </c>
      <c r="G5846" s="21">
        <v>15</v>
      </c>
      <c r="H5846" s="12">
        <v>0</v>
      </c>
      <c r="I5846" s="12">
        <v>246</v>
      </c>
      <c r="J5846" s="12">
        <v>0</v>
      </c>
      <c r="K5846" s="12">
        <v>0</v>
      </c>
      <c r="L5846" s="12">
        <v>0</v>
      </c>
      <c r="M5846" s="12">
        <v>0</v>
      </c>
      <c r="N5846" s="12">
        <v>0</v>
      </c>
    </row>
    <row r="5847" spans="1:14" s="14" customFormat="1">
      <c r="A5847" s="21">
        <v>4</v>
      </c>
      <c r="B5847" s="14">
        <v>350</v>
      </c>
      <c r="C5847" s="14">
        <v>250</v>
      </c>
      <c r="D5847" s="14" t="s">
        <v>606</v>
      </c>
      <c r="E5847" s="14">
        <v>80</v>
      </c>
      <c r="F5847" s="21">
        <v>4</v>
      </c>
      <c r="G5847" s="21">
        <v>15</v>
      </c>
      <c r="H5847" s="12">
        <v>0</v>
      </c>
      <c r="I5847" s="12">
        <v>246</v>
      </c>
      <c r="J5847" s="12">
        <v>0</v>
      </c>
      <c r="K5847" s="12">
        <v>0</v>
      </c>
      <c r="L5847" s="12">
        <v>0</v>
      </c>
      <c r="M5847" s="12">
        <v>0</v>
      </c>
      <c r="N5847" s="12">
        <v>0</v>
      </c>
    </row>
    <row r="5848" spans="1:14" s="14" customFormat="1">
      <c r="A5848" s="21"/>
      <c r="F5848" s="21"/>
      <c r="G5848" s="21"/>
      <c r="H5848" s="12"/>
      <c r="I5848" s="12"/>
      <c r="J5848" s="12"/>
      <c r="K5848" s="12"/>
    </row>
    <row r="5849" spans="1:14" s="14" customFormat="1">
      <c r="A5849" s="21">
        <v>4</v>
      </c>
      <c r="B5849" s="14">
        <v>120</v>
      </c>
      <c r="C5849" s="14">
        <v>370</v>
      </c>
      <c r="D5849" s="14" t="s">
        <v>637</v>
      </c>
      <c r="E5849" s="14">
        <v>80</v>
      </c>
      <c r="F5849" s="21">
        <v>4</v>
      </c>
      <c r="G5849" s="21">
        <v>15</v>
      </c>
      <c r="H5849" s="12">
        <v>0</v>
      </c>
      <c r="I5849" s="12">
        <v>246</v>
      </c>
      <c r="J5849" s="12">
        <v>0</v>
      </c>
      <c r="K5849" s="12">
        <v>0</v>
      </c>
      <c r="L5849" s="12">
        <v>0</v>
      </c>
      <c r="M5849" s="12">
        <v>0</v>
      </c>
      <c r="N5849" s="12">
        <v>0</v>
      </c>
    </row>
    <row r="5850" spans="1:14" s="14" customFormat="1">
      <c r="A5850" s="21">
        <v>4</v>
      </c>
      <c r="B5850" s="14">
        <v>120</v>
      </c>
      <c r="C5850" s="14">
        <v>370</v>
      </c>
      <c r="D5850" s="14" t="s">
        <v>1302</v>
      </c>
      <c r="E5850" s="14">
        <v>80</v>
      </c>
      <c r="F5850" s="21">
        <v>4</v>
      </c>
      <c r="G5850" s="21">
        <v>15</v>
      </c>
      <c r="H5850" s="12">
        <v>0</v>
      </c>
      <c r="I5850" s="12">
        <v>246</v>
      </c>
      <c r="J5850" s="12">
        <v>0</v>
      </c>
      <c r="K5850" s="12">
        <v>0</v>
      </c>
      <c r="L5850" s="12">
        <v>0</v>
      </c>
      <c r="M5850" s="12">
        <v>0</v>
      </c>
      <c r="N5850" s="12">
        <v>0</v>
      </c>
    </row>
    <row r="5851" spans="1:14" s="14" customFormat="1">
      <c r="A5851" s="21">
        <v>4</v>
      </c>
      <c r="B5851" s="14">
        <v>120</v>
      </c>
      <c r="C5851" s="14">
        <v>370</v>
      </c>
      <c r="D5851" s="14" t="s">
        <v>636</v>
      </c>
      <c r="E5851" s="14">
        <v>80</v>
      </c>
      <c r="F5851" s="21">
        <v>4</v>
      </c>
      <c r="G5851" s="21">
        <v>15</v>
      </c>
      <c r="H5851" s="12">
        <v>0</v>
      </c>
      <c r="I5851" s="12">
        <v>246</v>
      </c>
      <c r="J5851" s="12">
        <v>0</v>
      </c>
      <c r="K5851" s="12">
        <v>0</v>
      </c>
      <c r="L5851" s="12">
        <v>0</v>
      </c>
      <c r="M5851" s="12">
        <v>0</v>
      </c>
      <c r="N5851" s="12">
        <v>0</v>
      </c>
    </row>
    <row r="5852" spans="1:14" s="14" customFormat="1">
      <c r="A5852" s="21">
        <v>4</v>
      </c>
      <c r="B5852" s="14">
        <v>120</v>
      </c>
      <c r="C5852" s="14">
        <v>370</v>
      </c>
      <c r="D5852" s="14" t="s">
        <v>634</v>
      </c>
      <c r="E5852" s="14">
        <v>80</v>
      </c>
      <c r="F5852" s="21">
        <v>4</v>
      </c>
      <c r="G5852" s="21">
        <v>15</v>
      </c>
      <c r="H5852" s="12">
        <v>0</v>
      </c>
      <c r="I5852" s="12">
        <v>246</v>
      </c>
      <c r="J5852" s="12">
        <v>0</v>
      </c>
      <c r="K5852" s="12">
        <v>0</v>
      </c>
      <c r="L5852" s="12">
        <v>0</v>
      </c>
      <c r="M5852" s="12">
        <v>0</v>
      </c>
      <c r="N5852" s="12">
        <v>0</v>
      </c>
    </row>
    <row r="5853" spans="1:14" s="14" customFormat="1">
      <c r="A5853" s="21">
        <v>4</v>
      </c>
      <c r="B5853" s="14">
        <v>120</v>
      </c>
      <c r="C5853" s="14">
        <v>370</v>
      </c>
      <c r="D5853" s="14" t="s">
        <v>612</v>
      </c>
      <c r="E5853" s="14">
        <v>80</v>
      </c>
      <c r="F5853" s="21">
        <v>4</v>
      </c>
      <c r="G5853" s="21">
        <v>15</v>
      </c>
      <c r="H5853" s="12">
        <v>0</v>
      </c>
      <c r="I5853" s="12">
        <v>246</v>
      </c>
      <c r="J5853" s="12">
        <v>0</v>
      </c>
      <c r="K5853" s="12">
        <v>0</v>
      </c>
      <c r="L5853" s="12">
        <v>0</v>
      </c>
      <c r="M5853" s="12">
        <v>0</v>
      </c>
      <c r="N5853" s="12">
        <v>0</v>
      </c>
    </row>
    <row r="5854" spans="1:14" s="14" customFormat="1">
      <c r="A5854" s="21">
        <v>4</v>
      </c>
      <c r="B5854" s="14">
        <v>120</v>
      </c>
      <c r="C5854" s="14">
        <v>370</v>
      </c>
      <c r="D5854" s="14" t="s">
        <v>610</v>
      </c>
      <c r="E5854" s="14">
        <v>80</v>
      </c>
      <c r="F5854" s="21">
        <v>4</v>
      </c>
      <c r="G5854" s="21">
        <v>15</v>
      </c>
      <c r="H5854" s="12">
        <v>0</v>
      </c>
      <c r="I5854" s="12">
        <v>246</v>
      </c>
      <c r="J5854" s="12">
        <v>0</v>
      </c>
      <c r="K5854" s="12">
        <v>0</v>
      </c>
      <c r="L5854" s="12">
        <v>0</v>
      </c>
      <c r="M5854" s="12">
        <v>0</v>
      </c>
      <c r="N5854" s="12">
        <v>0</v>
      </c>
    </row>
    <row r="5855" spans="1:14" s="14" customFormat="1">
      <c r="A5855" s="21">
        <v>4</v>
      </c>
      <c r="B5855" s="14">
        <v>120</v>
      </c>
      <c r="C5855" s="14">
        <v>370</v>
      </c>
      <c r="D5855" s="14" t="s">
        <v>1325</v>
      </c>
      <c r="E5855" s="14">
        <v>80</v>
      </c>
      <c r="F5855" s="21">
        <v>4</v>
      </c>
      <c r="G5855" s="21">
        <v>15</v>
      </c>
      <c r="H5855" s="12">
        <v>0</v>
      </c>
      <c r="I5855" s="12">
        <v>246</v>
      </c>
      <c r="J5855" s="12">
        <v>0</v>
      </c>
      <c r="K5855" s="12">
        <v>0</v>
      </c>
      <c r="L5855" s="12">
        <v>0</v>
      </c>
      <c r="M5855" s="12">
        <v>0</v>
      </c>
      <c r="N5855" s="12">
        <v>0</v>
      </c>
    </row>
    <row r="5856" spans="1:14" s="14" customFormat="1">
      <c r="A5856" s="21">
        <v>4</v>
      </c>
      <c r="B5856" s="14">
        <v>120</v>
      </c>
      <c r="C5856" s="14">
        <v>370</v>
      </c>
      <c r="D5856" s="14" t="s">
        <v>608</v>
      </c>
      <c r="E5856" s="14">
        <v>80</v>
      </c>
      <c r="F5856" s="21">
        <v>4</v>
      </c>
      <c r="G5856" s="21">
        <v>15</v>
      </c>
      <c r="H5856" s="12">
        <v>0</v>
      </c>
      <c r="I5856" s="12">
        <v>246</v>
      </c>
      <c r="J5856" s="12">
        <v>0</v>
      </c>
      <c r="K5856" s="12">
        <v>0</v>
      </c>
      <c r="L5856" s="12">
        <v>0</v>
      </c>
      <c r="M5856" s="12">
        <v>0</v>
      </c>
      <c r="N5856" s="12">
        <v>0</v>
      </c>
    </row>
    <row r="5857" spans="1:14" s="14" customFormat="1">
      <c r="A5857" s="21">
        <v>4</v>
      </c>
      <c r="B5857" s="14">
        <v>120</v>
      </c>
      <c r="C5857" s="14">
        <v>370</v>
      </c>
      <c r="D5857" s="14" t="s">
        <v>606</v>
      </c>
      <c r="E5857" s="14">
        <v>80</v>
      </c>
      <c r="F5857" s="21">
        <v>4</v>
      </c>
      <c r="G5857" s="21">
        <v>15</v>
      </c>
      <c r="H5857" s="12">
        <v>0</v>
      </c>
      <c r="I5857" s="12">
        <v>246</v>
      </c>
      <c r="J5857" s="12">
        <v>0</v>
      </c>
      <c r="K5857" s="12">
        <v>0</v>
      </c>
      <c r="L5857" s="12">
        <v>0</v>
      </c>
      <c r="M5857" s="12">
        <v>0</v>
      </c>
      <c r="N5857" s="12">
        <v>0</v>
      </c>
    </row>
    <row r="5858" spans="1:14" s="14" customFormat="1">
      <c r="A5858" s="21"/>
      <c r="F5858" s="21"/>
      <c r="G5858" s="21"/>
      <c r="H5858" s="12"/>
      <c r="I5858" s="12"/>
      <c r="J5858" s="12"/>
      <c r="K5858" s="12"/>
    </row>
    <row r="5859" spans="1:14" s="14" customFormat="1">
      <c r="A5859" s="21">
        <v>4</v>
      </c>
      <c r="B5859" s="14">
        <v>240</v>
      </c>
      <c r="C5859" s="14">
        <v>340</v>
      </c>
      <c r="D5859" s="14" t="s">
        <v>637</v>
      </c>
      <c r="E5859" s="14">
        <v>80</v>
      </c>
      <c r="F5859" s="21">
        <v>4</v>
      </c>
      <c r="G5859" s="21">
        <v>15</v>
      </c>
      <c r="H5859" s="12">
        <v>0</v>
      </c>
      <c r="I5859" s="12">
        <v>246</v>
      </c>
      <c r="J5859" s="12">
        <v>0</v>
      </c>
      <c r="K5859" s="12">
        <v>0</v>
      </c>
      <c r="L5859" s="12">
        <v>0</v>
      </c>
      <c r="M5859" s="12">
        <v>0</v>
      </c>
      <c r="N5859" s="12">
        <v>0</v>
      </c>
    </row>
    <row r="5860" spans="1:14" s="14" customFormat="1">
      <c r="A5860" s="21">
        <v>4</v>
      </c>
      <c r="B5860" s="14">
        <v>240</v>
      </c>
      <c r="C5860" s="14">
        <v>340</v>
      </c>
      <c r="D5860" s="14" t="s">
        <v>1302</v>
      </c>
      <c r="E5860" s="14">
        <v>80</v>
      </c>
      <c r="F5860" s="21">
        <v>4</v>
      </c>
      <c r="G5860" s="21">
        <v>15</v>
      </c>
      <c r="H5860" s="12">
        <v>0</v>
      </c>
      <c r="I5860" s="12">
        <v>246</v>
      </c>
      <c r="J5860" s="12">
        <v>0</v>
      </c>
      <c r="K5860" s="12">
        <v>0</v>
      </c>
      <c r="L5860" s="12">
        <v>0</v>
      </c>
      <c r="M5860" s="12">
        <v>0</v>
      </c>
      <c r="N5860" s="12">
        <v>0</v>
      </c>
    </row>
    <row r="5861" spans="1:14" s="14" customFormat="1">
      <c r="A5861" s="21">
        <v>4</v>
      </c>
      <c r="B5861" s="14">
        <v>240</v>
      </c>
      <c r="C5861" s="14">
        <v>340</v>
      </c>
      <c r="D5861" s="14" t="s">
        <v>636</v>
      </c>
      <c r="E5861" s="14">
        <v>80</v>
      </c>
      <c r="F5861" s="21">
        <v>4</v>
      </c>
      <c r="G5861" s="21">
        <v>15</v>
      </c>
      <c r="H5861" s="12">
        <v>0</v>
      </c>
      <c r="I5861" s="12">
        <v>246</v>
      </c>
      <c r="J5861" s="12">
        <v>0</v>
      </c>
      <c r="K5861" s="12">
        <v>0</v>
      </c>
      <c r="L5861" s="12">
        <v>0</v>
      </c>
      <c r="M5861" s="12">
        <v>0</v>
      </c>
      <c r="N5861" s="12">
        <v>0</v>
      </c>
    </row>
    <row r="5862" spans="1:14" s="14" customFormat="1">
      <c r="A5862" s="21">
        <v>4</v>
      </c>
      <c r="B5862" s="14">
        <v>240</v>
      </c>
      <c r="C5862" s="14">
        <v>340</v>
      </c>
      <c r="D5862" s="14" t="s">
        <v>634</v>
      </c>
      <c r="E5862" s="14">
        <v>80</v>
      </c>
      <c r="F5862" s="21">
        <v>4</v>
      </c>
      <c r="G5862" s="21">
        <v>15</v>
      </c>
      <c r="H5862" s="12">
        <v>0</v>
      </c>
      <c r="I5862" s="12">
        <v>246</v>
      </c>
      <c r="J5862" s="12">
        <v>0</v>
      </c>
      <c r="K5862" s="12">
        <v>0</v>
      </c>
      <c r="L5862" s="12">
        <v>0</v>
      </c>
      <c r="M5862" s="12">
        <v>0</v>
      </c>
      <c r="N5862" s="12">
        <v>0</v>
      </c>
    </row>
    <row r="5863" spans="1:14" s="14" customFormat="1">
      <c r="A5863" s="21">
        <v>4</v>
      </c>
      <c r="B5863" s="14">
        <v>240</v>
      </c>
      <c r="C5863" s="14">
        <v>340</v>
      </c>
      <c r="D5863" s="14" t="s">
        <v>612</v>
      </c>
      <c r="E5863" s="14">
        <v>80</v>
      </c>
      <c r="F5863" s="21">
        <v>4</v>
      </c>
      <c r="G5863" s="21">
        <v>15</v>
      </c>
      <c r="H5863" s="12">
        <v>0</v>
      </c>
      <c r="I5863" s="12">
        <v>246</v>
      </c>
      <c r="J5863" s="12">
        <v>0</v>
      </c>
      <c r="K5863" s="12">
        <v>0</v>
      </c>
      <c r="L5863" s="12">
        <v>0</v>
      </c>
      <c r="M5863" s="12">
        <v>0</v>
      </c>
      <c r="N5863" s="12">
        <v>0</v>
      </c>
    </row>
    <row r="5864" spans="1:14" s="14" customFormat="1">
      <c r="A5864" s="21">
        <v>4</v>
      </c>
      <c r="B5864" s="14">
        <v>240</v>
      </c>
      <c r="C5864" s="14">
        <v>340</v>
      </c>
      <c r="D5864" s="14" t="s">
        <v>610</v>
      </c>
      <c r="E5864" s="14">
        <v>80</v>
      </c>
      <c r="F5864" s="21">
        <v>4</v>
      </c>
      <c r="G5864" s="21">
        <v>15</v>
      </c>
      <c r="H5864" s="12">
        <v>0</v>
      </c>
      <c r="I5864" s="12">
        <v>246</v>
      </c>
      <c r="J5864" s="12">
        <v>0</v>
      </c>
      <c r="K5864" s="12">
        <v>0</v>
      </c>
      <c r="L5864" s="12">
        <v>0</v>
      </c>
      <c r="M5864" s="12">
        <v>0</v>
      </c>
      <c r="N5864" s="12">
        <v>0</v>
      </c>
    </row>
    <row r="5865" spans="1:14" s="14" customFormat="1">
      <c r="A5865" s="21">
        <v>4</v>
      </c>
      <c r="B5865" s="14">
        <v>240</v>
      </c>
      <c r="C5865" s="14">
        <v>340</v>
      </c>
      <c r="D5865" s="14" t="s">
        <v>1325</v>
      </c>
      <c r="E5865" s="14">
        <v>80</v>
      </c>
      <c r="F5865" s="21">
        <v>4</v>
      </c>
      <c r="G5865" s="21">
        <v>15</v>
      </c>
      <c r="H5865" s="12">
        <v>0</v>
      </c>
      <c r="I5865" s="12">
        <v>246</v>
      </c>
      <c r="J5865" s="12">
        <v>0</v>
      </c>
      <c r="K5865" s="12">
        <v>0</v>
      </c>
      <c r="L5865" s="12">
        <v>0</v>
      </c>
      <c r="M5865" s="12">
        <v>0</v>
      </c>
      <c r="N5865" s="12">
        <v>0</v>
      </c>
    </row>
    <row r="5866" spans="1:14" s="14" customFormat="1">
      <c r="A5866" s="21">
        <v>4</v>
      </c>
      <c r="B5866" s="14">
        <v>240</v>
      </c>
      <c r="C5866" s="14">
        <v>340</v>
      </c>
      <c r="D5866" s="14" t="s">
        <v>608</v>
      </c>
      <c r="E5866" s="14">
        <v>80</v>
      </c>
      <c r="F5866" s="21">
        <v>4</v>
      </c>
      <c r="G5866" s="21">
        <v>15</v>
      </c>
      <c r="H5866" s="12">
        <v>0</v>
      </c>
      <c r="I5866" s="12">
        <v>246</v>
      </c>
      <c r="J5866" s="12">
        <v>0</v>
      </c>
      <c r="K5866" s="12">
        <v>0</v>
      </c>
      <c r="L5866" s="12">
        <v>0</v>
      </c>
      <c r="M5866" s="12">
        <v>0</v>
      </c>
      <c r="N5866" s="12">
        <v>0</v>
      </c>
    </row>
    <row r="5867" spans="1:14" s="14" customFormat="1">
      <c r="A5867" s="21">
        <v>4</v>
      </c>
      <c r="B5867" s="14">
        <v>240</v>
      </c>
      <c r="C5867" s="14">
        <v>340</v>
      </c>
      <c r="D5867" s="14" t="s">
        <v>606</v>
      </c>
      <c r="E5867" s="14">
        <v>80</v>
      </c>
      <c r="F5867" s="21">
        <v>4</v>
      </c>
      <c r="G5867" s="21">
        <v>15</v>
      </c>
      <c r="H5867" s="12">
        <v>0</v>
      </c>
      <c r="I5867" s="12">
        <v>246</v>
      </c>
      <c r="J5867" s="12">
        <v>0</v>
      </c>
      <c r="K5867" s="12">
        <v>0</v>
      </c>
      <c r="L5867" s="12">
        <v>0</v>
      </c>
      <c r="M5867" s="12">
        <v>0</v>
      </c>
      <c r="N5867" s="12">
        <v>0</v>
      </c>
    </row>
    <row r="5868" spans="1:14" s="14" customFormat="1">
      <c r="A5868" s="21"/>
      <c r="F5868" s="21"/>
      <c r="G5868" s="21"/>
      <c r="H5868" s="12"/>
      <c r="I5868" s="12"/>
      <c r="J5868" s="12"/>
      <c r="K5868" s="12"/>
    </row>
    <row r="5869" spans="1:14" s="14" customFormat="1">
      <c r="A5869" s="21">
        <v>4</v>
      </c>
      <c r="B5869" s="14">
        <v>320</v>
      </c>
      <c r="C5869" s="14">
        <v>340</v>
      </c>
      <c r="D5869" s="14" t="s">
        <v>637</v>
      </c>
      <c r="E5869" s="14">
        <v>80</v>
      </c>
      <c r="F5869" s="21">
        <v>4</v>
      </c>
      <c r="G5869" s="21">
        <v>15</v>
      </c>
      <c r="H5869" s="12">
        <v>0</v>
      </c>
      <c r="I5869" s="12">
        <v>246</v>
      </c>
      <c r="J5869" s="12">
        <v>0</v>
      </c>
      <c r="K5869" s="12">
        <v>0</v>
      </c>
      <c r="L5869" s="12">
        <v>0</v>
      </c>
      <c r="M5869" s="12">
        <v>0</v>
      </c>
      <c r="N5869" s="12">
        <v>0</v>
      </c>
    </row>
    <row r="5870" spans="1:14" s="14" customFormat="1">
      <c r="A5870" s="21">
        <v>4</v>
      </c>
      <c r="B5870" s="14">
        <v>320</v>
      </c>
      <c r="C5870" s="14">
        <v>340</v>
      </c>
      <c r="D5870" s="14" t="s">
        <v>1302</v>
      </c>
      <c r="E5870" s="14">
        <v>80</v>
      </c>
      <c r="F5870" s="21">
        <v>4</v>
      </c>
      <c r="G5870" s="21">
        <v>15</v>
      </c>
      <c r="H5870" s="12">
        <v>0</v>
      </c>
      <c r="I5870" s="12">
        <v>246</v>
      </c>
      <c r="J5870" s="12">
        <v>0</v>
      </c>
      <c r="K5870" s="12">
        <v>0</v>
      </c>
      <c r="L5870" s="12">
        <v>0</v>
      </c>
      <c r="M5870" s="12">
        <v>0</v>
      </c>
      <c r="N5870" s="12">
        <v>0</v>
      </c>
    </row>
    <row r="5871" spans="1:14" s="14" customFormat="1">
      <c r="A5871" s="21">
        <v>4</v>
      </c>
      <c r="B5871" s="14">
        <v>320</v>
      </c>
      <c r="C5871" s="14">
        <v>340</v>
      </c>
      <c r="D5871" s="14" t="s">
        <v>636</v>
      </c>
      <c r="E5871" s="14">
        <v>80</v>
      </c>
      <c r="F5871" s="21">
        <v>4</v>
      </c>
      <c r="G5871" s="21">
        <v>15</v>
      </c>
      <c r="H5871" s="12">
        <v>0</v>
      </c>
      <c r="I5871" s="12">
        <v>246</v>
      </c>
      <c r="J5871" s="12">
        <v>0</v>
      </c>
      <c r="K5871" s="12">
        <v>0</v>
      </c>
      <c r="L5871" s="12">
        <v>0</v>
      </c>
      <c r="M5871" s="12">
        <v>0</v>
      </c>
      <c r="N5871" s="12">
        <v>0</v>
      </c>
    </row>
    <row r="5872" spans="1:14" s="14" customFormat="1">
      <c r="A5872" s="21">
        <v>4</v>
      </c>
      <c r="B5872" s="14">
        <v>320</v>
      </c>
      <c r="C5872" s="14">
        <v>340</v>
      </c>
      <c r="D5872" s="14" t="s">
        <v>634</v>
      </c>
      <c r="E5872" s="14">
        <v>80</v>
      </c>
      <c r="F5872" s="21">
        <v>4</v>
      </c>
      <c r="G5872" s="21">
        <v>15</v>
      </c>
      <c r="H5872" s="12">
        <v>0</v>
      </c>
      <c r="I5872" s="12">
        <v>246</v>
      </c>
      <c r="J5872" s="12">
        <v>0</v>
      </c>
      <c r="K5872" s="12">
        <v>0</v>
      </c>
      <c r="L5872" s="12">
        <v>0</v>
      </c>
      <c r="M5872" s="12">
        <v>0</v>
      </c>
      <c r="N5872" s="12">
        <v>0</v>
      </c>
    </row>
    <row r="5873" spans="1:14" s="14" customFormat="1">
      <c r="A5873" s="21">
        <v>4</v>
      </c>
      <c r="B5873" s="14">
        <v>320</v>
      </c>
      <c r="C5873" s="14">
        <v>340</v>
      </c>
      <c r="D5873" s="14" t="s">
        <v>612</v>
      </c>
      <c r="E5873" s="14">
        <v>80</v>
      </c>
      <c r="F5873" s="21">
        <v>4</v>
      </c>
      <c r="G5873" s="21">
        <v>15</v>
      </c>
      <c r="H5873" s="12">
        <v>0</v>
      </c>
      <c r="I5873" s="12">
        <v>246</v>
      </c>
      <c r="J5873" s="12">
        <v>0</v>
      </c>
      <c r="K5873" s="12">
        <v>0</v>
      </c>
      <c r="L5873" s="12">
        <v>0</v>
      </c>
      <c r="M5873" s="12">
        <v>0</v>
      </c>
      <c r="N5873" s="12">
        <v>0</v>
      </c>
    </row>
    <row r="5874" spans="1:14" s="14" customFormat="1">
      <c r="A5874" s="21">
        <v>4</v>
      </c>
      <c r="B5874" s="14">
        <v>320</v>
      </c>
      <c r="C5874" s="14">
        <v>340</v>
      </c>
      <c r="D5874" s="14" t="s">
        <v>610</v>
      </c>
      <c r="E5874" s="14">
        <v>80</v>
      </c>
      <c r="F5874" s="21">
        <v>4</v>
      </c>
      <c r="G5874" s="21">
        <v>15</v>
      </c>
      <c r="H5874" s="12">
        <v>0</v>
      </c>
      <c r="I5874" s="12">
        <v>246</v>
      </c>
      <c r="J5874" s="12">
        <v>0</v>
      </c>
      <c r="K5874" s="12">
        <v>0</v>
      </c>
      <c r="L5874" s="12">
        <v>0</v>
      </c>
      <c r="M5874" s="12">
        <v>0</v>
      </c>
      <c r="N5874" s="12">
        <v>0</v>
      </c>
    </row>
    <row r="5875" spans="1:14" s="14" customFormat="1">
      <c r="A5875" s="21">
        <v>4</v>
      </c>
      <c r="B5875" s="14">
        <v>320</v>
      </c>
      <c r="C5875" s="14">
        <v>340</v>
      </c>
      <c r="D5875" s="14" t="s">
        <v>1325</v>
      </c>
      <c r="E5875" s="14">
        <v>80</v>
      </c>
      <c r="F5875" s="21">
        <v>4</v>
      </c>
      <c r="G5875" s="21">
        <v>15</v>
      </c>
      <c r="H5875" s="12">
        <v>0</v>
      </c>
      <c r="I5875" s="12">
        <v>246</v>
      </c>
      <c r="J5875" s="12">
        <v>0</v>
      </c>
      <c r="K5875" s="12">
        <v>0</v>
      </c>
      <c r="L5875" s="12">
        <v>0</v>
      </c>
      <c r="M5875" s="12">
        <v>0</v>
      </c>
      <c r="N5875" s="12">
        <v>0</v>
      </c>
    </row>
    <row r="5876" spans="1:14" s="14" customFormat="1">
      <c r="A5876" s="21">
        <v>4</v>
      </c>
      <c r="B5876" s="14">
        <v>320</v>
      </c>
      <c r="C5876" s="14">
        <v>340</v>
      </c>
      <c r="D5876" s="14" t="s">
        <v>608</v>
      </c>
      <c r="E5876" s="14">
        <v>80</v>
      </c>
      <c r="F5876" s="21">
        <v>4</v>
      </c>
      <c r="G5876" s="21">
        <v>15</v>
      </c>
      <c r="H5876" s="12">
        <v>0</v>
      </c>
      <c r="I5876" s="12">
        <v>246</v>
      </c>
      <c r="J5876" s="12">
        <v>0</v>
      </c>
      <c r="K5876" s="12">
        <v>0</v>
      </c>
      <c r="L5876" s="12">
        <v>0</v>
      </c>
      <c r="M5876" s="12">
        <v>0</v>
      </c>
      <c r="N5876" s="12">
        <v>0</v>
      </c>
    </row>
    <row r="5877" spans="1:14" s="14" customFormat="1">
      <c r="A5877" s="21">
        <v>4</v>
      </c>
      <c r="B5877" s="14">
        <v>320</v>
      </c>
      <c r="C5877" s="14">
        <v>340</v>
      </c>
      <c r="D5877" s="14" t="s">
        <v>606</v>
      </c>
      <c r="E5877" s="14">
        <v>80</v>
      </c>
      <c r="F5877" s="21">
        <v>4</v>
      </c>
      <c r="G5877" s="21">
        <v>15</v>
      </c>
      <c r="H5877" s="12">
        <v>0</v>
      </c>
      <c r="I5877" s="12">
        <v>246</v>
      </c>
      <c r="J5877" s="12">
        <v>0</v>
      </c>
      <c r="K5877" s="12">
        <v>0</v>
      </c>
      <c r="L5877" s="12">
        <v>0</v>
      </c>
      <c r="M5877" s="12">
        <v>0</v>
      </c>
      <c r="N5877" s="12">
        <v>0</v>
      </c>
    </row>
    <row r="5878" spans="1:14" s="14" customFormat="1">
      <c r="A5878" s="21"/>
      <c r="F5878" s="21"/>
      <c r="G5878" s="21"/>
      <c r="H5878" s="12"/>
      <c r="I5878" s="12"/>
      <c r="J5878" s="12"/>
      <c r="K5878" s="12"/>
    </row>
    <row r="5879" spans="1:14">
      <c r="A5879" s="11" t="s">
        <v>1634</v>
      </c>
    </row>
    <row r="5880" spans="1:14" s="18" customFormat="1">
      <c r="A5880" s="17" t="s">
        <v>1635</v>
      </c>
      <c r="B5880" s="18">
        <v>21</v>
      </c>
      <c r="C5880" s="18">
        <v>25</v>
      </c>
      <c r="D5880" s="18" t="s">
        <v>1392</v>
      </c>
      <c r="E5880" s="18">
        <v>20</v>
      </c>
      <c r="F5880" s="29">
        <v>2</v>
      </c>
      <c r="G5880" s="29">
        <v>60</v>
      </c>
      <c r="H5880" s="18">
        <v>0</v>
      </c>
      <c r="I5880" s="18">
        <v>249</v>
      </c>
      <c r="J5880" s="18">
        <v>0</v>
      </c>
      <c r="K5880" s="18">
        <v>0</v>
      </c>
      <c r="L5880" s="12">
        <v>0</v>
      </c>
      <c r="M5880" s="12">
        <v>0</v>
      </c>
      <c r="N5880" s="12">
        <v>0</v>
      </c>
    </row>
    <row r="5882" spans="1:14">
      <c r="A5882" s="11" t="s">
        <v>1636</v>
      </c>
    </row>
    <row r="5883" spans="1:14">
      <c r="A5883" s="11" t="s">
        <v>1637</v>
      </c>
      <c r="B5883" s="12">
        <v>131</v>
      </c>
      <c r="C5883" s="12">
        <v>154</v>
      </c>
      <c r="D5883" s="12" t="s">
        <v>587</v>
      </c>
      <c r="E5883" s="12">
        <v>150</v>
      </c>
      <c r="F5883" s="73">
        <v>20</v>
      </c>
      <c r="G5883" s="21">
        <v>20</v>
      </c>
      <c r="H5883" s="12">
        <v>0</v>
      </c>
      <c r="I5883" s="12">
        <v>246</v>
      </c>
      <c r="J5883" s="12">
        <v>0</v>
      </c>
      <c r="K5883" s="12">
        <v>0</v>
      </c>
      <c r="L5883" s="12">
        <v>0</v>
      </c>
      <c r="M5883" s="12">
        <v>0</v>
      </c>
      <c r="N5883" s="12">
        <v>0</v>
      </c>
    </row>
    <row r="5884" spans="1:14">
      <c r="A5884" s="11" t="s">
        <v>1638</v>
      </c>
      <c r="B5884" s="12">
        <v>131</v>
      </c>
      <c r="C5884" s="12">
        <v>154</v>
      </c>
      <c r="D5884" s="12" t="s">
        <v>576</v>
      </c>
      <c r="E5884" s="12">
        <v>150</v>
      </c>
      <c r="F5884" s="73">
        <v>20</v>
      </c>
      <c r="G5884" s="21">
        <v>20</v>
      </c>
      <c r="H5884" s="12">
        <v>0</v>
      </c>
      <c r="I5884" s="12">
        <v>246</v>
      </c>
      <c r="J5884" s="12">
        <v>0</v>
      </c>
      <c r="K5884" s="12">
        <v>0</v>
      </c>
      <c r="L5884" s="12">
        <v>0</v>
      </c>
      <c r="M5884" s="12">
        <v>0</v>
      </c>
      <c r="N5884" s="12">
        <v>0</v>
      </c>
    </row>
    <row r="5885" spans="1:14">
      <c r="A5885" s="11" t="s">
        <v>1637</v>
      </c>
      <c r="B5885" s="12">
        <v>131</v>
      </c>
      <c r="C5885" s="12">
        <v>154</v>
      </c>
      <c r="D5885" s="12" t="s">
        <v>574</v>
      </c>
      <c r="E5885" s="12">
        <v>150</v>
      </c>
      <c r="F5885" s="73">
        <v>20</v>
      </c>
      <c r="G5885" s="21">
        <v>20</v>
      </c>
      <c r="H5885" s="12">
        <v>0</v>
      </c>
      <c r="I5885" s="12">
        <v>246</v>
      </c>
      <c r="J5885" s="12">
        <v>0</v>
      </c>
      <c r="K5885" s="12">
        <v>0</v>
      </c>
      <c r="L5885" s="12">
        <v>0</v>
      </c>
      <c r="M5885" s="12">
        <v>0</v>
      </c>
      <c r="N5885" s="12">
        <v>0</v>
      </c>
    </row>
    <row r="5886" spans="1:14">
      <c r="A5886" s="11" t="s">
        <v>1637</v>
      </c>
      <c r="B5886" s="12">
        <v>131</v>
      </c>
      <c r="C5886" s="12">
        <v>154</v>
      </c>
      <c r="D5886" s="12" t="s">
        <v>572</v>
      </c>
      <c r="E5886" s="12">
        <v>150</v>
      </c>
      <c r="F5886" s="73">
        <v>20</v>
      </c>
      <c r="G5886" s="21">
        <v>20</v>
      </c>
      <c r="H5886" s="12">
        <v>0</v>
      </c>
      <c r="I5886" s="12">
        <v>246</v>
      </c>
      <c r="J5886" s="12">
        <v>0</v>
      </c>
      <c r="K5886" s="12">
        <v>0</v>
      </c>
      <c r="L5886" s="12">
        <v>0</v>
      </c>
      <c r="M5886" s="12">
        <v>0</v>
      </c>
      <c r="N5886" s="12">
        <v>0</v>
      </c>
    </row>
    <row r="5887" spans="1:14">
      <c r="A5887" s="11" t="s">
        <v>1638</v>
      </c>
      <c r="B5887" s="12">
        <v>131</v>
      </c>
      <c r="C5887" s="12">
        <v>154</v>
      </c>
      <c r="D5887" s="12" t="s">
        <v>1626</v>
      </c>
      <c r="E5887" s="12">
        <v>150</v>
      </c>
      <c r="F5887" s="73">
        <v>2</v>
      </c>
      <c r="G5887" s="21">
        <v>20</v>
      </c>
      <c r="H5887" s="12">
        <v>0</v>
      </c>
      <c r="I5887" s="12">
        <v>246</v>
      </c>
      <c r="J5887" s="12">
        <v>0</v>
      </c>
      <c r="K5887" s="12">
        <v>0</v>
      </c>
      <c r="L5887" s="12">
        <v>0</v>
      </c>
      <c r="M5887" s="12">
        <v>0</v>
      </c>
      <c r="N5887" s="12">
        <v>0</v>
      </c>
    </row>
    <row r="5888" spans="1:14">
      <c r="A5888" s="11" t="s">
        <v>1637</v>
      </c>
      <c r="B5888" s="12">
        <v>131</v>
      </c>
      <c r="C5888" s="12">
        <v>154</v>
      </c>
      <c r="D5888" s="12" t="s">
        <v>1629</v>
      </c>
      <c r="E5888" s="12">
        <v>150</v>
      </c>
      <c r="F5888" s="73">
        <v>2</v>
      </c>
      <c r="G5888" s="21">
        <v>20</v>
      </c>
      <c r="H5888" s="12">
        <v>0</v>
      </c>
      <c r="I5888" s="12">
        <v>246</v>
      </c>
      <c r="J5888" s="12">
        <v>0</v>
      </c>
      <c r="K5888" s="12">
        <v>0</v>
      </c>
      <c r="L5888" s="12">
        <v>0</v>
      </c>
      <c r="M5888" s="12">
        <v>0</v>
      </c>
      <c r="N5888" s="12">
        <v>0</v>
      </c>
    </row>
    <row r="5889" spans="1:14" s="18" customFormat="1">
      <c r="A5889" s="17" t="s">
        <v>1637</v>
      </c>
      <c r="B5889" s="18">
        <v>131</v>
      </c>
      <c r="C5889" s="18">
        <v>154</v>
      </c>
      <c r="D5889" s="18" t="s">
        <v>1095</v>
      </c>
      <c r="E5889" s="18">
        <v>150</v>
      </c>
      <c r="F5889" s="29">
        <v>1</v>
      </c>
      <c r="G5889" s="29">
        <v>60</v>
      </c>
      <c r="H5889" s="18">
        <v>0</v>
      </c>
      <c r="I5889" s="18">
        <v>249</v>
      </c>
      <c r="J5889" s="18">
        <v>0</v>
      </c>
      <c r="K5889" s="18">
        <v>0</v>
      </c>
      <c r="L5889" s="12">
        <v>0</v>
      </c>
      <c r="M5889" s="12">
        <v>0</v>
      </c>
      <c r="N5889" s="12">
        <v>0</v>
      </c>
    </row>
    <row r="5890" spans="1:14" s="18" customFormat="1">
      <c r="A5890" s="17" t="s">
        <v>1637</v>
      </c>
      <c r="B5890" s="18">
        <v>131</v>
      </c>
      <c r="C5890" s="18">
        <v>154</v>
      </c>
      <c r="D5890" s="18" t="s">
        <v>1614</v>
      </c>
      <c r="E5890" s="18">
        <v>150</v>
      </c>
      <c r="F5890" s="29">
        <v>2</v>
      </c>
      <c r="G5890" s="29">
        <v>60</v>
      </c>
      <c r="H5890" s="18">
        <v>0</v>
      </c>
      <c r="I5890" s="18">
        <v>249</v>
      </c>
      <c r="J5890" s="18">
        <v>0</v>
      </c>
      <c r="K5890" s="18">
        <v>0</v>
      </c>
      <c r="L5890" s="12">
        <v>0</v>
      </c>
      <c r="M5890" s="12">
        <v>0</v>
      </c>
      <c r="N5890" s="12">
        <v>0</v>
      </c>
    </row>
    <row r="5891" spans="1:14" s="18" customFormat="1">
      <c r="A5891" s="17" t="s">
        <v>1637</v>
      </c>
      <c r="B5891" s="18">
        <v>131</v>
      </c>
      <c r="C5891" s="18">
        <v>154</v>
      </c>
      <c r="D5891" s="18" t="s">
        <v>1101</v>
      </c>
      <c r="E5891" s="18">
        <v>150</v>
      </c>
      <c r="F5891" s="29">
        <v>2</v>
      </c>
      <c r="G5891" s="29">
        <v>30</v>
      </c>
      <c r="H5891" s="18">
        <v>0</v>
      </c>
      <c r="I5891" s="18">
        <v>249</v>
      </c>
      <c r="J5891" s="18">
        <v>0</v>
      </c>
      <c r="K5891" s="18">
        <v>0</v>
      </c>
      <c r="L5891" s="12">
        <v>0</v>
      </c>
      <c r="M5891" s="12">
        <v>0</v>
      </c>
      <c r="N5891" s="12">
        <v>0</v>
      </c>
    </row>
    <row r="5892" spans="1:14" s="18" customFormat="1">
      <c r="A5892" s="17" t="s">
        <v>1637</v>
      </c>
      <c r="B5892" s="18">
        <v>131</v>
      </c>
      <c r="C5892" s="18">
        <v>154</v>
      </c>
      <c r="D5892" s="18" t="s">
        <v>1119</v>
      </c>
      <c r="E5892" s="18">
        <v>150</v>
      </c>
      <c r="F5892" s="29">
        <v>1</v>
      </c>
      <c r="G5892" s="29">
        <v>60</v>
      </c>
      <c r="H5892" s="18">
        <v>0</v>
      </c>
      <c r="I5892" s="18">
        <v>249</v>
      </c>
      <c r="J5892" s="18">
        <v>0</v>
      </c>
      <c r="K5892" s="18">
        <v>0</v>
      </c>
      <c r="L5892" s="12">
        <v>0</v>
      </c>
      <c r="M5892" s="12">
        <v>0</v>
      </c>
      <c r="N5892" s="12">
        <v>0</v>
      </c>
    </row>
    <row r="5893" spans="1:14" s="18" customFormat="1">
      <c r="A5893" s="17" t="s">
        <v>1637</v>
      </c>
      <c r="B5893" s="18">
        <v>131</v>
      </c>
      <c r="C5893" s="18">
        <v>154</v>
      </c>
      <c r="D5893" s="18" t="s">
        <v>1639</v>
      </c>
      <c r="E5893" s="18">
        <v>150</v>
      </c>
      <c r="F5893" s="29">
        <v>1</v>
      </c>
      <c r="G5893" s="29">
        <v>60</v>
      </c>
      <c r="H5893" s="18">
        <v>0</v>
      </c>
      <c r="I5893" s="18">
        <v>249</v>
      </c>
      <c r="J5893" s="18">
        <v>0</v>
      </c>
      <c r="K5893" s="18">
        <v>0</v>
      </c>
      <c r="L5893" s="12">
        <v>0</v>
      </c>
      <c r="M5893" s="12">
        <v>0</v>
      </c>
      <c r="N5893" s="12">
        <v>0</v>
      </c>
    </row>
    <row r="5895" spans="1:14">
      <c r="A5895" s="11" t="s">
        <v>1640</v>
      </c>
    </row>
    <row r="5896" spans="1:14">
      <c r="A5896" s="20" t="s">
        <v>1641</v>
      </c>
      <c r="B5896" s="12">
        <v>100</v>
      </c>
      <c r="C5896" s="12">
        <v>100</v>
      </c>
      <c r="D5896" s="12" t="s">
        <v>632</v>
      </c>
      <c r="E5896" s="12">
        <v>100</v>
      </c>
      <c r="F5896" s="73">
        <v>30</v>
      </c>
      <c r="G5896" s="73">
        <v>60</v>
      </c>
      <c r="H5896" s="12">
        <v>0</v>
      </c>
      <c r="I5896" s="12">
        <v>246</v>
      </c>
      <c r="J5896" s="12">
        <v>0</v>
      </c>
      <c r="K5896" s="12">
        <v>0</v>
      </c>
      <c r="L5896" s="12">
        <v>0</v>
      </c>
      <c r="M5896" s="12">
        <v>0</v>
      </c>
      <c r="N5896" s="12">
        <v>0</v>
      </c>
    </row>
    <row r="5897" spans="1:14">
      <c r="A5897" s="20" t="s">
        <v>1642</v>
      </c>
      <c r="B5897" s="12">
        <v>100</v>
      </c>
      <c r="C5897" s="12">
        <v>100</v>
      </c>
      <c r="D5897" s="12" t="s">
        <v>610</v>
      </c>
      <c r="E5897" s="12">
        <v>100</v>
      </c>
      <c r="F5897" s="73">
        <v>30</v>
      </c>
      <c r="G5897" s="73">
        <v>60</v>
      </c>
      <c r="H5897" s="12">
        <v>0</v>
      </c>
      <c r="I5897" s="12">
        <v>246</v>
      </c>
      <c r="J5897" s="12">
        <v>0</v>
      </c>
      <c r="K5897" s="12">
        <v>0</v>
      </c>
      <c r="L5897" s="12">
        <v>0</v>
      </c>
      <c r="M5897" s="12">
        <v>0</v>
      </c>
      <c r="N5897" s="12">
        <v>0</v>
      </c>
    </row>
    <row r="5898" spans="1:14">
      <c r="A5898" s="20" t="s">
        <v>1642</v>
      </c>
      <c r="B5898" s="12">
        <v>100</v>
      </c>
      <c r="C5898" s="12">
        <v>100</v>
      </c>
      <c r="D5898" s="12" t="s">
        <v>1325</v>
      </c>
      <c r="E5898" s="12">
        <v>100</v>
      </c>
      <c r="F5898" s="73">
        <v>30</v>
      </c>
      <c r="G5898" s="73">
        <v>60</v>
      </c>
      <c r="H5898" s="12">
        <v>0</v>
      </c>
      <c r="I5898" s="12">
        <v>246</v>
      </c>
      <c r="J5898" s="12">
        <v>0</v>
      </c>
      <c r="K5898" s="12">
        <v>0</v>
      </c>
      <c r="L5898" s="12">
        <v>0</v>
      </c>
      <c r="M5898" s="12">
        <v>0</v>
      </c>
      <c r="N5898" s="12">
        <v>0</v>
      </c>
    </row>
    <row r="5899" spans="1:14">
      <c r="A5899" s="20" t="s">
        <v>1642</v>
      </c>
      <c r="B5899" s="12">
        <v>100</v>
      </c>
      <c r="C5899" s="12">
        <v>100</v>
      </c>
      <c r="D5899" s="12" t="s">
        <v>1341</v>
      </c>
      <c r="E5899" s="12">
        <v>100</v>
      </c>
      <c r="F5899" s="73">
        <v>3</v>
      </c>
      <c r="G5899" s="73">
        <v>60</v>
      </c>
      <c r="H5899" s="12">
        <v>0</v>
      </c>
      <c r="I5899" s="12">
        <v>246</v>
      </c>
      <c r="J5899" s="12">
        <v>0</v>
      </c>
      <c r="K5899" s="12">
        <v>0</v>
      </c>
      <c r="L5899" s="12">
        <v>0</v>
      </c>
      <c r="M5899" s="12">
        <v>0</v>
      </c>
      <c r="N5899" s="12">
        <v>0</v>
      </c>
    </row>
    <row r="5900" spans="1:14">
      <c r="A5900" s="20" t="s">
        <v>1642</v>
      </c>
      <c r="B5900" s="12">
        <v>100</v>
      </c>
      <c r="C5900" s="12">
        <v>100</v>
      </c>
      <c r="D5900" s="12" t="s">
        <v>609</v>
      </c>
      <c r="E5900" s="12">
        <v>100</v>
      </c>
      <c r="F5900" s="73">
        <v>3</v>
      </c>
      <c r="G5900" s="73">
        <v>60</v>
      </c>
      <c r="H5900" s="12">
        <v>0</v>
      </c>
      <c r="I5900" s="12">
        <v>246</v>
      </c>
      <c r="J5900" s="12">
        <v>0</v>
      </c>
      <c r="K5900" s="12">
        <v>0</v>
      </c>
      <c r="L5900" s="12">
        <v>0</v>
      </c>
      <c r="M5900" s="12">
        <v>0</v>
      </c>
      <c r="N5900" s="12">
        <v>0</v>
      </c>
    </row>
    <row r="5901" spans="1:14">
      <c r="A5901" s="20" t="s">
        <v>1641</v>
      </c>
      <c r="B5901" s="12">
        <v>138</v>
      </c>
      <c r="C5901" s="12">
        <v>116</v>
      </c>
      <c r="D5901" s="12" t="s">
        <v>632</v>
      </c>
      <c r="E5901" s="12">
        <v>50</v>
      </c>
      <c r="F5901" s="73">
        <v>5</v>
      </c>
      <c r="G5901" s="21">
        <v>15</v>
      </c>
      <c r="H5901" s="12">
        <v>0</v>
      </c>
      <c r="I5901" s="12">
        <v>246</v>
      </c>
      <c r="J5901" s="12">
        <v>0</v>
      </c>
      <c r="K5901" s="12">
        <v>0</v>
      </c>
      <c r="L5901" s="12">
        <v>0</v>
      </c>
      <c r="M5901" s="12">
        <v>0</v>
      </c>
      <c r="N5901" s="12">
        <v>0</v>
      </c>
    </row>
    <row r="5902" spans="1:14">
      <c r="A5902" s="20" t="s">
        <v>1642</v>
      </c>
      <c r="B5902" s="12">
        <v>138</v>
      </c>
      <c r="C5902" s="12">
        <v>116</v>
      </c>
      <c r="D5902" s="12" t="s">
        <v>610</v>
      </c>
      <c r="E5902" s="12">
        <v>50</v>
      </c>
      <c r="F5902" s="73">
        <v>5</v>
      </c>
      <c r="G5902" s="21">
        <v>15</v>
      </c>
      <c r="H5902" s="12">
        <v>0</v>
      </c>
      <c r="I5902" s="12">
        <v>246</v>
      </c>
      <c r="J5902" s="12">
        <v>0</v>
      </c>
      <c r="K5902" s="12">
        <v>0</v>
      </c>
      <c r="L5902" s="12">
        <v>0</v>
      </c>
      <c r="M5902" s="12">
        <v>0</v>
      </c>
      <c r="N5902" s="12">
        <v>0</v>
      </c>
    </row>
    <row r="5903" spans="1:14">
      <c r="A5903" s="20" t="s">
        <v>1642</v>
      </c>
      <c r="B5903" s="12">
        <v>138</v>
      </c>
      <c r="C5903" s="12">
        <v>116</v>
      </c>
      <c r="D5903" s="12" t="s">
        <v>1325</v>
      </c>
      <c r="E5903" s="12">
        <v>50</v>
      </c>
      <c r="F5903" s="73">
        <v>5</v>
      </c>
      <c r="G5903" s="21">
        <v>15</v>
      </c>
      <c r="H5903" s="12">
        <v>0</v>
      </c>
      <c r="I5903" s="12">
        <v>246</v>
      </c>
      <c r="J5903" s="12">
        <v>0</v>
      </c>
      <c r="K5903" s="12">
        <v>0</v>
      </c>
      <c r="L5903" s="12">
        <v>0</v>
      </c>
      <c r="M5903" s="12">
        <v>0</v>
      </c>
      <c r="N5903" s="12">
        <v>0</v>
      </c>
    </row>
    <row r="5904" spans="1:14">
      <c r="A5904" s="20" t="s">
        <v>1642</v>
      </c>
      <c r="B5904" s="12">
        <v>138</v>
      </c>
      <c r="C5904" s="12">
        <v>116</v>
      </c>
      <c r="D5904" s="12" t="s">
        <v>2362</v>
      </c>
      <c r="E5904" s="12">
        <v>50</v>
      </c>
      <c r="F5904" s="73">
        <v>3</v>
      </c>
      <c r="G5904" s="21">
        <v>15</v>
      </c>
      <c r="H5904" s="12">
        <v>0</v>
      </c>
      <c r="I5904" s="12">
        <v>246</v>
      </c>
      <c r="J5904" s="12">
        <v>0</v>
      </c>
      <c r="K5904" s="12">
        <v>0</v>
      </c>
      <c r="L5904" s="12">
        <v>0</v>
      </c>
      <c r="M5904" s="12">
        <v>0</v>
      </c>
      <c r="N5904" s="12">
        <v>0</v>
      </c>
    </row>
    <row r="5905" spans="1:14">
      <c r="A5905" s="20" t="s">
        <v>1642</v>
      </c>
      <c r="B5905" s="12">
        <v>138</v>
      </c>
      <c r="C5905" s="12">
        <v>116</v>
      </c>
      <c r="D5905" s="12" t="s">
        <v>2379</v>
      </c>
      <c r="E5905" s="12">
        <v>50</v>
      </c>
      <c r="F5905" s="73">
        <v>3</v>
      </c>
      <c r="G5905" s="21">
        <v>15</v>
      </c>
      <c r="H5905" s="12">
        <v>0</v>
      </c>
      <c r="I5905" s="12">
        <v>246</v>
      </c>
      <c r="J5905" s="12">
        <v>0</v>
      </c>
      <c r="K5905" s="12">
        <v>0</v>
      </c>
      <c r="L5905" s="12">
        <v>0</v>
      </c>
      <c r="M5905" s="12">
        <v>0</v>
      </c>
      <c r="N5905" s="12">
        <v>0</v>
      </c>
    </row>
    <row r="5906" spans="1:14">
      <c r="A5906" s="20" t="s">
        <v>1641</v>
      </c>
      <c r="B5906" s="12">
        <v>35</v>
      </c>
      <c r="C5906" s="12">
        <v>150</v>
      </c>
      <c r="D5906" s="12" t="s">
        <v>632</v>
      </c>
      <c r="E5906" s="12">
        <v>30</v>
      </c>
      <c r="F5906" s="73">
        <v>5</v>
      </c>
      <c r="G5906" s="21">
        <v>15</v>
      </c>
      <c r="H5906" s="12">
        <v>0</v>
      </c>
      <c r="I5906" s="12">
        <v>246</v>
      </c>
      <c r="J5906" s="12">
        <v>0</v>
      </c>
      <c r="K5906" s="12">
        <v>0</v>
      </c>
      <c r="L5906" s="12">
        <v>0</v>
      </c>
      <c r="M5906" s="12">
        <v>0</v>
      </c>
      <c r="N5906" s="12">
        <v>0</v>
      </c>
    </row>
    <row r="5907" spans="1:14">
      <c r="A5907" s="20" t="s">
        <v>1642</v>
      </c>
      <c r="B5907" s="12">
        <v>35</v>
      </c>
      <c r="C5907" s="12">
        <v>150</v>
      </c>
      <c r="D5907" s="12" t="s">
        <v>610</v>
      </c>
      <c r="E5907" s="12">
        <v>30</v>
      </c>
      <c r="F5907" s="73">
        <v>5</v>
      </c>
      <c r="G5907" s="21">
        <v>15</v>
      </c>
      <c r="H5907" s="12">
        <v>0</v>
      </c>
      <c r="I5907" s="12">
        <v>246</v>
      </c>
      <c r="J5907" s="12">
        <v>0</v>
      </c>
      <c r="K5907" s="12">
        <v>0</v>
      </c>
      <c r="L5907" s="12">
        <v>0</v>
      </c>
      <c r="M5907" s="12">
        <v>0</v>
      </c>
      <c r="N5907" s="12">
        <v>0</v>
      </c>
    </row>
    <row r="5908" spans="1:14">
      <c r="A5908" s="20" t="s">
        <v>1642</v>
      </c>
      <c r="B5908" s="12">
        <v>35</v>
      </c>
      <c r="C5908" s="12">
        <v>150</v>
      </c>
      <c r="D5908" s="12" t="s">
        <v>1325</v>
      </c>
      <c r="E5908" s="12">
        <v>30</v>
      </c>
      <c r="F5908" s="73">
        <v>5</v>
      </c>
      <c r="G5908" s="21">
        <v>15</v>
      </c>
      <c r="H5908" s="12">
        <v>0</v>
      </c>
      <c r="I5908" s="12">
        <v>246</v>
      </c>
      <c r="J5908" s="12">
        <v>0</v>
      </c>
      <c r="K5908" s="12">
        <v>0</v>
      </c>
      <c r="L5908" s="12">
        <v>0</v>
      </c>
      <c r="M5908" s="12">
        <v>0</v>
      </c>
      <c r="N5908" s="12">
        <v>0</v>
      </c>
    </row>
    <row r="5909" spans="1:14">
      <c r="A5909" s="20" t="s">
        <v>1642</v>
      </c>
      <c r="B5909" s="12">
        <v>35</v>
      </c>
      <c r="C5909" s="12">
        <v>150</v>
      </c>
      <c r="D5909" s="12" t="s">
        <v>2362</v>
      </c>
      <c r="E5909" s="12">
        <v>30</v>
      </c>
      <c r="F5909" s="73">
        <v>3</v>
      </c>
      <c r="G5909" s="21">
        <v>15</v>
      </c>
      <c r="H5909" s="12">
        <v>0</v>
      </c>
      <c r="I5909" s="12">
        <v>246</v>
      </c>
      <c r="J5909" s="12">
        <v>0</v>
      </c>
      <c r="K5909" s="12">
        <v>0</v>
      </c>
      <c r="L5909" s="12">
        <v>0</v>
      </c>
      <c r="M5909" s="12">
        <v>0</v>
      </c>
      <c r="N5909" s="12">
        <v>0</v>
      </c>
    </row>
    <row r="5910" spans="1:14">
      <c r="A5910" s="20" t="s">
        <v>1642</v>
      </c>
      <c r="B5910" s="12">
        <v>35</v>
      </c>
      <c r="C5910" s="12">
        <v>150</v>
      </c>
      <c r="D5910" s="12" t="s">
        <v>2363</v>
      </c>
      <c r="E5910" s="12">
        <v>30</v>
      </c>
      <c r="F5910" s="73">
        <v>3</v>
      </c>
      <c r="G5910" s="21">
        <v>15</v>
      </c>
      <c r="H5910" s="12">
        <v>0</v>
      </c>
      <c r="I5910" s="12">
        <v>246</v>
      </c>
      <c r="J5910" s="12">
        <v>0</v>
      </c>
      <c r="K5910" s="12">
        <v>0</v>
      </c>
      <c r="L5910" s="12">
        <v>0</v>
      </c>
      <c r="M5910" s="12">
        <v>0</v>
      </c>
      <c r="N5910" s="12">
        <v>0</v>
      </c>
    </row>
    <row r="5911" spans="1:14">
      <c r="A5911" s="20" t="s">
        <v>1641</v>
      </c>
      <c r="B5911" s="12">
        <v>50</v>
      </c>
      <c r="C5911" s="12">
        <v>50</v>
      </c>
      <c r="D5911" s="12" t="s">
        <v>632</v>
      </c>
      <c r="E5911" s="12">
        <v>20</v>
      </c>
      <c r="F5911" s="73">
        <v>5</v>
      </c>
      <c r="G5911" s="21">
        <v>15</v>
      </c>
      <c r="H5911" s="12">
        <v>0</v>
      </c>
      <c r="I5911" s="12">
        <v>246</v>
      </c>
      <c r="J5911" s="12">
        <v>0</v>
      </c>
      <c r="K5911" s="12">
        <v>0</v>
      </c>
      <c r="L5911" s="12">
        <v>0</v>
      </c>
      <c r="M5911" s="12">
        <v>0</v>
      </c>
      <c r="N5911" s="12">
        <v>0</v>
      </c>
    </row>
    <row r="5912" spans="1:14">
      <c r="A5912" s="20" t="s">
        <v>1642</v>
      </c>
      <c r="B5912" s="12">
        <v>50</v>
      </c>
      <c r="C5912" s="12">
        <v>50</v>
      </c>
      <c r="D5912" s="12" t="s">
        <v>610</v>
      </c>
      <c r="E5912" s="12">
        <v>20</v>
      </c>
      <c r="F5912" s="73">
        <v>5</v>
      </c>
      <c r="G5912" s="21">
        <v>15</v>
      </c>
      <c r="H5912" s="12">
        <v>0</v>
      </c>
      <c r="I5912" s="12">
        <v>246</v>
      </c>
      <c r="J5912" s="12">
        <v>0</v>
      </c>
      <c r="K5912" s="12">
        <v>0</v>
      </c>
      <c r="L5912" s="12">
        <v>0</v>
      </c>
      <c r="M5912" s="12">
        <v>0</v>
      </c>
      <c r="N5912" s="12">
        <v>0</v>
      </c>
    </row>
    <row r="5913" spans="1:14">
      <c r="A5913" s="20" t="s">
        <v>1642</v>
      </c>
      <c r="B5913" s="12">
        <v>50</v>
      </c>
      <c r="C5913" s="12">
        <v>50</v>
      </c>
      <c r="D5913" s="12" t="s">
        <v>1325</v>
      </c>
      <c r="E5913" s="12">
        <v>20</v>
      </c>
      <c r="F5913" s="73">
        <v>5</v>
      </c>
      <c r="G5913" s="21">
        <v>15</v>
      </c>
      <c r="H5913" s="12">
        <v>0</v>
      </c>
      <c r="I5913" s="12">
        <v>246</v>
      </c>
      <c r="J5913" s="12">
        <v>0</v>
      </c>
      <c r="K5913" s="12">
        <v>0</v>
      </c>
      <c r="L5913" s="12">
        <v>0</v>
      </c>
      <c r="M5913" s="12">
        <v>0</v>
      </c>
      <c r="N5913" s="12">
        <v>0</v>
      </c>
    </row>
    <row r="5914" spans="1:14">
      <c r="A5914" s="20" t="s">
        <v>1642</v>
      </c>
      <c r="B5914" s="12">
        <v>50</v>
      </c>
      <c r="C5914" s="12">
        <v>50</v>
      </c>
      <c r="D5914" s="12" t="s">
        <v>2380</v>
      </c>
      <c r="E5914" s="12">
        <v>20</v>
      </c>
      <c r="F5914" s="73">
        <v>3</v>
      </c>
      <c r="G5914" s="21">
        <v>15</v>
      </c>
      <c r="H5914" s="12">
        <v>0</v>
      </c>
      <c r="I5914" s="12">
        <v>246</v>
      </c>
      <c r="J5914" s="12">
        <v>0</v>
      </c>
      <c r="K5914" s="12">
        <v>0</v>
      </c>
      <c r="L5914" s="12">
        <v>0</v>
      </c>
      <c r="M5914" s="12">
        <v>0</v>
      </c>
      <c r="N5914" s="12">
        <v>0</v>
      </c>
    </row>
    <row r="5915" spans="1:14">
      <c r="A5915" s="20" t="s">
        <v>1642</v>
      </c>
      <c r="B5915" s="12">
        <v>50</v>
      </c>
      <c r="C5915" s="12">
        <v>50</v>
      </c>
      <c r="D5915" s="12" t="s">
        <v>2363</v>
      </c>
      <c r="E5915" s="12">
        <v>20</v>
      </c>
      <c r="F5915" s="73">
        <v>3</v>
      </c>
      <c r="G5915" s="21">
        <v>15</v>
      </c>
      <c r="H5915" s="12">
        <v>0</v>
      </c>
      <c r="I5915" s="12">
        <v>246</v>
      </c>
      <c r="J5915" s="12">
        <v>0</v>
      </c>
      <c r="K5915" s="12">
        <v>0</v>
      </c>
      <c r="L5915" s="12">
        <v>0</v>
      </c>
      <c r="M5915" s="12">
        <v>0</v>
      </c>
      <c r="N5915" s="12">
        <v>0</v>
      </c>
    </row>
    <row r="5916" spans="1:14">
      <c r="A5916" s="20" t="s">
        <v>1641</v>
      </c>
      <c r="B5916" s="12">
        <v>164</v>
      </c>
      <c r="C5916" s="12">
        <v>35</v>
      </c>
      <c r="D5916" s="12" t="s">
        <v>632</v>
      </c>
      <c r="E5916" s="12">
        <v>20</v>
      </c>
      <c r="F5916" s="73">
        <v>5</v>
      </c>
      <c r="G5916" s="21">
        <v>15</v>
      </c>
      <c r="H5916" s="12">
        <v>0</v>
      </c>
      <c r="I5916" s="12">
        <v>246</v>
      </c>
      <c r="J5916" s="12">
        <v>0</v>
      </c>
      <c r="K5916" s="12">
        <v>0</v>
      </c>
      <c r="L5916" s="12">
        <v>0</v>
      </c>
      <c r="M5916" s="12">
        <v>0</v>
      </c>
      <c r="N5916" s="12">
        <v>0</v>
      </c>
    </row>
    <row r="5917" spans="1:14">
      <c r="A5917" s="20" t="s">
        <v>1642</v>
      </c>
      <c r="B5917" s="12">
        <v>164</v>
      </c>
      <c r="C5917" s="12">
        <v>35</v>
      </c>
      <c r="D5917" s="12" t="s">
        <v>610</v>
      </c>
      <c r="E5917" s="12">
        <v>20</v>
      </c>
      <c r="F5917" s="73">
        <v>5</v>
      </c>
      <c r="G5917" s="21">
        <v>15</v>
      </c>
      <c r="H5917" s="12">
        <v>0</v>
      </c>
      <c r="I5917" s="12">
        <v>246</v>
      </c>
      <c r="J5917" s="12">
        <v>0</v>
      </c>
      <c r="K5917" s="12">
        <v>0</v>
      </c>
      <c r="L5917" s="12">
        <v>0</v>
      </c>
      <c r="M5917" s="12">
        <v>0</v>
      </c>
      <c r="N5917" s="12">
        <v>0</v>
      </c>
    </row>
    <row r="5918" spans="1:14">
      <c r="A5918" s="20" t="s">
        <v>1642</v>
      </c>
      <c r="B5918" s="12">
        <v>164</v>
      </c>
      <c r="C5918" s="12">
        <v>35</v>
      </c>
      <c r="D5918" s="12" t="s">
        <v>1325</v>
      </c>
      <c r="E5918" s="12">
        <v>20</v>
      </c>
      <c r="F5918" s="73">
        <v>5</v>
      </c>
      <c r="G5918" s="21">
        <v>15</v>
      </c>
      <c r="H5918" s="12">
        <v>0</v>
      </c>
      <c r="I5918" s="12">
        <v>246</v>
      </c>
      <c r="J5918" s="12">
        <v>0</v>
      </c>
      <c r="K5918" s="12">
        <v>0</v>
      </c>
      <c r="L5918" s="12">
        <v>0</v>
      </c>
      <c r="M5918" s="12">
        <v>0</v>
      </c>
      <c r="N5918" s="12">
        <v>0</v>
      </c>
    </row>
    <row r="5919" spans="1:14">
      <c r="A5919" s="20" t="s">
        <v>1642</v>
      </c>
      <c r="B5919" s="12">
        <v>164</v>
      </c>
      <c r="C5919" s="12">
        <v>35</v>
      </c>
      <c r="D5919" s="12" t="s">
        <v>2381</v>
      </c>
      <c r="E5919" s="12">
        <v>20</v>
      </c>
      <c r="F5919" s="73">
        <v>3</v>
      </c>
      <c r="G5919" s="21">
        <v>15</v>
      </c>
      <c r="H5919" s="12">
        <v>0</v>
      </c>
      <c r="I5919" s="12">
        <v>246</v>
      </c>
      <c r="J5919" s="12">
        <v>0</v>
      </c>
      <c r="K5919" s="12">
        <v>0</v>
      </c>
      <c r="L5919" s="12">
        <v>0</v>
      </c>
      <c r="M5919" s="12">
        <v>0</v>
      </c>
      <c r="N5919" s="12">
        <v>0</v>
      </c>
    </row>
    <row r="5920" spans="1:14">
      <c r="A5920" s="20" t="s">
        <v>1642</v>
      </c>
      <c r="B5920" s="12">
        <v>164</v>
      </c>
      <c r="C5920" s="12">
        <v>35</v>
      </c>
      <c r="D5920" s="12" t="s">
        <v>2363</v>
      </c>
      <c r="E5920" s="12">
        <v>20</v>
      </c>
      <c r="F5920" s="73">
        <v>3</v>
      </c>
      <c r="G5920" s="21">
        <v>15</v>
      </c>
      <c r="H5920" s="12">
        <v>0</v>
      </c>
      <c r="I5920" s="12">
        <v>246</v>
      </c>
      <c r="J5920" s="12">
        <v>0</v>
      </c>
      <c r="K5920" s="12">
        <v>0</v>
      </c>
      <c r="L5920" s="12">
        <v>0</v>
      </c>
      <c r="M5920" s="12">
        <v>0</v>
      </c>
      <c r="N5920" s="12">
        <v>0</v>
      </c>
    </row>
    <row r="5922" spans="1:14">
      <c r="A5922" s="11" t="s">
        <v>1643</v>
      </c>
    </row>
    <row r="5923" spans="1:14">
      <c r="A5923" s="20" t="s">
        <v>1644</v>
      </c>
      <c r="B5923" s="12">
        <v>150</v>
      </c>
      <c r="C5923" s="12">
        <v>150</v>
      </c>
      <c r="D5923" s="12" t="s">
        <v>612</v>
      </c>
      <c r="E5923" s="12">
        <v>140</v>
      </c>
      <c r="F5923" s="73">
        <v>20</v>
      </c>
      <c r="G5923" s="73">
        <v>60</v>
      </c>
      <c r="H5923" s="12">
        <v>0</v>
      </c>
      <c r="I5923" s="12">
        <v>246</v>
      </c>
      <c r="J5923" s="12">
        <v>0</v>
      </c>
      <c r="K5923" s="12">
        <v>0</v>
      </c>
      <c r="L5923" s="12">
        <v>0</v>
      </c>
      <c r="M5923" s="12">
        <v>0</v>
      </c>
      <c r="N5923" s="12">
        <v>0</v>
      </c>
    </row>
    <row r="5924" spans="1:14">
      <c r="A5924" s="20" t="s">
        <v>1645</v>
      </c>
      <c r="B5924" s="12">
        <v>150</v>
      </c>
      <c r="C5924" s="12">
        <v>150</v>
      </c>
      <c r="D5924" s="12" t="s">
        <v>610</v>
      </c>
      <c r="E5924" s="12">
        <v>140</v>
      </c>
      <c r="F5924" s="73">
        <v>20</v>
      </c>
      <c r="G5924" s="73">
        <v>60</v>
      </c>
      <c r="H5924" s="12">
        <v>0</v>
      </c>
      <c r="I5924" s="12">
        <v>246</v>
      </c>
      <c r="J5924" s="12">
        <v>0</v>
      </c>
      <c r="K5924" s="12">
        <v>0</v>
      </c>
      <c r="L5924" s="12">
        <v>0</v>
      </c>
      <c r="M5924" s="12">
        <v>0</v>
      </c>
      <c r="N5924" s="12">
        <v>0</v>
      </c>
    </row>
    <row r="5925" spans="1:14">
      <c r="A5925" s="20" t="s">
        <v>1645</v>
      </c>
      <c r="B5925" s="12">
        <v>150</v>
      </c>
      <c r="C5925" s="12">
        <v>150</v>
      </c>
      <c r="D5925" s="12" t="s">
        <v>1325</v>
      </c>
      <c r="E5925" s="12">
        <v>140</v>
      </c>
      <c r="F5925" s="73">
        <v>20</v>
      </c>
      <c r="G5925" s="73">
        <v>60</v>
      </c>
      <c r="H5925" s="12">
        <v>0</v>
      </c>
      <c r="I5925" s="12">
        <v>246</v>
      </c>
      <c r="J5925" s="12">
        <v>0</v>
      </c>
      <c r="K5925" s="12">
        <v>0</v>
      </c>
      <c r="L5925" s="12">
        <v>0</v>
      </c>
      <c r="M5925" s="12">
        <v>0</v>
      </c>
      <c r="N5925" s="12">
        <v>0</v>
      </c>
    </row>
    <row r="5926" spans="1:14">
      <c r="A5926" s="20" t="s">
        <v>1645</v>
      </c>
      <c r="B5926" s="12">
        <v>150</v>
      </c>
      <c r="C5926" s="12">
        <v>150</v>
      </c>
      <c r="D5926" s="12" t="s">
        <v>608</v>
      </c>
      <c r="E5926" s="12">
        <v>140</v>
      </c>
      <c r="F5926" s="73">
        <v>20</v>
      </c>
      <c r="G5926" s="73">
        <v>60</v>
      </c>
      <c r="H5926" s="12">
        <v>0</v>
      </c>
      <c r="I5926" s="12">
        <v>246</v>
      </c>
      <c r="J5926" s="12">
        <v>0</v>
      </c>
      <c r="K5926" s="12">
        <v>0</v>
      </c>
      <c r="L5926" s="12">
        <v>0</v>
      </c>
      <c r="M5926" s="12">
        <v>0</v>
      </c>
      <c r="N5926" s="12">
        <v>0</v>
      </c>
    </row>
    <row r="5927" spans="1:14">
      <c r="A5927" s="20" t="s">
        <v>1645</v>
      </c>
      <c r="B5927" s="12">
        <v>150</v>
      </c>
      <c r="C5927" s="12">
        <v>150</v>
      </c>
      <c r="D5927" s="12" t="s">
        <v>606</v>
      </c>
      <c r="E5927" s="12">
        <v>140</v>
      </c>
      <c r="F5927" s="73">
        <v>20</v>
      </c>
      <c r="G5927" s="73">
        <v>60</v>
      </c>
      <c r="H5927" s="12">
        <v>0</v>
      </c>
      <c r="I5927" s="12">
        <v>246</v>
      </c>
      <c r="J5927" s="12">
        <v>0</v>
      </c>
      <c r="K5927" s="12">
        <v>0</v>
      </c>
      <c r="L5927" s="12">
        <v>0</v>
      </c>
      <c r="M5927" s="12">
        <v>0</v>
      </c>
      <c r="N5927" s="12">
        <v>0</v>
      </c>
    </row>
    <row r="5928" spans="1:14">
      <c r="A5928" s="20" t="s">
        <v>1645</v>
      </c>
      <c r="B5928" s="12">
        <v>150</v>
      </c>
      <c r="C5928" s="12">
        <v>150</v>
      </c>
      <c r="D5928" s="12" t="s">
        <v>611</v>
      </c>
      <c r="E5928" s="12">
        <v>140</v>
      </c>
      <c r="F5928" s="73">
        <v>3</v>
      </c>
      <c r="G5928" s="73">
        <v>60</v>
      </c>
      <c r="H5928" s="12">
        <v>0</v>
      </c>
      <c r="I5928" s="12">
        <v>246</v>
      </c>
      <c r="J5928" s="12">
        <v>0</v>
      </c>
      <c r="K5928" s="12">
        <v>0</v>
      </c>
      <c r="L5928" s="12">
        <v>0</v>
      </c>
      <c r="M5928" s="12">
        <v>0</v>
      </c>
      <c r="N5928" s="12">
        <v>0</v>
      </c>
    </row>
    <row r="5929" spans="1:14">
      <c r="A5929" s="20" t="s">
        <v>1645</v>
      </c>
      <c r="B5929" s="12">
        <v>150</v>
      </c>
      <c r="C5929" s="12">
        <v>150</v>
      </c>
      <c r="D5929" s="12" t="s">
        <v>1341</v>
      </c>
      <c r="E5929" s="12">
        <v>140</v>
      </c>
      <c r="F5929" s="73">
        <v>3</v>
      </c>
      <c r="G5929" s="73">
        <v>60</v>
      </c>
      <c r="H5929" s="12">
        <v>0</v>
      </c>
      <c r="I5929" s="12">
        <v>246</v>
      </c>
      <c r="J5929" s="12">
        <v>0</v>
      </c>
      <c r="K5929" s="12">
        <v>0</v>
      </c>
      <c r="L5929" s="12">
        <v>0</v>
      </c>
      <c r="M5929" s="12">
        <v>0</v>
      </c>
      <c r="N5929" s="12">
        <v>0</v>
      </c>
    </row>
    <row r="5930" spans="1:14">
      <c r="A5930" s="20" t="s">
        <v>1645</v>
      </c>
      <c r="B5930" s="12">
        <v>150</v>
      </c>
      <c r="C5930" s="12">
        <v>150</v>
      </c>
      <c r="D5930" s="12" t="s">
        <v>609</v>
      </c>
      <c r="E5930" s="12">
        <v>140</v>
      </c>
      <c r="F5930" s="73">
        <v>3</v>
      </c>
      <c r="G5930" s="73">
        <v>60</v>
      </c>
      <c r="H5930" s="12">
        <v>0</v>
      </c>
      <c r="I5930" s="12">
        <v>246</v>
      </c>
      <c r="J5930" s="12">
        <v>0</v>
      </c>
      <c r="K5930" s="12">
        <v>0</v>
      </c>
      <c r="L5930" s="12">
        <v>0</v>
      </c>
      <c r="M5930" s="12">
        <v>0</v>
      </c>
      <c r="N5930" s="12">
        <v>0</v>
      </c>
    </row>
    <row r="5931" spans="1:14">
      <c r="A5931" s="20" t="s">
        <v>1644</v>
      </c>
      <c r="B5931" s="12">
        <v>238</v>
      </c>
      <c r="C5931" s="12">
        <v>120</v>
      </c>
      <c r="D5931" s="12" t="s">
        <v>612</v>
      </c>
      <c r="E5931" s="12">
        <v>40</v>
      </c>
      <c r="F5931" s="73">
        <v>3</v>
      </c>
      <c r="G5931" s="21">
        <v>15</v>
      </c>
      <c r="H5931" s="12">
        <v>0</v>
      </c>
      <c r="I5931" s="12">
        <v>246</v>
      </c>
      <c r="J5931" s="12">
        <v>0</v>
      </c>
      <c r="K5931" s="12">
        <v>0</v>
      </c>
      <c r="L5931" s="12">
        <v>0</v>
      </c>
      <c r="M5931" s="12">
        <v>0</v>
      </c>
      <c r="N5931" s="12">
        <v>0</v>
      </c>
    </row>
    <row r="5932" spans="1:14">
      <c r="A5932" s="20" t="s">
        <v>1645</v>
      </c>
      <c r="B5932" s="12">
        <v>238</v>
      </c>
      <c r="C5932" s="12">
        <v>120</v>
      </c>
      <c r="D5932" s="12" t="s">
        <v>610</v>
      </c>
      <c r="E5932" s="12">
        <v>40</v>
      </c>
      <c r="F5932" s="73">
        <v>3</v>
      </c>
      <c r="G5932" s="21">
        <v>15</v>
      </c>
      <c r="H5932" s="12">
        <v>0</v>
      </c>
      <c r="I5932" s="12">
        <v>246</v>
      </c>
      <c r="J5932" s="12">
        <v>0</v>
      </c>
      <c r="K5932" s="12">
        <v>0</v>
      </c>
      <c r="L5932" s="12">
        <v>0</v>
      </c>
      <c r="M5932" s="12">
        <v>0</v>
      </c>
      <c r="N5932" s="12">
        <v>0</v>
      </c>
    </row>
    <row r="5933" spans="1:14">
      <c r="A5933" s="20" t="s">
        <v>1645</v>
      </c>
      <c r="B5933" s="12">
        <v>238</v>
      </c>
      <c r="C5933" s="12">
        <v>120</v>
      </c>
      <c r="D5933" s="12" t="s">
        <v>1325</v>
      </c>
      <c r="E5933" s="12">
        <v>40</v>
      </c>
      <c r="F5933" s="73">
        <v>3</v>
      </c>
      <c r="G5933" s="21">
        <v>15</v>
      </c>
      <c r="H5933" s="12">
        <v>0</v>
      </c>
      <c r="I5933" s="12">
        <v>246</v>
      </c>
      <c r="J5933" s="12">
        <v>0</v>
      </c>
      <c r="K5933" s="12">
        <v>0</v>
      </c>
      <c r="L5933" s="12">
        <v>0</v>
      </c>
      <c r="M5933" s="12">
        <v>0</v>
      </c>
      <c r="N5933" s="12">
        <v>0</v>
      </c>
    </row>
    <row r="5934" spans="1:14">
      <c r="A5934" s="20" t="s">
        <v>1645</v>
      </c>
      <c r="B5934" s="12">
        <v>238</v>
      </c>
      <c r="C5934" s="12">
        <v>120</v>
      </c>
      <c r="D5934" s="12" t="s">
        <v>608</v>
      </c>
      <c r="E5934" s="12">
        <v>40</v>
      </c>
      <c r="F5934" s="73">
        <v>3</v>
      </c>
      <c r="G5934" s="21">
        <v>15</v>
      </c>
      <c r="H5934" s="12">
        <v>0</v>
      </c>
      <c r="I5934" s="12">
        <v>246</v>
      </c>
      <c r="J5934" s="12">
        <v>0</v>
      </c>
      <c r="K5934" s="12">
        <v>0</v>
      </c>
      <c r="L5934" s="12">
        <v>0</v>
      </c>
      <c r="M5934" s="12">
        <v>0</v>
      </c>
      <c r="N5934" s="12">
        <v>0</v>
      </c>
    </row>
    <row r="5935" spans="1:14">
      <c r="A5935" s="20" t="s">
        <v>1645</v>
      </c>
      <c r="B5935" s="12">
        <v>238</v>
      </c>
      <c r="C5935" s="12">
        <v>120</v>
      </c>
      <c r="D5935" s="12" t="s">
        <v>606</v>
      </c>
      <c r="E5935" s="12">
        <v>40</v>
      </c>
      <c r="F5935" s="73">
        <v>3</v>
      </c>
      <c r="G5935" s="21">
        <v>15</v>
      </c>
      <c r="H5935" s="12">
        <v>0</v>
      </c>
      <c r="I5935" s="12">
        <v>246</v>
      </c>
      <c r="J5935" s="12">
        <v>0</v>
      </c>
      <c r="K5935" s="12">
        <v>0</v>
      </c>
      <c r="L5935" s="12">
        <v>0</v>
      </c>
      <c r="M5935" s="12">
        <v>0</v>
      </c>
      <c r="N5935" s="12">
        <v>0</v>
      </c>
    </row>
    <row r="5936" spans="1:14">
      <c r="A5936" s="20" t="s">
        <v>1645</v>
      </c>
      <c r="B5936" s="12">
        <v>238</v>
      </c>
      <c r="C5936" s="12">
        <v>120</v>
      </c>
      <c r="D5936" s="12" t="s">
        <v>2382</v>
      </c>
      <c r="E5936" s="12">
        <v>40</v>
      </c>
      <c r="F5936" s="73">
        <v>3</v>
      </c>
      <c r="G5936" s="21">
        <v>15</v>
      </c>
      <c r="H5936" s="12">
        <v>0</v>
      </c>
      <c r="I5936" s="12">
        <v>246</v>
      </c>
      <c r="J5936" s="12">
        <v>0</v>
      </c>
      <c r="K5936" s="12">
        <v>0</v>
      </c>
      <c r="L5936" s="12">
        <v>0</v>
      </c>
      <c r="M5936" s="12">
        <v>0</v>
      </c>
      <c r="N5936" s="12">
        <v>0</v>
      </c>
    </row>
    <row r="5937" spans="1:14">
      <c r="A5937" s="20" t="s">
        <v>1645</v>
      </c>
      <c r="B5937" s="12">
        <v>238</v>
      </c>
      <c r="C5937" s="12">
        <v>120</v>
      </c>
      <c r="D5937" s="12" t="s">
        <v>2381</v>
      </c>
      <c r="E5937" s="12">
        <v>40</v>
      </c>
      <c r="F5937" s="73">
        <v>3</v>
      </c>
      <c r="G5937" s="21">
        <v>15</v>
      </c>
      <c r="H5937" s="12">
        <v>0</v>
      </c>
      <c r="I5937" s="12">
        <v>246</v>
      </c>
      <c r="J5937" s="12">
        <v>0</v>
      </c>
      <c r="K5937" s="12">
        <v>0</v>
      </c>
      <c r="L5937" s="12">
        <v>0</v>
      </c>
      <c r="M5937" s="12">
        <v>0</v>
      </c>
      <c r="N5937" s="12">
        <v>0</v>
      </c>
    </row>
    <row r="5938" spans="1:14">
      <c r="A5938" s="20" t="s">
        <v>1645</v>
      </c>
      <c r="B5938" s="12">
        <v>238</v>
      </c>
      <c r="C5938" s="12">
        <v>120</v>
      </c>
      <c r="D5938" s="12" t="s">
        <v>2363</v>
      </c>
      <c r="E5938" s="12">
        <v>40</v>
      </c>
      <c r="F5938" s="73">
        <v>3</v>
      </c>
      <c r="G5938" s="21">
        <v>15</v>
      </c>
      <c r="H5938" s="12">
        <v>0</v>
      </c>
      <c r="I5938" s="12">
        <v>246</v>
      </c>
      <c r="J5938" s="12">
        <v>0</v>
      </c>
      <c r="K5938" s="12">
        <v>0</v>
      </c>
      <c r="L5938" s="12">
        <v>0</v>
      </c>
      <c r="M5938" s="12">
        <v>0</v>
      </c>
      <c r="N5938" s="12">
        <v>0</v>
      </c>
    </row>
    <row r="5939" spans="1:14">
      <c r="A5939" s="20" t="s">
        <v>1645</v>
      </c>
      <c r="B5939" s="12">
        <v>136</v>
      </c>
      <c r="C5939" s="12">
        <v>78</v>
      </c>
      <c r="D5939" s="12" t="s">
        <v>612</v>
      </c>
      <c r="E5939" s="12">
        <v>40</v>
      </c>
      <c r="F5939" s="73">
        <v>3</v>
      </c>
      <c r="G5939" s="21">
        <v>15</v>
      </c>
      <c r="H5939" s="12">
        <v>0</v>
      </c>
      <c r="I5939" s="12">
        <v>246</v>
      </c>
      <c r="J5939" s="12">
        <v>0</v>
      </c>
      <c r="K5939" s="12">
        <v>0</v>
      </c>
      <c r="L5939" s="12">
        <v>0</v>
      </c>
      <c r="M5939" s="12">
        <v>0</v>
      </c>
      <c r="N5939" s="12">
        <v>0</v>
      </c>
    </row>
    <row r="5940" spans="1:14">
      <c r="A5940" s="20" t="s">
        <v>1645</v>
      </c>
      <c r="B5940" s="12">
        <v>136</v>
      </c>
      <c r="C5940" s="12">
        <v>78</v>
      </c>
      <c r="D5940" s="12" t="s">
        <v>610</v>
      </c>
      <c r="E5940" s="12">
        <v>40</v>
      </c>
      <c r="F5940" s="73">
        <v>3</v>
      </c>
      <c r="G5940" s="21">
        <v>15</v>
      </c>
      <c r="H5940" s="12">
        <v>0</v>
      </c>
      <c r="I5940" s="12">
        <v>246</v>
      </c>
      <c r="J5940" s="12">
        <v>0</v>
      </c>
      <c r="K5940" s="12">
        <v>0</v>
      </c>
      <c r="L5940" s="12">
        <v>0</v>
      </c>
      <c r="M5940" s="12">
        <v>0</v>
      </c>
      <c r="N5940" s="12">
        <v>0</v>
      </c>
    </row>
    <row r="5941" spans="1:14">
      <c r="A5941" s="20" t="s">
        <v>1645</v>
      </c>
      <c r="B5941" s="12">
        <v>136</v>
      </c>
      <c r="C5941" s="12">
        <v>78</v>
      </c>
      <c r="D5941" s="12" t="s">
        <v>1325</v>
      </c>
      <c r="E5941" s="12">
        <v>40</v>
      </c>
      <c r="F5941" s="73">
        <v>3</v>
      </c>
      <c r="G5941" s="21">
        <v>15</v>
      </c>
      <c r="H5941" s="12">
        <v>0</v>
      </c>
      <c r="I5941" s="12">
        <v>246</v>
      </c>
      <c r="J5941" s="12">
        <v>0</v>
      </c>
      <c r="K5941" s="12">
        <v>0</v>
      </c>
      <c r="L5941" s="12">
        <v>0</v>
      </c>
      <c r="M5941" s="12">
        <v>0</v>
      </c>
      <c r="N5941" s="12">
        <v>0</v>
      </c>
    </row>
    <row r="5942" spans="1:14">
      <c r="A5942" s="20" t="s">
        <v>1645</v>
      </c>
      <c r="B5942" s="12">
        <v>136</v>
      </c>
      <c r="C5942" s="12">
        <v>78</v>
      </c>
      <c r="D5942" s="12" t="s">
        <v>608</v>
      </c>
      <c r="E5942" s="12">
        <v>40</v>
      </c>
      <c r="F5942" s="73">
        <v>3</v>
      </c>
      <c r="G5942" s="21">
        <v>15</v>
      </c>
      <c r="H5942" s="12">
        <v>0</v>
      </c>
      <c r="I5942" s="12">
        <v>246</v>
      </c>
      <c r="J5942" s="12">
        <v>0</v>
      </c>
      <c r="K5942" s="12">
        <v>0</v>
      </c>
      <c r="L5942" s="12">
        <v>0</v>
      </c>
      <c r="M5942" s="12">
        <v>0</v>
      </c>
      <c r="N5942" s="12">
        <v>0</v>
      </c>
    </row>
    <row r="5943" spans="1:14">
      <c r="A5943" s="20" t="s">
        <v>1645</v>
      </c>
      <c r="B5943" s="12">
        <v>136</v>
      </c>
      <c r="C5943" s="12">
        <v>78</v>
      </c>
      <c r="D5943" s="12" t="s">
        <v>606</v>
      </c>
      <c r="E5943" s="12">
        <v>40</v>
      </c>
      <c r="F5943" s="73">
        <v>3</v>
      </c>
      <c r="G5943" s="21">
        <v>15</v>
      </c>
      <c r="H5943" s="12">
        <v>0</v>
      </c>
      <c r="I5943" s="12">
        <v>246</v>
      </c>
      <c r="J5943" s="12">
        <v>0</v>
      </c>
      <c r="K5943" s="12">
        <v>0</v>
      </c>
      <c r="L5943" s="12">
        <v>0</v>
      </c>
      <c r="M5943" s="12">
        <v>0</v>
      </c>
      <c r="N5943" s="12">
        <v>0</v>
      </c>
    </row>
    <row r="5944" spans="1:14">
      <c r="A5944" s="20" t="s">
        <v>1644</v>
      </c>
      <c r="B5944" s="12">
        <v>136</v>
      </c>
      <c r="C5944" s="12">
        <v>78</v>
      </c>
      <c r="D5944" s="12" t="s">
        <v>2383</v>
      </c>
      <c r="E5944" s="12">
        <v>40</v>
      </c>
      <c r="F5944" s="73">
        <v>3</v>
      </c>
      <c r="G5944" s="21">
        <v>15</v>
      </c>
      <c r="H5944" s="12">
        <v>0</v>
      </c>
      <c r="I5944" s="12">
        <v>246</v>
      </c>
      <c r="J5944" s="12">
        <v>0</v>
      </c>
      <c r="K5944" s="12">
        <v>0</v>
      </c>
      <c r="L5944" s="12">
        <v>0</v>
      </c>
      <c r="M5944" s="12">
        <v>0</v>
      </c>
      <c r="N5944" s="12">
        <v>0</v>
      </c>
    </row>
    <row r="5945" spans="1:14">
      <c r="A5945" s="20" t="s">
        <v>1645</v>
      </c>
      <c r="B5945" s="12">
        <v>136</v>
      </c>
      <c r="C5945" s="12">
        <v>78</v>
      </c>
      <c r="D5945" s="12" t="s">
        <v>2385</v>
      </c>
      <c r="E5945" s="12">
        <v>40</v>
      </c>
      <c r="F5945" s="73">
        <v>3</v>
      </c>
      <c r="G5945" s="21">
        <v>15</v>
      </c>
      <c r="H5945" s="12">
        <v>0</v>
      </c>
      <c r="I5945" s="12">
        <v>246</v>
      </c>
      <c r="J5945" s="12">
        <v>0</v>
      </c>
      <c r="K5945" s="12">
        <v>0</v>
      </c>
      <c r="L5945" s="12">
        <v>0</v>
      </c>
      <c r="M5945" s="12">
        <v>0</v>
      </c>
      <c r="N5945" s="12">
        <v>0</v>
      </c>
    </row>
    <row r="5946" spans="1:14">
      <c r="A5946" s="20" t="s">
        <v>1645</v>
      </c>
      <c r="B5946" s="12">
        <v>136</v>
      </c>
      <c r="C5946" s="12">
        <v>78</v>
      </c>
      <c r="D5946" s="12" t="s">
        <v>2363</v>
      </c>
      <c r="E5946" s="12">
        <v>40</v>
      </c>
      <c r="F5946" s="73">
        <v>3</v>
      </c>
      <c r="G5946" s="21">
        <v>15</v>
      </c>
      <c r="H5946" s="12">
        <v>0</v>
      </c>
      <c r="I5946" s="12">
        <v>246</v>
      </c>
      <c r="J5946" s="12">
        <v>0</v>
      </c>
      <c r="K5946" s="12">
        <v>0</v>
      </c>
      <c r="L5946" s="12">
        <v>0</v>
      </c>
      <c r="M5946" s="12">
        <v>0</v>
      </c>
      <c r="N5946" s="12">
        <v>0</v>
      </c>
    </row>
    <row r="5947" spans="1:14">
      <c r="A5947" s="20" t="s">
        <v>1645</v>
      </c>
      <c r="B5947" s="12">
        <v>140</v>
      </c>
      <c r="C5947" s="12">
        <v>230</v>
      </c>
      <c r="D5947" s="12" t="s">
        <v>612</v>
      </c>
      <c r="E5947" s="12">
        <v>40</v>
      </c>
      <c r="F5947" s="73">
        <v>3</v>
      </c>
      <c r="G5947" s="21">
        <v>15</v>
      </c>
      <c r="H5947" s="12">
        <v>0</v>
      </c>
      <c r="I5947" s="12">
        <v>246</v>
      </c>
      <c r="J5947" s="12">
        <v>0</v>
      </c>
      <c r="K5947" s="12">
        <v>0</v>
      </c>
      <c r="L5947" s="12">
        <v>0</v>
      </c>
      <c r="M5947" s="12">
        <v>0</v>
      </c>
      <c r="N5947" s="12">
        <v>0</v>
      </c>
    </row>
    <row r="5948" spans="1:14">
      <c r="A5948" s="20" t="s">
        <v>1645</v>
      </c>
      <c r="B5948" s="12">
        <v>140</v>
      </c>
      <c r="C5948" s="12">
        <v>230</v>
      </c>
      <c r="D5948" s="12" t="s">
        <v>610</v>
      </c>
      <c r="E5948" s="12">
        <v>40</v>
      </c>
      <c r="F5948" s="73">
        <v>3</v>
      </c>
      <c r="G5948" s="21">
        <v>15</v>
      </c>
      <c r="H5948" s="12">
        <v>0</v>
      </c>
      <c r="I5948" s="12">
        <v>246</v>
      </c>
      <c r="J5948" s="12">
        <v>0</v>
      </c>
      <c r="K5948" s="12">
        <v>0</v>
      </c>
      <c r="L5948" s="12">
        <v>0</v>
      </c>
      <c r="M5948" s="12">
        <v>0</v>
      </c>
      <c r="N5948" s="12">
        <v>0</v>
      </c>
    </row>
    <row r="5949" spans="1:14">
      <c r="A5949" s="20" t="s">
        <v>1645</v>
      </c>
      <c r="B5949" s="12">
        <v>140</v>
      </c>
      <c r="C5949" s="12">
        <v>230</v>
      </c>
      <c r="D5949" s="12" t="s">
        <v>1325</v>
      </c>
      <c r="E5949" s="12">
        <v>40</v>
      </c>
      <c r="F5949" s="73">
        <v>3</v>
      </c>
      <c r="G5949" s="21">
        <v>15</v>
      </c>
      <c r="H5949" s="12">
        <v>0</v>
      </c>
      <c r="I5949" s="12">
        <v>246</v>
      </c>
      <c r="J5949" s="12">
        <v>0</v>
      </c>
      <c r="K5949" s="12">
        <v>0</v>
      </c>
      <c r="L5949" s="12">
        <v>0</v>
      </c>
      <c r="M5949" s="12">
        <v>0</v>
      </c>
      <c r="N5949" s="12">
        <v>0</v>
      </c>
    </row>
    <row r="5950" spans="1:14">
      <c r="A5950" s="20" t="s">
        <v>1645</v>
      </c>
      <c r="B5950" s="12">
        <v>140</v>
      </c>
      <c r="C5950" s="12">
        <v>230</v>
      </c>
      <c r="D5950" s="12" t="s">
        <v>608</v>
      </c>
      <c r="E5950" s="12">
        <v>40</v>
      </c>
      <c r="F5950" s="73">
        <v>3</v>
      </c>
      <c r="G5950" s="21">
        <v>15</v>
      </c>
      <c r="H5950" s="12">
        <v>0</v>
      </c>
      <c r="I5950" s="12">
        <v>246</v>
      </c>
      <c r="J5950" s="12">
        <v>0</v>
      </c>
      <c r="K5950" s="12">
        <v>0</v>
      </c>
      <c r="L5950" s="12">
        <v>0</v>
      </c>
      <c r="M5950" s="12">
        <v>0</v>
      </c>
      <c r="N5950" s="12">
        <v>0</v>
      </c>
    </row>
    <row r="5951" spans="1:14">
      <c r="A5951" s="20" t="s">
        <v>1645</v>
      </c>
      <c r="B5951" s="12">
        <v>140</v>
      </c>
      <c r="C5951" s="12">
        <v>230</v>
      </c>
      <c r="D5951" s="12" t="s">
        <v>606</v>
      </c>
      <c r="E5951" s="12">
        <v>40</v>
      </c>
      <c r="F5951" s="73">
        <v>3</v>
      </c>
      <c r="G5951" s="21">
        <v>15</v>
      </c>
      <c r="H5951" s="12">
        <v>0</v>
      </c>
      <c r="I5951" s="12">
        <v>246</v>
      </c>
      <c r="J5951" s="12">
        <v>0</v>
      </c>
      <c r="K5951" s="12">
        <v>0</v>
      </c>
      <c r="L5951" s="12">
        <v>0</v>
      </c>
      <c r="M5951" s="12">
        <v>0</v>
      </c>
      <c r="N5951" s="12">
        <v>0</v>
      </c>
    </row>
    <row r="5952" spans="1:14">
      <c r="A5952" s="20" t="s">
        <v>1644</v>
      </c>
      <c r="B5952" s="12">
        <v>140</v>
      </c>
      <c r="C5952" s="12">
        <v>230</v>
      </c>
      <c r="D5952" s="12" t="s">
        <v>2386</v>
      </c>
      <c r="E5952" s="12">
        <v>40</v>
      </c>
      <c r="F5952" s="73">
        <v>3</v>
      </c>
      <c r="G5952" s="21">
        <v>15</v>
      </c>
      <c r="H5952" s="12">
        <v>0</v>
      </c>
      <c r="I5952" s="12">
        <v>246</v>
      </c>
      <c r="J5952" s="12">
        <v>0</v>
      </c>
      <c r="K5952" s="12">
        <v>0</v>
      </c>
      <c r="L5952" s="12">
        <v>0</v>
      </c>
      <c r="M5952" s="12">
        <v>0</v>
      </c>
      <c r="N5952" s="12">
        <v>0</v>
      </c>
    </row>
    <row r="5953" spans="1:14">
      <c r="A5953" s="20" t="s">
        <v>1645</v>
      </c>
      <c r="B5953" s="12">
        <v>140</v>
      </c>
      <c r="C5953" s="12">
        <v>230</v>
      </c>
      <c r="D5953" s="12" t="s">
        <v>2381</v>
      </c>
      <c r="E5953" s="12">
        <v>40</v>
      </c>
      <c r="F5953" s="73">
        <v>3</v>
      </c>
      <c r="G5953" s="21">
        <v>15</v>
      </c>
      <c r="H5953" s="12">
        <v>0</v>
      </c>
      <c r="I5953" s="12">
        <v>246</v>
      </c>
      <c r="J5953" s="12">
        <v>0</v>
      </c>
      <c r="K5953" s="12">
        <v>0</v>
      </c>
      <c r="L5953" s="12">
        <v>0</v>
      </c>
      <c r="M5953" s="12">
        <v>0</v>
      </c>
      <c r="N5953" s="12">
        <v>0</v>
      </c>
    </row>
    <row r="5954" spans="1:14">
      <c r="A5954" s="20" t="s">
        <v>1645</v>
      </c>
      <c r="B5954" s="12">
        <v>140</v>
      </c>
      <c r="C5954" s="12">
        <v>230</v>
      </c>
      <c r="D5954" s="12" t="s">
        <v>2363</v>
      </c>
      <c r="E5954" s="12">
        <v>40</v>
      </c>
      <c r="F5954" s="73">
        <v>3</v>
      </c>
      <c r="G5954" s="21">
        <v>15</v>
      </c>
      <c r="H5954" s="12">
        <v>0</v>
      </c>
      <c r="I5954" s="12">
        <v>246</v>
      </c>
      <c r="J5954" s="12">
        <v>0</v>
      </c>
      <c r="K5954" s="12">
        <v>0</v>
      </c>
      <c r="L5954" s="12">
        <v>0</v>
      </c>
      <c r="M5954" s="12">
        <v>0</v>
      </c>
      <c r="N5954" s="12">
        <v>0</v>
      </c>
    </row>
    <row r="5955" spans="1:14">
      <c r="A5955" s="20" t="s">
        <v>1645</v>
      </c>
      <c r="B5955" s="12">
        <v>252</v>
      </c>
      <c r="C5955" s="12">
        <v>235</v>
      </c>
      <c r="D5955" s="12" t="s">
        <v>612</v>
      </c>
      <c r="E5955" s="12">
        <v>40</v>
      </c>
      <c r="F5955" s="73">
        <v>3</v>
      </c>
      <c r="G5955" s="21">
        <v>15</v>
      </c>
      <c r="H5955" s="12">
        <v>0</v>
      </c>
      <c r="I5955" s="12">
        <v>246</v>
      </c>
      <c r="J5955" s="12">
        <v>0</v>
      </c>
      <c r="K5955" s="12">
        <v>0</v>
      </c>
      <c r="L5955" s="12">
        <v>0</v>
      </c>
      <c r="M5955" s="12">
        <v>0</v>
      </c>
      <c r="N5955" s="12">
        <v>0</v>
      </c>
    </row>
    <row r="5956" spans="1:14">
      <c r="A5956" s="20" t="s">
        <v>1645</v>
      </c>
      <c r="B5956" s="12">
        <v>252</v>
      </c>
      <c r="C5956" s="12">
        <v>235</v>
      </c>
      <c r="D5956" s="12" t="s">
        <v>610</v>
      </c>
      <c r="E5956" s="12">
        <v>40</v>
      </c>
      <c r="F5956" s="73">
        <v>3</v>
      </c>
      <c r="G5956" s="21">
        <v>15</v>
      </c>
      <c r="H5956" s="12">
        <v>0</v>
      </c>
      <c r="I5956" s="12">
        <v>246</v>
      </c>
      <c r="J5956" s="12">
        <v>0</v>
      </c>
      <c r="K5956" s="12">
        <v>0</v>
      </c>
      <c r="L5956" s="12">
        <v>0</v>
      </c>
      <c r="M5956" s="12">
        <v>0</v>
      </c>
      <c r="N5956" s="12">
        <v>0</v>
      </c>
    </row>
    <row r="5957" spans="1:14">
      <c r="A5957" s="20" t="s">
        <v>1645</v>
      </c>
      <c r="B5957" s="12">
        <v>252</v>
      </c>
      <c r="C5957" s="12">
        <v>235</v>
      </c>
      <c r="D5957" s="12" t="s">
        <v>1325</v>
      </c>
      <c r="E5957" s="12">
        <v>40</v>
      </c>
      <c r="F5957" s="73">
        <v>3</v>
      </c>
      <c r="G5957" s="21">
        <v>15</v>
      </c>
      <c r="H5957" s="12">
        <v>0</v>
      </c>
      <c r="I5957" s="12">
        <v>246</v>
      </c>
      <c r="J5957" s="12">
        <v>0</v>
      </c>
      <c r="K5957" s="12">
        <v>0</v>
      </c>
      <c r="L5957" s="12">
        <v>0</v>
      </c>
      <c r="M5957" s="12">
        <v>0</v>
      </c>
      <c r="N5957" s="12">
        <v>0</v>
      </c>
    </row>
    <row r="5958" spans="1:14">
      <c r="A5958" s="20" t="s">
        <v>1645</v>
      </c>
      <c r="B5958" s="12">
        <v>252</v>
      </c>
      <c r="C5958" s="12">
        <v>235</v>
      </c>
      <c r="D5958" s="12" t="s">
        <v>608</v>
      </c>
      <c r="E5958" s="12">
        <v>40</v>
      </c>
      <c r="F5958" s="73">
        <v>3</v>
      </c>
      <c r="G5958" s="21">
        <v>15</v>
      </c>
      <c r="H5958" s="12">
        <v>0</v>
      </c>
      <c r="I5958" s="12">
        <v>246</v>
      </c>
      <c r="J5958" s="12">
        <v>0</v>
      </c>
      <c r="K5958" s="12">
        <v>0</v>
      </c>
      <c r="L5958" s="12">
        <v>0</v>
      </c>
      <c r="M5958" s="12">
        <v>0</v>
      </c>
      <c r="N5958" s="12">
        <v>0</v>
      </c>
    </row>
    <row r="5959" spans="1:14">
      <c r="A5959" s="20" t="s">
        <v>1645</v>
      </c>
      <c r="B5959" s="12">
        <v>252</v>
      </c>
      <c r="C5959" s="12">
        <v>235</v>
      </c>
      <c r="D5959" s="12" t="s">
        <v>606</v>
      </c>
      <c r="E5959" s="12">
        <v>40</v>
      </c>
      <c r="F5959" s="73">
        <v>3</v>
      </c>
      <c r="G5959" s="21">
        <v>15</v>
      </c>
      <c r="H5959" s="12">
        <v>0</v>
      </c>
      <c r="I5959" s="12">
        <v>246</v>
      </c>
      <c r="J5959" s="12">
        <v>0</v>
      </c>
      <c r="K5959" s="12">
        <v>0</v>
      </c>
      <c r="L5959" s="12">
        <v>0</v>
      </c>
      <c r="M5959" s="12">
        <v>0</v>
      </c>
      <c r="N5959" s="12">
        <v>0</v>
      </c>
    </row>
    <row r="5960" spans="1:14">
      <c r="A5960" s="20" t="s">
        <v>1645</v>
      </c>
      <c r="B5960" s="12">
        <v>265</v>
      </c>
      <c r="C5960" s="12">
        <v>150</v>
      </c>
      <c r="D5960" s="12" t="s">
        <v>612</v>
      </c>
      <c r="E5960" s="12">
        <v>40</v>
      </c>
      <c r="F5960" s="73">
        <v>3</v>
      </c>
      <c r="G5960" s="21">
        <v>15</v>
      </c>
      <c r="H5960" s="12">
        <v>0</v>
      </c>
      <c r="I5960" s="12">
        <v>246</v>
      </c>
      <c r="J5960" s="12">
        <v>0</v>
      </c>
      <c r="K5960" s="12">
        <v>0</v>
      </c>
      <c r="L5960" s="12">
        <v>0</v>
      </c>
      <c r="M5960" s="12">
        <v>0</v>
      </c>
      <c r="N5960" s="12">
        <v>0</v>
      </c>
    </row>
    <row r="5961" spans="1:14">
      <c r="A5961" s="20" t="s">
        <v>1645</v>
      </c>
      <c r="B5961" s="12">
        <v>265</v>
      </c>
      <c r="C5961" s="12">
        <v>150</v>
      </c>
      <c r="D5961" s="12" t="s">
        <v>610</v>
      </c>
      <c r="E5961" s="12">
        <v>40</v>
      </c>
      <c r="F5961" s="73">
        <v>3</v>
      </c>
      <c r="G5961" s="21">
        <v>15</v>
      </c>
      <c r="H5961" s="12">
        <v>0</v>
      </c>
      <c r="I5961" s="12">
        <v>246</v>
      </c>
      <c r="J5961" s="12">
        <v>0</v>
      </c>
      <c r="K5961" s="12">
        <v>0</v>
      </c>
      <c r="L5961" s="12">
        <v>0</v>
      </c>
      <c r="M5961" s="12">
        <v>0</v>
      </c>
      <c r="N5961" s="12">
        <v>0</v>
      </c>
    </row>
    <row r="5962" spans="1:14">
      <c r="A5962" s="20" t="s">
        <v>1645</v>
      </c>
      <c r="B5962" s="12">
        <v>265</v>
      </c>
      <c r="C5962" s="12">
        <v>150</v>
      </c>
      <c r="D5962" s="12" t="s">
        <v>1325</v>
      </c>
      <c r="E5962" s="12">
        <v>40</v>
      </c>
      <c r="F5962" s="73">
        <v>3</v>
      </c>
      <c r="G5962" s="21">
        <v>15</v>
      </c>
      <c r="H5962" s="12">
        <v>0</v>
      </c>
      <c r="I5962" s="12">
        <v>246</v>
      </c>
      <c r="J5962" s="12">
        <v>0</v>
      </c>
      <c r="K5962" s="12">
        <v>0</v>
      </c>
      <c r="L5962" s="12">
        <v>0</v>
      </c>
      <c r="M5962" s="12">
        <v>0</v>
      </c>
      <c r="N5962" s="12">
        <v>0</v>
      </c>
    </row>
    <row r="5963" spans="1:14">
      <c r="A5963" s="20" t="s">
        <v>1645</v>
      </c>
      <c r="B5963" s="12">
        <v>265</v>
      </c>
      <c r="C5963" s="12">
        <v>150</v>
      </c>
      <c r="D5963" s="12" t="s">
        <v>608</v>
      </c>
      <c r="E5963" s="12">
        <v>40</v>
      </c>
      <c r="F5963" s="73">
        <v>3</v>
      </c>
      <c r="G5963" s="21">
        <v>15</v>
      </c>
      <c r="H5963" s="12">
        <v>0</v>
      </c>
      <c r="I5963" s="12">
        <v>246</v>
      </c>
      <c r="J5963" s="12">
        <v>0</v>
      </c>
      <c r="K5963" s="12">
        <v>0</v>
      </c>
      <c r="L5963" s="12">
        <v>0</v>
      </c>
      <c r="M5963" s="12">
        <v>0</v>
      </c>
      <c r="N5963" s="12">
        <v>0</v>
      </c>
    </row>
    <row r="5964" spans="1:14">
      <c r="A5964" s="20" t="s">
        <v>1645</v>
      </c>
      <c r="B5964" s="12">
        <v>265</v>
      </c>
      <c r="C5964" s="12">
        <v>150</v>
      </c>
      <c r="D5964" s="12" t="s">
        <v>606</v>
      </c>
      <c r="E5964" s="12">
        <v>40</v>
      </c>
      <c r="F5964" s="73">
        <v>3</v>
      </c>
      <c r="G5964" s="21">
        <v>15</v>
      </c>
      <c r="H5964" s="12">
        <v>0</v>
      </c>
      <c r="I5964" s="12">
        <v>246</v>
      </c>
      <c r="J5964" s="12">
        <v>0</v>
      </c>
      <c r="K5964" s="12">
        <v>0</v>
      </c>
      <c r="L5964" s="12">
        <v>0</v>
      </c>
      <c r="M5964" s="12">
        <v>0</v>
      </c>
      <c r="N5964" s="12">
        <v>0</v>
      </c>
    </row>
    <row r="5965" spans="1:14">
      <c r="A5965" s="20" t="s">
        <v>1645</v>
      </c>
      <c r="B5965" s="12">
        <v>204</v>
      </c>
      <c r="C5965" s="12">
        <v>182</v>
      </c>
      <c r="D5965" s="12" t="s">
        <v>612</v>
      </c>
      <c r="E5965" s="12">
        <v>40</v>
      </c>
      <c r="F5965" s="73">
        <v>3</v>
      </c>
      <c r="G5965" s="21">
        <v>15</v>
      </c>
      <c r="H5965" s="12">
        <v>0</v>
      </c>
      <c r="I5965" s="12">
        <v>246</v>
      </c>
      <c r="J5965" s="12">
        <v>0</v>
      </c>
      <c r="K5965" s="12">
        <v>0</v>
      </c>
      <c r="L5965" s="12">
        <v>0</v>
      </c>
      <c r="M5965" s="12">
        <v>0</v>
      </c>
      <c r="N5965" s="12">
        <v>0</v>
      </c>
    </row>
    <row r="5966" spans="1:14">
      <c r="A5966" s="20" t="s">
        <v>1645</v>
      </c>
      <c r="B5966" s="12">
        <v>204</v>
      </c>
      <c r="C5966" s="12">
        <v>182</v>
      </c>
      <c r="D5966" s="12" t="s">
        <v>610</v>
      </c>
      <c r="E5966" s="12">
        <v>40</v>
      </c>
      <c r="F5966" s="73">
        <v>3</v>
      </c>
      <c r="G5966" s="21">
        <v>15</v>
      </c>
      <c r="H5966" s="12">
        <v>0</v>
      </c>
      <c r="I5966" s="12">
        <v>246</v>
      </c>
      <c r="J5966" s="12">
        <v>0</v>
      </c>
      <c r="K5966" s="12">
        <v>0</v>
      </c>
      <c r="L5966" s="12">
        <v>0</v>
      </c>
      <c r="M5966" s="12">
        <v>0</v>
      </c>
      <c r="N5966" s="12">
        <v>0</v>
      </c>
    </row>
    <row r="5967" spans="1:14">
      <c r="A5967" s="20" t="s">
        <v>1645</v>
      </c>
      <c r="B5967" s="12">
        <v>204</v>
      </c>
      <c r="C5967" s="12">
        <v>182</v>
      </c>
      <c r="D5967" s="12" t="s">
        <v>1325</v>
      </c>
      <c r="E5967" s="12">
        <v>40</v>
      </c>
      <c r="F5967" s="73">
        <v>3</v>
      </c>
      <c r="G5967" s="21">
        <v>15</v>
      </c>
      <c r="H5967" s="12">
        <v>0</v>
      </c>
      <c r="I5967" s="12">
        <v>246</v>
      </c>
      <c r="J5967" s="12">
        <v>0</v>
      </c>
      <c r="K5967" s="12">
        <v>0</v>
      </c>
      <c r="L5967" s="12">
        <v>0</v>
      </c>
      <c r="M5967" s="12">
        <v>0</v>
      </c>
      <c r="N5967" s="12">
        <v>0</v>
      </c>
    </row>
    <row r="5968" spans="1:14">
      <c r="A5968" s="20" t="s">
        <v>1645</v>
      </c>
      <c r="B5968" s="12">
        <v>204</v>
      </c>
      <c r="C5968" s="12">
        <v>182</v>
      </c>
      <c r="D5968" s="12" t="s">
        <v>608</v>
      </c>
      <c r="E5968" s="12">
        <v>40</v>
      </c>
      <c r="F5968" s="73">
        <v>3</v>
      </c>
      <c r="G5968" s="21">
        <v>15</v>
      </c>
      <c r="H5968" s="12">
        <v>0</v>
      </c>
      <c r="I5968" s="12">
        <v>246</v>
      </c>
      <c r="J5968" s="12">
        <v>0</v>
      </c>
      <c r="K5968" s="12">
        <v>0</v>
      </c>
      <c r="L5968" s="12">
        <v>0</v>
      </c>
      <c r="M5968" s="12">
        <v>0</v>
      </c>
      <c r="N5968" s="12">
        <v>0</v>
      </c>
    </row>
    <row r="5969" spans="1:14">
      <c r="A5969" s="20" t="s">
        <v>1645</v>
      </c>
      <c r="B5969" s="12">
        <v>204</v>
      </c>
      <c r="C5969" s="12">
        <v>182</v>
      </c>
      <c r="D5969" s="12" t="s">
        <v>606</v>
      </c>
      <c r="E5969" s="12">
        <v>40</v>
      </c>
      <c r="F5969" s="73">
        <v>3</v>
      </c>
      <c r="G5969" s="21">
        <v>15</v>
      </c>
      <c r="H5969" s="12">
        <v>0</v>
      </c>
      <c r="I5969" s="12">
        <v>246</v>
      </c>
      <c r="J5969" s="12">
        <v>0</v>
      </c>
      <c r="K5969" s="12">
        <v>0</v>
      </c>
      <c r="L5969" s="12">
        <v>0</v>
      </c>
      <c r="M5969" s="12">
        <v>0</v>
      </c>
      <c r="N5969" s="12">
        <v>0</v>
      </c>
    </row>
    <row r="5970" spans="1:14">
      <c r="A5970" s="20" t="s">
        <v>1645</v>
      </c>
      <c r="B5970" s="12">
        <v>109</v>
      </c>
      <c r="C5970" s="12">
        <v>163</v>
      </c>
      <c r="D5970" s="12" t="s">
        <v>612</v>
      </c>
      <c r="E5970" s="12">
        <v>40</v>
      </c>
      <c r="F5970" s="73">
        <v>3</v>
      </c>
      <c r="G5970" s="21">
        <v>15</v>
      </c>
      <c r="H5970" s="12">
        <v>0</v>
      </c>
      <c r="I5970" s="12">
        <v>246</v>
      </c>
      <c r="J5970" s="12">
        <v>0</v>
      </c>
      <c r="K5970" s="12">
        <v>0</v>
      </c>
      <c r="L5970" s="12">
        <v>0</v>
      </c>
      <c r="M5970" s="12">
        <v>0</v>
      </c>
      <c r="N5970" s="12">
        <v>0</v>
      </c>
    </row>
    <row r="5971" spans="1:14">
      <c r="A5971" s="20" t="s">
        <v>1645</v>
      </c>
      <c r="B5971" s="12">
        <v>109</v>
      </c>
      <c r="C5971" s="12">
        <v>163</v>
      </c>
      <c r="D5971" s="12" t="s">
        <v>610</v>
      </c>
      <c r="E5971" s="12">
        <v>40</v>
      </c>
      <c r="F5971" s="73">
        <v>3</v>
      </c>
      <c r="G5971" s="21">
        <v>15</v>
      </c>
      <c r="H5971" s="12">
        <v>0</v>
      </c>
      <c r="I5971" s="12">
        <v>246</v>
      </c>
      <c r="J5971" s="12">
        <v>0</v>
      </c>
      <c r="K5971" s="12">
        <v>0</v>
      </c>
      <c r="L5971" s="12">
        <v>0</v>
      </c>
      <c r="M5971" s="12">
        <v>0</v>
      </c>
      <c r="N5971" s="12">
        <v>0</v>
      </c>
    </row>
    <row r="5972" spans="1:14">
      <c r="A5972" s="20" t="s">
        <v>1645</v>
      </c>
      <c r="B5972" s="12">
        <v>109</v>
      </c>
      <c r="C5972" s="12">
        <v>163</v>
      </c>
      <c r="D5972" s="12" t="s">
        <v>1325</v>
      </c>
      <c r="E5972" s="12">
        <v>40</v>
      </c>
      <c r="F5972" s="73">
        <v>3</v>
      </c>
      <c r="G5972" s="21">
        <v>15</v>
      </c>
      <c r="H5972" s="12">
        <v>0</v>
      </c>
      <c r="I5972" s="12">
        <v>246</v>
      </c>
      <c r="J5972" s="12">
        <v>0</v>
      </c>
      <c r="K5972" s="12">
        <v>0</v>
      </c>
      <c r="L5972" s="12">
        <v>0</v>
      </c>
      <c r="M5972" s="12">
        <v>0</v>
      </c>
      <c r="N5972" s="12">
        <v>0</v>
      </c>
    </row>
    <row r="5973" spans="1:14">
      <c r="A5973" s="20" t="s">
        <v>1645</v>
      </c>
      <c r="B5973" s="12">
        <v>109</v>
      </c>
      <c r="C5973" s="12">
        <v>163</v>
      </c>
      <c r="D5973" s="12" t="s">
        <v>608</v>
      </c>
      <c r="E5973" s="12">
        <v>40</v>
      </c>
      <c r="F5973" s="73">
        <v>3</v>
      </c>
      <c r="G5973" s="21">
        <v>15</v>
      </c>
      <c r="H5973" s="12">
        <v>0</v>
      </c>
      <c r="I5973" s="12">
        <v>246</v>
      </c>
      <c r="J5973" s="12">
        <v>0</v>
      </c>
      <c r="K5973" s="12">
        <v>0</v>
      </c>
      <c r="L5973" s="12">
        <v>0</v>
      </c>
      <c r="M5973" s="12">
        <v>0</v>
      </c>
      <c r="N5973" s="12">
        <v>0</v>
      </c>
    </row>
    <row r="5974" spans="1:14">
      <c r="A5974" s="20" t="s">
        <v>1645</v>
      </c>
      <c r="B5974" s="12">
        <v>109</v>
      </c>
      <c r="C5974" s="12">
        <v>163</v>
      </c>
      <c r="D5974" s="12" t="s">
        <v>606</v>
      </c>
      <c r="E5974" s="12">
        <v>40</v>
      </c>
      <c r="F5974" s="73">
        <v>3</v>
      </c>
      <c r="G5974" s="21">
        <v>15</v>
      </c>
      <c r="H5974" s="12">
        <v>0</v>
      </c>
      <c r="I5974" s="12">
        <v>246</v>
      </c>
      <c r="J5974" s="12">
        <v>0</v>
      </c>
      <c r="K5974" s="12">
        <v>0</v>
      </c>
      <c r="L5974" s="12">
        <v>0</v>
      </c>
      <c r="M5974" s="12">
        <v>0</v>
      </c>
      <c r="N5974" s="12">
        <v>0</v>
      </c>
    </row>
    <row r="5975" spans="1:14">
      <c r="A5975" s="20" t="s">
        <v>1645</v>
      </c>
      <c r="B5975" s="12">
        <v>83</v>
      </c>
      <c r="C5975" s="12">
        <v>90</v>
      </c>
      <c r="D5975" s="12" t="s">
        <v>612</v>
      </c>
      <c r="E5975" s="12">
        <v>40</v>
      </c>
      <c r="F5975" s="73">
        <v>3</v>
      </c>
      <c r="G5975" s="21">
        <v>15</v>
      </c>
      <c r="H5975" s="12">
        <v>0</v>
      </c>
      <c r="I5975" s="12">
        <v>246</v>
      </c>
      <c r="J5975" s="12">
        <v>0</v>
      </c>
      <c r="K5975" s="12">
        <v>0</v>
      </c>
      <c r="L5975" s="12">
        <v>0</v>
      </c>
      <c r="M5975" s="12">
        <v>0</v>
      </c>
      <c r="N5975" s="12">
        <v>0</v>
      </c>
    </row>
    <row r="5976" spans="1:14">
      <c r="A5976" s="20" t="s">
        <v>1645</v>
      </c>
      <c r="B5976" s="12">
        <v>83</v>
      </c>
      <c r="C5976" s="12">
        <v>90</v>
      </c>
      <c r="D5976" s="12" t="s">
        <v>610</v>
      </c>
      <c r="E5976" s="12">
        <v>40</v>
      </c>
      <c r="F5976" s="73">
        <v>3</v>
      </c>
      <c r="G5976" s="21">
        <v>15</v>
      </c>
      <c r="H5976" s="12">
        <v>0</v>
      </c>
      <c r="I5976" s="12">
        <v>246</v>
      </c>
      <c r="J5976" s="12">
        <v>0</v>
      </c>
      <c r="K5976" s="12">
        <v>0</v>
      </c>
      <c r="L5976" s="12">
        <v>0</v>
      </c>
      <c r="M5976" s="12">
        <v>0</v>
      </c>
      <c r="N5976" s="12">
        <v>0</v>
      </c>
    </row>
    <row r="5977" spans="1:14">
      <c r="A5977" s="20" t="s">
        <v>1645</v>
      </c>
      <c r="B5977" s="12">
        <v>83</v>
      </c>
      <c r="C5977" s="12">
        <v>90</v>
      </c>
      <c r="D5977" s="12" t="s">
        <v>1325</v>
      </c>
      <c r="E5977" s="12">
        <v>40</v>
      </c>
      <c r="F5977" s="73">
        <v>3</v>
      </c>
      <c r="G5977" s="21">
        <v>15</v>
      </c>
      <c r="H5977" s="12">
        <v>0</v>
      </c>
      <c r="I5977" s="12">
        <v>246</v>
      </c>
      <c r="J5977" s="12">
        <v>0</v>
      </c>
      <c r="K5977" s="12">
        <v>0</v>
      </c>
      <c r="L5977" s="12">
        <v>0</v>
      </c>
      <c r="M5977" s="12">
        <v>0</v>
      </c>
      <c r="N5977" s="12">
        <v>0</v>
      </c>
    </row>
    <row r="5978" spans="1:14">
      <c r="A5978" s="20" t="s">
        <v>1645</v>
      </c>
      <c r="B5978" s="12">
        <v>83</v>
      </c>
      <c r="C5978" s="12">
        <v>90</v>
      </c>
      <c r="D5978" s="12" t="s">
        <v>608</v>
      </c>
      <c r="E5978" s="12">
        <v>40</v>
      </c>
      <c r="F5978" s="73">
        <v>3</v>
      </c>
      <c r="G5978" s="21">
        <v>15</v>
      </c>
      <c r="H5978" s="12">
        <v>0</v>
      </c>
      <c r="I5978" s="12">
        <v>246</v>
      </c>
      <c r="J5978" s="12">
        <v>0</v>
      </c>
      <c r="K5978" s="12">
        <v>0</v>
      </c>
      <c r="L5978" s="12">
        <v>0</v>
      </c>
      <c r="M5978" s="12">
        <v>0</v>
      </c>
      <c r="N5978" s="12">
        <v>0</v>
      </c>
    </row>
    <row r="5979" spans="1:14">
      <c r="A5979" s="20" t="s">
        <v>1645</v>
      </c>
      <c r="B5979" s="12">
        <v>83</v>
      </c>
      <c r="C5979" s="12">
        <v>90</v>
      </c>
      <c r="D5979" s="12" t="s">
        <v>606</v>
      </c>
      <c r="E5979" s="12">
        <v>40</v>
      </c>
      <c r="F5979" s="73">
        <v>3</v>
      </c>
      <c r="G5979" s="21">
        <v>15</v>
      </c>
      <c r="H5979" s="12">
        <v>0</v>
      </c>
      <c r="I5979" s="12">
        <v>246</v>
      </c>
      <c r="J5979" s="12">
        <v>0</v>
      </c>
      <c r="K5979" s="12">
        <v>0</v>
      </c>
      <c r="L5979" s="12">
        <v>0</v>
      </c>
      <c r="M5979" s="12">
        <v>0</v>
      </c>
      <c r="N5979" s="12">
        <v>0</v>
      </c>
    </row>
    <row r="5980" spans="1:14" s="18" customFormat="1">
      <c r="A5980" s="17" t="s">
        <v>1645</v>
      </c>
      <c r="B5980" s="18">
        <v>29</v>
      </c>
      <c r="C5980" s="18">
        <v>99</v>
      </c>
      <c r="D5980" s="18" t="s">
        <v>1078</v>
      </c>
      <c r="E5980" s="18">
        <v>50</v>
      </c>
      <c r="F5980" s="29">
        <v>1</v>
      </c>
      <c r="G5980" s="29">
        <v>60</v>
      </c>
      <c r="H5980" s="18">
        <v>0</v>
      </c>
      <c r="I5980" s="18">
        <v>249</v>
      </c>
      <c r="J5980" s="18">
        <v>0</v>
      </c>
      <c r="K5980" s="18">
        <v>0</v>
      </c>
      <c r="L5980" s="12">
        <v>0</v>
      </c>
      <c r="M5980" s="12">
        <v>0</v>
      </c>
      <c r="N5980" s="12">
        <v>0</v>
      </c>
    </row>
    <row r="5981" spans="1:14" s="18" customFormat="1">
      <c r="A5981" s="17" t="s">
        <v>1645</v>
      </c>
      <c r="B5981" s="18">
        <v>29</v>
      </c>
      <c r="C5981" s="18">
        <v>99</v>
      </c>
      <c r="D5981" s="18" t="s">
        <v>2384</v>
      </c>
      <c r="E5981" s="18">
        <v>50</v>
      </c>
      <c r="F5981" s="29">
        <v>1</v>
      </c>
      <c r="G5981" s="29">
        <v>120</v>
      </c>
      <c r="H5981" s="18">
        <v>0</v>
      </c>
      <c r="I5981" s="18">
        <v>249</v>
      </c>
      <c r="J5981" s="18">
        <v>0</v>
      </c>
      <c r="K5981" s="18">
        <v>0</v>
      </c>
      <c r="L5981" s="12">
        <v>0</v>
      </c>
      <c r="M5981" s="12">
        <v>0</v>
      </c>
      <c r="N5981" s="12">
        <v>0</v>
      </c>
    </row>
    <row r="5983" spans="1:14">
      <c r="A5983" s="11" t="s">
        <v>1268</v>
      </c>
    </row>
    <row r="5984" spans="1:14">
      <c r="A5984" s="20" t="s">
        <v>1646</v>
      </c>
      <c r="B5984" s="12">
        <v>21</v>
      </c>
      <c r="C5984" s="12">
        <v>23</v>
      </c>
      <c r="D5984" s="12" t="s">
        <v>612</v>
      </c>
      <c r="E5984" s="12">
        <v>10</v>
      </c>
      <c r="F5984" s="73">
        <v>8</v>
      </c>
      <c r="G5984" s="21">
        <v>15</v>
      </c>
      <c r="H5984" s="12">
        <v>0</v>
      </c>
      <c r="I5984" s="12">
        <v>246</v>
      </c>
      <c r="J5984" s="12">
        <v>0</v>
      </c>
      <c r="K5984" s="12">
        <v>0</v>
      </c>
      <c r="L5984" s="12">
        <v>0</v>
      </c>
      <c r="M5984" s="12">
        <v>0</v>
      </c>
      <c r="N5984" s="12">
        <v>0</v>
      </c>
    </row>
    <row r="5985" spans="1:14">
      <c r="A5985" s="20" t="s">
        <v>1646</v>
      </c>
      <c r="B5985" s="12">
        <v>21</v>
      </c>
      <c r="C5985" s="12">
        <v>23</v>
      </c>
      <c r="D5985" s="12" t="s">
        <v>610</v>
      </c>
      <c r="E5985" s="12">
        <v>10</v>
      </c>
      <c r="F5985" s="73">
        <v>8</v>
      </c>
      <c r="G5985" s="21">
        <v>15</v>
      </c>
      <c r="H5985" s="12">
        <v>0</v>
      </c>
      <c r="I5985" s="12">
        <v>246</v>
      </c>
      <c r="J5985" s="12">
        <v>0</v>
      </c>
      <c r="K5985" s="12">
        <v>0</v>
      </c>
      <c r="L5985" s="12">
        <v>0</v>
      </c>
      <c r="M5985" s="12">
        <v>0</v>
      </c>
      <c r="N5985" s="12">
        <v>0</v>
      </c>
    </row>
    <row r="5986" spans="1:14">
      <c r="A5986" s="20" t="s">
        <v>1646</v>
      </c>
      <c r="B5986" s="12">
        <v>21</v>
      </c>
      <c r="C5986" s="12">
        <v>23</v>
      </c>
      <c r="D5986" s="12" t="s">
        <v>1325</v>
      </c>
      <c r="E5986" s="12">
        <v>10</v>
      </c>
      <c r="F5986" s="73">
        <v>8</v>
      </c>
      <c r="G5986" s="21">
        <v>15</v>
      </c>
      <c r="H5986" s="12">
        <v>0</v>
      </c>
      <c r="I5986" s="12">
        <v>246</v>
      </c>
      <c r="J5986" s="12">
        <v>0</v>
      </c>
      <c r="K5986" s="12">
        <v>0</v>
      </c>
      <c r="L5986" s="12">
        <v>0</v>
      </c>
      <c r="M5986" s="12">
        <v>0</v>
      </c>
      <c r="N5986" s="12">
        <v>0</v>
      </c>
    </row>
    <row r="5987" spans="1:14">
      <c r="A5987" s="20" t="s">
        <v>1646</v>
      </c>
      <c r="B5987" s="12">
        <v>21</v>
      </c>
      <c r="C5987" s="12">
        <v>23</v>
      </c>
      <c r="D5987" s="12" t="s">
        <v>608</v>
      </c>
      <c r="E5987" s="12">
        <v>10</v>
      </c>
      <c r="F5987" s="73">
        <v>8</v>
      </c>
      <c r="G5987" s="21">
        <v>15</v>
      </c>
      <c r="H5987" s="12">
        <v>0</v>
      </c>
      <c r="I5987" s="12">
        <v>246</v>
      </c>
      <c r="J5987" s="12">
        <v>0</v>
      </c>
      <c r="K5987" s="12">
        <v>0</v>
      </c>
      <c r="L5987" s="12">
        <v>0</v>
      </c>
      <c r="M5987" s="12">
        <v>0</v>
      </c>
      <c r="N5987" s="12">
        <v>0</v>
      </c>
    </row>
    <row r="5988" spans="1:14">
      <c r="A5988" s="20" t="s">
        <v>1646</v>
      </c>
      <c r="B5988" s="12">
        <v>21</v>
      </c>
      <c r="C5988" s="12">
        <v>23</v>
      </c>
      <c r="D5988" s="12" t="s">
        <v>606</v>
      </c>
      <c r="E5988" s="12">
        <v>10</v>
      </c>
      <c r="F5988" s="73">
        <v>8</v>
      </c>
      <c r="G5988" s="21">
        <v>15</v>
      </c>
      <c r="H5988" s="12">
        <v>0</v>
      </c>
      <c r="I5988" s="12">
        <v>246</v>
      </c>
      <c r="J5988" s="12">
        <v>0</v>
      </c>
      <c r="K5988" s="12">
        <v>0</v>
      </c>
      <c r="L5988" s="12">
        <v>0</v>
      </c>
      <c r="M5988" s="12">
        <v>0</v>
      </c>
      <c r="N5988" s="12">
        <v>0</v>
      </c>
    </row>
    <row r="5989" spans="1:14" s="18" customFormat="1">
      <c r="A5989" s="17" t="s">
        <v>1646</v>
      </c>
      <c r="B5989" s="18">
        <v>22</v>
      </c>
      <c r="C5989" s="18">
        <v>22</v>
      </c>
      <c r="D5989" s="18" t="s">
        <v>1345</v>
      </c>
      <c r="E5989" s="18">
        <v>10</v>
      </c>
      <c r="F5989" s="29">
        <v>1</v>
      </c>
      <c r="G5989" s="29">
        <v>60</v>
      </c>
      <c r="H5989" s="18">
        <v>0</v>
      </c>
      <c r="I5989" s="18">
        <v>249</v>
      </c>
      <c r="J5989" s="18">
        <v>0</v>
      </c>
      <c r="K5989" s="18">
        <v>0</v>
      </c>
      <c r="L5989" s="12">
        <v>0</v>
      </c>
      <c r="M5989" s="12">
        <v>0</v>
      </c>
      <c r="N5989" s="12">
        <v>0</v>
      </c>
    </row>
    <row r="5990" spans="1:14" s="18" customFormat="1">
      <c r="A5990" s="17" t="s">
        <v>1646</v>
      </c>
      <c r="B5990" s="18">
        <v>22</v>
      </c>
      <c r="C5990" s="18">
        <v>22</v>
      </c>
      <c r="D5990" s="18" t="s">
        <v>1081</v>
      </c>
      <c r="E5990" s="18">
        <v>10</v>
      </c>
      <c r="F5990" s="29">
        <v>3</v>
      </c>
      <c r="G5990" s="29">
        <v>60</v>
      </c>
      <c r="H5990" s="18">
        <v>0</v>
      </c>
      <c r="I5990" s="18">
        <v>249</v>
      </c>
      <c r="J5990" s="18">
        <v>0</v>
      </c>
      <c r="K5990" s="18">
        <v>0</v>
      </c>
      <c r="L5990" s="12">
        <v>0</v>
      </c>
      <c r="M5990" s="12">
        <v>0</v>
      </c>
      <c r="N5990" s="12">
        <v>0</v>
      </c>
    </row>
    <row r="5991" spans="1:14" s="18" customFormat="1">
      <c r="A5991" s="17" t="s">
        <v>1646</v>
      </c>
      <c r="B5991" s="18">
        <v>22</v>
      </c>
      <c r="C5991" s="18">
        <v>22</v>
      </c>
      <c r="D5991" s="18" t="s">
        <v>1083</v>
      </c>
      <c r="E5991" s="18">
        <v>10</v>
      </c>
      <c r="F5991" s="29">
        <v>1</v>
      </c>
      <c r="G5991" s="29">
        <v>120</v>
      </c>
      <c r="H5991" s="18">
        <v>0</v>
      </c>
      <c r="I5991" s="18">
        <v>249</v>
      </c>
      <c r="J5991" s="18">
        <v>0</v>
      </c>
      <c r="K5991" s="18">
        <v>0</v>
      </c>
      <c r="L5991" s="12">
        <v>0</v>
      </c>
      <c r="M5991" s="12">
        <v>0</v>
      </c>
      <c r="N5991" s="12">
        <v>0</v>
      </c>
    </row>
    <row r="5993" spans="1:14">
      <c r="A5993" s="11" t="s">
        <v>1647</v>
      </c>
    </row>
    <row r="5994" spans="1:14">
      <c r="A5994" s="20" t="s">
        <v>1648</v>
      </c>
      <c r="B5994" s="12">
        <v>49</v>
      </c>
      <c r="C5994" s="12">
        <v>44</v>
      </c>
      <c r="D5994" s="12" t="s">
        <v>576</v>
      </c>
      <c r="E5994" s="12">
        <v>100</v>
      </c>
      <c r="F5994" s="73">
        <v>15</v>
      </c>
      <c r="G5994" s="73">
        <v>60</v>
      </c>
      <c r="H5994" s="12">
        <v>0</v>
      </c>
      <c r="I5994" s="12">
        <v>246</v>
      </c>
      <c r="J5994" s="12">
        <v>0</v>
      </c>
      <c r="K5994" s="12">
        <v>0</v>
      </c>
      <c r="L5994" s="12">
        <v>0</v>
      </c>
      <c r="M5994" s="12">
        <v>0</v>
      </c>
      <c r="N5994" s="12">
        <v>0</v>
      </c>
    </row>
    <row r="5995" spans="1:14">
      <c r="A5995" s="20" t="s">
        <v>1648</v>
      </c>
      <c r="B5995" s="12">
        <v>49</v>
      </c>
      <c r="C5995" s="12">
        <v>44</v>
      </c>
      <c r="D5995" s="12" t="s">
        <v>574</v>
      </c>
      <c r="E5995" s="12">
        <v>100</v>
      </c>
      <c r="F5995" s="73">
        <v>15</v>
      </c>
      <c r="G5995" s="73">
        <v>60</v>
      </c>
      <c r="H5995" s="12">
        <v>0</v>
      </c>
      <c r="I5995" s="12">
        <v>246</v>
      </c>
      <c r="J5995" s="12">
        <v>0</v>
      </c>
      <c r="K5995" s="12">
        <v>0</v>
      </c>
      <c r="L5995" s="12">
        <v>0</v>
      </c>
      <c r="M5995" s="12">
        <v>0</v>
      </c>
      <c r="N5995" s="12">
        <v>0</v>
      </c>
    </row>
    <row r="5996" spans="1:14">
      <c r="A5996" s="20" t="s">
        <v>1648</v>
      </c>
      <c r="B5996" s="12">
        <v>49</v>
      </c>
      <c r="C5996" s="12">
        <v>44</v>
      </c>
      <c r="D5996" s="12" t="s">
        <v>587</v>
      </c>
      <c r="E5996" s="12">
        <v>100</v>
      </c>
      <c r="F5996" s="73">
        <v>15</v>
      </c>
      <c r="G5996" s="73">
        <v>60</v>
      </c>
      <c r="H5996" s="12">
        <v>0</v>
      </c>
      <c r="I5996" s="12">
        <v>246</v>
      </c>
      <c r="J5996" s="12">
        <v>0</v>
      </c>
      <c r="K5996" s="12">
        <v>0</v>
      </c>
      <c r="L5996" s="12">
        <v>0</v>
      </c>
      <c r="M5996" s="12">
        <v>0</v>
      </c>
      <c r="N5996" s="12">
        <v>0</v>
      </c>
    </row>
    <row r="5997" spans="1:14">
      <c r="A5997" s="20" t="s">
        <v>1648</v>
      </c>
      <c r="B5997" s="12">
        <v>49</v>
      </c>
      <c r="C5997" s="12">
        <v>44</v>
      </c>
      <c r="D5997" s="12" t="s">
        <v>575</v>
      </c>
      <c r="E5997" s="12">
        <v>100</v>
      </c>
      <c r="F5997" s="73">
        <v>1</v>
      </c>
      <c r="G5997" s="73">
        <v>60</v>
      </c>
      <c r="H5997" s="12">
        <v>0</v>
      </c>
      <c r="I5997" s="12">
        <v>246</v>
      </c>
      <c r="J5997" s="12">
        <v>0</v>
      </c>
      <c r="K5997" s="12">
        <v>0</v>
      </c>
      <c r="L5997" s="12">
        <v>0</v>
      </c>
      <c r="M5997" s="12">
        <v>0</v>
      </c>
      <c r="N5997" s="12">
        <v>0</v>
      </c>
    </row>
    <row r="5998" spans="1:14">
      <c r="A5998" s="20" t="s">
        <v>1648</v>
      </c>
      <c r="B5998" s="12">
        <v>49</v>
      </c>
      <c r="C5998" s="12">
        <v>44</v>
      </c>
      <c r="D5998" s="12" t="s">
        <v>573</v>
      </c>
      <c r="E5998" s="12">
        <v>100</v>
      </c>
      <c r="F5998" s="73">
        <v>1</v>
      </c>
      <c r="G5998" s="73">
        <v>60</v>
      </c>
      <c r="H5998" s="12">
        <v>0</v>
      </c>
      <c r="I5998" s="12">
        <v>246</v>
      </c>
      <c r="J5998" s="12">
        <v>0</v>
      </c>
      <c r="K5998" s="12">
        <v>0</v>
      </c>
      <c r="L5998" s="12">
        <v>0</v>
      </c>
      <c r="M5998" s="12">
        <v>0</v>
      </c>
      <c r="N5998" s="12">
        <v>0</v>
      </c>
    </row>
    <row r="5999" spans="1:14">
      <c r="A5999" s="20" t="s">
        <v>1648</v>
      </c>
      <c r="B5999" s="12">
        <v>49</v>
      </c>
      <c r="C5999" s="12">
        <v>44</v>
      </c>
      <c r="D5999" s="12" t="s">
        <v>586</v>
      </c>
      <c r="E5999" s="12">
        <v>100</v>
      </c>
      <c r="F5999" s="73">
        <v>1</v>
      </c>
      <c r="G5999" s="73">
        <v>60</v>
      </c>
      <c r="H5999" s="12">
        <v>0</v>
      </c>
      <c r="I5999" s="12">
        <v>246</v>
      </c>
      <c r="J5999" s="12">
        <v>0</v>
      </c>
      <c r="K5999" s="12">
        <v>0</v>
      </c>
      <c r="L5999" s="12">
        <v>0</v>
      </c>
      <c r="M5999" s="12">
        <v>0</v>
      </c>
      <c r="N5999" s="12">
        <v>0</v>
      </c>
    </row>
    <row r="6000" spans="1:14">
      <c r="A6000" s="20" t="s">
        <v>1648</v>
      </c>
      <c r="B6000" s="12">
        <v>40</v>
      </c>
      <c r="C6000" s="12">
        <v>60</v>
      </c>
      <c r="D6000" s="12" t="s">
        <v>576</v>
      </c>
      <c r="E6000" s="12">
        <v>20</v>
      </c>
      <c r="F6000" s="73">
        <v>4</v>
      </c>
      <c r="G6000" s="21">
        <v>15</v>
      </c>
      <c r="H6000" s="12">
        <v>0</v>
      </c>
      <c r="I6000" s="12">
        <v>246</v>
      </c>
      <c r="J6000" s="12">
        <v>0</v>
      </c>
      <c r="K6000" s="12">
        <v>0</v>
      </c>
      <c r="L6000" s="12">
        <v>0</v>
      </c>
      <c r="M6000" s="12">
        <v>0</v>
      </c>
      <c r="N6000" s="12">
        <v>0</v>
      </c>
    </row>
    <row r="6001" spans="1:14">
      <c r="A6001" s="20" t="s">
        <v>1648</v>
      </c>
      <c r="B6001" s="12">
        <v>40</v>
      </c>
      <c r="C6001" s="12">
        <v>60</v>
      </c>
      <c r="D6001" s="12" t="s">
        <v>574</v>
      </c>
      <c r="E6001" s="12">
        <v>20</v>
      </c>
      <c r="F6001" s="73">
        <v>4</v>
      </c>
      <c r="G6001" s="21">
        <v>15</v>
      </c>
      <c r="H6001" s="12">
        <v>0</v>
      </c>
      <c r="I6001" s="12">
        <v>246</v>
      </c>
      <c r="J6001" s="12">
        <v>0</v>
      </c>
      <c r="K6001" s="12">
        <v>0</v>
      </c>
      <c r="L6001" s="12">
        <v>0</v>
      </c>
      <c r="M6001" s="12">
        <v>0</v>
      </c>
      <c r="N6001" s="12">
        <v>0</v>
      </c>
    </row>
    <row r="6002" spans="1:14">
      <c r="A6002" s="20" t="s">
        <v>1648</v>
      </c>
      <c r="B6002" s="12">
        <v>40</v>
      </c>
      <c r="C6002" s="12">
        <v>60</v>
      </c>
      <c r="D6002" s="12" t="s">
        <v>587</v>
      </c>
      <c r="E6002" s="12">
        <v>20</v>
      </c>
      <c r="F6002" s="73">
        <v>4</v>
      </c>
      <c r="G6002" s="21">
        <v>15</v>
      </c>
      <c r="H6002" s="12">
        <v>0</v>
      </c>
      <c r="I6002" s="12">
        <v>246</v>
      </c>
      <c r="J6002" s="12">
        <v>0</v>
      </c>
      <c r="K6002" s="12">
        <v>0</v>
      </c>
      <c r="L6002" s="12">
        <v>0</v>
      </c>
      <c r="M6002" s="12">
        <v>0</v>
      </c>
      <c r="N6002" s="12">
        <v>0</v>
      </c>
    </row>
    <row r="6003" spans="1:14">
      <c r="A6003" s="20" t="s">
        <v>1648</v>
      </c>
      <c r="B6003" s="12">
        <v>32</v>
      </c>
      <c r="C6003" s="12">
        <v>48</v>
      </c>
      <c r="D6003" s="12" t="s">
        <v>576</v>
      </c>
      <c r="E6003" s="12">
        <v>20</v>
      </c>
      <c r="F6003" s="73">
        <v>4</v>
      </c>
      <c r="G6003" s="21">
        <v>15</v>
      </c>
      <c r="H6003" s="12">
        <v>0</v>
      </c>
      <c r="I6003" s="12">
        <v>246</v>
      </c>
      <c r="J6003" s="12">
        <v>0</v>
      </c>
      <c r="K6003" s="12">
        <v>0</v>
      </c>
      <c r="L6003" s="12">
        <v>0</v>
      </c>
      <c r="M6003" s="12">
        <v>0</v>
      </c>
      <c r="N6003" s="12">
        <v>0</v>
      </c>
    </row>
    <row r="6004" spans="1:14">
      <c r="A6004" s="20" t="s">
        <v>1648</v>
      </c>
      <c r="B6004" s="12">
        <v>32</v>
      </c>
      <c r="C6004" s="12">
        <v>48</v>
      </c>
      <c r="D6004" s="12" t="s">
        <v>574</v>
      </c>
      <c r="E6004" s="12">
        <v>20</v>
      </c>
      <c r="F6004" s="73">
        <v>4</v>
      </c>
      <c r="G6004" s="21">
        <v>15</v>
      </c>
      <c r="H6004" s="12">
        <v>0</v>
      </c>
      <c r="I6004" s="12">
        <v>246</v>
      </c>
      <c r="J6004" s="12">
        <v>0</v>
      </c>
      <c r="K6004" s="12">
        <v>0</v>
      </c>
      <c r="L6004" s="12">
        <v>0</v>
      </c>
      <c r="M6004" s="12">
        <v>0</v>
      </c>
      <c r="N6004" s="12">
        <v>0</v>
      </c>
    </row>
    <row r="6005" spans="1:14">
      <c r="A6005" s="20" t="s">
        <v>1648</v>
      </c>
      <c r="B6005" s="12">
        <v>32</v>
      </c>
      <c r="C6005" s="12">
        <v>48</v>
      </c>
      <c r="D6005" s="12" t="s">
        <v>587</v>
      </c>
      <c r="E6005" s="12">
        <v>20</v>
      </c>
      <c r="F6005" s="73">
        <v>4</v>
      </c>
      <c r="G6005" s="21">
        <v>15</v>
      </c>
      <c r="H6005" s="12">
        <v>0</v>
      </c>
      <c r="I6005" s="12">
        <v>246</v>
      </c>
      <c r="J6005" s="12">
        <v>0</v>
      </c>
      <c r="K6005" s="12">
        <v>0</v>
      </c>
      <c r="L6005" s="12">
        <v>0</v>
      </c>
      <c r="M6005" s="12">
        <v>0</v>
      </c>
      <c r="N6005" s="12">
        <v>0</v>
      </c>
    </row>
    <row r="6006" spans="1:14">
      <c r="A6006" s="20" t="s">
        <v>1648</v>
      </c>
      <c r="B6006" s="12">
        <v>51</v>
      </c>
      <c r="C6006" s="12">
        <v>28</v>
      </c>
      <c r="D6006" s="12" t="s">
        <v>576</v>
      </c>
      <c r="E6006" s="12">
        <v>20</v>
      </c>
      <c r="F6006" s="73">
        <v>4</v>
      </c>
      <c r="G6006" s="21">
        <v>15</v>
      </c>
      <c r="H6006" s="12">
        <v>0</v>
      </c>
      <c r="I6006" s="12">
        <v>246</v>
      </c>
      <c r="J6006" s="12">
        <v>0</v>
      </c>
      <c r="K6006" s="12">
        <v>0</v>
      </c>
      <c r="L6006" s="12">
        <v>0</v>
      </c>
      <c r="M6006" s="12">
        <v>0</v>
      </c>
      <c r="N6006" s="12">
        <v>0</v>
      </c>
    </row>
    <row r="6007" spans="1:14">
      <c r="A6007" s="20" t="s">
        <v>1648</v>
      </c>
      <c r="B6007" s="12">
        <v>51</v>
      </c>
      <c r="C6007" s="12">
        <v>28</v>
      </c>
      <c r="D6007" s="12" t="s">
        <v>574</v>
      </c>
      <c r="E6007" s="12">
        <v>20</v>
      </c>
      <c r="F6007" s="73">
        <v>4</v>
      </c>
      <c r="G6007" s="21">
        <v>15</v>
      </c>
      <c r="H6007" s="12">
        <v>0</v>
      </c>
      <c r="I6007" s="12">
        <v>246</v>
      </c>
      <c r="J6007" s="12">
        <v>0</v>
      </c>
      <c r="K6007" s="12">
        <v>0</v>
      </c>
      <c r="L6007" s="12">
        <v>0</v>
      </c>
      <c r="M6007" s="12">
        <v>0</v>
      </c>
      <c r="N6007" s="12">
        <v>0</v>
      </c>
    </row>
    <row r="6008" spans="1:14">
      <c r="A6008" s="20" t="s">
        <v>1648</v>
      </c>
      <c r="B6008" s="12">
        <v>51</v>
      </c>
      <c r="C6008" s="12">
        <v>28</v>
      </c>
      <c r="D6008" s="12" t="s">
        <v>587</v>
      </c>
      <c r="E6008" s="12">
        <v>20</v>
      </c>
      <c r="F6008" s="73">
        <v>4</v>
      </c>
      <c r="G6008" s="21">
        <v>15</v>
      </c>
      <c r="H6008" s="12">
        <v>0</v>
      </c>
      <c r="I6008" s="12">
        <v>246</v>
      </c>
      <c r="J6008" s="12">
        <v>0</v>
      </c>
      <c r="K6008" s="12">
        <v>0</v>
      </c>
      <c r="L6008" s="12">
        <v>0</v>
      </c>
      <c r="M6008" s="12">
        <v>0</v>
      </c>
      <c r="N6008" s="12">
        <v>0</v>
      </c>
    </row>
    <row r="6009" spans="1:14">
      <c r="A6009" s="20" t="s">
        <v>1648</v>
      </c>
      <c r="B6009" s="12">
        <v>64</v>
      </c>
      <c r="C6009" s="12">
        <v>40</v>
      </c>
      <c r="D6009" s="12" t="s">
        <v>576</v>
      </c>
      <c r="E6009" s="12">
        <v>20</v>
      </c>
      <c r="F6009" s="73">
        <v>4</v>
      </c>
      <c r="G6009" s="21">
        <v>15</v>
      </c>
      <c r="H6009" s="12">
        <v>0</v>
      </c>
      <c r="I6009" s="12">
        <v>246</v>
      </c>
      <c r="J6009" s="12">
        <v>0</v>
      </c>
      <c r="K6009" s="12">
        <v>0</v>
      </c>
      <c r="L6009" s="12">
        <v>0</v>
      </c>
      <c r="M6009" s="12">
        <v>0</v>
      </c>
      <c r="N6009" s="12">
        <v>0</v>
      </c>
    </row>
    <row r="6010" spans="1:14">
      <c r="A6010" s="20" t="s">
        <v>1648</v>
      </c>
      <c r="B6010" s="12">
        <v>64</v>
      </c>
      <c r="C6010" s="12">
        <v>40</v>
      </c>
      <c r="D6010" s="12" t="s">
        <v>574</v>
      </c>
      <c r="E6010" s="12">
        <v>20</v>
      </c>
      <c r="F6010" s="73">
        <v>4</v>
      </c>
      <c r="G6010" s="21">
        <v>15</v>
      </c>
      <c r="H6010" s="12">
        <v>0</v>
      </c>
      <c r="I6010" s="12">
        <v>246</v>
      </c>
      <c r="J6010" s="12">
        <v>0</v>
      </c>
      <c r="K6010" s="12">
        <v>0</v>
      </c>
      <c r="L6010" s="12">
        <v>0</v>
      </c>
      <c r="M6010" s="12">
        <v>0</v>
      </c>
      <c r="N6010" s="12">
        <v>0</v>
      </c>
    </row>
    <row r="6011" spans="1:14">
      <c r="A6011" s="20" t="s">
        <v>1648</v>
      </c>
      <c r="B6011" s="12">
        <v>64</v>
      </c>
      <c r="C6011" s="12">
        <v>40</v>
      </c>
      <c r="D6011" s="12" t="s">
        <v>587</v>
      </c>
      <c r="E6011" s="12">
        <v>20</v>
      </c>
      <c r="F6011" s="73">
        <v>4</v>
      </c>
      <c r="G6011" s="21">
        <v>15</v>
      </c>
      <c r="H6011" s="12">
        <v>0</v>
      </c>
      <c r="I6011" s="12">
        <v>246</v>
      </c>
      <c r="J6011" s="12">
        <v>0</v>
      </c>
      <c r="K6011" s="12">
        <v>0</v>
      </c>
      <c r="L6011" s="12">
        <v>0</v>
      </c>
      <c r="M6011" s="12">
        <v>0</v>
      </c>
      <c r="N6011" s="12">
        <v>0</v>
      </c>
    </row>
    <row r="6013" spans="1:14">
      <c r="A6013" s="11" t="s">
        <v>1649</v>
      </c>
    </row>
    <row r="6014" spans="1:14">
      <c r="A6014" s="20" t="s">
        <v>1650</v>
      </c>
      <c r="B6014" s="12">
        <v>41</v>
      </c>
      <c r="C6014" s="12">
        <v>44</v>
      </c>
      <c r="D6014" s="12" t="s">
        <v>576</v>
      </c>
      <c r="E6014" s="12">
        <v>100</v>
      </c>
      <c r="F6014" s="73">
        <v>15</v>
      </c>
      <c r="G6014" s="73">
        <v>60</v>
      </c>
      <c r="H6014" s="12">
        <v>0</v>
      </c>
      <c r="I6014" s="12">
        <v>246</v>
      </c>
      <c r="J6014" s="12">
        <v>0</v>
      </c>
      <c r="K6014" s="12">
        <v>0</v>
      </c>
      <c r="L6014" s="12">
        <v>0</v>
      </c>
      <c r="M6014" s="12">
        <v>0</v>
      </c>
      <c r="N6014" s="12">
        <v>0</v>
      </c>
    </row>
    <row r="6015" spans="1:14">
      <c r="A6015" s="20" t="s">
        <v>1650</v>
      </c>
      <c r="B6015" s="12">
        <v>41</v>
      </c>
      <c r="C6015" s="12">
        <v>44</v>
      </c>
      <c r="D6015" s="12" t="s">
        <v>574</v>
      </c>
      <c r="E6015" s="12">
        <v>100</v>
      </c>
      <c r="F6015" s="73">
        <v>15</v>
      </c>
      <c r="G6015" s="73">
        <v>60</v>
      </c>
      <c r="H6015" s="12">
        <v>0</v>
      </c>
      <c r="I6015" s="12">
        <v>246</v>
      </c>
      <c r="J6015" s="12">
        <v>0</v>
      </c>
      <c r="K6015" s="12">
        <v>0</v>
      </c>
      <c r="L6015" s="12">
        <v>0</v>
      </c>
      <c r="M6015" s="12">
        <v>0</v>
      </c>
      <c r="N6015" s="12">
        <v>0</v>
      </c>
    </row>
    <row r="6016" spans="1:14">
      <c r="A6016" s="20" t="s">
        <v>1650</v>
      </c>
      <c r="B6016" s="12">
        <v>41</v>
      </c>
      <c r="C6016" s="12">
        <v>44</v>
      </c>
      <c r="D6016" s="12" t="s">
        <v>587</v>
      </c>
      <c r="E6016" s="12">
        <v>100</v>
      </c>
      <c r="F6016" s="73">
        <v>15</v>
      </c>
      <c r="G6016" s="73">
        <v>60</v>
      </c>
      <c r="H6016" s="12">
        <v>0</v>
      </c>
      <c r="I6016" s="12">
        <v>246</v>
      </c>
      <c r="J6016" s="12">
        <v>0</v>
      </c>
      <c r="K6016" s="12">
        <v>0</v>
      </c>
      <c r="L6016" s="12">
        <v>0</v>
      </c>
      <c r="M6016" s="12">
        <v>0</v>
      </c>
      <c r="N6016" s="12">
        <v>0</v>
      </c>
    </row>
    <row r="6017" spans="1:14">
      <c r="A6017" s="20" t="s">
        <v>1650</v>
      </c>
      <c r="B6017" s="12">
        <v>41</v>
      </c>
      <c r="C6017" s="12">
        <v>44</v>
      </c>
      <c r="D6017" s="12" t="s">
        <v>579</v>
      </c>
      <c r="E6017" s="12">
        <v>100</v>
      </c>
      <c r="F6017" s="73">
        <v>10</v>
      </c>
      <c r="G6017" s="73">
        <v>60</v>
      </c>
      <c r="H6017" s="12">
        <v>0</v>
      </c>
      <c r="I6017" s="12">
        <v>246</v>
      </c>
      <c r="J6017" s="12">
        <v>0</v>
      </c>
      <c r="K6017" s="12">
        <v>0</v>
      </c>
      <c r="L6017" s="12">
        <v>0</v>
      </c>
      <c r="M6017" s="12">
        <v>0</v>
      </c>
      <c r="N6017" s="12">
        <v>0</v>
      </c>
    </row>
    <row r="6018" spans="1:14">
      <c r="A6018" s="20" t="s">
        <v>1650</v>
      </c>
      <c r="B6018" s="12">
        <v>41</v>
      </c>
      <c r="C6018" s="12">
        <v>44</v>
      </c>
      <c r="D6018" s="12" t="s">
        <v>543</v>
      </c>
      <c r="E6018" s="12">
        <v>100</v>
      </c>
      <c r="F6018" s="73">
        <v>5</v>
      </c>
      <c r="G6018" s="73">
        <v>60</v>
      </c>
      <c r="H6018" s="12">
        <v>0</v>
      </c>
      <c r="I6018" s="12">
        <v>246</v>
      </c>
      <c r="J6018" s="12">
        <v>0</v>
      </c>
      <c r="K6018" s="12">
        <v>0</v>
      </c>
      <c r="L6018" s="12">
        <v>0</v>
      </c>
      <c r="M6018" s="12">
        <v>0</v>
      </c>
      <c r="N6018" s="12">
        <v>0</v>
      </c>
    </row>
    <row r="6019" spans="1:14">
      <c r="A6019" s="20" t="s">
        <v>1650</v>
      </c>
      <c r="B6019" s="12">
        <v>41</v>
      </c>
      <c r="C6019" s="12">
        <v>44</v>
      </c>
      <c r="D6019" s="12" t="s">
        <v>542</v>
      </c>
      <c r="E6019" s="12">
        <v>100</v>
      </c>
      <c r="F6019" s="73">
        <v>5</v>
      </c>
      <c r="G6019" s="73">
        <v>60</v>
      </c>
      <c r="H6019" s="12">
        <v>0</v>
      </c>
      <c r="I6019" s="12">
        <v>246</v>
      </c>
      <c r="J6019" s="12">
        <v>0</v>
      </c>
      <c r="K6019" s="12">
        <v>0</v>
      </c>
      <c r="L6019" s="12">
        <v>0</v>
      </c>
      <c r="M6019" s="12">
        <v>0</v>
      </c>
      <c r="N6019" s="12">
        <v>0</v>
      </c>
    </row>
    <row r="6020" spans="1:14">
      <c r="A6020" s="20" t="s">
        <v>1650</v>
      </c>
      <c r="B6020" s="12">
        <v>41</v>
      </c>
      <c r="C6020" s="12">
        <v>44</v>
      </c>
      <c r="D6020" s="12" t="s">
        <v>575</v>
      </c>
      <c r="E6020" s="12">
        <v>100</v>
      </c>
      <c r="F6020" s="73">
        <v>1</v>
      </c>
      <c r="G6020" s="73">
        <v>60</v>
      </c>
      <c r="H6020" s="12">
        <v>0</v>
      </c>
      <c r="I6020" s="12">
        <v>246</v>
      </c>
      <c r="J6020" s="12">
        <v>0</v>
      </c>
      <c r="K6020" s="12">
        <v>0</v>
      </c>
      <c r="L6020" s="12">
        <v>0</v>
      </c>
      <c r="M6020" s="12">
        <v>0</v>
      </c>
      <c r="N6020" s="12">
        <v>0</v>
      </c>
    </row>
    <row r="6021" spans="1:14">
      <c r="A6021" s="20" t="s">
        <v>1650</v>
      </c>
      <c r="B6021" s="12">
        <v>41</v>
      </c>
      <c r="C6021" s="12">
        <v>44</v>
      </c>
      <c r="D6021" s="12" t="s">
        <v>573</v>
      </c>
      <c r="E6021" s="12">
        <v>100</v>
      </c>
      <c r="F6021" s="73">
        <v>1</v>
      </c>
      <c r="G6021" s="73">
        <v>60</v>
      </c>
      <c r="H6021" s="12">
        <v>0</v>
      </c>
      <c r="I6021" s="12">
        <v>246</v>
      </c>
      <c r="J6021" s="12">
        <v>0</v>
      </c>
      <c r="K6021" s="12">
        <v>0</v>
      </c>
      <c r="L6021" s="12">
        <v>0</v>
      </c>
      <c r="M6021" s="12">
        <v>0</v>
      </c>
      <c r="N6021" s="12">
        <v>0</v>
      </c>
    </row>
    <row r="6022" spans="1:14">
      <c r="A6022" s="20" t="s">
        <v>1650</v>
      </c>
      <c r="B6022" s="12">
        <v>41</v>
      </c>
      <c r="C6022" s="12">
        <v>44</v>
      </c>
      <c r="D6022" s="12" t="s">
        <v>586</v>
      </c>
      <c r="E6022" s="12">
        <v>100</v>
      </c>
      <c r="F6022" s="73">
        <v>1</v>
      </c>
      <c r="G6022" s="73">
        <v>60</v>
      </c>
      <c r="H6022" s="12">
        <v>0</v>
      </c>
      <c r="I6022" s="12">
        <v>246</v>
      </c>
      <c r="J6022" s="12">
        <v>0</v>
      </c>
      <c r="K6022" s="12">
        <v>0</v>
      </c>
      <c r="L6022" s="12">
        <v>0</v>
      </c>
      <c r="M6022" s="12">
        <v>0</v>
      </c>
      <c r="N6022" s="12">
        <v>0</v>
      </c>
    </row>
    <row r="6023" spans="1:14" s="18" customFormat="1">
      <c r="A6023" s="17" t="s">
        <v>1650</v>
      </c>
      <c r="B6023" s="18">
        <v>41</v>
      </c>
      <c r="C6023" s="18">
        <v>44</v>
      </c>
      <c r="D6023" s="18" t="s">
        <v>1095</v>
      </c>
      <c r="E6023" s="18">
        <v>100</v>
      </c>
      <c r="F6023" s="29">
        <v>1</v>
      </c>
      <c r="G6023" s="29">
        <v>60</v>
      </c>
      <c r="H6023" s="18">
        <v>0</v>
      </c>
      <c r="I6023" s="18">
        <v>249</v>
      </c>
      <c r="J6023" s="18">
        <v>0</v>
      </c>
      <c r="K6023" s="18">
        <v>0</v>
      </c>
      <c r="L6023" s="12">
        <v>0</v>
      </c>
      <c r="M6023" s="12">
        <v>0</v>
      </c>
      <c r="N6023" s="12">
        <v>0</v>
      </c>
    </row>
    <row r="6024" spans="1:14" s="18" customFormat="1">
      <c r="A6024" s="17" t="s">
        <v>1650</v>
      </c>
      <c r="B6024" s="18">
        <v>41</v>
      </c>
      <c r="C6024" s="18">
        <v>44</v>
      </c>
      <c r="D6024" s="18" t="s">
        <v>1097</v>
      </c>
      <c r="E6024" s="18">
        <v>100</v>
      </c>
      <c r="F6024" s="29">
        <v>1</v>
      </c>
      <c r="G6024" s="29">
        <v>60</v>
      </c>
      <c r="H6024" s="18">
        <v>0</v>
      </c>
      <c r="I6024" s="18">
        <v>249</v>
      </c>
      <c r="J6024" s="18">
        <v>0</v>
      </c>
      <c r="K6024" s="18">
        <v>0</v>
      </c>
      <c r="L6024" s="12">
        <v>0</v>
      </c>
      <c r="M6024" s="12">
        <v>0</v>
      </c>
      <c r="N6024" s="12">
        <v>0</v>
      </c>
    </row>
    <row r="6025" spans="1:14">
      <c r="A6025" s="20" t="s">
        <v>1650</v>
      </c>
      <c r="B6025" s="12">
        <v>48</v>
      </c>
      <c r="C6025" s="12">
        <v>64</v>
      </c>
      <c r="D6025" s="12" t="s">
        <v>576</v>
      </c>
      <c r="E6025" s="12">
        <v>20</v>
      </c>
      <c r="F6025" s="73">
        <v>4</v>
      </c>
      <c r="G6025" s="21">
        <v>15</v>
      </c>
      <c r="H6025" s="12">
        <v>0</v>
      </c>
      <c r="I6025" s="12">
        <v>246</v>
      </c>
      <c r="J6025" s="12">
        <v>0</v>
      </c>
      <c r="K6025" s="12">
        <v>0</v>
      </c>
      <c r="L6025" s="12">
        <v>0</v>
      </c>
      <c r="M6025" s="12">
        <v>0</v>
      </c>
      <c r="N6025" s="12">
        <v>0</v>
      </c>
    </row>
    <row r="6026" spans="1:14">
      <c r="A6026" s="20" t="s">
        <v>1650</v>
      </c>
      <c r="B6026" s="12">
        <v>48</v>
      </c>
      <c r="C6026" s="12">
        <v>64</v>
      </c>
      <c r="D6026" s="12" t="s">
        <v>574</v>
      </c>
      <c r="E6026" s="12">
        <v>20</v>
      </c>
      <c r="F6026" s="73">
        <v>4</v>
      </c>
      <c r="G6026" s="21">
        <v>15</v>
      </c>
      <c r="H6026" s="12">
        <v>0</v>
      </c>
      <c r="I6026" s="12">
        <v>246</v>
      </c>
      <c r="J6026" s="12">
        <v>0</v>
      </c>
      <c r="K6026" s="12">
        <v>0</v>
      </c>
      <c r="L6026" s="12">
        <v>0</v>
      </c>
      <c r="M6026" s="12">
        <v>0</v>
      </c>
      <c r="N6026" s="12">
        <v>0</v>
      </c>
    </row>
    <row r="6027" spans="1:14">
      <c r="A6027" s="20" t="s">
        <v>1650</v>
      </c>
      <c r="B6027" s="12">
        <v>48</v>
      </c>
      <c r="C6027" s="12">
        <v>64</v>
      </c>
      <c r="D6027" s="12" t="s">
        <v>587</v>
      </c>
      <c r="E6027" s="12">
        <v>20</v>
      </c>
      <c r="F6027" s="73">
        <v>4</v>
      </c>
      <c r="G6027" s="21">
        <v>15</v>
      </c>
      <c r="H6027" s="12">
        <v>0</v>
      </c>
      <c r="I6027" s="12">
        <v>246</v>
      </c>
      <c r="J6027" s="12">
        <v>0</v>
      </c>
      <c r="K6027" s="12">
        <v>0</v>
      </c>
      <c r="L6027" s="12">
        <v>0</v>
      </c>
      <c r="M6027" s="12">
        <v>0</v>
      </c>
      <c r="N6027" s="12">
        <v>0</v>
      </c>
    </row>
    <row r="6028" spans="1:14">
      <c r="A6028" s="20" t="s">
        <v>1650</v>
      </c>
      <c r="B6028" s="12">
        <v>72</v>
      </c>
      <c r="C6028" s="12">
        <v>59</v>
      </c>
      <c r="D6028" s="12" t="s">
        <v>576</v>
      </c>
      <c r="E6028" s="12">
        <v>20</v>
      </c>
      <c r="F6028" s="73">
        <v>4</v>
      </c>
      <c r="G6028" s="21">
        <v>15</v>
      </c>
      <c r="H6028" s="12">
        <v>0</v>
      </c>
      <c r="I6028" s="12">
        <v>246</v>
      </c>
      <c r="J6028" s="12">
        <v>0</v>
      </c>
      <c r="K6028" s="12">
        <v>0</v>
      </c>
      <c r="L6028" s="12">
        <v>0</v>
      </c>
      <c r="M6028" s="12">
        <v>0</v>
      </c>
      <c r="N6028" s="12">
        <v>0</v>
      </c>
    </row>
    <row r="6029" spans="1:14">
      <c r="A6029" s="20" t="s">
        <v>1650</v>
      </c>
      <c r="B6029" s="12">
        <v>72</v>
      </c>
      <c r="C6029" s="12">
        <v>59</v>
      </c>
      <c r="D6029" s="12" t="s">
        <v>574</v>
      </c>
      <c r="E6029" s="12">
        <v>20</v>
      </c>
      <c r="F6029" s="73">
        <v>4</v>
      </c>
      <c r="G6029" s="21">
        <v>15</v>
      </c>
      <c r="H6029" s="12">
        <v>0</v>
      </c>
      <c r="I6029" s="12">
        <v>246</v>
      </c>
      <c r="J6029" s="12">
        <v>0</v>
      </c>
      <c r="K6029" s="12">
        <v>0</v>
      </c>
      <c r="L6029" s="12">
        <v>0</v>
      </c>
      <c r="M6029" s="12">
        <v>0</v>
      </c>
      <c r="N6029" s="12">
        <v>0</v>
      </c>
    </row>
    <row r="6030" spans="1:14">
      <c r="A6030" s="20" t="s">
        <v>1650</v>
      </c>
      <c r="B6030" s="12">
        <v>72</v>
      </c>
      <c r="C6030" s="12">
        <v>59</v>
      </c>
      <c r="D6030" s="12" t="s">
        <v>587</v>
      </c>
      <c r="E6030" s="12">
        <v>20</v>
      </c>
      <c r="F6030" s="73">
        <v>4</v>
      </c>
      <c r="G6030" s="21">
        <v>15</v>
      </c>
      <c r="H6030" s="12">
        <v>0</v>
      </c>
      <c r="I6030" s="12">
        <v>246</v>
      </c>
      <c r="J6030" s="12">
        <v>0</v>
      </c>
      <c r="K6030" s="12">
        <v>0</v>
      </c>
      <c r="L6030" s="12">
        <v>0</v>
      </c>
      <c r="M6030" s="12">
        <v>0</v>
      </c>
      <c r="N6030" s="12">
        <v>0</v>
      </c>
    </row>
    <row r="6031" spans="1:14">
      <c r="A6031" s="20" t="s">
        <v>1650</v>
      </c>
      <c r="B6031" s="12">
        <v>20</v>
      </c>
      <c r="C6031" s="12">
        <v>37</v>
      </c>
      <c r="D6031" s="12" t="s">
        <v>576</v>
      </c>
      <c r="E6031" s="12">
        <v>20</v>
      </c>
      <c r="F6031" s="73">
        <v>4</v>
      </c>
      <c r="G6031" s="21">
        <v>15</v>
      </c>
      <c r="H6031" s="12">
        <v>0</v>
      </c>
      <c r="I6031" s="12">
        <v>246</v>
      </c>
      <c r="J6031" s="12">
        <v>0</v>
      </c>
      <c r="K6031" s="12">
        <v>0</v>
      </c>
      <c r="L6031" s="12">
        <v>0</v>
      </c>
      <c r="M6031" s="12">
        <v>0</v>
      </c>
      <c r="N6031" s="12">
        <v>0</v>
      </c>
    </row>
    <row r="6032" spans="1:14">
      <c r="A6032" s="20" t="s">
        <v>1650</v>
      </c>
      <c r="B6032" s="12">
        <v>20</v>
      </c>
      <c r="C6032" s="12">
        <v>37</v>
      </c>
      <c r="D6032" s="12" t="s">
        <v>574</v>
      </c>
      <c r="E6032" s="12">
        <v>20</v>
      </c>
      <c r="F6032" s="73">
        <v>4</v>
      </c>
      <c r="G6032" s="21">
        <v>15</v>
      </c>
      <c r="H6032" s="12">
        <v>0</v>
      </c>
      <c r="I6032" s="12">
        <v>246</v>
      </c>
      <c r="J6032" s="12">
        <v>0</v>
      </c>
      <c r="K6032" s="12">
        <v>0</v>
      </c>
      <c r="L6032" s="12">
        <v>0</v>
      </c>
      <c r="M6032" s="12">
        <v>0</v>
      </c>
      <c r="N6032" s="12">
        <v>0</v>
      </c>
    </row>
    <row r="6033" spans="1:14">
      <c r="A6033" s="20" t="s">
        <v>1650</v>
      </c>
      <c r="B6033" s="12">
        <v>20</v>
      </c>
      <c r="C6033" s="12">
        <v>37</v>
      </c>
      <c r="D6033" s="12" t="s">
        <v>587</v>
      </c>
      <c r="E6033" s="12">
        <v>20</v>
      </c>
      <c r="F6033" s="73">
        <v>4</v>
      </c>
      <c r="G6033" s="21">
        <v>15</v>
      </c>
      <c r="H6033" s="12">
        <v>0</v>
      </c>
      <c r="I6033" s="12">
        <v>246</v>
      </c>
      <c r="J6033" s="12">
        <v>0</v>
      </c>
      <c r="K6033" s="12">
        <v>0</v>
      </c>
      <c r="L6033" s="12">
        <v>0</v>
      </c>
      <c r="M6033" s="12">
        <v>0</v>
      </c>
      <c r="N6033" s="12">
        <v>0</v>
      </c>
    </row>
    <row r="6034" spans="1:14">
      <c r="A6034" s="20" t="s">
        <v>1650</v>
      </c>
      <c r="B6034" s="12">
        <v>42</v>
      </c>
      <c r="C6034" s="12">
        <v>23</v>
      </c>
      <c r="D6034" s="12" t="s">
        <v>576</v>
      </c>
      <c r="E6034" s="12">
        <v>20</v>
      </c>
      <c r="F6034" s="73">
        <v>4</v>
      </c>
      <c r="G6034" s="21">
        <v>15</v>
      </c>
      <c r="H6034" s="12">
        <v>0</v>
      </c>
      <c r="I6034" s="12">
        <v>246</v>
      </c>
      <c r="J6034" s="12">
        <v>0</v>
      </c>
      <c r="K6034" s="12">
        <v>0</v>
      </c>
      <c r="L6034" s="12">
        <v>0</v>
      </c>
      <c r="M6034" s="12">
        <v>0</v>
      </c>
      <c r="N6034" s="12">
        <v>0</v>
      </c>
    </row>
    <row r="6035" spans="1:14">
      <c r="A6035" s="20" t="s">
        <v>1650</v>
      </c>
      <c r="B6035" s="12">
        <v>42</v>
      </c>
      <c r="C6035" s="12">
        <v>23</v>
      </c>
      <c r="D6035" s="12" t="s">
        <v>574</v>
      </c>
      <c r="E6035" s="12">
        <v>20</v>
      </c>
      <c r="F6035" s="73">
        <v>4</v>
      </c>
      <c r="G6035" s="21">
        <v>15</v>
      </c>
      <c r="H6035" s="12">
        <v>0</v>
      </c>
      <c r="I6035" s="12">
        <v>246</v>
      </c>
      <c r="J6035" s="12">
        <v>0</v>
      </c>
      <c r="K6035" s="12">
        <v>0</v>
      </c>
      <c r="L6035" s="12">
        <v>0</v>
      </c>
      <c r="M6035" s="12">
        <v>0</v>
      </c>
      <c r="N6035" s="12">
        <v>0</v>
      </c>
    </row>
    <row r="6036" spans="1:14">
      <c r="A6036" s="20" t="s">
        <v>1650</v>
      </c>
      <c r="B6036" s="12">
        <v>42</v>
      </c>
      <c r="C6036" s="12">
        <v>23</v>
      </c>
      <c r="D6036" s="12" t="s">
        <v>587</v>
      </c>
      <c r="E6036" s="12">
        <v>20</v>
      </c>
      <c r="F6036" s="73">
        <v>4</v>
      </c>
      <c r="G6036" s="21">
        <v>15</v>
      </c>
      <c r="H6036" s="12">
        <v>0</v>
      </c>
      <c r="I6036" s="12">
        <v>246</v>
      </c>
      <c r="J6036" s="12">
        <v>0</v>
      </c>
      <c r="K6036" s="12">
        <v>0</v>
      </c>
      <c r="L6036" s="12">
        <v>0</v>
      </c>
      <c r="M6036" s="12">
        <v>0</v>
      </c>
      <c r="N6036" s="12">
        <v>0</v>
      </c>
    </row>
    <row r="6038" spans="1:14">
      <c r="A6038" s="11" t="s">
        <v>1651</v>
      </c>
    </row>
    <row r="6039" spans="1:14">
      <c r="A6039" s="20" t="s">
        <v>1652</v>
      </c>
      <c r="B6039" s="12">
        <v>40</v>
      </c>
      <c r="C6039" s="12">
        <v>40</v>
      </c>
      <c r="D6039" s="12" t="s">
        <v>576</v>
      </c>
      <c r="E6039" s="12">
        <v>100</v>
      </c>
      <c r="F6039" s="73">
        <v>15</v>
      </c>
      <c r="G6039" s="73">
        <v>60</v>
      </c>
      <c r="H6039" s="12">
        <v>0</v>
      </c>
      <c r="I6039" s="12">
        <v>246</v>
      </c>
      <c r="J6039" s="12">
        <v>0</v>
      </c>
      <c r="K6039" s="12">
        <v>0</v>
      </c>
      <c r="L6039" s="12">
        <v>0</v>
      </c>
      <c r="M6039" s="12">
        <v>0</v>
      </c>
      <c r="N6039" s="12">
        <v>0</v>
      </c>
    </row>
    <row r="6040" spans="1:14">
      <c r="A6040" s="20" t="s">
        <v>1652</v>
      </c>
      <c r="B6040" s="12">
        <v>40</v>
      </c>
      <c r="C6040" s="12">
        <v>40</v>
      </c>
      <c r="D6040" s="12" t="s">
        <v>574</v>
      </c>
      <c r="E6040" s="12">
        <v>100</v>
      </c>
      <c r="F6040" s="73">
        <v>15</v>
      </c>
      <c r="G6040" s="73">
        <v>60</v>
      </c>
      <c r="H6040" s="12">
        <v>0</v>
      </c>
      <c r="I6040" s="12">
        <v>246</v>
      </c>
      <c r="J6040" s="12">
        <v>0</v>
      </c>
      <c r="K6040" s="12">
        <v>0</v>
      </c>
      <c r="L6040" s="12">
        <v>0</v>
      </c>
      <c r="M6040" s="12">
        <v>0</v>
      </c>
      <c r="N6040" s="12">
        <v>0</v>
      </c>
    </row>
    <row r="6041" spans="1:14">
      <c r="A6041" s="20" t="s">
        <v>1652</v>
      </c>
      <c r="B6041" s="12">
        <v>40</v>
      </c>
      <c r="C6041" s="12">
        <v>40</v>
      </c>
      <c r="D6041" s="12" t="s">
        <v>587</v>
      </c>
      <c r="E6041" s="12">
        <v>100</v>
      </c>
      <c r="F6041" s="73">
        <v>15</v>
      </c>
      <c r="G6041" s="73">
        <v>60</v>
      </c>
      <c r="H6041" s="12">
        <v>0</v>
      </c>
      <c r="I6041" s="12">
        <v>246</v>
      </c>
      <c r="J6041" s="12">
        <v>0</v>
      </c>
      <c r="K6041" s="12">
        <v>0</v>
      </c>
      <c r="L6041" s="12">
        <v>0</v>
      </c>
      <c r="M6041" s="12">
        <v>0</v>
      </c>
      <c r="N6041" s="12">
        <v>0</v>
      </c>
    </row>
    <row r="6042" spans="1:14">
      <c r="A6042" s="20" t="s">
        <v>1652</v>
      </c>
      <c r="B6042" s="12">
        <v>40</v>
      </c>
      <c r="C6042" s="12">
        <v>40</v>
      </c>
      <c r="D6042" s="12" t="s">
        <v>579</v>
      </c>
      <c r="E6042" s="12">
        <v>100</v>
      </c>
      <c r="F6042" s="73">
        <v>3</v>
      </c>
      <c r="G6042" s="73">
        <v>60</v>
      </c>
      <c r="H6042" s="12">
        <v>0</v>
      </c>
      <c r="I6042" s="12">
        <v>246</v>
      </c>
      <c r="J6042" s="12">
        <v>0</v>
      </c>
      <c r="K6042" s="12">
        <v>0</v>
      </c>
      <c r="L6042" s="12">
        <v>0</v>
      </c>
      <c r="M6042" s="12">
        <v>0</v>
      </c>
      <c r="N6042" s="12">
        <v>0</v>
      </c>
    </row>
    <row r="6043" spans="1:14">
      <c r="A6043" s="20" t="s">
        <v>1652</v>
      </c>
      <c r="B6043" s="12">
        <v>40</v>
      </c>
      <c r="C6043" s="12">
        <v>40</v>
      </c>
      <c r="D6043" s="12" t="s">
        <v>543</v>
      </c>
      <c r="E6043" s="12">
        <v>100</v>
      </c>
      <c r="F6043" s="73">
        <v>10</v>
      </c>
      <c r="G6043" s="73">
        <v>60</v>
      </c>
      <c r="H6043" s="12">
        <v>0</v>
      </c>
      <c r="I6043" s="12">
        <v>246</v>
      </c>
      <c r="J6043" s="12">
        <v>0</v>
      </c>
      <c r="K6043" s="12">
        <v>0</v>
      </c>
      <c r="L6043" s="12">
        <v>0</v>
      </c>
      <c r="M6043" s="12">
        <v>0</v>
      </c>
      <c r="N6043" s="12">
        <v>0</v>
      </c>
    </row>
    <row r="6044" spans="1:14">
      <c r="A6044" s="20" t="s">
        <v>1652</v>
      </c>
      <c r="B6044" s="12">
        <v>40</v>
      </c>
      <c r="C6044" s="12">
        <v>40</v>
      </c>
      <c r="D6044" s="12" t="s">
        <v>542</v>
      </c>
      <c r="E6044" s="12">
        <v>100</v>
      </c>
      <c r="F6044" s="73">
        <v>10</v>
      </c>
      <c r="G6044" s="73">
        <v>60</v>
      </c>
      <c r="H6044" s="12">
        <v>0</v>
      </c>
      <c r="I6044" s="12">
        <v>246</v>
      </c>
      <c r="J6044" s="12">
        <v>0</v>
      </c>
      <c r="K6044" s="12">
        <v>0</v>
      </c>
      <c r="L6044" s="12">
        <v>0</v>
      </c>
      <c r="M6044" s="12">
        <v>0</v>
      </c>
      <c r="N6044" s="12">
        <v>0</v>
      </c>
    </row>
    <row r="6045" spans="1:14">
      <c r="A6045" s="20" t="s">
        <v>1652</v>
      </c>
      <c r="B6045" s="12">
        <v>40</v>
      </c>
      <c r="C6045" s="12">
        <v>40</v>
      </c>
      <c r="D6045" s="12" t="s">
        <v>575</v>
      </c>
      <c r="E6045" s="12">
        <v>100</v>
      </c>
      <c r="F6045" s="73">
        <v>1</v>
      </c>
      <c r="G6045" s="73">
        <v>60</v>
      </c>
      <c r="H6045" s="12">
        <v>0</v>
      </c>
      <c r="I6045" s="12">
        <v>246</v>
      </c>
      <c r="J6045" s="12">
        <v>0</v>
      </c>
      <c r="K6045" s="12">
        <v>0</v>
      </c>
      <c r="L6045" s="12">
        <v>0</v>
      </c>
      <c r="M6045" s="12">
        <v>0</v>
      </c>
      <c r="N6045" s="12">
        <v>0</v>
      </c>
    </row>
    <row r="6046" spans="1:14">
      <c r="A6046" s="20" t="s">
        <v>1652</v>
      </c>
      <c r="B6046" s="12">
        <v>40</v>
      </c>
      <c r="C6046" s="12">
        <v>40</v>
      </c>
      <c r="D6046" s="12" t="s">
        <v>573</v>
      </c>
      <c r="E6046" s="12">
        <v>100</v>
      </c>
      <c r="F6046" s="73">
        <v>1</v>
      </c>
      <c r="G6046" s="73">
        <v>60</v>
      </c>
      <c r="H6046" s="12">
        <v>0</v>
      </c>
      <c r="I6046" s="12">
        <v>246</v>
      </c>
      <c r="J6046" s="12">
        <v>0</v>
      </c>
      <c r="K6046" s="12">
        <v>0</v>
      </c>
      <c r="L6046" s="12">
        <v>0</v>
      </c>
      <c r="M6046" s="12">
        <v>0</v>
      </c>
      <c r="N6046" s="12">
        <v>0</v>
      </c>
    </row>
    <row r="6047" spans="1:14">
      <c r="A6047" s="20" t="s">
        <v>1652</v>
      </c>
      <c r="B6047" s="12">
        <v>40</v>
      </c>
      <c r="C6047" s="12">
        <v>40</v>
      </c>
      <c r="D6047" s="12" t="s">
        <v>586</v>
      </c>
      <c r="E6047" s="12">
        <v>100</v>
      </c>
      <c r="F6047" s="73">
        <v>1</v>
      </c>
      <c r="G6047" s="73">
        <v>60</v>
      </c>
      <c r="H6047" s="12">
        <v>0</v>
      </c>
      <c r="I6047" s="12">
        <v>246</v>
      </c>
      <c r="J6047" s="12">
        <v>0</v>
      </c>
      <c r="K6047" s="12">
        <v>0</v>
      </c>
      <c r="L6047" s="12">
        <v>0</v>
      </c>
      <c r="M6047" s="12">
        <v>0</v>
      </c>
      <c r="N6047" s="12">
        <v>0</v>
      </c>
    </row>
    <row r="6048" spans="1:14" s="18" customFormat="1">
      <c r="A6048" s="17" t="s">
        <v>1652</v>
      </c>
      <c r="B6048" s="18">
        <v>40</v>
      </c>
      <c r="C6048" s="18">
        <v>40</v>
      </c>
      <c r="D6048" s="18" t="s">
        <v>1101</v>
      </c>
      <c r="E6048" s="18">
        <v>100</v>
      </c>
      <c r="F6048" s="29">
        <v>2</v>
      </c>
      <c r="G6048" s="29">
        <v>30</v>
      </c>
      <c r="H6048" s="18">
        <v>0</v>
      </c>
      <c r="I6048" s="18">
        <v>249</v>
      </c>
      <c r="J6048" s="18">
        <v>0</v>
      </c>
      <c r="K6048" s="18">
        <v>0</v>
      </c>
      <c r="L6048" s="12">
        <v>0</v>
      </c>
      <c r="M6048" s="12">
        <v>0</v>
      </c>
      <c r="N6048" s="12">
        <v>0</v>
      </c>
    </row>
    <row r="6049" spans="1:14" s="18" customFormat="1">
      <c r="A6049" s="17" t="s">
        <v>1652</v>
      </c>
      <c r="B6049" s="18">
        <v>40</v>
      </c>
      <c r="C6049" s="18">
        <v>40</v>
      </c>
      <c r="D6049" s="18" t="s">
        <v>1579</v>
      </c>
      <c r="E6049" s="18">
        <v>100</v>
      </c>
      <c r="F6049" s="29">
        <v>1</v>
      </c>
      <c r="G6049" s="29">
        <v>60</v>
      </c>
      <c r="H6049" s="18">
        <v>0</v>
      </c>
      <c r="I6049" s="18">
        <v>249</v>
      </c>
      <c r="J6049" s="18">
        <v>0</v>
      </c>
      <c r="K6049" s="18">
        <v>0</v>
      </c>
      <c r="L6049" s="12">
        <v>0</v>
      </c>
      <c r="M6049" s="12">
        <v>0</v>
      </c>
      <c r="N6049" s="12">
        <v>0</v>
      </c>
    </row>
    <row r="6050" spans="1:14" s="18" customFormat="1">
      <c r="A6050" s="17" t="s">
        <v>1652</v>
      </c>
      <c r="B6050" s="18">
        <v>40</v>
      </c>
      <c r="C6050" s="18">
        <v>40</v>
      </c>
      <c r="D6050" s="18" t="s">
        <v>1097</v>
      </c>
      <c r="E6050" s="18">
        <v>100</v>
      </c>
      <c r="F6050" s="29">
        <v>2</v>
      </c>
      <c r="G6050" s="29">
        <v>60</v>
      </c>
      <c r="H6050" s="18">
        <v>0</v>
      </c>
      <c r="I6050" s="18">
        <v>249</v>
      </c>
      <c r="J6050" s="18">
        <v>0</v>
      </c>
      <c r="K6050" s="18">
        <v>0</v>
      </c>
      <c r="L6050" s="12">
        <v>0</v>
      </c>
      <c r="M6050" s="12">
        <v>0</v>
      </c>
      <c r="N6050" s="12">
        <v>0</v>
      </c>
    </row>
    <row r="6051" spans="1:14" s="18" customFormat="1">
      <c r="A6051" s="17" t="s">
        <v>1652</v>
      </c>
      <c r="B6051" s="18">
        <v>40</v>
      </c>
      <c r="C6051" s="18">
        <v>40</v>
      </c>
      <c r="D6051" s="18" t="s">
        <v>1653</v>
      </c>
      <c r="E6051" s="18">
        <v>100</v>
      </c>
      <c r="F6051" s="29">
        <v>2</v>
      </c>
      <c r="G6051" s="29">
        <v>60</v>
      </c>
      <c r="H6051" s="18">
        <v>0</v>
      </c>
      <c r="I6051" s="18">
        <v>249</v>
      </c>
      <c r="J6051" s="18">
        <v>0</v>
      </c>
      <c r="K6051" s="18">
        <v>0</v>
      </c>
      <c r="L6051" s="12">
        <v>0</v>
      </c>
      <c r="M6051" s="12">
        <v>0</v>
      </c>
      <c r="N6051" s="12">
        <v>0</v>
      </c>
    </row>
    <row r="6052" spans="1:14" s="18" customFormat="1">
      <c r="A6052" s="17" t="s">
        <v>1652</v>
      </c>
      <c r="B6052" s="18">
        <v>40</v>
      </c>
      <c r="C6052" s="18">
        <v>40</v>
      </c>
      <c r="D6052" s="18" t="s">
        <v>1654</v>
      </c>
      <c r="E6052" s="18">
        <v>100</v>
      </c>
      <c r="F6052" s="29">
        <v>1</v>
      </c>
      <c r="G6052" s="29">
        <v>60</v>
      </c>
      <c r="H6052" s="18">
        <v>0</v>
      </c>
      <c r="I6052" s="18">
        <v>249</v>
      </c>
      <c r="J6052" s="18">
        <v>0</v>
      </c>
      <c r="K6052" s="18">
        <v>0</v>
      </c>
      <c r="L6052" s="12">
        <v>0</v>
      </c>
      <c r="M6052" s="12">
        <v>0</v>
      </c>
      <c r="N6052" s="12">
        <v>0</v>
      </c>
    </row>
    <row r="6053" spans="1:14">
      <c r="A6053" s="20" t="s">
        <v>1652</v>
      </c>
      <c r="B6053" s="12">
        <v>22</v>
      </c>
      <c r="C6053" s="12">
        <v>28</v>
      </c>
      <c r="D6053" s="12" t="s">
        <v>576</v>
      </c>
      <c r="E6053" s="12">
        <v>7</v>
      </c>
      <c r="F6053" s="73">
        <v>4</v>
      </c>
      <c r="G6053" s="21">
        <v>15</v>
      </c>
      <c r="H6053" s="12">
        <v>0</v>
      </c>
      <c r="I6053" s="12">
        <v>246</v>
      </c>
      <c r="J6053" s="12">
        <v>0</v>
      </c>
      <c r="K6053" s="12">
        <v>0</v>
      </c>
      <c r="L6053" s="12">
        <v>0</v>
      </c>
      <c r="M6053" s="12">
        <v>0</v>
      </c>
      <c r="N6053" s="12">
        <v>0</v>
      </c>
    </row>
    <row r="6054" spans="1:14">
      <c r="A6054" s="20" t="s">
        <v>1652</v>
      </c>
      <c r="B6054" s="12">
        <v>22</v>
      </c>
      <c r="C6054" s="12">
        <v>28</v>
      </c>
      <c r="D6054" s="12" t="s">
        <v>574</v>
      </c>
      <c r="E6054" s="12">
        <v>7</v>
      </c>
      <c r="F6054" s="73">
        <v>4</v>
      </c>
      <c r="G6054" s="21">
        <v>15</v>
      </c>
      <c r="H6054" s="12">
        <v>0</v>
      </c>
      <c r="I6054" s="12">
        <v>246</v>
      </c>
      <c r="J6054" s="12">
        <v>0</v>
      </c>
      <c r="K6054" s="12">
        <v>0</v>
      </c>
      <c r="L6054" s="12">
        <v>0</v>
      </c>
      <c r="M6054" s="12">
        <v>0</v>
      </c>
      <c r="N6054" s="12">
        <v>0</v>
      </c>
    </row>
    <row r="6055" spans="1:14">
      <c r="A6055" s="20" t="s">
        <v>1652</v>
      </c>
      <c r="B6055" s="12">
        <v>22</v>
      </c>
      <c r="C6055" s="12">
        <v>28</v>
      </c>
      <c r="D6055" s="12" t="s">
        <v>587</v>
      </c>
      <c r="E6055" s="12">
        <v>7</v>
      </c>
      <c r="F6055" s="73">
        <v>4</v>
      </c>
      <c r="G6055" s="21">
        <v>15</v>
      </c>
      <c r="H6055" s="12">
        <v>0</v>
      </c>
      <c r="I6055" s="12">
        <v>246</v>
      </c>
      <c r="J6055" s="12">
        <v>0</v>
      </c>
      <c r="K6055" s="12">
        <v>0</v>
      </c>
      <c r="L6055" s="12">
        <v>0</v>
      </c>
      <c r="M6055" s="12">
        <v>0</v>
      </c>
      <c r="N6055" s="12">
        <v>0</v>
      </c>
    </row>
    <row r="6056" spans="1:14">
      <c r="A6056" s="20" t="s">
        <v>1652</v>
      </c>
      <c r="B6056" s="12">
        <v>22</v>
      </c>
      <c r="C6056" s="12">
        <v>28</v>
      </c>
      <c r="D6056" s="12" t="s">
        <v>579</v>
      </c>
      <c r="E6056" s="12">
        <v>7</v>
      </c>
      <c r="F6056" s="73">
        <v>4</v>
      </c>
      <c r="G6056" s="21">
        <v>15</v>
      </c>
      <c r="H6056" s="12">
        <v>0</v>
      </c>
      <c r="I6056" s="12">
        <v>246</v>
      </c>
      <c r="J6056" s="12">
        <v>0</v>
      </c>
      <c r="K6056" s="12">
        <v>0</v>
      </c>
      <c r="L6056" s="12">
        <v>0</v>
      </c>
      <c r="M6056" s="12">
        <v>0</v>
      </c>
      <c r="N6056" s="12">
        <v>0</v>
      </c>
    </row>
    <row r="6057" spans="1:14">
      <c r="A6057" s="20" t="s">
        <v>1652</v>
      </c>
      <c r="B6057" s="12">
        <v>65</v>
      </c>
      <c r="C6057" s="12">
        <v>70</v>
      </c>
      <c r="D6057" s="12" t="s">
        <v>576</v>
      </c>
      <c r="E6057" s="12">
        <v>10</v>
      </c>
      <c r="F6057" s="73">
        <v>4</v>
      </c>
      <c r="G6057" s="21">
        <v>15</v>
      </c>
      <c r="H6057" s="12">
        <v>0</v>
      </c>
      <c r="I6057" s="12">
        <v>246</v>
      </c>
      <c r="J6057" s="12">
        <v>0</v>
      </c>
      <c r="K6057" s="12">
        <v>0</v>
      </c>
      <c r="L6057" s="12">
        <v>0</v>
      </c>
      <c r="M6057" s="12">
        <v>0</v>
      </c>
      <c r="N6057" s="12">
        <v>0</v>
      </c>
    </row>
    <row r="6058" spans="1:14">
      <c r="A6058" s="20" t="s">
        <v>1652</v>
      </c>
      <c r="B6058" s="12">
        <v>65</v>
      </c>
      <c r="C6058" s="12">
        <v>70</v>
      </c>
      <c r="D6058" s="12" t="s">
        <v>574</v>
      </c>
      <c r="E6058" s="12">
        <v>10</v>
      </c>
      <c r="F6058" s="73">
        <v>4</v>
      </c>
      <c r="G6058" s="21">
        <v>15</v>
      </c>
      <c r="H6058" s="12">
        <v>0</v>
      </c>
      <c r="I6058" s="12">
        <v>246</v>
      </c>
      <c r="J6058" s="12">
        <v>0</v>
      </c>
      <c r="K6058" s="12">
        <v>0</v>
      </c>
      <c r="L6058" s="12">
        <v>0</v>
      </c>
      <c r="M6058" s="12">
        <v>0</v>
      </c>
      <c r="N6058" s="12">
        <v>0</v>
      </c>
    </row>
    <row r="6059" spans="1:14">
      <c r="A6059" s="20" t="s">
        <v>1652</v>
      </c>
      <c r="B6059" s="12">
        <v>65</v>
      </c>
      <c r="C6059" s="12">
        <v>70</v>
      </c>
      <c r="D6059" s="12" t="s">
        <v>587</v>
      </c>
      <c r="E6059" s="12">
        <v>10</v>
      </c>
      <c r="F6059" s="73">
        <v>4</v>
      </c>
      <c r="G6059" s="21">
        <v>15</v>
      </c>
      <c r="H6059" s="12">
        <v>0</v>
      </c>
      <c r="I6059" s="12">
        <v>246</v>
      </c>
      <c r="J6059" s="12">
        <v>0</v>
      </c>
      <c r="K6059" s="12">
        <v>0</v>
      </c>
      <c r="L6059" s="12">
        <v>0</v>
      </c>
      <c r="M6059" s="12">
        <v>0</v>
      </c>
      <c r="N6059" s="12">
        <v>0</v>
      </c>
    </row>
    <row r="6060" spans="1:14">
      <c r="A6060" s="20" t="s">
        <v>1652</v>
      </c>
      <c r="B6060" s="12">
        <v>65</v>
      </c>
      <c r="C6060" s="12">
        <v>70</v>
      </c>
      <c r="D6060" s="12" t="s">
        <v>579</v>
      </c>
      <c r="E6060" s="12">
        <v>10</v>
      </c>
      <c r="F6060" s="73">
        <v>4</v>
      </c>
      <c r="G6060" s="21">
        <v>15</v>
      </c>
      <c r="H6060" s="12">
        <v>0</v>
      </c>
      <c r="I6060" s="12">
        <v>246</v>
      </c>
      <c r="J6060" s="12">
        <v>0</v>
      </c>
      <c r="K6060" s="12">
        <v>0</v>
      </c>
      <c r="L6060" s="12">
        <v>0</v>
      </c>
      <c r="M6060" s="12">
        <v>0</v>
      </c>
      <c r="N6060" s="12">
        <v>0</v>
      </c>
    </row>
    <row r="6061" spans="1:14">
      <c r="A6061" s="20" t="s">
        <v>1652</v>
      </c>
      <c r="B6061" s="12">
        <v>45</v>
      </c>
      <c r="C6061" s="12">
        <v>50</v>
      </c>
      <c r="D6061" s="12" t="s">
        <v>576</v>
      </c>
      <c r="E6061" s="12">
        <v>10</v>
      </c>
      <c r="F6061" s="73">
        <v>4</v>
      </c>
      <c r="G6061" s="21">
        <v>15</v>
      </c>
      <c r="H6061" s="12">
        <v>0</v>
      </c>
      <c r="I6061" s="12">
        <v>246</v>
      </c>
      <c r="J6061" s="12">
        <v>0</v>
      </c>
      <c r="K6061" s="12">
        <v>0</v>
      </c>
      <c r="L6061" s="12">
        <v>0</v>
      </c>
      <c r="M6061" s="12">
        <v>0</v>
      </c>
      <c r="N6061" s="12">
        <v>0</v>
      </c>
    </row>
    <row r="6062" spans="1:14">
      <c r="A6062" s="20" t="s">
        <v>1652</v>
      </c>
      <c r="B6062" s="12">
        <v>45</v>
      </c>
      <c r="C6062" s="12">
        <v>50</v>
      </c>
      <c r="D6062" s="12" t="s">
        <v>574</v>
      </c>
      <c r="E6062" s="12">
        <v>10</v>
      </c>
      <c r="F6062" s="73">
        <v>4</v>
      </c>
      <c r="G6062" s="21">
        <v>15</v>
      </c>
      <c r="H6062" s="12">
        <v>0</v>
      </c>
      <c r="I6062" s="12">
        <v>246</v>
      </c>
      <c r="J6062" s="12">
        <v>0</v>
      </c>
      <c r="K6062" s="12">
        <v>0</v>
      </c>
      <c r="L6062" s="12">
        <v>0</v>
      </c>
      <c r="M6062" s="12">
        <v>0</v>
      </c>
      <c r="N6062" s="12">
        <v>0</v>
      </c>
    </row>
    <row r="6063" spans="1:14">
      <c r="A6063" s="20" t="s">
        <v>1652</v>
      </c>
      <c r="B6063" s="12">
        <v>45</v>
      </c>
      <c r="C6063" s="12">
        <v>50</v>
      </c>
      <c r="D6063" s="12" t="s">
        <v>587</v>
      </c>
      <c r="E6063" s="12">
        <v>10</v>
      </c>
      <c r="F6063" s="73">
        <v>4</v>
      </c>
      <c r="G6063" s="21">
        <v>15</v>
      </c>
      <c r="H6063" s="12">
        <v>0</v>
      </c>
      <c r="I6063" s="12">
        <v>246</v>
      </c>
      <c r="J6063" s="12">
        <v>0</v>
      </c>
      <c r="K6063" s="12">
        <v>0</v>
      </c>
      <c r="L6063" s="12">
        <v>0</v>
      </c>
      <c r="M6063" s="12">
        <v>0</v>
      </c>
      <c r="N6063" s="12">
        <v>0</v>
      </c>
    </row>
    <row r="6064" spans="1:14">
      <c r="A6064" s="20" t="s">
        <v>1652</v>
      </c>
      <c r="B6064" s="12">
        <v>45</v>
      </c>
      <c r="C6064" s="12">
        <v>50</v>
      </c>
      <c r="D6064" s="12" t="s">
        <v>579</v>
      </c>
      <c r="E6064" s="12">
        <v>10</v>
      </c>
      <c r="F6064" s="73">
        <v>4</v>
      </c>
      <c r="G6064" s="21">
        <v>15</v>
      </c>
      <c r="H6064" s="12">
        <v>0</v>
      </c>
      <c r="I6064" s="12">
        <v>246</v>
      </c>
      <c r="J6064" s="12">
        <v>0</v>
      </c>
      <c r="K6064" s="12">
        <v>0</v>
      </c>
      <c r="L6064" s="12">
        <v>0</v>
      </c>
      <c r="M6064" s="12">
        <v>0</v>
      </c>
      <c r="N6064" s="12">
        <v>0</v>
      </c>
    </row>
    <row r="6065" spans="1:14">
      <c r="A6065" s="20" t="s">
        <v>1652</v>
      </c>
      <c r="B6065" s="12">
        <v>31</v>
      </c>
      <c r="C6065" s="12">
        <v>38</v>
      </c>
      <c r="D6065" s="12" t="s">
        <v>576</v>
      </c>
      <c r="E6065" s="12">
        <v>10</v>
      </c>
      <c r="F6065" s="73">
        <v>4</v>
      </c>
      <c r="G6065" s="21">
        <v>15</v>
      </c>
      <c r="H6065" s="12">
        <v>0</v>
      </c>
      <c r="I6065" s="12">
        <v>246</v>
      </c>
      <c r="J6065" s="12">
        <v>0</v>
      </c>
      <c r="K6065" s="12">
        <v>0</v>
      </c>
      <c r="L6065" s="12">
        <v>0</v>
      </c>
      <c r="M6065" s="12">
        <v>0</v>
      </c>
      <c r="N6065" s="12">
        <v>0</v>
      </c>
    </row>
    <row r="6066" spans="1:14">
      <c r="A6066" s="20" t="s">
        <v>1652</v>
      </c>
      <c r="B6066" s="12">
        <v>31</v>
      </c>
      <c r="C6066" s="12">
        <v>38</v>
      </c>
      <c r="D6066" s="12" t="s">
        <v>574</v>
      </c>
      <c r="E6066" s="12">
        <v>10</v>
      </c>
      <c r="F6066" s="73">
        <v>4</v>
      </c>
      <c r="G6066" s="21">
        <v>15</v>
      </c>
      <c r="H6066" s="12">
        <v>0</v>
      </c>
      <c r="I6066" s="12">
        <v>246</v>
      </c>
      <c r="J6066" s="12">
        <v>0</v>
      </c>
      <c r="K6066" s="12">
        <v>0</v>
      </c>
      <c r="L6066" s="12">
        <v>0</v>
      </c>
      <c r="M6066" s="12">
        <v>0</v>
      </c>
      <c r="N6066" s="12">
        <v>0</v>
      </c>
    </row>
    <row r="6067" spans="1:14">
      <c r="A6067" s="20" t="s">
        <v>1652</v>
      </c>
      <c r="B6067" s="12">
        <v>31</v>
      </c>
      <c r="C6067" s="12">
        <v>38</v>
      </c>
      <c r="D6067" s="12" t="s">
        <v>587</v>
      </c>
      <c r="E6067" s="12">
        <v>10</v>
      </c>
      <c r="F6067" s="73">
        <v>4</v>
      </c>
      <c r="G6067" s="21">
        <v>15</v>
      </c>
      <c r="H6067" s="12">
        <v>0</v>
      </c>
      <c r="I6067" s="12">
        <v>246</v>
      </c>
      <c r="J6067" s="12">
        <v>0</v>
      </c>
      <c r="K6067" s="12">
        <v>0</v>
      </c>
      <c r="L6067" s="12">
        <v>0</v>
      </c>
      <c r="M6067" s="12">
        <v>0</v>
      </c>
      <c r="N6067" s="12">
        <v>0</v>
      </c>
    </row>
    <row r="6068" spans="1:14">
      <c r="A6068" s="20" t="s">
        <v>1652</v>
      </c>
      <c r="B6068" s="12">
        <v>31</v>
      </c>
      <c r="C6068" s="12">
        <v>38</v>
      </c>
      <c r="D6068" s="12" t="s">
        <v>579</v>
      </c>
      <c r="E6068" s="12">
        <v>10</v>
      </c>
      <c r="F6068" s="73">
        <v>4</v>
      </c>
      <c r="G6068" s="21">
        <v>15</v>
      </c>
      <c r="H6068" s="12">
        <v>0</v>
      </c>
      <c r="I6068" s="12">
        <v>246</v>
      </c>
      <c r="J6068" s="12">
        <v>0</v>
      </c>
      <c r="K6068" s="12">
        <v>0</v>
      </c>
      <c r="L6068" s="12">
        <v>0</v>
      </c>
      <c r="M6068" s="12">
        <v>0</v>
      </c>
      <c r="N6068" s="12">
        <v>0</v>
      </c>
    </row>
    <row r="6070" spans="1:14">
      <c r="A6070" s="11" t="s">
        <v>1655</v>
      </c>
    </row>
    <row r="6071" spans="1:14">
      <c r="A6071" s="20" t="s">
        <v>1656</v>
      </c>
      <c r="B6071" s="12">
        <v>100</v>
      </c>
      <c r="C6071" s="12">
        <v>100</v>
      </c>
      <c r="D6071" s="12" t="s">
        <v>576</v>
      </c>
      <c r="E6071" s="12">
        <v>100</v>
      </c>
      <c r="F6071" s="73">
        <v>15</v>
      </c>
      <c r="G6071" s="73">
        <v>60</v>
      </c>
      <c r="H6071" s="12">
        <v>0</v>
      </c>
      <c r="I6071" s="12">
        <v>246</v>
      </c>
      <c r="J6071" s="12">
        <v>0</v>
      </c>
      <c r="K6071" s="12">
        <v>0</v>
      </c>
      <c r="L6071" s="12">
        <v>0</v>
      </c>
      <c r="M6071" s="12">
        <v>0</v>
      </c>
      <c r="N6071" s="12">
        <v>0</v>
      </c>
    </row>
    <row r="6072" spans="1:14">
      <c r="A6072" s="20" t="s">
        <v>1656</v>
      </c>
      <c r="B6072" s="12">
        <v>100</v>
      </c>
      <c r="C6072" s="12">
        <v>100</v>
      </c>
      <c r="D6072" s="12" t="s">
        <v>574</v>
      </c>
      <c r="E6072" s="12">
        <v>100</v>
      </c>
      <c r="F6072" s="73">
        <v>15</v>
      </c>
      <c r="G6072" s="73">
        <v>60</v>
      </c>
      <c r="H6072" s="12">
        <v>0</v>
      </c>
      <c r="I6072" s="12">
        <v>246</v>
      </c>
      <c r="J6072" s="12">
        <v>0</v>
      </c>
      <c r="K6072" s="12">
        <v>0</v>
      </c>
      <c r="L6072" s="12">
        <v>0</v>
      </c>
      <c r="M6072" s="12">
        <v>0</v>
      </c>
      <c r="N6072" s="12">
        <v>0</v>
      </c>
    </row>
    <row r="6073" spans="1:14">
      <c r="A6073" s="20" t="s">
        <v>1656</v>
      </c>
      <c r="B6073" s="12">
        <v>100</v>
      </c>
      <c r="C6073" s="12">
        <v>100</v>
      </c>
      <c r="D6073" s="12" t="s">
        <v>587</v>
      </c>
      <c r="E6073" s="12">
        <v>100</v>
      </c>
      <c r="F6073" s="73">
        <v>30</v>
      </c>
      <c r="G6073" s="73">
        <v>60</v>
      </c>
      <c r="H6073" s="12">
        <v>0</v>
      </c>
      <c r="I6073" s="12">
        <v>246</v>
      </c>
      <c r="J6073" s="12">
        <v>0</v>
      </c>
      <c r="K6073" s="12">
        <v>0</v>
      </c>
      <c r="L6073" s="12">
        <v>0</v>
      </c>
      <c r="M6073" s="12">
        <v>0</v>
      </c>
      <c r="N6073" s="12">
        <v>0</v>
      </c>
    </row>
    <row r="6074" spans="1:14">
      <c r="A6074" s="20" t="s">
        <v>1656</v>
      </c>
      <c r="B6074" s="12">
        <v>100</v>
      </c>
      <c r="C6074" s="12">
        <v>100</v>
      </c>
      <c r="D6074" s="12" t="s">
        <v>579</v>
      </c>
      <c r="E6074" s="12">
        <v>100</v>
      </c>
      <c r="F6074" s="73">
        <v>3</v>
      </c>
      <c r="G6074" s="73">
        <v>60</v>
      </c>
      <c r="H6074" s="12">
        <v>0</v>
      </c>
      <c r="I6074" s="12">
        <v>246</v>
      </c>
      <c r="J6074" s="12">
        <v>0</v>
      </c>
      <c r="K6074" s="12">
        <v>0</v>
      </c>
      <c r="L6074" s="12">
        <v>0</v>
      </c>
      <c r="M6074" s="12">
        <v>0</v>
      </c>
      <c r="N6074" s="12">
        <v>0</v>
      </c>
    </row>
    <row r="6075" spans="1:14">
      <c r="A6075" s="20" t="s">
        <v>1656</v>
      </c>
      <c r="B6075" s="12">
        <v>100</v>
      </c>
      <c r="C6075" s="12">
        <v>100</v>
      </c>
      <c r="D6075" s="12" t="s">
        <v>543</v>
      </c>
      <c r="E6075" s="12">
        <v>100</v>
      </c>
      <c r="F6075" s="73">
        <v>10</v>
      </c>
      <c r="G6075" s="73">
        <v>60</v>
      </c>
      <c r="H6075" s="12">
        <v>0</v>
      </c>
      <c r="I6075" s="12">
        <v>246</v>
      </c>
      <c r="J6075" s="12">
        <v>0</v>
      </c>
      <c r="K6075" s="12">
        <v>0</v>
      </c>
      <c r="L6075" s="12">
        <v>0</v>
      </c>
      <c r="M6075" s="12">
        <v>0</v>
      </c>
      <c r="N6075" s="12">
        <v>0</v>
      </c>
    </row>
    <row r="6076" spans="1:14">
      <c r="A6076" s="20" t="s">
        <v>1656</v>
      </c>
      <c r="B6076" s="12">
        <v>100</v>
      </c>
      <c r="C6076" s="12">
        <v>100</v>
      </c>
      <c r="D6076" s="12" t="s">
        <v>542</v>
      </c>
      <c r="E6076" s="12">
        <v>100</v>
      </c>
      <c r="F6076" s="73">
        <v>10</v>
      </c>
      <c r="G6076" s="73">
        <v>60</v>
      </c>
      <c r="H6076" s="12">
        <v>0</v>
      </c>
      <c r="I6076" s="12">
        <v>246</v>
      </c>
      <c r="J6076" s="12">
        <v>0</v>
      </c>
      <c r="K6076" s="12">
        <v>0</v>
      </c>
      <c r="L6076" s="12">
        <v>0</v>
      </c>
      <c r="M6076" s="12">
        <v>0</v>
      </c>
      <c r="N6076" s="12">
        <v>0</v>
      </c>
    </row>
    <row r="6077" spans="1:14">
      <c r="A6077" s="20" t="s">
        <v>1656</v>
      </c>
      <c r="B6077" s="12">
        <v>100</v>
      </c>
      <c r="C6077" s="12">
        <v>100</v>
      </c>
      <c r="D6077" s="12" t="s">
        <v>575</v>
      </c>
      <c r="E6077" s="12">
        <v>100</v>
      </c>
      <c r="F6077" s="73">
        <v>1</v>
      </c>
      <c r="G6077" s="73">
        <v>60</v>
      </c>
      <c r="H6077" s="12">
        <v>0</v>
      </c>
      <c r="I6077" s="12">
        <v>246</v>
      </c>
      <c r="J6077" s="12">
        <v>0</v>
      </c>
      <c r="K6077" s="12">
        <v>0</v>
      </c>
      <c r="L6077" s="12">
        <v>0</v>
      </c>
      <c r="M6077" s="12">
        <v>0</v>
      </c>
      <c r="N6077" s="12">
        <v>0</v>
      </c>
    </row>
    <row r="6078" spans="1:14">
      <c r="A6078" s="20" t="s">
        <v>1656</v>
      </c>
      <c r="B6078" s="12">
        <v>100</v>
      </c>
      <c r="C6078" s="12">
        <v>100</v>
      </c>
      <c r="D6078" s="12" t="s">
        <v>573</v>
      </c>
      <c r="E6078" s="12">
        <v>100</v>
      </c>
      <c r="F6078" s="73">
        <v>1</v>
      </c>
      <c r="G6078" s="73">
        <v>60</v>
      </c>
      <c r="H6078" s="12">
        <v>0</v>
      </c>
      <c r="I6078" s="12">
        <v>246</v>
      </c>
      <c r="J6078" s="12">
        <v>0</v>
      </c>
      <c r="K6078" s="12">
        <v>0</v>
      </c>
      <c r="L6078" s="12">
        <v>0</v>
      </c>
      <c r="M6078" s="12">
        <v>0</v>
      </c>
      <c r="N6078" s="12">
        <v>0</v>
      </c>
    </row>
    <row r="6079" spans="1:14">
      <c r="A6079" s="20" t="s">
        <v>1656</v>
      </c>
      <c r="B6079" s="12">
        <v>100</v>
      </c>
      <c r="C6079" s="12">
        <v>100</v>
      </c>
      <c r="D6079" s="12" t="s">
        <v>586</v>
      </c>
      <c r="E6079" s="12">
        <v>100</v>
      </c>
      <c r="F6079" s="73">
        <v>1</v>
      </c>
      <c r="G6079" s="73">
        <v>60</v>
      </c>
      <c r="H6079" s="12">
        <v>0</v>
      </c>
      <c r="I6079" s="12">
        <v>246</v>
      </c>
      <c r="J6079" s="12">
        <v>0</v>
      </c>
      <c r="K6079" s="12">
        <v>0</v>
      </c>
      <c r="L6079" s="12">
        <v>0</v>
      </c>
      <c r="M6079" s="12">
        <v>0</v>
      </c>
      <c r="N6079" s="12">
        <v>0</v>
      </c>
    </row>
    <row r="6080" spans="1:14" s="18" customFormat="1">
      <c r="A6080" s="17" t="s">
        <v>1656</v>
      </c>
      <c r="B6080" s="18">
        <v>100</v>
      </c>
      <c r="C6080" s="18">
        <v>100</v>
      </c>
      <c r="D6080" s="18" t="s">
        <v>1101</v>
      </c>
      <c r="E6080" s="18">
        <v>100</v>
      </c>
      <c r="F6080" s="29">
        <v>2</v>
      </c>
      <c r="G6080" s="29">
        <v>30</v>
      </c>
      <c r="H6080" s="18">
        <v>0</v>
      </c>
      <c r="I6080" s="18">
        <v>249</v>
      </c>
      <c r="J6080" s="18">
        <v>0</v>
      </c>
      <c r="K6080" s="18">
        <v>0</v>
      </c>
      <c r="L6080" s="12">
        <v>0</v>
      </c>
      <c r="M6080" s="12">
        <v>0</v>
      </c>
      <c r="N6080" s="12">
        <v>0</v>
      </c>
    </row>
    <row r="6081" spans="1:14" s="18" customFormat="1">
      <c r="A6081" s="17" t="s">
        <v>1656</v>
      </c>
      <c r="B6081" s="18">
        <v>100</v>
      </c>
      <c r="C6081" s="18">
        <v>100</v>
      </c>
      <c r="D6081" s="18" t="s">
        <v>1579</v>
      </c>
      <c r="E6081" s="18">
        <v>100</v>
      </c>
      <c r="F6081" s="29">
        <v>1</v>
      </c>
      <c r="G6081" s="29">
        <v>60</v>
      </c>
      <c r="H6081" s="18">
        <v>0</v>
      </c>
      <c r="I6081" s="18">
        <v>249</v>
      </c>
      <c r="J6081" s="18">
        <v>0</v>
      </c>
      <c r="K6081" s="18">
        <v>0</v>
      </c>
      <c r="L6081" s="12">
        <v>0</v>
      </c>
      <c r="M6081" s="12">
        <v>0</v>
      </c>
      <c r="N6081" s="12">
        <v>0</v>
      </c>
    </row>
    <row r="6082" spans="1:14" s="18" customFormat="1">
      <c r="A6082" s="17" t="s">
        <v>1656</v>
      </c>
      <c r="B6082" s="18">
        <v>100</v>
      </c>
      <c r="C6082" s="18">
        <v>100</v>
      </c>
      <c r="D6082" s="18" t="s">
        <v>1097</v>
      </c>
      <c r="E6082" s="18">
        <v>100</v>
      </c>
      <c r="F6082" s="29">
        <v>2</v>
      </c>
      <c r="G6082" s="29">
        <v>60</v>
      </c>
      <c r="H6082" s="18">
        <v>0</v>
      </c>
      <c r="I6082" s="18">
        <v>249</v>
      </c>
      <c r="J6082" s="18">
        <v>0</v>
      </c>
      <c r="K6082" s="18">
        <v>0</v>
      </c>
      <c r="L6082" s="12">
        <v>0</v>
      </c>
      <c r="M6082" s="12">
        <v>0</v>
      </c>
      <c r="N6082" s="12">
        <v>0</v>
      </c>
    </row>
    <row r="6083" spans="1:14" s="18" customFormat="1">
      <c r="A6083" s="17" t="s">
        <v>1656</v>
      </c>
      <c r="B6083" s="18">
        <v>100</v>
      </c>
      <c r="C6083" s="18">
        <v>100</v>
      </c>
      <c r="D6083" s="18" t="s">
        <v>1653</v>
      </c>
      <c r="E6083" s="18">
        <v>100</v>
      </c>
      <c r="F6083" s="29">
        <v>2</v>
      </c>
      <c r="G6083" s="29">
        <v>60</v>
      </c>
      <c r="H6083" s="18">
        <v>0</v>
      </c>
      <c r="I6083" s="18">
        <v>249</v>
      </c>
      <c r="J6083" s="18">
        <v>0</v>
      </c>
      <c r="K6083" s="18">
        <v>0</v>
      </c>
      <c r="L6083" s="12">
        <v>0</v>
      </c>
      <c r="M6083" s="12">
        <v>0</v>
      </c>
      <c r="N6083" s="12">
        <v>0</v>
      </c>
    </row>
    <row r="6084" spans="1:14" s="18" customFormat="1">
      <c r="A6084" s="17" t="s">
        <v>1656</v>
      </c>
      <c r="B6084" s="18">
        <v>100</v>
      </c>
      <c r="C6084" s="18">
        <v>100</v>
      </c>
      <c r="D6084" s="18" t="s">
        <v>1654</v>
      </c>
      <c r="E6084" s="18">
        <v>100</v>
      </c>
      <c r="F6084" s="29">
        <v>1</v>
      </c>
      <c r="G6084" s="29">
        <v>60</v>
      </c>
      <c r="H6084" s="18">
        <v>0</v>
      </c>
      <c r="I6084" s="18">
        <v>249</v>
      </c>
      <c r="J6084" s="18">
        <v>0</v>
      </c>
      <c r="K6084" s="18">
        <v>0</v>
      </c>
      <c r="L6084" s="12">
        <v>0</v>
      </c>
      <c r="M6084" s="12">
        <v>0</v>
      </c>
      <c r="N6084" s="12">
        <v>0</v>
      </c>
    </row>
    <row r="6085" spans="1:14">
      <c r="A6085" s="20" t="s">
        <v>1656</v>
      </c>
      <c r="B6085" s="12">
        <v>150</v>
      </c>
      <c r="C6085" s="12">
        <v>145</v>
      </c>
      <c r="D6085" s="12" t="s">
        <v>576</v>
      </c>
      <c r="E6085" s="12">
        <v>20</v>
      </c>
      <c r="F6085" s="73">
        <v>3</v>
      </c>
      <c r="G6085" s="21">
        <v>15</v>
      </c>
      <c r="H6085" s="12">
        <v>0</v>
      </c>
      <c r="I6085" s="12">
        <v>246</v>
      </c>
      <c r="J6085" s="12">
        <v>0</v>
      </c>
      <c r="K6085" s="12">
        <v>0</v>
      </c>
      <c r="L6085" s="12">
        <v>0</v>
      </c>
      <c r="M6085" s="12">
        <v>0</v>
      </c>
      <c r="N6085" s="12">
        <v>0</v>
      </c>
    </row>
    <row r="6086" spans="1:14">
      <c r="A6086" s="20" t="s">
        <v>1656</v>
      </c>
      <c r="B6086" s="12">
        <v>150</v>
      </c>
      <c r="C6086" s="12">
        <v>145</v>
      </c>
      <c r="D6086" s="12" t="s">
        <v>574</v>
      </c>
      <c r="E6086" s="12">
        <v>20</v>
      </c>
      <c r="F6086" s="73">
        <v>3</v>
      </c>
      <c r="G6086" s="21">
        <v>15</v>
      </c>
      <c r="H6086" s="12">
        <v>0</v>
      </c>
      <c r="I6086" s="12">
        <v>246</v>
      </c>
      <c r="J6086" s="12">
        <v>0</v>
      </c>
      <c r="K6086" s="12">
        <v>0</v>
      </c>
      <c r="L6086" s="12">
        <v>0</v>
      </c>
      <c r="M6086" s="12">
        <v>0</v>
      </c>
      <c r="N6086" s="12">
        <v>0</v>
      </c>
    </row>
    <row r="6087" spans="1:14">
      <c r="A6087" s="20" t="s">
        <v>1656</v>
      </c>
      <c r="B6087" s="12">
        <v>150</v>
      </c>
      <c r="C6087" s="12">
        <v>145</v>
      </c>
      <c r="D6087" s="12" t="s">
        <v>587</v>
      </c>
      <c r="E6087" s="12">
        <v>20</v>
      </c>
      <c r="F6087" s="73">
        <v>3</v>
      </c>
      <c r="G6087" s="21">
        <v>15</v>
      </c>
      <c r="H6087" s="12">
        <v>0</v>
      </c>
      <c r="I6087" s="12">
        <v>246</v>
      </c>
      <c r="J6087" s="12">
        <v>0</v>
      </c>
      <c r="K6087" s="12">
        <v>0</v>
      </c>
      <c r="L6087" s="12">
        <v>0</v>
      </c>
      <c r="M6087" s="12">
        <v>0</v>
      </c>
      <c r="N6087" s="12">
        <v>0</v>
      </c>
    </row>
    <row r="6088" spans="1:14">
      <c r="A6088" s="20" t="s">
        <v>1656</v>
      </c>
      <c r="B6088" s="12">
        <v>132</v>
      </c>
      <c r="C6088" s="12">
        <v>62</v>
      </c>
      <c r="D6088" s="12" t="s">
        <v>576</v>
      </c>
      <c r="E6088" s="12">
        <v>20</v>
      </c>
      <c r="F6088" s="73">
        <v>3</v>
      </c>
      <c r="G6088" s="21">
        <v>15</v>
      </c>
      <c r="H6088" s="12">
        <v>0</v>
      </c>
      <c r="I6088" s="12">
        <v>246</v>
      </c>
      <c r="J6088" s="12">
        <v>0</v>
      </c>
      <c r="K6088" s="12">
        <v>0</v>
      </c>
      <c r="L6088" s="12">
        <v>0</v>
      </c>
      <c r="M6088" s="12">
        <v>0</v>
      </c>
      <c r="N6088" s="12">
        <v>0</v>
      </c>
    </row>
    <row r="6089" spans="1:14">
      <c r="A6089" s="20" t="s">
        <v>1656</v>
      </c>
      <c r="B6089" s="12">
        <v>132</v>
      </c>
      <c r="C6089" s="12">
        <v>62</v>
      </c>
      <c r="D6089" s="12" t="s">
        <v>574</v>
      </c>
      <c r="E6089" s="12">
        <v>20</v>
      </c>
      <c r="F6089" s="73">
        <v>3</v>
      </c>
      <c r="G6089" s="21">
        <v>15</v>
      </c>
      <c r="H6089" s="12">
        <v>0</v>
      </c>
      <c r="I6089" s="12">
        <v>246</v>
      </c>
      <c r="J6089" s="12">
        <v>0</v>
      </c>
      <c r="K6089" s="12">
        <v>0</v>
      </c>
      <c r="L6089" s="12">
        <v>0</v>
      </c>
      <c r="M6089" s="12">
        <v>0</v>
      </c>
      <c r="N6089" s="12">
        <v>0</v>
      </c>
    </row>
    <row r="6090" spans="1:14">
      <c r="A6090" s="20" t="s">
        <v>1656</v>
      </c>
      <c r="B6090" s="12">
        <v>132</v>
      </c>
      <c r="C6090" s="12">
        <v>62</v>
      </c>
      <c r="D6090" s="12" t="s">
        <v>587</v>
      </c>
      <c r="E6090" s="12">
        <v>20</v>
      </c>
      <c r="F6090" s="73">
        <v>3</v>
      </c>
      <c r="G6090" s="21">
        <v>15</v>
      </c>
      <c r="H6090" s="12">
        <v>0</v>
      </c>
      <c r="I6090" s="12">
        <v>246</v>
      </c>
      <c r="J6090" s="12">
        <v>0</v>
      </c>
      <c r="K6090" s="12">
        <v>0</v>
      </c>
      <c r="L6090" s="12">
        <v>0</v>
      </c>
      <c r="M6090" s="12">
        <v>0</v>
      </c>
      <c r="N6090" s="12">
        <v>0</v>
      </c>
    </row>
    <row r="6091" spans="1:14">
      <c r="A6091" s="20" t="s">
        <v>1656</v>
      </c>
      <c r="B6091" s="12">
        <v>117</v>
      </c>
      <c r="C6091" s="12">
        <v>94</v>
      </c>
      <c r="D6091" s="12" t="s">
        <v>576</v>
      </c>
      <c r="E6091" s="12">
        <v>20</v>
      </c>
      <c r="F6091" s="73">
        <v>3</v>
      </c>
      <c r="G6091" s="21">
        <v>15</v>
      </c>
      <c r="H6091" s="12">
        <v>0</v>
      </c>
      <c r="I6091" s="12">
        <v>246</v>
      </c>
      <c r="J6091" s="12">
        <v>0</v>
      </c>
      <c r="K6091" s="12">
        <v>0</v>
      </c>
      <c r="L6091" s="12">
        <v>0</v>
      </c>
      <c r="M6091" s="12">
        <v>0</v>
      </c>
      <c r="N6091" s="12">
        <v>0</v>
      </c>
    </row>
    <row r="6092" spans="1:14">
      <c r="A6092" s="20" t="s">
        <v>1656</v>
      </c>
      <c r="B6092" s="12">
        <v>117</v>
      </c>
      <c r="C6092" s="12">
        <v>94</v>
      </c>
      <c r="D6092" s="12" t="s">
        <v>574</v>
      </c>
      <c r="E6092" s="12">
        <v>20</v>
      </c>
      <c r="F6092" s="73">
        <v>3</v>
      </c>
      <c r="G6092" s="21">
        <v>15</v>
      </c>
      <c r="H6092" s="12">
        <v>0</v>
      </c>
      <c r="I6092" s="12">
        <v>246</v>
      </c>
      <c r="J6092" s="12">
        <v>0</v>
      </c>
      <c r="K6092" s="12">
        <v>0</v>
      </c>
      <c r="L6092" s="12">
        <v>0</v>
      </c>
      <c r="M6092" s="12">
        <v>0</v>
      </c>
      <c r="N6092" s="12">
        <v>0</v>
      </c>
    </row>
    <row r="6093" spans="1:14">
      <c r="A6093" s="20" t="s">
        <v>1656</v>
      </c>
      <c r="B6093" s="12">
        <v>117</v>
      </c>
      <c r="C6093" s="12">
        <v>94</v>
      </c>
      <c r="D6093" s="12" t="s">
        <v>587</v>
      </c>
      <c r="E6093" s="12">
        <v>20</v>
      </c>
      <c r="F6093" s="73">
        <v>3</v>
      </c>
      <c r="G6093" s="21">
        <v>15</v>
      </c>
      <c r="H6093" s="12">
        <v>0</v>
      </c>
      <c r="I6093" s="12">
        <v>246</v>
      </c>
      <c r="J6093" s="12">
        <v>0</v>
      </c>
      <c r="K6093" s="12">
        <v>0</v>
      </c>
      <c r="L6093" s="12">
        <v>0</v>
      </c>
      <c r="M6093" s="12">
        <v>0</v>
      </c>
      <c r="N6093" s="12">
        <v>0</v>
      </c>
    </row>
    <row r="6094" spans="1:14">
      <c r="A6094" s="20" t="s">
        <v>1656</v>
      </c>
      <c r="B6094" s="12">
        <v>73</v>
      </c>
      <c r="C6094" s="12">
        <v>49</v>
      </c>
      <c r="D6094" s="12" t="s">
        <v>576</v>
      </c>
      <c r="E6094" s="12">
        <v>20</v>
      </c>
      <c r="F6094" s="73">
        <v>3</v>
      </c>
      <c r="G6094" s="21">
        <v>15</v>
      </c>
      <c r="H6094" s="12">
        <v>0</v>
      </c>
      <c r="I6094" s="12">
        <v>246</v>
      </c>
      <c r="J6094" s="12">
        <v>0</v>
      </c>
      <c r="K6094" s="12">
        <v>0</v>
      </c>
      <c r="L6094" s="12">
        <v>0</v>
      </c>
      <c r="M6094" s="12">
        <v>0</v>
      </c>
      <c r="N6094" s="12">
        <v>0</v>
      </c>
    </row>
    <row r="6095" spans="1:14">
      <c r="A6095" s="20" t="s">
        <v>1656</v>
      </c>
      <c r="B6095" s="12">
        <v>73</v>
      </c>
      <c r="C6095" s="12">
        <v>49</v>
      </c>
      <c r="D6095" s="12" t="s">
        <v>574</v>
      </c>
      <c r="E6095" s="12">
        <v>20</v>
      </c>
      <c r="F6095" s="73">
        <v>3</v>
      </c>
      <c r="G6095" s="21">
        <v>15</v>
      </c>
      <c r="H6095" s="12">
        <v>0</v>
      </c>
      <c r="I6095" s="12">
        <v>246</v>
      </c>
      <c r="J6095" s="12">
        <v>0</v>
      </c>
      <c r="K6095" s="12">
        <v>0</v>
      </c>
      <c r="L6095" s="12">
        <v>0</v>
      </c>
      <c r="M6095" s="12">
        <v>0</v>
      </c>
      <c r="N6095" s="12">
        <v>0</v>
      </c>
    </row>
    <row r="6096" spans="1:14">
      <c r="A6096" s="20" t="s">
        <v>1656</v>
      </c>
      <c r="B6096" s="12">
        <v>73</v>
      </c>
      <c r="C6096" s="12">
        <v>49</v>
      </c>
      <c r="D6096" s="12" t="s">
        <v>587</v>
      </c>
      <c r="E6096" s="12">
        <v>20</v>
      </c>
      <c r="F6096" s="73">
        <v>3</v>
      </c>
      <c r="G6096" s="21">
        <v>15</v>
      </c>
      <c r="H6096" s="12">
        <v>0</v>
      </c>
      <c r="I6096" s="12">
        <v>246</v>
      </c>
      <c r="J6096" s="12">
        <v>0</v>
      </c>
      <c r="K6096" s="12">
        <v>0</v>
      </c>
      <c r="L6096" s="12">
        <v>0</v>
      </c>
      <c r="M6096" s="12">
        <v>0</v>
      </c>
      <c r="N6096" s="12">
        <v>0</v>
      </c>
    </row>
    <row r="6097" spans="1:14">
      <c r="A6097" s="20" t="s">
        <v>1656</v>
      </c>
      <c r="B6097" s="12">
        <v>81</v>
      </c>
      <c r="C6097" s="12">
        <v>145</v>
      </c>
      <c r="D6097" s="12" t="s">
        <v>576</v>
      </c>
      <c r="E6097" s="12">
        <v>20</v>
      </c>
      <c r="F6097" s="73">
        <v>3</v>
      </c>
      <c r="G6097" s="21">
        <v>15</v>
      </c>
      <c r="H6097" s="12">
        <v>0</v>
      </c>
      <c r="I6097" s="12">
        <v>246</v>
      </c>
      <c r="J6097" s="12">
        <v>0</v>
      </c>
      <c r="K6097" s="12">
        <v>0</v>
      </c>
      <c r="L6097" s="12">
        <v>0</v>
      </c>
      <c r="M6097" s="12">
        <v>0</v>
      </c>
      <c r="N6097" s="12">
        <v>0</v>
      </c>
    </row>
    <row r="6098" spans="1:14">
      <c r="A6098" s="20" t="s">
        <v>1656</v>
      </c>
      <c r="B6098" s="12">
        <v>81</v>
      </c>
      <c r="C6098" s="12">
        <v>145</v>
      </c>
      <c r="D6098" s="12" t="s">
        <v>574</v>
      </c>
      <c r="E6098" s="12">
        <v>20</v>
      </c>
      <c r="F6098" s="73">
        <v>3</v>
      </c>
      <c r="G6098" s="21">
        <v>15</v>
      </c>
      <c r="H6098" s="12">
        <v>0</v>
      </c>
      <c r="I6098" s="12">
        <v>246</v>
      </c>
      <c r="J6098" s="12">
        <v>0</v>
      </c>
      <c r="K6098" s="12">
        <v>0</v>
      </c>
      <c r="L6098" s="12">
        <v>0</v>
      </c>
      <c r="M6098" s="12">
        <v>0</v>
      </c>
      <c r="N6098" s="12">
        <v>0</v>
      </c>
    </row>
    <row r="6099" spans="1:14">
      <c r="A6099" s="20" t="s">
        <v>1656</v>
      </c>
      <c r="B6099" s="12">
        <v>81</v>
      </c>
      <c r="C6099" s="12">
        <v>145</v>
      </c>
      <c r="D6099" s="12" t="s">
        <v>587</v>
      </c>
      <c r="E6099" s="12">
        <v>20</v>
      </c>
      <c r="F6099" s="73">
        <v>3</v>
      </c>
      <c r="G6099" s="21">
        <v>15</v>
      </c>
      <c r="H6099" s="12">
        <v>0</v>
      </c>
      <c r="I6099" s="12">
        <v>246</v>
      </c>
      <c r="J6099" s="12">
        <v>0</v>
      </c>
      <c r="K6099" s="12">
        <v>0</v>
      </c>
      <c r="L6099" s="12">
        <v>0</v>
      </c>
      <c r="M6099" s="12">
        <v>0</v>
      </c>
      <c r="N6099" s="12">
        <v>0</v>
      </c>
    </row>
    <row r="6100" spans="1:14">
      <c r="A6100" s="20" t="s">
        <v>1656</v>
      </c>
      <c r="B6100" s="12">
        <v>32</v>
      </c>
      <c r="C6100" s="12">
        <v>107</v>
      </c>
      <c r="D6100" s="12" t="s">
        <v>576</v>
      </c>
      <c r="E6100" s="12">
        <v>20</v>
      </c>
      <c r="F6100" s="73">
        <v>3</v>
      </c>
      <c r="G6100" s="21">
        <v>15</v>
      </c>
      <c r="H6100" s="12">
        <v>0</v>
      </c>
      <c r="I6100" s="12">
        <v>246</v>
      </c>
      <c r="J6100" s="12">
        <v>0</v>
      </c>
      <c r="K6100" s="12">
        <v>0</v>
      </c>
      <c r="L6100" s="12">
        <v>0</v>
      </c>
      <c r="M6100" s="12">
        <v>0</v>
      </c>
      <c r="N6100" s="12">
        <v>0</v>
      </c>
    </row>
    <row r="6101" spans="1:14">
      <c r="A6101" s="20" t="s">
        <v>1656</v>
      </c>
      <c r="B6101" s="12">
        <v>32</v>
      </c>
      <c r="C6101" s="12">
        <v>107</v>
      </c>
      <c r="D6101" s="12" t="s">
        <v>574</v>
      </c>
      <c r="E6101" s="12">
        <v>20</v>
      </c>
      <c r="F6101" s="73">
        <v>3</v>
      </c>
      <c r="G6101" s="21">
        <v>15</v>
      </c>
      <c r="H6101" s="12">
        <v>0</v>
      </c>
      <c r="I6101" s="12">
        <v>246</v>
      </c>
      <c r="J6101" s="12">
        <v>0</v>
      </c>
      <c r="K6101" s="12">
        <v>0</v>
      </c>
      <c r="L6101" s="12">
        <v>0</v>
      </c>
      <c r="M6101" s="12">
        <v>0</v>
      </c>
      <c r="N6101" s="12">
        <v>0</v>
      </c>
    </row>
    <row r="6102" spans="1:14">
      <c r="A6102" s="20" t="s">
        <v>1656</v>
      </c>
      <c r="B6102" s="12">
        <v>32</v>
      </c>
      <c r="C6102" s="12">
        <v>107</v>
      </c>
      <c r="D6102" s="12" t="s">
        <v>587</v>
      </c>
      <c r="E6102" s="12">
        <v>20</v>
      </c>
      <c r="F6102" s="73">
        <v>3</v>
      </c>
      <c r="G6102" s="21">
        <v>15</v>
      </c>
      <c r="H6102" s="12">
        <v>0</v>
      </c>
      <c r="I6102" s="12">
        <v>246</v>
      </c>
      <c r="J6102" s="12">
        <v>0</v>
      </c>
      <c r="K6102" s="12">
        <v>0</v>
      </c>
      <c r="L6102" s="12">
        <v>0</v>
      </c>
      <c r="M6102" s="12">
        <v>0</v>
      </c>
      <c r="N6102" s="12">
        <v>0</v>
      </c>
    </row>
    <row r="6103" spans="1:14">
      <c r="A6103" s="20" t="s">
        <v>1656</v>
      </c>
      <c r="B6103" s="12">
        <v>87</v>
      </c>
      <c r="C6103" s="12">
        <v>100</v>
      </c>
      <c r="D6103" s="12" t="s">
        <v>576</v>
      </c>
      <c r="E6103" s="12">
        <v>20</v>
      </c>
      <c r="F6103" s="73">
        <v>3</v>
      </c>
      <c r="G6103" s="21">
        <v>15</v>
      </c>
      <c r="H6103" s="12">
        <v>0</v>
      </c>
      <c r="I6103" s="12">
        <v>246</v>
      </c>
      <c r="J6103" s="12">
        <v>0</v>
      </c>
      <c r="K6103" s="12">
        <v>0</v>
      </c>
      <c r="L6103" s="12">
        <v>0</v>
      </c>
      <c r="M6103" s="12">
        <v>0</v>
      </c>
      <c r="N6103" s="12">
        <v>0</v>
      </c>
    </row>
    <row r="6104" spans="1:14">
      <c r="A6104" s="20" t="s">
        <v>1656</v>
      </c>
      <c r="B6104" s="12">
        <v>87</v>
      </c>
      <c r="C6104" s="12">
        <v>100</v>
      </c>
      <c r="D6104" s="12" t="s">
        <v>574</v>
      </c>
      <c r="E6104" s="12">
        <v>20</v>
      </c>
      <c r="F6104" s="73">
        <v>3</v>
      </c>
      <c r="G6104" s="21">
        <v>15</v>
      </c>
      <c r="H6104" s="12">
        <v>0</v>
      </c>
      <c r="I6104" s="12">
        <v>246</v>
      </c>
      <c r="J6104" s="12">
        <v>0</v>
      </c>
      <c r="K6104" s="12">
        <v>0</v>
      </c>
      <c r="L6104" s="12">
        <v>0</v>
      </c>
      <c r="M6104" s="12">
        <v>0</v>
      </c>
      <c r="N6104" s="12">
        <v>0</v>
      </c>
    </row>
    <row r="6105" spans="1:14">
      <c r="A6105" s="20" t="s">
        <v>1656</v>
      </c>
      <c r="B6105" s="12">
        <v>87</v>
      </c>
      <c r="C6105" s="12">
        <v>100</v>
      </c>
      <c r="D6105" s="12" t="s">
        <v>587</v>
      </c>
      <c r="E6105" s="12">
        <v>20</v>
      </c>
      <c r="F6105" s="73">
        <v>3</v>
      </c>
      <c r="G6105" s="21">
        <v>15</v>
      </c>
      <c r="H6105" s="12">
        <v>0</v>
      </c>
      <c r="I6105" s="12">
        <v>246</v>
      </c>
      <c r="J6105" s="12">
        <v>0</v>
      </c>
      <c r="K6105" s="12">
        <v>0</v>
      </c>
      <c r="L6105" s="12">
        <v>0</v>
      </c>
      <c r="M6105" s="12">
        <v>0</v>
      </c>
      <c r="N6105" s="12">
        <v>0</v>
      </c>
    </row>
    <row r="6107" spans="1:14">
      <c r="A6107" s="11" t="s">
        <v>1657</v>
      </c>
    </row>
    <row r="6108" spans="1:14">
      <c r="A6108" s="20" t="s">
        <v>1658</v>
      </c>
      <c r="B6108" s="12">
        <v>60</v>
      </c>
      <c r="C6108" s="12">
        <v>40</v>
      </c>
      <c r="D6108" s="12" t="s">
        <v>576</v>
      </c>
      <c r="E6108" s="12">
        <v>60</v>
      </c>
      <c r="F6108" s="73">
        <v>10</v>
      </c>
      <c r="G6108" s="73">
        <v>60</v>
      </c>
      <c r="H6108" s="12">
        <v>0</v>
      </c>
      <c r="I6108" s="12">
        <v>246</v>
      </c>
      <c r="J6108" s="12">
        <v>0</v>
      </c>
      <c r="K6108" s="12">
        <v>0</v>
      </c>
      <c r="L6108" s="12">
        <v>0</v>
      </c>
      <c r="M6108" s="12">
        <v>0</v>
      </c>
      <c r="N6108" s="12">
        <v>0</v>
      </c>
    </row>
    <row r="6109" spans="1:14">
      <c r="A6109" s="20" t="s">
        <v>1658</v>
      </c>
      <c r="B6109" s="12">
        <v>60</v>
      </c>
      <c r="C6109" s="12">
        <v>40</v>
      </c>
      <c r="D6109" s="12" t="s">
        <v>574</v>
      </c>
      <c r="E6109" s="12">
        <v>60</v>
      </c>
      <c r="F6109" s="73">
        <v>10</v>
      </c>
      <c r="G6109" s="73">
        <v>60</v>
      </c>
      <c r="H6109" s="12">
        <v>0</v>
      </c>
      <c r="I6109" s="12">
        <v>246</v>
      </c>
      <c r="J6109" s="12">
        <v>0</v>
      </c>
      <c r="K6109" s="12">
        <v>0</v>
      </c>
      <c r="L6109" s="12">
        <v>0</v>
      </c>
      <c r="M6109" s="12">
        <v>0</v>
      </c>
      <c r="N6109" s="12">
        <v>0</v>
      </c>
    </row>
    <row r="6110" spans="1:14">
      <c r="A6110" s="20" t="s">
        <v>1658</v>
      </c>
      <c r="B6110" s="12">
        <v>60</v>
      </c>
      <c r="C6110" s="12">
        <v>40</v>
      </c>
      <c r="D6110" s="12" t="s">
        <v>587</v>
      </c>
      <c r="E6110" s="12">
        <v>60</v>
      </c>
      <c r="F6110" s="73">
        <v>10</v>
      </c>
      <c r="G6110" s="73">
        <v>60</v>
      </c>
      <c r="H6110" s="12">
        <v>0</v>
      </c>
      <c r="I6110" s="12">
        <v>246</v>
      </c>
      <c r="J6110" s="12">
        <v>0</v>
      </c>
      <c r="K6110" s="12">
        <v>0</v>
      </c>
      <c r="L6110" s="12">
        <v>0</v>
      </c>
      <c r="M6110" s="12">
        <v>0</v>
      </c>
      <c r="N6110" s="12">
        <v>0</v>
      </c>
    </row>
    <row r="6111" spans="1:14">
      <c r="A6111" s="20" t="s">
        <v>1658</v>
      </c>
      <c r="B6111" s="12">
        <v>60</v>
      </c>
      <c r="C6111" s="12">
        <v>40</v>
      </c>
      <c r="D6111" s="12" t="s">
        <v>579</v>
      </c>
      <c r="E6111" s="12">
        <v>60</v>
      </c>
      <c r="F6111" s="73">
        <v>3</v>
      </c>
      <c r="G6111" s="73">
        <v>60</v>
      </c>
      <c r="H6111" s="12">
        <v>0</v>
      </c>
      <c r="I6111" s="12">
        <v>246</v>
      </c>
      <c r="J6111" s="12">
        <v>0</v>
      </c>
      <c r="K6111" s="12">
        <v>0</v>
      </c>
      <c r="L6111" s="12">
        <v>0</v>
      </c>
      <c r="M6111" s="12">
        <v>0</v>
      </c>
      <c r="N6111" s="12">
        <v>0</v>
      </c>
    </row>
    <row r="6112" spans="1:14">
      <c r="A6112" s="20" t="s">
        <v>1658</v>
      </c>
      <c r="B6112" s="12">
        <v>60</v>
      </c>
      <c r="C6112" s="12">
        <v>40</v>
      </c>
      <c r="D6112" s="12" t="s">
        <v>543</v>
      </c>
      <c r="E6112" s="12">
        <v>60</v>
      </c>
      <c r="F6112" s="73">
        <v>1</v>
      </c>
      <c r="G6112" s="73">
        <v>60</v>
      </c>
      <c r="H6112" s="12">
        <v>0</v>
      </c>
      <c r="I6112" s="12">
        <v>246</v>
      </c>
      <c r="J6112" s="12">
        <v>0</v>
      </c>
      <c r="K6112" s="12">
        <v>0</v>
      </c>
      <c r="L6112" s="12">
        <v>0</v>
      </c>
      <c r="M6112" s="12">
        <v>0</v>
      </c>
      <c r="N6112" s="12">
        <v>0</v>
      </c>
    </row>
    <row r="6113" spans="1:14">
      <c r="A6113" s="20" t="s">
        <v>1658</v>
      </c>
      <c r="B6113" s="12">
        <v>60</v>
      </c>
      <c r="C6113" s="12">
        <v>40</v>
      </c>
      <c r="D6113" s="12" t="s">
        <v>542</v>
      </c>
      <c r="E6113" s="12">
        <v>60</v>
      </c>
      <c r="F6113" s="73">
        <v>1</v>
      </c>
      <c r="G6113" s="73">
        <v>60</v>
      </c>
      <c r="H6113" s="12">
        <v>0</v>
      </c>
      <c r="I6113" s="12">
        <v>246</v>
      </c>
      <c r="J6113" s="12">
        <v>0</v>
      </c>
      <c r="K6113" s="12">
        <v>0</v>
      </c>
      <c r="L6113" s="12">
        <v>0</v>
      </c>
      <c r="M6113" s="12">
        <v>0</v>
      </c>
      <c r="N6113" s="12">
        <v>0</v>
      </c>
    </row>
    <row r="6114" spans="1:14">
      <c r="A6114" s="20" t="s">
        <v>1658</v>
      </c>
      <c r="B6114" s="12">
        <v>60</v>
      </c>
      <c r="C6114" s="12">
        <v>40</v>
      </c>
      <c r="D6114" s="12" t="s">
        <v>575</v>
      </c>
      <c r="E6114" s="12">
        <v>60</v>
      </c>
      <c r="F6114" s="73">
        <v>1</v>
      </c>
      <c r="G6114" s="73">
        <v>60</v>
      </c>
      <c r="H6114" s="12">
        <v>0</v>
      </c>
      <c r="I6114" s="12">
        <v>246</v>
      </c>
      <c r="J6114" s="12">
        <v>0</v>
      </c>
      <c r="K6114" s="12">
        <v>0</v>
      </c>
      <c r="L6114" s="12">
        <v>0</v>
      </c>
      <c r="M6114" s="12">
        <v>0</v>
      </c>
      <c r="N6114" s="12">
        <v>0</v>
      </c>
    </row>
    <row r="6115" spans="1:14">
      <c r="A6115" s="20" t="s">
        <v>1658</v>
      </c>
      <c r="B6115" s="12">
        <v>60</v>
      </c>
      <c r="C6115" s="12">
        <v>40</v>
      </c>
      <c r="D6115" s="12" t="s">
        <v>573</v>
      </c>
      <c r="E6115" s="12">
        <v>60</v>
      </c>
      <c r="F6115" s="73">
        <v>1</v>
      </c>
      <c r="G6115" s="73">
        <v>60</v>
      </c>
      <c r="H6115" s="12">
        <v>0</v>
      </c>
      <c r="I6115" s="12">
        <v>246</v>
      </c>
      <c r="J6115" s="12">
        <v>0</v>
      </c>
      <c r="K6115" s="12">
        <v>0</v>
      </c>
      <c r="L6115" s="12">
        <v>0</v>
      </c>
      <c r="M6115" s="12">
        <v>0</v>
      </c>
      <c r="N6115" s="12">
        <v>0</v>
      </c>
    </row>
    <row r="6116" spans="1:14">
      <c r="A6116" s="20" t="s">
        <v>1658</v>
      </c>
      <c r="B6116" s="12">
        <v>60</v>
      </c>
      <c r="C6116" s="12">
        <v>40</v>
      </c>
      <c r="D6116" s="12" t="s">
        <v>586</v>
      </c>
      <c r="E6116" s="12">
        <v>60</v>
      </c>
      <c r="F6116" s="73">
        <v>1</v>
      </c>
      <c r="G6116" s="73">
        <v>60</v>
      </c>
      <c r="H6116" s="12">
        <v>0</v>
      </c>
      <c r="I6116" s="12">
        <v>246</v>
      </c>
      <c r="J6116" s="12">
        <v>0</v>
      </c>
      <c r="K6116" s="12">
        <v>0</v>
      </c>
      <c r="L6116" s="12">
        <v>0</v>
      </c>
      <c r="M6116" s="12">
        <v>0</v>
      </c>
      <c r="N6116" s="12">
        <v>0</v>
      </c>
    </row>
    <row r="6117" spans="1:14" s="18" customFormat="1">
      <c r="A6117" s="17" t="s">
        <v>1658</v>
      </c>
      <c r="B6117" s="18">
        <v>60</v>
      </c>
      <c r="C6117" s="18">
        <v>40</v>
      </c>
      <c r="D6117" s="18" t="s">
        <v>1101</v>
      </c>
      <c r="E6117" s="18">
        <v>60</v>
      </c>
      <c r="F6117" s="29">
        <v>2</v>
      </c>
      <c r="G6117" s="29">
        <v>30</v>
      </c>
      <c r="H6117" s="18">
        <v>0</v>
      </c>
      <c r="I6117" s="18">
        <v>249</v>
      </c>
      <c r="J6117" s="18">
        <v>0</v>
      </c>
      <c r="K6117" s="18">
        <v>0</v>
      </c>
      <c r="L6117" s="12">
        <v>0</v>
      </c>
      <c r="M6117" s="12">
        <v>0</v>
      </c>
      <c r="N6117" s="12">
        <v>0</v>
      </c>
    </row>
    <row r="6118" spans="1:14" s="18" customFormat="1">
      <c r="A6118" s="17" t="s">
        <v>1658</v>
      </c>
      <c r="B6118" s="18">
        <v>60</v>
      </c>
      <c r="C6118" s="18">
        <v>40</v>
      </c>
      <c r="D6118" s="18" t="s">
        <v>1579</v>
      </c>
      <c r="E6118" s="18">
        <v>60</v>
      </c>
      <c r="F6118" s="29">
        <v>1</v>
      </c>
      <c r="G6118" s="29">
        <v>60</v>
      </c>
      <c r="H6118" s="18">
        <v>0</v>
      </c>
      <c r="I6118" s="18">
        <v>249</v>
      </c>
      <c r="J6118" s="18">
        <v>0</v>
      </c>
      <c r="K6118" s="18">
        <v>0</v>
      </c>
      <c r="L6118" s="12">
        <v>0</v>
      </c>
      <c r="M6118" s="12">
        <v>0</v>
      </c>
      <c r="N6118" s="12">
        <v>0</v>
      </c>
    </row>
    <row r="6119" spans="1:14" s="18" customFormat="1">
      <c r="A6119" s="17" t="s">
        <v>1658</v>
      </c>
      <c r="B6119" s="18">
        <v>60</v>
      </c>
      <c r="C6119" s="18">
        <v>40</v>
      </c>
      <c r="D6119" s="18" t="s">
        <v>1097</v>
      </c>
      <c r="E6119" s="18">
        <v>60</v>
      </c>
      <c r="F6119" s="29">
        <v>2</v>
      </c>
      <c r="G6119" s="29">
        <v>60</v>
      </c>
      <c r="H6119" s="18">
        <v>0</v>
      </c>
      <c r="I6119" s="18">
        <v>249</v>
      </c>
      <c r="J6119" s="18">
        <v>0</v>
      </c>
      <c r="K6119" s="18">
        <v>0</v>
      </c>
      <c r="L6119" s="12">
        <v>0</v>
      </c>
      <c r="M6119" s="12">
        <v>0</v>
      </c>
      <c r="N6119" s="12">
        <v>0</v>
      </c>
    </row>
    <row r="6120" spans="1:14" s="18" customFormat="1">
      <c r="A6120" s="17" t="s">
        <v>1658</v>
      </c>
      <c r="B6120" s="18">
        <v>60</v>
      </c>
      <c r="C6120" s="18">
        <v>40</v>
      </c>
      <c r="D6120" s="18" t="s">
        <v>1653</v>
      </c>
      <c r="E6120" s="18">
        <v>60</v>
      </c>
      <c r="F6120" s="29">
        <v>2</v>
      </c>
      <c r="G6120" s="29">
        <v>60</v>
      </c>
      <c r="H6120" s="18">
        <v>0</v>
      </c>
      <c r="I6120" s="18">
        <v>249</v>
      </c>
      <c r="J6120" s="18">
        <v>0</v>
      </c>
      <c r="K6120" s="18">
        <v>0</v>
      </c>
      <c r="L6120" s="12">
        <v>0</v>
      </c>
      <c r="M6120" s="12">
        <v>0</v>
      </c>
      <c r="N6120" s="12">
        <v>0</v>
      </c>
    </row>
    <row r="6121" spans="1:14" s="18" customFormat="1">
      <c r="A6121" s="17" t="s">
        <v>1658</v>
      </c>
      <c r="B6121" s="18">
        <v>60</v>
      </c>
      <c r="C6121" s="18">
        <v>40</v>
      </c>
      <c r="D6121" s="18" t="s">
        <v>1654</v>
      </c>
      <c r="E6121" s="18">
        <v>60</v>
      </c>
      <c r="F6121" s="29">
        <v>1</v>
      </c>
      <c r="G6121" s="29">
        <v>60</v>
      </c>
      <c r="H6121" s="18">
        <v>0</v>
      </c>
      <c r="I6121" s="18">
        <v>249</v>
      </c>
      <c r="J6121" s="18">
        <v>0</v>
      </c>
      <c r="K6121" s="18">
        <v>0</v>
      </c>
      <c r="L6121" s="12">
        <v>0</v>
      </c>
      <c r="M6121" s="12">
        <v>0</v>
      </c>
      <c r="N6121" s="12">
        <v>0</v>
      </c>
    </row>
    <row r="6122" spans="1:14">
      <c r="A6122" s="20" t="s">
        <v>1658</v>
      </c>
      <c r="B6122" s="12">
        <v>33</v>
      </c>
      <c r="C6122" s="12">
        <v>31</v>
      </c>
      <c r="D6122" s="12" t="s">
        <v>576</v>
      </c>
      <c r="E6122" s="12">
        <v>20</v>
      </c>
      <c r="F6122" s="73">
        <v>4</v>
      </c>
      <c r="G6122" s="21">
        <v>15</v>
      </c>
      <c r="H6122" s="12">
        <v>0</v>
      </c>
      <c r="I6122" s="12">
        <v>246</v>
      </c>
      <c r="J6122" s="12">
        <v>0</v>
      </c>
      <c r="K6122" s="12">
        <v>0</v>
      </c>
      <c r="L6122" s="12">
        <v>0</v>
      </c>
      <c r="M6122" s="12">
        <v>0</v>
      </c>
      <c r="N6122" s="12">
        <v>0</v>
      </c>
    </row>
    <row r="6123" spans="1:14">
      <c r="A6123" s="20" t="s">
        <v>1658</v>
      </c>
      <c r="B6123" s="12">
        <v>33</v>
      </c>
      <c r="C6123" s="12">
        <v>31</v>
      </c>
      <c r="D6123" s="12" t="s">
        <v>574</v>
      </c>
      <c r="E6123" s="12">
        <v>20</v>
      </c>
      <c r="F6123" s="73">
        <v>4</v>
      </c>
      <c r="G6123" s="21">
        <v>15</v>
      </c>
      <c r="H6123" s="12">
        <v>0</v>
      </c>
      <c r="I6123" s="12">
        <v>246</v>
      </c>
      <c r="J6123" s="12">
        <v>0</v>
      </c>
      <c r="K6123" s="12">
        <v>0</v>
      </c>
      <c r="L6123" s="12">
        <v>0</v>
      </c>
      <c r="M6123" s="12">
        <v>0</v>
      </c>
      <c r="N6123" s="12">
        <v>0</v>
      </c>
    </row>
    <row r="6124" spans="1:14">
      <c r="A6124" s="20" t="s">
        <v>1658</v>
      </c>
      <c r="B6124" s="12">
        <v>33</v>
      </c>
      <c r="C6124" s="12">
        <v>31</v>
      </c>
      <c r="D6124" s="12" t="s">
        <v>587</v>
      </c>
      <c r="E6124" s="12">
        <v>20</v>
      </c>
      <c r="F6124" s="73">
        <v>4</v>
      </c>
      <c r="G6124" s="21">
        <v>15</v>
      </c>
      <c r="H6124" s="12">
        <v>0</v>
      </c>
      <c r="I6124" s="12">
        <v>246</v>
      </c>
      <c r="J6124" s="12">
        <v>0</v>
      </c>
      <c r="K6124" s="12">
        <v>0</v>
      </c>
      <c r="L6124" s="12">
        <v>0</v>
      </c>
      <c r="M6124" s="12">
        <v>0</v>
      </c>
      <c r="N6124" s="12">
        <v>0</v>
      </c>
    </row>
    <row r="6125" spans="1:14">
      <c r="A6125" s="20" t="s">
        <v>1658</v>
      </c>
      <c r="B6125" s="12">
        <v>42</v>
      </c>
      <c r="C6125" s="12">
        <v>63</v>
      </c>
      <c r="D6125" s="12" t="s">
        <v>576</v>
      </c>
      <c r="E6125" s="12">
        <v>20</v>
      </c>
      <c r="F6125" s="73">
        <v>4</v>
      </c>
      <c r="G6125" s="21">
        <v>15</v>
      </c>
      <c r="H6125" s="12">
        <v>0</v>
      </c>
      <c r="I6125" s="12">
        <v>246</v>
      </c>
      <c r="J6125" s="12">
        <v>0</v>
      </c>
      <c r="K6125" s="12">
        <v>0</v>
      </c>
      <c r="L6125" s="12">
        <v>0</v>
      </c>
      <c r="M6125" s="12">
        <v>0</v>
      </c>
      <c r="N6125" s="12">
        <v>0</v>
      </c>
    </row>
    <row r="6126" spans="1:14">
      <c r="A6126" s="20" t="s">
        <v>1658</v>
      </c>
      <c r="B6126" s="12">
        <v>42</v>
      </c>
      <c r="C6126" s="12">
        <v>63</v>
      </c>
      <c r="D6126" s="12" t="s">
        <v>574</v>
      </c>
      <c r="E6126" s="12">
        <v>20</v>
      </c>
      <c r="F6126" s="73">
        <v>4</v>
      </c>
      <c r="G6126" s="21">
        <v>15</v>
      </c>
      <c r="H6126" s="12">
        <v>0</v>
      </c>
      <c r="I6126" s="12">
        <v>246</v>
      </c>
      <c r="J6126" s="12">
        <v>0</v>
      </c>
      <c r="K6126" s="12">
        <v>0</v>
      </c>
      <c r="L6126" s="12">
        <v>0</v>
      </c>
      <c r="M6126" s="12">
        <v>0</v>
      </c>
      <c r="N6126" s="12">
        <v>0</v>
      </c>
    </row>
    <row r="6127" spans="1:14">
      <c r="A6127" s="20" t="s">
        <v>1658</v>
      </c>
      <c r="B6127" s="12">
        <v>42</v>
      </c>
      <c r="C6127" s="12">
        <v>63</v>
      </c>
      <c r="D6127" s="12" t="s">
        <v>587</v>
      </c>
      <c r="E6127" s="12">
        <v>20</v>
      </c>
      <c r="F6127" s="73">
        <v>4</v>
      </c>
      <c r="G6127" s="21">
        <v>15</v>
      </c>
      <c r="H6127" s="12">
        <v>0</v>
      </c>
      <c r="I6127" s="12">
        <v>246</v>
      </c>
      <c r="J6127" s="12">
        <v>0</v>
      </c>
      <c r="K6127" s="12">
        <v>0</v>
      </c>
      <c r="L6127" s="12">
        <v>0</v>
      </c>
      <c r="M6127" s="12">
        <v>0</v>
      </c>
      <c r="N6127" s="12">
        <v>0</v>
      </c>
    </row>
    <row r="6128" spans="1:14">
      <c r="A6128" s="20" t="s">
        <v>1658</v>
      </c>
      <c r="B6128" s="12">
        <v>70</v>
      </c>
      <c r="C6128" s="12">
        <v>80</v>
      </c>
      <c r="D6128" s="12" t="s">
        <v>576</v>
      </c>
      <c r="E6128" s="12">
        <v>20</v>
      </c>
      <c r="F6128" s="73">
        <v>4</v>
      </c>
      <c r="G6128" s="21">
        <v>15</v>
      </c>
      <c r="H6128" s="12">
        <v>0</v>
      </c>
      <c r="I6128" s="12">
        <v>246</v>
      </c>
      <c r="J6128" s="12">
        <v>0</v>
      </c>
      <c r="K6128" s="12">
        <v>0</v>
      </c>
      <c r="L6128" s="12">
        <v>0</v>
      </c>
      <c r="M6128" s="12">
        <v>0</v>
      </c>
      <c r="N6128" s="12">
        <v>0</v>
      </c>
    </row>
    <row r="6129" spans="1:14">
      <c r="A6129" s="20" t="s">
        <v>1658</v>
      </c>
      <c r="B6129" s="12">
        <v>70</v>
      </c>
      <c r="C6129" s="12">
        <v>80</v>
      </c>
      <c r="D6129" s="12" t="s">
        <v>574</v>
      </c>
      <c r="E6129" s="12">
        <v>20</v>
      </c>
      <c r="F6129" s="73">
        <v>4</v>
      </c>
      <c r="G6129" s="21">
        <v>15</v>
      </c>
      <c r="H6129" s="12">
        <v>0</v>
      </c>
      <c r="I6129" s="12">
        <v>246</v>
      </c>
      <c r="J6129" s="12">
        <v>0</v>
      </c>
      <c r="K6129" s="12">
        <v>0</v>
      </c>
      <c r="L6129" s="12">
        <v>0</v>
      </c>
      <c r="M6129" s="12">
        <v>0</v>
      </c>
      <c r="N6129" s="12">
        <v>0</v>
      </c>
    </row>
    <row r="6130" spans="1:14">
      <c r="A6130" s="20" t="s">
        <v>1658</v>
      </c>
      <c r="B6130" s="12">
        <v>70</v>
      </c>
      <c r="C6130" s="12">
        <v>80</v>
      </c>
      <c r="D6130" s="12" t="s">
        <v>587</v>
      </c>
      <c r="E6130" s="12">
        <v>20</v>
      </c>
      <c r="F6130" s="73">
        <v>4</v>
      </c>
      <c r="G6130" s="21">
        <v>15</v>
      </c>
      <c r="H6130" s="12">
        <v>0</v>
      </c>
      <c r="I6130" s="12">
        <v>246</v>
      </c>
      <c r="J6130" s="12">
        <v>0</v>
      </c>
      <c r="K6130" s="12">
        <v>0</v>
      </c>
      <c r="L6130" s="12">
        <v>0</v>
      </c>
      <c r="M6130" s="12">
        <v>0</v>
      </c>
      <c r="N6130" s="12">
        <v>0</v>
      </c>
    </row>
    <row r="6131" spans="1:14">
      <c r="A6131" s="20" t="s">
        <v>1658</v>
      </c>
      <c r="B6131" s="12">
        <v>80</v>
      </c>
      <c r="C6131" s="12">
        <v>37</v>
      </c>
      <c r="D6131" s="12" t="s">
        <v>576</v>
      </c>
      <c r="E6131" s="12">
        <v>20</v>
      </c>
      <c r="F6131" s="73">
        <v>4</v>
      </c>
      <c r="G6131" s="21">
        <v>15</v>
      </c>
      <c r="H6131" s="12">
        <v>0</v>
      </c>
      <c r="I6131" s="12">
        <v>246</v>
      </c>
      <c r="J6131" s="12">
        <v>0</v>
      </c>
      <c r="K6131" s="12">
        <v>0</v>
      </c>
      <c r="L6131" s="12">
        <v>0</v>
      </c>
      <c r="M6131" s="12">
        <v>0</v>
      </c>
      <c r="N6131" s="12">
        <v>0</v>
      </c>
    </row>
    <row r="6132" spans="1:14">
      <c r="A6132" s="20" t="s">
        <v>1658</v>
      </c>
      <c r="B6132" s="12">
        <v>80</v>
      </c>
      <c r="C6132" s="12">
        <v>37</v>
      </c>
      <c r="D6132" s="12" t="s">
        <v>574</v>
      </c>
      <c r="E6132" s="12">
        <v>20</v>
      </c>
      <c r="F6132" s="73">
        <v>4</v>
      </c>
      <c r="G6132" s="21">
        <v>15</v>
      </c>
      <c r="H6132" s="12">
        <v>0</v>
      </c>
      <c r="I6132" s="12">
        <v>246</v>
      </c>
      <c r="J6132" s="12">
        <v>0</v>
      </c>
      <c r="K6132" s="12">
        <v>0</v>
      </c>
      <c r="L6132" s="12">
        <v>0</v>
      </c>
      <c r="M6132" s="12">
        <v>0</v>
      </c>
      <c r="N6132" s="12">
        <v>0</v>
      </c>
    </row>
    <row r="6133" spans="1:14">
      <c r="A6133" s="20" t="s">
        <v>1658</v>
      </c>
      <c r="B6133" s="12">
        <v>80</v>
      </c>
      <c r="C6133" s="12">
        <v>37</v>
      </c>
      <c r="D6133" s="12" t="s">
        <v>587</v>
      </c>
      <c r="E6133" s="12">
        <v>20</v>
      </c>
      <c r="F6133" s="73">
        <v>4</v>
      </c>
      <c r="G6133" s="21">
        <v>15</v>
      </c>
      <c r="H6133" s="12">
        <v>0</v>
      </c>
      <c r="I6133" s="12">
        <v>246</v>
      </c>
      <c r="J6133" s="12">
        <v>0</v>
      </c>
      <c r="K6133" s="12">
        <v>0</v>
      </c>
      <c r="L6133" s="12">
        <v>0</v>
      </c>
      <c r="M6133" s="12">
        <v>0</v>
      </c>
      <c r="N6133" s="12">
        <v>0</v>
      </c>
    </row>
    <row r="6135" spans="1:14">
      <c r="A6135" s="11" t="s">
        <v>1659</v>
      </c>
    </row>
    <row r="6136" spans="1:14">
      <c r="A6136" s="20" t="s">
        <v>1660</v>
      </c>
      <c r="B6136" s="12">
        <v>150</v>
      </c>
      <c r="C6136" s="12">
        <v>170</v>
      </c>
      <c r="D6136" s="12" t="s">
        <v>576</v>
      </c>
      <c r="E6136" s="12">
        <v>150</v>
      </c>
      <c r="F6136" s="73">
        <v>20</v>
      </c>
      <c r="G6136" s="73">
        <v>60</v>
      </c>
      <c r="H6136" s="12">
        <v>0</v>
      </c>
      <c r="I6136" s="12">
        <v>246</v>
      </c>
      <c r="J6136" s="12">
        <v>0</v>
      </c>
      <c r="K6136" s="12">
        <v>0</v>
      </c>
      <c r="L6136" s="12">
        <v>0</v>
      </c>
      <c r="M6136" s="12">
        <v>0</v>
      </c>
      <c r="N6136" s="12">
        <v>0</v>
      </c>
    </row>
    <row r="6137" spans="1:14">
      <c r="A6137" s="20" t="s">
        <v>1661</v>
      </c>
      <c r="B6137" s="12">
        <v>150</v>
      </c>
      <c r="C6137" s="12">
        <v>170</v>
      </c>
      <c r="D6137" s="12" t="s">
        <v>574</v>
      </c>
      <c r="E6137" s="12">
        <v>150</v>
      </c>
      <c r="F6137" s="73">
        <v>20</v>
      </c>
      <c r="G6137" s="73">
        <v>60</v>
      </c>
      <c r="H6137" s="12">
        <v>0</v>
      </c>
      <c r="I6137" s="12">
        <v>246</v>
      </c>
      <c r="J6137" s="12">
        <v>0</v>
      </c>
      <c r="K6137" s="12">
        <v>0</v>
      </c>
      <c r="L6137" s="12">
        <v>0</v>
      </c>
      <c r="M6137" s="12">
        <v>0</v>
      </c>
      <c r="N6137" s="12">
        <v>0</v>
      </c>
    </row>
    <row r="6138" spans="1:14">
      <c r="A6138" s="20" t="s">
        <v>1661</v>
      </c>
      <c r="B6138" s="12">
        <v>150</v>
      </c>
      <c r="C6138" s="12">
        <v>170</v>
      </c>
      <c r="D6138" s="12" t="s">
        <v>587</v>
      </c>
      <c r="E6138" s="12">
        <v>150</v>
      </c>
      <c r="F6138" s="73">
        <v>20</v>
      </c>
      <c r="G6138" s="73">
        <v>60</v>
      </c>
      <c r="H6138" s="12">
        <v>0</v>
      </c>
      <c r="I6138" s="12">
        <v>246</v>
      </c>
      <c r="J6138" s="12">
        <v>0</v>
      </c>
      <c r="K6138" s="12">
        <v>0</v>
      </c>
      <c r="L6138" s="12">
        <v>0</v>
      </c>
      <c r="M6138" s="12">
        <v>0</v>
      </c>
      <c r="N6138" s="12">
        <v>0</v>
      </c>
    </row>
    <row r="6139" spans="1:14">
      <c r="A6139" s="20" t="s">
        <v>1661</v>
      </c>
      <c r="B6139" s="12">
        <v>150</v>
      </c>
      <c r="C6139" s="12">
        <v>170</v>
      </c>
      <c r="D6139" s="12" t="s">
        <v>579</v>
      </c>
      <c r="E6139" s="12">
        <v>150</v>
      </c>
      <c r="F6139" s="73">
        <v>3</v>
      </c>
      <c r="G6139" s="73">
        <v>60</v>
      </c>
      <c r="H6139" s="12">
        <v>0</v>
      </c>
      <c r="I6139" s="12">
        <v>246</v>
      </c>
      <c r="J6139" s="12">
        <v>0</v>
      </c>
      <c r="K6139" s="12">
        <v>0</v>
      </c>
      <c r="L6139" s="12">
        <v>0</v>
      </c>
      <c r="M6139" s="12">
        <v>0</v>
      </c>
      <c r="N6139" s="12">
        <v>0</v>
      </c>
    </row>
    <row r="6140" spans="1:14">
      <c r="A6140" s="20" t="s">
        <v>1661</v>
      </c>
      <c r="B6140" s="12">
        <v>150</v>
      </c>
      <c r="C6140" s="12">
        <v>170</v>
      </c>
      <c r="D6140" s="12" t="s">
        <v>575</v>
      </c>
      <c r="E6140" s="12">
        <v>180</v>
      </c>
      <c r="F6140" s="73">
        <v>1</v>
      </c>
      <c r="G6140" s="73">
        <v>60</v>
      </c>
      <c r="H6140" s="12">
        <v>0</v>
      </c>
      <c r="I6140" s="12">
        <v>246</v>
      </c>
      <c r="J6140" s="12">
        <v>0</v>
      </c>
      <c r="K6140" s="12">
        <v>0</v>
      </c>
      <c r="L6140" s="12">
        <v>0</v>
      </c>
      <c r="M6140" s="12">
        <v>0</v>
      </c>
      <c r="N6140" s="12">
        <v>0</v>
      </c>
    </row>
    <row r="6141" spans="1:14">
      <c r="A6141" s="20" t="s">
        <v>1661</v>
      </c>
      <c r="B6141" s="12">
        <v>150</v>
      </c>
      <c r="C6141" s="12">
        <v>170</v>
      </c>
      <c r="D6141" s="12" t="s">
        <v>573</v>
      </c>
      <c r="E6141" s="12">
        <v>180</v>
      </c>
      <c r="F6141" s="73">
        <v>1</v>
      </c>
      <c r="G6141" s="73">
        <v>60</v>
      </c>
      <c r="H6141" s="12">
        <v>0</v>
      </c>
      <c r="I6141" s="12">
        <v>246</v>
      </c>
      <c r="J6141" s="12">
        <v>0</v>
      </c>
      <c r="K6141" s="12">
        <v>0</v>
      </c>
      <c r="L6141" s="12">
        <v>0</v>
      </c>
      <c r="M6141" s="12">
        <v>0</v>
      </c>
      <c r="N6141" s="12">
        <v>0</v>
      </c>
    </row>
    <row r="6142" spans="1:14">
      <c r="A6142" s="20" t="s">
        <v>1661</v>
      </c>
      <c r="B6142" s="12">
        <v>150</v>
      </c>
      <c r="C6142" s="12">
        <v>170</v>
      </c>
      <c r="D6142" s="12" t="s">
        <v>586</v>
      </c>
      <c r="E6142" s="12">
        <v>180</v>
      </c>
      <c r="F6142" s="73">
        <v>1</v>
      </c>
      <c r="G6142" s="73">
        <v>60</v>
      </c>
      <c r="H6142" s="12">
        <v>0</v>
      </c>
      <c r="I6142" s="12">
        <v>246</v>
      </c>
      <c r="J6142" s="12">
        <v>0</v>
      </c>
      <c r="K6142" s="12">
        <v>0</v>
      </c>
      <c r="L6142" s="12">
        <v>0</v>
      </c>
      <c r="M6142" s="12">
        <v>0</v>
      </c>
      <c r="N6142" s="12">
        <v>0</v>
      </c>
    </row>
    <row r="6143" spans="1:14" s="18" customFormat="1">
      <c r="A6143" s="17" t="s">
        <v>1660</v>
      </c>
      <c r="B6143" s="18">
        <v>150</v>
      </c>
      <c r="C6143" s="18">
        <v>170</v>
      </c>
      <c r="D6143" s="18" t="s">
        <v>1101</v>
      </c>
      <c r="E6143" s="18">
        <v>180</v>
      </c>
      <c r="F6143" s="29">
        <v>2</v>
      </c>
      <c r="G6143" s="29">
        <v>30</v>
      </c>
      <c r="H6143" s="18">
        <v>0</v>
      </c>
      <c r="I6143" s="18">
        <v>249</v>
      </c>
      <c r="J6143" s="18">
        <v>0</v>
      </c>
      <c r="K6143" s="18">
        <v>0</v>
      </c>
      <c r="L6143" s="12">
        <v>0</v>
      </c>
      <c r="M6143" s="12">
        <v>0</v>
      </c>
      <c r="N6143" s="12">
        <v>0</v>
      </c>
    </row>
    <row r="6144" spans="1:14" s="18" customFormat="1">
      <c r="A6144" s="17" t="s">
        <v>1660</v>
      </c>
      <c r="B6144" s="18">
        <v>150</v>
      </c>
      <c r="C6144" s="18">
        <v>170</v>
      </c>
      <c r="D6144" s="18" t="s">
        <v>1579</v>
      </c>
      <c r="E6144" s="18">
        <v>180</v>
      </c>
      <c r="F6144" s="29">
        <v>1</v>
      </c>
      <c r="G6144" s="29">
        <v>60</v>
      </c>
      <c r="H6144" s="18">
        <v>0</v>
      </c>
      <c r="I6144" s="18">
        <v>249</v>
      </c>
      <c r="J6144" s="18">
        <v>0</v>
      </c>
      <c r="K6144" s="18">
        <v>0</v>
      </c>
      <c r="L6144" s="12">
        <v>0</v>
      </c>
      <c r="M6144" s="12">
        <v>0</v>
      </c>
      <c r="N6144" s="12">
        <v>0</v>
      </c>
    </row>
    <row r="6145" spans="1:14" s="18" customFormat="1">
      <c r="A6145" s="17" t="s">
        <v>1660</v>
      </c>
      <c r="B6145" s="18">
        <v>150</v>
      </c>
      <c r="C6145" s="18">
        <v>170</v>
      </c>
      <c r="D6145" s="18" t="s">
        <v>1097</v>
      </c>
      <c r="E6145" s="18">
        <v>180</v>
      </c>
      <c r="F6145" s="29">
        <v>2</v>
      </c>
      <c r="G6145" s="29">
        <v>60</v>
      </c>
      <c r="H6145" s="18">
        <v>0</v>
      </c>
      <c r="I6145" s="18">
        <v>249</v>
      </c>
      <c r="J6145" s="18">
        <v>0</v>
      </c>
      <c r="K6145" s="18">
        <v>0</v>
      </c>
      <c r="L6145" s="12">
        <v>0</v>
      </c>
      <c r="M6145" s="12">
        <v>0</v>
      </c>
      <c r="N6145" s="12">
        <v>0</v>
      </c>
    </row>
    <row r="6146" spans="1:14">
      <c r="A6146" s="20" t="s">
        <v>1660</v>
      </c>
      <c r="B6146" s="12">
        <v>241</v>
      </c>
      <c r="C6146" s="12">
        <v>236</v>
      </c>
      <c r="D6146" s="12" t="s">
        <v>576</v>
      </c>
      <c r="E6146" s="12">
        <v>50</v>
      </c>
      <c r="F6146" s="73">
        <v>5</v>
      </c>
      <c r="G6146" s="21">
        <v>15</v>
      </c>
      <c r="H6146" s="12">
        <v>0</v>
      </c>
      <c r="I6146" s="12">
        <v>246</v>
      </c>
      <c r="J6146" s="12">
        <v>0</v>
      </c>
      <c r="K6146" s="12">
        <v>0</v>
      </c>
      <c r="L6146" s="12">
        <v>0</v>
      </c>
      <c r="M6146" s="12">
        <v>0</v>
      </c>
      <c r="N6146" s="12">
        <v>0</v>
      </c>
    </row>
    <row r="6147" spans="1:14">
      <c r="A6147" s="20" t="s">
        <v>1661</v>
      </c>
      <c r="B6147" s="12">
        <v>241</v>
      </c>
      <c r="C6147" s="12">
        <v>236</v>
      </c>
      <c r="D6147" s="12" t="s">
        <v>574</v>
      </c>
      <c r="E6147" s="12">
        <v>50</v>
      </c>
      <c r="F6147" s="73">
        <v>5</v>
      </c>
      <c r="G6147" s="21">
        <v>15</v>
      </c>
      <c r="H6147" s="12">
        <v>0</v>
      </c>
      <c r="I6147" s="12">
        <v>246</v>
      </c>
      <c r="J6147" s="12">
        <v>0</v>
      </c>
      <c r="K6147" s="12">
        <v>0</v>
      </c>
      <c r="L6147" s="12">
        <v>0</v>
      </c>
      <c r="M6147" s="12">
        <v>0</v>
      </c>
      <c r="N6147" s="12">
        <v>0</v>
      </c>
    </row>
    <row r="6148" spans="1:14">
      <c r="A6148" s="20" t="s">
        <v>1661</v>
      </c>
      <c r="B6148" s="12">
        <v>241</v>
      </c>
      <c r="C6148" s="12">
        <v>236</v>
      </c>
      <c r="D6148" s="12" t="s">
        <v>587</v>
      </c>
      <c r="E6148" s="12">
        <v>50</v>
      </c>
      <c r="F6148" s="73">
        <v>5</v>
      </c>
      <c r="G6148" s="21">
        <v>15</v>
      </c>
      <c r="H6148" s="12">
        <v>0</v>
      </c>
      <c r="I6148" s="12">
        <v>246</v>
      </c>
      <c r="J6148" s="12">
        <v>0</v>
      </c>
      <c r="K6148" s="12">
        <v>0</v>
      </c>
      <c r="L6148" s="12">
        <v>0</v>
      </c>
      <c r="M6148" s="12">
        <v>0</v>
      </c>
      <c r="N6148" s="12">
        <v>0</v>
      </c>
    </row>
    <row r="6149" spans="1:14">
      <c r="A6149" s="20" t="s">
        <v>1660</v>
      </c>
      <c r="B6149" s="12">
        <v>63</v>
      </c>
      <c r="C6149" s="12">
        <v>119</v>
      </c>
      <c r="D6149" s="12" t="s">
        <v>576</v>
      </c>
      <c r="E6149" s="12">
        <v>50</v>
      </c>
      <c r="F6149" s="73">
        <v>5</v>
      </c>
      <c r="G6149" s="21">
        <v>15</v>
      </c>
      <c r="H6149" s="12">
        <v>0</v>
      </c>
      <c r="I6149" s="12">
        <v>246</v>
      </c>
      <c r="J6149" s="12">
        <v>0</v>
      </c>
      <c r="K6149" s="12">
        <v>0</v>
      </c>
      <c r="L6149" s="12">
        <v>0</v>
      </c>
      <c r="M6149" s="12">
        <v>0</v>
      </c>
      <c r="N6149" s="12">
        <v>0</v>
      </c>
    </row>
    <row r="6150" spans="1:14">
      <c r="A6150" s="20" t="s">
        <v>1661</v>
      </c>
      <c r="B6150" s="12">
        <v>63</v>
      </c>
      <c r="C6150" s="12">
        <v>119</v>
      </c>
      <c r="D6150" s="12" t="s">
        <v>574</v>
      </c>
      <c r="E6150" s="12">
        <v>50</v>
      </c>
      <c r="F6150" s="73">
        <v>5</v>
      </c>
      <c r="G6150" s="21">
        <v>15</v>
      </c>
      <c r="H6150" s="12">
        <v>0</v>
      </c>
      <c r="I6150" s="12">
        <v>246</v>
      </c>
      <c r="J6150" s="12">
        <v>0</v>
      </c>
      <c r="K6150" s="12">
        <v>0</v>
      </c>
      <c r="L6150" s="12">
        <v>0</v>
      </c>
      <c r="M6150" s="12">
        <v>0</v>
      </c>
      <c r="N6150" s="12">
        <v>0</v>
      </c>
    </row>
    <row r="6151" spans="1:14">
      <c r="A6151" s="20" t="s">
        <v>1661</v>
      </c>
      <c r="B6151" s="12">
        <v>63</v>
      </c>
      <c r="C6151" s="12">
        <v>119</v>
      </c>
      <c r="D6151" s="12" t="s">
        <v>587</v>
      </c>
      <c r="E6151" s="12">
        <v>50</v>
      </c>
      <c r="F6151" s="73">
        <v>5</v>
      </c>
      <c r="G6151" s="21">
        <v>15</v>
      </c>
      <c r="H6151" s="12">
        <v>0</v>
      </c>
      <c r="I6151" s="12">
        <v>246</v>
      </c>
      <c r="J6151" s="12">
        <v>0</v>
      </c>
      <c r="K6151" s="12">
        <v>0</v>
      </c>
      <c r="L6151" s="12">
        <v>0</v>
      </c>
      <c r="M6151" s="12">
        <v>0</v>
      </c>
      <c r="N6151" s="12">
        <v>0</v>
      </c>
    </row>
    <row r="6153" spans="1:14">
      <c r="A6153" s="11" t="s">
        <v>1662</v>
      </c>
    </row>
    <row r="6154" spans="1:14">
      <c r="A6154" s="20" t="s">
        <v>1663</v>
      </c>
      <c r="B6154" s="12">
        <v>50</v>
      </c>
      <c r="C6154" s="12">
        <v>45</v>
      </c>
      <c r="D6154" s="12" t="s">
        <v>576</v>
      </c>
      <c r="E6154" s="12">
        <v>60</v>
      </c>
      <c r="F6154" s="73">
        <v>10</v>
      </c>
      <c r="G6154" s="73">
        <v>60</v>
      </c>
      <c r="H6154" s="12">
        <v>0</v>
      </c>
      <c r="I6154" s="12">
        <v>246</v>
      </c>
      <c r="J6154" s="12">
        <v>0</v>
      </c>
      <c r="K6154" s="12">
        <v>0</v>
      </c>
      <c r="L6154" s="12">
        <v>0</v>
      </c>
      <c r="M6154" s="12">
        <v>0</v>
      </c>
      <c r="N6154" s="12">
        <v>0</v>
      </c>
    </row>
    <row r="6155" spans="1:14">
      <c r="A6155" s="20" t="s">
        <v>1664</v>
      </c>
      <c r="B6155" s="12">
        <v>50</v>
      </c>
      <c r="C6155" s="12">
        <v>45</v>
      </c>
      <c r="D6155" s="12" t="s">
        <v>574</v>
      </c>
      <c r="E6155" s="12">
        <v>60</v>
      </c>
      <c r="F6155" s="73">
        <v>10</v>
      </c>
      <c r="G6155" s="73">
        <v>60</v>
      </c>
      <c r="H6155" s="12">
        <v>0</v>
      </c>
      <c r="I6155" s="12">
        <v>246</v>
      </c>
      <c r="J6155" s="12">
        <v>0</v>
      </c>
      <c r="K6155" s="12">
        <v>0</v>
      </c>
      <c r="L6155" s="12">
        <v>0</v>
      </c>
      <c r="M6155" s="12">
        <v>0</v>
      </c>
      <c r="N6155" s="12">
        <v>0</v>
      </c>
    </row>
    <row r="6156" spans="1:14">
      <c r="A6156" s="20" t="s">
        <v>1664</v>
      </c>
      <c r="B6156" s="12">
        <v>50</v>
      </c>
      <c r="C6156" s="12">
        <v>45</v>
      </c>
      <c r="D6156" s="12" t="s">
        <v>587</v>
      </c>
      <c r="E6156" s="12">
        <v>60</v>
      </c>
      <c r="F6156" s="73">
        <v>10</v>
      </c>
      <c r="G6156" s="73">
        <v>60</v>
      </c>
      <c r="H6156" s="12">
        <v>0</v>
      </c>
      <c r="I6156" s="12">
        <v>246</v>
      </c>
      <c r="J6156" s="12">
        <v>0</v>
      </c>
      <c r="K6156" s="12">
        <v>0</v>
      </c>
      <c r="L6156" s="12">
        <v>0</v>
      </c>
      <c r="M6156" s="12">
        <v>0</v>
      </c>
      <c r="N6156" s="12">
        <v>0</v>
      </c>
    </row>
    <row r="6157" spans="1:14">
      <c r="A6157" s="20" t="s">
        <v>1664</v>
      </c>
      <c r="B6157" s="12">
        <v>50</v>
      </c>
      <c r="C6157" s="12">
        <v>45</v>
      </c>
      <c r="D6157" s="12" t="s">
        <v>579</v>
      </c>
      <c r="E6157" s="12">
        <v>60</v>
      </c>
      <c r="F6157" s="73">
        <v>3</v>
      </c>
      <c r="G6157" s="73">
        <v>60</v>
      </c>
      <c r="H6157" s="12">
        <v>0</v>
      </c>
      <c r="I6157" s="12">
        <v>246</v>
      </c>
      <c r="J6157" s="12">
        <v>0</v>
      </c>
      <c r="K6157" s="12">
        <v>0</v>
      </c>
      <c r="L6157" s="12">
        <v>0</v>
      </c>
      <c r="M6157" s="12">
        <v>0</v>
      </c>
      <c r="N6157" s="12">
        <v>0</v>
      </c>
    </row>
    <row r="6158" spans="1:14">
      <c r="A6158" s="20" t="s">
        <v>1664</v>
      </c>
      <c r="B6158" s="12">
        <v>50</v>
      </c>
      <c r="C6158" s="12">
        <v>45</v>
      </c>
      <c r="D6158" s="12" t="s">
        <v>575</v>
      </c>
      <c r="E6158" s="12">
        <v>60</v>
      </c>
      <c r="F6158" s="73">
        <v>1</v>
      </c>
      <c r="G6158" s="73">
        <v>60</v>
      </c>
      <c r="H6158" s="12">
        <v>0</v>
      </c>
      <c r="I6158" s="12">
        <v>246</v>
      </c>
      <c r="J6158" s="12">
        <v>0</v>
      </c>
      <c r="K6158" s="12">
        <v>0</v>
      </c>
      <c r="L6158" s="12">
        <v>0</v>
      </c>
      <c r="M6158" s="12">
        <v>0</v>
      </c>
      <c r="N6158" s="12">
        <v>0</v>
      </c>
    </row>
    <row r="6159" spans="1:14">
      <c r="A6159" s="20" t="s">
        <v>1664</v>
      </c>
      <c r="B6159" s="12">
        <v>50</v>
      </c>
      <c r="C6159" s="12">
        <v>45</v>
      </c>
      <c r="D6159" s="12" t="s">
        <v>573</v>
      </c>
      <c r="E6159" s="12">
        <v>60</v>
      </c>
      <c r="F6159" s="73">
        <v>1</v>
      </c>
      <c r="G6159" s="73">
        <v>60</v>
      </c>
      <c r="H6159" s="12">
        <v>0</v>
      </c>
      <c r="I6159" s="12">
        <v>246</v>
      </c>
      <c r="J6159" s="12">
        <v>0</v>
      </c>
      <c r="K6159" s="12">
        <v>0</v>
      </c>
      <c r="L6159" s="12">
        <v>0</v>
      </c>
      <c r="M6159" s="12">
        <v>0</v>
      </c>
      <c r="N6159" s="12">
        <v>0</v>
      </c>
    </row>
    <row r="6160" spans="1:14">
      <c r="A6160" s="20" t="s">
        <v>1664</v>
      </c>
      <c r="B6160" s="12">
        <v>50</v>
      </c>
      <c r="C6160" s="12">
        <v>45</v>
      </c>
      <c r="D6160" s="12" t="s">
        <v>586</v>
      </c>
      <c r="E6160" s="12">
        <v>60</v>
      </c>
      <c r="F6160" s="73">
        <v>2</v>
      </c>
      <c r="G6160" s="73">
        <v>60</v>
      </c>
      <c r="H6160" s="12">
        <v>0</v>
      </c>
      <c r="I6160" s="12">
        <v>246</v>
      </c>
      <c r="J6160" s="12">
        <v>0</v>
      </c>
      <c r="K6160" s="12">
        <v>0</v>
      </c>
      <c r="L6160" s="12">
        <v>0</v>
      </c>
      <c r="M6160" s="12">
        <v>0</v>
      </c>
      <c r="N6160" s="12">
        <v>0</v>
      </c>
    </row>
    <row r="6161" spans="1:14" s="18" customFormat="1">
      <c r="A6161" s="17" t="s">
        <v>1664</v>
      </c>
      <c r="B6161" s="18">
        <v>50</v>
      </c>
      <c r="C6161" s="18">
        <v>45</v>
      </c>
      <c r="D6161" s="18" t="s">
        <v>1101</v>
      </c>
      <c r="E6161" s="18">
        <v>60</v>
      </c>
      <c r="F6161" s="29">
        <v>4</v>
      </c>
      <c r="G6161" s="29">
        <v>30</v>
      </c>
      <c r="H6161" s="18">
        <v>0</v>
      </c>
      <c r="I6161" s="18">
        <v>249</v>
      </c>
      <c r="J6161" s="18">
        <v>0</v>
      </c>
      <c r="K6161" s="18">
        <v>0</v>
      </c>
      <c r="L6161" s="12">
        <v>0</v>
      </c>
      <c r="M6161" s="12">
        <v>0</v>
      </c>
      <c r="N6161" s="12">
        <v>0</v>
      </c>
    </row>
    <row r="6162" spans="1:14" s="18" customFormat="1">
      <c r="A6162" s="17" t="s">
        <v>1664</v>
      </c>
      <c r="B6162" s="18">
        <v>50</v>
      </c>
      <c r="C6162" s="18">
        <v>45</v>
      </c>
      <c r="D6162" s="18" t="s">
        <v>1579</v>
      </c>
      <c r="E6162" s="18">
        <v>60</v>
      </c>
      <c r="F6162" s="29">
        <v>1</v>
      </c>
      <c r="G6162" s="29">
        <v>60</v>
      </c>
      <c r="H6162" s="18">
        <v>0</v>
      </c>
      <c r="I6162" s="18">
        <v>249</v>
      </c>
      <c r="J6162" s="18">
        <v>0</v>
      </c>
      <c r="K6162" s="18">
        <v>0</v>
      </c>
      <c r="L6162" s="12">
        <v>0</v>
      </c>
      <c r="M6162" s="12">
        <v>0</v>
      </c>
      <c r="N6162" s="12">
        <v>0</v>
      </c>
    </row>
    <row r="6163" spans="1:14" s="18" customFormat="1">
      <c r="A6163" s="17" t="s">
        <v>1664</v>
      </c>
      <c r="B6163" s="18">
        <v>50</v>
      </c>
      <c r="C6163" s="18">
        <v>45</v>
      </c>
      <c r="D6163" s="18" t="s">
        <v>1097</v>
      </c>
      <c r="E6163" s="18">
        <v>60</v>
      </c>
      <c r="F6163" s="29">
        <v>2</v>
      </c>
      <c r="G6163" s="29">
        <v>60</v>
      </c>
      <c r="H6163" s="18">
        <v>0</v>
      </c>
      <c r="I6163" s="18">
        <v>249</v>
      </c>
      <c r="J6163" s="18">
        <v>0</v>
      </c>
      <c r="K6163" s="18">
        <v>0</v>
      </c>
      <c r="L6163" s="12">
        <v>0</v>
      </c>
      <c r="M6163" s="12">
        <v>0</v>
      </c>
      <c r="N6163" s="12">
        <v>0</v>
      </c>
    </row>
    <row r="6164" spans="1:14" s="18" customFormat="1">
      <c r="A6164" s="17" t="s">
        <v>1664</v>
      </c>
      <c r="B6164" s="18">
        <v>50</v>
      </c>
      <c r="C6164" s="18">
        <v>45</v>
      </c>
      <c r="D6164" s="18" t="s">
        <v>1653</v>
      </c>
      <c r="E6164" s="18">
        <v>60</v>
      </c>
      <c r="F6164" s="29">
        <v>2</v>
      </c>
      <c r="G6164" s="29">
        <v>60</v>
      </c>
      <c r="H6164" s="18">
        <v>0</v>
      </c>
      <c r="I6164" s="18">
        <v>249</v>
      </c>
      <c r="J6164" s="18">
        <v>0</v>
      </c>
      <c r="K6164" s="18">
        <v>0</v>
      </c>
      <c r="L6164" s="12">
        <v>0</v>
      </c>
      <c r="M6164" s="12">
        <v>0</v>
      </c>
      <c r="N6164" s="12">
        <v>0</v>
      </c>
    </row>
    <row r="6165" spans="1:14" s="18" customFormat="1">
      <c r="A6165" s="17" t="s">
        <v>1664</v>
      </c>
      <c r="B6165" s="18">
        <v>50</v>
      </c>
      <c r="C6165" s="18">
        <v>45</v>
      </c>
      <c r="D6165" s="18" t="s">
        <v>1654</v>
      </c>
      <c r="E6165" s="18">
        <v>60</v>
      </c>
      <c r="F6165" s="29">
        <v>1</v>
      </c>
      <c r="G6165" s="29">
        <v>60</v>
      </c>
      <c r="H6165" s="18">
        <v>0</v>
      </c>
      <c r="I6165" s="18">
        <v>249</v>
      </c>
      <c r="J6165" s="18">
        <v>0</v>
      </c>
      <c r="K6165" s="18">
        <v>0</v>
      </c>
      <c r="L6165" s="12">
        <v>0</v>
      </c>
      <c r="M6165" s="12">
        <v>0</v>
      </c>
      <c r="N6165" s="12">
        <v>0</v>
      </c>
    </row>
    <row r="6166" spans="1:14" s="18" customFormat="1">
      <c r="A6166" s="17" t="s">
        <v>1664</v>
      </c>
      <c r="B6166" s="18">
        <v>50</v>
      </c>
      <c r="C6166" s="18">
        <v>45</v>
      </c>
      <c r="D6166" s="18" t="s">
        <v>1639</v>
      </c>
      <c r="E6166" s="18">
        <v>60</v>
      </c>
      <c r="F6166" s="29">
        <v>1</v>
      </c>
      <c r="G6166" s="29">
        <v>60</v>
      </c>
      <c r="H6166" s="18">
        <v>0</v>
      </c>
      <c r="I6166" s="18">
        <v>249</v>
      </c>
      <c r="J6166" s="18">
        <v>0</v>
      </c>
      <c r="K6166" s="18">
        <v>0</v>
      </c>
      <c r="L6166" s="12">
        <v>0</v>
      </c>
      <c r="M6166" s="12">
        <v>0</v>
      </c>
      <c r="N6166" s="12">
        <v>0</v>
      </c>
    </row>
    <row r="6167" spans="1:14" s="18" customFormat="1">
      <c r="A6167" s="17" t="s">
        <v>1664</v>
      </c>
      <c r="B6167" s="18">
        <v>50</v>
      </c>
      <c r="C6167" s="18">
        <v>45</v>
      </c>
      <c r="D6167" s="18" t="s">
        <v>1123</v>
      </c>
      <c r="E6167" s="18">
        <v>60</v>
      </c>
      <c r="F6167" s="29">
        <v>1</v>
      </c>
      <c r="G6167" s="29">
        <v>60</v>
      </c>
      <c r="H6167" s="18">
        <v>0</v>
      </c>
      <c r="I6167" s="18">
        <v>249</v>
      </c>
      <c r="J6167" s="18">
        <v>0</v>
      </c>
      <c r="K6167" s="18">
        <v>0</v>
      </c>
      <c r="L6167" s="12">
        <v>0</v>
      </c>
      <c r="M6167" s="12">
        <v>0</v>
      </c>
      <c r="N6167" s="12">
        <v>0</v>
      </c>
    </row>
    <row r="6168" spans="1:14" s="18" customFormat="1">
      <c r="A6168" s="17" t="s">
        <v>1664</v>
      </c>
      <c r="B6168" s="18">
        <v>50</v>
      </c>
      <c r="C6168" s="18">
        <v>45</v>
      </c>
      <c r="D6168" s="18" t="s">
        <v>1665</v>
      </c>
      <c r="E6168" s="18">
        <v>60</v>
      </c>
      <c r="F6168" s="29">
        <v>1</v>
      </c>
      <c r="G6168" s="29">
        <v>60</v>
      </c>
      <c r="H6168" s="18">
        <v>0</v>
      </c>
      <c r="I6168" s="18">
        <v>249</v>
      </c>
      <c r="J6168" s="18">
        <v>0</v>
      </c>
      <c r="K6168" s="18">
        <v>0</v>
      </c>
      <c r="L6168" s="12">
        <v>0</v>
      </c>
      <c r="M6168" s="12">
        <v>0</v>
      </c>
      <c r="N6168" s="12">
        <v>0</v>
      </c>
    </row>
    <row r="6169" spans="1:14">
      <c r="A6169" s="20" t="s">
        <v>1663</v>
      </c>
      <c r="B6169" s="12">
        <v>68</v>
      </c>
      <c r="C6169" s="12">
        <v>65</v>
      </c>
      <c r="D6169" s="12" t="s">
        <v>576</v>
      </c>
      <c r="E6169" s="12">
        <v>20</v>
      </c>
      <c r="F6169" s="73">
        <v>4</v>
      </c>
      <c r="G6169" s="21">
        <v>15</v>
      </c>
      <c r="H6169" s="12">
        <v>0</v>
      </c>
      <c r="I6169" s="12">
        <v>246</v>
      </c>
      <c r="J6169" s="12">
        <v>0</v>
      </c>
      <c r="K6169" s="12">
        <v>0</v>
      </c>
      <c r="L6169" s="12">
        <v>0</v>
      </c>
      <c r="M6169" s="12">
        <v>0</v>
      </c>
      <c r="N6169" s="12">
        <v>0</v>
      </c>
    </row>
    <row r="6170" spans="1:14">
      <c r="A6170" s="20" t="s">
        <v>1664</v>
      </c>
      <c r="B6170" s="12">
        <v>68</v>
      </c>
      <c r="C6170" s="12">
        <v>65</v>
      </c>
      <c r="D6170" s="12" t="s">
        <v>574</v>
      </c>
      <c r="E6170" s="12">
        <v>20</v>
      </c>
      <c r="F6170" s="73">
        <v>4</v>
      </c>
      <c r="G6170" s="21">
        <v>15</v>
      </c>
      <c r="H6170" s="12">
        <v>0</v>
      </c>
      <c r="I6170" s="12">
        <v>246</v>
      </c>
      <c r="J6170" s="12">
        <v>0</v>
      </c>
      <c r="K6170" s="12">
        <v>0</v>
      </c>
      <c r="L6170" s="12">
        <v>0</v>
      </c>
      <c r="M6170" s="12">
        <v>0</v>
      </c>
      <c r="N6170" s="12">
        <v>0</v>
      </c>
    </row>
    <row r="6171" spans="1:14">
      <c r="A6171" s="20" t="s">
        <v>1664</v>
      </c>
      <c r="B6171" s="12">
        <v>68</v>
      </c>
      <c r="C6171" s="12">
        <v>65</v>
      </c>
      <c r="D6171" s="12" t="s">
        <v>587</v>
      </c>
      <c r="E6171" s="12">
        <v>20</v>
      </c>
      <c r="F6171" s="73">
        <v>4</v>
      </c>
      <c r="G6171" s="21">
        <v>15</v>
      </c>
      <c r="H6171" s="12">
        <v>0</v>
      </c>
      <c r="I6171" s="12">
        <v>246</v>
      </c>
      <c r="J6171" s="12">
        <v>0</v>
      </c>
      <c r="K6171" s="12">
        <v>0</v>
      </c>
      <c r="L6171" s="12">
        <v>0</v>
      </c>
      <c r="M6171" s="12">
        <v>0</v>
      </c>
      <c r="N6171" s="12">
        <v>0</v>
      </c>
    </row>
    <row r="6172" spans="1:14">
      <c r="A6172" s="20" t="s">
        <v>1664</v>
      </c>
      <c r="B6172" s="12">
        <v>68</v>
      </c>
      <c r="C6172" s="12">
        <v>65</v>
      </c>
      <c r="D6172" s="12" t="s">
        <v>579</v>
      </c>
      <c r="E6172" s="12">
        <v>20</v>
      </c>
      <c r="F6172" s="73">
        <v>4</v>
      </c>
      <c r="G6172" s="21">
        <v>15</v>
      </c>
      <c r="H6172" s="12">
        <v>0</v>
      </c>
      <c r="I6172" s="12">
        <v>246</v>
      </c>
      <c r="J6172" s="12">
        <v>0</v>
      </c>
      <c r="K6172" s="12">
        <v>0</v>
      </c>
      <c r="L6172" s="12">
        <v>0</v>
      </c>
      <c r="M6172" s="12">
        <v>0</v>
      </c>
      <c r="N6172" s="12">
        <v>0</v>
      </c>
    </row>
    <row r="6173" spans="1:14">
      <c r="A6173" s="20" t="s">
        <v>1663</v>
      </c>
      <c r="B6173" s="12">
        <v>31</v>
      </c>
      <c r="C6173" s="12">
        <v>63</v>
      </c>
      <c r="D6173" s="12" t="s">
        <v>576</v>
      </c>
      <c r="E6173" s="12">
        <v>20</v>
      </c>
      <c r="F6173" s="73">
        <v>4</v>
      </c>
      <c r="G6173" s="21">
        <v>15</v>
      </c>
      <c r="H6173" s="12">
        <v>0</v>
      </c>
      <c r="I6173" s="12">
        <v>246</v>
      </c>
      <c r="J6173" s="12">
        <v>0</v>
      </c>
      <c r="K6173" s="12">
        <v>0</v>
      </c>
      <c r="L6173" s="12">
        <v>0</v>
      </c>
      <c r="M6173" s="12">
        <v>0</v>
      </c>
      <c r="N6173" s="12">
        <v>0</v>
      </c>
    </row>
    <row r="6174" spans="1:14">
      <c r="A6174" s="20" t="s">
        <v>1664</v>
      </c>
      <c r="B6174" s="12">
        <v>31</v>
      </c>
      <c r="C6174" s="12">
        <v>63</v>
      </c>
      <c r="D6174" s="12" t="s">
        <v>574</v>
      </c>
      <c r="E6174" s="12">
        <v>20</v>
      </c>
      <c r="F6174" s="73">
        <v>4</v>
      </c>
      <c r="G6174" s="21">
        <v>15</v>
      </c>
      <c r="H6174" s="12">
        <v>0</v>
      </c>
      <c r="I6174" s="12">
        <v>246</v>
      </c>
      <c r="J6174" s="12">
        <v>0</v>
      </c>
      <c r="K6174" s="12">
        <v>0</v>
      </c>
      <c r="L6174" s="12">
        <v>0</v>
      </c>
      <c r="M6174" s="12">
        <v>0</v>
      </c>
      <c r="N6174" s="12">
        <v>0</v>
      </c>
    </row>
    <row r="6175" spans="1:14">
      <c r="A6175" s="20" t="s">
        <v>1664</v>
      </c>
      <c r="B6175" s="12">
        <v>31</v>
      </c>
      <c r="C6175" s="12">
        <v>63</v>
      </c>
      <c r="D6175" s="12" t="s">
        <v>587</v>
      </c>
      <c r="E6175" s="12">
        <v>20</v>
      </c>
      <c r="F6175" s="73">
        <v>4</v>
      </c>
      <c r="G6175" s="21">
        <v>15</v>
      </c>
      <c r="H6175" s="12">
        <v>0</v>
      </c>
      <c r="I6175" s="12">
        <v>246</v>
      </c>
      <c r="J6175" s="12">
        <v>0</v>
      </c>
      <c r="K6175" s="12">
        <v>0</v>
      </c>
      <c r="L6175" s="12">
        <v>0</v>
      </c>
      <c r="M6175" s="12">
        <v>0</v>
      </c>
      <c r="N6175" s="12">
        <v>0</v>
      </c>
    </row>
    <row r="6176" spans="1:14">
      <c r="A6176" s="20" t="s">
        <v>1664</v>
      </c>
      <c r="B6176" s="12">
        <v>31</v>
      </c>
      <c r="C6176" s="12">
        <v>63</v>
      </c>
      <c r="D6176" s="12" t="s">
        <v>579</v>
      </c>
      <c r="E6176" s="12">
        <v>20</v>
      </c>
      <c r="F6176" s="73">
        <v>4</v>
      </c>
      <c r="G6176" s="21">
        <v>15</v>
      </c>
      <c r="H6176" s="12">
        <v>0</v>
      </c>
      <c r="I6176" s="12">
        <v>246</v>
      </c>
      <c r="J6176" s="12">
        <v>0</v>
      </c>
      <c r="K6176" s="12">
        <v>0</v>
      </c>
      <c r="L6176" s="12">
        <v>0</v>
      </c>
      <c r="M6176" s="12">
        <v>0</v>
      </c>
      <c r="N6176" s="12">
        <v>0</v>
      </c>
    </row>
    <row r="6177" spans="1:14">
      <c r="A6177" s="20" t="s">
        <v>1663</v>
      </c>
      <c r="B6177" s="12">
        <v>60</v>
      </c>
      <c r="C6177" s="12">
        <v>30</v>
      </c>
      <c r="D6177" s="12" t="s">
        <v>576</v>
      </c>
      <c r="E6177" s="12">
        <v>20</v>
      </c>
      <c r="F6177" s="73">
        <v>4</v>
      </c>
      <c r="G6177" s="21">
        <v>15</v>
      </c>
      <c r="H6177" s="12">
        <v>0</v>
      </c>
      <c r="I6177" s="12">
        <v>246</v>
      </c>
      <c r="J6177" s="12">
        <v>0</v>
      </c>
      <c r="K6177" s="12">
        <v>0</v>
      </c>
      <c r="L6177" s="12">
        <v>0</v>
      </c>
      <c r="M6177" s="12">
        <v>0</v>
      </c>
      <c r="N6177" s="12">
        <v>0</v>
      </c>
    </row>
    <row r="6178" spans="1:14">
      <c r="A6178" s="20" t="s">
        <v>1664</v>
      </c>
      <c r="B6178" s="12">
        <v>60</v>
      </c>
      <c r="C6178" s="12">
        <v>30</v>
      </c>
      <c r="D6178" s="12" t="s">
        <v>574</v>
      </c>
      <c r="E6178" s="12">
        <v>20</v>
      </c>
      <c r="F6178" s="73">
        <v>4</v>
      </c>
      <c r="G6178" s="21">
        <v>15</v>
      </c>
      <c r="H6178" s="12">
        <v>0</v>
      </c>
      <c r="I6178" s="12">
        <v>246</v>
      </c>
      <c r="J6178" s="12">
        <v>0</v>
      </c>
      <c r="K6178" s="12">
        <v>0</v>
      </c>
      <c r="L6178" s="12">
        <v>0</v>
      </c>
      <c r="M6178" s="12">
        <v>0</v>
      </c>
      <c r="N6178" s="12">
        <v>0</v>
      </c>
    </row>
    <row r="6179" spans="1:14">
      <c r="A6179" s="20" t="s">
        <v>1664</v>
      </c>
      <c r="B6179" s="12">
        <v>60</v>
      </c>
      <c r="C6179" s="12">
        <v>30</v>
      </c>
      <c r="D6179" s="12" t="s">
        <v>587</v>
      </c>
      <c r="E6179" s="12">
        <v>20</v>
      </c>
      <c r="F6179" s="73">
        <v>4</v>
      </c>
      <c r="G6179" s="21">
        <v>15</v>
      </c>
      <c r="H6179" s="12">
        <v>0</v>
      </c>
      <c r="I6179" s="12">
        <v>246</v>
      </c>
      <c r="J6179" s="12">
        <v>0</v>
      </c>
      <c r="K6179" s="12">
        <v>0</v>
      </c>
      <c r="L6179" s="12">
        <v>0</v>
      </c>
      <c r="M6179" s="12">
        <v>0</v>
      </c>
      <c r="N6179" s="12">
        <v>0</v>
      </c>
    </row>
    <row r="6180" spans="1:14">
      <c r="A6180" s="20" t="s">
        <v>1664</v>
      </c>
      <c r="B6180" s="12">
        <v>60</v>
      </c>
      <c r="C6180" s="12">
        <v>30</v>
      </c>
      <c r="D6180" s="12" t="s">
        <v>579</v>
      </c>
      <c r="E6180" s="12">
        <v>20</v>
      </c>
      <c r="F6180" s="73">
        <v>4</v>
      </c>
      <c r="G6180" s="21">
        <v>15</v>
      </c>
      <c r="H6180" s="12">
        <v>0</v>
      </c>
      <c r="I6180" s="12">
        <v>246</v>
      </c>
      <c r="J6180" s="12">
        <v>0</v>
      </c>
      <c r="K6180" s="12">
        <v>0</v>
      </c>
      <c r="L6180" s="12">
        <v>0</v>
      </c>
      <c r="M6180" s="12">
        <v>0</v>
      </c>
      <c r="N6180" s="12">
        <v>0</v>
      </c>
    </row>
    <row r="6181" spans="1:14">
      <c r="A6181" s="20" t="s">
        <v>1663</v>
      </c>
      <c r="B6181" s="12">
        <v>34</v>
      </c>
      <c r="C6181" s="12">
        <v>34</v>
      </c>
      <c r="D6181" s="12" t="s">
        <v>576</v>
      </c>
      <c r="E6181" s="12">
        <v>20</v>
      </c>
      <c r="F6181" s="73">
        <v>4</v>
      </c>
      <c r="G6181" s="21">
        <v>15</v>
      </c>
      <c r="H6181" s="12">
        <v>0</v>
      </c>
      <c r="I6181" s="12">
        <v>246</v>
      </c>
      <c r="J6181" s="12">
        <v>0</v>
      </c>
      <c r="K6181" s="12">
        <v>0</v>
      </c>
      <c r="L6181" s="12">
        <v>0</v>
      </c>
      <c r="M6181" s="12">
        <v>0</v>
      </c>
      <c r="N6181" s="12">
        <v>0</v>
      </c>
    </row>
    <row r="6182" spans="1:14">
      <c r="A6182" s="20" t="s">
        <v>1664</v>
      </c>
      <c r="B6182" s="12">
        <v>34</v>
      </c>
      <c r="C6182" s="12">
        <v>34</v>
      </c>
      <c r="D6182" s="12" t="s">
        <v>574</v>
      </c>
      <c r="E6182" s="12">
        <v>20</v>
      </c>
      <c r="F6182" s="73">
        <v>4</v>
      </c>
      <c r="G6182" s="21">
        <v>15</v>
      </c>
      <c r="H6182" s="12">
        <v>0</v>
      </c>
      <c r="I6182" s="12">
        <v>246</v>
      </c>
      <c r="J6182" s="12">
        <v>0</v>
      </c>
      <c r="K6182" s="12">
        <v>0</v>
      </c>
      <c r="L6182" s="12">
        <v>0</v>
      </c>
      <c r="M6182" s="12">
        <v>0</v>
      </c>
      <c r="N6182" s="12">
        <v>0</v>
      </c>
    </row>
    <row r="6183" spans="1:14">
      <c r="A6183" s="20" t="s">
        <v>1664</v>
      </c>
      <c r="B6183" s="12">
        <v>34</v>
      </c>
      <c r="C6183" s="12">
        <v>34</v>
      </c>
      <c r="D6183" s="12" t="s">
        <v>587</v>
      </c>
      <c r="E6183" s="12">
        <v>20</v>
      </c>
      <c r="F6183" s="73">
        <v>4</v>
      </c>
      <c r="G6183" s="21">
        <v>15</v>
      </c>
      <c r="H6183" s="12">
        <v>0</v>
      </c>
      <c r="I6183" s="12">
        <v>246</v>
      </c>
      <c r="J6183" s="12">
        <v>0</v>
      </c>
      <c r="K6183" s="12">
        <v>0</v>
      </c>
      <c r="L6183" s="12">
        <v>0</v>
      </c>
      <c r="M6183" s="12">
        <v>0</v>
      </c>
      <c r="N6183" s="12">
        <v>0</v>
      </c>
    </row>
    <row r="6184" spans="1:14">
      <c r="A6184" s="20" t="s">
        <v>1664</v>
      </c>
      <c r="B6184" s="12">
        <v>34</v>
      </c>
      <c r="C6184" s="12">
        <v>34</v>
      </c>
      <c r="D6184" s="12" t="s">
        <v>579</v>
      </c>
      <c r="E6184" s="12">
        <v>20</v>
      </c>
      <c r="F6184" s="73">
        <v>4</v>
      </c>
      <c r="G6184" s="21">
        <v>15</v>
      </c>
      <c r="H6184" s="12">
        <v>0</v>
      </c>
      <c r="I6184" s="12">
        <v>246</v>
      </c>
      <c r="J6184" s="12">
        <v>0</v>
      </c>
      <c r="K6184" s="12">
        <v>0</v>
      </c>
      <c r="L6184" s="12">
        <v>0</v>
      </c>
      <c r="M6184" s="12">
        <v>0</v>
      </c>
      <c r="N6184" s="12">
        <v>0</v>
      </c>
    </row>
    <row r="6186" spans="1:14">
      <c r="A6186" s="11" t="s">
        <v>1666</v>
      </c>
    </row>
    <row r="6187" spans="1:14">
      <c r="A6187" s="20" t="s">
        <v>1667</v>
      </c>
      <c r="B6187" s="12">
        <v>41</v>
      </c>
      <c r="C6187" s="12">
        <v>44</v>
      </c>
      <c r="D6187" s="12" t="s">
        <v>576</v>
      </c>
      <c r="E6187" s="12">
        <v>100</v>
      </c>
      <c r="F6187" s="73">
        <v>20</v>
      </c>
      <c r="G6187" s="73">
        <v>60</v>
      </c>
      <c r="H6187" s="12">
        <v>0</v>
      </c>
      <c r="I6187" s="12">
        <v>246</v>
      </c>
      <c r="J6187" s="12">
        <v>0</v>
      </c>
      <c r="K6187" s="12">
        <v>0</v>
      </c>
      <c r="L6187" s="12">
        <v>0</v>
      </c>
      <c r="M6187" s="12">
        <v>0</v>
      </c>
      <c r="N6187" s="12">
        <v>0</v>
      </c>
    </row>
    <row r="6188" spans="1:14">
      <c r="A6188" s="20" t="s">
        <v>1667</v>
      </c>
      <c r="B6188" s="12">
        <v>41</v>
      </c>
      <c r="C6188" s="12">
        <v>44</v>
      </c>
      <c r="D6188" s="12" t="s">
        <v>574</v>
      </c>
      <c r="E6188" s="12">
        <v>100</v>
      </c>
      <c r="F6188" s="73">
        <v>20</v>
      </c>
      <c r="G6188" s="73">
        <v>60</v>
      </c>
      <c r="H6188" s="12">
        <v>0</v>
      </c>
      <c r="I6188" s="12">
        <v>246</v>
      </c>
      <c r="J6188" s="12">
        <v>0</v>
      </c>
      <c r="K6188" s="12">
        <v>0</v>
      </c>
      <c r="L6188" s="12">
        <v>0</v>
      </c>
      <c r="M6188" s="12">
        <v>0</v>
      </c>
      <c r="N6188" s="12">
        <v>0</v>
      </c>
    </row>
    <row r="6189" spans="1:14">
      <c r="A6189" s="20" t="s">
        <v>1667</v>
      </c>
      <c r="B6189" s="12">
        <v>41</v>
      </c>
      <c r="C6189" s="12">
        <v>44</v>
      </c>
      <c r="D6189" s="12" t="s">
        <v>587</v>
      </c>
      <c r="E6189" s="12">
        <v>100</v>
      </c>
      <c r="F6189" s="73">
        <v>20</v>
      </c>
      <c r="G6189" s="73">
        <v>60</v>
      </c>
      <c r="H6189" s="12">
        <v>0</v>
      </c>
      <c r="I6189" s="12">
        <v>246</v>
      </c>
      <c r="J6189" s="12">
        <v>0</v>
      </c>
      <c r="K6189" s="12">
        <v>0</v>
      </c>
      <c r="L6189" s="12">
        <v>0</v>
      </c>
      <c r="M6189" s="12">
        <v>0</v>
      </c>
      <c r="N6189" s="12">
        <v>0</v>
      </c>
    </row>
    <row r="6190" spans="1:14">
      <c r="A6190" s="20" t="s">
        <v>1667</v>
      </c>
      <c r="B6190" s="12">
        <v>41</v>
      </c>
      <c r="C6190" s="12">
        <v>44</v>
      </c>
      <c r="D6190" s="12" t="s">
        <v>579</v>
      </c>
      <c r="E6190" s="12">
        <v>100</v>
      </c>
      <c r="F6190" s="73">
        <v>2</v>
      </c>
      <c r="G6190" s="73">
        <v>60</v>
      </c>
      <c r="H6190" s="12">
        <v>0</v>
      </c>
      <c r="I6190" s="12">
        <v>246</v>
      </c>
      <c r="J6190" s="12">
        <v>0</v>
      </c>
      <c r="K6190" s="12">
        <v>0</v>
      </c>
      <c r="L6190" s="12">
        <v>0</v>
      </c>
      <c r="M6190" s="12">
        <v>0</v>
      </c>
      <c r="N6190" s="12">
        <v>0</v>
      </c>
    </row>
    <row r="6191" spans="1:14">
      <c r="A6191" s="20" t="s">
        <v>1667</v>
      </c>
      <c r="B6191" s="12">
        <v>41</v>
      </c>
      <c r="C6191" s="12">
        <v>44</v>
      </c>
      <c r="D6191" s="12" t="s">
        <v>572</v>
      </c>
      <c r="E6191" s="12">
        <v>100</v>
      </c>
      <c r="F6191" s="73">
        <v>20</v>
      </c>
      <c r="G6191" s="73">
        <v>60</v>
      </c>
      <c r="H6191" s="12">
        <v>0</v>
      </c>
      <c r="I6191" s="12">
        <v>246</v>
      </c>
      <c r="J6191" s="12">
        <v>0</v>
      </c>
      <c r="K6191" s="12">
        <v>0</v>
      </c>
      <c r="L6191" s="12">
        <v>0</v>
      </c>
      <c r="M6191" s="12">
        <v>0</v>
      </c>
      <c r="N6191" s="12">
        <v>0</v>
      </c>
    </row>
    <row r="6192" spans="1:14">
      <c r="A6192" s="20" t="s">
        <v>1667</v>
      </c>
      <c r="B6192" s="12">
        <v>41</v>
      </c>
      <c r="C6192" s="12">
        <v>44</v>
      </c>
      <c r="D6192" s="12" t="s">
        <v>543</v>
      </c>
      <c r="E6192" s="12">
        <v>100</v>
      </c>
      <c r="F6192" s="73">
        <v>15</v>
      </c>
      <c r="G6192" s="73">
        <v>60</v>
      </c>
      <c r="H6192" s="12">
        <v>0</v>
      </c>
      <c r="I6192" s="12">
        <v>246</v>
      </c>
      <c r="J6192" s="12">
        <v>0</v>
      </c>
      <c r="K6192" s="12">
        <v>0</v>
      </c>
      <c r="L6192" s="12">
        <v>0</v>
      </c>
      <c r="M6192" s="12">
        <v>0</v>
      </c>
      <c r="N6192" s="12">
        <v>0</v>
      </c>
    </row>
    <row r="6193" spans="1:14">
      <c r="A6193" s="20" t="s">
        <v>1667</v>
      </c>
      <c r="B6193" s="12">
        <v>41</v>
      </c>
      <c r="C6193" s="12">
        <v>44</v>
      </c>
      <c r="D6193" s="12" t="s">
        <v>542</v>
      </c>
      <c r="E6193" s="12">
        <v>100</v>
      </c>
      <c r="F6193" s="73">
        <v>15</v>
      </c>
      <c r="G6193" s="73">
        <v>60</v>
      </c>
      <c r="H6193" s="12">
        <v>0</v>
      </c>
      <c r="I6193" s="12">
        <v>246</v>
      </c>
      <c r="J6193" s="12">
        <v>0</v>
      </c>
      <c r="K6193" s="12">
        <v>0</v>
      </c>
      <c r="L6193" s="12">
        <v>0</v>
      </c>
      <c r="M6193" s="12">
        <v>0</v>
      </c>
      <c r="N6193" s="12">
        <v>0</v>
      </c>
    </row>
    <row r="6194" spans="1:14">
      <c r="A6194" s="20" t="s">
        <v>1667</v>
      </c>
      <c r="B6194" s="12">
        <v>41</v>
      </c>
      <c r="C6194" s="12">
        <v>44</v>
      </c>
      <c r="D6194" s="12" t="s">
        <v>575</v>
      </c>
      <c r="E6194" s="12">
        <v>100</v>
      </c>
      <c r="F6194" s="73">
        <v>1</v>
      </c>
      <c r="G6194" s="73">
        <v>60</v>
      </c>
      <c r="H6194" s="12">
        <v>0</v>
      </c>
      <c r="I6194" s="12">
        <v>246</v>
      </c>
      <c r="J6194" s="12">
        <v>0</v>
      </c>
      <c r="K6194" s="12">
        <v>0</v>
      </c>
      <c r="L6194" s="12">
        <v>0</v>
      </c>
      <c r="M6194" s="12">
        <v>0</v>
      </c>
      <c r="N6194" s="12">
        <v>0</v>
      </c>
    </row>
    <row r="6195" spans="1:14">
      <c r="A6195" s="20" t="s">
        <v>1667</v>
      </c>
      <c r="B6195" s="12">
        <v>41</v>
      </c>
      <c r="C6195" s="12">
        <v>44</v>
      </c>
      <c r="D6195" s="12" t="s">
        <v>573</v>
      </c>
      <c r="E6195" s="12">
        <v>100</v>
      </c>
      <c r="F6195" s="73">
        <v>1</v>
      </c>
      <c r="G6195" s="73">
        <v>60</v>
      </c>
      <c r="H6195" s="12">
        <v>0</v>
      </c>
      <c r="I6195" s="12">
        <v>246</v>
      </c>
      <c r="J6195" s="12">
        <v>0</v>
      </c>
      <c r="K6195" s="12">
        <v>0</v>
      </c>
      <c r="L6195" s="12">
        <v>0</v>
      </c>
      <c r="M6195" s="12">
        <v>0</v>
      </c>
      <c r="N6195" s="12">
        <v>0</v>
      </c>
    </row>
    <row r="6196" spans="1:14">
      <c r="A6196" s="20" t="s">
        <v>1667</v>
      </c>
      <c r="B6196" s="12">
        <v>41</v>
      </c>
      <c r="C6196" s="12">
        <v>44</v>
      </c>
      <c r="D6196" s="12" t="s">
        <v>586</v>
      </c>
      <c r="E6196" s="12">
        <v>100</v>
      </c>
      <c r="F6196" s="73">
        <v>1</v>
      </c>
      <c r="G6196" s="73">
        <v>60</v>
      </c>
      <c r="H6196" s="12">
        <v>0</v>
      </c>
      <c r="I6196" s="12">
        <v>246</v>
      </c>
      <c r="J6196" s="12">
        <v>0</v>
      </c>
      <c r="K6196" s="12">
        <v>0</v>
      </c>
      <c r="L6196" s="12">
        <v>0</v>
      </c>
      <c r="M6196" s="12">
        <v>0</v>
      </c>
      <c r="N6196" s="12">
        <v>0</v>
      </c>
    </row>
    <row r="6197" spans="1:14">
      <c r="A6197" s="20" t="s">
        <v>1667</v>
      </c>
      <c r="B6197" s="12">
        <v>41</v>
      </c>
      <c r="C6197" s="12">
        <v>44</v>
      </c>
      <c r="D6197" s="12" t="s">
        <v>571</v>
      </c>
      <c r="E6197" s="12">
        <v>100</v>
      </c>
      <c r="F6197" s="73">
        <v>1</v>
      </c>
      <c r="G6197" s="73">
        <v>60</v>
      </c>
      <c r="H6197" s="12">
        <v>0</v>
      </c>
      <c r="I6197" s="12">
        <v>246</v>
      </c>
      <c r="J6197" s="12">
        <v>0</v>
      </c>
      <c r="K6197" s="12">
        <v>0</v>
      </c>
      <c r="L6197" s="12">
        <v>0</v>
      </c>
      <c r="M6197" s="12">
        <v>0</v>
      </c>
      <c r="N6197" s="12">
        <v>0</v>
      </c>
    </row>
    <row r="6198" spans="1:14" s="18" customFormat="1">
      <c r="A6198" s="17" t="s">
        <v>1667</v>
      </c>
      <c r="B6198" s="18">
        <v>41</v>
      </c>
      <c r="C6198" s="18">
        <v>44</v>
      </c>
      <c r="D6198" s="18" t="s">
        <v>1101</v>
      </c>
      <c r="E6198" s="18">
        <v>100</v>
      </c>
      <c r="F6198" s="29">
        <v>4</v>
      </c>
      <c r="G6198" s="29">
        <v>30</v>
      </c>
      <c r="H6198" s="18">
        <v>0</v>
      </c>
      <c r="I6198" s="18">
        <v>249</v>
      </c>
      <c r="J6198" s="18">
        <v>0</v>
      </c>
      <c r="K6198" s="18">
        <v>0</v>
      </c>
      <c r="L6198" s="12">
        <v>0</v>
      </c>
      <c r="M6198" s="12">
        <v>0</v>
      </c>
      <c r="N6198" s="12">
        <v>0</v>
      </c>
    </row>
    <row r="6199" spans="1:14" s="18" customFormat="1">
      <c r="A6199" s="17" t="s">
        <v>1667</v>
      </c>
      <c r="B6199" s="18">
        <v>41</v>
      </c>
      <c r="C6199" s="18">
        <v>44</v>
      </c>
      <c r="D6199" s="18" t="s">
        <v>1579</v>
      </c>
      <c r="E6199" s="18">
        <v>100</v>
      </c>
      <c r="F6199" s="29">
        <v>1</v>
      </c>
      <c r="G6199" s="29">
        <v>60</v>
      </c>
      <c r="H6199" s="18">
        <v>0</v>
      </c>
      <c r="I6199" s="18">
        <v>249</v>
      </c>
      <c r="J6199" s="18">
        <v>0</v>
      </c>
      <c r="K6199" s="18">
        <v>0</v>
      </c>
      <c r="L6199" s="12">
        <v>0</v>
      </c>
      <c r="M6199" s="12">
        <v>0</v>
      </c>
      <c r="N6199" s="12">
        <v>0</v>
      </c>
    </row>
    <row r="6200" spans="1:14" s="18" customFormat="1">
      <c r="A6200" s="17" t="s">
        <v>1667</v>
      </c>
      <c r="B6200" s="18">
        <v>41</v>
      </c>
      <c r="C6200" s="18">
        <v>44</v>
      </c>
      <c r="D6200" s="18" t="s">
        <v>1614</v>
      </c>
      <c r="E6200" s="18">
        <v>100</v>
      </c>
      <c r="F6200" s="29">
        <v>2</v>
      </c>
      <c r="G6200" s="29">
        <v>60</v>
      </c>
      <c r="H6200" s="18">
        <v>0</v>
      </c>
      <c r="I6200" s="18">
        <v>249</v>
      </c>
      <c r="J6200" s="18">
        <v>0</v>
      </c>
      <c r="K6200" s="18">
        <v>0</v>
      </c>
      <c r="L6200" s="12">
        <v>0</v>
      </c>
      <c r="M6200" s="12">
        <v>0</v>
      </c>
      <c r="N6200" s="12">
        <v>0</v>
      </c>
    </row>
    <row r="6201" spans="1:14" s="18" customFormat="1">
      <c r="A6201" s="17" t="s">
        <v>1667</v>
      </c>
      <c r="B6201" s="18">
        <v>41</v>
      </c>
      <c r="C6201" s="18">
        <v>44</v>
      </c>
      <c r="D6201" s="18" t="s">
        <v>1653</v>
      </c>
      <c r="E6201" s="18">
        <v>100</v>
      </c>
      <c r="F6201" s="29">
        <v>2</v>
      </c>
      <c r="G6201" s="29">
        <v>60</v>
      </c>
      <c r="H6201" s="18">
        <v>0</v>
      </c>
      <c r="I6201" s="18">
        <v>249</v>
      </c>
      <c r="J6201" s="18">
        <v>0</v>
      </c>
      <c r="K6201" s="18">
        <v>0</v>
      </c>
      <c r="L6201" s="12">
        <v>0</v>
      </c>
      <c r="M6201" s="12">
        <v>0</v>
      </c>
      <c r="N6201" s="12">
        <v>0</v>
      </c>
    </row>
    <row r="6202" spans="1:14" s="18" customFormat="1">
      <c r="A6202" s="17" t="s">
        <v>1667</v>
      </c>
      <c r="B6202" s="18">
        <v>41</v>
      </c>
      <c r="C6202" s="18">
        <v>44</v>
      </c>
      <c r="D6202" s="18" t="s">
        <v>1654</v>
      </c>
      <c r="E6202" s="18">
        <v>100</v>
      </c>
      <c r="F6202" s="29">
        <v>1</v>
      </c>
      <c r="G6202" s="29">
        <v>60</v>
      </c>
      <c r="H6202" s="18">
        <v>0</v>
      </c>
      <c r="I6202" s="18">
        <v>249</v>
      </c>
      <c r="J6202" s="18">
        <v>0</v>
      </c>
      <c r="K6202" s="18">
        <v>0</v>
      </c>
      <c r="L6202" s="12">
        <v>0</v>
      </c>
      <c r="M6202" s="12">
        <v>0</v>
      </c>
      <c r="N6202" s="12">
        <v>0</v>
      </c>
    </row>
    <row r="6203" spans="1:14" s="18" customFormat="1">
      <c r="A6203" s="17" t="s">
        <v>1667</v>
      </c>
      <c r="B6203" s="18">
        <v>41</v>
      </c>
      <c r="C6203" s="18">
        <v>44</v>
      </c>
      <c r="D6203" s="18" t="s">
        <v>1639</v>
      </c>
      <c r="E6203" s="18">
        <v>100</v>
      </c>
      <c r="F6203" s="29">
        <v>1</v>
      </c>
      <c r="G6203" s="29">
        <v>60</v>
      </c>
      <c r="H6203" s="18">
        <v>0</v>
      </c>
      <c r="I6203" s="18">
        <v>249</v>
      </c>
      <c r="J6203" s="18">
        <v>0</v>
      </c>
      <c r="K6203" s="18">
        <v>0</v>
      </c>
      <c r="L6203" s="12">
        <v>0</v>
      </c>
      <c r="M6203" s="12">
        <v>0</v>
      </c>
      <c r="N6203" s="12">
        <v>0</v>
      </c>
    </row>
    <row r="6204" spans="1:14" s="18" customFormat="1">
      <c r="A6204" s="17" t="s">
        <v>1667</v>
      </c>
      <c r="B6204" s="18">
        <v>41</v>
      </c>
      <c r="C6204" s="18">
        <v>44</v>
      </c>
      <c r="D6204" s="18" t="s">
        <v>1123</v>
      </c>
      <c r="E6204" s="18">
        <v>100</v>
      </c>
      <c r="F6204" s="29">
        <v>1</v>
      </c>
      <c r="G6204" s="29">
        <v>60</v>
      </c>
      <c r="H6204" s="18">
        <v>0</v>
      </c>
      <c r="I6204" s="18">
        <v>249</v>
      </c>
      <c r="J6204" s="18">
        <v>0</v>
      </c>
      <c r="K6204" s="18">
        <v>0</v>
      </c>
      <c r="L6204" s="12">
        <v>0</v>
      </c>
      <c r="M6204" s="12">
        <v>0</v>
      </c>
      <c r="N6204" s="12">
        <v>0</v>
      </c>
    </row>
    <row r="6205" spans="1:14" s="18" customFormat="1">
      <c r="A6205" s="17" t="s">
        <v>1667</v>
      </c>
      <c r="B6205" s="18">
        <v>41</v>
      </c>
      <c r="C6205" s="18">
        <v>44</v>
      </c>
      <c r="D6205" s="18" t="s">
        <v>1665</v>
      </c>
      <c r="E6205" s="18">
        <v>100</v>
      </c>
      <c r="F6205" s="29">
        <v>1</v>
      </c>
      <c r="G6205" s="29">
        <v>60</v>
      </c>
      <c r="H6205" s="18">
        <v>0</v>
      </c>
      <c r="I6205" s="18">
        <v>249</v>
      </c>
      <c r="J6205" s="18">
        <v>0</v>
      </c>
      <c r="K6205" s="18">
        <v>0</v>
      </c>
      <c r="L6205" s="12">
        <v>0</v>
      </c>
      <c r="M6205" s="12">
        <v>0</v>
      </c>
      <c r="N6205" s="12">
        <v>0</v>
      </c>
    </row>
    <row r="6206" spans="1:14">
      <c r="A6206" s="20" t="s">
        <v>1667</v>
      </c>
      <c r="B6206" s="12">
        <v>50</v>
      </c>
      <c r="C6206" s="12">
        <v>66</v>
      </c>
      <c r="D6206" s="12" t="s">
        <v>576</v>
      </c>
      <c r="E6206" s="12">
        <v>20</v>
      </c>
      <c r="F6206" s="73">
        <v>4</v>
      </c>
      <c r="G6206" s="21">
        <v>15</v>
      </c>
      <c r="H6206" s="12">
        <v>0</v>
      </c>
      <c r="I6206" s="12">
        <v>246</v>
      </c>
      <c r="J6206" s="12">
        <v>0</v>
      </c>
      <c r="K6206" s="12">
        <v>0</v>
      </c>
      <c r="L6206" s="12">
        <v>0</v>
      </c>
      <c r="M6206" s="12">
        <v>0</v>
      </c>
      <c r="N6206" s="12">
        <v>0</v>
      </c>
    </row>
    <row r="6207" spans="1:14">
      <c r="A6207" s="20" t="s">
        <v>1667</v>
      </c>
      <c r="B6207" s="12">
        <v>50</v>
      </c>
      <c r="C6207" s="12">
        <v>66</v>
      </c>
      <c r="D6207" s="12" t="s">
        <v>574</v>
      </c>
      <c r="E6207" s="12">
        <v>20</v>
      </c>
      <c r="F6207" s="73">
        <v>4</v>
      </c>
      <c r="G6207" s="21">
        <v>15</v>
      </c>
      <c r="H6207" s="12">
        <v>0</v>
      </c>
      <c r="I6207" s="12">
        <v>246</v>
      </c>
      <c r="J6207" s="12">
        <v>0</v>
      </c>
      <c r="K6207" s="12">
        <v>0</v>
      </c>
      <c r="L6207" s="12">
        <v>0</v>
      </c>
      <c r="M6207" s="12">
        <v>0</v>
      </c>
      <c r="N6207" s="12">
        <v>0</v>
      </c>
    </row>
    <row r="6208" spans="1:14">
      <c r="A6208" s="20" t="s">
        <v>1667</v>
      </c>
      <c r="B6208" s="12">
        <v>50</v>
      </c>
      <c r="C6208" s="12">
        <v>66</v>
      </c>
      <c r="D6208" s="12" t="s">
        <v>587</v>
      </c>
      <c r="E6208" s="12">
        <v>20</v>
      </c>
      <c r="F6208" s="73">
        <v>4</v>
      </c>
      <c r="G6208" s="21">
        <v>15</v>
      </c>
      <c r="H6208" s="12">
        <v>0</v>
      </c>
      <c r="I6208" s="12">
        <v>246</v>
      </c>
      <c r="J6208" s="12">
        <v>0</v>
      </c>
      <c r="K6208" s="12">
        <v>0</v>
      </c>
      <c r="L6208" s="12">
        <v>0</v>
      </c>
      <c r="M6208" s="12">
        <v>0</v>
      </c>
      <c r="N6208" s="12">
        <v>0</v>
      </c>
    </row>
    <row r="6209" spans="1:14">
      <c r="A6209" s="20" t="s">
        <v>1667</v>
      </c>
      <c r="B6209" s="12">
        <v>50</v>
      </c>
      <c r="C6209" s="12">
        <v>66</v>
      </c>
      <c r="D6209" s="12" t="s">
        <v>579</v>
      </c>
      <c r="E6209" s="12">
        <v>20</v>
      </c>
      <c r="F6209" s="73">
        <v>4</v>
      </c>
      <c r="G6209" s="21">
        <v>15</v>
      </c>
      <c r="H6209" s="12">
        <v>0</v>
      </c>
      <c r="I6209" s="12">
        <v>246</v>
      </c>
      <c r="J6209" s="12">
        <v>0</v>
      </c>
      <c r="K6209" s="12">
        <v>0</v>
      </c>
      <c r="L6209" s="12">
        <v>0</v>
      </c>
      <c r="M6209" s="12">
        <v>0</v>
      </c>
      <c r="N6209" s="12">
        <v>0</v>
      </c>
    </row>
    <row r="6210" spans="1:14">
      <c r="A6210" s="20" t="s">
        <v>1667</v>
      </c>
      <c r="B6210" s="12">
        <v>72</v>
      </c>
      <c r="C6210" s="12">
        <v>58</v>
      </c>
      <c r="D6210" s="12" t="s">
        <v>576</v>
      </c>
      <c r="E6210" s="12">
        <v>20</v>
      </c>
      <c r="F6210" s="73">
        <v>4</v>
      </c>
      <c r="G6210" s="21">
        <v>15</v>
      </c>
      <c r="H6210" s="12">
        <v>0</v>
      </c>
      <c r="I6210" s="12">
        <v>246</v>
      </c>
      <c r="J6210" s="12">
        <v>0</v>
      </c>
      <c r="K6210" s="12">
        <v>0</v>
      </c>
      <c r="L6210" s="12">
        <v>0</v>
      </c>
      <c r="M6210" s="12">
        <v>0</v>
      </c>
      <c r="N6210" s="12">
        <v>0</v>
      </c>
    </row>
    <row r="6211" spans="1:14">
      <c r="A6211" s="20" t="s">
        <v>1667</v>
      </c>
      <c r="B6211" s="12">
        <v>72</v>
      </c>
      <c r="C6211" s="12">
        <v>58</v>
      </c>
      <c r="D6211" s="12" t="s">
        <v>574</v>
      </c>
      <c r="E6211" s="12">
        <v>20</v>
      </c>
      <c r="F6211" s="73">
        <v>4</v>
      </c>
      <c r="G6211" s="21">
        <v>15</v>
      </c>
      <c r="H6211" s="12">
        <v>0</v>
      </c>
      <c r="I6211" s="12">
        <v>246</v>
      </c>
      <c r="J6211" s="12">
        <v>0</v>
      </c>
      <c r="K6211" s="12">
        <v>0</v>
      </c>
      <c r="L6211" s="12">
        <v>0</v>
      </c>
      <c r="M6211" s="12">
        <v>0</v>
      </c>
      <c r="N6211" s="12">
        <v>0</v>
      </c>
    </row>
    <row r="6212" spans="1:14">
      <c r="A6212" s="20" t="s">
        <v>1667</v>
      </c>
      <c r="B6212" s="12">
        <v>72</v>
      </c>
      <c r="C6212" s="12">
        <v>58</v>
      </c>
      <c r="D6212" s="12" t="s">
        <v>587</v>
      </c>
      <c r="E6212" s="12">
        <v>20</v>
      </c>
      <c r="F6212" s="73">
        <v>4</v>
      </c>
      <c r="G6212" s="21">
        <v>15</v>
      </c>
      <c r="H6212" s="12">
        <v>0</v>
      </c>
      <c r="I6212" s="12">
        <v>246</v>
      </c>
      <c r="J6212" s="12">
        <v>0</v>
      </c>
      <c r="K6212" s="12">
        <v>0</v>
      </c>
      <c r="L6212" s="12">
        <v>0</v>
      </c>
      <c r="M6212" s="12">
        <v>0</v>
      </c>
      <c r="N6212" s="12">
        <v>0</v>
      </c>
    </row>
    <row r="6213" spans="1:14">
      <c r="A6213" s="20" t="s">
        <v>1667</v>
      </c>
      <c r="B6213" s="12">
        <v>72</v>
      </c>
      <c r="C6213" s="12">
        <v>58</v>
      </c>
      <c r="D6213" s="12" t="s">
        <v>579</v>
      </c>
      <c r="E6213" s="12">
        <v>20</v>
      </c>
      <c r="F6213" s="73">
        <v>4</v>
      </c>
      <c r="G6213" s="21">
        <v>15</v>
      </c>
      <c r="H6213" s="12">
        <v>0</v>
      </c>
      <c r="I6213" s="12">
        <v>246</v>
      </c>
      <c r="J6213" s="12">
        <v>0</v>
      </c>
      <c r="K6213" s="12">
        <v>0</v>
      </c>
      <c r="L6213" s="12">
        <v>0</v>
      </c>
      <c r="M6213" s="12">
        <v>0</v>
      </c>
      <c r="N6213" s="12">
        <v>0</v>
      </c>
    </row>
    <row r="6214" spans="1:14">
      <c r="A6214" s="20" t="s">
        <v>1667</v>
      </c>
      <c r="B6214" s="12">
        <v>22</v>
      </c>
      <c r="C6214" s="12">
        <v>39</v>
      </c>
      <c r="D6214" s="12" t="s">
        <v>576</v>
      </c>
      <c r="E6214" s="12">
        <v>20</v>
      </c>
      <c r="F6214" s="73">
        <v>4</v>
      </c>
      <c r="G6214" s="21">
        <v>15</v>
      </c>
      <c r="H6214" s="12">
        <v>0</v>
      </c>
      <c r="I6214" s="12">
        <v>246</v>
      </c>
      <c r="J6214" s="12">
        <v>0</v>
      </c>
      <c r="K6214" s="12">
        <v>0</v>
      </c>
      <c r="L6214" s="12">
        <v>0</v>
      </c>
      <c r="M6214" s="12">
        <v>0</v>
      </c>
      <c r="N6214" s="12">
        <v>0</v>
      </c>
    </row>
    <row r="6215" spans="1:14">
      <c r="A6215" s="20" t="s">
        <v>1667</v>
      </c>
      <c r="B6215" s="12">
        <v>22</v>
      </c>
      <c r="C6215" s="12">
        <v>39</v>
      </c>
      <c r="D6215" s="12" t="s">
        <v>574</v>
      </c>
      <c r="E6215" s="12">
        <v>20</v>
      </c>
      <c r="F6215" s="73">
        <v>4</v>
      </c>
      <c r="G6215" s="21">
        <v>15</v>
      </c>
      <c r="H6215" s="12">
        <v>0</v>
      </c>
      <c r="I6215" s="12">
        <v>246</v>
      </c>
      <c r="J6215" s="12">
        <v>0</v>
      </c>
      <c r="K6215" s="12">
        <v>0</v>
      </c>
      <c r="L6215" s="12">
        <v>0</v>
      </c>
      <c r="M6215" s="12">
        <v>0</v>
      </c>
      <c r="N6215" s="12">
        <v>0</v>
      </c>
    </row>
    <row r="6216" spans="1:14">
      <c r="A6216" s="20" t="s">
        <v>1667</v>
      </c>
      <c r="B6216" s="12">
        <v>22</v>
      </c>
      <c r="C6216" s="12">
        <v>39</v>
      </c>
      <c r="D6216" s="12" t="s">
        <v>587</v>
      </c>
      <c r="E6216" s="12">
        <v>20</v>
      </c>
      <c r="F6216" s="73">
        <v>4</v>
      </c>
      <c r="G6216" s="21">
        <v>15</v>
      </c>
      <c r="H6216" s="12">
        <v>0</v>
      </c>
      <c r="I6216" s="12">
        <v>246</v>
      </c>
      <c r="J6216" s="12">
        <v>0</v>
      </c>
      <c r="K6216" s="12">
        <v>0</v>
      </c>
      <c r="L6216" s="12">
        <v>0</v>
      </c>
      <c r="M6216" s="12">
        <v>0</v>
      </c>
      <c r="N6216" s="12">
        <v>0</v>
      </c>
    </row>
    <row r="6217" spans="1:14">
      <c r="A6217" s="20" t="s">
        <v>1667</v>
      </c>
      <c r="B6217" s="12">
        <v>22</v>
      </c>
      <c r="C6217" s="12">
        <v>39</v>
      </c>
      <c r="D6217" s="12" t="s">
        <v>579</v>
      </c>
      <c r="E6217" s="12">
        <v>20</v>
      </c>
      <c r="F6217" s="73">
        <v>4</v>
      </c>
      <c r="G6217" s="21">
        <v>15</v>
      </c>
      <c r="H6217" s="12">
        <v>0</v>
      </c>
      <c r="I6217" s="12">
        <v>246</v>
      </c>
      <c r="J6217" s="12">
        <v>0</v>
      </c>
      <c r="K6217" s="12">
        <v>0</v>
      </c>
      <c r="L6217" s="12">
        <v>0</v>
      </c>
      <c r="M6217" s="12">
        <v>0</v>
      </c>
      <c r="N6217" s="12">
        <v>0</v>
      </c>
    </row>
    <row r="6218" spans="1:14">
      <c r="A6218" s="20" t="s">
        <v>1667</v>
      </c>
      <c r="B6218" s="12">
        <v>40</v>
      </c>
      <c r="C6218" s="12">
        <v>22</v>
      </c>
      <c r="D6218" s="12" t="s">
        <v>576</v>
      </c>
      <c r="E6218" s="12">
        <v>20</v>
      </c>
      <c r="F6218" s="73">
        <v>4</v>
      </c>
      <c r="G6218" s="21">
        <v>15</v>
      </c>
      <c r="H6218" s="12">
        <v>0</v>
      </c>
      <c r="I6218" s="12">
        <v>246</v>
      </c>
      <c r="J6218" s="12">
        <v>0</v>
      </c>
      <c r="K6218" s="12">
        <v>0</v>
      </c>
      <c r="L6218" s="12">
        <v>0</v>
      </c>
      <c r="M6218" s="12">
        <v>0</v>
      </c>
      <c r="N6218" s="12">
        <v>0</v>
      </c>
    </row>
    <row r="6219" spans="1:14">
      <c r="A6219" s="20" t="s">
        <v>1667</v>
      </c>
      <c r="B6219" s="12">
        <v>40</v>
      </c>
      <c r="C6219" s="12">
        <v>22</v>
      </c>
      <c r="D6219" s="12" t="s">
        <v>574</v>
      </c>
      <c r="E6219" s="12">
        <v>20</v>
      </c>
      <c r="F6219" s="73">
        <v>4</v>
      </c>
      <c r="G6219" s="21">
        <v>15</v>
      </c>
      <c r="H6219" s="12">
        <v>0</v>
      </c>
      <c r="I6219" s="12">
        <v>246</v>
      </c>
      <c r="J6219" s="12">
        <v>0</v>
      </c>
      <c r="K6219" s="12">
        <v>0</v>
      </c>
      <c r="L6219" s="12">
        <v>0</v>
      </c>
      <c r="M6219" s="12">
        <v>0</v>
      </c>
      <c r="N6219" s="12">
        <v>0</v>
      </c>
    </row>
    <row r="6220" spans="1:14">
      <c r="A6220" s="20" t="s">
        <v>1667</v>
      </c>
      <c r="B6220" s="12">
        <v>40</v>
      </c>
      <c r="C6220" s="12">
        <v>22</v>
      </c>
      <c r="D6220" s="12" t="s">
        <v>587</v>
      </c>
      <c r="E6220" s="12">
        <v>20</v>
      </c>
      <c r="F6220" s="73">
        <v>4</v>
      </c>
      <c r="G6220" s="21">
        <v>15</v>
      </c>
      <c r="H6220" s="12">
        <v>0</v>
      </c>
      <c r="I6220" s="12">
        <v>246</v>
      </c>
      <c r="J6220" s="12">
        <v>0</v>
      </c>
      <c r="K6220" s="12">
        <v>0</v>
      </c>
      <c r="L6220" s="12">
        <v>0</v>
      </c>
      <c r="M6220" s="12">
        <v>0</v>
      </c>
      <c r="N6220" s="12">
        <v>0</v>
      </c>
    </row>
    <row r="6221" spans="1:14">
      <c r="A6221" s="20" t="s">
        <v>1667</v>
      </c>
      <c r="B6221" s="12">
        <v>40</v>
      </c>
      <c r="C6221" s="12">
        <v>22</v>
      </c>
      <c r="D6221" s="12" t="s">
        <v>579</v>
      </c>
      <c r="E6221" s="12">
        <v>20</v>
      </c>
      <c r="F6221" s="73">
        <v>4</v>
      </c>
      <c r="G6221" s="21">
        <v>15</v>
      </c>
      <c r="H6221" s="12">
        <v>0</v>
      </c>
      <c r="I6221" s="12">
        <v>246</v>
      </c>
      <c r="J6221" s="12">
        <v>0</v>
      </c>
      <c r="K6221" s="12">
        <v>0</v>
      </c>
      <c r="L6221" s="12">
        <v>0</v>
      </c>
      <c r="M6221" s="12">
        <v>0</v>
      </c>
      <c r="N6221" s="12">
        <v>0</v>
      </c>
    </row>
    <row r="6223" spans="1:14">
      <c r="A6223" s="11" t="s">
        <v>1668</v>
      </c>
    </row>
    <row r="6224" spans="1:14">
      <c r="A6224" s="20" t="s">
        <v>1669</v>
      </c>
      <c r="B6224" s="12">
        <v>150</v>
      </c>
      <c r="C6224" s="12">
        <v>150</v>
      </c>
      <c r="D6224" s="12" t="s">
        <v>576</v>
      </c>
      <c r="E6224" s="12">
        <v>150</v>
      </c>
      <c r="F6224" s="73">
        <v>20</v>
      </c>
      <c r="G6224" s="73">
        <v>60</v>
      </c>
      <c r="H6224" s="12">
        <v>0</v>
      </c>
      <c r="I6224" s="12">
        <v>246</v>
      </c>
      <c r="J6224" s="12">
        <v>0</v>
      </c>
      <c r="K6224" s="12">
        <v>0</v>
      </c>
      <c r="L6224" s="12">
        <v>0</v>
      </c>
      <c r="M6224" s="12">
        <v>0</v>
      </c>
      <c r="N6224" s="12">
        <v>0</v>
      </c>
    </row>
    <row r="6225" spans="1:14">
      <c r="A6225" s="20" t="s">
        <v>1669</v>
      </c>
      <c r="B6225" s="12">
        <v>150</v>
      </c>
      <c r="C6225" s="12">
        <v>150</v>
      </c>
      <c r="D6225" s="12" t="s">
        <v>574</v>
      </c>
      <c r="E6225" s="12">
        <v>150</v>
      </c>
      <c r="F6225" s="73">
        <v>20</v>
      </c>
      <c r="G6225" s="73">
        <v>60</v>
      </c>
      <c r="H6225" s="12">
        <v>0</v>
      </c>
      <c r="I6225" s="12">
        <v>246</v>
      </c>
      <c r="J6225" s="12">
        <v>0</v>
      </c>
      <c r="K6225" s="12">
        <v>0</v>
      </c>
      <c r="L6225" s="12">
        <v>0</v>
      </c>
      <c r="M6225" s="12">
        <v>0</v>
      </c>
      <c r="N6225" s="12">
        <v>0</v>
      </c>
    </row>
    <row r="6226" spans="1:14">
      <c r="A6226" s="20" t="s">
        <v>1669</v>
      </c>
      <c r="B6226" s="12">
        <v>150</v>
      </c>
      <c r="C6226" s="12">
        <v>150</v>
      </c>
      <c r="D6226" s="12" t="s">
        <v>587</v>
      </c>
      <c r="E6226" s="12">
        <v>150</v>
      </c>
      <c r="F6226" s="73">
        <v>20</v>
      </c>
      <c r="G6226" s="73">
        <v>60</v>
      </c>
      <c r="H6226" s="12">
        <v>0</v>
      </c>
      <c r="I6226" s="12">
        <v>246</v>
      </c>
      <c r="J6226" s="12">
        <v>0</v>
      </c>
      <c r="K6226" s="12">
        <v>0</v>
      </c>
      <c r="L6226" s="12">
        <v>0</v>
      </c>
      <c r="M6226" s="12">
        <v>0</v>
      </c>
      <c r="N6226" s="12">
        <v>0</v>
      </c>
    </row>
    <row r="6227" spans="1:14">
      <c r="A6227" s="20" t="s">
        <v>1669</v>
      </c>
      <c r="B6227" s="12">
        <v>150</v>
      </c>
      <c r="C6227" s="12">
        <v>150</v>
      </c>
      <c r="D6227" s="12" t="s">
        <v>572</v>
      </c>
      <c r="E6227" s="12">
        <v>150</v>
      </c>
      <c r="F6227" s="73">
        <v>20</v>
      </c>
      <c r="G6227" s="73">
        <v>60</v>
      </c>
      <c r="H6227" s="12">
        <v>0</v>
      </c>
      <c r="I6227" s="12">
        <v>246</v>
      </c>
      <c r="J6227" s="12">
        <v>0</v>
      </c>
      <c r="K6227" s="12">
        <v>0</v>
      </c>
      <c r="L6227" s="12">
        <v>0</v>
      </c>
      <c r="M6227" s="12">
        <v>0</v>
      </c>
      <c r="N6227" s="12">
        <v>0</v>
      </c>
    </row>
    <row r="6228" spans="1:14">
      <c r="A6228" s="20" t="s">
        <v>1669</v>
      </c>
      <c r="B6228" s="12">
        <v>150</v>
      </c>
      <c r="C6228" s="12">
        <v>150</v>
      </c>
      <c r="D6228" s="12" t="s">
        <v>579</v>
      </c>
      <c r="E6228" s="12">
        <v>150</v>
      </c>
      <c r="F6228" s="73">
        <v>3</v>
      </c>
      <c r="G6228" s="73">
        <v>60</v>
      </c>
      <c r="H6228" s="12">
        <v>0</v>
      </c>
      <c r="I6228" s="12">
        <v>246</v>
      </c>
      <c r="J6228" s="12">
        <v>0</v>
      </c>
      <c r="K6228" s="12">
        <v>0</v>
      </c>
      <c r="L6228" s="12">
        <v>0</v>
      </c>
      <c r="M6228" s="12">
        <v>0</v>
      </c>
      <c r="N6228" s="12">
        <v>0</v>
      </c>
    </row>
    <row r="6229" spans="1:14">
      <c r="A6229" s="20" t="s">
        <v>1669</v>
      </c>
      <c r="B6229" s="12">
        <v>150</v>
      </c>
      <c r="C6229" s="12">
        <v>150</v>
      </c>
      <c r="D6229" s="12" t="s">
        <v>543</v>
      </c>
      <c r="E6229" s="12">
        <v>150</v>
      </c>
      <c r="F6229" s="73">
        <v>5</v>
      </c>
      <c r="G6229" s="73">
        <v>60</v>
      </c>
      <c r="H6229" s="12">
        <v>0</v>
      </c>
      <c r="I6229" s="12">
        <v>246</v>
      </c>
      <c r="J6229" s="12">
        <v>0</v>
      </c>
      <c r="K6229" s="12">
        <v>0</v>
      </c>
      <c r="L6229" s="12">
        <v>0</v>
      </c>
      <c r="M6229" s="12">
        <v>0</v>
      </c>
      <c r="N6229" s="12">
        <v>0</v>
      </c>
    </row>
    <row r="6230" spans="1:14">
      <c r="A6230" s="20" t="s">
        <v>1669</v>
      </c>
      <c r="B6230" s="12">
        <v>150</v>
      </c>
      <c r="C6230" s="12">
        <v>150</v>
      </c>
      <c r="D6230" s="12" t="s">
        <v>542</v>
      </c>
      <c r="E6230" s="12">
        <v>150</v>
      </c>
      <c r="F6230" s="73">
        <v>5</v>
      </c>
      <c r="G6230" s="73">
        <v>60</v>
      </c>
      <c r="H6230" s="12">
        <v>0</v>
      </c>
      <c r="I6230" s="12">
        <v>246</v>
      </c>
      <c r="J6230" s="12">
        <v>0</v>
      </c>
      <c r="K6230" s="12">
        <v>0</v>
      </c>
      <c r="L6230" s="12">
        <v>0</v>
      </c>
      <c r="M6230" s="12">
        <v>0</v>
      </c>
      <c r="N6230" s="12">
        <v>0</v>
      </c>
    </row>
    <row r="6231" spans="1:14">
      <c r="A6231" s="20" t="s">
        <v>1669</v>
      </c>
      <c r="B6231" s="12">
        <v>150</v>
      </c>
      <c r="C6231" s="12">
        <v>150</v>
      </c>
      <c r="D6231" s="12" t="s">
        <v>575</v>
      </c>
      <c r="E6231" s="12">
        <v>150</v>
      </c>
      <c r="F6231" s="73">
        <v>1</v>
      </c>
      <c r="G6231" s="73">
        <v>60</v>
      </c>
      <c r="H6231" s="12">
        <v>0</v>
      </c>
      <c r="I6231" s="12">
        <v>246</v>
      </c>
      <c r="J6231" s="12">
        <v>0</v>
      </c>
      <c r="K6231" s="12">
        <v>0</v>
      </c>
      <c r="L6231" s="12">
        <v>0</v>
      </c>
      <c r="M6231" s="12">
        <v>0</v>
      </c>
      <c r="N6231" s="12">
        <v>0</v>
      </c>
    </row>
    <row r="6232" spans="1:14">
      <c r="A6232" s="20" t="s">
        <v>1669</v>
      </c>
      <c r="B6232" s="12">
        <v>150</v>
      </c>
      <c r="C6232" s="12">
        <v>150</v>
      </c>
      <c r="D6232" s="12" t="s">
        <v>573</v>
      </c>
      <c r="E6232" s="12">
        <v>150</v>
      </c>
      <c r="F6232" s="73">
        <v>1</v>
      </c>
      <c r="G6232" s="73">
        <v>60</v>
      </c>
      <c r="H6232" s="12">
        <v>0</v>
      </c>
      <c r="I6232" s="12">
        <v>246</v>
      </c>
      <c r="J6232" s="12">
        <v>0</v>
      </c>
      <c r="K6232" s="12">
        <v>0</v>
      </c>
      <c r="L6232" s="12">
        <v>0</v>
      </c>
      <c r="M6232" s="12">
        <v>0</v>
      </c>
      <c r="N6232" s="12">
        <v>0</v>
      </c>
    </row>
    <row r="6233" spans="1:14">
      <c r="A6233" s="20" t="s">
        <v>1669</v>
      </c>
      <c r="B6233" s="12">
        <v>150</v>
      </c>
      <c r="C6233" s="12">
        <v>150</v>
      </c>
      <c r="D6233" s="12" t="s">
        <v>586</v>
      </c>
      <c r="E6233" s="12">
        <v>150</v>
      </c>
      <c r="F6233" s="73">
        <v>1</v>
      </c>
      <c r="G6233" s="73">
        <v>60</v>
      </c>
      <c r="H6233" s="12">
        <v>0</v>
      </c>
      <c r="I6233" s="12">
        <v>246</v>
      </c>
      <c r="J6233" s="12">
        <v>0</v>
      </c>
      <c r="K6233" s="12">
        <v>0</v>
      </c>
      <c r="L6233" s="12">
        <v>0</v>
      </c>
      <c r="M6233" s="12">
        <v>0</v>
      </c>
      <c r="N6233" s="12">
        <v>0</v>
      </c>
    </row>
    <row r="6234" spans="1:14">
      <c r="A6234" s="20" t="s">
        <v>1669</v>
      </c>
      <c r="B6234" s="12">
        <v>150</v>
      </c>
      <c r="C6234" s="12">
        <v>150</v>
      </c>
      <c r="D6234" s="12" t="s">
        <v>571</v>
      </c>
      <c r="E6234" s="12">
        <v>150</v>
      </c>
      <c r="F6234" s="73">
        <v>1</v>
      </c>
      <c r="G6234" s="73">
        <v>60</v>
      </c>
      <c r="H6234" s="12">
        <v>0</v>
      </c>
      <c r="I6234" s="12">
        <v>246</v>
      </c>
      <c r="J6234" s="12">
        <v>0</v>
      </c>
      <c r="K6234" s="12">
        <v>0</v>
      </c>
      <c r="L6234" s="12">
        <v>0</v>
      </c>
      <c r="M6234" s="12">
        <v>0</v>
      </c>
      <c r="N6234" s="12">
        <v>0</v>
      </c>
    </row>
    <row r="6235" spans="1:14" s="18" customFormat="1">
      <c r="A6235" s="17" t="s">
        <v>1669</v>
      </c>
      <c r="B6235" s="18">
        <v>150</v>
      </c>
      <c r="C6235" s="18">
        <v>150</v>
      </c>
      <c r="D6235" s="18" t="s">
        <v>1101</v>
      </c>
      <c r="E6235" s="18">
        <v>150</v>
      </c>
      <c r="F6235" s="29">
        <v>10</v>
      </c>
      <c r="G6235" s="29">
        <v>30</v>
      </c>
      <c r="H6235" s="18">
        <v>0</v>
      </c>
      <c r="I6235" s="18">
        <v>249</v>
      </c>
      <c r="J6235" s="18">
        <v>0</v>
      </c>
      <c r="K6235" s="18">
        <v>0</v>
      </c>
      <c r="L6235" s="12">
        <v>0</v>
      </c>
      <c r="M6235" s="12">
        <v>0</v>
      </c>
      <c r="N6235" s="12">
        <v>0</v>
      </c>
    </row>
    <row r="6236" spans="1:14" s="18" customFormat="1">
      <c r="A6236" s="17" t="s">
        <v>1669</v>
      </c>
      <c r="B6236" s="18">
        <v>150</v>
      </c>
      <c r="C6236" s="18">
        <v>150</v>
      </c>
      <c r="D6236" s="18" t="s">
        <v>1579</v>
      </c>
      <c r="E6236" s="18">
        <v>150</v>
      </c>
      <c r="F6236" s="29">
        <v>2</v>
      </c>
      <c r="G6236" s="29">
        <v>60</v>
      </c>
      <c r="H6236" s="18">
        <v>0</v>
      </c>
      <c r="I6236" s="18">
        <v>249</v>
      </c>
      <c r="J6236" s="18">
        <v>0</v>
      </c>
      <c r="K6236" s="18">
        <v>0</v>
      </c>
      <c r="L6236" s="12">
        <v>0</v>
      </c>
      <c r="M6236" s="12">
        <v>0</v>
      </c>
      <c r="N6236" s="12">
        <v>0</v>
      </c>
    </row>
    <row r="6237" spans="1:14" s="18" customFormat="1">
      <c r="A6237" s="17" t="s">
        <v>1669</v>
      </c>
      <c r="B6237" s="18">
        <v>150</v>
      </c>
      <c r="C6237" s="18">
        <v>150</v>
      </c>
      <c r="D6237" s="18" t="s">
        <v>1614</v>
      </c>
      <c r="E6237" s="18">
        <v>150</v>
      </c>
      <c r="F6237" s="29">
        <v>6</v>
      </c>
      <c r="G6237" s="29">
        <v>60</v>
      </c>
      <c r="H6237" s="18">
        <v>0</v>
      </c>
      <c r="I6237" s="18">
        <v>249</v>
      </c>
      <c r="J6237" s="18">
        <v>0</v>
      </c>
      <c r="K6237" s="18">
        <v>0</v>
      </c>
      <c r="L6237" s="12">
        <v>0</v>
      </c>
      <c r="M6237" s="12">
        <v>0</v>
      </c>
      <c r="N6237" s="12">
        <v>0</v>
      </c>
    </row>
    <row r="6238" spans="1:14" s="18" customFormat="1">
      <c r="A6238" s="17" t="s">
        <v>1669</v>
      </c>
      <c r="B6238" s="18">
        <v>150</v>
      </c>
      <c r="C6238" s="18">
        <v>150</v>
      </c>
      <c r="D6238" s="18" t="s">
        <v>1653</v>
      </c>
      <c r="E6238" s="18">
        <v>150</v>
      </c>
      <c r="F6238" s="29">
        <v>2</v>
      </c>
      <c r="G6238" s="29">
        <v>60</v>
      </c>
      <c r="H6238" s="18">
        <v>0</v>
      </c>
      <c r="I6238" s="18">
        <v>249</v>
      </c>
      <c r="J6238" s="18">
        <v>0</v>
      </c>
      <c r="K6238" s="18">
        <v>0</v>
      </c>
      <c r="L6238" s="12">
        <v>0</v>
      </c>
      <c r="M6238" s="12">
        <v>0</v>
      </c>
      <c r="N6238" s="12">
        <v>0</v>
      </c>
    </row>
    <row r="6239" spans="1:14" s="18" customFormat="1">
      <c r="A6239" s="17" t="s">
        <v>1669</v>
      </c>
      <c r="B6239" s="18">
        <v>150</v>
      </c>
      <c r="C6239" s="18">
        <v>150</v>
      </c>
      <c r="D6239" s="18" t="s">
        <v>1654</v>
      </c>
      <c r="E6239" s="18">
        <v>150</v>
      </c>
      <c r="F6239" s="29">
        <v>1</v>
      </c>
      <c r="G6239" s="29">
        <v>60</v>
      </c>
      <c r="H6239" s="18">
        <v>0</v>
      </c>
      <c r="I6239" s="18">
        <v>249</v>
      </c>
      <c r="J6239" s="18">
        <v>0</v>
      </c>
      <c r="K6239" s="18">
        <v>0</v>
      </c>
      <c r="L6239" s="12">
        <v>0</v>
      </c>
      <c r="M6239" s="12">
        <v>0</v>
      </c>
      <c r="N6239" s="12">
        <v>0</v>
      </c>
    </row>
    <row r="6240" spans="1:14" s="18" customFormat="1">
      <c r="A6240" s="17" t="s">
        <v>1669</v>
      </c>
      <c r="B6240" s="18">
        <v>150</v>
      </c>
      <c r="C6240" s="18">
        <v>150</v>
      </c>
      <c r="D6240" s="18" t="s">
        <v>1639</v>
      </c>
      <c r="E6240" s="18">
        <v>150</v>
      </c>
      <c r="F6240" s="29">
        <v>1</v>
      </c>
      <c r="G6240" s="29">
        <v>60</v>
      </c>
      <c r="H6240" s="18">
        <v>0</v>
      </c>
      <c r="I6240" s="18">
        <v>249</v>
      </c>
      <c r="J6240" s="18">
        <v>0</v>
      </c>
      <c r="K6240" s="18">
        <v>0</v>
      </c>
      <c r="L6240" s="12">
        <v>0</v>
      </c>
      <c r="M6240" s="12">
        <v>0</v>
      </c>
      <c r="N6240" s="12">
        <v>0</v>
      </c>
    </row>
    <row r="6241" spans="1:14" s="18" customFormat="1">
      <c r="A6241" s="17" t="s">
        <v>1669</v>
      </c>
      <c r="B6241" s="18">
        <v>150</v>
      </c>
      <c r="C6241" s="18">
        <v>150</v>
      </c>
      <c r="D6241" s="18" t="s">
        <v>1123</v>
      </c>
      <c r="E6241" s="18">
        <v>150</v>
      </c>
      <c r="F6241" s="29">
        <v>1</v>
      </c>
      <c r="G6241" s="29">
        <v>60</v>
      </c>
      <c r="H6241" s="18">
        <v>0</v>
      </c>
      <c r="I6241" s="18">
        <v>249</v>
      </c>
      <c r="J6241" s="18">
        <v>0</v>
      </c>
      <c r="K6241" s="18">
        <v>0</v>
      </c>
      <c r="L6241" s="12">
        <v>0</v>
      </c>
      <c r="M6241" s="12">
        <v>0</v>
      </c>
      <c r="N6241" s="12">
        <v>0</v>
      </c>
    </row>
    <row r="6242" spans="1:14" s="18" customFormat="1">
      <c r="A6242" s="17" t="s">
        <v>1669</v>
      </c>
      <c r="B6242" s="18">
        <v>150</v>
      </c>
      <c r="C6242" s="18">
        <v>150</v>
      </c>
      <c r="D6242" s="18" t="s">
        <v>1665</v>
      </c>
      <c r="E6242" s="18">
        <v>150</v>
      </c>
      <c r="F6242" s="29">
        <v>1</v>
      </c>
      <c r="G6242" s="29">
        <v>60</v>
      </c>
      <c r="H6242" s="18">
        <v>0</v>
      </c>
      <c r="I6242" s="18">
        <v>249</v>
      </c>
      <c r="J6242" s="18">
        <v>0</v>
      </c>
      <c r="K6242" s="18">
        <v>0</v>
      </c>
      <c r="L6242" s="12">
        <v>0</v>
      </c>
      <c r="M6242" s="12">
        <v>0</v>
      </c>
      <c r="N6242" s="12">
        <v>0</v>
      </c>
    </row>
    <row r="6243" spans="1:14">
      <c r="A6243" s="20" t="s">
        <v>1669</v>
      </c>
      <c r="B6243" s="12">
        <v>244</v>
      </c>
      <c r="C6243" s="12">
        <v>236</v>
      </c>
      <c r="D6243" s="12" t="s">
        <v>576</v>
      </c>
      <c r="E6243" s="12">
        <v>30</v>
      </c>
      <c r="F6243" s="73">
        <v>4</v>
      </c>
      <c r="G6243" s="21">
        <v>15</v>
      </c>
      <c r="H6243" s="12">
        <v>0</v>
      </c>
      <c r="I6243" s="12">
        <v>246</v>
      </c>
      <c r="J6243" s="12">
        <v>0</v>
      </c>
      <c r="K6243" s="12">
        <v>0</v>
      </c>
      <c r="L6243" s="12">
        <v>0</v>
      </c>
      <c r="M6243" s="12">
        <v>0</v>
      </c>
      <c r="N6243" s="12">
        <v>0</v>
      </c>
    </row>
    <row r="6244" spans="1:14">
      <c r="A6244" s="20" t="s">
        <v>1669</v>
      </c>
      <c r="B6244" s="12">
        <v>244</v>
      </c>
      <c r="C6244" s="12">
        <v>236</v>
      </c>
      <c r="D6244" s="12" t="s">
        <v>574</v>
      </c>
      <c r="E6244" s="12">
        <v>30</v>
      </c>
      <c r="F6244" s="73">
        <v>4</v>
      </c>
      <c r="G6244" s="21">
        <v>15</v>
      </c>
      <c r="H6244" s="12">
        <v>0</v>
      </c>
      <c r="I6244" s="12">
        <v>246</v>
      </c>
      <c r="J6244" s="12">
        <v>0</v>
      </c>
      <c r="K6244" s="12">
        <v>0</v>
      </c>
      <c r="L6244" s="12">
        <v>0</v>
      </c>
      <c r="M6244" s="12">
        <v>0</v>
      </c>
      <c r="N6244" s="12">
        <v>0</v>
      </c>
    </row>
    <row r="6245" spans="1:14">
      <c r="A6245" s="20" t="s">
        <v>1669</v>
      </c>
      <c r="B6245" s="12">
        <v>244</v>
      </c>
      <c r="C6245" s="12">
        <v>236</v>
      </c>
      <c r="D6245" s="12" t="s">
        <v>587</v>
      </c>
      <c r="E6245" s="12">
        <v>30</v>
      </c>
      <c r="F6245" s="73">
        <v>4</v>
      </c>
      <c r="G6245" s="21">
        <v>15</v>
      </c>
      <c r="H6245" s="12">
        <v>0</v>
      </c>
      <c r="I6245" s="12">
        <v>246</v>
      </c>
      <c r="J6245" s="12">
        <v>0</v>
      </c>
      <c r="K6245" s="12">
        <v>0</v>
      </c>
      <c r="L6245" s="12">
        <v>0</v>
      </c>
      <c r="M6245" s="12">
        <v>0</v>
      </c>
      <c r="N6245" s="12">
        <v>0</v>
      </c>
    </row>
    <row r="6246" spans="1:14">
      <c r="A6246" s="20" t="s">
        <v>1669</v>
      </c>
      <c r="B6246" s="12">
        <v>244</v>
      </c>
      <c r="C6246" s="12">
        <v>236</v>
      </c>
      <c r="D6246" s="12" t="s">
        <v>572</v>
      </c>
      <c r="E6246" s="12">
        <v>30</v>
      </c>
      <c r="F6246" s="73">
        <v>4</v>
      </c>
      <c r="G6246" s="21">
        <v>15</v>
      </c>
      <c r="H6246" s="12">
        <v>0</v>
      </c>
      <c r="I6246" s="12">
        <v>246</v>
      </c>
      <c r="J6246" s="12">
        <v>0</v>
      </c>
      <c r="K6246" s="12">
        <v>0</v>
      </c>
      <c r="L6246" s="12">
        <v>0</v>
      </c>
      <c r="M6246" s="12">
        <v>0</v>
      </c>
      <c r="N6246" s="12">
        <v>0</v>
      </c>
    </row>
    <row r="6247" spans="1:14">
      <c r="A6247" s="20" t="s">
        <v>1669</v>
      </c>
      <c r="B6247" s="12">
        <v>244</v>
      </c>
      <c r="C6247" s="12">
        <v>236</v>
      </c>
      <c r="D6247" s="12" t="s">
        <v>579</v>
      </c>
      <c r="E6247" s="12">
        <v>30</v>
      </c>
      <c r="F6247" s="73">
        <v>4</v>
      </c>
      <c r="G6247" s="21">
        <v>15</v>
      </c>
      <c r="H6247" s="12">
        <v>0</v>
      </c>
      <c r="I6247" s="12">
        <v>246</v>
      </c>
      <c r="J6247" s="12">
        <v>0</v>
      </c>
      <c r="K6247" s="12">
        <v>0</v>
      </c>
      <c r="L6247" s="12">
        <v>0</v>
      </c>
      <c r="M6247" s="12">
        <v>0</v>
      </c>
      <c r="N6247" s="12">
        <v>0</v>
      </c>
    </row>
    <row r="6248" spans="1:14">
      <c r="A6248" s="20" t="s">
        <v>1669</v>
      </c>
      <c r="B6248" s="12">
        <v>162</v>
      </c>
      <c r="C6248" s="12">
        <v>232</v>
      </c>
      <c r="D6248" s="12" t="s">
        <v>576</v>
      </c>
      <c r="E6248" s="12">
        <v>30</v>
      </c>
      <c r="F6248" s="73">
        <v>4</v>
      </c>
      <c r="G6248" s="21">
        <v>15</v>
      </c>
      <c r="H6248" s="12">
        <v>0</v>
      </c>
      <c r="I6248" s="12">
        <v>246</v>
      </c>
      <c r="J6248" s="12">
        <v>0</v>
      </c>
      <c r="K6248" s="12">
        <v>0</v>
      </c>
      <c r="L6248" s="12">
        <v>0</v>
      </c>
      <c r="M6248" s="12">
        <v>0</v>
      </c>
      <c r="N6248" s="12">
        <v>0</v>
      </c>
    </row>
    <row r="6249" spans="1:14">
      <c r="A6249" s="20" t="s">
        <v>1669</v>
      </c>
      <c r="B6249" s="12">
        <v>162</v>
      </c>
      <c r="C6249" s="12">
        <v>232</v>
      </c>
      <c r="D6249" s="12" t="s">
        <v>574</v>
      </c>
      <c r="E6249" s="12">
        <v>30</v>
      </c>
      <c r="F6249" s="73">
        <v>4</v>
      </c>
      <c r="G6249" s="21">
        <v>15</v>
      </c>
      <c r="H6249" s="12">
        <v>0</v>
      </c>
      <c r="I6249" s="12">
        <v>246</v>
      </c>
      <c r="J6249" s="12">
        <v>0</v>
      </c>
      <c r="K6249" s="12">
        <v>0</v>
      </c>
      <c r="L6249" s="12">
        <v>0</v>
      </c>
      <c r="M6249" s="12">
        <v>0</v>
      </c>
      <c r="N6249" s="12">
        <v>0</v>
      </c>
    </row>
    <row r="6250" spans="1:14">
      <c r="A6250" s="20" t="s">
        <v>1669</v>
      </c>
      <c r="B6250" s="12">
        <v>162</v>
      </c>
      <c r="C6250" s="12">
        <v>232</v>
      </c>
      <c r="D6250" s="12" t="s">
        <v>587</v>
      </c>
      <c r="E6250" s="12">
        <v>30</v>
      </c>
      <c r="F6250" s="73">
        <v>4</v>
      </c>
      <c r="G6250" s="21">
        <v>15</v>
      </c>
      <c r="H6250" s="12">
        <v>0</v>
      </c>
      <c r="I6250" s="12">
        <v>246</v>
      </c>
      <c r="J6250" s="12">
        <v>0</v>
      </c>
      <c r="K6250" s="12">
        <v>0</v>
      </c>
      <c r="L6250" s="12">
        <v>0</v>
      </c>
      <c r="M6250" s="12">
        <v>0</v>
      </c>
      <c r="N6250" s="12">
        <v>0</v>
      </c>
    </row>
    <row r="6251" spans="1:14">
      <c r="A6251" s="20" t="s">
        <v>1669</v>
      </c>
      <c r="B6251" s="12">
        <v>162</v>
      </c>
      <c r="C6251" s="12">
        <v>232</v>
      </c>
      <c r="D6251" s="12" t="s">
        <v>572</v>
      </c>
      <c r="E6251" s="12">
        <v>30</v>
      </c>
      <c r="F6251" s="73">
        <v>4</v>
      </c>
      <c r="G6251" s="21">
        <v>15</v>
      </c>
      <c r="H6251" s="12">
        <v>0</v>
      </c>
      <c r="I6251" s="12">
        <v>246</v>
      </c>
      <c r="J6251" s="12">
        <v>0</v>
      </c>
      <c r="K6251" s="12">
        <v>0</v>
      </c>
      <c r="L6251" s="12">
        <v>0</v>
      </c>
      <c r="M6251" s="12">
        <v>0</v>
      </c>
      <c r="N6251" s="12">
        <v>0</v>
      </c>
    </row>
    <row r="6252" spans="1:14">
      <c r="A6252" s="20" t="s">
        <v>1669</v>
      </c>
      <c r="B6252" s="12">
        <v>162</v>
      </c>
      <c r="C6252" s="12">
        <v>232</v>
      </c>
      <c r="D6252" s="12" t="s">
        <v>579</v>
      </c>
      <c r="E6252" s="12">
        <v>30</v>
      </c>
      <c r="F6252" s="73">
        <v>4</v>
      </c>
      <c r="G6252" s="21">
        <v>15</v>
      </c>
      <c r="H6252" s="12">
        <v>0</v>
      </c>
      <c r="I6252" s="12">
        <v>246</v>
      </c>
      <c r="J6252" s="12">
        <v>0</v>
      </c>
      <c r="K6252" s="12">
        <v>0</v>
      </c>
      <c r="L6252" s="12">
        <v>0</v>
      </c>
      <c r="M6252" s="12">
        <v>0</v>
      </c>
      <c r="N6252" s="12">
        <v>0</v>
      </c>
    </row>
    <row r="6253" spans="1:14">
      <c r="A6253" s="20" t="s">
        <v>1669</v>
      </c>
      <c r="B6253" s="12">
        <v>160</v>
      </c>
      <c r="C6253" s="12">
        <v>135</v>
      </c>
      <c r="D6253" s="12" t="s">
        <v>576</v>
      </c>
      <c r="E6253" s="12">
        <v>30</v>
      </c>
      <c r="F6253" s="73">
        <v>4</v>
      </c>
      <c r="G6253" s="21">
        <v>15</v>
      </c>
      <c r="H6253" s="12">
        <v>0</v>
      </c>
      <c r="I6253" s="12">
        <v>246</v>
      </c>
      <c r="J6253" s="12">
        <v>0</v>
      </c>
      <c r="K6253" s="12">
        <v>0</v>
      </c>
      <c r="L6253" s="12">
        <v>0</v>
      </c>
      <c r="M6253" s="12">
        <v>0</v>
      </c>
      <c r="N6253" s="12">
        <v>0</v>
      </c>
    </row>
    <row r="6254" spans="1:14">
      <c r="A6254" s="20" t="s">
        <v>1669</v>
      </c>
      <c r="B6254" s="12">
        <v>160</v>
      </c>
      <c r="C6254" s="12">
        <v>135</v>
      </c>
      <c r="D6254" s="12" t="s">
        <v>574</v>
      </c>
      <c r="E6254" s="12">
        <v>30</v>
      </c>
      <c r="F6254" s="73">
        <v>4</v>
      </c>
      <c r="G6254" s="21">
        <v>15</v>
      </c>
      <c r="H6254" s="12">
        <v>0</v>
      </c>
      <c r="I6254" s="12">
        <v>246</v>
      </c>
      <c r="J6254" s="12">
        <v>0</v>
      </c>
      <c r="K6254" s="12">
        <v>0</v>
      </c>
      <c r="L6254" s="12">
        <v>0</v>
      </c>
      <c r="M6254" s="12">
        <v>0</v>
      </c>
      <c r="N6254" s="12">
        <v>0</v>
      </c>
    </row>
    <row r="6255" spans="1:14">
      <c r="A6255" s="20" t="s">
        <v>1669</v>
      </c>
      <c r="B6255" s="12">
        <v>160</v>
      </c>
      <c r="C6255" s="12">
        <v>135</v>
      </c>
      <c r="D6255" s="12" t="s">
        <v>587</v>
      </c>
      <c r="E6255" s="12">
        <v>30</v>
      </c>
      <c r="F6255" s="73">
        <v>4</v>
      </c>
      <c r="G6255" s="21">
        <v>15</v>
      </c>
      <c r="H6255" s="12">
        <v>0</v>
      </c>
      <c r="I6255" s="12">
        <v>246</v>
      </c>
      <c r="J6255" s="12">
        <v>0</v>
      </c>
      <c r="K6255" s="12">
        <v>0</v>
      </c>
      <c r="L6255" s="12">
        <v>0</v>
      </c>
      <c r="M6255" s="12">
        <v>0</v>
      </c>
      <c r="N6255" s="12">
        <v>0</v>
      </c>
    </row>
    <row r="6256" spans="1:14">
      <c r="A6256" s="20" t="s">
        <v>1669</v>
      </c>
      <c r="B6256" s="12">
        <v>160</v>
      </c>
      <c r="C6256" s="12">
        <v>135</v>
      </c>
      <c r="D6256" s="12" t="s">
        <v>572</v>
      </c>
      <c r="E6256" s="12">
        <v>30</v>
      </c>
      <c r="F6256" s="73">
        <v>4</v>
      </c>
      <c r="G6256" s="21">
        <v>15</v>
      </c>
      <c r="H6256" s="12">
        <v>0</v>
      </c>
      <c r="I6256" s="12">
        <v>246</v>
      </c>
      <c r="J6256" s="12">
        <v>0</v>
      </c>
      <c r="K6256" s="12">
        <v>0</v>
      </c>
      <c r="L6256" s="12">
        <v>0</v>
      </c>
      <c r="M6256" s="12">
        <v>0</v>
      </c>
      <c r="N6256" s="12">
        <v>0</v>
      </c>
    </row>
    <row r="6257" spans="1:14">
      <c r="A6257" s="20" t="s">
        <v>1669</v>
      </c>
      <c r="B6257" s="12">
        <v>160</v>
      </c>
      <c r="C6257" s="12">
        <v>135</v>
      </c>
      <c r="D6257" s="12" t="s">
        <v>579</v>
      </c>
      <c r="E6257" s="12">
        <v>30</v>
      </c>
      <c r="F6257" s="73">
        <v>4</v>
      </c>
      <c r="G6257" s="21">
        <v>15</v>
      </c>
      <c r="H6257" s="12">
        <v>0</v>
      </c>
      <c r="I6257" s="12">
        <v>246</v>
      </c>
      <c r="J6257" s="12">
        <v>0</v>
      </c>
      <c r="K6257" s="12">
        <v>0</v>
      </c>
      <c r="L6257" s="12">
        <v>0</v>
      </c>
      <c r="M6257" s="12">
        <v>0</v>
      </c>
      <c r="N6257" s="12">
        <v>0</v>
      </c>
    </row>
    <row r="6258" spans="1:14">
      <c r="A6258" s="20" t="s">
        <v>1669</v>
      </c>
      <c r="B6258" s="12">
        <v>210</v>
      </c>
      <c r="C6258" s="12">
        <v>77</v>
      </c>
      <c r="D6258" s="12" t="s">
        <v>576</v>
      </c>
      <c r="E6258" s="12">
        <v>30</v>
      </c>
      <c r="F6258" s="73">
        <v>4</v>
      </c>
      <c r="G6258" s="21">
        <v>15</v>
      </c>
      <c r="H6258" s="12">
        <v>0</v>
      </c>
      <c r="I6258" s="12">
        <v>246</v>
      </c>
      <c r="J6258" s="12">
        <v>0</v>
      </c>
      <c r="K6258" s="12">
        <v>0</v>
      </c>
      <c r="L6258" s="12">
        <v>0</v>
      </c>
      <c r="M6258" s="12">
        <v>0</v>
      </c>
      <c r="N6258" s="12">
        <v>0</v>
      </c>
    </row>
    <row r="6259" spans="1:14">
      <c r="A6259" s="20" t="s">
        <v>1669</v>
      </c>
      <c r="B6259" s="12">
        <v>210</v>
      </c>
      <c r="C6259" s="12">
        <v>77</v>
      </c>
      <c r="D6259" s="12" t="s">
        <v>574</v>
      </c>
      <c r="E6259" s="12">
        <v>30</v>
      </c>
      <c r="F6259" s="73">
        <v>4</v>
      </c>
      <c r="G6259" s="21">
        <v>15</v>
      </c>
      <c r="H6259" s="12">
        <v>0</v>
      </c>
      <c r="I6259" s="12">
        <v>246</v>
      </c>
      <c r="J6259" s="12">
        <v>0</v>
      </c>
      <c r="K6259" s="12">
        <v>0</v>
      </c>
      <c r="L6259" s="12">
        <v>0</v>
      </c>
      <c r="M6259" s="12">
        <v>0</v>
      </c>
      <c r="N6259" s="12">
        <v>0</v>
      </c>
    </row>
    <row r="6260" spans="1:14">
      <c r="A6260" s="20" t="s">
        <v>1669</v>
      </c>
      <c r="B6260" s="12">
        <v>210</v>
      </c>
      <c r="C6260" s="12">
        <v>77</v>
      </c>
      <c r="D6260" s="12" t="s">
        <v>587</v>
      </c>
      <c r="E6260" s="12">
        <v>30</v>
      </c>
      <c r="F6260" s="73">
        <v>4</v>
      </c>
      <c r="G6260" s="21">
        <v>15</v>
      </c>
      <c r="H6260" s="12">
        <v>0</v>
      </c>
      <c r="I6260" s="12">
        <v>246</v>
      </c>
      <c r="J6260" s="12">
        <v>0</v>
      </c>
      <c r="K6260" s="12">
        <v>0</v>
      </c>
      <c r="L6260" s="12">
        <v>0</v>
      </c>
      <c r="M6260" s="12">
        <v>0</v>
      </c>
      <c r="N6260" s="12">
        <v>0</v>
      </c>
    </row>
    <row r="6261" spans="1:14">
      <c r="A6261" s="20" t="s">
        <v>1669</v>
      </c>
      <c r="B6261" s="12">
        <v>210</v>
      </c>
      <c r="C6261" s="12">
        <v>77</v>
      </c>
      <c r="D6261" s="12" t="s">
        <v>572</v>
      </c>
      <c r="E6261" s="12">
        <v>30</v>
      </c>
      <c r="F6261" s="73">
        <v>4</v>
      </c>
      <c r="G6261" s="21">
        <v>15</v>
      </c>
      <c r="H6261" s="12">
        <v>0</v>
      </c>
      <c r="I6261" s="12">
        <v>246</v>
      </c>
      <c r="J6261" s="12">
        <v>0</v>
      </c>
      <c r="K6261" s="12">
        <v>0</v>
      </c>
      <c r="L6261" s="12">
        <v>0</v>
      </c>
      <c r="M6261" s="12">
        <v>0</v>
      </c>
      <c r="N6261" s="12">
        <v>0</v>
      </c>
    </row>
    <row r="6262" spans="1:14">
      <c r="A6262" s="20" t="s">
        <v>1669</v>
      </c>
      <c r="B6262" s="12">
        <v>210</v>
      </c>
      <c r="C6262" s="12">
        <v>77</v>
      </c>
      <c r="D6262" s="12" t="s">
        <v>579</v>
      </c>
      <c r="E6262" s="12">
        <v>30</v>
      </c>
      <c r="F6262" s="73">
        <v>4</v>
      </c>
      <c r="G6262" s="21">
        <v>15</v>
      </c>
      <c r="H6262" s="12">
        <v>0</v>
      </c>
      <c r="I6262" s="12">
        <v>246</v>
      </c>
      <c r="J6262" s="12">
        <v>0</v>
      </c>
      <c r="K6262" s="12">
        <v>0</v>
      </c>
      <c r="L6262" s="12">
        <v>0</v>
      </c>
      <c r="M6262" s="12">
        <v>0</v>
      </c>
      <c r="N6262" s="12">
        <v>0</v>
      </c>
    </row>
    <row r="6263" spans="1:14">
      <c r="A6263" s="20" t="s">
        <v>1669</v>
      </c>
      <c r="B6263" s="12">
        <v>113</v>
      </c>
      <c r="C6263" s="12">
        <v>94</v>
      </c>
      <c r="D6263" s="12" t="s">
        <v>576</v>
      </c>
      <c r="E6263" s="12">
        <v>30</v>
      </c>
      <c r="F6263" s="73">
        <v>4</v>
      </c>
      <c r="G6263" s="21">
        <v>15</v>
      </c>
      <c r="H6263" s="12">
        <v>0</v>
      </c>
      <c r="I6263" s="12">
        <v>246</v>
      </c>
      <c r="J6263" s="12">
        <v>0</v>
      </c>
      <c r="K6263" s="12">
        <v>0</v>
      </c>
      <c r="L6263" s="12">
        <v>0</v>
      </c>
      <c r="M6263" s="12">
        <v>0</v>
      </c>
      <c r="N6263" s="12">
        <v>0</v>
      </c>
    </row>
    <row r="6264" spans="1:14">
      <c r="A6264" s="20" t="s">
        <v>1669</v>
      </c>
      <c r="B6264" s="12">
        <v>113</v>
      </c>
      <c r="C6264" s="12">
        <v>94</v>
      </c>
      <c r="D6264" s="12" t="s">
        <v>574</v>
      </c>
      <c r="E6264" s="12">
        <v>30</v>
      </c>
      <c r="F6264" s="73">
        <v>4</v>
      </c>
      <c r="G6264" s="21">
        <v>15</v>
      </c>
      <c r="H6264" s="12">
        <v>0</v>
      </c>
      <c r="I6264" s="12">
        <v>246</v>
      </c>
      <c r="J6264" s="12">
        <v>0</v>
      </c>
      <c r="K6264" s="12">
        <v>0</v>
      </c>
      <c r="L6264" s="12">
        <v>0</v>
      </c>
      <c r="M6264" s="12">
        <v>0</v>
      </c>
      <c r="N6264" s="12">
        <v>0</v>
      </c>
    </row>
    <row r="6265" spans="1:14">
      <c r="A6265" s="20" t="s">
        <v>1669</v>
      </c>
      <c r="B6265" s="12">
        <v>113</v>
      </c>
      <c r="C6265" s="12">
        <v>94</v>
      </c>
      <c r="D6265" s="12" t="s">
        <v>587</v>
      </c>
      <c r="E6265" s="12">
        <v>30</v>
      </c>
      <c r="F6265" s="73">
        <v>4</v>
      </c>
      <c r="G6265" s="21">
        <v>15</v>
      </c>
      <c r="H6265" s="12">
        <v>0</v>
      </c>
      <c r="I6265" s="12">
        <v>246</v>
      </c>
      <c r="J6265" s="12">
        <v>0</v>
      </c>
      <c r="K6265" s="12">
        <v>0</v>
      </c>
      <c r="L6265" s="12">
        <v>0</v>
      </c>
      <c r="M6265" s="12">
        <v>0</v>
      </c>
      <c r="N6265" s="12">
        <v>0</v>
      </c>
    </row>
    <row r="6266" spans="1:14">
      <c r="A6266" s="20" t="s">
        <v>1669</v>
      </c>
      <c r="B6266" s="12">
        <v>113</v>
      </c>
      <c r="C6266" s="12">
        <v>94</v>
      </c>
      <c r="D6266" s="12" t="s">
        <v>572</v>
      </c>
      <c r="E6266" s="12">
        <v>30</v>
      </c>
      <c r="F6266" s="73">
        <v>4</v>
      </c>
      <c r="G6266" s="21">
        <v>15</v>
      </c>
      <c r="H6266" s="12">
        <v>0</v>
      </c>
      <c r="I6266" s="12">
        <v>246</v>
      </c>
      <c r="J6266" s="12">
        <v>0</v>
      </c>
      <c r="K6266" s="12">
        <v>0</v>
      </c>
      <c r="L6266" s="12">
        <v>0</v>
      </c>
      <c r="M6266" s="12">
        <v>0</v>
      </c>
      <c r="N6266" s="12">
        <v>0</v>
      </c>
    </row>
    <row r="6267" spans="1:14">
      <c r="A6267" s="20" t="s">
        <v>1669</v>
      </c>
      <c r="B6267" s="12">
        <v>113</v>
      </c>
      <c r="C6267" s="12">
        <v>94</v>
      </c>
      <c r="D6267" s="12" t="s">
        <v>579</v>
      </c>
      <c r="E6267" s="12">
        <v>30</v>
      </c>
      <c r="F6267" s="73">
        <v>4</v>
      </c>
      <c r="G6267" s="21">
        <v>15</v>
      </c>
      <c r="H6267" s="12">
        <v>0</v>
      </c>
      <c r="I6267" s="12">
        <v>246</v>
      </c>
      <c r="J6267" s="12">
        <v>0</v>
      </c>
      <c r="K6267" s="12">
        <v>0</v>
      </c>
      <c r="L6267" s="12">
        <v>0</v>
      </c>
      <c r="M6267" s="12">
        <v>0</v>
      </c>
      <c r="N6267" s="12">
        <v>0</v>
      </c>
    </row>
    <row r="6268" spans="1:14">
      <c r="A6268" s="20" t="s">
        <v>1669</v>
      </c>
      <c r="B6268" s="12">
        <v>88</v>
      </c>
      <c r="C6268" s="12">
        <v>180</v>
      </c>
      <c r="D6268" s="12" t="s">
        <v>576</v>
      </c>
      <c r="E6268" s="12">
        <v>30</v>
      </c>
      <c r="F6268" s="73">
        <v>4</v>
      </c>
      <c r="G6268" s="21">
        <v>15</v>
      </c>
      <c r="H6268" s="12">
        <v>0</v>
      </c>
      <c r="I6268" s="12">
        <v>246</v>
      </c>
      <c r="J6268" s="12">
        <v>0</v>
      </c>
      <c r="K6268" s="12">
        <v>0</v>
      </c>
      <c r="L6268" s="12">
        <v>0</v>
      </c>
      <c r="M6268" s="12">
        <v>0</v>
      </c>
      <c r="N6268" s="12">
        <v>0</v>
      </c>
    </row>
    <row r="6269" spans="1:14">
      <c r="A6269" s="20" t="s">
        <v>1669</v>
      </c>
      <c r="B6269" s="12">
        <v>88</v>
      </c>
      <c r="C6269" s="12">
        <v>180</v>
      </c>
      <c r="D6269" s="12" t="s">
        <v>574</v>
      </c>
      <c r="E6269" s="12">
        <v>30</v>
      </c>
      <c r="F6269" s="73">
        <v>4</v>
      </c>
      <c r="G6269" s="21">
        <v>15</v>
      </c>
      <c r="H6269" s="12">
        <v>0</v>
      </c>
      <c r="I6269" s="12">
        <v>246</v>
      </c>
      <c r="J6269" s="12">
        <v>0</v>
      </c>
      <c r="K6269" s="12">
        <v>0</v>
      </c>
      <c r="L6269" s="12">
        <v>0</v>
      </c>
      <c r="M6269" s="12">
        <v>0</v>
      </c>
      <c r="N6269" s="12">
        <v>0</v>
      </c>
    </row>
    <row r="6270" spans="1:14">
      <c r="A6270" s="20" t="s">
        <v>1669</v>
      </c>
      <c r="B6270" s="12">
        <v>88</v>
      </c>
      <c r="C6270" s="12">
        <v>180</v>
      </c>
      <c r="D6270" s="12" t="s">
        <v>587</v>
      </c>
      <c r="E6270" s="12">
        <v>30</v>
      </c>
      <c r="F6270" s="73">
        <v>4</v>
      </c>
      <c r="G6270" s="21">
        <v>15</v>
      </c>
      <c r="H6270" s="12">
        <v>0</v>
      </c>
      <c r="I6270" s="12">
        <v>246</v>
      </c>
      <c r="J6270" s="12">
        <v>0</v>
      </c>
      <c r="K6270" s="12">
        <v>0</v>
      </c>
      <c r="L6270" s="12">
        <v>0</v>
      </c>
      <c r="M6270" s="12">
        <v>0</v>
      </c>
      <c r="N6270" s="12">
        <v>0</v>
      </c>
    </row>
    <row r="6271" spans="1:14">
      <c r="A6271" s="20" t="s">
        <v>1669</v>
      </c>
      <c r="B6271" s="12">
        <v>88</v>
      </c>
      <c r="C6271" s="12">
        <v>180</v>
      </c>
      <c r="D6271" s="12" t="s">
        <v>572</v>
      </c>
      <c r="E6271" s="12">
        <v>30</v>
      </c>
      <c r="F6271" s="73">
        <v>4</v>
      </c>
      <c r="G6271" s="21">
        <v>15</v>
      </c>
      <c r="H6271" s="12">
        <v>0</v>
      </c>
      <c r="I6271" s="12">
        <v>246</v>
      </c>
      <c r="J6271" s="12">
        <v>0</v>
      </c>
      <c r="K6271" s="12">
        <v>0</v>
      </c>
      <c r="L6271" s="12">
        <v>0</v>
      </c>
      <c r="M6271" s="12">
        <v>0</v>
      </c>
      <c r="N6271" s="12">
        <v>0</v>
      </c>
    </row>
    <row r="6272" spans="1:14">
      <c r="A6272" s="20" t="s">
        <v>1669</v>
      </c>
      <c r="B6272" s="12">
        <v>88</v>
      </c>
      <c r="C6272" s="12">
        <v>180</v>
      </c>
      <c r="D6272" s="12" t="s">
        <v>579</v>
      </c>
      <c r="E6272" s="12">
        <v>30</v>
      </c>
      <c r="F6272" s="73">
        <v>4</v>
      </c>
      <c r="G6272" s="21">
        <v>15</v>
      </c>
      <c r="H6272" s="12">
        <v>0</v>
      </c>
      <c r="I6272" s="12">
        <v>246</v>
      </c>
      <c r="J6272" s="12">
        <v>0</v>
      </c>
      <c r="K6272" s="12">
        <v>0</v>
      </c>
      <c r="L6272" s="12">
        <v>0</v>
      </c>
      <c r="M6272" s="12">
        <v>0</v>
      </c>
      <c r="N6272" s="12">
        <v>0</v>
      </c>
    </row>
    <row r="6274" spans="1:14">
      <c r="A6274" s="11" t="s">
        <v>1657</v>
      </c>
    </row>
    <row r="6275" spans="1:14">
      <c r="A6275" s="20" t="s">
        <v>1670</v>
      </c>
      <c r="B6275" s="12">
        <v>44</v>
      </c>
      <c r="C6275" s="12">
        <v>44</v>
      </c>
      <c r="D6275" s="12" t="s">
        <v>576</v>
      </c>
      <c r="E6275" s="12">
        <v>60</v>
      </c>
      <c r="F6275" s="73">
        <v>10</v>
      </c>
      <c r="G6275" s="73">
        <v>60</v>
      </c>
      <c r="H6275" s="12">
        <v>0</v>
      </c>
      <c r="I6275" s="12">
        <v>246</v>
      </c>
      <c r="J6275" s="12">
        <v>0</v>
      </c>
      <c r="K6275" s="12">
        <v>0</v>
      </c>
      <c r="L6275" s="12">
        <v>0</v>
      </c>
      <c r="M6275" s="12">
        <v>0</v>
      </c>
      <c r="N6275" s="12">
        <v>0</v>
      </c>
    </row>
    <row r="6276" spans="1:14">
      <c r="A6276" s="20" t="s">
        <v>1670</v>
      </c>
      <c r="B6276" s="12">
        <v>44</v>
      </c>
      <c r="C6276" s="12">
        <v>44</v>
      </c>
      <c r="D6276" s="12" t="s">
        <v>574</v>
      </c>
      <c r="E6276" s="12">
        <v>60</v>
      </c>
      <c r="F6276" s="73">
        <v>10</v>
      </c>
      <c r="G6276" s="73">
        <v>60</v>
      </c>
      <c r="H6276" s="12">
        <v>0</v>
      </c>
      <c r="I6276" s="12">
        <v>246</v>
      </c>
      <c r="J6276" s="12">
        <v>0</v>
      </c>
      <c r="K6276" s="12">
        <v>0</v>
      </c>
      <c r="L6276" s="12">
        <v>0</v>
      </c>
      <c r="M6276" s="12">
        <v>0</v>
      </c>
      <c r="N6276" s="12">
        <v>0</v>
      </c>
    </row>
    <row r="6277" spans="1:14">
      <c r="A6277" s="20" t="s">
        <v>1670</v>
      </c>
      <c r="B6277" s="12">
        <v>44</v>
      </c>
      <c r="C6277" s="12">
        <v>44</v>
      </c>
      <c r="D6277" s="12" t="s">
        <v>587</v>
      </c>
      <c r="E6277" s="12">
        <v>60</v>
      </c>
      <c r="F6277" s="73">
        <v>10</v>
      </c>
      <c r="G6277" s="73">
        <v>60</v>
      </c>
      <c r="H6277" s="12">
        <v>0</v>
      </c>
      <c r="I6277" s="12">
        <v>246</v>
      </c>
      <c r="J6277" s="12">
        <v>0</v>
      </c>
      <c r="K6277" s="12">
        <v>0</v>
      </c>
      <c r="L6277" s="12">
        <v>0</v>
      </c>
      <c r="M6277" s="12">
        <v>0</v>
      </c>
      <c r="N6277" s="12">
        <v>0</v>
      </c>
    </row>
    <row r="6278" spans="1:14">
      <c r="A6278" s="20" t="s">
        <v>1670</v>
      </c>
      <c r="B6278" s="12">
        <v>44</v>
      </c>
      <c r="C6278" s="12">
        <v>44</v>
      </c>
      <c r="D6278" s="12" t="s">
        <v>572</v>
      </c>
      <c r="E6278" s="12">
        <v>60</v>
      </c>
      <c r="F6278" s="73">
        <v>10</v>
      </c>
      <c r="G6278" s="73">
        <v>60</v>
      </c>
      <c r="H6278" s="12">
        <v>0</v>
      </c>
      <c r="I6278" s="12">
        <v>246</v>
      </c>
      <c r="J6278" s="12">
        <v>0</v>
      </c>
      <c r="K6278" s="12">
        <v>0</v>
      </c>
      <c r="L6278" s="12">
        <v>0</v>
      </c>
      <c r="M6278" s="12">
        <v>0</v>
      </c>
      <c r="N6278" s="12">
        <v>0</v>
      </c>
    </row>
    <row r="6279" spans="1:14">
      <c r="A6279" s="20" t="s">
        <v>1670</v>
      </c>
      <c r="B6279" s="12">
        <v>44</v>
      </c>
      <c r="C6279" s="12">
        <v>44</v>
      </c>
      <c r="D6279" s="12" t="s">
        <v>579</v>
      </c>
      <c r="E6279" s="12">
        <v>60</v>
      </c>
      <c r="F6279" s="73">
        <v>3</v>
      </c>
      <c r="G6279" s="73">
        <v>60</v>
      </c>
      <c r="H6279" s="12">
        <v>0</v>
      </c>
      <c r="I6279" s="12">
        <v>246</v>
      </c>
      <c r="J6279" s="12">
        <v>0</v>
      </c>
      <c r="K6279" s="12">
        <v>0</v>
      </c>
      <c r="L6279" s="12">
        <v>0</v>
      </c>
      <c r="M6279" s="12">
        <v>0</v>
      </c>
      <c r="N6279" s="12">
        <v>0</v>
      </c>
    </row>
    <row r="6280" spans="1:14">
      <c r="A6280" s="20" t="s">
        <v>1670</v>
      </c>
      <c r="B6280" s="12">
        <v>44</v>
      </c>
      <c r="C6280" s="12">
        <v>44</v>
      </c>
      <c r="D6280" s="12" t="s">
        <v>543</v>
      </c>
      <c r="E6280" s="12">
        <v>60</v>
      </c>
      <c r="F6280" s="73">
        <v>1</v>
      </c>
      <c r="G6280" s="73">
        <v>60</v>
      </c>
      <c r="H6280" s="12">
        <v>0</v>
      </c>
      <c r="I6280" s="12">
        <v>246</v>
      </c>
      <c r="J6280" s="12">
        <v>0</v>
      </c>
      <c r="K6280" s="12">
        <v>0</v>
      </c>
      <c r="L6280" s="12">
        <v>0</v>
      </c>
      <c r="M6280" s="12">
        <v>0</v>
      </c>
      <c r="N6280" s="12">
        <v>0</v>
      </c>
    </row>
    <row r="6281" spans="1:14">
      <c r="A6281" s="20" t="s">
        <v>1670</v>
      </c>
      <c r="B6281" s="12">
        <v>44</v>
      </c>
      <c r="C6281" s="12">
        <v>44</v>
      </c>
      <c r="D6281" s="12" t="s">
        <v>542</v>
      </c>
      <c r="E6281" s="12">
        <v>60</v>
      </c>
      <c r="F6281" s="73">
        <v>1</v>
      </c>
      <c r="G6281" s="73">
        <v>60</v>
      </c>
      <c r="H6281" s="12">
        <v>0</v>
      </c>
      <c r="I6281" s="12">
        <v>246</v>
      </c>
      <c r="J6281" s="12">
        <v>0</v>
      </c>
      <c r="K6281" s="12">
        <v>0</v>
      </c>
      <c r="L6281" s="12">
        <v>0</v>
      </c>
      <c r="M6281" s="12">
        <v>0</v>
      </c>
      <c r="N6281" s="12">
        <v>0</v>
      </c>
    </row>
    <row r="6282" spans="1:14">
      <c r="A6282" s="20" t="s">
        <v>1670</v>
      </c>
      <c r="B6282" s="12">
        <v>44</v>
      </c>
      <c r="C6282" s="12">
        <v>44</v>
      </c>
      <c r="D6282" s="12" t="s">
        <v>575</v>
      </c>
      <c r="E6282" s="12">
        <v>60</v>
      </c>
      <c r="F6282" s="73">
        <v>1</v>
      </c>
      <c r="G6282" s="73">
        <v>60</v>
      </c>
      <c r="H6282" s="12">
        <v>0</v>
      </c>
      <c r="I6282" s="12">
        <v>246</v>
      </c>
      <c r="J6282" s="12">
        <v>0</v>
      </c>
      <c r="K6282" s="12">
        <v>0</v>
      </c>
      <c r="L6282" s="12">
        <v>0</v>
      </c>
      <c r="M6282" s="12">
        <v>0</v>
      </c>
      <c r="N6282" s="12">
        <v>0</v>
      </c>
    </row>
    <row r="6283" spans="1:14">
      <c r="A6283" s="20" t="s">
        <v>1670</v>
      </c>
      <c r="B6283" s="12">
        <v>44</v>
      </c>
      <c r="C6283" s="12">
        <v>44</v>
      </c>
      <c r="D6283" s="12" t="s">
        <v>573</v>
      </c>
      <c r="E6283" s="12">
        <v>60</v>
      </c>
      <c r="F6283" s="73">
        <v>1</v>
      </c>
      <c r="G6283" s="73">
        <v>60</v>
      </c>
      <c r="H6283" s="12">
        <v>0</v>
      </c>
      <c r="I6283" s="12">
        <v>246</v>
      </c>
      <c r="J6283" s="12">
        <v>0</v>
      </c>
      <c r="K6283" s="12">
        <v>0</v>
      </c>
      <c r="L6283" s="12">
        <v>0</v>
      </c>
      <c r="M6283" s="12">
        <v>0</v>
      </c>
      <c r="N6283" s="12">
        <v>0</v>
      </c>
    </row>
    <row r="6284" spans="1:14">
      <c r="A6284" s="20" t="s">
        <v>1670</v>
      </c>
      <c r="B6284" s="12">
        <v>44</v>
      </c>
      <c r="C6284" s="12">
        <v>44</v>
      </c>
      <c r="D6284" s="12" t="s">
        <v>586</v>
      </c>
      <c r="E6284" s="12">
        <v>60</v>
      </c>
      <c r="F6284" s="73">
        <v>1</v>
      </c>
      <c r="G6284" s="73">
        <v>60</v>
      </c>
      <c r="H6284" s="12">
        <v>0</v>
      </c>
      <c r="I6284" s="12">
        <v>246</v>
      </c>
      <c r="J6284" s="12">
        <v>0</v>
      </c>
      <c r="K6284" s="12">
        <v>0</v>
      </c>
      <c r="L6284" s="12">
        <v>0</v>
      </c>
      <c r="M6284" s="12">
        <v>0</v>
      </c>
      <c r="N6284" s="12">
        <v>0</v>
      </c>
    </row>
    <row r="6285" spans="1:14">
      <c r="A6285" s="20" t="s">
        <v>1670</v>
      </c>
      <c r="B6285" s="12">
        <v>44</v>
      </c>
      <c r="C6285" s="12">
        <v>44</v>
      </c>
      <c r="D6285" s="12" t="s">
        <v>571</v>
      </c>
      <c r="E6285" s="12">
        <v>60</v>
      </c>
      <c r="F6285" s="73">
        <v>1</v>
      </c>
      <c r="G6285" s="73">
        <v>60</v>
      </c>
      <c r="H6285" s="12">
        <v>0</v>
      </c>
      <c r="I6285" s="12">
        <v>246</v>
      </c>
      <c r="J6285" s="12">
        <v>0</v>
      </c>
      <c r="K6285" s="12">
        <v>0</v>
      </c>
      <c r="L6285" s="12">
        <v>0</v>
      </c>
      <c r="M6285" s="12">
        <v>0</v>
      </c>
      <c r="N6285" s="12">
        <v>0</v>
      </c>
    </row>
    <row r="6286" spans="1:14" s="18" customFormat="1">
      <c r="A6286" s="17" t="s">
        <v>1670</v>
      </c>
      <c r="B6286" s="18">
        <v>44</v>
      </c>
      <c r="C6286" s="18">
        <v>44</v>
      </c>
      <c r="D6286" s="18" t="s">
        <v>1101</v>
      </c>
      <c r="E6286" s="18">
        <v>60</v>
      </c>
      <c r="F6286" s="29">
        <v>4</v>
      </c>
      <c r="G6286" s="29">
        <v>30</v>
      </c>
      <c r="H6286" s="18">
        <v>0</v>
      </c>
      <c r="I6286" s="18">
        <v>249</v>
      </c>
      <c r="J6286" s="18">
        <v>0</v>
      </c>
      <c r="K6286" s="18">
        <v>0</v>
      </c>
      <c r="L6286" s="12">
        <v>0</v>
      </c>
      <c r="M6286" s="12">
        <v>0</v>
      </c>
      <c r="N6286" s="12">
        <v>0</v>
      </c>
    </row>
    <row r="6287" spans="1:14" s="18" customFormat="1">
      <c r="A6287" s="17" t="s">
        <v>1670</v>
      </c>
      <c r="B6287" s="18">
        <v>44</v>
      </c>
      <c r="C6287" s="18">
        <v>44</v>
      </c>
      <c r="D6287" s="18" t="s">
        <v>1579</v>
      </c>
      <c r="E6287" s="18">
        <v>60</v>
      </c>
      <c r="F6287" s="29">
        <v>1</v>
      </c>
      <c r="G6287" s="29">
        <v>60</v>
      </c>
      <c r="H6287" s="18">
        <v>0</v>
      </c>
      <c r="I6287" s="18">
        <v>249</v>
      </c>
      <c r="J6287" s="18">
        <v>0</v>
      </c>
      <c r="K6287" s="18">
        <v>0</v>
      </c>
      <c r="L6287" s="12">
        <v>0</v>
      </c>
      <c r="M6287" s="12">
        <v>0</v>
      </c>
      <c r="N6287" s="12">
        <v>0</v>
      </c>
    </row>
    <row r="6288" spans="1:14" s="18" customFormat="1">
      <c r="A6288" s="17" t="s">
        <v>1670</v>
      </c>
      <c r="B6288" s="18">
        <v>44</v>
      </c>
      <c r="C6288" s="18">
        <v>44</v>
      </c>
      <c r="D6288" s="18" t="s">
        <v>1614</v>
      </c>
      <c r="E6288" s="18">
        <v>60</v>
      </c>
      <c r="F6288" s="29">
        <v>2</v>
      </c>
      <c r="G6288" s="29">
        <v>60</v>
      </c>
      <c r="H6288" s="18">
        <v>0</v>
      </c>
      <c r="I6288" s="18">
        <v>249</v>
      </c>
      <c r="J6288" s="18">
        <v>0</v>
      </c>
      <c r="K6288" s="18">
        <v>0</v>
      </c>
      <c r="L6288" s="12">
        <v>0</v>
      </c>
      <c r="M6288" s="12">
        <v>0</v>
      </c>
      <c r="N6288" s="12">
        <v>0</v>
      </c>
    </row>
    <row r="6289" spans="1:14" s="18" customFormat="1">
      <c r="A6289" s="17" t="s">
        <v>1670</v>
      </c>
      <c r="B6289" s="18">
        <v>44</v>
      </c>
      <c r="C6289" s="18">
        <v>44</v>
      </c>
      <c r="D6289" s="18" t="s">
        <v>1653</v>
      </c>
      <c r="E6289" s="18">
        <v>60</v>
      </c>
      <c r="F6289" s="29">
        <v>2</v>
      </c>
      <c r="G6289" s="29">
        <v>60</v>
      </c>
      <c r="H6289" s="18">
        <v>0</v>
      </c>
      <c r="I6289" s="18">
        <v>249</v>
      </c>
      <c r="J6289" s="18">
        <v>0</v>
      </c>
      <c r="K6289" s="18">
        <v>0</v>
      </c>
      <c r="L6289" s="12">
        <v>0</v>
      </c>
      <c r="M6289" s="12">
        <v>0</v>
      </c>
      <c r="N6289" s="12">
        <v>0</v>
      </c>
    </row>
    <row r="6290" spans="1:14" s="18" customFormat="1">
      <c r="A6290" s="17" t="s">
        <v>1670</v>
      </c>
      <c r="B6290" s="18">
        <v>44</v>
      </c>
      <c r="C6290" s="18">
        <v>44</v>
      </c>
      <c r="D6290" s="18" t="s">
        <v>1654</v>
      </c>
      <c r="E6290" s="18">
        <v>60</v>
      </c>
      <c r="F6290" s="29">
        <v>1</v>
      </c>
      <c r="G6290" s="29">
        <v>60</v>
      </c>
      <c r="H6290" s="18">
        <v>0</v>
      </c>
      <c r="I6290" s="18">
        <v>249</v>
      </c>
      <c r="J6290" s="18">
        <v>0</v>
      </c>
      <c r="K6290" s="18">
        <v>0</v>
      </c>
      <c r="L6290" s="12">
        <v>0</v>
      </c>
      <c r="M6290" s="12">
        <v>0</v>
      </c>
      <c r="N6290" s="12">
        <v>0</v>
      </c>
    </row>
    <row r="6291" spans="1:14">
      <c r="A6291" s="20" t="s">
        <v>1670</v>
      </c>
      <c r="B6291" s="12">
        <v>70</v>
      </c>
      <c r="C6291" s="12">
        <v>26</v>
      </c>
      <c r="D6291" s="12" t="s">
        <v>576</v>
      </c>
      <c r="E6291" s="12">
        <v>20</v>
      </c>
      <c r="F6291" s="73">
        <v>4</v>
      </c>
      <c r="G6291" s="21">
        <v>15</v>
      </c>
      <c r="H6291" s="12">
        <v>0</v>
      </c>
      <c r="I6291" s="12">
        <v>246</v>
      </c>
      <c r="J6291" s="12">
        <v>0</v>
      </c>
      <c r="K6291" s="12">
        <v>0</v>
      </c>
      <c r="L6291" s="12">
        <v>0</v>
      </c>
      <c r="M6291" s="12">
        <v>0</v>
      </c>
      <c r="N6291" s="12">
        <v>0</v>
      </c>
    </row>
    <row r="6292" spans="1:14">
      <c r="A6292" s="20" t="s">
        <v>1670</v>
      </c>
      <c r="B6292" s="12">
        <v>70</v>
      </c>
      <c r="C6292" s="12">
        <v>26</v>
      </c>
      <c r="D6292" s="12" t="s">
        <v>574</v>
      </c>
      <c r="E6292" s="12">
        <v>20</v>
      </c>
      <c r="F6292" s="73">
        <v>4</v>
      </c>
      <c r="G6292" s="21">
        <v>15</v>
      </c>
      <c r="H6292" s="12">
        <v>0</v>
      </c>
      <c r="I6292" s="12">
        <v>246</v>
      </c>
      <c r="J6292" s="12">
        <v>0</v>
      </c>
      <c r="K6292" s="12">
        <v>0</v>
      </c>
      <c r="L6292" s="12">
        <v>0</v>
      </c>
      <c r="M6292" s="12">
        <v>0</v>
      </c>
      <c r="N6292" s="12">
        <v>0</v>
      </c>
    </row>
    <row r="6293" spans="1:14">
      <c r="A6293" s="20" t="s">
        <v>1670</v>
      </c>
      <c r="B6293" s="12">
        <v>70</v>
      </c>
      <c r="C6293" s="12">
        <v>26</v>
      </c>
      <c r="D6293" s="12" t="s">
        <v>587</v>
      </c>
      <c r="E6293" s="12">
        <v>20</v>
      </c>
      <c r="F6293" s="73">
        <v>4</v>
      </c>
      <c r="G6293" s="21">
        <v>15</v>
      </c>
      <c r="H6293" s="12">
        <v>0</v>
      </c>
      <c r="I6293" s="12">
        <v>246</v>
      </c>
      <c r="J6293" s="12">
        <v>0</v>
      </c>
      <c r="K6293" s="12">
        <v>0</v>
      </c>
      <c r="L6293" s="12">
        <v>0</v>
      </c>
      <c r="M6293" s="12">
        <v>0</v>
      </c>
      <c r="N6293" s="12">
        <v>0</v>
      </c>
    </row>
    <row r="6294" spans="1:14">
      <c r="A6294" s="20" t="s">
        <v>1670</v>
      </c>
      <c r="B6294" s="12">
        <v>70</v>
      </c>
      <c r="C6294" s="12">
        <v>26</v>
      </c>
      <c r="D6294" s="12" t="s">
        <v>572</v>
      </c>
      <c r="E6294" s="12">
        <v>20</v>
      </c>
      <c r="F6294" s="73">
        <v>4</v>
      </c>
      <c r="G6294" s="21">
        <v>15</v>
      </c>
      <c r="H6294" s="12">
        <v>0</v>
      </c>
      <c r="I6294" s="12">
        <v>246</v>
      </c>
      <c r="J6294" s="12">
        <v>0</v>
      </c>
      <c r="K6294" s="12">
        <v>0</v>
      </c>
      <c r="L6294" s="12">
        <v>0</v>
      </c>
      <c r="M6294" s="12">
        <v>0</v>
      </c>
      <c r="N6294" s="12">
        <v>0</v>
      </c>
    </row>
    <row r="6295" spans="1:14">
      <c r="A6295" s="20" t="s">
        <v>1670</v>
      </c>
      <c r="B6295" s="12">
        <v>22</v>
      </c>
      <c r="C6295" s="12">
        <v>23</v>
      </c>
      <c r="D6295" s="12" t="s">
        <v>576</v>
      </c>
      <c r="E6295" s="12">
        <v>20</v>
      </c>
      <c r="F6295" s="73">
        <v>4</v>
      </c>
      <c r="G6295" s="21">
        <v>15</v>
      </c>
      <c r="H6295" s="12">
        <v>0</v>
      </c>
      <c r="I6295" s="12">
        <v>246</v>
      </c>
      <c r="J6295" s="12">
        <v>0</v>
      </c>
      <c r="K6295" s="12">
        <v>0</v>
      </c>
      <c r="L6295" s="12">
        <v>0</v>
      </c>
      <c r="M6295" s="12">
        <v>0</v>
      </c>
      <c r="N6295" s="12">
        <v>0</v>
      </c>
    </row>
    <row r="6296" spans="1:14">
      <c r="A6296" s="20" t="s">
        <v>1670</v>
      </c>
      <c r="B6296" s="12">
        <v>22</v>
      </c>
      <c r="C6296" s="12">
        <v>23</v>
      </c>
      <c r="D6296" s="12" t="s">
        <v>574</v>
      </c>
      <c r="E6296" s="12">
        <v>20</v>
      </c>
      <c r="F6296" s="73">
        <v>4</v>
      </c>
      <c r="G6296" s="21">
        <v>15</v>
      </c>
      <c r="H6296" s="12">
        <v>0</v>
      </c>
      <c r="I6296" s="12">
        <v>246</v>
      </c>
      <c r="J6296" s="12">
        <v>0</v>
      </c>
      <c r="K6296" s="12">
        <v>0</v>
      </c>
      <c r="L6296" s="12">
        <v>0</v>
      </c>
      <c r="M6296" s="12">
        <v>0</v>
      </c>
      <c r="N6296" s="12">
        <v>0</v>
      </c>
    </row>
    <row r="6297" spans="1:14">
      <c r="A6297" s="20" t="s">
        <v>1670</v>
      </c>
      <c r="B6297" s="12">
        <v>22</v>
      </c>
      <c r="C6297" s="12">
        <v>23</v>
      </c>
      <c r="D6297" s="12" t="s">
        <v>587</v>
      </c>
      <c r="E6297" s="12">
        <v>20</v>
      </c>
      <c r="F6297" s="73">
        <v>4</v>
      </c>
      <c r="G6297" s="21">
        <v>15</v>
      </c>
      <c r="H6297" s="12">
        <v>0</v>
      </c>
      <c r="I6297" s="12">
        <v>246</v>
      </c>
      <c r="J6297" s="12">
        <v>0</v>
      </c>
      <c r="K6297" s="12">
        <v>0</v>
      </c>
      <c r="L6297" s="12">
        <v>0</v>
      </c>
      <c r="M6297" s="12">
        <v>0</v>
      </c>
      <c r="N6297" s="12">
        <v>0</v>
      </c>
    </row>
    <row r="6298" spans="1:14">
      <c r="A6298" s="20" t="s">
        <v>1670</v>
      </c>
      <c r="B6298" s="12">
        <v>22</v>
      </c>
      <c r="C6298" s="12">
        <v>23</v>
      </c>
      <c r="D6298" s="12" t="s">
        <v>572</v>
      </c>
      <c r="E6298" s="12">
        <v>20</v>
      </c>
      <c r="F6298" s="73">
        <v>4</v>
      </c>
      <c r="G6298" s="21">
        <v>15</v>
      </c>
      <c r="H6298" s="12">
        <v>0</v>
      </c>
      <c r="I6298" s="12">
        <v>246</v>
      </c>
      <c r="J6298" s="12">
        <v>0</v>
      </c>
      <c r="K6298" s="12">
        <v>0</v>
      </c>
      <c r="L6298" s="12">
        <v>0</v>
      </c>
      <c r="M6298" s="12">
        <v>0</v>
      </c>
      <c r="N6298" s="12">
        <v>0</v>
      </c>
    </row>
    <row r="6299" spans="1:14">
      <c r="A6299" s="20" t="s">
        <v>1670</v>
      </c>
      <c r="B6299" s="12">
        <v>34</v>
      </c>
      <c r="C6299" s="12">
        <v>68</v>
      </c>
      <c r="D6299" s="12" t="s">
        <v>576</v>
      </c>
      <c r="E6299" s="12">
        <v>20</v>
      </c>
      <c r="F6299" s="73">
        <v>4</v>
      </c>
      <c r="G6299" s="21">
        <v>15</v>
      </c>
      <c r="H6299" s="12">
        <v>0</v>
      </c>
      <c r="I6299" s="12">
        <v>246</v>
      </c>
      <c r="J6299" s="12">
        <v>0</v>
      </c>
      <c r="K6299" s="12">
        <v>0</v>
      </c>
      <c r="L6299" s="12">
        <v>0</v>
      </c>
      <c r="M6299" s="12">
        <v>0</v>
      </c>
      <c r="N6299" s="12">
        <v>0</v>
      </c>
    </row>
    <row r="6300" spans="1:14">
      <c r="A6300" s="20" t="s">
        <v>1670</v>
      </c>
      <c r="B6300" s="12">
        <v>34</v>
      </c>
      <c r="C6300" s="12">
        <v>68</v>
      </c>
      <c r="D6300" s="12" t="s">
        <v>574</v>
      </c>
      <c r="E6300" s="12">
        <v>20</v>
      </c>
      <c r="F6300" s="73">
        <v>4</v>
      </c>
      <c r="G6300" s="21">
        <v>15</v>
      </c>
      <c r="H6300" s="12">
        <v>0</v>
      </c>
      <c r="I6300" s="12">
        <v>246</v>
      </c>
      <c r="J6300" s="12">
        <v>0</v>
      </c>
      <c r="K6300" s="12">
        <v>0</v>
      </c>
      <c r="L6300" s="12">
        <v>0</v>
      </c>
      <c r="M6300" s="12">
        <v>0</v>
      </c>
      <c r="N6300" s="12">
        <v>0</v>
      </c>
    </row>
    <row r="6301" spans="1:14">
      <c r="A6301" s="20" t="s">
        <v>1670</v>
      </c>
      <c r="B6301" s="12">
        <v>34</v>
      </c>
      <c r="C6301" s="12">
        <v>68</v>
      </c>
      <c r="D6301" s="12" t="s">
        <v>587</v>
      </c>
      <c r="E6301" s="12">
        <v>20</v>
      </c>
      <c r="F6301" s="73">
        <v>4</v>
      </c>
      <c r="G6301" s="21">
        <v>15</v>
      </c>
      <c r="H6301" s="12">
        <v>0</v>
      </c>
      <c r="I6301" s="12">
        <v>246</v>
      </c>
      <c r="J6301" s="12">
        <v>0</v>
      </c>
      <c r="K6301" s="12">
        <v>0</v>
      </c>
      <c r="L6301" s="12">
        <v>0</v>
      </c>
      <c r="M6301" s="12">
        <v>0</v>
      </c>
      <c r="N6301" s="12">
        <v>0</v>
      </c>
    </row>
    <row r="6302" spans="1:14">
      <c r="A6302" s="20" t="s">
        <v>1670</v>
      </c>
      <c r="B6302" s="12">
        <v>34</v>
      </c>
      <c r="C6302" s="12">
        <v>68</v>
      </c>
      <c r="D6302" s="12" t="s">
        <v>572</v>
      </c>
      <c r="E6302" s="12">
        <v>20</v>
      </c>
      <c r="F6302" s="73">
        <v>4</v>
      </c>
      <c r="G6302" s="21">
        <v>15</v>
      </c>
      <c r="H6302" s="12">
        <v>0</v>
      </c>
      <c r="I6302" s="12">
        <v>246</v>
      </c>
      <c r="J6302" s="12">
        <v>0</v>
      </c>
      <c r="K6302" s="12">
        <v>0</v>
      </c>
      <c r="L6302" s="12">
        <v>0</v>
      </c>
      <c r="M6302" s="12">
        <v>0</v>
      </c>
      <c r="N6302" s="12">
        <v>0</v>
      </c>
    </row>
    <row r="6304" spans="1:14">
      <c r="A6304" s="11" t="s">
        <v>1671</v>
      </c>
    </row>
    <row r="6305" spans="1:14">
      <c r="A6305" s="20" t="s">
        <v>1672</v>
      </c>
      <c r="B6305" s="12">
        <v>32</v>
      </c>
      <c r="C6305" s="12">
        <v>31</v>
      </c>
      <c r="D6305" s="12" t="s">
        <v>576</v>
      </c>
      <c r="E6305" s="12">
        <v>80</v>
      </c>
      <c r="F6305" s="73">
        <v>4</v>
      </c>
      <c r="G6305" s="21">
        <v>60</v>
      </c>
      <c r="H6305" s="12">
        <v>0</v>
      </c>
      <c r="I6305" s="12">
        <v>246</v>
      </c>
      <c r="J6305" s="12">
        <v>0</v>
      </c>
      <c r="K6305" s="12">
        <v>0</v>
      </c>
      <c r="L6305" s="12">
        <v>0</v>
      </c>
      <c r="M6305" s="12">
        <v>0</v>
      </c>
      <c r="N6305" s="12">
        <v>0</v>
      </c>
    </row>
    <row r="6306" spans="1:14">
      <c r="A6306" s="20" t="s">
        <v>1673</v>
      </c>
      <c r="B6306" s="12">
        <v>32</v>
      </c>
      <c r="C6306" s="12">
        <v>31</v>
      </c>
      <c r="D6306" s="12" t="s">
        <v>574</v>
      </c>
      <c r="E6306" s="12">
        <v>80</v>
      </c>
      <c r="F6306" s="73">
        <v>4</v>
      </c>
      <c r="G6306" s="21">
        <v>60</v>
      </c>
      <c r="H6306" s="12">
        <v>0</v>
      </c>
      <c r="I6306" s="12">
        <v>246</v>
      </c>
      <c r="J6306" s="12">
        <v>0</v>
      </c>
      <c r="K6306" s="12">
        <v>0</v>
      </c>
      <c r="L6306" s="12">
        <v>0</v>
      </c>
      <c r="M6306" s="12">
        <v>0</v>
      </c>
      <c r="N6306" s="12">
        <v>0</v>
      </c>
    </row>
    <row r="6307" spans="1:14">
      <c r="A6307" s="20" t="s">
        <v>1673</v>
      </c>
      <c r="B6307" s="12">
        <v>32</v>
      </c>
      <c r="C6307" s="12">
        <v>31</v>
      </c>
      <c r="D6307" s="12" t="s">
        <v>579</v>
      </c>
      <c r="E6307" s="12">
        <v>80</v>
      </c>
      <c r="F6307" s="73">
        <v>4</v>
      </c>
      <c r="G6307" s="21">
        <v>60</v>
      </c>
      <c r="H6307" s="12">
        <v>0</v>
      </c>
      <c r="I6307" s="12">
        <v>246</v>
      </c>
      <c r="J6307" s="12">
        <v>0</v>
      </c>
      <c r="K6307" s="12">
        <v>0</v>
      </c>
      <c r="L6307" s="12">
        <v>0</v>
      </c>
      <c r="M6307" s="12">
        <v>0</v>
      </c>
      <c r="N6307" s="12">
        <v>0</v>
      </c>
    </row>
    <row r="6308" spans="1:14">
      <c r="A6308" s="20" t="s">
        <v>1673</v>
      </c>
      <c r="B6308" s="12">
        <v>32</v>
      </c>
      <c r="C6308" s="12">
        <v>31</v>
      </c>
      <c r="D6308" s="12" t="s">
        <v>572</v>
      </c>
      <c r="E6308" s="12">
        <v>80</v>
      </c>
      <c r="F6308" s="73">
        <v>4</v>
      </c>
      <c r="G6308" s="21">
        <v>60</v>
      </c>
      <c r="H6308" s="12">
        <v>0</v>
      </c>
      <c r="I6308" s="12">
        <v>246</v>
      </c>
      <c r="J6308" s="12">
        <v>0</v>
      </c>
      <c r="K6308" s="12">
        <v>0</v>
      </c>
      <c r="L6308" s="12">
        <v>0</v>
      </c>
      <c r="M6308" s="12">
        <v>0</v>
      </c>
      <c r="N6308" s="12">
        <v>0</v>
      </c>
    </row>
    <row r="6309" spans="1:14">
      <c r="A6309" s="20" t="s">
        <v>1673</v>
      </c>
      <c r="B6309" s="12">
        <v>25</v>
      </c>
      <c r="C6309" s="12">
        <v>26</v>
      </c>
      <c r="D6309" s="12" t="s">
        <v>577</v>
      </c>
      <c r="E6309" s="12">
        <v>80</v>
      </c>
      <c r="F6309" s="73">
        <v>4</v>
      </c>
      <c r="G6309" s="21">
        <v>60</v>
      </c>
      <c r="H6309" s="12">
        <v>0</v>
      </c>
      <c r="I6309" s="12">
        <v>246</v>
      </c>
      <c r="J6309" s="12">
        <v>0</v>
      </c>
      <c r="K6309" s="12">
        <v>0</v>
      </c>
      <c r="L6309" s="12">
        <v>0</v>
      </c>
      <c r="M6309" s="12">
        <v>0</v>
      </c>
      <c r="N6309" s="12">
        <v>0</v>
      </c>
    </row>
    <row r="6310" spans="1:14">
      <c r="A6310" s="20" t="s">
        <v>1673</v>
      </c>
      <c r="B6310" s="12">
        <v>32</v>
      </c>
      <c r="C6310" s="12">
        <v>31</v>
      </c>
      <c r="D6310" s="12" t="s">
        <v>543</v>
      </c>
      <c r="E6310" s="12">
        <v>80</v>
      </c>
      <c r="F6310" s="73">
        <v>4</v>
      </c>
      <c r="G6310" s="21">
        <v>60</v>
      </c>
      <c r="H6310" s="12">
        <v>0</v>
      </c>
      <c r="I6310" s="12">
        <v>246</v>
      </c>
      <c r="J6310" s="12">
        <v>0</v>
      </c>
      <c r="K6310" s="12">
        <v>0</v>
      </c>
      <c r="L6310" s="12">
        <v>0</v>
      </c>
      <c r="M6310" s="12">
        <v>0</v>
      </c>
      <c r="N6310" s="12">
        <v>0</v>
      </c>
    </row>
    <row r="6311" spans="1:14">
      <c r="A6311" s="20" t="s">
        <v>1673</v>
      </c>
      <c r="B6311" s="12">
        <v>32</v>
      </c>
      <c r="C6311" s="12">
        <v>31</v>
      </c>
      <c r="D6311" s="12" t="s">
        <v>542</v>
      </c>
      <c r="E6311" s="12">
        <v>80</v>
      </c>
      <c r="F6311" s="73">
        <v>4</v>
      </c>
      <c r="G6311" s="21">
        <v>60</v>
      </c>
      <c r="H6311" s="12">
        <v>0</v>
      </c>
      <c r="I6311" s="12">
        <v>246</v>
      </c>
      <c r="J6311" s="12">
        <v>0</v>
      </c>
      <c r="K6311" s="12">
        <v>0</v>
      </c>
      <c r="L6311" s="12">
        <v>0</v>
      </c>
      <c r="M6311" s="12">
        <v>0</v>
      </c>
      <c r="N6311" s="12">
        <v>0</v>
      </c>
    </row>
    <row r="6312" spans="1:14">
      <c r="A6312" s="20" t="s">
        <v>1673</v>
      </c>
      <c r="B6312" s="12">
        <v>32</v>
      </c>
      <c r="C6312" s="12">
        <v>31</v>
      </c>
      <c r="D6312" s="12" t="s">
        <v>568</v>
      </c>
      <c r="E6312" s="12">
        <v>80</v>
      </c>
      <c r="F6312" s="73">
        <v>4</v>
      </c>
      <c r="G6312" s="21">
        <v>60</v>
      </c>
      <c r="H6312" s="12">
        <v>0</v>
      </c>
      <c r="I6312" s="12">
        <v>246</v>
      </c>
      <c r="J6312" s="12">
        <v>0</v>
      </c>
      <c r="K6312" s="12">
        <v>0</v>
      </c>
      <c r="L6312" s="12">
        <v>0</v>
      </c>
      <c r="M6312" s="12">
        <v>0</v>
      </c>
      <c r="N6312" s="12">
        <v>0</v>
      </c>
    </row>
    <row r="6313" spans="1:14">
      <c r="A6313" s="20" t="s">
        <v>1673</v>
      </c>
      <c r="B6313" s="12">
        <v>32</v>
      </c>
      <c r="C6313" s="12">
        <v>31</v>
      </c>
      <c r="D6313" s="12" t="s">
        <v>566</v>
      </c>
      <c r="E6313" s="12">
        <v>80</v>
      </c>
      <c r="F6313" s="73">
        <v>4</v>
      </c>
      <c r="G6313" s="21">
        <v>60</v>
      </c>
      <c r="H6313" s="12">
        <v>0</v>
      </c>
      <c r="I6313" s="12">
        <v>246</v>
      </c>
      <c r="J6313" s="12">
        <v>0</v>
      </c>
      <c r="K6313" s="12">
        <v>0</v>
      </c>
      <c r="L6313" s="12">
        <v>0</v>
      </c>
      <c r="M6313" s="12">
        <v>0</v>
      </c>
      <c r="N6313" s="12">
        <v>0</v>
      </c>
    </row>
    <row r="6314" spans="1:14">
      <c r="A6314" s="20" t="s">
        <v>1673</v>
      </c>
      <c r="B6314" s="12">
        <v>32</v>
      </c>
      <c r="C6314" s="12">
        <v>31</v>
      </c>
      <c r="D6314" s="12" t="s">
        <v>1495</v>
      </c>
      <c r="E6314" s="12">
        <v>80</v>
      </c>
      <c r="F6314" s="73">
        <v>4</v>
      </c>
      <c r="G6314" s="21">
        <v>60</v>
      </c>
      <c r="H6314" s="12">
        <v>0</v>
      </c>
      <c r="I6314" s="12">
        <v>246</v>
      </c>
      <c r="J6314" s="12">
        <v>0</v>
      </c>
      <c r="K6314" s="12">
        <v>0</v>
      </c>
      <c r="L6314" s="12">
        <v>0</v>
      </c>
      <c r="M6314" s="12">
        <v>0</v>
      </c>
      <c r="N6314" s="12">
        <v>0</v>
      </c>
    </row>
    <row r="6315" spans="1:14">
      <c r="A6315" s="20" t="s">
        <v>1673</v>
      </c>
      <c r="B6315" s="12">
        <v>32</v>
      </c>
      <c r="C6315" s="12">
        <v>31</v>
      </c>
      <c r="D6315" s="12" t="s">
        <v>1626</v>
      </c>
      <c r="E6315" s="12">
        <v>80</v>
      </c>
      <c r="F6315" s="73">
        <v>1</v>
      </c>
      <c r="G6315" s="21">
        <v>60</v>
      </c>
      <c r="H6315" s="12">
        <v>0</v>
      </c>
      <c r="I6315" s="12">
        <v>246</v>
      </c>
      <c r="J6315" s="12">
        <v>0</v>
      </c>
      <c r="K6315" s="12">
        <v>0</v>
      </c>
      <c r="L6315" s="12">
        <v>0</v>
      </c>
      <c r="M6315" s="12">
        <v>0</v>
      </c>
      <c r="N6315" s="12">
        <v>0</v>
      </c>
    </row>
    <row r="6316" spans="1:14">
      <c r="A6316" s="20" t="s">
        <v>1673</v>
      </c>
      <c r="B6316" s="12">
        <v>32</v>
      </c>
      <c r="C6316" s="12">
        <v>31</v>
      </c>
      <c r="D6316" s="12" t="s">
        <v>1629</v>
      </c>
      <c r="E6316" s="12">
        <v>80</v>
      </c>
      <c r="F6316" s="73">
        <v>1</v>
      </c>
      <c r="G6316" s="21">
        <v>60</v>
      </c>
      <c r="H6316" s="12">
        <v>0</v>
      </c>
      <c r="I6316" s="12">
        <v>246</v>
      </c>
      <c r="J6316" s="12">
        <v>0</v>
      </c>
      <c r="K6316" s="12">
        <v>0</v>
      </c>
      <c r="L6316" s="12">
        <v>0</v>
      </c>
      <c r="M6316" s="12">
        <v>0</v>
      </c>
      <c r="N6316" s="12">
        <v>0</v>
      </c>
    </row>
    <row r="6317" spans="1:14">
      <c r="A6317" s="20" t="s">
        <v>1673</v>
      </c>
      <c r="B6317" s="12">
        <v>32</v>
      </c>
      <c r="C6317" s="12">
        <v>31</v>
      </c>
      <c r="D6317" s="12" t="s">
        <v>1496</v>
      </c>
      <c r="E6317" s="12">
        <v>80</v>
      </c>
      <c r="F6317" s="73">
        <v>1</v>
      </c>
      <c r="G6317" s="21">
        <v>60</v>
      </c>
      <c r="H6317" s="12">
        <v>0</v>
      </c>
      <c r="I6317" s="12">
        <v>246</v>
      </c>
      <c r="J6317" s="12">
        <v>0</v>
      </c>
      <c r="K6317" s="12">
        <v>0</v>
      </c>
      <c r="L6317" s="12">
        <v>0</v>
      </c>
      <c r="M6317" s="12">
        <v>0</v>
      </c>
      <c r="N6317" s="12">
        <v>0</v>
      </c>
    </row>
    <row r="6318" spans="1:14">
      <c r="A6318" s="20" t="s">
        <v>1673</v>
      </c>
      <c r="B6318" s="12">
        <v>32</v>
      </c>
      <c r="C6318" s="12">
        <v>31</v>
      </c>
      <c r="D6318" s="12" t="s">
        <v>1497</v>
      </c>
      <c r="E6318" s="12">
        <v>80</v>
      </c>
      <c r="F6318" s="73">
        <v>1</v>
      </c>
      <c r="G6318" s="21">
        <v>60</v>
      </c>
      <c r="H6318" s="12">
        <v>0</v>
      </c>
      <c r="I6318" s="12">
        <v>246</v>
      </c>
      <c r="J6318" s="12">
        <v>0</v>
      </c>
      <c r="K6318" s="12">
        <v>0</v>
      </c>
      <c r="L6318" s="12">
        <v>0</v>
      </c>
      <c r="M6318" s="12">
        <v>0</v>
      </c>
      <c r="N6318" s="12">
        <v>0</v>
      </c>
    </row>
    <row r="6319" spans="1:14">
      <c r="A6319" s="20" t="s">
        <v>1673</v>
      </c>
      <c r="B6319" s="12">
        <v>32</v>
      </c>
      <c r="C6319" s="12">
        <v>31</v>
      </c>
      <c r="D6319" s="12" t="s">
        <v>1498</v>
      </c>
      <c r="E6319" s="12">
        <v>80</v>
      </c>
      <c r="F6319" s="73">
        <v>1</v>
      </c>
      <c r="G6319" s="21">
        <v>60</v>
      </c>
      <c r="H6319" s="12">
        <v>0</v>
      </c>
      <c r="I6319" s="12">
        <v>246</v>
      </c>
      <c r="J6319" s="12">
        <v>0</v>
      </c>
      <c r="K6319" s="12">
        <v>0</v>
      </c>
      <c r="L6319" s="12">
        <v>0</v>
      </c>
      <c r="M6319" s="12">
        <v>0</v>
      </c>
      <c r="N6319" s="12">
        <v>0</v>
      </c>
    </row>
    <row r="6320" spans="1:14" s="18" customFormat="1">
      <c r="A6320" s="17" t="s">
        <v>1673</v>
      </c>
      <c r="B6320" s="18">
        <v>32</v>
      </c>
      <c r="C6320" s="18">
        <v>31</v>
      </c>
      <c r="D6320" s="18" t="s">
        <v>1506</v>
      </c>
      <c r="E6320" s="18">
        <v>100</v>
      </c>
      <c r="F6320" s="29">
        <v>10</v>
      </c>
      <c r="G6320" s="29">
        <v>60</v>
      </c>
      <c r="H6320" s="18">
        <v>0</v>
      </c>
      <c r="I6320" s="18">
        <v>246</v>
      </c>
      <c r="J6320" s="18">
        <v>0</v>
      </c>
      <c r="K6320" s="18">
        <v>0</v>
      </c>
      <c r="L6320" s="12">
        <v>0</v>
      </c>
      <c r="M6320" s="12">
        <v>0</v>
      </c>
      <c r="N6320" s="12">
        <v>0</v>
      </c>
    </row>
    <row r="6321" spans="1:14" s="18" customFormat="1">
      <c r="A6321" s="17" t="s">
        <v>1673</v>
      </c>
      <c r="B6321" s="18">
        <v>32</v>
      </c>
      <c r="C6321" s="18">
        <v>31</v>
      </c>
      <c r="D6321" s="18" t="s">
        <v>1505</v>
      </c>
      <c r="E6321" s="18">
        <v>100</v>
      </c>
      <c r="F6321" s="29">
        <v>10</v>
      </c>
      <c r="G6321" s="29">
        <v>60</v>
      </c>
      <c r="H6321" s="18">
        <v>0</v>
      </c>
      <c r="I6321" s="18">
        <v>246</v>
      </c>
      <c r="J6321" s="18">
        <v>0</v>
      </c>
      <c r="K6321" s="18">
        <v>0</v>
      </c>
      <c r="L6321" s="12">
        <v>0</v>
      </c>
      <c r="M6321" s="12">
        <v>0</v>
      </c>
      <c r="N6321" s="12">
        <v>0</v>
      </c>
    </row>
    <row r="6322" spans="1:14" s="18" customFormat="1">
      <c r="A6322" s="17" t="s">
        <v>1673</v>
      </c>
      <c r="B6322" s="18">
        <v>32</v>
      </c>
      <c r="C6322" s="18">
        <v>31</v>
      </c>
      <c r="D6322" s="18" t="s">
        <v>1504</v>
      </c>
      <c r="E6322" s="18">
        <v>100</v>
      </c>
      <c r="F6322" s="29">
        <v>10</v>
      </c>
      <c r="G6322" s="29">
        <v>60</v>
      </c>
      <c r="H6322" s="18">
        <v>0</v>
      </c>
      <c r="I6322" s="18">
        <v>246</v>
      </c>
      <c r="J6322" s="18">
        <v>0</v>
      </c>
      <c r="K6322" s="18">
        <v>0</v>
      </c>
      <c r="L6322" s="12">
        <v>0</v>
      </c>
      <c r="M6322" s="12">
        <v>0</v>
      </c>
      <c r="N6322" s="12">
        <v>0</v>
      </c>
    </row>
    <row r="6323" spans="1:14" s="18" customFormat="1">
      <c r="A6323" s="17" t="s">
        <v>1673</v>
      </c>
      <c r="B6323" s="18">
        <v>32</v>
      </c>
      <c r="C6323" s="18">
        <v>31</v>
      </c>
      <c r="D6323" s="18" t="s">
        <v>1114</v>
      </c>
      <c r="E6323" s="18">
        <v>80</v>
      </c>
      <c r="F6323" s="29">
        <v>2</v>
      </c>
      <c r="G6323" s="29">
        <v>60</v>
      </c>
      <c r="H6323" s="18">
        <v>0</v>
      </c>
      <c r="I6323" s="18">
        <v>246</v>
      </c>
      <c r="J6323" s="18">
        <v>0</v>
      </c>
      <c r="K6323" s="18">
        <v>0</v>
      </c>
      <c r="L6323" s="12">
        <v>0</v>
      </c>
      <c r="M6323" s="12">
        <v>0</v>
      </c>
      <c r="N6323" s="12">
        <v>0</v>
      </c>
    </row>
    <row r="6324" spans="1:14" s="18" customFormat="1">
      <c r="A6324" s="17" t="s">
        <v>1673</v>
      </c>
      <c r="B6324" s="18">
        <v>32</v>
      </c>
      <c r="C6324" s="18">
        <v>31</v>
      </c>
      <c r="D6324" s="18" t="s">
        <v>1116</v>
      </c>
      <c r="E6324" s="18">
        <v>80</v>
      </c>
      <c r="F6324" s="29">
        <v>2</v>
      </c>
      <c r="G6324" s="29">
        <v>60</v>
      </c>
      <c r="H6324" s="18">
        <v>0</v>
      </c>
      <c r="I6324" s="18">
        <v>246</v>
      </c>
      <c r="J6324" s="18">
        <v>0</v>
      </c>
      <c r="K6324" s="18">
        <v>0</v>
      </c>
      <c r="L6324" s="12">
        <v>0</v>
      </c>
      <c r="M6324" s="12">
        <v>0</v>
      </c>
      <c r="N6324" s="12">
        <v>0</v>
      </c>
    </row>
    <row r="6325" spans="1:14" s="18" customFormat="1">
      <c r="A6325" s="17" t="s">
        <v>1673</v>
      </c>
      <c r="B6325" s="18">
        <v>32</v>
      </c>
      <c r="C6325" s="18">
        <v>31</v>
      </c>
      <c r="D6325" s="18" t="s">
        <v>1579</v>
      </c>
      <c r="E6325" s="18">
        <v>80</v>
      </c>
      <c r="F6325" s="29">
        <v>3</v>
      </c>
      <c r="G6325" s="29">
        <v>60</v>
      </c>
      <c r="H6325" s="18">
        <v>0</v>
      </c>
      <c r="I6325" s="18">
        <v>249</v>
      </c>
      <c r="J6325" s="18">
        <v>0</v>
      </c>
      <c r="K6325" s="18">
        <v>0</v>
      </c>
      <c r="L6325" s="12">
        <v>0</v>
      </c>
      <c r="M6325" s="12">
        <v>0</v>
      </c>
      <c r="N6325" s="12">
        <v>0</v>
      </c>
    </row>
    <row r="6326" spans="1:14" s="18" customFormat="1">
      <c r="A6326" s="17" t="s">
        <v>1673</v>
      </c>
      <c r="B6326" s="18">
        <v>32</v>
      </c>
      <c r="C6326" s="18">
        <v>31</v>
      </c>
      <c r="D6326" s="18" t="s">
        <v>1614</v>
      </c>
      <c r="E6326" s="18">
        <v>80</v>
      </c>
      <c r="F6326" s="29">
        <v>10</v>
      </c>
      <c r="G6326" s="29">
        <v>60</v>
      </c>
      <c r="H6326" s="18">
        <v>0</v>
      </c>
      <c r="I6326" s="18">
        <v>249</v>
      </c>
      <c r="J6326" s="18">
        <v>0</v>
      </c>
      <c r="K6326" s="18">
        <v>0</v>
      </c>
      <c r="L6326" s="12">
        <v>0</v>
      </c>
      <c r="M6326" s="12">
        <v>0</v>
      </c>
      <c r="N6326" s="12">
        <v>0</v>
      </c>
    </row>
    <row r="6327" spans="1:14" s="18" customFormat="1">
      <c r="A6327" s="17" t="s">
        <v>1673</v>
      </c>
      <c r="B6327" s="18">
        <v>32</v>
      </c>
      <c r="C6327" s="18">
        <v>31</v>
      </c>
      <c r="D6327" s="18" t="s">
        <v>1099</v>
      </c>
      <c r="E6327" s="18">
        <v>80</v>
      </c>
      <c r="F6327" s="29">
        <v>3</v>
      </c>
      <c r="G6327" s="29">
        <v>60</v>
      </c>
      <c r="H6327" s="18">
        <v>0</v>
      </c>
      <c r="I6327" s="18">
        <v>249</v>
      </c>
      <c r="J6327" s="18">
        <v>0</v>
      </c>
      <c r="K6327" s="18">
        <v>0</v>
      </c>
      <c r="L6327" s="12">
        <v>0</v>
      </c>
      <c r="M6327" s="12">
        <v>0</v>
      </c>
      <c r="N6327" s="12">
        <v>0</v>
      </c>
    </row>
    <row r="6328" spans="1:14" s="18" customFormat="1">
      <c r="A6328" s="17" t="s">
        <v>1673</v>
      </c>
      <c r="B6328" s="18">
        <v>32</v>
      </c>
      <c r="C6328" s="18">
        <v>31</v>
      </c>
      <c r="D6328" s="18" t="s">
        <v>1653</v>
      </c>
      <c r="E6328" s="18">
        <v>80</v>
      </c>
      <c r="F6328" s="29">
        <v>2</v>
      </c>
      <c r="G6328" s="29">
        <v>60</v>
      </c>
      <c r="H6328" s="18">
        <v>0</v>
      </c>
      <c r="I6328" s="18">
        <v>249</v>
      </c>
      <c r="J6328" s="18">
        <v>0</v>
      </c>
      <c r="K6328" s="18">
        <v>0</v>
      </c>
      <c r="L6328" s="12">
        <v>0</v>
      </c>
      <c r="M6328" s="12">
        <v>0</v>
      </c>
      <c r="N6328" s="12">
        <v>0</v>
      </c>
    </row>
    <row r="6329" spans="1:14" s="18" customFormat="1">
      <c r="A6329" s="17" t="s">
        <v>1673</v>
      </c>
      <c r="B6329" s="18">
        <v>32</v>
      </c>
      <c r="C6329" s="18">
        <v>31</v>
      </c>
      <c r="D6329" s="18" t="s">
        <v>1654</v>
      </c>
      <c r="E6329" s="18">
        <v>100</v>
      </c>
      <c r="F6329" s="29">
        <v>1</v>
      </c>
      <c r="G6329" s="29">
        <v>60</v>
      </c>
      <c r="H6329" s="18">
        <v>0</v>
      </c>
      <c r="I6329" s="18">
        <v>249</v>
      </c>
      <c r="J6329" s="18">
        <v>0</v>
      </c>
      <c r="K6329" s="18">
        <v>0</v>
      </c>
      <c r="L6329" s="12">
        <v>0</v>
      </c>
      <c r="M6329" s="12">
        <v>0</v>
      </c>
      <c r="N6329" s="12">
        <v>0</v>
      </c>
    </row>
    <row r="6330" spans="1:14" s="18" customFormat="1">
      <c r="A6330" s="17" t="s">
        <v>1673</v>
      </c>
      <c r="B6330" s="18">
        <v>32</v>
      </c>
      <c r="C6330" s="18">
        <v>31</v>
      </c>
      <c r="D6330" s="18" t="s">
        <v>1639</v>
      </c>
      <c r="E6330" s="18">
        <v>100</v>
      </c>
      <c r="F6330" s="29">
        <v>1</v>
      </c>
      <c r="G6330" s="29">
        <v>60</v>
      </c>
      <c r="H6330" s="18">
        <v>0</v>
      </c>
      <c r="I6330" s="18">
        <v>249</v>
      </c>
      <c r="J6330" s="18">
        <v>0</v>
      </c>
      <c r="K6330" s="18">
        <v>0</v>
      </c>
      <c r="L6330" s="12">
        <v>0</v>
      </c>
      <c r="M6330" s="12">
        <v>0</v>
      </c>
      <c r="N6330" s="12">
        <v>0</v>
      </c>
    </row>
    <row r="6331" spans="1:14" s="18" customFormat="1">
      <c r="A6331" s="17" t="s">
        <v>1673</v>
      </c>
      <c r="B6331" s="18">
        <v>32</v>
      </c>
      <c r="C6331" s="18">
        <v>31</v>
      </c>
      <c r="D6331" s="18" t="s">
        <v>1674</v>
      </c>
      <c r="E6331" s="18">
        <v>80</v>
      </c>
      <c r="F6331" s="29">
        <v>1</v>
      </c>
      <c r="G6331" s="29">
        <v>60</v>
      </c>
      <c r="H6331" s="18">
        <v>0</v>
      </c>
      <c r="I6331" s="18">
        <v>249</v>
      </c>
      <c r="J6331" s="18">
        <v>0</v>
      </c>
      <c r="K6331" s="18">
        <v>0</v>
      </c>
      <c r="L6331" s="12">
        <v>0</v>
      </c>
      <c r="M6331" s="12">
        <v>0</v>
      </c>
      <c r="N6331" s="12">
        <v>0</v>
      </c>
    </row>
    <row r="6332" spans="1:14" s="18" customFormat="1">
      <c r="A6332" s="17" t="s">
        <v>1673</v>
      </c>
      <c r="B6332" s="18">
        <v>32</v>
      </c>
      <c r="C6332" s="18">
        <v>31</v>
      </c>
      <c r="D6332" s="18" t="s">
        <v>532</v>
      </c>
      <c r="E6332" s="18">
        <v>80</v>
      </c>
      <c r="F6332" s="29">
        <v>1</v>
      </c>
      <c r="G6332" s="29">
        <v>60</v>
      </c>
      <c r="H6332" s="18">
        <v>0</v>
      </c>
      <c r="I6332" s="18">
        <v>249</v>
      </c>
      <c r="J6332" s="18">
        <v>0</v>
      </c>
      <c r="K6332" s="18">
        <v>0</v>
      </c>
      <c r="L6332" s="12">
        <v>0</v>
      </c>
      <c r="M6332" s="12">
        <v>0</v>
      </c>
      <c r="N6332" s="12">
        <v>0</v>
      </c>
    </row>
    <row r="6333" spans="1:14">
      <c r="A6333" s="20" t="s">
        <v>1672</v>
      </c>
      <c r="B6333" s="12">
        <v>25</v>
      </c>
      <c r="C6333" s="12">
        <v>26</v>
      </c>
      <c r="D6333" s="12" t="s">
        <v>576</v>
      </c>
      <c r="E6333" s="12">
        <v>15</v>
      </c>
      <c r="F6333" s="73">
        <v>3</v>
      </c>
      <c r="G6333" s="21">
        <v>15</v>
      </c>
      <c r="H6333" s="12">
        <v>0</v>
      </c>
      <c r="I6333" s="12">
        <v>246</v>
      </c>
      <c r="J6333" s="12">
        <v>0</v>
      </c>
      <c r="K6333" s="12">
        <v>0</v>
      </c>
      <c r="L6333" s="12">
        <v>0</v>
      </c>
      <c r="M6333" s="12">
        <v>0</v>
      </c>
      <c r="N6333" s="12">
        <v>0</v>
      </c>
    </row>
    <row r="6334" spans="1:14">
      <c r="A6334" s="20" t="s">
        <v>1673</v>
      </c>
      <c r="B6334" s="12">
        <v>25</v>
      </c>
      <c r="C6334" s="12">
        <v>26</v>
      </c>
      <c r="D6334" s="12" t="s">
        <v>574</v>
      </c>
      <c r="E6334" s="12">
        <v>15</v>
      </c>
      <c r="F6334" s="73">
        <v>3</v>
      </c>
      <c r="G6334" s="21">
        <v>15</v>
      </c>
      <c r="H6334" s="12">
        <v>0</v>
      </c>
      <c r="I6334" s="12">
        <v>246</v>
      </c>
      <c r="J6334" s="12">
        <v>0</v>
      </c>
      <c r="K6334" s="12">
        <v>0</v>
      </c>
      <c r="L6334" s="12">
        <v>0</v>
      </c>
      <c r="M6334" s="12">
        <v>0</v>
      </c>
      <c r="N6334" s="12">
        <v>0</v>
      </c>
    </row>
    <row r="6335" spans="1:14">
      <c r="A6335" s="20" t="s">
        <v>1673</v>
      </c>
      <c r="B6335" s="12">
        <v>25</v>
      </c>
      <c r="C6335" s="12">
        <v>26</v>
      </c>
      <c r="D6335" s="12" t="s">
        <v>579</v>
      </c>
      <c r="E6335" s="12">
        <v>15</v>
      </c>
      <c r="F6335" s="73">
        <v>3</v>
      </c>
      <c r="G6335" s="21">
        <v>15</v>
      </c>
      <c r="H6335" s="12">
        <v>0</v>
      </c>
      <c r="I6335" s="12">
        <v>246</v>
      </c>
      <c r="J6335" s="12">
        <v>0</v>
      </c>
      <c r="K6335" s="12">
        <v>0</v>
      </c>
      <c r="L6335" s="12">
        <v>0</v>
      </c>
      <c r="M6335" s="12">
        <v>0</v>
      </c>
      <c r="N6335" s="12">
        <v>0</v>
      </c>
    </row>
    <row r="6336" spans="1:14">
      <c r="A6336" s="20" t="s">
        <v>1673</v>
      </c>
      <c r="B6336" s="12">
        <v>25</v>
      </c>
      <c r="C6336" s="12">
        <v>26</v>
      </c>
      <c r="D6336" s="12" t="s">
        <v>572</v>
      </c>
      <c r="E6336" s="12">
        <v>15</v>
      </c>
      <c r="F6336" s="73">
        <v>3</v>
      </c>
      <c r="G6336" s="21">
        <v>15</v>
      </c>
      <c r="H6336" s="12">
        <v>0</v>
      </c>
      <c r="I6336" s="12">
        <v>246</v>
      </c>
      <c r="J6336" s="12">
        <v>0</v>
      </c>
      <c r="K6336" s="12">
        <v>0</v>
      </c>
      <c r="L6336" s="12">
        <v>0</v>
      </c>
      <c r="M6336" s="12">
        <v>0</v>
      </c>
      <c r="N6336" s="12">
        <v>0</v>
      </c>
    </row>
    <row r="6337" spans="1:14">
      <c r="A6337" s="20" t="s">
        <v>1673</v>
      </c>
      <c r="B6337" s="12">
        <v>25</v>
      </c>
      <c r="C6337" s="12">
        <v>26</v>
      </c>
      <c r="D6337" s="12" t="s">
        <v>577</v>
      </c>
      <c r="E6337" s="12">
        <v>15</v>
      </c>
      <c r="F6337" s="73">
        <v>3</v>
      </c>
      <c r="G6337" s="21">
        <v>15</v>
      </c>
      <c r="H6337" s="12">
        <v>0</v>
      </c>
      <c r="I6337" s="12">
        <v>246</v>
      </c>
      <c r="J6337" s="12">
        <v>0</v>
      </c>
      <c r="K6337" s="12">
        <v>0</v>
      </c>
      <c r="L6337" s="12">
        <v>0</v>
      </c>
      <c r="M6337" s="12">
        <v>0</v>
      </c>
      <c r="N6337" s="12">
        <v>0</v>
      </c>
    </row>
    <row r="6338" spans="1:14">
      <c r="A6338" s="20" t="s">
        <v>1673</v>
      </c>
      <c r="B6338" s="12">
        <v>25</v>
      </c>
      <c r="C6338" s="12">
        <v>26</v>
      </c>
      <c r="D6338" s="12" t="s">
        <v>568</v>
      </c>
      <c r="E6338" s="12">
        <v>15</v>
      </c>
      <c r="F6338" s="73">
        <v>3</v>
      </c>
      <c r="G6338" s="21">
        <v>15</v>
      </c>
      <c r="H6338" s="12">
        <v>0</v>
      </c>
      <c r="I6338" s="12">
        <v>246</v>
      </c>
      <c r="J6338" s="12">
        <v>0</v>
      </c>
      <c r="K6338" s="12">
        <v>0</v>
      </c>
      <c r="L6338" s="12">
        <v>0</v>
      </c>
      <c r="M6338" s="12">
        <v>0</v>
      </c>
      <c r="N6338" s="12">
        <v>0</v>
      </c>
    </row>
    <row r="6339" spans="1:14">
      <c r="A6339" s="20" t="s">
        <v>1673</v>
      </c>
      <c r="B6339" s="12">
        <v>25</v>
      </c>
      <c r="C6339" s="12">
        <v>26</v>
      </c>
      <c r="D6339" s="12" t="s">
        <v>566</v>
      </c>
      <c r="E6339" s="12">
        <v>15</v>
      </c>
      <c r="F6339" s="73">
        <v>3</v>
      </c>
      <c r="G6339" s="21">
        <v>15</v>
      </c>
      <c r="H6339" s="12">
        <v>0</v>
      </c>
      <c r="I6339" s="12">
        <v>246</v>
      </c>
      <c r="J6339" s="12">
        <v>0</v>
      </c>
      <c r="K6339" s="12">
        <v>0</v>
      </c>
      <c r="L6339" s="12">
        <v>0</v>
      </c>
      <c r="M6339" s="12">
        <v>0</v>
      </c>
      <c r="N6339" s="12">
        <v>0</v>
      </c>
    </row>
    <row r="6340" spans="1:14">
      <c r="A6340" s="20" t="s">
        <v>1673</v>
      </c>
      <c r="B6340" s="12">
        <v>25</v>
      </c>
      <c r="C6340" s="12">
        <v>26</v>
      </c>
      <c r="D6340" s="12" t="s">
        <v>1495</v>
      </c>
      <c r="E6340" s="12">
        <v>15</v>
      </c>
      <c r="F6340" s="73">
        <v>3</v>
      </c>
      <c r="G6340" s="21">
        <v>15</v>
      </c>
      <c r="H6340" s="12">
        <v>0</v>
      </c>
      <c r="I6340" s="12">
        <v>246</v>
      </c>
      <c r="J6340" s="12">
        <v>0</v>
      </c>
      <c r="K6340" s="12">
        <v>0</v>
      </c>
      <c r="L6340" s="12">
        <v>0</v>
      </c>
      <c r="M6340" s="12">
        <v>0</v>
      </c>
      <c r="N6340" s="12">
        <v>0</v>
      </c>
    </row>
    <row r="6341" spans="1:14">
      <c r="A6341" s="20" t="s">
        <v>1672</v>
      </c>
      <c r="B6341" s="12">
        <v>42</v>
      </c>
      <c r="C6341" s="12">
        <v>42</v>
      </c>
      <c r="D6341" s="12" t="s">
        <v>576</v>
      </c>
      <c r="E6341" s="12">
        <v>15</v>
      </c>
      <c r="F6341" s="73">
        <v>3</v>
      </c>
      <c r="G6341" s="21">
        <v>15</v>
      </c>
      <c r="H6341" s="12">
        <v>0</v>
      </c>
      <c r="I6341" s="12">
        <v>246</v>
      </c>
      <c r="J6341" s="12">
        <v>0</v>
      </c>
      <c r="K6341" s="12">
        <v>0</v>
      </c>
      <c r="L6341" s="12">
        <v>0</v>
      </c>
      <c r="M6341" s="12">
        <v>0</v>
      </c>
      <c r="N6341" s="12">
        <v>0</v>
      </c>
    </row>
    <row r="6342" spans="1:14">
      <c r="A6342" s="20" t="s">
        <v>1673</v>
      </c>
      <c r="B6342" s="12">
        <v>42</v>
      </c>
      <c r="C6342" s="12">
        <v>42</v>
      </c>
      <c r="D6342" s="12" t="s">
        <v>574</v>
      </c>
      <c r="E6342" s="12">
        <v>15</v>
      </c>
      <c r="F6342" s="73">
        <v>3</v>
      </c>
      <c r="G6342" s="21">
        <v>15</v>
      </c>
      <c r="H6342" s="12">
        <v>0</v>
      </c>
      <c r="I6342" s="12">
        <v>246</v>
      </c>
      <c r="J6342" s="12">
        <v>0</v>
      </c>
      <c r="K6342" s="12">
        <v>0</v>
      </c>
      <c r="L6342" s="12">
        <v>0</v>
      </c>
      <c r="M6342" s="12">
        <v>0</v>
      </c>
      <c r="N6342" s="12">
        <v>0</v>
      </c>
    </row>
    <row r="6343" spans="1:14">
      <c r="A6343" s="20" t="s">
        <v>1673</v>
      </c>
      <c r="B6343" s="12">
        <v>42</v>
      </c>
      <c r="C6343" s="12">
        <v>42</v>
      </c>
      <c r="D6343" s="12" t="s">
        <v>579</v>
      </c>
      <c r="E6343" s="12">
        <v>15</v>
      </c>
      <c r="F6343" s="73">
        <v>3</v>
      </c>
      <c r="G6343" s="21">
        <v>15</v>
      </c>
      <c r="H6343" s="12">
        <v>0</v>
      </c>
      <c r="I6343" s="12">
        <v>246</v>
      </c>
      <c r="J6343" s="12">
        <v>0</v>
      </c>
      <c r="K6343" s="12">
        <v>0</v>
      </c>
      <c r="L6343" s="12">
        <v>0</v>
      </c>
      <c r="M6343" s="12">
        <v>0</v>
      </c>
      <c r="N6343" s="12">
        <v>0</v>
      </c>
    </row>
    <row r="6344" spans="1:14">
      <c r="A6344" s="20" t="s">
        <v>1673</v>
      </c>
      <c r="B6344" s="12">
        <v>42</v>
      </c>
      <c r="C6344" s="12">
        <v>42</v>
      </c>
      <c r="D6344" s="12" t="s">
        <v>572</v>
      </c>
      <c r="E6344" s="12">
        <v>15</v>
      </c>
      <c r="F6344" s="73">
        <v>3</v>
      </c>
      <c r="G6344" s="21">
        <v>15</v>
      </c>
      <c r="H6344" s="12">
        <v>0</v>
      </c>
      <c r="I6344" s="12">
        <v>246</v>
      </c>
      <c r="J6344" s="12">
        <v>0</v>
      </c>
      <c r="K6344" s="12">
        <v>0</v>
      </c>
      <c r="L6344" s="12">
        <v>0</v>
      </c>
      <c r="M6344" s="12">
        <v>0</v>
      </c>
      <c r="N6344" s="12">
        <v>0</v>
      </c>
    </row>
    <row r="6345" spans="1:14">
      <c r="A6345" s="20" t="s">
        <v>1673</v>
      </c>
      <c r="B6345" s="12">
        <v>42</v>
      </c>
      <c r="C6345" s="12">
        <v>42</v>
      </c>
      <c r="D6345" s="12" t="s">
        <v>577</v>
      </c>
      <c r="E6345" s="12">
        <v>15</v>
      </c>
      <c r="F6345" s="73">
        <v>3</v>
      </c>
      <c r="G6345" s="21">
        <v>15</v>
      </c>
      <c r="H6345" s="12">
        <v>0</v>
      </c>
      <c r="I6345" s="12">
        <v>246</v>
      </c>
      <c r="J6345" s="12">
        <v>0</v>
      </c>
      <c r="K6345" s="12">
        <v>0</v>
      </c>
      <c r="L6345" s="12">
        <v>0</v>
      </c>
      <c r="M6345" s="12">
        <v>0</v>
      </c>
      <c r="N6345" s="12">
        <v>0</v>
      </c>
    </row>
    <row r="6346" spans="1:14">
      <c r="A6346" s="20" t="s">
        <v>1673</v>
      </c>
      <c r="B6346" s="12">
        <v>42</v>
      </c>
      <c r="C6346" s="12">
        <v>42</v>
      </c>
      <c r="D6346" s="12" t="s">
        <v>568</v>
      </c>
      <c r="E6346" s="12">
        <v>15</v>
      </c>
      <c r="F6346" s="73">
        <v>3</v>
      </c>
      <c r="G6346" s="21">
        <v>15</v>
      </c>
      <c r="H6346" s="12">
        <v>0</v>
      </c>
      <c r="I6346" s="12">
        <v>246</v>
      </c>
      <c r="J6346" s="12">
        <v>0</v>
      </c>
      <c r="K6346" s="12">
        <v>0</v>
      </c>
      <c r="L6346" s="12">
        <v>0</v>
      </c>
      <c r="M6346" s="12">
        <v>0</v>
      </c>
      <c r="N6346" s="12">
        <v>0</v>
      </c>
    </row>
    <row r="6347" spans="1:14">
      <c r="A6347" s="20" t="s">
        <v>1673</v>
      </c>
      <c r="B6347" s="12">
        <v>42</v>
      </c>
      <c r="C6347" s="12">
        <v>42</v>
      </c>
      <c r="D6347" s="12" t="s">
        <v>566</v>
      </c>
      <c r="E6347" s="12">
        <v>15</v>
      </c>
      <c r="F6347" s="73">
        <v>3</v>
      </c>
      <c r="G6347" s="21">
        <v>15</v>
      </c>
      <c r="H6347" s="12">
        <v>0</v>
      </c>
      <c r="I6347" s="12">
        <v>246</v>
      </c>
      <c r="J6347" s="12">
        <v>0</v>
      </c>
      <c r="K6347" s="12">
        <v>0</v>
      </c>
      <c r="L6347" s="12">
        <v>0</v>
      </c>
      <c r="M6347" s="12">
        <v>0</v>
      </c>
      <c r="N6347" s="12">
        <v>0</v>
      </c>
    </row>
    <row r="6348" spans="1:14">
      <c r="A6348" s="20" t="s">
        <v>1673</v>
      </c>
      <c r="B6348" s="12">
        <v>42</v>
      </c>
      <c r="C6348" s="12">
        <v>42</v>
      </c>
      <c r="D6348" s="12" t="s">
        <v>1495</v>
      </c>
      <c r="E6348" s="12">
        <v>15</v>
      </c>
      <c r="F6348" s="73">
        <v>3</v>
      </c>
      <c r="G6348" s="21">
        <v>15</v>
      </c>
      <c r="H6348" s="12">
        <v>0</v>
      </c>
      <c r="I6348" s="12">
        <v>246</v>
      </c>
      <c r="J6348" s="12">
        <v>0</v>
      </c>
      <c r="K6348" s="12">
        <v>0</v>
      </c>
      <c r="L6348" s="12">
        <v>0</v>
      </c>
      <c r="M6348" s="12">
        <v>0</v>
      </c>
      <c r="N6348" s="12">
        <v>0</v>
      </c>
    </row>
    <row r="6349" spans="1:14">
      <c r="A6349" s="20" t="s">
        <v>1672</v>
      </c>
      <c r="B6349" s="12">
        <v>78</v>
      </c>
      <c r="C6349" s="12">
        <v>77</v>
      </c>
      <c r="D6349" s="12" t="s">
        <v>576</v>
      </c>
      <c r="E6349" s="12">
        <v>15</v>
      </c>
      <c r="F6349" s="73">
        <v>3</v>
      </c>
      <c r="G6349" s="21">
        <v>15</v>
      </c>
      <c r="H6349" s="12">
        <v>0</v>
      </c>
      <c r="I6349" s="12">
        <v>246</v>
      </c>
      <c r="J6349" s="12">
        <v>0</v>
      </c>
      <c r="K6349" s="12">
        <v>0</v>
      </c>
      <c r="L6349" s="12">
        <v>0</v>
      </c>
      <c r="M6349" s="12">
        <v>0</v>
      </c>
      <c r="N6349" s="12">
        <v>0</v>
      </c>
    </row>
    <row r="6350" spans="1:14">
      <c r="A6350" s="20" t="s">
        <v>1673</v>
      </c>
      <c r="B6350" s="12">
        <v>78</v>
      </c>
      <c r="C6350" s="12">
        <v>77</v>
      </c>
      <c r="D6350" s="12" t="s">
        <v>574</v>
      </c>
      <c r="E6350" s="12">
        <v>15</v>
      </c>
      <c r="F6350" s="73">
        <v>3</v>
      </c>
      <c r="G6350" s="21">
        <v>15</v>
      </c>
      <c r="H6350" s="12">
        <v>0</v>
      </c>
      <c r="I6350" s="12">
        <v>246</v>
      </c>
      <c r="J6350" s="12">
        <v>0</v>
      </c>
      <c r="K6350" s="12">
        <v>0</v>
      </c>
      <c r="L6350" s="12">
        <v>0</v>
      </c>
      <c r="M6350" s="12">
        <v>0</v>
      </c>
      <c r="N6350" s="12">
        <v>0</v>
      </c>
    </row>
    <row r="6351" spans="1:14">
      <c r="A6351" s="20" t="s">
        <v>1673</v>
      </c>
      <c r="B6351" s="12">
        <v>78</v>
      </c>
      <c r="C6351" s="12">
        <v>77</v>
      </c>
      <c r="D6351" s="12" t="s">
        <v>579</v>
      </c>
      <c r="E6351" s="12">
        <v>15</v>
      </c>
      <c r="F6351" s="73">
        <v>3</v>
      </c>
      <c r="G6351" s="21">
        <v>15</v>
      </c>
      <c r="H6351" s="12">
        <v>0</v>
      </c>
      <c r="I6351" s="12">
        <v>246</v>
      </c>
      <c r="J6351" s="12">
        <v>0</v>
      </c>
      <c r="K6351" s="12">
        <v>0</v>
      </c>
      <c r="L6351" s="12">
        <v>0</v>
      </c>
      <c r="M6351" s="12">
        <v>0</v>
      </c>
      <c r="N6351" s="12">
        <v>0</v>
      </c>
    </row>
    <row r="6352" spans="1:14">
      <c r="A6352" s="20" t="s">
        <v>1673</v>
      </c>
      <c r="B6352" s="12">
        <v>78</v>
      </c>
      <c r="C6352" s="12">
        <v>77</v>
      </c>
      <c r="D6352" s="12" t="s">
        <v>572</v>
      </c>
      <c r="E6352" s="12">
        <v>15</v>
      </c>
      <c r="F6352" s="73">
        <v>3</v>
      </c>
      <c r="G6352" s="21">
        <v>15</v>
      </c>
      <c r="H6352" s="12">
        <v>0</v>
      </c>
      <c r="I6352" s="12">
        <v>246</v>
      </c>
      <c r="J6352" s="12">
        <v>0</v>
      </c>
      <c r="K6352" s="12">
        <v>0</v>
      </c>
      <c r="L6352" s="12">
        <v>0</v>
      </c>
      <c r="M6352" s="12">
        <v>0</v>
      </c>
      <c r="N6352" s="12">
        <v>0</v>
      </c>
    </row>
    <row r="6353" spans="1:14">
      <c r="A6353" s="20" t="s">
        <v>1673</v>
      </c>
      <c r="B6353" s="12">
        <v>78</v>
      </c>
      <c r="C6353" s="12">
        <v>77</v>
      </c>
      <c r="D6353" s="12" t="s">
        <v>577</v>
      </c>
      <c r="E6353" s="12">
        <v>15</v>
      </c>
      <c r="F6353" s="73">
        <v>3</v>
      </c>
      <c r="G6353" s="21">
        <v>15</v>
      </c>
      <c r="H6353" s="12">
        <v>0</v>
      </c>
      <c r="I6353" s="12">
        <v>246</v>
      </c>
      <c r="J6353" s="12">
        <v>0</v>
      </c>
      <c r="K6353" s="12">
        <v>0</v>
      </c>
      <c r="L6353" s="12">
        <v>0</v>
      </c>
      <c r="M6353" s="12">
        <v>0</v>
      </c>
      <c r="N6353" s="12">
        <v>0</v>
      </c>
    </row>
    <row r="6354" spans="1:14">
      <c r="A6354" s="20" t="s">
        <v>1673</v>
      </c>
      <c r="B6354" s="12">
        <v>78</v>
      </c>
      <c r="C6354" s="12">
        <v>77</v>
      </c>
      <c r="D6354" s="12" t="s">
        <v>568</v>
      </c>
      <c r="E6354" s="12">
        <v>15</v>
      </c>
      <c r="F6354" s="73">
        <v>3</v>
      </c>
      <c r="G6354" s="21">
        <v>15</v>
      </c>
      <c r="H6354" s="12">
        <v>0</v>
      </c>
      <c r="I6354" s="12">
        <v>246</v>
      </c>
      <c r="J6354" s="12">
        <v>0</v>
      </c>
      <c r="K6354" s="12">
        <v>0</v>
      </c>
      <c r="L6354" s="12">
        <v>0</v>
      </c>
      <c r="M6354" s="12">
        <v>0</v>
      </c>
      <c r="N6354" s="12">
        <v>0</v>
      </c>
    </row>
    <row r="6355" spans="1:14">
      <c r="A6355" s="20" t="s">
        <v>1673</v>
      </c>
      <c r="B6355" s="12">
        <v>78</v>
      </c>
      <c r="C6355" s="12">
        <v>77</v>
      </c>
      <c r="D6355" s="12" t="s">
        <v>566</v>
      </c>
      <c r="E6355" s="12">
        <v>15</v>
      </c>
      <c r="F6355" s="73">
        <v>3</v>
      </c>
      <c r="G6355" s="21">
        <v>15</v>
      </c>
      <c r="H6355" s="12">
        <v>0</v>
      </c>
      <c r="I6355" s="12">
        <v>246</v>
      </c>
      <c r="J6355" s="12">
        <v>0</v>
      </c>
      <c r="K6355" s="12">
        <v>0</v>
      </c>
      <c r="L6355" s="12">
        <v>0</v>
      </c>
      <c r="M6355" s="12">
        <v>0</v>
      </c>
      <c r="N6355" s="12">
        <v>0</v>
      </c>
    </row>
    <row r="6356" spans="1:14">
      <c r="A6356" s="20" t="s">
        <v>1673</v>
      </c>
      <c r="B6356" s="12">
        <v>78</v>
      </c>
      <c r="C6356" s="12">
        <v>77</v>
      </c>
      <c r="D6356" s="12" t="s">
        <v>1495</v>
      </c>
      <c r="E6356" s="12">
        <v>15</v>
      </c>
      <c r="F6356" s="73">
        <v>3</v>
      </c>
      <c r="G6356" s="21">
        <v>15</v>
      </c>
      <c r="H6356" s="12">
        <v>0</v>
      </c>
      <c r="I6356" s="12">
        <v>246</v>
      </c>
      <c r="J6356" s="12">
        <v>0</v>
      </c>
      <c r="K6356" s="12">
        <v>0</v>
      </c>
      <c r="L6356" s="12">
        <v>0</v>
      </c>
      <c r="M6356" s="12">
        <v>0</v>
      </c>
      <c r="N6356" s="12">
        <v>0</v>
      </c>
    </row>
    <row r="6357" spans="1:14">
      <c r="A6357" s="20" t="s">
        <v>1672</v>
      </c>
      <c r="B6357" s="12">
        <v>54</v>
      </c>
      <c r="C6357" s="12">
        <v>54</v>
      </c>
      <c r="D6357" s="12" t="s">
        <v>576</v>
      </c>
      <c r="E6357" s="12">
        <v>15</v>
      </c>
      <c r="F6357" s="73">
        <v>3</v>
      </c>
      <c r="G6357" s="21">
        <v>15</v>
      </c>
      <c r="H6357" s="12">
        <v>0</v>
      </c>
      <c r="I6357" s="12">
        <v>246</v>
      </c>
      <c r="J6357" s="12">
        <v>0</v>
      </c>
      <c r="K6357" s="12">
        <v>0</v>
      </c>
      <c r="L6357" s="12">
        <v>0</v>
      </c>
      <c r="M6357" s="12">
        <v>0</v>
      </c>
      <c r="N6357" s="12">
        <v>0</v>
      </c>
    </row>
    <row r="6358" spans="1:14">
      <c r="A6358" s="20" t="s">
        <v>1673</v>
      </c>
      <c r="B6358" s="12">
        <v>54</v>
      </c>
      <c r="C6358" s="12">
        <v>54</v>
      </c>
      <c r="D6358" s="12" t="s">
        <v>574</v>
      </c>
      <c r="E6358" s="12">
        <v>15</v>
      </c>
      <c r="F6358" s="73">
        <v>3</v>
      </c>
      <c r="G6358" s="21">
        <v>15</v>
      </c>
      <c r="H6358" s="12">
        <v>0</v>
      </c>
      <c r="I6358" s="12">
        <v>246</v>
      </c>
      <c r="J6358" s="12">
        <v>0</v>
      </c>
      <c r="K6358" s="12">
        <v>0</v>
      </c>
      <c r="L6358" s="12">
        <v>0</v>
      </c>
      <c r="M6358" s="12">
        <v>0</v>
      </c>
      <c r="N6358" s="12">
        <v>0</v>
      </c>
    </row>
    <row r="6359" spans="1:14">
      <c r="A6359" s="20" t="s">
        <v>1673</v>
      </c>
      <c r="B6359" s="12">
        <v>54</v>
      </c>
      <c r="C6359" s="12">
        <v>54</v>
      </c>
      <c r="D6359" s="12" t="s">
        <v>579</v>
      </c>
      <c r="E6359" s="12">
        <v>15</v>
      </c>
      <c r="F6359" s="73">
        <v>3</v>
      </c>
      <c r="G6359" s="21">
        <v>15</v>
      </c>
      <c r="H6359" s="12">
        <v>0</v>
      </c>
      <c r="I6359" s="12">
        <v>246</v>
      </c>
      <c r="J6359" s="12">
        <v>0</v>
      </c>
      <c r="K6359" s="12">
        <v>0</v>
      </c>
      <c r="L6359" s="12">
        <v>0</v>
      </c>
      <c r="M6359" s="12">
        <v>0</v>
      </c>
      <c r="N6359" s="12">
        <v>0</v>
      </c>
    </row>
    <row r="6360" spans="1:14">
      <c r="A6360" s="20" t="s">
        <v>1673</v>
      </c>
      <c r="B6360" s="12">
        <v>54</v>
      </c>
      <c r="C6360" s="12">
        <v>54</v>
      </c>
      <c r="D6360" s="12" t="s">
        <v>572</v>
      </c>
      <c r="E6360" s="12">
        <v>15</v>
      </c>
      <c r="F6360" s="73">
        <v>3</v>
      </c>
      <c r="G6360" s="21">
        <v>15</v>
      </c>
      <c r="H6360" s="12">
        <v>0</v>
      </c>
      <c r="I6360" s="12">
        <v>246</v>
      </c>
      <c r="J6360" s="12">
        <v>0</v>
      </c>
      <c r="K6360" s="12">
        <v>0</v>
      </c>
      <c r="L6360" s="12">
        <v>0</v>
      </c>
      <c r="M6360" s="12">
        <v>0</v>
      </c>
      <c r="N6360" s="12">
        <v>0</v>
      </c>
    </row>
    <row r="6361" spans="1:14">
      <c r="A6361" s="20" t="s">
        <v>1673</v>
      </c>
      <c r="B6361" s="12">
        <v>54</v>
      </c>
      <c r="C6361" s="12">
        <v>54</v>
      </c>
      <c r="D6361" s="12" t="s">
        <v>577</v>
      </c>
      <c r="E6361" s="12">
        <v>15</v>
      </c>
      <c r="F6361" s="73">
        <v>3</v>
      </c>
      <c r="G6361" s="21">
        <v>15</v>
      </c>
      <c r="H6361" s="12">
        <v>0</v>
      </c>
      <c r="I6361" s="12">
        <v>246</v>
      </c>
      <c r="J6361" s="12">
        <v>0</v>
      </c>
      <c r="K6361" s="12">
        <v>0</v>
      </c>
      <c r="L6361" s="12">
        <v>0</v>
      </c>
      <c r="M6361" s="12">
        <v>0</v>
      </c>
      <c r="N6361" s="12">
        <v>0</v>
      </c>
    </row>
    <row r="6362" spans="1:14">
      <c r="A6362" s="20" t="s">
        <v>1673</v>
      </c>
      <c r="B6362" s="12">
        <v>54</v>
      </c>
      <c r="C6362" s="12">
        <v>54</v>
      </c>
      <c r="D6362" s="12" t="s">
        <v>568</v>
      </c>
      <c r="E6362" s="12">
        <v>15</v>
      </c>
      <c r="F6362" s="73">
        <v>3</v>
      </c>
      <c r="G6362" s="21">
        <v>15</v>
      </c>
      <c r="H6362" s="12">
        <v>0</v>
      </c>
      <c r="I6362" s="12">
        <v>246</v>
      </c>
      <c r="J6362" s="12">
        <v>0</v>
      </c>
      <c r="K6362" s="12">
        <v>0</v>
      </c>
      <c r="L6362" s="12">
        <v>0</v>
      </c>
      <c r="M6362" s="12">
        <v>0</v>
      </c>
      <c r="N6362" s="12">
        <v>0</v>
      </c>
    </row>
    <row r="6363" spans="1:14">
      <c r="A6363" s="20" t="s">
        <v>1673</v>
      </c>
      <c r="B6363" s="12">
        <v>54</v>
      </c>
      <c r="C6363" s="12">
        <v>54</v>
      </c>
      <c r="D6363" s="12" t="s">
        <v>566</v>
      </c>
      <c r="E6363" s="12">
        <v>15</v>
      </c>
      <c r="F6363" s="73">
        <v>3</v>
      </c>
      <c r="G6363" s="21">
        <v>15</v>
      </c>
      <c r="H6363" s="12">
        <v>0</v>
      </c>
      <c r="I6363" s="12">
        <v>246</v>
      </c>
      <c r="J6363" s="12">
        <v>0</v>
      </c>
      <c r="K6363" s="12">
        <v>0</v>
      </c>
      <c r="L6363" s="12">
        <v>0</v>
      </c>
      <c r="M6363" s="12">
        <v>0</v>
      </c>
      <c r="N6363" s="12">
        <v>0</v>
      </c>
    </row>
    <row r="6364" spans="1:14">
      <c r="A6364" s="20" t="s">
        <v>1673</v>
      </c>
      <c r="B6364" s="12">
        <v>54</v>
      </c>
      <c r="C6364" s="12">
        <v>54</v>
      </c>
      <c r="D6364" s="12" t="s">
        <v>1495</v>
      </c>
      <c r="E6364" s="12">
        <v>15</v>
      </c>
      <c r="F6364" s="73">
        <v>3</v>
      </c>
      <c r="G6364" s="21">
        <v>15</v>
      </c>
      <c r="H6364" s="12">
        <v>0</v>
      </c>
      <c r="I6364" s="12">
        <v>246</v>
      </c>
      <c r="J6364" s="12">
        <v>0</v>
      </c>
      <c r="K6364" s="12">
        <v>0</v>
      </c>
      <c r="L6364" s="12">
        <v>0</v>
      </c>
      <c r="M6364" s="12">
        <v>0</v>
      </c>
      <c r="N6364" s="12">
        <v>0</v>
      </c>
    </row>
    <row r="6366" spans="1:14">
      <c r="A6366" s="11" t="s">
        <v>1675</v>
      </c>
    </row>
    <row r="6367" spans="1:14">
      <c r="A6367" s="20" t="s">
        <v>1676</v>
      </c>
      <c r="B6367" s="12">
        <v>10</v>
      </c>
      <c r="C6367" s="12">
        <v>55</v>
      </c>
      <c r="D6367" s="12" t="s">
        <v>566</v>
      </c>
      <c r="E6367" s="12">
        <v>10</v>
      </c>
      <c r="F6367" s="73">
        <v>3</v>
      </c>
      <c r="G6367" s="73">
        <v>12</v>
      </c>
      <c r="H6367" s="12">
        <v>0</v>
      </c>
      <c r="I6367" s="12">
        <v>246</v>
      </c>
      <c r="J6367" s="12">
        <v>0</v>
      </c>
      <c r="K6367" s="12">
        <v>0</v>
      </c>
      <c r="L6367" s="12">
        <v>0</v>
      </c>
      <c r="M6367" s="12">
        <v>0</v>
      </c>
      <c r="N6367" s="12">
        <v>0</v>
      </c>
    </row>
    <row r="6368" spans="1:14">
      <c r="A6368" s="20" t="s">
        <v>1676</v>
      </c>
      <c r="B6368" s="12">
        <v>10</v>
      </c>
      <c r="C6368" s="12">
        <v>55</v>
      </c>
      <c r="D6368" s="12" t="s">
        <v>1495</v>
      </c>
      <c r="E6368" s="12">
        <v>10</v>
      </c>
      <c r="F6368" s="73">
        <v>3</v>
      </c>
      <c r="G6368" s="73">
        <v>12</v>
      </c>
      <c r="H6368" s="12">
        <v>0</v>
      </c>
      <c r="I6368" s="12">
        <v>246</v>
      </c>
      <c r="J6368" s="12">
        <v>0</v>
      </c>
      <c r="K6368" s="12">
        <v>0</v>
      </c>
      <c r="L6368" s="12">
        <v>0</v>
      </c>
      <c r="M6368" s="12">
        <v>0</v>
      </c>
      <c r="N6368" s="12">
        <v>0</v>
      </c>
    </row>
    <row r="6369" spans="1:14">
      <c r="A6369" s="20" t="s">
        <v>1676</v>
      </c>
      <c r="B6369" s="12">
        <v>10</v>
      </c>
      <c r="C6369" s="12">
        <v>55</v>
      </c>
      <c r="D6369" s="12" t="s">
        <v>568</v>
      </c>
      <c r="E6369" s="12">
        <v>10</v>
      </c>
      <c r="F6369" s="73">
        <v>3</v>
      </c>
      <c r="G6369" s="73">
        <v>12</v>
      </c>
      <c r="H6369" s="12">
        <v>0</v>
      </c>
      <c r="I6369" s="12">
        <v>246</v>
      </c>
      <c r="J6369" s="12">
        <v>0</v>
      </c>
      <c r="K6369" s="12">
        <v>0</v>
      </c>
      <c r="L6369" s="12">
        <v>0</v>
      </c>
      <c r="M6369" s="12">
        <v>0</v>
      </c>
      <c r="N6369" s="12">
        <v>0</v>
      </c>
    </row>
    <row r="6370" spans="1:14">
      <c r="A6370" s="20" t="s">
        <v>1676</v>
      </c>
      <c r="B6370" s="12">
        <v>26</v>
      </c>
      <c r="C6370" s="12">
        <v>72</v>
      </c>
      <c r="D6370" s="12" t="s">
        <v>566</v>
      </c>
      <c r="E6370" s="12">
        <v>10</v>
      </c>
      <c r="F6370" s="73">
        <v>3</v>
      </c>
      <c r="G6370" s="73">
        <v>12</v>
      </c>
      <c r="H6370" s="12">
        <v>0</v>
      </c>
      <c r="I6370" s="12">
        <v>246</v>
      </c>
      <c r="J6370" s="12">
        <v>0</v>
      </c>
      <c r="K6370" s="12">
        <v>0</v>
      </c>
      <c r="L6370" s="12">
        <v>0</v>
      </c>
      <c r="M6370" s="12">
        <v>0</v>
      </c>
      <c r="N6370" s="12">
        <v>0</v>
      </c>
    </row>
    <row r="6371" spans="1:14">
      <c r="A6371" s="20" t="s">
        <v>1676</v>
      </c>
      <c r="B6371" s="12">
        <v>26</v>
      </c>
      <c r="C6371" s="12">
        <v>72</v>
      </c>
      <c r="D6371" s="12" t="s">
        <v>1495</v>
      </c>
      <c r="E6371" s="12">
        <v>10</v>
      </c>
      <c r="F6371" s="73">
        <v>3</v>
      </c>
      <c r="G6371" s="73">
        <v>12</v>
      </c>
      <c r="H6371" s="12">
        <v>0</v>
      </c>
      <c r="I6371" s="12">
        <v>246</v>
      </c>
      <c r="J6371" s="12">
        <v>0</v>
      </c>
      <c r="K6371" s="12">
        <v>0</v>
      </c>
      <c r="L6371" s="12">
        <v>0</v>
      </c>
      <c r="M6371" s="12">
        <v>0</v>
      </c>
      <c r="N6371" s="12">
        <v>0</v>
      </c>
    </row>
    <row r="6372" spans="1:14">
      <c r="A6372" s="20" t="s">
        <v>1676</v>
      </c>
      <c r="B6372" s="12">
        <v>26</v>
      </c>
      <c r="C6372" s="12">
        <v>72</v>
      </c>
      <c r="D6372" s="12" t="s">
        <v>568</v>
      </c>
      <c r="E6372" s="12">
        <v>10</v>
      </c>
      <c r="F6372" s="73">
        <v>3</v>
      </c>
      <c r="G6372" s="73">
        <v>12</v>
      </c>
      <c r="H6372" s="12">
        <v>0</v>
      </c>
      <c r="I6372" s="12">
        <v>246</v>
      </c>
      <c r="J6372" s="12">
        <v>0</v>
      </c>
      <c r="K6372" s="12">
        <v>0</v>
      </c>
      <c r="L6372" s="12">
        <v>0</v>
      </c>
      <c r="M6372" s="12">
        <v>0</v>
      </c>
      <c r="N6372" s="12">
        <v>0</v>
      </c>
    </row>
    <row r="6373" spans="1:14">
      <c r="A6373" s="20" t="s">
        <v>1676</v>
      </c>
      <c r="B6373" s="12">
        <v>57</v>
      </c>
      <c r="C6373" s="12">
        <v>13</v>
      </c>
      <c r="D6373" s="12" t="s">
        <v>566</v>
      </c>
      <c r="E6373" s="12">
        <v>10</v>
      </c>
      <c r="F6373" s="73">
        <v>3</v>
      </c>
      <c r="G6373" s="73">
        <v>12</v>
      </c>
      <c r="H6373" s="12">
        <v>0</v>
      </c>
      <c r="I6373" s="12">
        <v>246</v>
      </c>
      <c r="J6373" s="12">
        <v>0</v>
      </c>
      <c r="K6373" s="12">
        <v>0</v>
      </c>
      <c r="L6373" s="12">
        <v>0</v>
      </c>
      <c r="M6373" s="12">
        <v>0</v>
      </c>
      <c r="N6373" s="12">
        <v>0</v>
      </c>
    </row>
    <row r="6374" spans="1:14">
      <c r="A6374" s="20" t="s">
        <v>1676</v>
      </c>
      <c r="B6374" s="12">
        <v>57</v>
      </c>
      <c r="C6374" s="12">
        <v>13</v>
      </c>
      <c r="D6374" s="12" t="s">
        <v>1495</v>
      </c>
      <c r="E6374" s="12">
        <v>10</v>
      </c>
      <c r="F6374" s="73">
        <v>3</v>
      </c>
      <c r="G6374" s="73">
        <v>12</v>
      </c>
      <c r="H6374" s="12">
        <v>0</v>
      </c>
      <c r="I6374" s="12">
        <v>246</v>
      </c>
      <c r="J6374" s="12">
        <v>0</v>
      </c>
      <c r="K6374" s="12">
        <v>0</v>
      </c>
      <c r="L6374" s="12">
        <v>0</v>
      </c>
      <c r="M6374" s="12">
        <v>0</v>
      </c>
      <c r="N6374" s="12">
        <v>0</v>
      </c>
    </row>
    <row r="6375" spans="1:14">
      <c r="A6375" s="20" t="s">
        <v>1676</v>
      </c>
      <c r="B6375" s="12">
        <v>57</v>
      </c>
      <c r="C6375" s="12">
        <v>13</v>
      </c>
      <c r="D6375" s="12" t="s">
        <v>568</v>
      </c>
      <c r="E6375" s="12">
        <v>10</v>
      </c>
      <c r="F6375" s="73">
        <v>3</v>
      </c>
      <c r="G6375" s="73">
        <v>12</v>
      </c>
      <c r="H6375" s="12">
        <v>0</v>
      </c>
      <c r="I6375" s="12">
        <v>246</v>
      </c>
      <c r="J6375" s="12">
        <v>0</v>
      </c>
      <c r="K6375" s="12">
        <v>0</v>
      </c>
      <c r="L6375" s="12">
        <v>0</v>
      </c>
      <c r="M6375" s="12">
        <v>0</v>
      </c>
      <c r="N6375" s="12">
        <v>0</v>
      </c>
    </row>
    <row r="6376" spans="1:14">
      <c r="A6376" s="20" t="s">
        <v>1676</v>
      </c>
      <c r="B6376" s="12">
        <v>72</v>
      </c>
      <c r="C6376" s="12">
        <v>28</v>
      </c>
      <c r="D6376" s="12" t="s">
        <v>566</v>
      </c>
      <c r="E6376" s="12">
        <v>10</v>
      </c>
      <c r="F6376" s="73">
        <v>3</v>
      </c>
      <c r="G6376" s="73">
        <v>12</v>
      </c>
      <c r="H6376" s="12">
        <v>0</v>
      </c>
      <c r="I6376" s="12">
        <v>246</v>
      </c>
      <c r="J6376" s="12">
        <v>0</v>
      </c>
      <c r="K6376" s="12">
        <v>0</v>
      </c>
      <c r="L6376" s="12">
        <v>0</v>
      </c>
      <c r="M6376" s="12">
        <v>0</v>
      </c>
      <c r="N6376" s="12">
        <v>0</v>
      </c>
    </row>
    <row r="6377" spans="1:14">
      <c r="A6377" s="20" t="s">
        <v>1676</v>
      </c>
      <c r="B6377" s="12">
        <v>72</v>
      </c>
      <c r="C6377" s="12">
        <v>28</v>
      </c>
      <c r="D6377" s="12" t="s">
        <v>1495</v>
      </c>
      <c r="E6377" s="12">
        <v>10</v>
      </c>
      <c r="F6377" s="73">
        <v>3</v>
      </c>
      <c r="G6377" s="73">
        <v>12</v>
      </c>
      <c r="H6377" s="12">
        <v>0</v>
      </c>
      <c r="I6377" s="12">
        <v>246</v>
      </c>
      <c r="J6377" s="12">
        <v>0</v>
      </c>
      <c r="K6377" s="12">
        <v>0</v>
      </c>
      <c r="L6377" s="12">
        <v>0</v>
      </c>
      <c r="M6377" s="12">
        <v>0</v>
      </c>
      <c r="N6377" s="12">
        <v>0</v>
      </c>
    </row>
    <row r="6378" spans="1:14">
      <c r="A6378" s="20" t="s">
        <v>1676</v>
      </c>
      <c r="B6378" s="12">
        <v>72</v>
      </c>
      <c r="C6378" s="12">
        <v>28</v>
      </c>
      <c r="D6378" s="12" t="s">
        <v>568</v>
      </c>
      <c r="E6378" s="12">
        <v>10</v>
      </c>
      <c r="F6378" s="73">
        <v>3</v>
      </c>
      <c r="G6378" s="73">
        <v>12</v>
      </c>
      <c r="H6378" s="12">
        <v>0</v>
      </c>
      <c r="I6378" s="12">
        <v>246</v>
      </c>
      <c r="J6378" s="12">
        <v>0</v>
      </c>
      <c r="K6378" s="12">
        <v>0</v>
      </c>
      <c r="L6378" s="12">
        <v>0</v>
      </c>
      <c r="M6378" s="12">
        <v>0</v>
      </c>
      <c r="N6378" s="12">
        <v>0</v>
      </c>
    </row>
    <row r="6379" spans="1:14">
      <c r="A6379" s="20" t="s">
        <v>1676</v>
      </c>
      <c r="B6379" s="12">
        <v>66</v>
      </c>
      <c r="C6379" s="12">
        <v>66</v>
      </c>
      <c r="D6379" s="12" t="s">
        <v>577</v>
      </c>
      <c r="E6379" s="12">
        <v>15</v>
      </c>
      <c r="F6379" s="73">
        <v>3</v>
      </c>
      <c r="G6379" s="73">
        <v>12</v>
      </c>
      <c r="H6379" s="12">
        <v>0</v>
      </c>
      <c r="I6379" s="12">
        <v>246</v>
      </c>
      <c r="J6379" s="12">
        <v>0</v>
      </c>
      <c r="K6379" s="12">
        <v>0</v>
      </c>
      <c r="L6379" s="12">
        <v>0</v>
      </c>
      <c r="M6379" s="12">
        <v>0</v>
      </c>
      <c r="N6379" s="12">
        <v>0</v>
      </c>
    </row>
    <row r="6380" spans="1:14">
      <c r="A6380" s="20" t="s">
        <v>1676</v>
      </c>
      <c r="B6380" s="12">
        <v>66</v>
      </c>
      <c r="C6380" s="12">
        <v>66</v>
      </c>
      <c r="D6380" s="12" t="s">
        <v>579</v>
      </c>
      <c r="E6380" s="12">
        <v>15</v>
      </c>
      <c r="F6380" s="73">
        <v>3</v>
      </c>
      <c r="G6380" s="73">
        <v>12</v>
      </c>
      <c r="H6380" s="12">
        <v>0</v>
      </c>
      <c r="I6380" s="12">
        <v>246</v>
      </c>
      <c r="J6380" s="12">
        <v>0</v>
      </c>
      <c r="K6380" s="12">
        <v>0</v>
      </c>
      <c r="L6380" s="12">
        <v>0</v>
      </c>
      <c r="M6380" s="12">
        <v>0</v>
      </c>
      <c r="N6380" s="12">
        <v>0</v>
      </c>
    </row>
    <row r="6381" spans="1:14">
      <c r="A6381" s="20" t="s">
        <v>1676</v>
      </c>
      <c r="B6381" s="12">
        <v>66</v>
      </c>
      <c r="C6381" s="12">
        <v>66</v>
      </c>
      <c r="D6381" s="12" t="s">
        <v>576</v>
      </c>
      <c r="E6381" s="12">
        <v>15</v>
      </c>
      <c r="F6381" s="73">
        <v>3</v>
      </c>
      <c r="G6381" s="73">
        <v>12</v>
      </c>
      <c r="H6381" s="12">
        <v>0</v>
      </c>
      <c r="I6381" s="12">
        <v>246</v>
      </c>
      <c r="J6381" s="12">
        <v>0</v>
      </c>
      <c r="K6381" s="12">
        <v>0</v>
      </c>
      <c r="L6381" s="12">
        <v>0</v>
      </c>
      <c r="M6381" s="12">
        <v>0</v>
      </c>
      <c r="N6381" s="12">
        <v>0</v>
      </c>
    </row>
    <row r="6382" spans="1:14">
      <c r="A6382" s="20" t="s">
        <v>1676</v>
      </c>
      <c r="B6382" s="12">
        <v>66</v>
      </c>
      <c r="C6382" s="12">
        <v>66</v>
      </c>
      <c r="D6382" s="12" t="s">
        <v>574</v>
      </c>
      <c r="E6382" s="12">
        <v>15</v>
      </c>
      <c r="F6382" s="73">
        <v>3</v>
      </c>
      <c r="G6382" s="73">
        <v>12</v>
      </c>
      <c r="H6382" s="12">
        <v>0</v>
      </c>
      <c r="I6382" s="12">
        <v>246</v>
      </c>
      <c r="J6382" s="12">
        <v>0</v>
      </c>
      <c r="K6382" s="12">
        <v>0</v>
      </c>
      <c r="L6382" s="12">
        <v>0</v>
      </c>
      <c r="M6382" s="12">
        <v>0</v>
      </c>
      <c r="N6382" s="12">
        <v>0</v>
      </c>
    </row>
    <row r="6383" spans="1:14">
      <c r="A6383" s="20" t="s">
        <v>1676</v>
      </c>
      <c r="B6383" s="12">
        <v>66</v>
      </c>
      <c r="C6383" s="12">
        <v>66</v>
      </c>
      <c r="D6383" s="12" t="s">
        <v>572</v>
      </c>
      <c r="E6383" s="12">
        <v>15</v>
      </c>
      <c r="F6383" s="73">
        <v>3</v>
      </c>
      <c r="G6383" s="73">
        <v>12</v>
      </c>
      <c r="H6383" s="12">
        <v>0</v>
      </c>
      <c r="I6383" s="12">
        <v>246</v>
      </c>
      <c r="J6383" s="12">
        <v>0</v>
      </c>
      <c r="K6383" s="12">
        <v>0</v>
      </c>
      <c r="L6383" s="12">
        <v>0</v>
      </c>
      <c r="M6383" s="12">
        <v>0</v>
      </c>
      <c r="N6383" s="12">
        <v>0</v>
      </c>
    </row>
    <row r="6384" spans="1:14">
      <c r="A6384" s="20" t="s">
        <v>1676</v>
      </c>
      <c r="B6384" s="12">
        <v>66</v>
      </c>
      <c r="C6384" s="12">
        <v>66</v>
      </c>
      <c r="D6384" s="12" t="s">
        <v>566</v>
      </c>
      <c r="E6384" s="12">
        <v>15</v>
      </c>
      <c r="F6384" s="73">
        <v>3</v>
      </c>
      <c r="G6384" s="73">
        <v>12</v>
      </c>
      <c r="H6384" s="12">
        <v>0</v>
      </c>
      <c r="I6384" s="12">
        <v>246</v>
      </c>
      <c r="J6384" s="12">
        <v>0</v>
      </c>
      <c r="K6384" s="12">
        <v>0</v>
      </c>
      <c r="L6384" s="12">
        <v>0</v>
      </c>
      <c r="M6384" s="12">
        <v>0</v>
      </c>
      <c r="N6384" s="12">
        <v>0</v>
      </c>
    </row>
    <row r="6385" spans="1:14">
      <c r="A6385" s="20" t="s">
        <v>1676</v>
      </c>
      <c r="B6385" s="12">
        <v>66</v>
      </c>
      <c r="C6385" s="12">
        <v>66</v>
      </c>
      <c r="D6385" s="12" t="s">
        <v>1495</v>
      </c>
      <c r="E6385" s="12">
        <v>15</v>
      </c>
      <c r="F6385" s="73">
        <v>3</v>
      </c>
      <c r="G6385" s="73">
        <v>12</v>
      </c>
      <c r="H6385" s="12">
        <v>0</v>
      </c>
      <c r="I6385" s="12">
        <v>246</v>
      </c>
      <c r="J6385" s="12">
        <v>0</v>
      </c>
      <c r="K6385" s="12">
        <v>0</v>
      </c>
      <c r="L6385" s="12">
        <v>0</v>
      </c>
      <c r="M6385" s="12">
        <v>0</v>
      </c>
      <c r="N6385" s="12">
        <v>0</v>
      </c>
    </row>
    <row r="6386" spans="1:14">
      <c r="A6386" s="20" t="s">
        <v>1676</v>
      </c>
      <c r="B6386" s="12">
        <v>66</v>
      </c>
      <c r="C6386" s="12">
        <v>66</v>
      </c>
      <c r="D6386" s="12" t="s">
        <v>568</v>
      </c>
      <c r="E6386" s="12">
        <v>15</v>
      </c>
      <c r="F6386" s="73">
        <v>3</v>
      </c>
      <c r="G6386" s="73">
        <v>12</v>
      </c>
      <c r="H6386" s="12">
        <v>0</v>
      </c>
      <c r="I6386" s="12">
        <v>246</v>
      </c>
      <c r="J6386" s="12">
        <v>0</v>
      </c>
      <c r="K6386" s="12">
        <v>0</v>
      </c>
      <c r="L6386" s="12">
        <v>0</v>
      </c>
      <c r="M6386" s="12">
        <v>0</v>
      </c>
      <c r="N6386" s="12">
        <v>0</v>
      </c>
    </row>
    <row r="6387" spans="1:14">
      <c r="A6387" s="20" t="s">
        <v>1676</v>
      </c>
      <c r="B6387" s="12">
        <v>66</v>
      </c>
      <c r="C6387" s="12">
        <v>66</v>
      </c>
      <c r="D6387" s="12" t="s">
        <v>2387</v>
      </c>
      <c r="E6387" s="12">
        <v>15</v>
      </c>
      <c r="F6387" s="73">
        <v>1</v>
      </c>
      <c r="G6387" s="73">
        <v>12</v>
      </c>
      <c r="H6387" s="12">
        <v>0</v>
      </c>
      <c r="I6387" s="12">
        <v>246</v>
      </c>
      <c r="J6387" s="12">
        <v>0</v>
      </c>
      <c r="K6387" s="12">
        <v>0</v>
      </c>
      <c r="L6387" s="12">
        <v>0</v>
      </c>
      <c r="M6387" s="12">
        <v>0</v>
      </c>
      <c r="N6387" s="12">
        <v>0</v>
      </c>
    </row>
    <row r="6388" spans="1:14">
      <c r="A6388" s="20" t="s">
        <v>1676</v>
      </c>
      <c r="B6388" s="12">
        <v>66</v>
      </c>
      <c r="C6388" s="12">
        <v>66</v>
      </c>
      <c r="D6388" s="12" t="s">
        <v>2388</v>
      </c>
      <c r="E6388" s="12">
        <v>15</v>
      </c>
      <c r="F6388" s="73">
        <v>1</v>
      </c>
      <c r="G6388" s="73">
        <v>12</v>
      </c>
      <c r="H6388" s="12">
        <v>0</v>
      </c>
      <c r="I6388" s="12">
        <v>246</v>
      </c>
      <c r="J6388" s="12">
        <v>0</v>
      </c>
      <c r="K6388" s="12">
        <v>0</v>
      </c>
      <c r="L6388" s="12">
        <v>0</v>
      </c>
      <c r="M6388" s="12">
        <v>0</v>
      </c>
      <c r="N6388" s="12">
        <v>0</v>
      </c>
    </row>
    <row r="6389" spans="1:14">
      <c r="A6389" s="20" t="s">
        <v>1676</v>
      </c>
      <c r="B6389" s="12">
        <v>66</v>
      </c>
      <c r="C6389" s="12">
        <v>66</v>
      </c>
      <c r="D6389" s="12" t="s">
        <v>2389</v>
      </c>
      <c r="E6389" s="12">
        <v>15</v>
      </c>
      <c r="F6389" s="73">
        <v>1</v>
      </c>
      <c r="G6389" s="73">
        <v>12</v>
      </c>
      <c r="H6389" s="12">
        <v>0</v>
      </c>
      <c r="I6389" s="12">
        <v>246</v>
      </c>
      <c r="J6389" s="12">
        <v>0</v>
      </c>
      <c r="K6389" s="12">
        <v>0</v>
      </c>
      <c r="L6389" s="12">
        <v>0</v>
      </c>
      <c r="M6389" s="12">
        <v>0</v>
      </c>
      <c r="N6389" s="12">
        <v>0</v>
      </c>
    </row>
    <row r="6390" spans="1:14">
      <c r="A6390" s="20" t="s">
        <v>1676</v>
      </c>
      <c r="B6390" s="12">
        <v>46</v>
      </c>
      <c r="C6390" s="12">
        <v>46</v>
      </c>
      <c r="D6390" s="12" t="s">
        <v>577</v>
      </c>
      <c r="E6390" s="12">
        <v>15</v>
      </c>
      <c r="F6390" s="73">
        <v>3</v>
      </c>
      <c r="G6390" s="73">
        <v>12</v>
      </c>
      <c r="H6390" s="12">
        <v>0</v>
      </c>
      <c r="I6390" s="12">
        <v>246</v>
      </c>
      <c r="J6390" s="12">
        <v>0</v>
      </c>
      <c r="K6390" s="12">
        <v>0</v>
      </c>
      <c r="L6390" s="12">
        <v>0</v>
      </c>
      <c r="M6390" s="12">
        <v>0</v>
      </c>
      <c r="N6390" s="12">
        <v>0</v>
      </c>
    </row>
    <row r="6391" spans="1:14">
      <c r="A6391" s="20" t="s">
        <v>1676</v>
      </c>
      <c r="B6391" s="12">
        <v>46</v>
      </c>
      <c r="C6391" s="12">
        <v>46</v>
      </c>
      <c r="D6391" s="12" t="s">
        <v>579</v>
      </c>
      <c r="E6391" s="12">
        <v>15</v>
      </c>
      <c r="F6391" s="73">
        <v>3</v>
      </c>
      <c r="G6391" s="73">
        <v>12</v>
      </c>
      <c r="H6391" s="12">
        <v>0</v>
      </c>
      <c r="I6391" s="12">
        <v>246</v>
      </c>
      <c r="J6391" s="12">
        <v>0</v>
      </c>
      <c r="K6391" s="12">
        <v>0</v>
      </c>
      <c r="L6391" s="12">
        <v>0</v>
      </c>
      <c r="M6391" s="12">
        <v>0</v>
      </c>
      <c r="N6391" s="12">
        <v>0</v>
      </c>
    </row>
    <row r="6392" spans="1:14">
      <c r="A6392" s="20" t="s">
        <v>1676</v>
      </c>
      <c r="B6392" s="12">
        <v>46</v>
      </c>
      <c r="C6392" s="12">
        <v>46</v>
      </c>
      <c r="D6392" s="12" t="s">
        <v>576</v>
      </c>
      <c r="E6392" s="12">
        <v>15</v>
      </c>
      <c r="F6392" s="73">
        <v>3</v>
      </c>
      <c r="G6392" s="73">
        <v>12</v>
      </c>
      <c r="H6392" s="12">
        <v>0</v>
      </c>
      <c r="I6392" s="12">
        <v>246</v>
      </c>
      <c r="J6392" s="12">
        <v>0</v>
      </c>
      <c r="K6392" s="12">
        <v>0</v>
      </c>
      <c r="L6392" s="12">
        <v>0</v>
      </c>
      <c r="M6392" s="12">
        <v>0</v>
      </c>
      <c r="N6392" s="12">
        <v>0</v>
      </c>
    </row>
    <row r="6393" spans="1:14">
      <c r="A6393" s="20" t="s">
        <v>1676</v>
      </c>
      <c r="B6393" s="12">
        <v>46</v>
      </c>
      <c r="C6393" s="12">
        <v>46</v>
      </c>
      <c r="D6393" s="12" t="s">
        <v>574</v>
      </c>
      <c r="E6393" s="12">
        <v>15</v>
      </c>
      <c r="F6393" s="73">
        <v>3</v>
      </c>
      <c r="G6393" s="73">
        <v>12</v>
      </c>
      <c r="H6393" s="12">
        <v>0</v>
      </c>
      <c r="I6393" s="12">
        <v>246</v>
      </c>
      <c r="J6393" s="12">
        <v>0</v>
      </c>
      <c r="K6393" s="12">
        <v>0</v>
      </c>
      <c r="L6393" s="12">
        <v>0</v>
      </c>
      <c r="M6393" s="12">
        <v>0</v>
      </c>
      <c r="N6393" s="12">
        <v>0</v>
      </c>
    </row>
    <row r="6394" spans="1:14">
      <c r="A6394" s="20" t="s">
        <v>1676</v>
      </c>
      <c r="B6394" s="12">
        <v>46</v>
      </c>
      <c r="C6394" s="12">
        <v>46</v>
      </c>
      <c r="D6394" s="12" t="s">
        <v>572</v>
      </c>
      <c r="E6394" s="12">
        <v>15</v>
      </c>
      <c r="F6394" s="73">
        <v>3</v>
      </c>
      <c r="G6394" s="73">
        <v>12</v>
      </c>
      <c r="H6394" s="12">
        <v>0</v>
      </c>
      <c r="I6394" s="12">
        <v>246</v>
      </c>
      <c r="J6394" s="12">
        <v>0</v>
      </c>
      <c r="K6394" s="12">
        <v>0</v>
      </c>
      <c r="L6394" s="12">
        <v>0</v>
      </c>
      <c r="M6394" s="12">
        <v>0</v>
      </c>
      <c r="N6394" s="12">
        <v>0</v>
      </c>
    </row>
    <row r="6395" spans="1:14">
      <c r="A6395" s="20" t="s">
        <v>1676</v>
      </c>
      <c r="B6395" s="12">
        <v>46</v>
      </c>
      <c r="C6395" s="12">
        <v>46</v>
      </c>
      <c r="D6395" s="12" t="s">
        <v>566</v>
      </c>
      <c r="E6395" s="12">
        <v>15</v>
      </c>
      <c r="F6395" s="73">
        <v>3</v>
      </c>
      <c r="G6395" s="73">
        <v>12</v>
      </c>
      <c r="H6395" s="12">
        <v>0</v>
      </c>
      <c r="I6395" s="12">
        <v>246</v>
      </c>
      <c r="J6395" s="12">
        <v>0</v>
      </c>
      <c r="K6395" s="12">
        <v>0</v>
      </c>
      <c r="L6395" s="12">
        <v>0</v>
      </c>
      <c r="M6395" s="12">
        <v>0</v>
      </c>
      <c r="N6395" s="12">
        <v>0</v>
      </c>
    </row>
    <row r="6396" spans="1:14">
      <c r="A6396" s="20" t="s">
        <v>1676</v>
      </c>
      <c r="B6396" s="12">
        <v>46</v>
      </c>
      <c r="C6396" s="12">
        <v>46</v>
      </c>
      <c r="D6396" s="12" t="s">
        <v>1495</v>
      </c>
      <c r="E6396" s="12">
        <v>15</v>
      </c>
      <c r="F6396" s="73">
        <v>3</v>
      </c>
      <c r="G6396" s="73">
        <v>12</v>
      </c>
      <c r="H6396" s="12">
        <v>0</v>
      </c>
      <c r="I6396" s="12">
        <v>246</v>
      </c>
      <c r="J6396" s="12">
        <v>0</v>
      </c>
      <c r="K6396" s="12">
        <v>0</v>
      </c>
      <c r="L6396" s="12">
        <v>0</v>
      </c>
      <c r="M6396" s="12">
        <v>0</v>
      </c>
      <c r="N6396" s="12">
        <v>0</v>
      </c>
    </row>
    <row r="6397" spans="1:14">
      <c r="A6397" s="20" t="s">
        <v>1676</v>
      </c>
      <c r="B6397" s="12">
        <v>46</v>
      </c>
      <c r="C6397" s="12">
        <v>46</v>
      </c>
      <c r="D6397" s="12" t="s">
        <v>568</v>
      </c>
      <c r="E6397" s="12">
        <v>15</v>
      </c>
      <c r="F6397" s="73">
        <v>3</v>
      </c>
      <c r="G6397" s="73">
        <v>12</v>
      </c>
      <c r="H6397" s="12">
        <v>0</v>
      </c>
      <c r="I6397" s="12">
        <v>246</v>
      </c>
      <c r="J6397" s="12">
        <v>0</v>
      </c>
      <c r="K6397" s="12">
        <v>0</v>
      </c>
      <c r="L6397" s="12">
        <v>0</v>
      </c>
      <c r="M6397" s="12">
        <v>0</v>
      </c>
      <c r="N6397" s="12">
        <v>0</v>
      </c>
    </row>
    <row r="6398" spans="1:14">
      <c r="A6398" s="20" t="s">
        <v>1676</v>
      </c>
      <c r="B6398" s="12">
        <v>46</v>
      </c>
      <c r="C6398" s="12">
        <v>46</v>
      </c>
      <c r="D6398" s="12" t="s">
        <v>2387</v>
      </c>
      <c r="E6398" s="12">
        <v>15</v>
      </c>
      <c r="F6398" s="73">
        <v>1</v>
      </c>
      <c r="G6398" s="73">
        <v>12</v>
      </c>
      <c r="H6398" s="12">
        <v>0</v>
      </c>
      <c r="I6398" s="12">
        <v>246</v>
      </c>
      <c r="J6398" s="12">
        <v>0</v>
      </c>
      <c r="K6398" s="12">
        <v>0</v>
      </c>
      <c r="L6398" s="12">
        <v>0</v>
      </c>
      <c r="M6398" s="12">
        <v>0</v>
      </c>
      <c r="N6398" s="12">
        <v>0</v>
      </c>
    </row>
    <row r="6399" spans="1:14">
      <c r="A6399" s="20" t="s">
        <v>1676</v>
      </c>
      <c r="B6399" s="12">
        <v>46</v>
      </c>
      <c r="C6399" s="12">
        <v>46</v>
      </c>
      <c r="D6399" s="12" t="s">
        <v>2388</v>
      </c>
      <c r="E6399" s="12">
        <v>15</v>
      </c>
      <c r="F6399" s="73">
        <v>1</v>
      </c>
      <c r="G6399" s="73">
        <v>12</v>
      </c>
      <c r="H6399" s="12">
        <v>0</v>
      </c>
      <c r="I6399" s="12">
        <v>246</v>
      </c>
      <c r="J6399" s="12">
        <v>0</v>
      </c>
      <c r="K6399" s="12">
        <v>0</v>
      </c>
      <c r="L6399" s="12">
        <v>0</v>
      </c>
      <c r="M6399" s="12">
        <v>0</v>
      </c>
      <c r="N6399" s="12">
        <v>0</v>
      </c>
    </row>
    <row r="6400" spans="1:14">
      <c r="A6400" s="20" t="s">
        <v>1676</v>
      </c>
      <c r="B6400" s="12">
        <v>46</v>
      </c>
      <c r="C6400" s="12">
        <v>46</v>
      </c>
      <c r="D6400" s="12" t="s">
        <v>2389</v>
      </c>
      <c r="E6400" s="12">
        <v>15</v>
      </c>
      <c r="F6400" s="73">
        <v>1</v>
      </c>
      <c r="G6400" s="73">
        <v>12</v>
      </c>
      <c r="H6400" s="12">
        <v>0</v>
      </c>
      <c r="I6400" s="12">
        <v>246</v>
      </c>
      <c r="J6400" s="12">
        <v>0</v>
      </c>
      <c r="K6400" s="12">
        <v>0</v>
      </c>
      <c r="L6400" s="12">
        <v>0</v>
      </c>
      <c r="M6400" s="12">
        <v>0</v>
      </c>
      <c r="N6400" s="12">
        <v>0</v>
      </c>
    </row>
    <row r="6401" spans="1:14">
      <c r="A6401" s="20" t="s">
        <v>1676</v>
      </c>
      <c r="B6401" s="12">
        <v>28</v>
      </c>
      <c r="C6401" s="12">
        <v>31</v>
      </c>
      <c r="D6401" s="12" t="s">
        <v>577</v>
      </c>
      <c r="E6401" s="12">
        <v>15</v>
      </c>
      <c r="F6401" s="73">
        <v>3</v>
      </c>
      <c r="G6401" s="73">
        <v>12</v>
      </c>
      <c r="H6401" s="12">
        <v>0</v>
      </c>
      <c r="I6401" s="12">
        <v>246</v>
      </c>
      <c r="J6401" s="12">
        <v>0</v>
      </c>
      <c r="K6401" s="12">
        <v>0</v>
      </c>
      <c r="L6401" s="12">
        <v>0</v>
      </c>
      <c r="M6401" s="12">
        <v>0</v>
      </c>
      <c r="N6401" s="12">
        <v>0</v>
      </c>
    </row>
    <row r="6402" spans="1:14">
      <c r="A6402" s="20" t="s">
        <v>1676</v>
      </c>
      <c r="B6402" s="12">
        <v>28</v>
      </c>
      <c r="C6402" s="12">
        <v>31</v>
      </c>
      <c r="D6402" s="12" t="s">
        <v>579</v>
      </c>
      <c r="E6402" s="12">
        <v>15</v>
      </c>
      <c r="F6402" s="73">
        <v>3</v>
      </c>
      <c r="G6402" s="73">
        <v>12</v>
      </c>
      <c r="H6402" s="12">
        <v>0</v>
      </c>
      <c r="I6402" s="12">
        <v>246</v>
      </c>
      <c r="J6402" s="12">
        <v>0</v>
      </c>
      <c r="K6402" s="12">
        <v>0</v>
      </c>
      <c r="L6402" s="12">
        <v>0</v>
      </c>
      <c r="M6402" s="12">
        <v>0</v>
      </c>
      <c r="N6402" s="12">
        <v>0</v>
      </c>
    </row>
    <row r="6403" spans="1:14">
      <c r="A6403" s="20" t="s">
        <v>1676</v>
      </c>
      <c r="B6403" s="12">
        <v>28</v>
      </c>
      <c r="C6403" s="12">
        <v>31</v>
      </c>
      <c r="D6403" s="12" t="s">
        <v>576</v>
      </c>
      <c r="E6403" s="12">
        <v>15</v>
      </c>
      <c r="F6403" s="73">
        <v>3</v>
      </c>
      <c r="G6403" s="73">
        <v>12</v>
      </c>
      <c r="H6403" s="12">
        <v>0</v>
      </c>
      <c r="I6403" s="12">
        <v>246</v>
      </c>
      <c r="J6403" s="12">
        <v>0</v>
      </c>
      <c r="K6403" s="12">
        <v>0</v>
      </c>
      <c r="L6403" s="12">
        <v>0</v>
      </c>
      <c r="M6403" s="12">
        <v>0</v>
      </c>
      <c r="N6403" s="12">
        <v>0</v>
      </c>
    </row>
    <row r="6404" spans="1:14">
      <c r="A6404" s="20" t="s">
        <v>1676</v>
      </c>
      <c r="B6404" s="12">
        <v>28</v>
      </c>
      <c r="C6404" s="12">
        <v>31</v>
      </c>
      <c r="D6404" s="12" t="s">
        <v>574</v>
      </c>
      <c r="E6404" s="12">
        <v>15</v>
      </c>
      <c r="F6404" s="73">
        <v>3</v>
      </c>
      <c r="G6404" s="73">
        <v>12</v>
      </c>
      <c r="H6404" s="12">
        <v>0</v>
      </c>
      <c r="I6404" s="12">
        <v>246</v>
      </c>
      <c r="J6404" s="12">
        <v>0</v>
      </c>
      <c r="K6404" s="12">
        <v>0</v>
      </c>
      <c r="L6404" s="12">
        <v>0</v>
      </c>
      <c r="M6404" s="12">
        <v>0</v>
      </c>
      <c r="N6404" s="12">
        <v>0</v>
      </c>
    </row>
    <row r="6405" spans="1:14">
      <c r="A6405" s="20" t="s">
        <v>1676</v>
      </c>
      <c r="B6405" s="12">
        <v>28</v>
      </c>
      <c r="C6405" s="12">
        <v>31</v>
      </c>
      <c r="D6405" s="12" t="s">
        <v>572</v>
      </c>
      <c r="E6405" s="12">
        <v>15</v>
      </c>
      <c r="F6405" s="73">
        <v>3</v>
      </c>
      <c r="G6405" s="73">
        <v>12</v>
      </c>
      <c r="H6405" s="12">
        <v>0</v>
      </c>
      <c r="I6405" s="12">
        <v>246</v>
      </c>
      <c r="J6405" s="12">
        <v>0</v>
      </c>
      <c r="K6405" s="12">
        <v>0</v>
      </c>
      <c r="L6405" s="12">
        <v>0</v>
      </c>
      <c r="M6405" s="12">
        <v>0</v>
      </c>
      <c r="N6405" s="12">
        <v>0</v>
      </c>
    </row>
    <row r="6406" spans="1:14">
      <c r="A6406" s="20" t="s">
        <v>1676</v>
      </c>
      <c r="B6406" s="12">
        <v>28</v>
      </c>
      <c r="C6406" s="12">
        <v>31</v>
      </c>
      <c r="D6406" s="12" t="s">
        <v>566</v>
      </c>
      <c r="E6406" s="12">
        <v>15</v>
      </c>
      <c r="F6406" s="73">
        <v>3</v>
      </c>
      <c r="G6406" s="73">
        <v>12</v>
      </c>
      <c r="H6406" s="12">
        <v>0</v>
      </c>
      <c r="I6406" s="12">
        <v>246</v>
      </c>
      <c r="J6406" s="12">
        <v>0</v>
      </c>
      <c r="K6406" s="12">
        <v>0</v>
      </c>
      <c r="L6406" s="12">
        <v>0</v>
      </c>
      <c r="M6406" s="12">
        <v>0</v>
      </c>
      <c r="N6406" s="12">
        <v>0</v>
      </c>
    </row>
    <row r="6407" spans="1:14">
      <c r="A6407" s="20" t="s">
        <v>1676</v>
      </c>
      <c r="B6407" s="12">
        <v>28</v>
      </c>
      <c r="C6407" s="12">
        <v>31</v>
      </c>
      <c r="D6407" s="12" t="s">
        <v>1495</v>
      </c>
      <c r="E6407" s="12">
        <v>15</v>
      </c>
      <c r="F6407" s="73">
        <v>3</v>
      </c>
      <c r="G6407" s="73">
        <v>12</v>
      </c>
      <c r="H6407" s="12">
        <v>0</v>
      </c>
      <c r="I6407" s="12">
        <v>246</v>
      </c>
      <c r="J6407" s="12">
        <v>0</v>
      </c>
      <c r="K6407" s="12">
        <v>0</v>
      </c>
      <c r="L6407" s="12">
        <v>0</v>
      </c>
      <c r="M6407" s="12">
        <v>0</v>
      </c>
      <c r="N6407" s="12">
        <v>0</v>
      </c>
    </row>
    <row r="6408" spans="1:14">
      <c r="A6408" s="20" t="s">
        <v>1676</v>
      </c>
      <c r="B6408" s="12">
        <v>28</v>
      </c>
      <c r="C6408" s="12">
        <v>31</v>
      </c>
      <c r="D6408" s="12" t="s">
        <v>568</v>
      </c>
      <c r="E6408" s="12">
        <v>15</v>
      </c>
      <c r="F6408" s="73">
        <v>3</v>
      </c>
      <c r="G6408" s="73">
        <v>12</v>
      </c>
      <c r="H6408" s="12">
        <v>0</v>
      </c>
      <c r="I6408" s="12">
        <v>246</v>
      </c>
      <c r="J6408" s="12">
        <v>0</v>
      </c>
      <c r="K6408" s="12">
        <v>0</v>
      </c>
      <c r="L6408" s="12">
        <v>0</v>
      </c>
      <c r="M6408" s="12">
        <v>0</v>
      </c>
      <c r="N6408" s="12">
        <v>0</v>
      </c>
    </row>
    <row r="6409" spans="1:14">
      <c r="A6409" s="20" t="s">
        <v>1676</v>
      </c>
      <c r="B6409" s="12">
        <v>28</v>
      </c>
      <c r="C6409" s="12">
        <v>31</v>
      </c>
      <c r="D6409" s="12" t="s">
        <v>2387</v>
      </c>
      <c r="E6409" s="12">
        <v>15</v>
      </c>
      <c r="F6409" s="73">
        <v>1</v>
      </c>
      <c r="G6409" s="73">
        <v>12</v>
      </c>
      <c r="H6409" s="12">
        <v>0</v>
      </c>
      <c r="I6409" s="12">
        <v>246</v>
      </c>
      <c r="J6409" s="12">
        <v>0</v>
      </c>
      <c r="K6409" s="12">
        <v>0</v>
      </c>
      <c r="L6409" s="12">
        <v>0</v>
      </c>
      <c r="M6409" s="12">
        <v>0</v>
      </c>
      <c r="N6409" s="12">
        <v>0</v>
      </c>
    </row>
    <row r="6410" spans="1:14">
      <c r="A6410" s="20" t="s">
        <v>1676</v>
      </c>
      <c r="B6410" s="12">
        <v>28</v>
      </c>
      <c r="C6410" s="12">
        <v>31</v>
      </c>
      <c r="D6410" s="12" t="s">
        <v>2388</v>
      </c>
      <c r="E6410" s="12">
        <v>15</v>
      </c>
      <c r="F6410" s="73">
        <v>1</v>
      </c>
      <c r="G6410" s="73">
        <v>12</v>
      </c>
      <c r="H6410" s="12">
        <v>0</v>
      </c>
      <c r="I6410" s="12">
        <v>246</v>
      </c>
      <c r="J6410" s="12">
        <v>0</v>
      </c>
      <c r="K6410" s="12">
        <v>0</v>
      </c>
      <c r="L6410" s="12">
        <v>0</v>
      </c>
      <c r="M6410" s="12">
        <v>0</v>
      </c>
      <c r="N6410" s="12">
        <v>0</v>
      </c>
    </row>
    <row r="6411" spans="1:14">
      <c r="A6411" s="20" t="s">
        <v>1676</v>
      </c>
      <c r="B6411" s="12">
        <v>28</v>
      </c>
      <c r="C6411" s="12">
        <v>31</v>
      </c>
      <c r="D6411" s="12" t="s">
        <v>2389</v>
      </c>
      <c r="E6411" s="12">
        <v>15</v>
      </c>
      <c r="F6411" s="73">
        <v>1</v>
      </c>
      <c r="G6411" s="73">
        <v>12</v>
      </c>
      <c r="H6411" s="12">
        <v>0</v>
      </c>
      <c r="I6411" s="12">
        <v>246</v>
      </c>
      <c r="J6411" s="12">
        <v>0</v>
      </c>
      <c r="K6411" s="12">
        <v>0</v>
      </c>
      <c r="L6411" s="12">
        <v>0</v>
      </c>
      <c r="M6411" s="12">
        <v>0</v>
      </c>
      <c r="N6411" s="12">
        <v>0</v>
      </c>
    </row>
    <row r="6412" spans="1:14" s="18" customFormat="1">
      <c r="A6412" s="17" t="s">
        <v>1676</v>
      </c>
      <c r="B6412" s="18">
        <v>28</v>
      </c>
      <c r="C6412" s="18">
        <v>31</v>
      </c>
      <c r="D6412" s="18" t="s">
        <v>1506</v>
      </c>
      <c r="E6412" s="18">
        <v>80</v>
      </c>
      <c r="F6412" s="29">
        <v>10</v>
      </c>
      <c r="G6412" s="29">
        <v>60</v>
      </c>
      <c r="H6412" s="18">
        <v>0</v>
      </c>
      <c r="I6412" s="18">
        <v>246</v>
      </c>
      <c r="J6412" s="18">
        <v>0</v>
      </c>
      <c r="K6412" s="18">
        <v>0</v>
      </c>
      <c r="L6412" s="12">
        <v>0</v>
      </c>
      <c r="M6412" s="12">
        <v>0</v>
      </c>
      <c r="N6412" s="12">
        <v>0</v>
      </c>
    </row>
    <row r="6413" spans="1:14" s="18" customFormat="1">
      <c r="A6413" s="17" t="s">
        <v>1676</v>
      </c>
      <c r="B6413" s="18">
        <v>28</v>
      </c>
      <c r="C6413" s="18">
        <v>31</v>
      </c>
      <c r="D6413" s="18" t="s">
        <v>1505</v>
      </c>
      <c r="E6413" s="18">
        <v>80</v>
      </c>
      <c r="F6413" s="29">
        <v>10</v>
      </c>
      <c r="G6413" s="29">
        <v>60</v>
      </c>
      <c r="H6413" s="18">
        <v>0</v>
      </c>
      <c r="I6413" s="18">
        <v>246</v>
      </c>
      <c r="J6413" s="18">
        <v>0</v>
      </c>
      <c r="K6413" s="18">
        <v>0</v>
      </c>
      <c r="L6413" s="12">
        <v>0</v>
      </c>
      <c r="M6413" s="12">
        <v>0</v>
      </c>
      <c r="N6413" s="12">
        <v>0</v>
      </c>
    </row>
    <row r="6414" spans="1:14" s="18" customFormat="1">
      <c r="A6414" s="17" t="s">
        <v>1676</v>
      </c>
      <c r="B6414" s="18">
        <v>28</v>
      </c>
      <c r="C6414" s="18">
        <v>31</v>
      </c>
      <c r="D6414" s="18" t="s">
        <v>1504</v>
      </c>
      <c r="E6414" s="18">
        <v>80</v>
      </c>
      <c r="F6414" s="29">
        <v>10</v>
      </c>
      <c r="G6414" s="29">
        <v>60</v>
      </c>
      <c r="H6414" s="18">
        <v>0</v>
      </c>
      <c r="I6414" s="18">
        <v>246</v>
      </c>
      <c r="J6414" s="18">
        <v>0</v>
      </c>
      <c r="K6414" s="18">
        <v>0</v>
      </c>
      <c r="L6414" s="12">
        <v>0</v>
      </c>
      <c r="M6414" s="12">
        <v>0</v>
      </c>
      <c r="N6414" s="12">
        <v>0</v>
      </c>
    </row>
    <row r="6415" spans="1:14" s="18" customFormat="1">
      <c r="A6415" s="17" t="s">
        <v>1676</v>
      </c>
      <c r="B6415" s="18">
        <v>28</v>
      </c>
      <c r="C6415" s="18">
        <v>31</v>
      </c>
      <c r="D6415" s="18" t="s">
        <v>1114</v>
      </c>
      <c r="E6415" s="18">
        <v>80</v>
      </c>
      <c r="F6415" s="29">
        <v>2</v>
      </c>
      <c r="G6415" s="29">
        <v>60</v>
      </c>
      <c r="H6415" s="18">
        <v>0</v>
      </c>
      <c r="I6415" s="18">
        <v>246</v>
      </c>
      <c r="J6415" s="18">
        <v>0</v>
      </c>
      <c r="K6415" s="18">
        <v>0</v>
      </c>
      <c r="L6415" s="12">
        <v>0</v>
      </c>
      <c r="M6415" s="12">
        <v>0</v>
      </c>
      <c r="N6415" s="12">
        <v>0</v>
      </c>
    </row>
    <row r="6416" spans="1:14" s="18" customFormat="1">
      <c r="A6416" s="17" t="s">
        <v>1676</v>
      </c>
      <c r="B6416" s="18">
        <v>28</v>
      </c>
      <c r="C6416" s="18">
        <v>31</v>
      </c>
      <c r="D6416" s="18" t="s">
        <v>1116</v>
      </c>
      <c r="E6416" s="18">
        <v>80</v>
      </c>
      <c r="F6416" s="29">
        <v>2</v>
      </c>
      <c r="G6416" s="29">
        <v>60</v>
      </c>
      <c r="H6416" s="18">
        <v>0</v>
      </c>
      <c r="I6416" s="18">
        <v>246</v>
      </c>
      <c r="J6416" s="18">
        <v>0</v>
      </c>
      <c r="K6416" s="18">
        <v>0</v>
      </c>
      <c r="L6416" s="12">
        <v>0</v>
      </c>
      <c r="M6416" s="12">
        <v>0</v>
      </c>
      <c r="N6416" s="12">
        <v>0</v>
      </c>
    </row>
    <row r="6417" spans="1:14">
      <c r="A6417" s="20" t="s">
        <v>1676</v>
      </c>
      <c r="B6417" s="12">
        <v>50</v>
      </c>
      <c r="C6417" s="12">
        <v>50</v>
      </c>
      <c r="D6417" s="12" t="s">
        <v>566</v>
      </c>
      <c r="E6417" s="12">
        <v>70</v>
      </c>
      <c r="F6417" s="73">
        <v>6</v>
      </c>
      <c r="G6417" s="73">
        <v>60</v>
      </c>
      <c r="H6417" s="12">
        <v>0</v>
      </c>
      <c r="I6417" s="12">
        <v>246</v>
      </c>
      <c r="J6417" s="12">
        <v>0</v>
      </c>
      <c r="K6417" s="12">
        <v>0</v>
      </c>
      <c r="L6417" s="12">
        <v>0</v>
      </c>
      <c r="M6417" s="12">
        <v>0</v>
      </c>
      <c r="N6417" s="12">
        <v>0</v>
      </c>
    </row>
    <row r="6418" spans="1:14">
      <c r="A6418" s="20" t="s">
        <v>1676</v>
      </c>
      <c r="B6418" s="12">
        <v>50</v>
      </c>
      <c r="C6418" s="12">
        <v>50</v>
      </c>
      <c r="D6418" s="12" t="s">
        <v>1495</v>
      </c>
      <c r="E6418" s="12">
        <v>70</v>
      </c>
      <c r="F6418" s="73">
        <v>6</v>
      </c>
      <c r="G6418" s="73">
        <v>60</v>
      </c>
      <c r="H6418" s="12">
        <v>0</v>
      </c>
      <c r="I6418" s="12">
        <v>246</v>
      </c>
      <c r="J6418" s="12">
        <v>0</v>
      </c>
      <c r="K6418" s="12">
        <v>0</v>
      </c>
      <c r="L6418" s="12">
        <v>0</v>
      </c>
      <c r="M6418" s="12">
        <v>0</v>
      </c>
      <c r="N6418" s="12">
        <v>0</v>
      </c>
    </row>
    <row r="6419" spans="1:14">
      <c r="A6419" s="20" t="s">
        <v>1676</v>
      </c>
      <c r="B6419" s="12">
        <v>50</v>
      </c>
      <c r="C6419" s="12">
        <v>50</v>
      </c>
      <c r="D6419" s="12" t="s">
        <v>568</v>
      </c>
      <c r="E6419" s="12">
        <v>70</v>
      </c>
      <c r="F6419" s="73">
        <v>6</v>
      </c>
      <c r="G6419" s="73">
        <v>60</v>
      </c>
      <c r="H6419" s="12">
        <v>0</v>
      </c>
      <c r="I6419" s="12">
        <v>246</v>
      </c>
      <c r="J6419" s="12">
        <v>0</v>
      </c>
      <c r="K6419" s="12">
        <v>0</v>
      </c>
      <c r="L6419" s="12">
        <v>0</v>
      </c>
      <c r="M6419" s="12">
        <v>0</v>
      </c>
      <c r="N6419" s="12">
        <v>0</v>
      </c>
    </row>
    <row r="6420" spans="1:14">
      <c r="A6420" s="20" t="s">
        <v>1676</v>
      </c>
      <c r="B6420" s="12">
        <v>50</v>
      </c>
      <c r="C6420" s="12">
        <v>50</v>
      </c>
      <c r="D6420" s="12" t="s">
        <v>577</v>
      </c>
      <c r="E6420" s="12">
        <v>70</v>
      </c>
      <c r="F6420" s="73">
        <v>6</v>
      </c>
      <c r="G6420" s="73">
        <v>60</v>
      </c>
      <c r="H6420" s="12">
        <v>0</v>
      </c>
      <c r="I6420" s="12">
        <v>246</v>
      </c>
      <c r="J6420" s="12">
        <v>0</v>
      </c>
      <c r="K6420" s="12">
        <v>0</v>
      </c>
      <c r="L6420" s="12">
        <v>0</v>
      </c>
      <c r="M6420" s="12">
        <v>0</v>
      </c>
      <c r="N6420" s="12">
        <v>0</v>
      </c>
    </row>
    <row r="6421" spans="1:14">
      <c r="A6421" s="20" t="s">
        <v>1676</v>
      </c>
      <c r="B6421" s="12">
        <v>50</v>
      </c>
      <c r="C6421" s="12">
        <v>50</v>
      </c>
      <c r="D6421" s="12" t="s">
        <v>579</v>
      </c>
      <c r="E6421" s="12">
        <v>70</v>
      </c>
      <c r="F6421" s="73">
        <v>6</v>
      </c>
      <c r="G6421" s="73">
        <v>60</v>
      </c>
      <c r="H6421" s="12">
        <v>0</v>
      </c>
      <c r="I6421" s="12">
        <v>246</v>
      </c>
      <c r="J6421" s="12">
        <v>0</v>
      </c>
      <c r="K6421" s="12">
        <v>0</v>
      </c>
      <c r="L6421" s="12">
        <v>0</v>
      </c>
      <c r="M6421" s="12">
        <v>0</v>
      </c>
      <c r="N6421" s="12">
        <v>0</v>
      </c>
    </row>
    <row r="6422" spans="1:14">
      <c r="A6422" s="20" t="s">
        <v>1676</v>
      </c>
      <c r="B6422" s="12">
        <v>50</v>
      </c>
      <c r="C6422" s="12">
        <v>50</v>
      </c>
      <c r="D6422" s="12" t="s">
        <v>570</v>
      </c>
      <c r="E6422" s="12">
        <v>70</v>
      </c>
      <c r="F6422" s="73">
        <v>6</v>
      </c>
      <c r="G6422" s="73">
        <v>60</v>
      </c>
      <c r="H6422" s="12">
        <v>0</v>
      </c>
      <c r="I6422" s="12">
        <v>246</v>
      </c>
      <c r="J6422" s="12">
        <v>0</v>
      </c>
      <c r="K6422" s="12">
        <v>0</v>
      </c>
      <c r="L6422" s="12">
        <v>0</v>
      </c>
      <c r="M6422" s="12">
        <v>0</v>
      </c>
      <c r="N6422" s="12">
        <v>0</v>
      </c>
    </row>
    <row r="6423" spans="1:14">
      <c r="A6423" s="20" t="s">
        <v>1676</v>
      </c>
      <c r="B6423" s="12">
        <v>50</v>
      </c>
      <c r="C6423" s="12">
        <v>50</v>
      </c>
      <c r="D6423" s="12" t="s">
        <v>576</v>
      </c>
      <c r="E6423" s="12">
        <v>70</v>
      </c>
      <c r="F6423" s="73">
        <v>6</v>
      </c>
      <c r="G6423" s="73">
        <v>60</v>
      </c>
      <c r="H6423" s="12">
        <v>0</v>
      </c>
      <c r="I6423" s="12">
        <v>246</v>
      </c>
      <c r="J6423" s="12">
        <v>0</v>
      </c>
      <c r="K6423" s="12">
        <v>0</v>
      </c>
      <c r="L6423" s="12">
        <v>0</v>
      </c>
      <c r="M6423" s="12">
        <v>0</v>
      </c>
      <c r="N6423" s="12">
        <v>0</v>
      </c>
    </row>
    <row r="6424" spans="1:14">
      <c r="A6424" s="20" t="s">
        <v>1676</v>
      </c>
      <c r="B6424" s="12">
        <v>50</v>
      </c>
      <c r="C6424" s="12">
        <v>50</v>
      </c>
      <c r="D6424" s="12" t="s">
        <v>574</v>
      </c>
      <c r="E6424" s="12">
        <v>70</v>
      </c>
      <c r="F6424" s="73">
        <v>6</v>
      </c>
      <c r="G6424" s="73">
        <v>60</v>
      </c>
      <c r="H6424" s="12">
        <v>0</v>
      </c>
      <c r="I6424" s="12">
        <v>246</v>
      </c>
      <c r="J6424" s="12">
        <v>0</v>
      </c>
      <c r="K6424" s="12">
        <v>0</v>
      </c>
      <c r="L6424" s="12">
        <v>0</v>
      </c>
      <c r="M6424" s="12">
        <v>0</v>
      </c>
      <c r="N6424" s="12">
        <v>0</v>
      </c>
    </row>
    <row r="6425" spans="1:14">
      <c r="A6425" s="20" t="s">
        <v>1676</v>
      </c>
      <c r="B6425" s="12">
        <v>50</v>
      </c>
      <c r="C6425" s="12">
        <v>50</v>
      </c>
      <c r="D6425" s="12" t="s">
        <v>572</v>
      </c>
      <c r="E6425" s="12">
        <v>70</v>
      </c>
      <c r="F6425" s="73">
        <v>6</v>
      </c>
      <c r="G6425" s="73">
        <v>60</v>
      </c>
      <c r="H6425" s="12">
        <v>0</v>
      </c>
      <c r="I6425" s="12">
        <v>246</v>
      </c>
      <c r="J6425" s="12">
        <v>0</v>
      </c>
      <c r="K6425" s="12">
        <v>0</v>
      </c>
      <c r="L6425" s="12">
        <v>0</v>
      </c>
      <c r="M6425" s="12">
        <v>0</v>
      </c>
      <c r="N6425" s="12">
        <v>0</v>
      </c>
    </row>
    <row r="6426" spans="1:14">
      <c r="A6426" s="20" t="s">
        <v>1676</v>
      </c>
      <c r="B6426" s="12">
        <v>50</v>
      </c>
      <c r="C6426" s="12">
        <v>50</v>
      </c>
      <c r="D6426" s="12" t="s">
        <v>575</v>
      </c>
      <c r="E6426" s="12">
        <v>60</v>
      </c>
      <c r="F6426" s="73">
        <v>1</v>
      </c>
      <c r="G6426" s="73">
        <v>60</v>
      </c>
      <c r="H6426" s="12">
        <v>0</v>
      </c>
      <c r="I6426" s="12">
        <v>246</v>
      </c>
      <c r="J6426" s="12">
        <v>0</v>
      </c>
      <c r="K6426" s="12">
        <v>0</v>
      </c>
      <c r="L6426" s="12">
        <v>0</v>
      </c>
      <c r="M6426" s="12">
        <v>0</v>
      </c>
      <c r="N6426" s="12">
        <v>0</v>
      </c>
    </row>
    <row r="6427" spans="1:14">
      <c r="A6427" s="20" t="s">
        <v>1676</v>
      </c>
      <c r="B6427" s="12">
        <v>50</v>
      </c>
      <c r="C6427" s="12">
        <v>50</v>
      </c>
      <c r="D6427" s="12" t="s">
        <v>573</v>
      </c>
      <c r="E6427" s="12">
        <v>60</v>
      </c>
      <c r="F6427" s="73">
        <v>1</v>
      </c>
      <c r="G6427" s="73">
        <v>60</v>
      </c>
      <c r="H6427" s="12">
        <v>0</v>
      </c>
      <c r="I6427" s="12">
        <v>246</v>
      </c>
      <c r="J6427" s="12">
        <v>0</v>
      </c>
      <c r="K6427" s="12">
        <v>0</v>
      </c>
      <c r="L6427" s="12">
        <v>0</v>
      </c>
      <c r="M6427" s="12">
        <v>0</v>
      </c>
      <c r="N6427" s="12">
        <v>0</v>
      </c>
    </row>
    <row r="6428" spans="1:14">
      <c r="A6428" s="20" t="s">
        <v>1676</v>
      </c>
      <c r="B6428" s="12">
        <v>50</v>
      </c>
      <c r="C6428" s="12">
        <v>50</v>
      </c>
      <c r="D6428" s="12" t="s">
        <v>571</v>
      </c>
      <c r="E6428" s="12">
        <v>60</v>
      </c>
      <c r="F6428" s="73">
        <v>1</v>
      </c>
      <c r="G6428" s="73">
        <v>60</v>
      </c>
      <c r="H6428" s="12">
        <v>0</v>
      </c>
      <c r="I6428" s="12">
        <v>246</v>
      </c>
      <c r="J6428" s="12">
        <v>0</v>
      </c>
      <c r="K6428" s="12">
        <v>0</v>
      </c>
      <c r="L6428" s="12">
        <v>0</v>
      </c>
      <c r="M6428" s="12">
        <v>0</v>
      </c>
      <c r="N6428" s="12">
        <v>0</v>
      </c>
    </row>
    <row r="6429" spans="1:14">
      <c r="A6429" s="20" t="s">
        <v>1676</v>
      </c>
      <c r="B6429" s="12">
        <v>50</v>
      </c>
      <c r="C6429" s="12">
        <v>50</v>
      </c>
      <c r="D6429" s="12" t="s">
        <v>569</v>
      </c>
      <c r="E6429" s="12">
        <v>60</v>
      </c>
      <c r="F6429" s="73">
        <v>1</v>
      </c>
      <c r="G6429" s="73">
        <v>60</v>
      </c>
      <c r="H6429" s="12">
        <v>0</v>
      </c>
      <c r="I6429" s="12">
        <v>246</v>
      </c>
      <c r="J6429" s="12">
        <v>0</v>
      </c>
      <c r="K6429" s="12">
        <v>0</v>
      </c>
      <c r="L6429" s="12">
        <v>0</v>
      </c>
      <c r="M6429" s="12">
        <v>0</v>
      </c>
      <c r="N6429" s="12">
        <v>0</v>
      </c>
    </row>
    <row r="6430" spans="1:14">
      <c r="A6430" s="20" t="s">
        <v>1676</v>
      </c>
      <c r="B6430" s="12">
        <v>50</v>
      </c>
      <c r="C6430" s="12">
        <v>50</v>
      </c>
      <c r="D6430" s="12" t="s">
        <v>565</v>
      </c>
      <c r="E6430" s="12">
        <v>60</v>
      </c>
      <c r="F6430" s="73">
        <v>1</v>
      </c>
      <c r="G6430" s="73">
        <v>60</v>
      </c>
      <c r="H6430" s="12">
        <v>0</v>
      </c>
      <c r="I6430" s="12">
        <v>246</v>
      </c>
      <c r="J6430" s="12">
        <v>0</v>
      </c>
      <c r="K6430" s="12">
        <v>0</v>
      </c>
      <c r="L6430" s="12">
        <v>0</v>
      </c>
      <c r="M6430" s="12">
        <v>0</v>
      </c>
      <c r="N6430" s="12">
        <v>0</v>
      </c>
    </row>
    <row r="6431" spans="1:14">
      <c r="A6431" s="20" t="s">
        <v>1676</v>
      </c>
      <c r="B6431" s="12">
        <v>50</v>
      </c>
      <c r="C6431" s="12">
        <v>50</v>
      </c>
      <c r="D6431" s="12" t="s">
        <v>564</v>
      </c>
      <c r="E6431" s="12">
        <v>60</v>
      </c>
      <c r="F6431" s="73">
        <v>1</v>
      </c>
      <c r="G6431" s="73">
        <v>60</v>
      </c>
      <c r="H6431" s="12">
        <v>0</v>
      </c>
      <c r="I6431" s="12">
        <v>246</v>
      </c>
      <c r="J6431" s="12">
        <v>0</v>
      </c>
      <c r="K6431" s="12">
        <v>0</v>
      </c>
      <c r="L6431" s="12">
        <v>0</v>
      </c>
      <c r="M6431" s="12">
        <v>0</v>
      </c>
      <c r="N6431" s="12">
        <v>0</v>
      </c>
    </row>
    <row r="6432" spans="1:14">
      <c r="A6432" s="20" t="s">
        <v>1676</v>
      </c>
      <c r="B6432" s="12">
        <v>50</v>
      </c>
      <c r="C6432" s="12">
        <v>50</v>
      </c>
      <c r="D6432" s="12" t="s">
        <v>567</v>
      </c>
      <c r="E6432" s="12">
        <v>60</v>
      </c>
      <c r="F6432" s="73">
        <v>1</v>
      </c>
      <c r="G6432" s="73">
        <v>60</v>
      </c>
      <c r="H6432" s="12">
        <v>0</v>
      </c>
      <c r="I6432" s="12">
        <v>246</v>
      </c>
      <c r="J6432" s="12">
        <v>0</v>
      </c>
      <c r="K6432" s="12">
        <v>0</v>
      </c>
      <c r="L6432" s="12">
        <v>0</v>
      </c>
      <c r="M6432" s="12">
        <v>0</v>
      </c>
      <c r="N6432" s="12">
        <v>0</v>
      </c>
    </row>
    <row r="6433" spans="1:14" s="18" customFormat="1">
      <c r="A6433" s="17" t="s">
        <v>1676</v>
      </c>
      <c r="B6433" s="18">
        <v>50</v>
      </c>
      <c r="C6433" s="18">
        <v>50</v>
      </c>
      <c r="D6433" s="18" t="s">
        <v>1506</v>
      </c>
      <c r="E6433" s="18">
        <v>70</v>
      </c>
      <c r="F6433" s="29">
        <v>10</v>
      </c>
      <c r="G6433" s="29">
        <v>60</v>
      </c>
      <c r="H6433" s="18">
        <v>0</v>
      </c>
      <c r="I6433" s="18">
        <v>246</v>
      </c>
      <c r="J6433" s="18">
        <v>0</v>
      </c>
      <c r="K6433" s="18">
        <v>0</v>
      </c>
      <c r="L6433" s="12">
        <v>0</v>
      </c>
      <c r="M6433" s="12">
        <v>0</v>
      </c>
      <c r="N6433" s="12">
        <v>0</v>
      </c>
    </row>
    <row r="6434" spans="1:14" s="18" customFormat="1">
      <c r="A6434" s="17" t="s">
        <v>1676</v>
      </c>
      <c r="B6434" s="18">
        <v>50</v>
      </c>
      <c r="C6434" s="18">
        <v>50</v>
      </c>
      <c r="D6434" s="18" t="s">
        <v>1505</v>
      </c>
      <c r="E6434" s="18">
        <v>70</v>
      </c>
      <c r="F6434" s="29">
        <v>10</v>
      </c>
      <c r="G6434" s="29">
        <v>60</v>
      </c>
      <c r="H6434" s="18">
        <v>0</v>
      </c>
      <c r="I6434" s="18">
        <v>246</v>
      </c>
      <c r="J6434" s="18">
        <v>0</v>
      </c>
      <c r="K6434" s="18">
        <v>0</v>
      </c>
      <c r="L6434" s="12">
        <v>0</v>
      </c>
      <c r="M6434" s="12">
        <v>0</v>
      </c>
      <c r="N6434" s="12">
        <v>0</v>
      </c>
    </row>
    <row r="6435" spans="1:14" s="18" customFormat="1">
      <c r="A6435" s="17" t="s">
        <v>1676</v>
      </c>
      <c r="B6435" s="18">
        <v>50</v>
      </c>
      <c r="C6435" s="18">
        <v>50</v>
      </c>
      <c r="D6435" s="18" t="s">
        <v>1504</v>
      </c>
      <c r="E6435" s="18">
        <v>70</v>
      </c>
      <c r="F6435" s="29">
        <v>10</v>
      </c>
      <c r="G6435" s="29">
        <v>60</v>
      </c>
      <c r="H6435" s="18">
        <v>0</v>
      </c>
      <c r="I6435" s="18">
        <v>246</v>
      </c>
      <c r="J6435" s="18">
        <v>0</v>
      </c>
      <c r="K6435" s="18">
        <v>0</v>
      </c>
      <c r="L6435" s="12">
        <v>0</v>
      </c>
      <c r="M6435" s="12">
        <v>0</v>
      </c>
      <c r="N6435" s="12">
        <v>0</v>
      </c>
    </row>
    <row r="6436" spans="1:14" s="18" customFormat="1">
      <c r="A6436" s="17" t="s">
        <v>1676</v>
      </c>
      <c r="B6436" s="18">
        <v>50</v>
      </c>
      <c r="C6436" s="18">
        <v>50</v>
      </c>
      <c r="D6436" s="18" t="s">
        <v>1579</v>
      </c>
      <c r="E6436" s="18">
        <v>70</v>
      </c>
      <c r="F6436" s="29">
        <v>3</v>
      </c>
      <c r="G6436" s="29">
        <v>60</v>
      </c>
      <c r="H6436" s="18">
        <v>0</v>
      </c>
      <c r="I6436" s="18">
        <v>249</v>
      </c>
      <c r="J6436" s="18">
        <v>0</v>
      </c>
      <c r="K6436" s="18">
        <v>0</v>
      </c>
      <c r="L6436" s="12">
        <v>0</v>
      </c>
      <c r="M6436" s="12">
        <v>0</v>
      </c>
      <c r="N6436" s="12">
        <v>0</v>
      </c>
    </row>
    <row r="6437" spans="1:14" s="18" customFormat="1">
      <c r="A6437" s="17" t="s">
        <v>1676</v>
      </c>
      <c r="B6437" s="18">
        <v>50</v>
      </c>
      <c r="C6437" s="18">
        <v>50</v>
      </c>
      <c r="D6437" s="18" t="s">
        <v>1614</v>
      </c>
      <c r="E6437" s="18">
        <v>70</v>
      </c>
      <c r="F6437" s="29">
        <v>10</v>
      </c>
      <c r="G6437" s="29">
        <v>60</v>
      </c>
      <c r="H6437" s="18">
        <v>0</v>
      </c>
      <c r="I6437" s="18">
        <v>249</v>
      </c>
      <c r="J6437" s="18">
        <v>0</v>
      </c>
      <c r="K6437" s="18">
        <v>0</v>
      </c>
      <c r="L6437" s="12">
        <v>0</v>
      </c>
      <c r="M6437" s="12">
        <v>0</v>
      </c>
      <c r="N6437" s="12">
        <v>0</v>
      </c>
    </row>
    <row r="6438" spans="1:14" s="18" customFormat="1">
      <c r="A6438" s="17" t="s">
        <v>1676</v>
      </c>
      <c r="B6438" s="18">
        <v>50</v>
      </c>
      <c r="C6438" s="18">
        <v>50</v>
      </c>
      <c r="D6438" s="18" t="s">
        <v>1099</v>
      </c>
      <c r="E6438" s="18">
        <v>70</v>
      </c>
      <c r="F6438" s="29">
        <v>3</v>
      </c>
      <c r="G6438" s="29">
        <v>60</v>
      </c>
      <c r="H6438" s="18">
        <v>0</v>
      </c>
      <c r="I6438" s="18">
        <v>249</v>
      </c>
      <c r="J6438" s="18">
        <v>0</v>
      </c>
      <c r="K6438" s="18">
        <v>0</v>
      </c>
      <c r="L6438" s="12">
        <v>0</v>
      </c>
      <c r="M6438" s="12">
        <v>0</v>
      </c>
      <c r="N6438" s="12">
        <v>0</v>
      </c>
    </row>
    <row r="6439" spans="1:14" s="18" customFormat="1">
      <c r="A6439" s="17" t="s">
        <v>1676</v>
      </c>
      <c r="B6439" s="18">
        <v>50</v>
      </c>
      <c r="C6439" s="18">
        <v>50</v>
      </c>
      <c r="D6439" s="18" t="s">
        <v>1653</v>
      </c>
      <c r="E6439" s="18">
        <v>70</v>
      </c>
      <c r="F6439" s="29">
        <v>2</v>
      </c>
      <c r="G6439" s="29">
        <v>60</v>
      </c>
      <c r="H6439" s="18">
        <v>0</v>
      </c>
      <c r="I6439" s="18">
        <v>249</v>
      </c>
      <c r="J6439" s="18">
        <v>0</v>
      </c>
      <c r="K6439" s="18">
        <v>0</v>
      </c>
      <c r="L6439" s="12">
        <v>0</v>
      </c>
      <c r="M6439" s="12">
        <v>0</v>
      </c>
      <c r="N6439" s="12">
        <v>0</v>
      </c>
    </row>
    <row r="6440" spans="1:14" s="18" customFormat="1">
      <c r="A6440" s="17" t="s">
        <v>1676</v>
      </c>
      <c r="B6440" s="18">
        <v>50</v>
      </c>
      <c r="C6440" s="18">
        <v>50</v>
      </c>
      <c r="D6440" s="18" t="s">
        <v>1654</v>
      </c>
      <c r="E6440" s="18">
        <v>100</v>
      </c>
      <c r="F6440" s="29">
        <v>1</v>
      </c>
      <c r="G6440" s="29">
        <v>60</v>
      </c>
      <c r="H6440" s="18">
        <v>0</v>
      </c>
      <c r="I6440" s="18">
        <v>249</v>
      </c>
      <c r="J6440" s="18">
        <v>0</v>
      </c>
      <c r="K6440" s="18">
        <v>0</v>
      </c>
      <c r="L6440" s="12">
        <v>0</v>
      </c>
      <c r="M6440" s="12">
        <v>0</v>
      </c>
      <c r="N6440" s="12">
        <v>0</v>
      </c>
    </row>
    <row r="6441" spans="1:14" s="18" customFormat="1">
      <c r="A6441" s="17" t="s">
        <v>1676</v>
      </c>
      <c r="B6441" s="18">
        <v>50</v>
      </c>
      <c r="C6441" s="18">
        <v>50</v>
      </c>
      <c r="D6441" s="18" t="s">
        <v>1639</v>
      </c>
      <c r="E6441" s="18">
        <v>100</v>
      </c>
      <c r="F6441" s="29">
        <v>1</v>
      </c>
      <c r="G6441" s="29">
        <v>60</v>
      </c>
      <c r="H6441" s="18">
        <v>0</v>
      </c>
      <c r="I6441" s="18">
        <v>249</v>
      </c>
      <c r="J6441" s="18">
        <v>0</v>
      </c>
      <c r="K6441" s="18">
        <v>0</v>
      </c>
      <c r="L6441" s="12">
        <v>0</v>
      </c>
      <c r="M6441" s="12">
        <v>0</v>
      </c>
      <c r="N6441" s="12">
        <v>0</v>
      </c>
    </row>
    <row r="6442" spans="1:14" s="18" customFormat="1">
      <c r="A6442" s="17" t="s">
        <v>1676</v>
      </c>
      <c r="B6442" s="18">
        <v>50</v>
      </c>
      <c r="C6442" s="18">
        <v>50</v>
      </c>
      <c r="D6442" s="18" t="s">
        <v>1674</v>
      </c>
      <c r="E6442" s="18">
        <v>80</v>
      </c>
      <c r="F6442" s="29">
        <v>1</v>
      </c>
      <c r="G6442" s="29">
        <v>60</v>
      </c>
      <c r="H6442" s="18">
        <v>0</v>
      </c>
      <c r="I6442" s="18">
        <v>249</v>
      </c>
      <c r="J6442" s="18">
        <v>0</v>
      </c>
      <c r="K6442" s="18">
        <v>0</v>
      </c>
      <c r="L6442" s="12">
        <v>0</v>
      </c>
      <c r="M6442" s="12">
        <v>0</v>
      </c>
      <c r="N6442" s="12">
        <v>0</v>
      </c>
    </row>
    <row r="6443" spans="1:14" s="18" customFormat="1">
      <c r="A6443" s="17" t="s">
        <v>1676</v>
      </c>
      <c r="B6443" s="18">
        <v>50</v>
      </c>
      <c r="C6443" s="18">
        <v>50</v>
      </c>
      <c r="D6443" s="18" t="s">
        <v>532</v>
      </c>
      <c r="E6443" s="18">
        <v>80</v>
      </c>
      <c r="F6443" s="29">
        <v>1</v>
      </c>
      <c r="G6443" s="29">
        <v>60</v>
      </c>
      <c r="H6443" s="18">
        <v>0</v>
      </c>
      <c r="I6443" s="18">
        <v>249</v>
      </c>
      <c r="J6443" s="18">
        <v>0</v>
      </c>
      <c r="K6443" s="18">
        <v>0</v>
      </c>
      <c r="L6443" s="12">
        <v>0</v>
      </c>
      <c r="M6443" s="12">
        <v>0</v>
      </c>
      <c r="N6443" s="12">
        <v>0</v>
      </c>
    </row>
    <row r="6445" spans="1:14">
      <c r="A6445" s="11" t="s">
        <v>1677</v>
      </c>
    </row>
    <row r="6446" spans="1:14">
      <c r="A6446" s="20" t="s">
        <v>1678</v>
      </c>
      <c r="B6446" s="12">
        <v>77</v>
      </c>
      <c r="C6446" s="12">
        <v>77</v>
      </c>
      <c r="D6446" s="12" t="s">
        <v>566</v>
      </c>
      <c r="E6446" s="12">
        <v>15</v>
      </c>
      <c r="F6446" s="73">
        <v>4</v>
      </c>
      <c r="G6446" s="21">
        <v>10</v>
      </c>
      <c r="H6446" s="12">
        <v>0</v>
      </c>
      <c r="I6446" s="12">
        <v>246</v>
      </c>
      <c r="J6446" s="12">
        <v>0</v>
      </c>
      <c r="K6446" s="12">
        <v>0</v>
      </c>
      <c r="L6446" s="12">
        <v>0</v>
      </c>
      <c r="M6446" s="12">
        <v>0</v>
      </c>
      <c r="N6446" s="12">
        <v>0</v>
      </c>
    </row>
    <row r="6447" spans="1:14">
      <c r="A6447" s="20" t="s">
        <v>1678</v>
      </c>
      <c r="B6447" s="12">
        <v>77</v>
      </c>
      <c r="C6447" s="12">
        <v>77</v>
      </c>
      <c r="D6447" s="12" t="s">
        <v>1495</v>
      </c>
      <c r="E6447" s="12">
        <v>15</v>
      </c>
      <c r="F6447" s="73">
        <v>4</v>
      </c>
      <c r="G6447" s="21">
        <v>10</v>
      </c>
      <c r="H6447" s="12">
        <v>0</v>
      </c>
      <c r="I6447" s="12">
        <v>246</v>
      </c>
      <c r="J6447" s="12">
        <v>0</v>
      </c>
      <c r="K6447" s="12">
        <v>0</v>
      </c>
      <c r="L6447" s="12">
        <v>0</v>
      </c>
      <c r="M6447" s="12">
        <v>0</v>
      </c>
      <c r="N6447" s="12">
        <v>0</v>
      </c>
    </row>
    <row r="6448" spans="1:14">
      <c r="A6448" s="20" t="s">
        <v>1678</v>
      </c>
      <c r="B6448" s="12">
        <v>77</v>
      </c>
      <c r="C6448" s="12">
        <v>77</v>
      </c>
      <c r="D6448" s="12" t="s">
        <v>568</v>
      </c>
      <c r="E6448" s="12">
        <v>15</v>
      </c>
      <c r="F6448" s="73">
        <v>4</v>
      </c>
      <c r="G6448" s="21">
        <v>10</v>
      </c>
      <c r="H6448" s="12">
        <v>0</v>
      </c>
      <c r="I6448" s="12">
        <v>246</v>
      </c>
      <c r="J6448" s="12">
        <v>0</v>
      </c>
      <c r="K6448" s="12">
        <v>0</v>
      </c>
      <c r="L6448" s="12">
        <v>0</v>
      </c>
      <c r="M6448" s="12">
        <v>0</v>
      </c>
      <c r="N6448" s="12">
        <v>0</v>
      </c>
    </row>
    <row r="6449" spans="1:14">
      <c r="A6449" s="20" t="s">
        <v>1678</v>
      </c>
      <c r="B6449" s="12">
        <v>77</v>
      </c>
      <c r="C6449" s="12">
        <v>77</v>
      </c>
      <c r="D6449" s="12" t="s">
        <v>577</v>
      </c>
      <c r="E6449" s="12">
        <v>15</v>
      </c>
      <c r="F6449" s="73">
        <v>4</v>
      </c>
      <c r="G6449" s="21">
        <v>10</v>
      </c>
      <c r="H6449" s="12">
        <v>0</v>
      </c>
      <c r="I6449" s="12">
        <v>246</v>
      </c>
      <c r="J6449" s="12">
        <v>0</v>
      </c>
      <c r="K6449" s="12">
        <v>0</v>
      </c>
      <c r="L6449" s="12">
        <v>0</v>
      </c>
      <c r="M6449" s="12">
        <v>0</v>
      </c>
      <c r="N6449" s="12">
        <v>0</v>
      </c>
    </row>
    <row r="6450" spans="1:14">
      <c r="A6450" s="20" t="s">
        <v>1678</v>
      </c>
      <c r="B6450" s="12">
        <v>77</v>
      </c>
      <c r="C6450" s="12">
        <v>77</v>
      </c>
      <c r="D6450" s="12" t="s">
        <v>579</v>
      </c>
      <c r="E6450" s="12">
        <v>15</v>
      </c>
      <c r="F6450" s="73">
        <v>4</v>
      </c>
      <c r="G6450" s="21">
        <v>10</v>
      </c>
      <c r="H6450" s="12">
        <v>0</v>
      </c>
      <c r="I6450" s="12">
        <v>246</v>
      </c>
      <c r="J6450" s="12">
        <v>0</v>
      </c>
      <c r="K6450" s="12">
        <v>0</v>
      </c>
      <c r="L6450" s="12">
        <v>0</v>
      </c>
      <c r="M6450" s="12">
        <v>0</v>
      </c>
      <c r="N6450" s="12">
        <v>0</v>
      </c>
    </row>
    <row r="6451" spans="1:14">
      <c r="A6451" s="20" t="s">
        <v>1678</v>
      </c>
      <c r="B6451" s="12">
        <v>77</v>
      </c>
      <c r="C6451" s="12">
        <v>77</v>
      </c>
      <c r="D6451" s="12" t="s">
        <v>2387</v>
      </c>
      <c r="E6451" s="12">
        <v>15</v>
      </c>
      <c r="F6451" s="73">
        <v>1</v>
      </c>
      <c r="G6451" s="21">
        <v>10</v>
      </c>
      <c r="H6451" s="12">
        <v>0</v>
      </c>
      <c r="I6451" s="12">
        <v>246</v>
      </c>
      <c r="J6451" s="12">
        <v>0</v>
      </c>
      <c r="K6451" s="12">
        <v>0</v>
      </c>
      <c r="L6451" s="12">
        <v>0</v>
      </c>
      <c r="M6451" s="12">
        <v>0</v>
      </c>
      <c r="N6451" s="12">
        <v>0</v>
      </c>
    </row>
    <row r="6452" spans="1:14">
      <c r="A6452" s="20" t="s">
        <v>1678</v>
      </c>
      <c r="B6452" s="12">
        <v>77</v>
      </c>
      <c r="C6452" s="12">
        <v>77</v>
      </c>
      <c r="D6452" s="12" t="s">
        <v>2388</v>
      </c>
      <c r="E6452" s="12">
        <v>15</v>
      </c>
      <c r="F6452" s="73">
        <v>1</v>
      </c>
      <c r="G6452" s="21">
        <v>10</v>
      </c>
      <c r="H6452" s="12">
        <v>0</v>
      </c>
      <c r="I6452" s="12">
        <v>246</v>
      </c>
      <c r="J6452" s="12">
        <v>0</v>
      </c>
      <c r="K6452" s="12">
        <v>0</v>
      </c>
      <c r="L6452" s="12">
        <v>0</v>
      </c>
      <c r="M6452" s="12">
        <v>0</v>
      </c>
      <c r="N6452" s="12">
        <v>0</v>
      </c>
    </row>
    <row r="6453" spans="1:14">
      <c r="A6453" s="20" t="s">
        <v>1678</v>
      </c>
      <c r="B6453" s="12">
        <v>77</v>
      </c>
      <c r="C6453" s="12">
        <v>77</v>
      </c>
      <c r="D6453" s="12" t="s">
        <v>2389</v>
      </c>
      <c r="E6453" s="12">
        <v>15</v>
      </c>
      <c r="F6453" s="73">
        <v>1</v>
      </c>
      <c r="G6453" s="21">
        <v>10</v>
      </c>
      <c r="H6453" s="12">
        <v>0</v>
      </c>
      <c r="I6453" s="12">
        <v>246</v>
      </c>
      <c r="J6453" s="12">
        <v>0</v>
      </c>
      <c r="K6453" s="12">
        <v>0</v>
      </c>
      <c r="L6453" s="12">
        <v>0</v>
      </c>
      <c r="M6453" s="12">
        <v>0</v>
      </c>
      <c r="N6453" s="12">
        <v>0</v>
      </c>
    </row>
    <row r="6454" spans="1:14" s="18" customFormat="1">
      <c r="A6454" s="17" t="s">
        <v>1678</v>
      </c>
      <c r="B6454" s="18">
        <v>77</v>
      </c>
      <c r="C6454" s="18">
        <v>77</v>
      </c>
      <c r="D6454" s="18" t="s">
        <v>1506</v>
      </c>
      <c r="E6454" s="18">
        <v>15</v>
      </c>
      <c r="F6454" s="29">
        <v>1</v>
      </c>
      <c r="G6454" s="29">
        <v>60</v>
      </c>
      <c r="H6454" s="18">
        <v>0</v>
      </c>
      <c r="I6454" s="18">
        <v>246</v>
      </c>
      <c r="J6454" s="18">
        <v>0</v>
      </c>
      <c r="K6454" s="18">
        <v>0</v>
      </c>
      <c r="L6454" s="12">
        <v>0</v>
      </c>
      <c r="M6454" s="12">
        <v>0</v>
      </c>
      <c r="N6454" s="12">
        <v>0</v>
      </c>
    </row>
    <row r="6455" spans="1:14" s="18" customFormat="1">
      <c r="A6455" s="17" t="s">
        <v>1678</v>
      </c>
      <c r="B6455" s="18">
        <v>77</v>
      </c>
      <c r="C6455" s="18">
        <v>77</v>
      </c>
      <c r="D6455" s="18" t="s">
        <v>1505</v>
      </c>
      <c r="E6455" s="18">
        <v>15</v>
      </c>
      <c r="F6455" s="29">
        <v>1</v>
      </c>
      <c r="G6455" s="29">
        <v>60</v>
      </c>
      <c r="H6455" s="18">
        <v>0</v>
      </c>
      <c r="I6455" s="18">
        <v>246</v>
      </c>
      <c r="J6455" s="18">
        <v>0</v>
      </c>
      <c r="K6455" s="18">
        <v>0</v>
      </c>
      <c r="L6455" s="12">
        <v>0</v>
      </c>
      <c r="M6455" s="12">
        <v>0</v>
      </c>
      <c r="N6455" s="12">
        <v>0</v>
      </c>
    </row>
    <row r="6456" spans="1:14" s="18" customFormat="1">
      <c r="A6456" s="17" t="s">
        <v>1678</v>
      </c>
      <c r="B6456" s="18">
        <v>77</v>
      </c>
      <c r="C6456" s="18">
        <v>77</v>
      </c>
      <c r="D6456" s="18" t="s">
        <v>1504</v>
      </c>
      <c r="E6456" s="18">
        <v>15</v>
      </c>
      <c r="F6456" s="29">
        <v>1</v>
      </c>
      <c r="G6456" s="29">
        <v>60</v>
      </c>
      <c r="H6456" s="18">
        <v>0</v>
      </c>
      <c r="I6456" s="18">
        <v>246</v>
      </c>
      <c r="J6456" s="18">
        <v>0</v>
      </c>
      <c r="K6456" s="18">
        <v>0</v>
      </c>
      <c r="L6456" s="12">
        <v>0</v>
      </c>
      <c r="M6456" s="12">
        <v>0</v>
      </c>
      <c r="N6456" s="12">
        <v>0</v>
      </c>
    </row>
    <row r="6457" spans="1:14">
      <c r="A6457" s="20" t="s">
        <v>1678</v>
      </c>
      <c r="B6457" s="12">
        <v>25</v>
      </c>
      <c r="C6457" s="12">
        <v>60</v>
      </c>
      <c r="D6457" s="12" t="s">
        <v>566</v>
      </c>
      <c r="E6457" s="12">
        <v>15</v>
      </c>
      <c r="F6457" s="73">
        <v>4</v>
      </c>
      <c r="G6457" s="21">
        <v>10</v>
      </c>
      <c r="H6457" s="12">
        <v>0</v>
      </c>
      <c r="I6457" s="12">
        <v>246</v>
      </c>
      <c r="J6457" s="12">
        <v>0</v>
      </c>
      <c r="K6457" s="12">
        <v>0</v>
      </c>
      <c r="L6457" s="12">
        <v>0</v>
      </c>
      <c r="M6457" s="12">
        <v>0</v>
      </c>
      <c r="N6457" s="12">
        <v>0</v>
      </c>
    </row>
    <row r="6458" spans="1:14">
      <c r="A6458" s="20" t="s">
        <v>1678</v>
      </c>
      <c r="B6458" s="12">
        <v>25</v>
      </c>
      <c r="C6458" s="12">
        <v>60</v>
      </c>
      <c r="D6458" s="12" t="s">
        <v>1495</v>
      </c>
      <c r="E6458" s="12">
        <v>15</v>
      </c>
      <c r="F6458" s="73">
        <v>4</v>
      </c>
      <c r="G6458" s="21">
        <v>10</v>
      </c>
      <c r="H6458" s="12">
        <v>0</v>
      </c>
      <c r="I6458" s="12">
        <v>246</v>
      </c>
      <c r="J6458" s="12">
        <v>0</v>
      </c>
      <c r="K6458" s="12">
        <v>0</v>
      </c>
      <c r="L6458" s="12">
        <v>0</v>
      </c>
      <c r="M6458" s="12">
        <v>0</v>
      </c>
      <c r="N6458" s="12">
        <v>0</v>
      </c>
    </row>
    <row r="6459" spans="1:14">
      <c r="A6459" s="20" t="s">
        <v>1678</v>
      </c>
      <c r="B6459" s="12">
        <v>25</v>
      </c>
      <c r="C6459" s="12">
        <v>60</v>
      </c>
      <c r="D6459" s="12" t="s">
        <v>568</v>
      </c>
      <c r="E6459" s="12">
        <v>15</v>
      </c>
      <c r="F6459" s="73">
        <v>4</v>
      </c>
      <c r="G6459" s="21">
        <v>10</v>
      </c>
      <c r="H6459" s="12">
        <v>0</v>
      </c>
      <c r="I6459" s="12">
        <v>246</v>
      </c>
      <c r="J6459" s="12">
        <v>0</v>
      </c>
      <c r="K6459" s="12">
        <v>0</v>
      </c>
      <c r="L6459" s="12">
        <v>0</v>
      </c>
      <c r="M6459" s="12">
        <v>0</v>
      </c>
      <c r="N6459" s="12">
        <v>0</v>
      </c>
    </row>
    <row r="6460" spans="1:14">
      <c r="A6460" s="20" t="s">
        <v>1678</v>
      </c>
      <c r="B6460" s="12">
        <v>25</v>
      </c>
      <c r="C6460" s="12">
        <v>60</v>
      </c>
      <c r="D6460" s="12" t="s">
        <v>577</v>
      </c>
      <c r="E6460" s="12">
        <v>15</v>
      </c>
      <c r="F6460" s="73">
        <v>4</v>
      </c>
      <c r="G6460" s="21">
        <v>10</v>
      </c>
      <c r="H6460" s="12">
        <v>0</v>
      </c>
      <c r="I6460" s="12">
        <v>246</v>
      </c>
      <c r="J6460" s="12">
        <v>0</v>
      </c>
      <c r="K6460" s="12">
        <v>0</v>
      </c>
      <c r="L6460" s="12">
        <v>0</v>
      </c>
      <c r="M6460" s="12">
        <v>0</v>
      </c>
      <c r="N6460" s="12">
        <v>0</v>
      </c>
    </row>
    <row r="6461" spans="1:14">
      <c r="A6461" s="20" t="s">
        <v>1678</v>
      </c>
      <c r="B6461" s="12">
        <v>25</v>
      </c>
      <c r="C6461" s="12">
        <v>60</v>
      </c>
      <c r="D6461" s="12" t="s">
        <v>579</v>
      </c>
      <c r="E6461" s="12">
        <v>15</v>
      </c>
      <c r="F6461" s="73">
        <v>4</v>
      </c>
      <c r="G6461" s="21">
        <v>10</v>
      </c>
      <c r="H6461" s="12">
        <v>0</v>
      </c>
      <c r="I6461" s="12">
        <v>246</v>
      </c>
      <c r="J6461" s="12">
        <v>0</v>
      </c>
      <c r="K6461" s="12">
        <v>0</v>
      </c>
      <c r="L6461" s="12">
        <v>0</v>
      </c>
      <c r="M6461" s="12">
        <v>0</v>
      </c>
      <c r="N6461" s="12">
        <v>0</v>
      </c>
    </row>
    <row r="6462" spans="1:14">
      <c r="A6462" s="20" t="s">
        <v>1678</v>
      </c>
      <c r="B6462" s="12">
        <v>25</v>
      </c>
      <c r="C6462" s="12">
        <v>60</v>
      </c>
      <c r="D6462" s="12" t="s">
        <v>2387</v>
      </c>
      <c r="E6462" s="12">
        <v>15</v>
      </c>
      <c r="F6462" s="73">
        <v>1</v>
      </c>
      <c r="G6462" s="21">
        <v>10</v>
      </c>
      <c r="H6462" s="12">
        <v>0</v>
      </c>
      <c r="I6462" s="12">
        <v>246</v>
      </c>
      <c r="J6462" s="12">
        <v>0</v>
      </c>
      <c r="K6462" s="12">
        <v>0</v>
      </c>
      <c r="L6462" s="12">
        <v>0</v>
      </c>
      <c r="M6462" s="12">
        <v>0</v>
      </c>
      <c r="N6462" s="12">
        <v>0</v>
      </c>
    </row>
    <row r="6463" spans="1:14">
      <c r="A6463" s="20" t="s">
        <v>1678</v>
      </c>
      <c r="B6463" s="12">
        <v>25</v>
      </c>
      <c r="C6463" s="12">
        <v>60</v>
      </c>
      <c r="D6463" s="12" t="s">
        <v>2388</v>
      </c>
      <c r="E6463" s="12">
        <v>15</v>
      </c>
      <c r="F6463" s="73">
        <v>1</v>
      </c>
      <c r="G6463" s="21">
        <v>10</v>
      </c>
      <c r="H6463" s="12">
        <v>0</v>
      </c>
      <c r="I6463" s="12">
        <v>246</v>
      </c>
      <c r="J6463" s="12">
        <v>0</v>
      </c>
      <c r="K6463" s="12">
        <v>0</v>
      </c>
      <c r="L6463" s="12">
        <v>0</v>
      </c>
      <c r="M6463" s="12">
        <v>0</v>
      </c>
      <c r="N6463" s="12">
        <v>0</v>
      </c>
    </row>
    <row r="6464" spans="1:14">
      <c r="A6464" s="20" t="s">
        <v>1678</v>
      </c>
      <c r="B6464" s="12">
        <v>25</v>
      </c>
      <c r="C6464" s="12">
        <v>60</v>
      </c>
      <c r="D6464" s="12" t="s">
        <v>2389</v>
      </c>
      <c r="E6464" s="12">
        <v>15</v>
      </c>
      <c r="F6464" s="73">
        <v>1</v>
      </c>
      <c r="G6464" s="21">
        <v>10</v>
      </c>
      <c r="H6464" s="12">
        <v>0</v>
      </c>
      <c r="I6464" s="12">
        <v>246</v>
      </c>
      <c r="J6464" s="12">
        <v>0</v>
      </c>
      <c r="K6464" s="12">
        <v>0</v>
      </c>
      <c r="L6464" s="12">
        <v>0</v>
      </c>
      <c r="M6464" s="12">
        <v>0</v>
      </c>
      <c r="N6464" s="12">
        <v>0</v>
      </c>
    </row>
    <row r="6465" spans="1:14" s="18" customFormat="1">
      <c r="A6465" s="17" t="s">
        <v>1678</v>
      </c>
      <c r="B6465" s="18">
        <v>25</v>
      </c>
      <c r="C6465" s="18">
        <v>60</v>
      </c>
      <c r="D6465" s="18" t="s">
        <v>1506</v>
      </c>
      <c r="E6465" s="18">
        <v>15</v>
      </c>
      <c r="F6465" s="29">
        <v>1</v>
      </c>
      <c r="G6465" s="29">
        <v>60</v>
      </c>
      <c r="H6465" s="18">
        <v>0</v>
      </c>
      <c r="I6465" s="18">
        <v>246</v>
      </c>
      <c r="J6465" s="18">
        <v>0</v>
      </c>
      <c r="K6465" s="18">
        <v>0</v>
      </c>
      <c r="L6465" s="12">
        <v>0</v>
      </c>
      <c r="M6465" s="12">
        <v>0</v>
      </c>
      <c r="N6465" s="12">
        <v>0</v>
      </c>
    </row>
    <row r="6466" spans="1:14" s="18" customFormat="1">
      <c r="A6466" s="17" t="s">
        <v>1678</v>
      </c>
      <c r="B6466" s="18">
        <v>25</v>
      </c>
      <c r="C6466" s="18">
        <v>60</v>
      </c>
      <c r="D6466" s="18" t="s">
        <v>1505</v>
      </c>
      <c r="E6466" s="18">
        <v>15</v>
      </c>
      <c r="F6466" s="29">
        <v>1</v>
      </c>
      <c r="G6466" s="29">
        <v>60</v>
      </c>
      <c r="H6466" s="18">
        <v>0</v>
      </c>
      <c r="I6466" s="18">
        <v>246</v>
      </c>
      <c r="J6466" s="18">
        <v>0</v>
      </c>
      <c r="K6466" s="18">
        <v>0</v>
      </c>
      <c r="L6466" s="12">
        <v>0</v>
      </c>
      <c r="M6466" s="12">
        <v>0</v>
      </c>
      <c r="N6466" s="12">
        <v>0</v>
      </c>
    </row>
    <row r="6467" spans="1:14" s="18" customFormat="1">
      <c r="A6467" s="17" t="s">
        <v>1678</v>
      </c>
      <c r="B6467" s="18">
        <v>25</v>
      </c>
      <c r="C6467" s="18">
        <v>60</v>
      </c>
      <c r="D6467" s="18" t="s">
        <v>1504</v>
      </c>
      <c r="E6467" s="18">
        <v>15</v>
      </c>
      <c r="F6467" s="29">
        <v>1</v>
      </c>
      <c r="G6467" s="29">
        <v>60</v>
      </c>
      <c r="H6467" s="18">
        <v>0</v>
      </c>
      <c r="I6467" s="18">
        <v>246</v>
      </c>
      <c r="J6467" s="18">
        <v>0</v>
      </c>
      <c r="K6467" s="18">
        <v>0</v>
      </c>
      <c r="L6467" s="12">
        <v>0</v>
      </c>
      <c r="M6467" s="12">
        <v>0</v>
      </c>
      <c r="N6467" s="12">
        <v>0</v>
      </c>
    </row>
    <row r="6468" spans="1:14">
      <c r="A6468" s="20" t="s">
        <v>1678</v>
      </c>
      <c r="B6468" s="12">
        <v>60</v>
      </c>
      <c r="C6468" s="12">
        <v>25</v>
      </c>
      <c r="D6468" s="12" t="s">
        <v>566</v>
      </c>
      <c r="E6468" s="12">
        <v>15</v>
      </c>
      <c r="F6468" s="73">
        <v>4</v>
      </c>
      <c r="G6468" s="21">
        <v>10</v>
      </c>
      <c r="H6468" s="12">
        <v>0</v>
      </c>
      <c r="I6468" s="12">
        <v>246</v>
      </c>
      <c r="J6468" s="12">
        <v>0</v>
      </c>
      <c r="K6468" s="12">
        <v>0</v>
      </c>
      <c r="L6468" s="12">
        <v>0</v>
      </c>
      <c r="M6468" s="12">
        <v>0</v>
      </c>
      <c r="N6468" s="12">
        <v>0</v>
      </c>
    </row>
    <row r="6469" spans="1:14">
      <c r="A6469" s="20" t="s">
        <v>1678</v>
      </c>
      <c r="B6469" s="12">
        <v>60</v>
      </c>
      <c r="C6469" s="12">
        <v>25</v>
      </c>
      <c r="D6469" s="12" t="s">
        <v>1495</v>
      </c>
      <c r="E6469" s="12">
        <v>15</v>
      </c>
      <c r="F6469" s="73">
        <v>4</v>
      </c>
      <c r="G6469" s="21">
        <v>10</v>
      </c>
      <c r="H6469" s="12">
        <v>0</v>
      </c>
      <c r="I6469" s="12">
        <v>246</v>
      </c>
      <c r="J6469" s="12">
        <v>0</v>
      </c>
      <c r="K6469" s="12">
        <v>0</v>
      </c>
      <c r="L6469" s="12">
        <v>0</v>
      </c>
      <c r="M6469" s="12">
        <v>0</v>
      </c>
      <c r="N6469" s="12">
        <v>0</v>
      </c>
    </row>
    <row r="6470" spans="1:14">
      <c r="A6470" s="20" t="s">
        <v>1678</v>
      </c>
      <c r="B6470" s="12">
        <v>60</v>
      </c>
      <c r="C6470" s="12">
        <v>25</v>
      </c>
      <c r="D6470" s="12" t="s">
        <v>568</v>
      </c>
      <c r="E6470" s="12">
        <v>15</v>
      </c>
      <c r="F6470" s="73">
        <v>4</v>
      </c>
      <c r="G6470" s="21">
        <v>10</v>
      </c>
      <c r="H6470" s="12">
        <v>0</v>
      </c>
      <c r="I6470" s="12">
        <v>246</v>
      </c>
      <c r="J6470" s="12">
        <v>0</v>
      </c>
      <c r="K6470" s="12">
        <v>0</v>
      </c>
      <c r="L6470" s="12">
        <v>0</v>
      </c>
      <c r="M6470" s="12">
        <v>0</v>
      </c>
      <c r="N6470" s="12">
        <v>0</v>
      </c>
    </row>
    <row r="6471" spans="1:14">
      <c r="A6471" s="20" t="s">
        <v>1678</v>
      </c>
      <c r="B6471" s="12">
        <v>60</v>
      </c>
      <c r="C6471" s="12">
        <v>25</v>
      </c>
      <c r="D6471" s="12" t="s">
        <v>577</v>
      </c>
      <c r="E6471" s="12">
        <v>15</v>
      </c>
      <c r="F6471" s="73">
        <v>4</v>
      </c>
      <c r="G6471" s="21">
        <v>10</v>
      </c>
      <c r="H6471" s="12">
        <v>0</v>
      </c>
      <c r="I6471" s="12">
        <v>246</v>
      </c>
      <c r="J6471" s="12">
        <v>0</v>
      </c>
      <c r="K6471" s="12">
        <v>0</v>
      </c>
      <c r="L6471" s="12">
        <v>0</v>
      </c>
      <c r="M6471" s="12">
        <v>0</v>
      </c>
      <c r="N6471" s="12">
        <v>0</v>
      </c>
    </row>
    <row r="6472" spans="1:14">
      <c r="A6472" s="20" t="s">
        <v>1678</v>
      </c>
      <c r="B6472" s="12">
        <v>60</v>
      </c>
      <c r="C6472" s="12">
        <v>25</v>
      </c>
      <c r="D6472" s="12" t="s">
        <v>579</v>
      </c>
      <c r="E6472" s="12">
        <v>15</v>
      </c>
      <c r="F6472" s="73">
        <v>4</v>
      </c>
      <c r="G6472" s="21">
        <v>10</v>
      </c>
      <c r="H6472" s="12">
        <v>0</v>
      </c>
      <c r="I6472" s="12">
        <v>246</v>
      </c>
      <c r="J6472" s="12">
        <v>0</v>
      </c>
      <c r="K6472" s="12">
        <v>0</v>
      </c>
      <c r="L6472" s="12">
        <v>0</v>
      </c>
      <c r="M6472" s="12">
        <v>0</v>
      </c>
      <c r="N6472" s="12">
        <v>0</v>
      </c>
    </row>
    <row r="6473" spans="1:14">
      <c r="A6473" s="20" t="s">
        <v>1678</v>
      </c>
      <c r="B6473" s="12">
        <v>60</v>
      </c>
      <c r="C6473" s="12">
        <v>25</v>
      </c>
      <c r="D6473" s="12" t="s">
        <v>2387</v>
      </c>
      <c r="E6473" s="12">
        <v>15</v>
      </c>
      <c r="F6473" s="73">
        <v>1</v>
      </c>
      <c r="G6473" s="21">
        <v>10</v>
      </c>
      <c r="H6473" s="12">
        <v>0</v>
      </c>
      <c r="I6473" s="12">
        <v>246</v>
      </c>
      <c r="J6473" s="12">
        <v>0</v>
      </c>
      <c r="K6473" s="12">
        <v>0</v>
      </c>
      <c r="L6473" s="12">
        <v>0</v>
      </c>
      <c r="M6473" s="12">
        <v>0</v>
      </c>
      <c r="N6473" s="12">
        <v>0</v>
      </c>
    </row>
    <row r="6474" spans="1:14">
      <c r="A6474" s="20" t="s">
        <v>1678</v>
      </c>
      <c r="B6474" s="12">
        <v>60</v>
      </c>
      <c r="C6474" s="12">
        <v>25</v>
      </c>
      <c r="D6474" s="12" t="s">
        <v>2388</v>
      </c>
      <c r="E6474" s="12">
        <v>15</v>
      </c>
      <c r="F6474" s="73">
        <v>1</v>
      </c>
      <c r="G6474" s="21">
        <v>10</v>
      </c>
      <c r="H6474" s="12">
        <v>0</v>
      </c>
      <c r="I6474" s="12">
        <v>246</v>
      </c>
      <c r="J6474" s="12">
        <v>0</v>
      </c>
      <c r="K6474" s="12">
        <v>0</v>
      </c>
      <c r="L6474" s="12">
        <v>0</v>
      </c>
      <c r="M6474" s="12">
        <v>0</v>
      </c>
      <c r="N6474" s="12">
        <v>0</v>
      </c>
    </row>
    <row r="6475" spans="1:14">
      <c r="A6475" s="20" t="s">
        <v>1678</v>
      </c>
      <c r="B6475" s="12">
        <v>60</v>
      </c>
      <c r="C6475" s="12">
        <v>25</v>
      </c>
      <c r="D6475" s="12" t="s">
        <v>2389</v>
      </c>
      <c r="E6475" s="12">
        <v>15</v>
      </c>
      <c r="F6475" s="73">
        <v>1</v>
      </c>
      <c r="G6475" s="21">
        <v>10</v>
      </c>
      <c r="H6475" s="12">
        <v>0</v>
      </c>
      <c r="I6475" s="12">
        <v>246</v>
      </c>
      <c r="J6475" s="12">
        <v>0</v>
      </c>
      <c r="K6475" s="12">
        <v>0</v>
      </c>
      <c r="L6475" s="12">
        <v>0</v>
      </c>
      <c r="M6475" s="12">
        <v>0</v>
      </c>
      <c r="N6475" s="12">
        <v>0</v>
      </c>
    </row>
    <row r="6476" spans="1:14" s="18" customFormat="1">
      <c r="A6476" s="17" t="s">
        <v>1678</v>
      </c>
      <c r="B6476" s="18">
        <v>60</v>
      </c>
      <c r="C6476" s="18">
        <v>25</v>
      </c>
      <c r="D6476" s="18" t="s">
        <v>1506</v>
      </c>
      <c r="E6476" s="18">
        <v>15</v>
      </c>
      <c r="F6476" s="29">
        <v>1</v>
      </c>
      <c r="G6476" s="29">
        <v>60</v>
      </c>
      <c r="H6476" s="18">
        <v>0</v>
      </c>
      <c r="I6476" s="18">
        <v>246</v>
      </c>
      <c r="J6476" s="18">
        <v>0</v>
      </c>
      <c r="K6476" s="18">
        <v>0</v>
      </c>
      <c r="L6476" s="12">
        <v>0</v>
      </c>
      <c r="M6476" s="12">
        <v>0</v>
      </c>
      <c r="N6476" s="12">
        <v>0</v>
      </c>
    </row>
    <row r="6477" spans="1:14" s="18" customFormat="1">
      <c r="A6477" s="17" t="s">
        <v>1678</v>
      </c>
      <c r="B6477" s="18">
        <v>60</v>
      </c>
      <c r="C6477" s="18">
        <v>25</v>
      </c>
      <c r="D6477" s="18" t="s">
        <v>1505</v>
      </c>
      <c r="E6477" s="18">
        <v>15</v>
      </c>
      <c r="F6477" s="29">
        <v>1</v>
      </c>
      <c r="G6477" s="29">
        <v>60</v>
      </c>
      <c r="H6477" s="18">
        <v>0</v>
      </c>
      <c r="I6477" s="18">
        <v>246</v>
      </c>
      <c r="J6477" s="18">
        <v>0</v>
      </c>
      <c r="K6477" s="18">
        <v>0</v>
      </c>
      <c r="L6477" s="12">
        <v>0</v>
      </c>
      <c r="M6477" s="12">
        <v>0</v>
      </c>
      <c r="N6477" s="12">
        <v>0</v>
      </c>
    </row>
    <row r="6478" spans="1:14" s="18" customFormat="1">
      <c r="A6478" s="17" t="s">
        <v>1678</v>
      </c>
      <c r="B6478" s="18">
        <v>60</v>
      </c>
      <c r="C6478" s="18">
        <v>25</v>
      </c>
      <c r="D6478" s="18" t="s">
        <v>1504</v>
      </c>
      <c r="E6478" s="18">
        <v>15</v>
      </c>
      <c r="F6478" s="29">
        <v>1</v>
      </c>
      <c r="G6478" s="29">
        <v>60</v>
      </c>
      <c r="H6478" s="18">
        <v>0</v>
      </c>
      <c r="I6478" s="18">
        <v>246</v>
      </c>
      <c r="J6478" s="18">
        <v>0</v>
      </c>
      <c r="K6478" s="18">
        <v>0</v>
      </c>
      <c r="L6478" s="12">
        <v>0</v>
      </c>
      <c r="M6478" s="12">
        <v>0</v>
      </c>
      <c r="N6478" s="12">
        <v>0</v>
      </c>
    </row>
    <row r="6479" spans="1:14">
      <c r="A6479" s="20" t="s">
        <v>1678</v>
      </c>
      <c r="B6479" s="12">
        <v>30</v>
      </c>
      <c r="C6479" s="12">
        <v>30</v>
      </c>
      <c r="D6479" s="12" t="s">
        <v>566</v>
      </c>
      <c r="E6479" s="12">
        <v>15</v>
      </c>
      <c r="F6479" s="73">
        <v>4</v>
      </c>
      <c r="G6479" s="21">
        <v>10</v>
      </c>
      <c r="H6479" s="12">
        <v>0</v>
      </c>
      <c r="I6479" s="12">
        <v>246</v>
      </c>
      <c r="J6479" s="12">
        <v>0</v>
      </c>
      <c r="K6479" s="12">
        <v>0</v>
      </c>
      <c r="L6479" s="12">
        <v>0</v>
      </c>
      <c r="M6479" s="12">
        <v>0</v>
      </c>
      <c r="N6479" s="12">
        <v>0</v>
      </c>
    </row>
    <row r="6480" spans="1:14">
      <c r="A6480" s="20" t="s">
        <v>1678</v>
      </c>
      <c r="B6480" s="12">
        <v>30</v>
      </c>
      <c r="C6480" s="12">
        <v>30</v>
      </c>
      <c r="D6480" s="12" t="s">
        <v>1495</v>
      </c>
      <c r="E6480" s="12">
        <v>15</v>
      </c>
      <c r="F6480" s="73">
        <v>4</v>
      </c>
      <c r="G6480" s="21">
        <v>10</v>
      </c>
      <c r="H6480" s="12">
        <v>0</v>
      </c>
      <c r="I6480" s="12">
        <v>246</v>
      </c>
      <c r="J6480" s="12">
        <v>0</v>
      </c>
      <c r="K6480" s="12">
        <v>0</v>
      </c>
      <c r="L6480" s="12">
        <v>0</v>
      </c>
      <c r="M6480" s="12">
        <v>0</v>
      </c>
      <c r="N6480" s="12">
        <v>0</v>
      </c>
    </row>
    <row r="6481" spans="1:14">
      <c r="A6481" s="20" t="s">
        <v>1678</v>
      </c>
      <c r="B6481" s="12">
        <v>30</v>
      </c>
      <c r="C6481" s="12">
        <v>30</v>
      </c>
      <c r="D6481" s="12" t="s">
        <v>568</v>
      </c>
      <c r="E6481" s="12">
        <v>15</v>
      </c>
      <c r="F6481" s="73">
        <v>4</v>
      </c>
      <c r="G6481" s="21">
        <v>10</v>
      </c>
      <c r="H6481" s="12">
        <v>0</v>
      </c>
      <c r="I6481" s="12">
        <v>246</v>
      </c>
      <c r="J6481" s="12">
        <v>0</v>
      </c>
      <c r="K6481" s="12">
        <v>0</v>
      </c>
      <c r="L6481" s="12">
        <v>0</v>
      </c>
      <c r="M6481" s="12">
        <v>0</v>
      </c>
      <c r="N6481" s="12">
        <v>0</v>
      </c>
    </row>
    <row r="6482" spans="1:14">
      <c r="A6482" s="20" t="s">
        <v>1678</v>
      </c>
      <c r="B6482" s="12">
        <v>30</v>
      </c>
      <c r="C6482" s="12">
        <v>30</v>
      </c>
      <c r="D6482" s="12" t="s">
        <v>577</v>
      </c>
      <c r="E6482" s="12">
        <v>15</v>
      </c>
      <c r="F6482" s="73">
        <v>4</v>
      </c>
      <c r="G6482" s="21">
        <v>10</v>
      </c>
      <c r="H6482" s="12">
        <v>0</v>
      </c>
      <c r="I6482" s="12">
        <v>246</v>
      </c>
      <c r="J6482" s="12">
        <v>0</v>
      </c>
      <c r="K6482" s="12">
        <v>0</v>
      </c>
      <c r="L6482" s="12">
        <v>0</v>
      </c>
      <c r="M6482" s="12">
        <v>0</v>
      </c>
      <c r="N6482" s="12">
        <v>0</v>
      </c>
    </row>
    <row r="6483" spans="1:14">
      <c r="A6483" s="20" t="s">
        <v>1678</v>
      </c>
      <c r="B6483" s="12">
        <v>30</v>
      </c>
      <c r="C6483" s="12">
        <v>30</v>
      </c>
      <c r="D6483" s="12" t="s">
        <v>579</v>
      </c>
      <c r="E6483" s="12">
        <v>15</v>
      </c>
      <c r="F6483" s="73">
        <v>4</v>
      </c>
      <c r="G6483" s="21">
        <v>10</v>
      </c>
      <c r="H6483" s="12">
        <v>0</v>
      </c>
      <c r="I6483" s="12">
        <v>246</v>
      </c>
      <c r="J6483" s="12">
        <v>0</v>
      </c>
      <c r="K6483" s="12">
        <v>0</v>
      </c>
      <c r="L6483" s="12">
        <v>0</v>
      </c>
      <c r="M6483" s="12">
        <v>0</v>
      </c>
      <c r="N6483" s="12">
        <v>0</v>
      </c>
    </row>
    <row r="6484" spans="1:14">
      <c r="A6484" s="20" t="s">
        <v>1678</v>
      </c>
      <c r="B6484" s="12">
        <v>30</v>
      </c>
      <c r="C6484" s="12">
        <v>30</v>
      </c>
      <c r="D6484" s="12" t="s">
        <v>2387</v>
      </c>
      <c r="E6484" s="12">
        <v>15</v>
      </c>
      <c r="F6484" s="73">
        <v>1</v>
      </c>
      <c r="G6484" s="21">
        <v>10</v>
      </c>
      <c r="H6484" s="12">
        <v>0</v>
      </c>
      <c r="I6484" s="12">
        <v>246</v>
      </c>
      <c r="J6484" s="12">
        <v>0</v>
      </c>
      <c r="K6484" s="12">
        <v>0</v>
      </c>
      <c r="L6484" s="12">
        <v>0</v>
      </c>
      <c r="M6484" s="12">
        <v>0</v>
      </c>
      <c r="N6484" s="12">
        <v>0</v>
      </c>
    </row>
    <row r="6485" spans="1:14">
      <c r="A6485" s="20" t="s">
        <v>1678</v>
      </c>
      <c r="B6485" s="12">
        <v>30</v>
      </c>
      <c r="C6485" s="12">
        <v>30</v>
      </c>
      <c r="D6485" s="12" t="s">
        <v>2388</v>
      </c>
      <c r="E6485" s="12">
        <v>15</v>
      </c>
      <c r="F6485" s="73">
        <v>1</v>
      </c>
      <c r="G6485" s="21">
        <v>10</v>
      </c>
      <c r="H6485" s="12">
        <v>0</v>
      </c>
      <c r="I6485" s="12">
        <v>246</v>
      </c>
      <c r="J6485" s="12">
        <v>0</v>
      </c>
      <c r="K6485" s="12">
        <v>0</v>
      </c>
      <c r="L6485" s="12">
        <v>0</v>
      </c>
      <c r="M6485" s="12">
        <v>0</v>
      </c>
      <c r="N6485" s="12">
        <v>0</v>
      </c>
    </row>
    <row r="6486" spans="1:14">
      <c r="A6486" s="20" t="s">
        <v>1678</v>
      </c>
      <c r="B6486" s="12">
        <v>30</v>
      </c>
      <c r="C6486" s="12">
        <v>30</v>
      </c>
      <c r="D6486" s="12" t="s">
        <v>2389</v>
      </c>
      <c r="E6486" s="12">
        <v>15</v>
      </c>
      <c r="F6486" s="73">
        <v>1</v>
      </c>
      <c r="G6486" s="21">
        <v>10</v>
      </c>
      <c r="H6486" s="12">
        <v>0</v>
      </c>
      <c r="I6486" s="12">
        <v>246</v>
      </c>
      <c r="J6486" s="12">
        <v>0</v>
      </c>
      <c r="K6486" s="12">
        <v>0</v>
      </c>
      <c r="L6486" s="12">
        <v>0</v>
      </c>
      <c r="M6486" s="12">
        <v>0</v>
      </c>
      <c r="N6486" s="12">
        <v>0</v>
      </c>
    </row>
    <row r="6487" spans="1:14" s="18" customFormat="1">
      <c r="A6487" s="17" t="s">
        <v>1678</v>
      </c>
      <c r="B6487" s="18">
        <v>30</v>
      </c>
      <c r="C6487" s="18">
        <v>30</v>
      </c>
      <c r="D6487" s="18" t="s">
        <v>1506</v>
      </c>
      <c r="E6487" s="18">
        <v>15</v>
      </c>
      <c r="F6487" s="29">
        <v>1</v>
      </c>
      <c r="G6487" s="29">
        <v>60</v>
      </c>
      <c r="H6487" s="18">
        <v>0</v>
      </c>
      <c r="I6487" s="18">
        <v>246</v>
      </c>
      <c r="J6487" s="18">
        <v>0</v>
      </c>
      <c r="K6487" s="18">
        <v>0</v>
      </c>
      <c r="L6487" s="12">
        <v>0</v>
      </c>
      <c r="M6487" s="12">
        <v>0</v>
      </c>
      <c r="N6487" s="12">
        <v>0</v>
      </c>
    </row>
    <row r="6488" spans="1:14" s="18" customFormat="1">
      <c r="A6488" s="17" t="s">
        <v>1678</v>
      </c>
      <c r="B6488" s="18">
        <v>30</v>
      </c>
      <c r="C6488" s="18">
        <v>30</v>
      </c>
      <c r="D6488" s="18" t="s">
        <v>1505</v>
      </c>
      <c r="E6488" s="18">
        <v>15</v>
      </c>
      <c r="F6488" s="29">
        <v>1</v>
      </c>
      <c r="G6488" s="29">
        <v>60</v>
      </c>
      <c r="H6488" s="18">
        <v>0</v>
      </c>
      <c r="I6488" s="18">
        <v>246</v>
      </c>
      <c r="J6488" s="18">
        <v>0</v>
      </c>
      <c r="K6488" s="18">
        <v>0</v>
      </c>
      <c r="L6488" s="12">
        <v>0</v>
      </c>
      <c r="M6488" s="12">
        <v>0</v>
      </c>
      <c r="N6488" s="12">
        <v>0</v>
      </c>
    </row>
    <row r="6489" spans="1:14" s="18" customFormat="1">
      <c r="A6489" s="17" t="s">
        <v>1678</v>
      </c>
      <c r="B6489" s="18">
        <v>30</v>
      </c>
      <c r="C6489" s="18">
        <v>30</v>
      </c>
      <c r="D6489" s="18" t="s">
        <v>1504</v>
      </c>
      <c r="E6489" s="18">
        <v>15</v>
      </c>
      <c r="F6489" s="29">
        <v>1</v>
      </c>
      <c r="G6489" s="29">
        <v>60</v>
      </c>
      <c r="H6489" s="18">
        <v>0</v>
      </c>
      <c r="I6489" s="18">
        <v>246</v>
      </c>
      <c r="J6489" s="18">
        <v>0</v>
      </c>
      <c r="K6489" s="18">
        <v>0</v>
      </c>
      <c r="L6489" s="12">
        <v>0</v>
      </c>
      <c r="M6489" s="12">
        <v>0</v>
      </c>
      <c r="N6489" s="12">
        <v>0</v>
      </c>
    </row>
    <row r="6490" spans="1:14">
      <c r="A6490" s="20" t="s">
        <v>1678</v>
      </c>
      <c r="B6490" s="12">
        <v>48</v>
      </c>
      <c r="C6490" s="12">
        <v>48</v>
      </c>
      <c r="D6490" s="12" t="s">
        <v>566</v>
      </c>
      <c r="E6490" s="12">
        <v>15</v>
      </c>
      <c r="F6490" s="73">
        <v>4</v>
      </c>
      <c r="G6490" s="21">
        <v>10</v>
      </c>
      <c r="H6490" s="12">
        <v>0</v>
      </c>
      <c r="I6490" s="12">
        <v>246</v>
      </c>
      <c r="J6490" s="12">
        <v>0</v>
      </c>
      <c r="K6490" s="12">
        <v>0</v>
      </c>
      <c r="L6490" s="12">
        <v>0</v>
      </c>
      <c r="M6490" s="12">
        <v>0</v>
      </c>
      <c r="N6490" s="12">
        <v>0</v>
      </c>
    </row>
    <row r="6491" spans="1:14">
      <c r="A6491" s="20" t="s">
        <v>1678</v>
      </c>
      <c r="B6491" s="12">
        <v>48</v>
      </c>
      <c r="C6491" s="12">
        <v>48</v>
      </c>
      <c r="D6491" s="12" t="s">
        <v>1495</v>
      </c>
      <c r="E6491" s="12">
        <v>15</v>
      </c>
      <c r="F6491" s="73">
        <v>4</v>
      </c>
      <c r="G6491" s="21">
        <v>10</v>
      </c>
      <c r="H6491" s="12">
        <v>0</v>
      </c>
      <c r="I6491" s="12">
        <v>246</v>
      </c>
      <c r="J6491" s="12">
        <v>0</v>
      </c>
      <c r="K6491" s="12">
        <v>0</v>
      </c>
      <c r="L6491" s="12">
        <v>0</v>
      </c>
      <c r="M6491" s="12">
        <v>0</v>
      </c>
      <c r="N6491" s="12">
        <v>0</v>
      </c>
    </row>
    <row r="6492" spans="1:14">
      <c r="A6492" s="20" t="s">
        <v>1678</v>
      </c>
      <c r="B6492" s="12">
        <v>48</v>
      </c>
      <c r="C6492" s="12">
        <v>48</v>
      </c>
      <c r="D6492" s="12" t="s">
        <v>568</v>
      </c>
      <c r="E6492" s="12">
        <v>15</v>
      </c>
      <c r="F6492" s="73">
        <v>4</v>
      </c>
      <c r="G6492" s="21">
        <v>10</v>
      </c>
      <c r="H6492" s="12">
        <v>0</v>
      </c>
      <c r="I6492" s="12">
        <v>246</v>
      </c>
      <c r="J6492" s="12">
        <v>0</v>
      </c>
      <c r="K6492" s="12">
        <v>0</v>
      </c>
      <c r="L6492" s="12">
        <v>0</v>
      </c>
      <c r="M6492" s="12">
        <v>0</v>
      </c>
      <c r="N6492" s="12">
        <v>0</v>
      </c>
    </row>
    <row r="6493" spans="1:14">
      <c r="A6493" s="20" t="s">
        <v>1678</v>
      </c>
      <c r="B6493" s="12">
        <v>48</v>
      </c>
      <c r="C6493" s="12">
        <v>48</v>
      </c>
      <c r="D6493" s="12" t="s">
        <v>577</v>
      </c>
      <c r="E6493" s="12">
        <v>15</v>
      </c>
      <c r="F6493" s="73">
        <v>4</v>
      </c>
      <c r="G6493" s="21">
        <v>10</v>
      </c>
      <c r="H6493" s="12">
        <v>0</v>
      </c>
      <c r="I6493" s="12">
        <v>246</v>
      </c>
      <c r="J6493" s="12">
        <v>0</v>
      </c>
      <c r="K6493" s="12">
        <v>0</v>
      </c>
      <c r="L6493" s="12">
        <v>0</v>
      </c>
      <c r="M6493" s="12">
        <v>0</v>
      </c>
      <c r="N6493" s="12">
        <v>0</v>
      </c>
    </row>
    <row r="6494" spans="1:14">
      <c r="A6494" s="20" t="s">
        <v>1678</v>
      </c>
      <c r="B6494" s="12">
        <v>48</v>
      </c>
      <c r="C6494" s="12">
        <v>48</v>
      </c>
      <c r="D6494" s="12" t="s">
        <v>579</v>
      </c>
      <c r="E6494" s="12">
        <v>15</v>
      </c>
      <c r="F6494" s="73">
        <v>4</v>
      </c>
      <c r="G6494" s="21">
        <v>10</v>
      </c>
      <c r="H6494" s="12">
        <v>0</v>
      </c>
      <c r="I6494" s="12">
        <v>246</v>
      </c>
      <c r="J6494" s="12">
        <v>0</v>
      </c>
      <c r="K6494" s="12">
        <v>0</v>
      </c>
      <c r="L6494" s="12">
        <v>0</v>
      </c>
      <c r="M6494" s="12">
        <v>0</v>
      </c>
      <c r="N6494" s="12">
        <v>0</v>
      </c>
    </row>
    <row r="6495" spans="1:14">
      <c r="A6495" s="20" t="s">
        <v>1678</v>
      </c>
      <c r="B6495" s="12">
        <v>48</v>
      </c>
      <c r="C6495" s="12">
        <v>48</v>
      </c>
      <c r="D6495" s="12" t="s">
        <v>2387</v>
      </c>
      <c r="E6495" s="12">
        <v>15</v>
      </c>
      <c r="F6495" s="73">
        <v>1</v>
      </c>
      <c r="G6495" s="21">
        <v>10</v>
      </c>
      <c r="H6495" s="12">
        <v>0</v>
      </c>
      <c r="I6495" s="12">
        <v>246</v>
      </c>
      <c r="J6495" s="12">
        <v>0</v>
      </c>
      <c r="K6495" s="12">
        <v>0</v>
      </c>
      <c r="L6495" s="12">
        <v>0</v>
      </c>
      <c r="M6495" s="12">
        <v>0</v>
      </c>
      <c r="N6495" s="12">
        <v>0</v>
      </c>
    </row>
    <row r="6496" spans="1:14">
      <c r="A6496" s="20" t="s">
        <v>1678</v>
      </c>
      <c r="B6496" s="12">
        <v>48</v>
      </c>
      <c r="C6496" s="12">
        <v>48</v>
      </c>
      <c r="D6496" s="12" t="s">
        <v>2388</v>
      </c>
      <c r="E6496" s="12">
        <v>15</v>
      </c>
      <c r="F6496" s="73">
        <v>1</v>
      </c>
      <c r="G6496" s="21">
        <v>10</v>
      </c>
      <c r="H6496" s="12">
        <v>0</v>
      </c>
      <c r="I6496" s="12">
        <v>246</v>
      </c>
      <c r="J6496" s="12">
        <v>0</v>
      </c>
      <c r="K6496" s="12">
        <v>0</v>
      </c>
      <c r="L6496" s="12">
        <v>0</v>
      </c>
      <c r="M6496" s="12">
        <v>0</v>
      </c>
      <c r="N6496" s="12">
        <v>0</v>
      </c>
    </row>
    <row r="6497" spans="1:14">
      <c r="A6497" s="20" t="s">
        <v>1678</v>
      </c>
      <c r="B6497" s="12">
        <v>48</v>
      </c>
      <c r="C6497" s="12">
        <v>48</v>
      </c>
      <c r="D6497" s="12" t="s">
        <v>2389</v>
      </c>
      <c r="E6497" s="12">
        <v>15</v>
      </c>
      <c r="F6497" s="73">
        <v>1</v>
      </c>
      <c r="G6497" s="21">
        <v>10</v>
      </c>
      <c r="H6497" s="12">
        <v>0</v>
      </c>
      <c r="I6497" s="12">
        <v>246</v>
      </c>
      <c r="J6497" s="12">
        <v>0</v>
      </c>
      <c r="K6497" s="12">
        <v>0</v>
      </c>
      <c r="L6497" s="12">
        <v>0</v>
      </c>
      <c r="M6497" s="12">
        <v>0</v>
      </c>
      <c r="N6497" s="12">
        <v>0</v>
      </c>
    </row>
    <row r="6498" spans="1:14" s="18" customFormat="1">
      <c r="A6498" s="17" t="s">
        <v>1678</v>
      </c>
      <c r="B6498" s="18">
        <v>48</v>
      </c>
      <c r="C6498" s="18">
        <v>48</v>
      </c>
      <c r="D6498" s="18" t="s">
        <v>1506</v>
      </c>
      <c r="E6498" s="18">
        <v>15</v>
      </c>
      <c r="F6498" s="29">
        <v>1</v>
      </c>
      <c r="G6498" s="29">
        <v>60</v>
      </c>
      <c r="H6498" s="18">
        <v>0</v>
      </c>
      <c r="I6498" s="18">
        <v>246</v>
      </c>
      <c r="J6498" s="18">
        <v>0</v>
      </c>
      <c r="K6498" s="18">
        <v>0</v>
      </c>
      <c r="L6498" s="12">
        <v>0</v>
      </c>
      <c r="M6498" s="12">
        <v>0</v>
      </c>
      <c r="N6498" s="12">
        <v>0</v>
      </c>
    </row>
    <row r="6499" spans="1:14" s="18" customFormat="1">
      <c r="A6499" s="17" t="s">
        <v>1678</v>
      </c>
      <c r="B6499" s="18">
        <v>48</v>
      </c>
      <c r="C6499" s="18">
        <v>48</v>
      </c>
      <c r="D6499" s="18" t="s">
        <v>1505</v>
      </c>
      <c r="E6499" s="18">
        <v>15</v>
      </c>
      <c r="F6499" s="29">
        <v>1</v>
      </c>
      <c r="G6499" s="29">
        <v>60</v>
      </c>
      <c r="H6499" s="18">
        <v>0</v>
      </c>
      <c r="I6499" s="18">
        <v>246</v>
      </c>
      <c r="J6499" s="18">
        <v>0</v>
      </c>
      <c r="K6499" s="18">
        <v>0</v>
      </c>
      <c r="L6499" s="12">
        <v>0</v>
      </c>
      <c r="M6499" s="12">
        <v>0</v>
      </c>
      <c r="N6499" s="12">
        <v>0</v>
      </c>
    </row>
    <row r="6500" spans="1:14" s="18" customFormat="1">
      <c r="A6500" s="17" t="s">
        <v>1678</v>
      </c>
      <c r="B6500" s="18">
        <v>48</v>
      </c>
      <c r="C6500" s="18">
        <v>48</v>
      </c>
      <c r="D6500" s="18" t="s">
        <v>1504</v>
      </c>
      <c r="E6500" s="18">
        <v>15</v>
      </c>
      <c r="F6500" s="29">
        <v>1</v>
      </c>
      <c r="G6500" s="29">
        <v>60</v>
      </c>
      <c r="H6500" s="18">
        <v>0</v>
      </c>
      <c r="I6500" s="18">
        <v>246</v>
      </c>
      <c r="J6500" s="18">
        <v>0</v>
      </c>
      <c r="K6500" s="18">
        <v>0</v>
      </c>
      <c r="L6500" s="12">
        <v>0</v>
      </c>
      <c r="M6500" s="12">
        <v>0</v>
      </c>
      <c r="N6500" s="12">
        <v>0</v>
      </c>
    </row>
    <row r="6501" spans="1:14">
      <c r="A6501" s="20" t="s">
        <v>1678</v>
      </c>
      <c r="B6501" s="12">
        <v>40</v>
      </c>
      <c r="C6501" s="12">
        <v>40</v>
      </c>
      <c r="D6501" s="12" t="s">
        <v>566</v>
      </c>
      <c r="E6501" s="12">
        <v>60</v>
      </c>
      <c r="F6501" s="73">
        <v>4</v>
      </c>
      <c r="G6501" s="73">
        <v>60</v>
      </c>
      <c r="H6501" s="12">
        <v>0</v>
      </c>
      <c r="I6501" s="12">
        <v>246</v>
      </c>
      <c r="J6501" s="12">
        <v>0</v>
      </c>
      <c r="K6501" s="12">
        <v>0</v>
      </c>
      <c r="L6501" s="12">
        <v>0</v>
      </c>
      <c r="M6501" s="12">
        <v>0</v>
      </c>
      <c r="N6501" s="12">
        <v>0</v>
      </c>
    </row>
    <row r="6502" spans="1:14">
      <c r="A6502" s="20" t="s">
        <v>1678</v>
      </c>
      <c r="B6502" s="12">
        <v>40</v>
      </c>
      <c r="C6502" s="12">
        <v>40</v>
      </c>
      <c r="D6502" s="12" t="s">
        <v>1495</v>
      </c>
      <c r="E6502" s="12">
        <v>60</v>
      </c>
      <c r="F6502" s="73">
        <v>4</v>
      </c>
      <c r="G6502" s="73">
        <v>60</v>
      </c>
      <c r="H6502" s="12">
        <v>0</v>
      </c>
      <c r="I6502" s="12">
        <v>246</v>
      </c>
      <c r="J6502" s="12">
        <v>0</v>
      </c>
      <c r="K6502" s="12">
        <v>0</v>
      </c>
      <c r="L6502" s="12">
        <v>0</v>
      </c>
      <c r="M6502" s="12">
        <v>0</v>
      </c>
      <c r="N6502" s="12">
        <v>0</v>
      </c>
    </row>
    <row r="6503" spans="1:14">
      <c r="A6503" s="20" t="s">
        <v>1678</v>
      </c>
      <c r="B6503" s="12">
        <v>40</v>
      </c>
      <c r="C6503" s="12">
        <v>40</v>
      </c>
      <c r="D6503" s="12" t="s">
        <v>568</v>
      </c>
      <c r="E6503" s="12">
        <v>60</v>
      </c>
      <c r="F6503" s="73">
        <v>4</v>
      </c>
      <c r="G6503" s="73">
        <v>60</v>
      </c>
      <c r="H6503" s="12">
        <v>0</v>
      </c>
      <c r="I6503" s="12">
        <v>246</v>
      </c>
      <c r="J6503" s="12">
        <v>0</v>
      </c>
      <c r="K6503" s="12">
        <v>0</v>
      </c>
      <c r="L6503" s="12">
        <v>0</v>
      </c>
      <c r="M6503" s="12">
        <v>0</v>
      </c>
      <c r="N6503" s="12">
        <v>0</v>
      </c>
    </row>
    <row r="6504" spans="1:14">
      <c r="A6504" s="20" t="s">
        <v>1678</v>
      </c>
      <c r="B6504" s="12">
        <v>40</v>
      </c>
      <c r="C6504" s="12">
        <v>40</v>
      </c>
      <c r="D6504" s="12" t="s">
        <v>577</v>
      </c>
      <c r="E6504" s="12">
        <v>60</v>
      </c>
      <c r="F6504" s="73">
        <v>4</v>
      </c>
      <c r="G6504" s="73">
        <v>60</v>
      </c>
      <c r="H6504" s="12">
        <v>0</v>
      </c>
      <c r="I6504" s="12">
        <v>246</v>
      </c>
      <c r="J6504" s="12">
        <v>0</v>
      </c>
      <c r="K6504" s="12">
        <v>0</v>
      </c>
      <c r="L6504" s="12">
        <v>0</v>
      </c>
      <c r="M6504" s="12">
        <v>0</v>
      </c>
      <c r="N6504" s="12">
        <v>0</v>
      </c>
    </row>
    <row r="6505" spans="1:14">
      <c r="A6505" s="20" t="s">
        <v>1678</v>
      </c>
      <c r="B6505" s="12">
        <v>40</v>
      </c>
      <c r="C6505" s="12">
        <v>40</v>
      </c>
      <c r="D6505" s="12" t="s">
        <v>579</v>
      </c>
      <c r="E6505" s="12">
        <v>60</v>
      </c>
      <c r="F6505" s="73">
        <v>4</v>
      </c>
      <c r="G6505" s="73">
        <v>60</v>
      </c>
      <c r="H6505" s="12">
        <v>0</v>
      </c>
      <c r="I6505" s="12">
        <v>246</v>
      </c>
      <c r="J6505" s="12">
        <v>0</v>
      </c>
      <c r="K6505" s="12">
        <v>0</v>
      </c>
      <c r="L6505" s="12">
        <v>0</v>
      </c>
      <c r="M6505" s="12">
        <v>0</v>
      </c>
      <c r="N6505" s="12">
        <v>0</v>
      </c>
    </row>
    <row r="6506" spans="1:14">
      <c r="A6506" s="20" t="s">
        <v>1678</v>
      </c>
      <c r="B6506" s="12">
        <v>40</v>
      </c>
      <c r="C6506" s="12">
        <v>40</v>
      </c>
      <c r="D6506" s="12" t="s">
        <v>565</v>
      </c>
      <c r="E6506" s="12">
        <v>60</v>
      </c>
      <c r="F6506" s="73">
        <v>1</v>
      </c>
      <c r="G6506" s="73">
        <v>60</v>
      </c>
      <c r="H6506" s="12">
        <v>0</v>
      </c>
      <c r="I6506" s="12">
        <v>246</v>
      </c>
      <c r="J6506" s="12">
        <v>0</v>
      </c>
      <c r="K6506" s="12">
        <v>0</v>
      </c>
      <c r="L6506" s="12">
        <v>0</v>
      </c>
      <c r="M6506" s="12">
        <v>0</v>
      </c>
      <c r="N6506" s="12">
        <v>0</v>
      </c>
    </row>
    <row r="6507" spans="1:14">
      <c r="A6507" s="20" t="s">
        <v>1678</v>
      </c>
      <c r="B6507" s="12">
        <v>40</v>
      </c>
      <c r="C6507" s="12">
        <v>40</v>
      </c>
      <c r="D6507" s="12" t="s">
        <v>564</v>
      </c>
      <c r="E6507" s="12">
        <v>60</v>
      </c>
      <c r="F6507" s="73">
        <v>1</v>
      </c>
      <c r="G6507" s="73">
        <v>60</v>
      </c>
      <c r="H6507" s="12">
        <v>0</v>
      </c>
      <c r="I6507" s="12">
        <v>246</v>
      </c>
      <c r="J6507" s="12">
        <v>0</v>
      </c>
      <c r="K6507" s="12">
        <v>0</v>
      </c>
      <c r="L6507" s="12">
        <v>0</v>
      </c>
      <c r="M6507" s="12">
        <v>0</v>
      </c>
      <c r="N6507" s="12">
        <v>0</v>
      </c>
    </row>
    <row r="6508" spans="1:14">
      <c r="A6508" s="20" t="s">
        <v>1678</v>
      </c>
      <c r="B6508" s="12">
        <v>40</v>
      </c>
      <c r="C6508" s="12">
        <v>40</v>
      </c>
      <c r="D6508" s="12" t="s">
        <v>567</v>
      </c>
      <c r="E6508" s="12">
        <v>60</v>
      </c>
      <c r="F6508" s="73">
        <v>1</v>
      </c>
      <c r="G6508" s="73">
        <v>60</v>
      </c>
      <c r="H6508" s="12">
        <v>0</v>
      </c>
      <c r="I6508" s="12">
        <v>246</v>
      </c>
      <c r="J6508" s="12">
        <v>0</v>
      </c>
      <c r="K6508" s="12">
        <v>0</v>
      </c>
      <c r="L6508" s="12">
        <v>0</v>
      </c>
      <c r="M6508" s="12">
        <v>0</v>
      </c>
      <c r="N6508" s="12">
        <v>0</v>
      </c>
    </row>
    <row r="6509" spans="1:14">
      <c r="A6509" s="20" t="s">
        <v>1678</v>
      </c>
      <c r="B6509" s="12">
        <v>40</v>
      </c>
      <c r="C6509" s="12">
        <v>40</v>
      </c>
      <c r="D6509" s="12" t="s">
        <v>566</v>
      </c>
      <c r="E6509" s="12">
        <v>30</v>
      </c>
      <c r="F6509" s="73">
        <v>4</v>
      </c>
      <c r="G6509" s="73">
        <v>60</v>
      </c>
      <c r="H6509" s="12">
        <v>0</v>
      </c>
      <c r="I6509" s="12">
        <v>246</v>
      </c>
      <c r="J6509" s="12">
        <v>0</v>
      </c>
      <c r="K6509" s="12">
        <v>0</v>
      </c>
      <c r="L6509" s="12">
        <v>0</v>
      </c>
      <c r="M6509" s="12">
        <v>0</v>
      </c>
      <c r="N6509" s="12">
        <v>0</v>
      </c>
    </row>
    <row r="6510" spans="1:14">
      <c r="A6510" s="20" t="s">
        <v>1678</v>
      </c>
      <c r="B6510" s="12">
        <v>40</v>
      </c>
      <c r="C6510" s="12">
        <v>40</v>
      </c>
      <c r="D6510" s="12" t="s">
        <v>1495</v>
      </c>
      <c r="E6510" s="12">
        <v>30</v>
      </c>
      <c r="F6510" s="73">
        <v>4</v>
      </c>
      <c r="G6510" s="73">
        <v>60</v>
      </c>
      <c r="H6510" s="12">
        <v>0</v>
      </c>
      <c r="I6510" s="12">
        <v>246</v>
      </c>
      <c r="J6510" s="12">
        <v>0</v>
      </c>
      <c r="K6510" s="12">
        <v>0</v>
      </c>
      <c r="L6510" s="12">
        <v>0</v>
      </c>
      <c r="M6510" s="12">
        <v>0</v>
      </c>
      <c r="N6510" s="12">
        <v>0</v>
      </c>
    </row>
    <row r="6511" spans="1:14">
      <c r="A6511" s="20" t="s">
        <v>1678</v>
      </c>
      <c r="B6511" s="12">
        <v>40</v>
      </c>
      <c r="C6511" s="12">
        <v>40</v>
      </c>
      <c r="D6511" s="12" t="s">
        <v>568</v>
      </c>
      <c r="E6511" s="12">
        <v>30</v>
      </c>
      <c r="F6511" s="73">
        <v>4</v>
      </c>
      <c r="G6511" s="73">
        <v>60</v>
      </c>
      <c r="H6511" s="12">
        <v>0</v>
      </c>
      <c r="I6511" s="12">
        <v>246</v>
      </c>
      <c r="J6511" s="12">
        <v>0</v>
      </c>
      <c r="K6511" s="12">
        <v>0</v>
      </c>
      <c r="L6511" s="12">
        <v>0</v>
      </c>
      <c r="M6511" s="12">
        <v>0</v>
      </c>
      <c r="N6511" s="12">
        <v>0</v>
      </c>
    </row>
    <row r="6512" spans="1:14">
      <c r="A6512" s="20" t="s">
        <v>1678</v>
      </c>
      <c r="B6512" s="12">
        <v>40</v>
      </c>
      <c r="C6512" s="12">
        <v>40</v>
      </c>
      <c r="D6512" s="12" t="s">
        <v>577</v>
      </c>
      <c r="E6512" s="12">
        <v>30</v>
      </c>
      <c r="F6512" s="73">
        <v>4</v>
      </c>
      <c r="G6512" s="73">
        <v>60</v>
      </c>
      <c r="H6512" s="12">
        <v>0</v>
      </c>
      <c r="I6512" s="12">
        <v>246</v>
      </c>
      <c r="J6512" s="12">
        <v>0</v>
      </c>
      <c r="K6512" s="12">
        <v>0</v>
      </c>
      <c r="L6512" s="12">
        <v>0</v>
      </c>
      <c r="M6512" s="12">
        <v>0</v>
      </c>
      <c r="N6512" s="12">
        <v>0</v>
      </c>
    </row>
    <row r="6513" spans="1:14">
      <c r="A6513" s="20" t="s">
        <v>1678</v>
      </c>
      <c r="B6513" s="12">
        <v>40</v>
      </c>
      <c r="C6513" s="12">
        <v>40</v>
      </c>
      <c r="D6513" s="12" t="s">
        <v>579</v>
      </c>
      <c r="E6513" s="12">
        <v>30</v>
      </c>
      <c r="F6513" s="73">
        <v>4</v>
      </c>
      <c r="G6513" s="73">
        <v>60</v>
      </c>
      <c r="H6513" s="12">
        <v>0</v>
      </c>
      <c r="I6513" s="12">
        <v>246</v>
      </c>
      <c r="J6513" s="12">
        <v>0</v>
      </c>
      <c r="K6513" s="12">
        <v>0</v>
      </c>
      <c r="L6513" s="12">
        <v>0</v>
      </c>
      <c r="M6513" s="12">
        <v>0</v>
      </c>
      <c r="N6513" s="12">
        <v>0</v>
      </c>
    </row>
    <row r="6514" spans="1:14">
      <c r="A6514" s="20" t="s">
        <v>1678</v>
      </c>
      <c r="B6514" s="12">
        <v>40</v>
      </c>
      <c r="C6514" s="12">
        <v>40</v>
      </c>
      <c r="D6514" s="12" t="s">
        <v>565</v>
      </c>
      <c r="E6514" s="12">
        <v>30</v>
      </c>
      <c r="F6514" s="73">
        <v>1</v>
      </c>
      <c r="G6514" s="73">
        <v>60</v>
      </c>
      <c r="H6514" s="12">
        <v>0</v>
      </c>
      <c r="I6514" s="12">
        <v>246</v>
      </c>
      <c r="J6514" s="12">
        <v>0</v>
      </c>
      <c r="K6514" s="12">
        <v>0</v>
      </c>
      <c r="L6514" s="12">
        <v>0</v>
      </c>
      <c r="M6514" s="12">
        <v>0</v>
      </c>
      <c r="N6514" s="12">
        <v>0</v>
      </c>
    </row>
    <row r="6515" spans="1:14">
      <c r="A6515" s="20" t="s">
        <v>1678</v>
      </c>
      <c r="B6515" s="12">
        <v>40</v>
      </c>
      <c r="C6515" s="12">
        <v>40</v>
      </c>
      <c r="D6515" s="12" t="s">
        <v>564</v>
      </c>
      <c r="E6515" s="12">
        <v>30</v>
      </c>
      <c r="F6515" s="73">
        <v>1</v>
      </c>
      <c r="G6515" s="73">
        <v>60</v>
      </c>
      <c r="H6515" s="12">
        <v>0</v>
      </c>
      <c r="I6515" s="12">
        <v>246</v>
      </c>
      <c r="J6515" s="12">
        <v>0</v>
      </c>
      <c r="K6515" s="12">
        <v>0</v>
      </c>
      <c r="L6515" s="12">
        <v>0</v>
      </c>
      <c r="M6515" s="12">
        <v>0</v>
      </c>
      <c r="N6515" s="12">
        <v>0</v>
      </c>
    </row>
    <row r="6516" spans="1:14">
      <c r="A6516" s="20" t="s">
        <v>1678</v>
      </c>
      <c r="B6516" s="12">
        <v>40</v>
      </c>
      <c r="C6516" s="12">
        <v>40</v>
      </c>
      <c r="D6516" s="12" t="s">
        <v>567</v>
      </c>
      <c r="E6516" s="12">
        <v>30</v>
      </c>
      <c r="F6516" s="73">
        <v>1</v>
      </c>
      <c r="G6516" s="73">
        <v>60</v>
      </c>
      <c r="H6516" s="12">
        <v>0</v>
      </c>
      <c r="I6516" s="12">
        <v>246</v>
      </c>
      <c r="J6516" s="12">
        <v>0</v>
      </c>
      <c r="K6516" s="12">
        <v>0</v>
      </c>
      <c r="L6516" s="12">
        <v>0</v>
      </c>
      <c r="M6516" s="12">
        <v>0</v>
      </c>
      <c r="N6516" s="12">
        <v>0</v>
      </c>
    </row>
    <row r="6517" spans="1:14" s="18" customFormat="1">
      <c r="A6517" s="17" t="s">
        <v>1678</v>
      </c>
      <c r="B6517" s="18">
        <v>40</v>
      </c>
      <c r="C6517" s="18">
        <v>40</v>
      </c>
      <c r="D6517" s="18" t="s">
        <v>1506</v>
      </c>
      <c r="E6517" s="18">
        <v>60</v>
      </c>
      <c r="F6517" s="29">
        <v>10</v>
      </c>
      <c r="G6517" s="29">
        <v>60</v>
      </c>
      <c r="H6517" s="18">
        <v>0</v>
      </c>
      <c r="I6517" s="18">
        <v>246</v>
      </c>
      <c r="J6517" s="18">
        <v>0</v>
      </c>
      <c r="K6517" s="18">
        <v>0</v>
      </c>
      <c r="L6517" s="12">
        <v>0</v>
      </c>
      <c r="M6517" s="12">
        <v>0</v>
      </c>
      <c r="N6517" s="12">
        <v>0</v>
      </c>
    </row>
    <row r="6518" spans="1:14" s="18" customFormat="1">
      <c r="A6518" s="17" t="s">
        <v>1678</v>
      </c>
      <c r="B6518" s="18">
        <v>40</v>
      </c>
      <c r="C6518" s="18">
        <v>40</v>
      </c>
      <c r="D6518" s="18" t="s">
        <v>1505</v>
      </c>
      <c r="E6518" s="18">
        <v>60</v>
      </c>
      <c r="F6518" s="29">
        <v>10</v>
      </c>
      <c r="G6518" s="29">
        <v>60</v>
      </c>
      <c r="H6518" s="18">
        <v>0</v>
      </c>
      <c r="I6518" s="18">
        <v>246</v>
      </c>
      <c r="J6518" s="18">
        <v>0</v>
      </c>
      <c r="K6518" s="18">
        <v>0</v>
      </c>
      <c r="L6518" s="12">
        <v>0</v>
      </c>
      <c r="M6518" s="12">
        <v>0</v>
      </c>
      <c r="N6518" s="12">
        <v>0</v>
      </c>
    </row>
    <row r="6519" spans="1:14" s="18" customFormat="1">
      <c r="A6519" s="17" t="s">
        <v>1678</v>
      </c>
      <c r="B6519" s="18">
        <v>40</v>
      </c>
      <c r="C6519" s="18">
        <v>40</v>
      </c>
      <c r="D6519" s="18" t="s">
        <v>1504</v>
      </c>
      <c r="E6519" s="18">
        <v>60</v>
      </c>
      <c r="F6519" s="29">
        <v>10</v>
      </c>
      <c r="G6519" s="29">
        <v>60</v>
      </c>
      <c r="H6519" s="18">
        <v>0</v>
      </c>
      <c r="I6519" s="18">
        <v>246</v>
      </c>
      <c r="J6519" s="18">
        <v>0</v>
      </c>
      <c r="K6519" s="18">
        <v>0</v>
      </c>
      <c r="L6519" s="12">
        <v>0</v>
      </c>
      <c r="M6519" s="12">
        <v>0</v>
      </c>
      <c r="N6519" s="12">
        <v>0</v>
      </c>
    </row>
    <row r="6520" spans="1:14" s="18" customFormat="1">
      <c r="A6520" s="17" t="s">
        <v>1678</v>
      </c>
      <c r="B6520" s="18">
        <v>40</v>
      </c>
      <c r="C6520" s="18">
        <v>40</v>
      </c>
      <c r="D6520" s="18" t="s">
        <v>1506</v>
      </c>
      <c r="E6520" s="18">
        <v>80</v>
      </c>
      <c r="F6520" s="29">
        <v>10</v>
      </c>
      <c r="G6520" s="29">
        <v>60</v>
      </c>
      <c r="H6520" s="18">
        <v>0</v>
      </c>
      <c r="I6520" s="18">
        <v>246</v>
      </c>
      <c r="J6520" s="18">
        <v>0</v>
      </c>
      <c r="K6520" s="18">
        <v>0</v>
      </c>
      <c r="L6520" s="12">
        <v>0</v>
      </c>
      <c r="M6520" s="12">
        <v>0</v>
      </c>
      <c r="N6520" s="12">
        <v>0</v>
      </c>
    </row>
    <row r="6521" spans="1:14" s="18" customFormat="1">
      <c r="A6521" s="17" t="s">
        <v>1678</v>
      </c>
      <c r="B6521" s="18">
        <v>40</v>
      </c>
      <c r="C6521" s="18">
        <v>40</v>
      </c>
      <c r="D6521" s="18" t="s">
        <v>1505</v>
      </c>
      <c r="E6521" s="18">
        <v>80</v>
      </c>
      <c r="F6521" s="29">
        <v>10</v>
      </c>
      <c r="G6521" s="29">
        <v>60</v>
      </c>
      <c r="H6521" s="18">
        <v>0</v>
      </c>
      <c r="I6521" s="18">
        <v>246</v>
      </c>
      <c r="J6521" s="18">
        <v>0</v>
      </c>
      <c r="K6521" s="18">
        <v>0</v>
      </c>
      <c r="L6521" s="12">
        <v>0</v>
      </c>
      <c r="M6521" s="12">
        <v>0</v>
      </c>
      <c r="N6521" s="12">
        <v>0</v>
      </c>
    </row>
    <row r="6522" spans="1:14" s="18" customFormat="1">
      <c r="A6522" s="17" t="s">
        <v>1678</v>
      </c>
      <c r="B6522" s="18">
        <v>40</v>
      </c>
      <c r="C6522" s="18">
        <v>40</v>
      </c>
      <c r="D6522" s="18" t="s">
        <v>1504</v>
      </c>
      <c r="E6522" s="18">
        <v>80</v>
      </c>
      <c r="F6522" s="29">
        <v>10</v>
      </c>
      <c r="G6522" s="29">
        <v>60</v>
      </c>
      <c r="H6522" s="18">
        <v>0</v>
      </c>
      <c r="I6522" s="18">
        <v>246</v>
      </c>
      <c r="J6522" s="18">
        <v>0</v>
      </c>
      <c r="K6522" s="18">
        <v>0</v>
      </c>
      <c r="L6522" s="12">
        <v>0</v>
      </c>
      <c r="M6522" s="12">
        <v>0</v>
      </c>
      <c r="N6522" s="12">
        <v>0</v>
      </c>
    </row>
    <row r="6523" spans="1:14" s="18" customFormat="1">
      <c r="A6523" s="17" t="s">
        <v>1678</v>
      </c>
      <c r="B6523" s="18">
        <v>40</v>
      </c>
      <c r="C6523" s="18">
        <v>40</v>
      </c>
      <c r="D6523" s="18" t="s">
        <v>1114</v>
      </c>
      <c r="E6523" s="18">
        <v>80</v>
      </c>
      <c r="F6523" s="29">
        <v>4</v>
      </c>
      <c r="G6523" s="29">
        <v>60</v>
      </c>
      <c r="H6523" s="18">
        <v>0</v>
      </c>
      <c r="I6523" s="18">
        <v>246</v>
      </c>
      <c r="J6523" s="18">
        <v>0</v>
      </c>
      <c r="K6523" s="18">
        <v>0</v>
      </c>
      <c r="L6523" s="12">
        <v>0</v>
      </c>
      <c r="M6523" s="12">
        <v>0</v>
      </c>
      <c r="N6523" s="12">
        <v>0</v>
      </c>
    </row>
    <row r="6524" spans="1:14" s="18" customFormat="1">
      <c r="A6524" s="17" t="s">
        <v>1678</v>
      </c>
      <c r="B6524" s="18">
        <v>40</v>
      </c>
      <c r="C6524" s="18">
        <v>40</v>
      </c>
      <c r="D6524" s="18" t="s">
        <v>1116</v>
      </c>
      <c r="E6524" s="18">
        <v>80</v>
      </c>
      <c r="F6524" s="29">
        <v>4</v>
      </c>
      <c r="G6524" s="29">
        <v>60</v>
      </c>
      <c r="H6524" s="18">
        <v>0</v>
      </c>
      <c r="I6524" s="18">
        <v>246</v>
      </c>
      <c r="J6524" s="18">
        <v>0</v>
      </c>
      <c r="K6524" s="18">
        <v>0</v>
      </c>
      <c r="L6524" s="12">
        <v>0</v>
      </c>
      <c r="M6524" s="12">
        <v>0</v>
      </c>
      <c r="N6524" s="12">
        <v>0</v>
      </c>
    </row>
    <row r="6525" spans="1:14" s="18" customFormat="1">
      <c r="A6525" s="17" t="s">
        <v>1678</v>
      </c>
      <c r="B6525" s="18">
        <v>40</v>
      </c>
      <c r="C6525" s="18">
        <v>40</v>
      </c>
      <c r="D6525" s="18" t="s">
        <v>1579</v>
      </c>
      <c r="E6525" s="18">
        <v>70</v>
      </c>
      <c r="F6525" s="29">
        <v>3</v>
      </c>
      <c r="G6525" s="29">
        <v>60</v>
      </c>
      <c r="H6525" s="18">
        <v>0</v>
      </c>
      <c r="I6525" s="18">
        <v>249</v>
      </c>
      <c r="J6525" s="18">
        <v>0</v>
      </c>
      <c r="K6525" s="18">
        <v>0</v>
      </c>
      <c r="L6525" s="12">
        <v>0</v>
      </c>
      <c r="M6525" s="12">
        <v>0</v>
      </c>
      <c r="N6525" s="12">
        <v>0</v>
      </c>
    </row>
    <row r="6526" spans="1:14" s="18" customFormat="1">
      <c r="A6526" s="17" t="s">
        <v>1678</v>
      </c>
      <c r="B6526" s="18">
        <v>40</v>
      </c>
      <c r="C6526" s="18">
        <v>40</v>
      </c>
      <c r="D6526" s="18" t="s">
        <v>1099</v>
      </c>
      <c r="E6526" s="18">
        <v>70</v>
      </c>
      <c r="F6526" s="29">
        <v>15</v>
      </c>
      <c r="G6526" s="29">
        <v>60</v>
      </c>
      <c r="H6526" s="18">
        <v>0</v>
      </c>
      <c r="I6526" s="18">
        <v>249</v>
      </c>
      <c r="J6526" s="18">
        <v>0</v>
      </c>
      <c r="K6526" s="18">
        <v>0</v>
      </c>
      <c r="L6526" s="12">
        <v>0</v>
      </c>
      <c r="M6526" s="12">
        <v>0</v>
      </c>
      <c r="N6526" s="12">
        <v>0</v>
      </c>
    </row>
    <row r="6527" spans="1:14" s="18" customFormat="1">
      <c r="A6527" s="17" t="s">
        <v>1678</v>
      </c>
      <c r="B6527" s="18">
        <v>40</v>
      </c>
      <c r="C6527" s="18">
        <v>40</v>
      </c>
      <c r="D6527" s="18" t="s">
        <v>1653</v>
      </c>
      <c r="E6527" s="18">
        <v>70</v>
      </c>
      <c r="F6527" s="29">
        <v>2</v>
      </c>
      <c r="G6527" s="29">
        <v>60</v>
      </c>
      <c r="H6527" s="18">
        <v>0</v>
      </c>
      <c r="I6527" s="18">
        <v>249</v>
      </c>
      <c r="J6527" s="18">
        <v>0</v>
      </c>
      <c r="K6527" s="18">
        <v>0</v>
      </c>
      <c r="L6527" s="12">
        <v>0</v>
      </c>
      <c r="M6527" s="12">
        <v>0</v>
      </c>
      <c r="N6527" s="12">
        <v>0</v>
      </c>
    </row>
    <row r="6528" spans="1:14" s="18" customFormat="1">
      <c r="A6528" s="17" t="s">
        <v>1678</v>
      </c>
      <c r="B6528" s="18">
        <v>40</v>
      </c>
      <c r="C6528" s="18">
        <v>40</v>
      </c>
      <c r="D6528" s="18" t="s">
        <v>1119</v>
      </c>
      <c r="E6528" s="18">
        <v>60</v>
      </c>
      <c r="F6528" s="29">
        <v>2</v>
      </c>
      <c r="G6528" s="29">
        <v>60</v>
      </c>
      <c r="H6528" s="18">
        <v>0</v>
      </c>
      <c r="I6528" s="18">
        <v>249</v>
      </c>
      <c r="J6528" s="18">
        <v>0</v>
      </c>
      <c r="K6528" s="18">
        <v>0</v>
      </c>
      <c r="L6528" s="12">
        <v>0</v>
      </c>
      <c r="M6528" s="12">
        <v>0</v>
      </c>
      <c r="N6528" s="12">
        <v>0</v>
      </c>
    </row>
    <row r="6529" spans="1:14" s="18" customFormat="1">
      <c r="A6529" s="17" t="s">
        <v>1678</v>
      </c>
      <c r="B6529" s="18">
        <v>40</v>
      </c>
      <c r="C6529" s="18">
        <v>40</v>
      </c>
      <c r="D6529" s="18" t="s">
        <v>1121</v>
      </c>
      <c r="E6529" s="18">
        <v>60</v>
      </c>
      <c r="F6529" s="29">
        <v>2</v>
      </c>
      <c r="G6529" s="29">
        <v>60</v>
      </c>
      <c r="H6529" s="18">
        <v>0</v>
      </c>
      <c r="I6529" s="18">
        <v>249</v>
      </c>
      <c r="J6529" s="18">
        <v>0</v>
      </c>
      <c r="K6529" s="18">
        <v>0</v>
      </c>
      <c r="L6529" s="12">
        <v>0</v>
      </c>
      <c r="M6529" s="12">
        <v>0</v>
      </c>
      <c r="N6529" s="12">
        <v>0</v>
      </c>
    </row>
    <row r="6530" spans="1:14" s="18" customFormat="1">
      <c r="A6530" s="17" t="s">
        <v>1678</v>
      </c>
      <c r="B6530" s="18">
        <v>40</v>
      </c>
      <c r="C6530" s="18">
        <v>40</v>
      </c>
      <c r="D6530" s="18" t="s">
        <v>1674</v>
      </c>
      <c r="E6530" s="18">
        <v>60</v>
      </c>
      <c r="F6530" s="29">
        <v>2</v>
      </c>
      <c r="G6530" s="29">
        <v>60</v>
      </c>
      <c r="H6530" s="18">
        <v>0</v>
      </c>
      <c r="I6530" s="18">
        <v>249</v>
      </c>
      <c r="J6530" s="18">
        <v>0</v>
      </c>
      <c r="K6530" s="18">
        <v>0</v>
      </c>
      <c r="L6530" s="12">
        <v>0</v>
      </c>
      <c r="M6530" s="12">
        <v>0</v>
      </c>
      <c r="N6530" s="12">
        <v>0</v>
      </c>
    </row>
    <row r="6531" spans="1:14" s="18" customFormat="1">
      <c r="A6531" s="17" t="s">
        <v>1678</v>
      </c>
      <c r="B6531" s="18">
        <v>40</v>
      </c>
      <c r="C6531" s="18">
        <v>40</v>
      </c>
      <c r="D6531" s="18" t="s">
        <v>1665</v>
      </c>
      <c r="E6531" s="18">
        <v>60</v>
      </c>
      <c r="F6531" s="29">
        <v>2</v>
      </c>
      <c r="G6531" s="29">
        <v>60</v>
      </c>
      <c r="H6531" s="18">
        <v>0</v>
      </c>
      <c r="I6531" s="18">
        <v>249</v>
      </c>
      <c r="J6531" s="18">
        <v>0</v>
      </c>
      <c r="K6531" s="18">
        <v>0</v>
      </c>
      <c r="L6531" s="12">
        <v>0</v>
      </c>
      <c r="M6531" s="12">
        <v>0</v>
      </c>
      <c r="N6531" s="12">
        <v>0</v>
      </c>
    </row>
    <row r="6532" spans="1:14">
      <c r="A6532" s="20" t="s">
        <v>1678</v>
      </c>
      <c r="B6532" s="12">
        <v>25</v>
      </c>
      <c r="C6532" s="12">
        <v>29</v>
      </c>
      <c r="D6532" s="12" t="s">
        <v>566</v>
      </c>
      <c r="E6532" s="12">
        <v>10</v>
      </c>
      <c r="F6532" s="73">
        <v>5</v>
      </c>
      <c r="G6532" s="73">
        <v>120</v>
      </c>
      <c r="H6532" s="12">
        <v>0</v>
      </c>
      <c r="I6532" s="12">
        <v>246</v>
      </c>
      <c r="J6532" s="12">
        <v>0</v>
      </c>
      <c r="K6532" s="18">
        <v>0</v>
      </c>
      <c r="L6532" s="12">
        <v>0</v>
      </c>
      <c r="M6532" s="12">
        <v>0</v>
      </c>
      <c r="N6532" s="12">
        <v>0</v>
      </c>
    </row>
    <row r="6533" spans="1:14">
      <c r="A6533" s="20" t="s">
        <v>1678</v>
      </c>
      <c r="B6533" s="12">
        <v>25</v>
      </c>
      <c r="C6533" s="12">
        <v>29</v>
      </c>
      <c r="D6533" s="12" t="s">
        <v>1495</v>
      </c>
      <c r="E6533" s="12">
        <v>10</v>
      </c>
      <c r="F6533" s="73">
        <v>5</v>
      </c>
      <c r="G6533" s="73">
        <v>120</v>
      </c>
      <c r="H6533" s="12">
        <v>0</v>
      </c>
      <c r="I6533" s="12">
        <v>246</v>
      </c>
      <c r="J6533" s="12">
        <v>0</v>
      </c>
      <c r="K6533" s="18">
        <v>0</v>
      </c>
      <c r="L6533" s="12">
        <v>0</v>
      </c>
      <c r="M6533" s="12">
        <v>0</v>
      </c>
      <c r="N6533" s="12">
        <v>0</v>
      </c>
    </row>
    <row r="6534" spans="1:14">
      <c r="A6534" s="20" t="s">
        <v>1678</v>
      </c>
      <c r="B6534" s="12">
        <v>25</v>
      </c>
      <c r="C6534" s="12">
        <v>29</v>
      </c>
      <c r="D6534" s="12" t="s">
        <v>568</v>
      </c>
      <c r="E6534" s="12">
        <v>10</v>
      </c>
      <c r="F6534" s="73">
        <v>5</v>
      </c>
      <c r="G6534" s="73">
        <v>120</v>
      </c>
      <c r="H6534" s="12">
        <v>0</v>
      </c>
      <c r="I6534" s="12">
        <v>246</v>
      </c>
      <c r="J6534" s="12">
        <v>0</v>
      </c>
      <c r="K6534" s="18">
        <v>0</v>
      </c>
      <c r="L6534" s="12">
        <v>0</v>
      </c>
      <c r="M6534" s="12">
        <v>0</v>
      </c>
      <c r="N6534" s="12">
        <v>0</v>
      </c>
    </row>
    <row r="6535" spans="1:14" s="18" customFormat="1">
      <c r="A6535" s="17" t="s">
        <v>1678</v>
      </c>
      <c r="B6535" s="18">
        <v>25</v>
      </c>
      <c r="C6535" s="18">
        <v>29</v>
      </c>
      <c r="D6535" s="18" t="s">
        <v>1679</v>
      </c>
      <c r="E6535" s="18">
        <v>10</v>
      </c>
      <c r="F6535" s="29">
        <v>1</v>
      </c>
      <c r="G6535" s="29">
        <v>120</v>
      </c>
      <c r="H6535" s="18">
        <v>0</v>
      </c>
      <c r="I6535" s="18">
        <v>249</v>
      </c>
      <c r="J6535" s="18">
        <v>0</v>
      </c>
      <c r="K6535" s="18">
        <v>0</v>
      </c>
      <c r="L6535" s="12">
        <v>0</v>
      </c>
      <c r="M6535" s="12">
        <v>0</v>
      </c>
      <c r="N6535" s="12">
        <v>0</v>
      </c>
    </row>
    <row r="6537" spans="1:14">
      <c r="A6537" s="11" t="s">
        <v>1222</v>
      </c>
    </row>
    <row r="6538" spans="1:14">
      <c r="A6538" s="11" t="s">
        <v>1278</v>
      </c>
    </row>
    <row r="6539" spans="1:14">
      <c r="A6539" s="21">
        <v>5</v>
      </c>
      <c r="B6539" s="14">
        <v>400</v>
      </c>
      <c r="C6539" s="14">
        <v>400</v>
      </c>
      <c r="D6539" s="12" t="s">
        <v>1379</v>
      </c>
      <c r="E6539" s="12">
        <v>300</v>
      </c>
      <c r="F6539" s="73">
        <v>40</v>
      </c>
      <c r="G6539" s="73">
        <v>60</v>
      </c>
      <c r="H6539" s="12">
        <v>0</v>
      </c>
      <c r="I6539" s="12">
        <v>246</v>
      </c>
      <c r="J6539" s="12">
        <v>0</v>
      </c>
      <c r="K6539" s="12">
        <v>0</v>
      </c>
      <c r="L6539" s="12">
        <v>0</v>
      </c>
      <c r="M6539" s="12">
        <v>0</v>
      </c>
      <c r="N6539" s="12">
        <v>0</v>
      </c>
    </row>
    <row r="6540" spans="1:14" s="14" customFormat="1">
      <c r="A6540" s="21">
        <v>5</v>
      </c>
      <c r="B6540" s="14">
        <v>400</v>
      </c>
      <c r="C6540" s="14">
        <v>400</v>
      </c>
      <c r="D6540" s="14" t="s">
        <v>637</v>
      </c>
      <c r="E6540" s="14">
        <v>300</v>
      </c>
      <c r="F6540" s="73">
        <v>40</v>
      </c>
      <c r="G6540" s="73">
        <v>60</v>
      </c>
      <c r="H6540" s="12">
        <v>0</v>
      </c>
      <c r="I6540" s="12">
        <v>246</v>
      </c>
      <c r="J6540" s="12">
        <v>0</v>
      </c>
      <c r="K6540" s="12">
        <v>0</v>
      </c>
      <c r="L6540" s="12">
        <v>0</v>
      </c>
      <c r="M6540" s="12">
        <v>0</v>
      </c>
      <c r="N6540" s="12">
        <v>0</v>
      </c>
    </row>
    <row r="6541" spans="1:14" s="14" customFormat="1">
      <c r="A6541" s="21">
        <v>5</v>
      </c>
      <c r="B6541" s="14">
        <v>400</v>
      </c>
      <c r="C6541" s="14">
        <v>400</v>
      </c>
      <c r="D6541" s="14" t="s">
        <v>1302</v>
      </c>
      <c r="E6541" s="14">
        <v>300</v>
      </c>
      <c r="F6541" s="73">
        <v>40</v>
      </c>
      <c r="G6541" s="73">
        <v>60</v>
      </c>
      <c r="H6541" s="12">
        <v>0</v>
      </c>
      <c r="I6541" s="12">
        <v>246</v>
      </c>
      <c r="J6541" s="12">
        <v>0</v>
      </c>
      <c r="K6541" s="12">
        <v>0</v>
      </c>
      <c r="L6541" s="12">
        <v>0</v>
      </c>
      <c r="M6541" s="12">
        <v>0</v>
      </c>
      <c r="N6541" s="12">
        <v>0</v>
      </c>
    </row>
    <row r="6542" spans="1:14" s="14" customFormat="1">
      <c r="A6542" s="21">
        <v>5</v>
      </c>
      <c r="B6542" s="14">
        <v>400</v>
      </c>
      <c r="C6542" s="14">
        <v>400</v>
      </c>
      <c r="D6542" s="14" t="s">
        <v>636</v>
      </c>
      <c r="E6542" s="14">
        <v>300</v>
      </c>
      <c r="F6542" s="73">
        <v>40</v>
      </c>
      <c r="G6542" s="73">
        <v>60</v>
      </c>
      <c r="H6542" s="12">
        <v>0</v>
      </c>
      <c r="I6542" s="12">
        <v>246</v>
      </c>
      <c r="J6542" s="12">
        <v>0</v>
      </c>
      <c r="K6542" s="12">
        <v>0</v>
      </c>
      <c r="L6542" s="12">
        <v>0</v>
      </c>
      <c r="M6542" s="12">
        <v>0</v>
      </c>
      <c r="N6542" s="12">
        <v>0</v>
      </c>
    </row>
    <row r="6543" spans="1:14" s="14" customFormat="1">
      <c r="A6543" s="21">
        <v>5</v>
      </c>
      <c r="B6543" s="14">
        <v>400</v>
      </c>
      <c r="C6543" s="14">
        <v>400</v>
      </c>
      <c r="D6543" s="14" t="s">
        <v>634</v>
      </c>
      <c r="E6543" s="14">
        <v>300</v>
      </c>
      <c r="F6543" s="73">
        <v>40</v>
      </c>
      <c r="G6543" s="73">
        <v>60</v>
      </c>
      <c r="H6543" s="12">
        <v>0</v>
      </c>
      <c r="I6543" s="12">
        <v>246</v>
      </c>
      <c r="J6543" s="12">
        <v>0</v>
      </c>
      <c r="K6543" s="12">
        <v>0</v>
      </c>
      <c r="L6543" s="12">
        <v>0</v>
      </c>
      <c r="M6543" s="12">
        <v>0</v>
      </c>
      <c r="N6543" s="12">
        <v>0</v>
      </c>
    </row>
    <row r="6544" spans="1:14" s="14" customFormat="1">
      <c r="A6544" s="21">
        <v>5</v>
      </c>
      <c r="B6544" s="14">
        <v>400</v>
      </c>
      <c r="C6544" s="14">
        <v>400</v>
      </c>
      <c r="D6544" s="14" t="s">
        <v>1298</v>
      </c>
      <c r="E6544" s="14">
        <v>300</v>
      </c>
      <c r="F6544" s="21">
        <v>3</v>
      </c>
      <c r="G6544" s="73">
        <v>60</v>
      </c>
      <c r="H6544" s="12">
        <v>0</v>
      </c>
      <c r="I6544" s="12">
        <v>246</v>
      </c>
      <c r="J6544" s="12">
        <v>0</v>
      </c>
      <c r="K6544" s="12">
        <v>0</v>
      </c>
      <c r="L6544" s="12">
        <v>0</v>
      </c>
      <c r="M6544" s="12">
        <v>0</v>
      </c>
      <c r="N6544" s="12">
        <v>0</v>
      </c>
    </row>
    <row r="6545" spans="1:14" s="14" customFormat="1">
      <c r="A6545" s="21">
        <v>5</v>
      </c>
      <c r="B6545" s="14">
        <v>400</v>
      </c>
      <c r="C6545" s="14">
        <v>400</v>
      </c>
      <c r="D6545" s="14" t="s">
        <v>1303</v>
      </c>
      <c r="E6545" s="14">
        <v>300</v>
      </c>
      <c r="F6545" s="21">
        <v>3</v>
      </c>
      <c r="G6545" s="73">
        <v>60</v>
      </c>
      <c r="H6545" s="12">
        <v>0</v>
      </c>
      <c r="I6545" s="12">
        <v>246</v>
      </c>
      <c r="J6545" s="12">
        <v>0</v>
      </c>
      <c r="K6545" s="12">
        <v>0</v>
      </c>
      <c r="L6545" s="12">
        <v>0</v>
      </c>
      <c r="M6545" s="12">
        <v>0</v>
      </c>
      <c r="N6545" s="12">
        <v>0</v>
      </c>
    </row>
    <row r="6546" spans="1:14" s="14" customFormat="1">
      <c r="A6546" s="21">
        <v>5</v>
      </c>
      <c r="B6546" s="14">
        <v>400</v>
      </c>
      <c r="C6546" s="14">
        <v>400</v>
      </c>
      <c r="D6546" s="14" t="s">
        <v>635</v>
      </c>
      <c r="E6546" s="14">
        <v>300</v>
      </c>
      <c r="F6546" s="21">
        <v>3</v>
      </c>
      <c r="G6546" s="73">
        <v>60</v>
      </c>
      <c r="H6546" s="12">
        <v>0</v>
      </c>
      <c r="I6546" s="12">
        <v>246</v>
      </c>
      <c r="J6546" s="12">
        <v>0</v>
      </c>
      <c r="K6546" s="12">
        <v>0</v>
      </c>
      <c r="L6546" s="12">
        <v>0</v>
      </c>
      <c r="M6546" s="12">
        <v>0</v>
      </c>
      <c r="N6546" s="12">
        <v>0</v>
      </c>
    </row>
    <row r="6547" spans="1:14" s="14" customFormat="1">
      <c r="A6547" s="21">
        <v>5</v>
      </c>
      <c r="B6547" s="14">
        <v>400</v>
      </c>
      <c r="C6547" s="14">
        <v>400</v>
      </c>
      <c r="D6547" s="14" t="s">
        <v>633</v>
      </c>
      <c r="E6547" s="14">
        <v>300</v>
      </c>
      <c r="F6547" s="21">
        <v>3</v>
      </c>
      <c r="G6547" s="73">
        <v>60</v>
      </c>
      <c r="H6547" s="12">
        <v>0</v>
      </c>
      <c r="I6547" s="12">
        <v>246</v>
      </c>
      <c r="J6547" s="12">
        <v>0</v>
      </c>
      <c r="K6547" s="12">
        <v>0</v>
      </c>
      <c r="L6547" s="12">
        <v>0</v>
      </c>
      <c r="M6547" s="12">
        <v>0</v>
      </c>
      <c r="N6547" s="12">
        <v>0</v>
      </c>
    </row>
    <row r="6548" spans="1:14" s="14" customFormat="1">
      <c r="A6548" s="21">
        <v>5</v>
      </c>
      <c r="B6548" s="14">
        <v>400</v>
      </c>
      <c r="C6548" s="14">
        <v>400</v>
      </c>
      <c r="D6548" s="14" t="s">
        <v>1069</v>
      </c>
      <c r="E6548" s="14">
        <v>300</v>
      </c>
      <c r="F6548" s="21">
        <v>3</v>
      </c>
      <c r="G6548" s="73">
        <v>60</v>
      </c>
      <c r="H6548" s="12">
        <v>0</v>
      </c>
      <c r="I6548" s="12">
        <v>246</v>
      </c>
      <c r="J6548" s="12">
        <v>0</v>
      </c>
      <c r="K6548" s="12">
        <v>0</v>
      </c>
      <c r="L6548" s="12">
        <v>0</v>
      </c>
      <c r="M6548" s="12">
        <v>0</v>
      </c>
      <c r="N6548" s="12">
        <v>0</v>
      </c>
    </row>
    <row r="6549" spans="1:14" s="14" customFormat="1">
      <c r="A6549" s="21">
        <v>5</v>
      </c>
      <c r="B6549" s="14">
        <v>400</v>
      </c>
      <c r="C6549" s="14">
        <v>400</v>
      </c>
      <c r="D6549" s="14" t="s">
        <v>1632</v>
      </c>
      <c r="E6549" s="14">
        <v>300</v>
      </c>
      <c r="F6549" s="21">
        <v>20</v>
      </c>
      <c r="G6549" s="73">
        <v>60</v>
      </c>
      <c r="H6549" s="12">
        <v>0</v>
      </c>
      <c r="I6549" s="12">
        <v>246</v>
      </c>
      <c r="J6549" s="12">
        <v>0</v>
      </c>
      <c r="K6549" s="12">
        <v>0</v>
      </c>
      <c r="L6549" s="12">
        <v>0</v>
      </c>
      <c r="M6549" s="12">
        <v>0</v>
      </c>
      <c r="N6549" s="12">
        <v>0</v>
      </c>
    </row>
    <row r="6550" spans="1:14" s="16" customFormat="1">
      <c r="A6550" s="22">
        <v>5</v>
      </c>
      <c r="B6550" s="16">
        <v>400</v>
      </c>
      <c r="C6550" s="16">
        <v>400</v>
      </c>
      <c r="D6550" s="16" t="s">
        <v>1072</v>
      </c>
      <c r="E6550" s="16">
        <v>300</v>
      </c>
      <c r="F6550" s="22">
        <v>10</v>
      </c>
      <c r="G6550" s="22">
        <v>60</v>
      </c>
      <c r="H6550" s="18">
        <v>0</v>
      </c>
      <c r="I6550" s="18">
        <v>249</v>
      </c>
      <c r="J6550" s="18">
        <v>0</v>
      </c>
      <c r="K6550" s="18">
        <v>0</v>
      </c>
      <c r="L6550" s="12">
        <v>0</v>
      </c>
      <c r="M6550" s="12">
        <v>0</v>
      </c>
      <c r="N6550" s="12">
        <v>0</v>
      </c>
    </row>
    <row r="6551" spans="1:14" s="16" customFormat="1">
      <c r="A6551" s="22">
        <v>5</v>
      </c>
      <c r="B6551" s="16">
        <v>400</v>
      </c>
      <c r="C6551" s="16">
        <v>400</v>
      </c>
      <c r="D6551" s="16" t="s">
        <v>1058</v>
      </c>
      <c r="E6551" s="16">
        <v>300</v>
      </c>
      <c r="F6551" s="22">
        <v>10</v>
      </c>
      <c r="G6551" s="22">
        <v>60</v>
      </c>
      <c r="H6551" s="18">
        <v>0</v>
      </c>
      <c r="I6551" s="18">
        <v>249</v>
      </c>
      <c r="J6551" s="18">
        <v>0</v>
      </c>
      <c r="K6551" s="18">
        <v>0</v>
      </c>
      <c r="L6551" s="12">
        <v>0</v>
      </c>
      <c r="M6551" s="12">
        <v>0</v>
      </c>
      <c r="N6551" s="12">
        <v>0</v>
      </c>
    </row>
    <row r="6552" spans="1:14" s="16" customFormat="1">
      <c r="A6552" s="22">
        <v>5</v>
      </c>
      <c r="B6552" s="16">
        <v>400</v>
      </c>
      <c r="C6552" s="16">
        <v>400</v>
      </c>
      <c r="D6552" s="16" t="s">
        <v>1073</v>
      </c>
      <c r="E6552" s="16">
        <v>300</v>
      </c>
      <c r="F6552" s="22">
        <v>5</v>
      </c>
      <c r="G6552" s="22">
        <v>60</v>
      </c>
      <c r="H6552" s="18">
        <v>0</v>
      </c>
      <c r="I6552" s="18">
        <v>249</v>
      </c>
      <c r="J6552" s="18">
        <v>0</v>
      </c>
      <c r="K6552" s="18">
        <v>0</v>
      </c>
      <c r="L6552" s="12">
        <v>0</v>
      </c>
      <c r="M6552" s="12">
        <v>0</v>
      </c>
      <c r="N6552" s="12">
        <v>0</v>
      </c>
    </row>
    <row r="6553" spans="1:14" s="16" customFormat="1">
      <c r="A6553" s="22">
        <v>5</v>
      </c>
      <c r="B6553" s="16">
        <v>400</v>
      </c>
      <c r="C6553" s="16">
        <v>400</v>
      </c>
      <c r="D6553" s="16" t="s">
        <v>6515</v>
      </c>
      <c r="E6553" s="16">
        <v>300</v>
      </c>
      <c r="F6553" s="22">
        <v>5</v>
      </c>
      <c r="G6553" s="22">
        <v>60</v>
      </c>
      <c r="H6553" s="18">
        <v>0</v>
      </c>
      <c r="I6553" s="18">
        <v>249</v>
      </c>
      <c r="J6553" s="18">
        <v>0</v>
      </c>
      <c r="K6553" s="18">
        <v>0</v>
      </c>
      <c r="L6553" s="12">
        <v>0</v>
      </c>
      <c r="M6553" s="12">
        <v>0</v>
      </c>
      <c r="N6553" s="12">
        <v>0</v>
      </c>
    </row>
    <row r="6554" spans="1:14" s="16" customFormat="1">
      <c r="A6554" s="22">
        <v>5</v>
      </c>
      <c r="B6554" s="16">
        <v>400</v>
      </c>
      <c r="C6554" s="16">
        <v>400</v>
      </c>
      <c r="D6554" s="16" t="s">
        <v>1074</v>
      </c>
      <c r="E6554" s="16">
        <v>300</v>
      </c>
      <c r="F6554" s="22">
        <v>50</v>
      </c>
      <c r="G6554" s="22">
        <v>60</v>
      </c>
      <c r="H6554" s="18">
        <v>0</v>
      </c>
      <c r="I6554" s="18">
        <v>249</v>
      </c>
      <c r="J6554" s="18">
        <v>0</v>
      </c>
      <c r="K6554" s="18">
        <v>0</v>
      </c>
      <c r="L6554" s="12">
        <v>0</v>
      </c>
      <c r="M6554" s="12">
        <v>0</v>
      </c>
      <c r="N6554" s="12">
        <v>0</v>
      </c>
    </row>
    <row r="6555" spans="1:14" s="16" customFormat="1">
      <c r="A6555" s="22">
        <v>5</v>
      </c>
      <c r="B6555" s="16">
        <v>400</v>
      </c>
      <c r="C6555" s="16">
        <v>400</v>
      </c>
      <c r="D6555" s="16" t="s">
        <v>1633</v>
      </c>
      <c r="E6555" s="16">
        <v>300</v>
      </c>
      <c r="F6555" s="22">
        <v>50</v>
      </c>
      <c r="G6555" s="22">
        <v>60</v>
      </c>
      <c r="H6555" s="18">
        <v>0</v>
      </c>
      <c r="I6555" s="18">
        <v>249</v>
      </c>
      <c r="J6555" s="18">
        <v>0</v>
      </c>
      <c r="K6555" s="18">
        <v>0</v>
      </c>
      <c r="L6555" s="12">
        <v>0</v>
      </c>
      <c r="M6555" s="12">
        <v>0</v>
      </c>
      <c r="N6555" s="12">
        <v>0</v>
      </c>
    </row>
    <row r="6557" spans="1:14">
      <c r="A6557" s="21">
        <v>5</v>
      </c>
      <c r="B6557" s="14">
        <v>200</v>
      </c>
      <c r="C6557" s="14">
        <v>430</v>
      </c>
      <c r="D6557" s="12" t="s">
        <v>1379</v>
      </c>
      <c r="E6557" s="12">
        <v>80</v>
      </c>
      <c r="F6557" s="73">
        <v>5</v>
      </c>
      <c r="G6557" s="21">
        <v>15</v>
      </c>
      <c r="H6557" s="12">
        <v>0</v>
      </c>
      <c r="I6557" s="12">
        <v>246</v>
      </c>
      <c r="J6557" s="12">
        <v>0</v>
      </c>
      <c r="K6557" s="12">
        <v>0</v>
      </c>
      <c r="L6557" s="12">
        <v>0</v>
      </c>
      <c r="M6557" s="12">
        <v>0</v>
      </c>
      <c r="N6557" s="12">
        <v>0</v>
      </c>
    </row>
    <row r="6558" spans="1:14" s="14" customFormat="1">
      <c r="A6558" s="21">
        <v>5</v>
      </c>
      <c r="B6558" s="14">
        <v>200</v>
      </c>
      <c r="C6558" s="14">
        <v>430</v>
      </c>
      <c r="D6558" s="14" t="s">
        <v>637</v>
      </c>
      <c r="E6558" s="12">
        <v>80</v>
      </c>
      <c r="F6558" s="73">
        <v>5</v>
      </c>
      <c r="G6558" s="21">
        <v>15</v>
      </c>
      <c r="H6558" s="12">
        <v>0</v>
      </c>
      <c r="I6558" s="12">
        <v>246</v>
      </c>
      <c r="J6558" s="12">
        <v>0</v>
      </c>
      <c r="K6558" s="12">
        <v>0</v>
      </c>
      <c r="L6558" s="12">
        <v>0</v>
      </c>
      <c r="M6558" s="12">
        <v>0</v>
      </c>
      <c r="N6558" s="12">
        <v>0</v>
      </c>
    </row>
    <row r="6559" spans="1:14" s="14" customFormat="1">
      <c r="A6559" s="21">
        <v>5</v>
      </c>
      <c r="B6559" s="14">
        <v>200</v>
      </c>
      <c r="C6559" s="14">
        <v>430</v>
      </c>
      <c r="D6559" s="14" t="s">
        <v>1302</v>
      </c>
      <c r="E6559" s="12">
        <v>80</v>
      </c>
      <c r="F6559" s="73">
        <v>5</v>
      </c>
      <c r="G6559" s="21">
        <v>15</v>
      </c>
      <c r="H6559" s="12">
        <v>0</v>
      </c>
      <c r="I6559" s="12">
        <v>246</v>
      </c>
      <c r="J6559" s="12">
        <v>0</v>
      </c>
      <c r="K6559" s="12">
        <v>0</v>
      </c>
      <c r="L6559" s="12">
        <v>0</v>
      </c>
      <c r="M6559" s="12">
        <v>0</v>
      </c>
      <c r="N6559" s="12">
        <v>0</v>
      </c>
    </row>
    <row r="6560" spans="1:14" s="14" customFormat="1">
      <c r="A6560" s="21">
        <v>5</v>
      </c>
      <c r="B6560" s="14">
        <v>200</v>
      </c>
      <c r="C6560" s="14">
        <v>430</v>
      </c>
      <c r="D6560" s="14" t="s">
        <v>636</v>
      </c>
      <c r="E6560" s="12">
        <v>80</v>
      </c>
      <c r="F6560" s="73">
        <v>5</v>
      </c>
      <c r="G6560" s="21">
        <v>15</v>
      </c>
      <c r="H6560" s="12">
        <v>0</v>
      </c>
      <c r="I6560" s="12">
        <v>246</v>
      </c>
      <c r="J6560" s="12">
        <v>0</v>
      </c>
      <c r="K6560" s="12">
        <v>0</v>
      </c>
      <c r="L6560" s="12">
        <v>0</v>
      </c>
      <c r="M6560" s="12">
        <v>0</v>
      </c>
      <c r="N6560" s="12">
        <v>0</v>
      </c>
    </row>
    <row r="6561" spans="1:14" s="14" customFormat="1">
      <c r="A6561" s="21">
        <v>5</v>
      </c>
      <c r="B6561" s="14">
        <v>200</v>
      </c>
      <c r="C6561" s="14">
        <v>430</v>
      </c>
      <c r="D6561" s="14" t="s">
        <v>634</v>
      </c>
      <c r="E6561" s="12">
        <v>80</v>
      </c>
      <c r="F6561" s="73">
        <v>5</v>
      </c>
      <c r="G6561" s="21">
        <v>15</v>
      </c>
      <c r="H6561" s="12">
        <v>0</v>
      </c>
      <c r="I6561" s="12">
        <v>246</v>
      </c>
      <c r="J6561" s="12">
        <v>0</v>
      </c>
      <c r="K6561" s="12">
        <v>0</v>
      </c>
      <c r="L6561" s="12">
        <v>0</v>
      </c>
      <c r="M6561" s="12">
        <v>0</v>
      </c>
      <c r="N6561" s="12">
        <v>0</v>
      </c>
    </row>
    <row r="6563" spans="1:14">
      <c r="A6563" s="21">
        <v>5</v>
      </c>
      <c r="B6563" s="14">
        <v>210</v>
      </c>
      <c r="C6563" s="14">
        <v>530</v>
      </c>
      <c r="D6563" s="12" t="s">
        <v>1379</v>
      </c>
      <c r="E6563" s="12">
        <v>80</v>
      </c>
      <c r="F6563" s="73">
        <v>5</v>
      </c>
      <c r="G6563" s="21">
        <v>15</v>
      </c>
      <c r="H6563" s="12">
        <v>0</v>
      </c>
      <c r="I6563" s="12">
        <v>246</v>
      </c>
      <c r="J6563" s="12">
        <v>0</v>
      </c>
      <c r="K6563" s="12">
        <v>0</v>
      </c>
      <c r="L6563" s="12">
        <v>0</v>
      </c>
      <c r="M6563" s="12">
        <v>0</v>
      </c>
      <c r="N6563" s="12">
        <v>0</v>
      </c>
    </row>
    <row r="6564" spans="1:14" s="14" customFormat="1">
      <c r="A6564" s="21">
        <v>5</v>
      </c>
      <c r="B6564" s="14">
        <v>210</v>
      </c>
      <c r="C6564" s="14">
        <v>530</v>
      </c>
      <c r="D6564" s="14" t="s">
        <v>637</v>
      </c>
      <c r="E6564" s="12">
        <v>80</v>
      </c>
      <c r="F6564" s="73">
        <v>5</v>
      </c>
      <c r="G6564" s="21">
        <v>15</v>
      </c>
      <c r="H6564" s="12">
        <v>0</v>
      </c>
      <c r="I6564" s="12">
        <v>246</v>
      </c>
      <c r="J6564" s="12">
        <v>0</v>
      </c>
      <c r="K6564" s="12">
        <v>0</v>
      </c>
      <c r="L6564" s="12">
        <v>0</v>
      </c>
      <c r="M6564" s="12">
        <v>0</v>
      </c>
      <c r="N6564" s="12">
        <v>0</v>
      </c>
    </row>
    <row r="6565" spans="1:14" s="14" customFormat="1">
      <c r="A6565" s="21">
        <v>5</v>
      </c>
      <c r="B6565" s="14">
        <v>210</v>
      </c>
      <c r="C6565" s="14">
        <v>530</v>
      </c>
      <c r="D6565" s="14" t="s">
        <v>1302</v>
      </c>
      <c r="E6565" s="12">
        <v>80</v>
      </c>
      <c r="F6565" s="73">
        <v>5</v>
      </c>
      <c r="G6565" s="21">
        <v>15</v>
      </c>
      <c r="H6565" s="12">
        <v>0</v>
      </c>
      <c r="I6565" s="12">
        <v>246</v>
      </c>
      <c r="J6565" s="12">
        <v>0</v>
      </c>
      <c r="K6565" s="12">
        <v>0</v>
      </c>
      <c r="L6565" s="12">
        <v>0</v>
      </c>
      <c r="M6565" s="12">
        <v>0</v>
      </c>
      <c r="N6565" s="12">
        <v>0</v>
      </c>
    </row>
    <row r="6566" spans="1:14" s="14" customFormat="1">
      <c r="A6566" s="21">
        <v>5</v>
      </c>
      <c r="B6566" s="14">
        <v>210</v>
      </c>
      <c r="C6566" s="14">
        <v>530</v>
      </c>
      <c r="D6566" s="14" t="s">
        <v>636</v>
      </c>
      <c r="E6566" s="12">
        <v>80</v>
      </c>
      <c r="F6566" s="73">
        <v>5</v>
      </c>
      <c r="G6566" s="21">
        <v>15</v>
      </c>
      <c r="H6566" s="12">
        <v>0</v>
      </c>
      <c r="I6566" s="12">
        <v>246</v>
      </c>
      <c r="J6566" s="12">
        <v>0</v>
      </c>
      <c r="K6566" s="12">
        <v>0</v>
      </c>
      <c r="L6566" s="12">
        <v>0</v>
      </c>
      <c r="M6566" s="12">
        <v>0</v>
      </c>
      <c r="N6566" s="12">
        <v>0</v>
      </c>
    </row>
    <row r="6567" spans="1:14" s="14" customFormat="1">
      <c r="A6567" s="21">
        <v>5</v>
      </c>
      <c r="B6567" s="14">
        <v>210</v>
      </c>
      <c r="C6567" s="14">
        <v>530</v>
      </c>
      <c r="D6567" s="14" t="s">
        <v>634</v>
      </c>
      <c r="E6567" s="12">
        <v>80</v>
      </c>
      <c r="F6567" s="73">
        <v>5</v>
      </c>
      <c r="G6567" s="21">
        <v>15</v>
      </c>
      <c r="H6567" s="12">
        <v>0</v>
      </c>
      <c r="I6567" s="12">
        <v>246</v>
      </c>
      <c r="J6567" s="12">
        <v>0</v>
      </c>
      <c r="K6567" s="12">
        <v>0</v>
      </c>
      <c r="L6567" s="12">
        <v>0</v>
      </c>
      <c r="M6567" s="12">
        <v>0</v>
      </c>
      <c r="N6567" s="12">
        <v>0</v>
      </c>
    </row>
    <row r="6569" spans="1:14">
      <c r="A6569" s="21">
        <v>5</v>
      </c>
      <c r="B6569" s="14">
        <v>320</v>
      </c>
      <c r="C6569" s="14">
        <v>555</v>
      </c>
      <c r="D6569" s="12" t="s">
        <v>1379</v>
      </c>
      <c r="E6569" s="12">
        <v>80</v>
      </c>
      <c r="F6569" s="73">
        <v>5</v>
      </c>
      <c r="G6569" s="21">
        <v>15</v>
      </c>
      <c r="H6569" s="12">
        <v>0</v>
      </c>
      <c r="I6569" s="12">
        <v>246</v>
      </c>
      <c r="J6569" s="12">
        <v>0</v>
      </c>
      <c r="K6569" s="12">
        <v>0</v>
      </c>
      <c r="L6569" s="12">
        <v>0</v>
      </c>
      <c r="M6569" s="12">
        <v>0</v>
      </c>
      <c r="N6569" s="12">
        <v>0</v>
      </c>
    </row>
    <row r="6570" spans="1:14" s="14" customFormat="1">
      <c r="A6570" s="21">
        <v>5</v>
      </c>
      <c r="B6570" s="14">
        <v>320</v>
      </c>
      <c r="C6570" s="14">
        <v>555</v>
      </c>
      <c r="D6570" s="14" t="s">
        <v>637</v>
      </c>
      <c r="E6570" s="12">
        <v>80</v>
      </c>
      <c r="F6570" s="73">
        <v>5</v>
      </c>
      <c r="G6570" s="21">
        <v>15</v>
      </c>
      <c r="H6570" s="12">
        <v>0</v>
      </c>
      <c r="I6570" s="12">
        <v>246</v>
      </c>
      <c r="J6570" s="12">
        <v>0</v>
      </c>
      <c r="K6570" s="12">
        <v>0</v>
      </c>
      <c r="L6570" s="12">
        <v>0</v>
      </c>
      <c r="M6570" s="12">
        <v>0</v>
      </c>
      <c r="N6570" s="12">
        <v>0</v>
      </c>
    </row>
    <row r="6571" spans="1:14" s="14" customFormat="1">
      <c r="A6571" s="21">
        <v>5</v>
      </c>
      <c r="B6571" s="14">
        <v>320</v>
      </c>
      <c r="C6571" s="14">
        <v>555</v>
      </c>
      <c r="D6571" s="14" t="s">
        <v>1302</v>
      </c>
      <c r="E6571" s="12">
        <v>80</v>
      </c>
      <c r="F6571" s="73">
        <v>5</v>
      </c>
      <c r="G6571" s="21">
        <v>15</v>
      </c>
      <c r="H6571" s="12">
        <v>0</v>
      </c>
      <c r="I6571" s="12">
        <v>246</v>
      </c>
      <c r="J6571" s="12">
        <v>0</v>
      </c>
      <c r="K6571" s="12">
        <v>0</v>
      </c>
      <c r="L6571" s="12">
        <v>0</v>
      </c>
      <c r="M6571" s="12">
        <v>0</v>
      </c>
      <c r="N6571" s="12">
        <v>0</v>
      </c>
    </row>
    <row r="6572" spans="1:14" s="14" customFormat="1">
      <c r="A6572" s="21">
        <v>5</v>
      </c>
      <c r="B6572" s="14">
        <v>320</v>
      </c>
      <c r="C6572" s="14">
        <v>555</v>
      </c>
      <c r="D6572" s="14" t="s">
        <v>636</v>
      </c>
      <c r="E6572" s="12">
        <v>80</v>
      </c>
      <c r="F6572" s="73">
        <v>5</v>
      </c>
      <c r="G6572" s="21">
        <v>15</v>
      </c>
      <c r="H6572" s="12">
        <v>0</v>
      </c>
      <c r="I6572" s="12">
        <v>246</v>
      </c>
      <c r="J6572" s="12">
        <v>0</v>
      </c>
      <c r="K6572" s="12">
        <v>0</v>
      </c>
      <c r="L6572" s="12">
        <v>0</v>
      </c>
      <c r="M6572" s="12">
        <v>0</v>
      </c>
      <c r="N6572" s="12">
        <v>0</v>
      </c>
    </row>
    <row r="6573" spans="1:14" s="14" customFormat="1">
      <c r="A6573" s="21">
        <v>5</v>
      </c>
      <c r="B6573" s="14">
        <v>320</v>
      </c>
      <c r="C6573" s="14">
        <v>555</v>
      </c>
      <c r="D6573" s="14" t="s">
        <v>634</v>
      </c>
      <c r="E6573" s="12">
        <v>80</v>
      </c>
      <c r="F6573" s="73">
        <v>5</v>
      </c>
      <c r="G6573" s="21">
        <v>15</v>
      </c>
      <c r="H6573" s="12">
        <v>0</v>
      </c>
      <c r="I6573" s="12">
        <v>246</v>
      </c>
      <c r="J6573" s="12">
        <v>0</v>
      </c>
      <c r="K6573" s="12">
        <v>0</v>
      </c>
      <c r="L6573" s="12">
        <v>0</v>
      </c>
      <c r="M6573" s="12">
        <v>0</v>
      </c>
      <c r="N6573" s="12">
        <v>0</v>
      </c>
    </row>
    <row r="6575" spans="1:14">
      <c r="A6575" s="21">
        <v>5</v>
      </c>
      <c r="B6575" s="14">
        <v>425</v>
      </c>
      <c r="C6575" s="14">
        <v>520</v>
      </c>
      <c r="D6575" s="12" t="s">
        <v>1379</v>
      </c>
      <c r="E6575" s="12">
        <v>80</v>
      </c>
      <c r="F6575" s="73">
        <v>5</v>
      </c>
      <c r="G6575" s="21">
        <v>15</v>
      </c>
      <c r="H6575" s="12">
        <v>0</v>
      </c>
      <c r="I6575" s="12">
        <v>246</v>
      </c>
      <c r="J6575" s="12">
        <v>0</v>
      </c>
      <c r="K6575" s="12">
        <v>0</v>
      </c>
      <c r="L6575" s="12">
        <v>0</v>
      </c>
      <c r="M6575" s="12">
        <v>0</v>
      </c>
      <c r="N6575" s="12">
        <v>0</v>
      </c>
    </row>
    <row r="6576" spans="1:14" s="14" customFormat="1">
      <c r="A6576" s="21">
        <v>5</v>
      </c>
      <c r="B6576" s="14">
        <v>425</v>
      </c>
      <c r="C6576" s="14">
        <v>520</v>
      </c>
      <c r="D6576" s="14" t="s">
        <v>637</v>
      </c>
      <c r="E6576" s="12">
        <v>80</v>
      </c>
      <c r="F6576" s="73">
        <v>5</v>
      </c>
      <c r="G6576" s="21">
        <v>15</v>
      </c>
      <c r="H6576" s="12">
        <v>0</v>
      </c>
      <c r="I6576" s="12">
        <v>246</v>
      </c>
      <c r="J6576" s="12">
        <v>0</v>
      </c>
      <c r="K6576" s="12">
        <v>0</v>
      </c>
      <c r="L6576" s="12">
        <v>0</v>
      </c>
      <c r="M6576" s="12">
        <v>0</v>
      </c>
      <c r="N6576" s="12">
        <v>0</v>
      </c>
    </row>
    <row r="6577" spans="1:14" s="14" customFormat="1">
      <c r="A6577" s="21">
        <v>5</v>
      </c>
      <c r="B6577" s="14">
        <v>425</v>
      </c>
      <c r="C6577" s="14">
        <v>520</v>
      </c>
      <c r="D6577" s="14" t="s">
        <v>1302</v>
      </c>
      <c r="E6577" s="12">
        <v>80</v>
      </c>
      <c r="F6577" s="73">
        <v>5</v>
      </c>
      <c r="G6577" s="21">
        <v>15</v>
      </c>
      <c r="H6577" s="12">
        <v>0</v>
      </c>
      <c r="I6577" s="12">
        <v>246</v>
      </c>
      <c r="J6577" s="12">
        <v>0</v>
      </c>
      <c r="K6577" s="12">
        <v>0</v>
      </c>
      <c r="L6577" s="12">
        <v>0</v>
      </c>
      <c r="M6577" s="12">
        <v>0</v>
      </c>
      <c r="N6577" s="12">
        <v>0</v>
      </c>
    </row>
    <row r="6578" spans="1:14" s="14" customFormat="1">
      <c r="A6578" s="21">
        <v>5</v>
      </c>
      <c r="B6578" s="14">
        <v>425</v>
      </c>
      <c r="C6578" s="14">
        <v>520</v>
      </c>
      <c r="D6578" s="14" t="s">
        <v>636</v>
      </c>
      <c r="E6578" s="12">
        <v>80</v>
      </c>
      <c r="F6578" s="73">
        <v>5</v>
      </c>
      <c r="G6578" s="21">
        <v>15</v>
      </c>
      <c r="H6578" s="12">
        <v>0</v>
      </c>
      <c r="I6578" s="12">
        <v>246</v>
      </c>
      <c r="J6578" s="12">
        <v>0</v>
      </c>
      <c r="K6578" s="12">
        <v>0</v>
      </c>
      <c r="L6578" s="12">
        <v>0</v>
      </c>
      <c r="M6578" s="12">
        <v>0</v>
      </c>
      <c r="N6578" s="12">
        <v>0</v>
      </c>
    </row>
    <row r="6579" spans="1:14" s="14" customFormat="1">
      <c r="A6579" s="21">
        <v>5</v>
      </c>
      <c r="B6579" s="14">
        <v>425</v>
      </c>
      <c r="C6579" s="14">
        <v>520</v>
      </c>
      <c r="D6579" s="14" t="s">
        <v>634</v>
      </c>
      <c r="E6579" s="12">
        <v>80</v>
      </c>
      <c r="F6579" s="73">
        <v>5</v>
      </c>
      <c r="G6579" s="21">
        <v>15</v>
      </c>
      <c r="H6579" s="12">
        <v>0</v>
      </c>
      <c r="I6579" s="12">
        <v>246</v>
      </c>
      <c r="J6579" s="12">
        <v>0</v>
      </c>
      <c r="K6579" s="12">
        <v>0</v>
      </c>
      <c r="L6579" s="12">
        <v>0</v>
      </c>
      <c r="M6579" s="12">
        <v>0</v>
      </c>
      <c r="N6579" s="12">
        <v>0</v>
      </c>
    </row>
    <row r="6581" spans="1:14">
      <c r="A6581" s="21">
        <v>5</v>
      </c>
      <c r="B6581" s="14">
        <v>430</v>
      </c>
      <c r="C6581" s="14">
        <v>420</v>
      </c>
      <c r="D6581" s="12" t="s">
        <v>1379</v>
      </c>
      <c r="E6581" s="12">
        <v>80</v>
      </c>
      <c r="F6581" s="73">
        <v>5</v>
      </c>
      <c r="G6581" s="21">
        <v>15</v>
      </c>
      <c r="H6581" s="12">
        <v>0</v>
      </c>
      <c r="I6581" s="12">
        <v>246</v>
      </c>
      <c r="J6581" s="12">
        <v>0</v>
      </c>
      <c r="K6581" s="12">
        <v>0</v>
      </c>
      <c r="L6581" s="12">
        <v>0</v>
      </c>
      <c r="M6581" s="12">
        <v>0</v>
      </c>
      <c r="N6581" s="12">
        <v>0</v>
      </c>
    </row>
    <row r="6582" spans="1:14" s="14" customFormat="1">
      <c r="A6582" s="21">
        <v>5</v>
      </c>
      <c r="B6582" s="14">
        <v>430</v>
      </c>
      <c r="C6582" s="14">
        <v>420</v>
      </c>
      <c r="D6582" s="14" t="s">
        <v>637</v>
      </c>
      <c r="E6582" s="12">
        <v>80</v>
      </c>
      <c r="F6582" s="73">
        <v>5</v>
      </c>
      <c r="G6582" s="21">
        <v>15</v>
      </c>
      <c r="H6582" s="12">
        <v>0</v>
      </c>
      <c r="I6582" s="12">
        <v>246</v>
      </c>
      <c r="J6582" s="12">
        <v>0</v>
      </c>
      <c r="K6582" s="12">
        <v>0</v>
      </c>
      <c r="L6582" s="12">
        <v>0</v>
      </c>
      <c r="M6582" s="12">
        <v>0</v>
      </c>
      <c r="N6582" s="12">
        <v>0</v>
      </c>
    </row>
    <row r="6583" spans="1:14" s="14" customFormat="1">
      <c r="A6583" s="21">
        <v>5</v>
      </c>
      <c r="B6583" s="14">
        <v>430</v>
      </c>
      <c r="C6583" s="14">
        <v>420</v>
      </c>
      <c r="D6583" s="14" t="s">
        <v>1302</v>
      </c>
      <c r="E6583" s="12">
        <v>80</v>
      </c>
      <c r="F6583" s="73">
        <v>5</v>
      </c>
      <c r="G6583" s="21">
        <v>15</v>
      </c>
      <c r="H6583" s="12">
        <v>0</v>
      </c>
      <c r="I6583" s="12">
        <v>246</v>
      </c>
      <c r="J6583" s="12">
        <v>0</v>
      </c>
      <c r="K6583" s="12">
        <v>0</v>
      </c>
      <c r="L6583" s="12">
        <v>0</v>
      </c>
      <c r="M6583" s="12">
        <v>0</v>
      </c>
      <c r="N6583" s="12">
        <v>0</v>
      </c>
    </row>
    <row r="6584" spans="1:14" s="14" customFormat="1">
      <c r="A6584" s="21">
        <v>5</v>
      </c>
      <c r="B6584" s="14">
        <v>430</v>
      </c>
      <c r="C6584" s="14">
        <v>420</v>
      </c>
      <c r="D6584" s="14" t="s">
        <v>636</v>
      </c>
      <c r="E6584" s="12">
        <v>80</v>
      </c>
      <c r="F6584" s="73">
        <v>5</v>
      </c>
      <c r="G6584" s="21">
        <v>15</v>
      </c>
      <c r="H6584" s="12">
        <v>0</v>
      </c>
      <c r="I6584" s="12">
        <v>246</v>
      </c>
      <c r="J6584" s="12">
        <v>0</v>
      </c>
      <c r="K6584" s="12">
        <v>0</v>
      </c>
      <c r="L6584" s="12">
        <v>0</v>
      </c>
      <c r="M6584" s="12">
        <v>0</v>
      </c>
      <c r="N6584" s="12">
        <v>0</v>
      </c>
    </row>
    <row r="6585" spans="1:14" s="14" customFormat="1">
      <c r="A6585" s="21">
        <v>5</v>
      </c>
      <c r="B6585" s="14">
        <v>430</v>
      </c>
      <c r="C6585" s="14">
        <v>420</v>
      </c>
      <c r="D6585" s="14" t="s">
        <v>634</v>
      </c>
      <c r="E6585" s="12">
        <v>80</v>
      </c>
      <c r="F6585" s="73">
        <v>5</v>
      </c>
      <c r="G6585" s="21">
        <v>15</v>
      </c>
      <c r="H6585" s="12">
        <v>0</v>
      </c>
      <c r="I6585" s="12">
        <v>246</v>
      </c>
      <c r="J6585" s="12">
        <v>0</v>
      </c>
      <c r="K6585" s="12">
        <v>0</v>
      </c>
      <c r="L6585" s="12">
        <v>0</v>
      </c>
      <c r="M6585" s="12">
        <v>0</v>
      </c>
      <c r="N6585" s="12">
        <v>0</v>
      </c>
    </row>
    <row r="6587" spans="1:14">
      <c r="A6587" s="21">
        <v>5</v>
      </c>
      <c r="B6587" s="14">
        <v>430</v>
      </c>
      <c r="C6587" s="14">
        <v>310</v>
      </c>
      <c r="D6587" s="12" t="s">
        <v>1379</v>
      </c>
      <c r="E6587" s="12">
        <v>80</v>
      </c>
      <c r="F6587" s="73">
        <v>5</v>
      </c>
      <c r="G6587" s="21">
        <v>15</v>
      </c>
      <c r="H6587" s="12">
        <v>0</v>
      </c>
      <c r="I6587" s="12">
        <v>246</v>
      </c>
      <c r="J6587" s="12">
        <v>0</v>
      </c>
      <c r="K6587" s="12">
        <v>0</v>
      </c>
      <c r="L6587" s="12">
        <v>0</v>
      </c>
      <c r="M6587" s="12">
        <v>0</v>
      </c>
      <c r="N6587" s="12">
        <v>0</v>
      </c>
    </row>
    <row r="6588" spans="1:14" s="14" customFormat="1">
      <c r="A6588" s="21">
        <v>5</v>
      </c>
      <c r="B6588" s="14">
        <v>430</v>
      </c>
      <c r="C6588" s="14">
        <v>310</v>
      </c>
      <c r="D6588" s="14" t="s">
        <v>637</v>
      </c>
      <c r="E6588" s="12">
        <v>80</v>
      </c>
      <c r="F6588" s="73">
        <v>5</v>
      </c>
      <c r="G6588" s="21">
        <v>15</v>
      </c>
      <c r="H6588" s="12">
        <v>0</v>
      </c>
      <c r="I6588" s="12">
        <v>246</v>
      </c>
      <c r="J6588" s="12">
        <v>0</v>
      </c>
      <c r="K6588" s="12">
        <v>0</v>
      </c>
      <c r="L6588" s="12">
        <v>0</v>
      </c>
      <c r="M6588" s="12">
        <v>0</v>
      </c>
      <c r="N6588" s="12">
        <v>0</v>
      </c>
    </row>
    <row r="6589" spans="1:14" s="14" customFormat="1">
      <c r="A6589" s="21">
        <v>5</v>
      </c>
      <c r="B6589" s="14">
        <v>430</v>
      </c>
      <c r="C6589" s="14">
        <v>310</v>
      </c>
      <c r="D6589" s="14" t="s">
        <v>1302</v>
      </c>
      <c r="E6589" s="12">
        <v>80</v>
      </c>
      <c r="F6589" s="73">
        <v>5</v>
      </c>
      <c r="G6589" s="21">
        <v>15</v>
      </c>
      <c r="H6589" s="12">
        <v>0</v>
      </c>
      <c r="I6589" s="12">
        <v>246</v>
      </c>
      <c r="J6589" s="12">
        <v>0</v>
      </c>
      <c r="K6589" s="12">
        <v>0</v>
      </c>
      <c r="L6589" s="12">
        <v>0</v>
      </c>
      <c r="M6589" s="12">
        <v>0</v>
      </c>
      <c r="N6589" s="12">
        <v>0</v>
      </c>
    </row>
    <row r="6590" spans="1:14" s="14" customFormat="1">
      <c r="A6590" s="21">
        <v>5</v>
      </c>
      <c r="B6590" s="14">
        <v>430</v>
      </c>
      <c r="C6590" s="14">
        <v>310</v>
      </c>
      <c r="D6590" s="14" t="s">
        <v>636</v>
      </c>
      <c r="E6590" s="12">
        <v>80</v>
      </c>
      <c r="F6590" s="73">
        <v>5</v>
      </c>
      <c r="G6590" s="21">
        <v>15</v>
      </c>
      <c r="H6590" s="12">
        <v>0</v>
      </c>
      <c r="I6590" s="12">
        <v>246</v>
      </c>
      <c r="J6590" s="12">
        <v>0</v>
      </c>
      <c r="K6590" s="12">
        <v>0</v>
      </c>
      <c r="L6590" s="12">
        <v>0</v>
      </c>
      <c r="M6590" s="12">
        <v>0</v>
      </c>
      <c r="N6590" s="12">
        <v>0</v>
      </c>
    </row>
    <row r="6591" spans="1:14" s="14" customFormat="1">
      <c r="A6591" s="21">
        <v>5</v>
      </c>
      <c r="B6591" s="14">
        <v>430</v>
      </c>
      <c r="C6591" s="14">
        <v>310</v>
      </c>
      <c r="D6591" s="14" t="s">
        <v>634</v>
      </c>
      <c r="E6591" s="12">
        <v>80</v>
      </c>
      <c r="F6591" s="73">
        <v>5</v>
      </c>
      <c r="G6591" s="21">
        <v>15</v>
      </c>
      <c r="H6591" s="12">
        <v>0</v>
      </c>
      <c r="I6591" s="12">
        <v>246</v>
      </c>
      <c r="J6591" s="12">
        <v>0</v>
      </c>
      <c r="K6591" s="12">
        <v>0</v>
      </c>
      <c r="L6591" s="12">
        <v>0</v>
      </c>
      <c r="M6591" s="12">
        <v>0</v>
      </c>
      <c r="N6591" s="12">
        <v>0</v>
      </c>
    </row>
    <row r="6593" spans="1:14">
      <c r="A6593" s="21">
        <v>5</v>
      </c>
      <c r="B6593" s="14">
        <v>530</v>
      </c>
      <c r="C6593" s="14">
        <v>460</v>
      </c>
      <c r="D6593" s="12" t="s">
        <v>1379</v>
      </c>
      <c r="E6593" s="12">
        <v>80</v>
      </c>
      <c r="F6593" s="73">
        <v>5</v>
      </c>
      <c r="G6593" s="21">
        <v>15</v>
      </c>
      <c r="H6593" s="12">
        <v>0</v>
      </c>
      <c r="I6593" s="12">
        <v>246</v>
      </c>
      <c r="J6593" s="12">
        <v>0</v>
      </c>
      <c r="K6593" s="12">
        <v>0</v>
      </c>
      <c r="L6593" s="12">
        <v>0</v>
      </c>
      <c r="M6593" s="12">
        <v>0</v>
      </c>
      <c r="N6593" s="12">
        <v>0</v>
      </c>
    </row>
    <row r="6594" spans="1:14" s="14" customFormat="1">
      <c r="A6594" s="21">
        <v>5</v>
      </c>
      <c r="B6594" s="14">
        <v>530</v>
      </c>
      <c r="C6594" s="14">
        <v>460</v>
      </c>
      <c r="D6594" s="14" t="s">
        <v>637</v>
      </c>
      <c r="E6594" s="12">
        <v>80</v>
      </c>
      <c r="F6594" s="73">
        <v>5</v>
      </c>
      <c r="G6594" s="21">
        <v>15</v>
      </c>
      <c r="H6594" s="12">
        <v>0</v>
      </c>
      <c r="I6594" s="12">
        <v>246</v>
      </c>
      <c r="J6594" s="12">
        <v>0</v>
      </c>
      <c r="K6594" s="12">
        <v>0</v>
      </c>
      <c r="L6594" s="12">
        <v>0</v>
      </c>
      <c r="M6594" s="12">
        <v>0</v>
      </c>
      <c r="N6594" s="12">
        <v>0</v>
      </c>
    </row>
    <row r="6595" spans="1:14" s="14" customFormat="1">
      <c r="A6595" s="21">
        <v>5</v>
      </c>
      <c r="B6595" s="14">
        <v>530</v>
      </c>
      <c r="C6595" s="14">
        <v>460</v>
      </c>
      <c r="D6595" s="14" t="s">
        <v>1302</v>
      </c>
      <c r="E6595" s="12">
        <v>80</v>
      </c>
      <c r="F6595" s="73">
        <v>5</v>
      </c>
      <c r="G6595" s="21">
        <v>15</v>
      </c>
      <c r="H6595" s="12">
        <v>0</v>
      </c>
      <c r="I6595" s="12">
        <v>246</v>
      </c>
      <c r="J6595" s="12">
        <v>0</v>
      </c>
      <c r="K6595" s="12">
        <v>0</v>
      </c>
      <c r="L6595" s="12">
        <v>0</v>
      </c>
      <c r="M6595" s="12">
        <v>0</v>
      </c>
      <c r="N6595" s="12">
        <v>0</v>
      </c>
    </row>
    <row r="6596" spans="1:14" s="14" customFormat="1">
      <c r="A6596" s="21">
        <v>5</v>
      </c>
      <c r="B6596" s="14">
        <v>530</v>
      </c>
      <c r="C6596" s="14">
        <v>460</v>
      </c>
      <c r="D6596" s="14" t="s">
        <v>636</v>
      </c>
      <c r="E6596" s="12">
        <v>80</v>
      </c>
      <c r="F6596" s="73">
        <v>5</v>
      </c>
      <c r="G6596" s="21">
        <v>15</v>
      </c>
      <c r="H6596" s="12">
        <v>0</v>
      </c>
      <c r="I6596" s="12">
        <v>246</v>
      </c>
      <c r="J6596" s="12">
        <v>0</v>
      </c>
      <c r="K6596" s="12">
        <v>0</v>
      </c>
      <c r="L6596" s="12">
        <v>0</v>
      </c>
      <c r="M6596" s="12">
        <v>0</v>
      </c>
      <c r="N6596" s="12">
        <v>0</v>
      </c>
    </row>
    <row r="6597" spans="1:14" s="14" customFormat="1">
      <c r="A6597" s="21">
        <v>5</v>
      </c>
      <c r="B6597" s="14">
        <v>530</v>
      </c>
      <c r="C6597" s="14">
        <v>460</v>
      </c>
      <c r="D6597" s="14" t="s">
        <v>634</v>
      </c>
      <c r="E6597" s="12">
        <v>80</v>
      </c>
      <c r="F6597" s="73">
        <v>5</v>
      </c>
      <c r="G6597" s="21">
        <v>15</v>
      </c>
      <c r="H6597" s="12">
        <v>0</v>
      </c>
      <c r="I6597" s="12">
        <v>246</v>
      </c>
      <c r="J6597" s="12">
        <v>0</v>
      </c>
      <c r="K6597" s="12">
        <v>0</v>
      </c>
      <c r="L6597" s="12">
        <v>0</v>
      </c>
      <c r="M6597" s="12">
        <v>0</v>
      </c>
      <c r="N6597" s="12">
        <v>0</v>
      </c>
    </row>
    <row r="6599" spans="1:14">
      <c r="A6599" s="21">
        <v>5</v>
      </c>
      <c r="B6599" s="14">
        <v>510</v>
      </c>
      <c r="C6599" s="14">
        <v>340</v>
      </c>
      <c r="D6599" s="12" t="s">
        <v>1379</v>
      </c>
      <c r="E6599" s="12">
        <v>80</v>
      </c>
      <c r="F6599" s="73">
        <v>5</v>
      </c>
      <c r="G6599" s="21">
        <v>15</v>
      </c>
      <c r="H6599" s="12">
        <v>0</v>
      </c>
      <c r="I6599" s="12">
        <v>246</v>
      </c>
      <c r="J6599" s="12">
        <v>0</v>
      </c>
      <c r="K6599" s="12">
        <v>0</v>
      </c>
      <c r="L6599" s="12">
        <v>0</v>
      </c>
      <c r="M6599" s="12">
        <v>0</v>
      </c>
      <c r="N6599" s="12">
        <v>0</v>
      </c>
    </row>
    <row r="6600" spans="1:14" s="14" customFormat="1">
      <c r="A6600" s="21">
        <v>5</v>
      </c>
      <c r="B6600" s="14">
        <v>510</v>
      </c>
      <c r="C6600" s="14">
        <v>340</v>
      </c>
      <c r="D6600" s="14" t="s">
        <v>637</v>
      </c>
      <c r="E6600" s="12">
        <v>80</v>
      </c>
      <c r="F6600" s="73">
        <v>5</v>
      </c>
      <c r="G6600" s="21">
        <v>15</v>
      </c>
      <c r="H6600" s="12">
        <v>0</v>
      </c>
      <c r="I6600" s="12">
        <v>246</v>
      </c>
      <c r="J6600" s="12">
        <v>0</v>
      </c>
      <c r="K6600" s="12">
        <v>0</v>
      </c>
      <c r="L6600" s="12">
        <v>0</v>
      </c>
      <c r="M6600" s="12">
        <v>0</v>
      </c>
      <c r="N6600" s="12">
        <v>0</v>
      </c>
    </row>
    <row r="6601" spans="1:14" s="14" customFormat="1">
      <c r="A6601" s="21">
        <v>5</v>
      </c>
      <c r="B6601" s="14">
        <v>510</v>
      </c>
      <c r="C6601" s="14">
        <v>340</v>
      </c>
      <c r="D6601" s="14" t="s">
        <v>1302</v>
      </c>
      <c r="E6601" s="12">
        <v>80</v>
      </c>
      <c r="F6601" s="73">
        <v>5</v>
      </c>
      <c r="G6601" s="21">
        <v>15</v>
      </c>
      <c r="H6601" s="12">
        <v>0</v>
      </c>
      <c r="I6601" s="12">
        <v>246</v>
      </c>
      <c r="J6601" s="12">
        <v>0</v>
      </c>
      <c r="K6601" s="12">
        <v>0</v>
      </c>
      <c r="L6601" s="12">
        <v>0</v>
      </c>
      <c r="M6601" s="12">
        <v>0</v>
      </c>
      <c r="N6601" s="12">
        <v>0</v>
      </c>
    </row>
    <row r="6602" spans="1:14" s="14" customFormat="1">
      <c r="A6602" s="21">
        <v>5</v>
      </c>
      <c r="B6602" s="14">
        <v>510</v>
      </c>
      <c r="C6602" s="14">
        <v>340</v>
      </c>
      <c r="D6602" s="14" t="s">
        <v>636</v>
      </c>
      <c r="E6602" s="12">
        <v>80</v>
      </c>
      <c r="F6602" s="73">
        <v>5</v>
      </c>
      <c r="G6602" s="21">
        <v>15</v>
      </c>
      <c r="H6602" s="12">
        <v>0</v>
      </c>
      <c r="I6602" s="12">
        <v>246</v>
      </c>
      <c r="J6602" s="12">
        <v>0</v>
      </c>
      <c r="K6602" s="12">
        <v>0</v>
      </c>
      <c r="L6602" s="12">
        <v>0</v>
      </c>
      <c r="M6602" s="12">
        <v>0</v>
      </c>
      <c r="N6602" s="12">
        <v>0</v>
      </c>
    </row>
    <row r="6603" spans="1:14" s="14" customFormat="1">
      <c r="A6603" s="21">
        <v>5</v>
      </c>
      <c r="B6603" s="14">
        <v>510</v>
      </c>
      <c r="C6603" s="14">
        <v>340</v>
      </c>
      <c r="D6603" s="14" t="s">
        <v>634</v>
      </c>
      <c r="E6603" s="12">
        <v>80</v>
      </c>
      <c r="F6603" s="73">
        <v>5</v>
      </c>
      <c r="G6603" s="21">
        <v>15</v>
      </c>
      <c r="H6603" s="12">
        <v>0</v>
      </c>
      <c r="I6603" s="12">
        <v>246</v>
      </c>
      <c r="J6603" s="12">
        <v>0</v>
      </c>
      <c r="K6603" s="12">
        <v>0</v>
      </c>
      <c r="L6603" s="12">
        <v>0</v>
      </c>
      <c r="M6603" s="12">
        <v>0</v>
      </c>
      <c r="N6603" s="12">
        <v>0</v>
      </c>
    </row>
    <row r="6605" spans="1:14">
      <c r="A6605" s="21">
        <v>5</v>
      </c>
      <c r="B6605" s="14">
        <v>630</v>
      </c>
      <c r="C6605" s="14">
        <v>260</v>
      </c>
      <c r="D6605" s="12" t="s">
        <v>1379</v>
      </c>
      <c r="E6605" s="12">
        <v>80</v>
      </c>
      <c r="F6605" s="73">
        <v>5</v>
      </c>
      <c r="G6605" s="21">
        <v>15</v>
      </c>
      <c r="H6605" s="12">
        <v>0</v>
      </c>
      <c r="I6605" s="12">
        <v>246</v>
      </c>
      <c r="J6605" s="12">
        <v>0</v>
      </c>
      <c r="K6605" s="12">
        <v>0</v>
      </c>
      <c r="L6605" s="12">
        <v>0</v>
      </c>
      <c r="M6605" s="12">
        <v>0</v>
      </c>
      <c r="N6605" s="12">
        <v>0</v>
      </c>
    </row>
    <row r="6606" spans="1:14" s="14" customFormat="1">
      <c r="A6606" s="21">
        <v>5</v>
      </c>
      <c r="B6606" s="14">
        <v>630</v>
      </c>
      <c r="C6606" s="14">
        <v>260</v>
      </c>
      <c r="D6606" s="14" t="s">
        <v>637</v>
      </c>
      <c r="E6606" s="12">
        <v>80</v>
      </c>
      <c r="F6606" s="73">
        <v>5</v>
      </c>
      <c r="G6606" s="21">
        <v>15</v>
      </c>
      <c r="H6606" s="12">
        <v>0</v>
      </c>
      <c r="I6606" s="12">
        <v>246</v>
      </c>
      <c r="J6606" s="12">
        <v>0</v>
      </c>
      <c r="K6606" s="12">
        <v>0</v>
      </c>
      <c r="L6606" s="12">
        <v>0</v>
      </c>
      <c r="M6606" s="12">
        <v>0</v>
      </c>
      <c r="N6606" s="12">
        <v>0</v>
      </c>
    </row>
    <row r="6607" spans="1:14" s="14" customFormat="1">
      <c r="A6607" s="21">
        <v>5</v>
      </c>
      <c r="B6607" s="14">
        <v>630</v>
      </c>
      <c r="C6607" s="14">
        <v>260</v>
      </c>
      <c r="D6607" s="14" t="s">
        <v>1302</v>
      </c>
      <c r="E6607" s="12">
        <v>80</v>
      </c>
      <c r="F6607" s="73">
        <v>5</v>
      </c>
      <c r="G6607" s="21">
        <v>15</v>
      </c>
      <c r="H6607" s="12">
        <v>0</v>
      </c>
      <c r="I6607" s="12">
        <v>246</v>
      </c>
      <c r="J6607" s="12">
        <v>0</v>
      </c>
      <c r="K6607" s="12">
        <v>0</v>
      </c>
      <c r="L6607" s="12">
        <v>0</v>
      </c>
      <c r="M6607" s="12">
        <v>0</v>
      </c>
      <c r="N6607" s="12">
        <v>0</v>
      </c>
    </row>
    <row r="6608" spans="1:14" s="14" customFormat="1">
      <c r="A6608" s="21">
        <v>5</v>
      </c>
      <c r="B6608" s="14">
        <v>630</v>
      </c>
      <c r="C6608" s="14">
        <v>260</v>
      </c>
      <c r="D6608" s="14" t="s">
        <v>636</v>
      </c>
      <c r="E6608" s="12">
        <v>80</v>
      </c>
      <c r="F6608" s="73">
        <v>5</v>
      </c>
      <c r="G6608" s="21">
        <v>15</v>
      </c>
      <c r="H6608" s="12">
        <v>0</v>
      </c>
      <c r="I6608" s="12">
        <v>246</v>
      </c>
      <c r="J6608" s="12">
        <v>0</v>
      </c>
      <c r="K6608" s="12">
        <v>0</v>
      </c>
      <c r="L6608" s="12">
        <v>0</v>
      </c>
      <c r="M6608" s="12">
        <v>0</v>
      </c>
      <c r="N6608" s="12">
        <v>0</v>
      </c>
    </row>
    <row r="6609" spans="1:14" s="14" customFormat="1">
      <c r="A6609" s="21">
        <v>5</v>
      </c>
      <c r="B6609" s="14">
        <v>630</v>
      </c>
      <c r="C6609" s="14">
        <v>260</v>
      </c>
      <c r="D6609" s="14" t="s">
        <v>634</v>
      </c>
      <c r="E6609" s="12">
        <v>80</v>
      </c>
      <c r="F6609" s="73">
        <v>5</v>
      </c>
      <c r="G6609" s="21">
        <v>15</v>
      </c>
      <c r="H6609" s="12">
        <v>0</v>
      </c>
      <c r="I6609" s="12">
        <v>246</v>
      </c>
      <c r="J6609" s="12">
        <v>0</v>
      </c>
      <c r="K6609" s="12">
        <v>0</v>
      </c>
      <c r="L6609" s="12">
        <v>0</v>
      </c>
      <c r="M6609" s="12">
        <v>0</v>
      </c>
      <c r="N6609" s="12">
        <v>0</v>
      </c>
    </row>
    <row r="6611" spans="1:14">
      <c r="A6611" s="21">
        <v>5</v>
      </c>
      <c r="B6611" s="14">
        <v>615</v>
      </c>
      <c r="C6611" s="14">
        <v>510</v>
      </c>
      <c r="D6611" s="12" t="s">
        <v>1379</v>
      </c>
      <c r="E6611" s="12">
        <v>80</v>
      </c>
      <c r="F6611" s="73">
        <v>5</v>
      </c>
      <c r="G6611" s="21">
        <v>15</v>
      </c>
      <c r="H6611" s="12">
        <v>0</v>
      </c>
      <c r="I6611" s="12">
        <v>246</v>
      </c>
      <c r="J6611" s="12">
        <v>0</v>
      </c>
      <c r="K6611" s="12">
        <v>0</v>
      </c>
      <c r="L6611" s="12">
        <v>0</v>
      </c>
      <c r="M6611" s="12">
        <v>0</v>
      </c>
      <c r="N6611" s="12">
        <v>0</v>
      </c>
    </row>
    <row r="6612" spans="1:14" s="14" customFormat="1">
      <c r="A6612" s="21">
        <v>5</v>
      </c>
      <c r="B6612" s="14">
        <v>615</v>
      </c>
      <c r="C6612" s="14">
        <v>510</v>
      </c>
      <c r="D6612" s="14" t="s">
        <v>637</v>
      </c>
      <c r="E6612" s="12">
        <v>80</v>
      </c>
      <c r="F6612" s="73">
        <v>5</v>
      </c>
      <c r="G6612" s="21">
        <v>15</v>
      </c>
      <c r="H6612" s="12">
        <v>0</v>
      </c>
      <c r="I6612" s="12">
        <v>246</v>
      </c>
      <c r="J6612" s="12">
        <v>0</v>
      </c>
      <c r="K6612" s="12">
        <v>0</v>
      </c>
      <c r="L6612" s="12">
        <v>0</v>
      </c>
      <c r="M6612" s="12">
        <v>0</v>
      </c>
      <c r="N6612" s="12">
        <v>0</v>
      </c>
    </row>
    <row r="6613" spans="1:14" s="14" customFormat="1">
      <c r="A6613" s="21">
        <v>5</v>
      </c>
      <c r="B6613" s="14">
        <v>615</v>
      </c>
      <c r="C6613" s="14">
        <v>510</v>
      </c>
      <c r="D6613" s="14" t="s">
        <v>1302</v>
      </c>
      <c r="E6613" s="12">
        <v>80</v>
      </c>
      <c r="F6613" s="73">
        <v>5</v>
      </c>
      <c r="G6613" s="21">
        <v>15</v>
      </c>
      <c r="H6613" s="12">
        <v>0</v>
      </c>
      <c r="I6613" s="12">
        <v>246</v>
      </c>
      <c r="J6613" s="12">
        <v>0</v>
      </c>
      <c r="K6613" s="12">
        <v>0</v>
      </c>
      <c r="L6613" s="12">
        <v>0</v>
      </c>
      <c r="M6613" s="12">
        <v>0</v>
      </c>
      <c r="N6613" s="12">
        <v>0</v>
      </c>
    </row>
    <row r="6614" spans="1:14" s="14" customFormat="1">
      <c r="A6614" s="21">
        <v>5</v>
      </c>
      <c r="B6614" s="14">
        <v>615</v>
      </c>
      <c r="C6614" s="14">
        <v>510</v>
      </c>
      <c r="D6614" s="14" t="s">
        <v>636</v>
      </c>
      <c r="E6614" s="12">
        <v>80</v>
      </c>
      <c r="F6614" s="73">
        <v>5</v>
      </c>
      <c r="G6614" s="21">
        <v>15</v>
      </c>
      <c r="H6614" s="12">
        <v>0</v>
      </c>
      <c r="I6614" s="12">
        <v>246</v>
      </c>
      <c r="J6614" s="12">
        <v>0</v>
      </c>
      <c r="K6614" s="12">
        <v>0</v>
      </c>
      <c r="L6614" s="12">
        <v>0</v>
      </c>
      <c r="M6614" s="12">
        <v>0</v>
      </c>
      <c r="N6614" s="12">
        <v>0</v>
      </c>
    </row>
    <row r="6615" spans="1:14" s="14" customFormat="1">
      <c r="A6615" s="21">
        <v>5</v>
      </c>
      <c r="B6615" s="14">
        <v>615</v>
      </c>
      <c r="C6615" s="14">
        <v>510</v>
      </c>
      <c r="D6615" s="14" t="s">
        <v>634</v>
      </c>
      <c r="E6615" s="12">
        <v>80</v>
      </c>
      <c r="F6615" s="73">
        <v>5</v>
      </c>
      <c r="G6615" s="21">
        <v>15</v>
      </c>
      <c r="H6615" s="12">
        <v>0</v>
      </c>
      <c r="I6615" s="12">
        <v>246</v>
      </c>
      <c r="J6615" s="12">
        <v>0</v>
      </c>
      <c r="K6615" s="12">
        <v>0</v>
      </c>
      <c r="L6615" s="12">
        <v>0</v>
      </c>
      <c r="M6615" s="12">
        <v>0</v>
      </c>
      <c r="N6615" s="12">
        <v>0</v>
      </c>
    </row>
    <row r="6617" spans="1:14">
      <c r="A6617" s="11" t="s">
        <v>1222</v>
      </c>
    </row>
    <row r="6618" spans="1:14">
      <c r="A6618" s="11" t="s">
        <v>1680</v>
      </c>
    </row>
    <row r="6619" spans="1:14">
      <c r="A6619" s="11" t="s">
        <v>1681</v>
      </c>
    </row>
    <row r="6620" spans="1:14">
      <c r="A6620" s="20" t="s">
        <v>1682</v>
      </c>
      <c r="B6620" s="12">
        <v>100</v>
      </c>
      <c r="C6620" s="12">
        <v>100</v>
      </c>
      <c r="D6620" s="12" t="s">
        <v>1683</v>
      </c>
      <c r="E6620" s="12">
        <v>100</v>
      </c>
      <c r="F6620" s="73">
        <v>20</v>
      </c>
      <c r="G6620" s="73">
        <v>60</v>
      </c>
      <c r="H6620" s="12">
        <v>0</v>
      </c>
      <c r="I6620" s="12">
        <v>246</v>
      </c>
      <c r="J6620" s="12">
        <v>0</v>
      </c>
      <c r="K6620" s="12">
        <v>0</v>
      </c>
      <c r="L6620" s="12">
        <v>0</v>
      </c>
      <c r="M6620" s="12">
        <v>0</v>
      </c>
      <c r="N6620" s="12">
        <v>0</v>
      </c>
    </row>
    <row r="6621" spans="1:14">
      <c r="A6621" s="20" t="s">
        <v>1682</v>
      </c>
      <c r="B6621" s="12">
        <v>100</v>
      </c>
      <c r="C6621" s="12">
        <v>100</v>
      </c>
      <c r="D6621" s="12" t="s">
        <v>529</v>
      </c>
      <c r="E6621" s="12">
        <v>100</v>
      </c>
      <c r="F6621" s="73">
        <v>20</v>
      </c>
      <c r="G6621" s="73">
        <v>60</v>
      </c>
      <c r="H6621" s="12">
        <v>0</v>
      </c>
      <c r="I6621" s="12">
        <v>246</v>
      </c>
      <c r="J6621" s="12">
        <v>0</v>
      </c>
      <c r="K6621" s="12">
        <v>0</v>
      </c>
      <c r="L6621" s="12">
        <v>0</v>
      </c>
      <c r="M6621" s="12">
        <v>0</v>
      </c>
      <c r="N6621" s="12">
        <v>0</v>
      </c>
    </row>
    <row r="6622" spans="1:14">
      <c r="A6622" s="20" t="s">
        <v>1684</v>
      </c>
      <c r="B6622" s="12">
        <v>100</v>
      </c>
      <c r="C6622" s="12">
        <v>100</v>
      </c>
      <c r="D6622" s="12" t="s">
        <v>1685</v>
      </c>
      <c r="E6622" s="12">
        <v>100</v>
      </c>
      <c r="F6622" s="73">
        <v>2</v>
      </c>
      <c r="G6622" s="73">
        <v>60</v>
      </c>
      <c r="H6622" s="12">
        <v>0</v>
      </c>
      <c r="I6622" s="12">
        <v>246</v>
      </c>
      <c r="J6622" s="12">
        <v>0</v>
      </c>
      <c r="K6622" s="12">
        <v>0</v>
      </c>
      <c r="L6622" s="12">
        <v>0</v>
      </c>
      <c r="M6622" s="12">
        <v>0</v>
      </c>
      <c r="N6622" s="12">
        <v>0</v>
      </c>
    </row>
    <row r="6623" spans="1:14">
      <c r="A6623" s="20" t="s">
        <v>1684</v>
      </c>
      <c r="B6623" s="12">
        <v>100</v>
      </c>
      <c r="C6623" s="12">
        <v>100</v>
      </c>
      <c r="D6623" s="12" t="s">
        <v>528</v>
      </c>
      <c r="E6623" s="12">
        <v>100</v>
      </c>
      <c r="F6623" s="73">
        <v>2</v>
      </c>
      <c r="G6623" s="73">
        <v>60</v>
      </c>
      <c r="H6623" s="12">
        <v>0</v>
      </c>
      <c r="I6623" s="12">
        <v>246</v>
      </c>
      <c r="J6623" s="12">
        <v>0</v>
      </c>
      <c r="K6623" s="12">
        <v>0</v>
      </c>
      <c r="L6623" s="12">
        <v>0</v>
      </c>
      <c r="M6623" s="12">
        <v>0</v>
      </c>
      <c r="N6623" s="12">
        <v>0</v>
      </c>
    </row>
    <row r="6624" spans="1:14">
      <c r="A6624" s="20" t="s">
        <v>1682</v>
      </c>
      <c r="B6624" s="12">
        <v>153</v>
      </c>
      <c r="C6624" s="12">
        <v>132</v>
      </c>
      <c r="D6624" s="12" t="s">
        <v>1683</v>
      </c>
      <c r="E6624" s="12">
        <v>30</v>
      </c>
      <c r="F6624" s="73">
        <v>10</v>
      </c>
      <c r="G6624" s="21">
        <v>15</v>
      </c>
      <c r="H6624" s="12">
        <v>0</v>
      </c>
      <c r="I6624" s="12">
        <v>246</v>
      </c>
      <c r="J6624" s="12">
        <v>0</v>
      </c>
      <c r="K6624" s="12">
        <v>0</v>
      </c>
      <c r="L6624" s="12">
        <v>0</v>
      </c>
      <c r="M6624" s="12">
        <v>0</v>
      </c>
      <c r="N6624" s="12">
        <v>0</v>
      </c>
    </row>
    <row r="6625" spans="1:14">
      <c r="A6625" s="20" t="s">
        <v>1682</v>
      </c>
      <c r="B6625" s="12">
        <v>153</v>
      </c>
      <c r="C6625" s="12">
        <v>132</v>
      </c>
      <c r="D6625" s="12" t="s">
        <v>529</v>
      </c>
      <c r="E6625" s="12">
        <v>30</v>
      </c>
      <c r="F6625" s="73">
        <v>10</v>
      </c>
      <c r="G6625" s="21">
        <v>15</v>
      </c>
      <c r="H6625" s="12">
        <v>0</v>
      </c>
      <c r="I6625" s="12">
        <v>246</v>
      </c>
      <c r="J6625" s="12">
        <v>0</v>
      </c>
      <c r="K6625" s="12">
        <v>0</v>
      </c>
      <c r="L6625" s="12">
        <v>0</v>
      </c>
      <c r="M6625" s="12">
        <v>0</v>
      </c>
      <c r="N6625" s="12">
        <v>0</v>
      </c>
    </row>
    <row r="6626" spans="1:14">
      <c r="A6626" s="20" t="s">
        <v>1682</v>
      </c>
      <c r="B6626" s="12">
        <v>140</v>
      </c>
      <c r="C6626" s="12">
        <v>60</v>
      </c>
      <c r="D6626" s="12" t="s">
        <v>1683</v>
      </c>
      <c r="E6626" s="12">
        <v>30</v>
      </c>
      <c r="F6626" s="73">
        <v>10</v>
      </c>
      <c r="G6626" s="21">
        <v>15</v>
      </c>
      <c r="H6626" s="12">
        <v>0</v>
      </c>
      <c r="I6626" s="12">
        <v>246</v>
      </c>
      <c r="J6626" s="12">
        <v>0</v>
      </c>
      <c r="K6626" s="12">
        <v>0</v>
      </c>
      <c r="L6626" s="12">
        <v>0</v>
      </c>
      <c r="M6626" s="12">
        <v>0</v>
      </c>
      <c r="N6626" s="12">
        <v>0</v>
      </c>
    </row>
    <row r="6627" spans="1:14">
      <c r="A6627" s="20" t="s">
        <v>1682</v>
      </c>
      <c r="B6627" s="12">
        <v>140</v>
      </c>
      <c r="C6627" s="12">
        <v>60</v>
      </c>
      <c r="D6627" s="12" t="s">
        <v>529</v>
      </c>
      <c r="E6627" s="12">
        <v>30</v>
      </c>
      <c r="F6627" s="73">
        <v>10</v>
      </c>
      <c r="G6627" s="21">
        <v>15</v>
      </c>
      <c r="H6627" s="12">
        <v>0</v>
      </c>
      <c r="I6627" s="12">
        <v>246</v>
      </c>
      <c r="J6627" s="12">
        <v>0</v>
      </c>
      <c r="K6627" s="12">
        <v>0</v>
      </c>
      <c r="L6627" s="12">
        <v>0</v>
      </c>
      <c r="M6627" s="12">
        <v>0</v>
      </c>
      <c r="N6627" s="12">
        <v>0</v>
      </c>
    </row>
    <row r="6628" spans="1:14">
      <c r="A6628" s="20" t="s">
        <v>1682</v>
      </c>
      <c r="B6628" s="12">
        <v>65</v>
      </c>
      <c r="C6628" s="12">
        <v>96</v>
      </c>
      <c r="D6628" s="12" t="s">
        <v>1683</v>
      </c>
      <c r="E6628" s="12">
        <v>40</v>
      </c>
      <c r="F6628" s="73">
        <v>10</v>
      </c>
      <c r="G6628" s="21">
        <v>15</v>
      </c>
      <c r="H6628" s="12">
        <v>0</v>
      </c>
      <c r="I6628" s="12">
        <v>246</v>
      </c>
      <c r="J6628" s="12">
        <v>0</v>
      </c>
      <c r="K6628" s="12">
        <v>0</v>
      </c>
      <c r="L6628" s="12">
        <v>0</v>
      </c>
      <c r="M6628" s="12">
        <v>0</v>
      </c>
      <c r="N6628" s="12">
        <v>0</v>
      </c>
    </row>
    <row r="6629" spans="1:14">
      <c r="A6629" s="20" t="s">
        <v>1682</v>
      </c>
      <c r="B6629" s="12">
        <v>65</v>
      </c>
      <c r="C6629" s="12">
        <v>96</v>
      </c>
      <c r="D6629" s="12" t="s">
        <v>529</v>
      </c>
      <c r="E6629" s="12">
        <v>40</v>
      </c>
      <c r="F6629" s="73">
        <v>10</v>
      </c>
      <c r="G6629" s="21">
        <v>15</v>
      </c>
      <c r="H6629" s="12">
        <v>0</v>
      </c>
      <c r="I6629" s="12">
        <v>246</v>
      </c>
      <c r="J6629" s="12">
        <v>0</v>
      </c>
      <c r="K6629" s="12">
        <v>0</v>
      </c>
      <c r="L6629" s="12">
        <v>0</v>
      </c>
      <c r="M6629" s="12">
        <v>0</v>
      </c>
      <c r="N6629" s="12">
        <v>0</v>
      </c>
    </row>
    <row r="6631" spans="1:14">
      <c r="A6631" s="11" t="s">
        <v>1686</v>
      </c>
    </row>
    <row r="6632" spans="1:14">
      <c r="A6632" s="20" t="s">
        <v>1687</v>
      </c>
      <c r="B6632" s="12">
        <v>150</v>
      </c>
      <c r="C6632" s="12">
        <v>150</v>
      </c>
      <c r="D6632" s="12" t="s">
        <v>1683</v>
      </c>
      <c r="E6632" s="12">
        <v>150</v>
      </c>
      <c r="F6632" s="73">
        <v>20</v>
      </c>
      <c r="G6632" s="73">
        <v>60</v>
      </c>
      <c r="H6632" s="12">
        <v>0</v>
      </c>
      <c r="I6632" s="12">
        <v>246</v>
      </c>
      <c r="J6632" s="12">
        <v>0</v>
      </c>
      <c r="K6632" s="12">
        <v>0</v>
      </c>
      <c r="L6632" s="12">
        <v>0</v>
      </c>
      <c r="M6632" s="12">
        <v>0</v>
      </c>
      <c r="N6632" s="12">
        <v>0</v>
      </c>
    </row>
    <row r="6633" spans="1:14">
      <c r="A6633" s="20" t="s">
        <v>1688</v>
      </c>
      <c r="B6633" s="12">
        <v>150</v>
      </c>
      <c r="C6633" s="12">
        <v>150</v>
      </c>
      <c r="D6633" s="12" t="s">
        <v>529</v>
      </c>
      <c r="E6633" s="12">
        <v>150</v>
      </c>
      <c r="F6633" s="73">
        <v>20</v>
      </c>
      <c r="G6633" s="73">
        <v>60</v>
      </c>
      <c r="H6633" s="12">
        <v>0</v>
      </c>
      <c r="I6633" s="12">
        <v>246</v>
      </c>
      <c r="J6633" s="12">
        <v>0</v>
      </c>
      <c r="K6633" s="12">
        <v>0</v>
      </c>
      <c r="L6633" s="12">
        <v>0</v>
      </c>
      <c r="M6633" s="12">
        <v>0</v>
      </c>
      <c r="N6633" s="12">
        <v>0</v>
      </c>
    </row>
    <row r="6634" spans="1:14">
      <c r="A6634" s="20" t="s">
        <v>1688</v>
      </c>
      <c r="B6634" s="12">
        <v>150</v>
      </c>
      <c r="C6634" s="12">
        <v>150</v>
      </c>
      <c r="D6634" s="12" t="s">
        <v>1685</v>
      </c>
      <c r="E6634" s="12">
        <v>150</v>
      </c>
      <c r="F6634" s="73">
        <v>2</v>
      </c>
      <c r="G6634" s="73">
        <v>60</v>
      </c>
      <c r="H6634" s="12">
        <v>0</v>
      </c>
      <c r="I6634" s="12">
        <v>246</v>
      </c>
      <c r="J6634" s="12">
        <v>0</v>
      </c>
      <c r="K6634" s="12">
        <v>0</v>
      </c>
      <c r="L6634" s="12">
        <v>0</v>
      </c>
      <c r="M6634" s="12">
        <v>0</v>
      </c>
      <c r="N6634" s="12">
        <v>0</v>
      </c>
    </row>
    <row r="6635" spans="1:14">
      <c r="A6635" s="20" t="s">
        <v>1688</v>
      </c>
      <c r="B6635" s="12">
        <v>150</v>
      </c>
      <c r="C6635" s="12">
        <v>150</v>
      </c>
      <c r="D6635" s="12" t="s">
        <v>528</v>
      </c>
      <c r="E6635" s="12">
        <v>150</v>
      </c>
      <c r="F6635" s="73">
        <v>2</v>
      </c>
      <c r="G6635" s="73">
        <v>60</v>
      </c>
      <c r="H6635" s="12">
        <v>0</v>
      </c>
      <c r="I6635" s="12">
        <v>246</v>
      </c>
      <c r="J6635" s="12">
        <v>0</v>
      </c>
      <c r="K6635" s="12">
        <v>0</v>
      </c>
      <c r="L6635" s="12">
        <v>0</v>
      </c>
      <c r="M6635" s="12">
        <v>0</v>
      </c>
      <c r="N6635" s="12">
        <v>0</v>
      </c>
    </row>
    <row r="6636" spans="1:14">
      <c r="A6636" s="20" t="s">
        <v>1687</v>
      </c>
      <c r="B6636" s="12">
        <v>90</v>
      </c>
      <c r="C6636" s="12">
        <v>200</v>
      </c>
      <c r="D6636" s="12" t="s">
        <v>1683</v>
      </c>
      <c r="E6636" s="12">
        <v>40</v>
      </c>
      <c r="F6636" s="73">
        <v>10</v>
      </c>
      <c r="G6636" s="21">
        <v>15</v>
      </c>
      <c r="H6636" s="12">
        <v>0</v>
      </c>
      <c r="I6636" s="12">
        <v>246</v>
      </c>
      <c r="J6636" s="12">
        <v>0</v>
      </c>
      <c r="K6636" s="12">
        <v>0</v>
      </c>
      <c r="L6636" s="12">
        <v>0</v>
      </c>
      <c r="M6636" s="12">
        <v>0</v>
      </c>
      <c r="N6636" s="12">
        <v>0</v>
      </c>
    </row>
    <row r="6637" spans="1:14">
      <c r="A6637" s="20" t="s">
        <v>1688</v>
      </c>
      <c r="B6637" s="12">
        <v>90</v>
      </c>
      <c r="C6637" s="12">
        <v>200</v>
      </c>
      <c r="D6637" s="12" t="s">
        <v>529</v>
      </c>
      <c r="E6637" s="12">
        <v>40</v>
      </c>
      <c r="F6637" s="73">
        <v>10</v>
      </c>
      <c r="G6637" s="21">
        <v>15</v>
      </c>
      <c r="H6637" s="12">
        <v>0</v>
      </c>
      <c r="I6637" s="12">
        <v>246</v>
      </c>
      <c r="J6637" s="12">
        <v>0</v>
      </c>
      <c r="K6637" s="12">
        <v>0</v>
      </c>
      <c r="L6637" s="12">
        <v>0</v>
      </c>
      <c r="M6637" s="12">
        <v>0</v>
      </c>
      <c r="N6637" s="12">
        <v>0</v>
      </c>
    </row>
    <row r="6638" spans="1:14">
      <c r="A6638" s="20" t="s">
        <v>1687</v>
      </c>
      <c r="B6638" s="12">
        <v>240</v>
      </c>
      <c r="C6638" s="12">
        <v>230</v>
      </c>
      <c r="D6638" s="12" t="s">
        <v>1683</v>
      </c>
      <c r="E6638" s="12">
        <v>40</v>
      </c>
      <c r="F6638" s="73">
        <v>10</v>
      </c>
      <c r="G6638" s="21">
        <v>15</v>
      </c>
      <c r="H6638" s="12">
        <v>0</v>
      </c>
      <c r="I6638" s="12">
        <v>246</v>
      </c>
      <c r="J6638" s="12">
        <v>0</v>
      </c>
      <c r="K6638" s="12">
        <v>0</v>
      </c>
      <c r="L6638" s="12">
        <v>0</v>
      </c>
      <c r="M6638" s="12">
        <v>0</v>
      </c>
      <c r="N6638" s="12">
        <v>0</v>
      </c>
    </row>
    <row r="6639" spans="1:14">
      <c r="A6639" s="20" t="s">
        <v>1688</v>
      </c>
      <c r="B6639" s="12">
        <v>240</v>
      </c>
      <c r="C6639" s="12">
        <v>230</v>
      </c>
      <c r="D6639" s="12" t="s">
        <v>529</v>
      </c>
      <c r="E6639" s="12">
        <v>40</v>
      </c>
      <c r="F6639" s="73">
        <v>10</v>
      </c>
      <c r="G6639" s="21">
        <v>15</v>
      </c>
      <c r="H6639" s="12">
        <v>0</v>
      </c>
      <c r="I6639" s="12">
        <v>246</v>
      </c>
      <c r="J6639" s="12">
        <v>0</v>
      </c>
      <c r="K6639" s="12">
        <v>0</v>
      </c>
      <c r="L6639" s="12">
        <v>0</v>
      </c>
      <c r="M6639" s="12">
        <v>0</v>
      </c>
      <c r="N6639" s="12">
        <v>0</v>
      </c>
    </row>
    <row r="6640" spans="1:14">
      <c r="A6640" s="20" t="s">
        <v>1687</v>
      </c>
      <c r="B6640" s="12">
        <v>166</v>
      </c>
      <c r="C6640" s="12">
        <v>166</v>
      </c>
      <c r="D6640" s="12" t="s">
        <v>1683</v>
      </c>
      <c r="E6640" s="12">
        <v>40</v>
      </c>
      <c r="F6640" s="73">
        <v>10</v>
      </c>
      <c r="G6640" s="21">
        <v>15</v>
      </c>
      <c r="H6640" s="12">
        <v>0</v>
      </c>
      <c r="I6640" s="12">
        <v>246</v>
      </c>
      <c r="J6640" s="12">
        <v>0</v>
      </c>
      <c r="K6640" s="12">
        <v>0</v>
      </c>
      <c r="L6640" s="12">
        <v>0</v>
      </c>
      <c r="M6640" s="12">
        <v>0</v>
      </c>
      <c r="N6640" s="12">
        <v>0</v>
      </c>
    </row>
    <row r="6641" spans="1:14">
      <c r="A6641" s="20" t="s">
        <v>1688</v>
      </c>
      <c r="B6641" s="12">
        <v>166</v>
      </c>
      <c r="C6641" s="12">
        <v>166</v>
      </c>
      <c r="D6641" s="12" t="s">
        <v>529</v>
      </c>
      <c r="E6641" s="12">
        <v>40</v>
      </c>
      <c r="F6641" s="73">
        <v>10</v>
      </c>
      <c r="G6641" s="21">
        <v>15</v>
      </c>
      <c r="H6641" s="12">
        <v>0</v>
      </c>
      <c r="I6641" s="12">
        <v>246</v>
      </c>
      <c r="J6641" s="12">
        <v>0</v>
      </c>
      <c r="K6641" s="12">
        <v>0</v>
      </c>
      <c r="L6641" s="12">
        <v>0</v>
      </c>
      <c r="M6641" s="12">
        <v>0</v>
      </c>
      <c r="N6641" s="12">
        <v>0</v>
      </c>
    </row>
    <row r="6642" spans="1:14">
      <c r="A6642" s="20" t="s">
        <v>1687</v>
      </c>
      <c r="B6642" s="12">
        <v>235</v>
      </c>
      <c r="C6642" s="12">
        <v>62</v>
      </c>
      <c r="D6642" s="12" t="s">
        <v>1683</v>
      </c>
      <c r="E6642" s="12">
        <v>40</v>
      </c>
      <c r="F6642" s="73">
        <v>10</v>
      </c>
      <c r="G6642" s="21">
        <v>15</v>
      </c>
      <c r="H6642" s="12">
        <v>0</v>
      </c>
      <c r="I6642" s="12">
        <v>246</v>
      </c>
      <c r="J6642" s="12">
        <v>0</v>
      </c>
      <c r="K6642" s="12">
        <v>0</v>
      </c>
      <c r="L6642" s="12">
        <v>0</v>
      </c>
      <c r="M6642" s="12">
        <v>0</v>
      </c>
      <c r="N6642" s="12">
        <v>0</v>
      </c>
    </row>
    <row r="6643" spans="1:14">
      <c r="A6643" s="20" t="s">
        <v>1688</v>
      </c>
      <c r="B6643" s="12">
        <v>235</v>
      </c>
      <c r="C6643" s="12">
        <v>62</v>
      </c>
      <c r="D6643" s="12" t="s">
        <v>529</v>
      </c>
      <c r="E6643" s="12">
        <v>40</v>
      </c>
      <c r="F6643" s="73">
        <v>10</v>
      </c>
      <c r="G6643" s="21">
        <v>15</v>
      </c>
      <c r="H6643" s="12">
        <v>0</v>
      </c>
      <c r="I6643" s="12">
        <v>246</v>
      </c>
      <c r="J6643" s="12">
        <v>0</v>
      </c>
      <c r="K6643" s="12">
        <v>0</v>
      </c>
      <c r="L6643" s="12">
        <v>0</v>
      </c>
      <c r="M6643" s="12">
        <v>0</v>
      </c>
      <c r="N6643" s="12">
        <v>0</v>
      </c>
    </row>
    <row r="6644" spans="1:14">
      <c r="A6644" s="20" t="s">
        <v>1687</v>
      </c>
      <c r="B6644" s="12">
        <v>140</v>
      </c>
      <c r="C6644" s="12">
        <v>40</v>
      </c>
      <c r="D6644" s="12" t="s">
        <v>1683</v>
      </c>
      <c r="E6644" s="12">
        <v>40</v>
      </c>
      <c r="F6644" s="73">
        <v>10</v>
      </c>
      <c r="G6644" s="21">
        <v>15</v>
      </c>
      <c r="H6644" s="12">
        <v>0</v>
      </c>
      <c r="I6644" s="12">
        <v>246</v>
      </c>
      <c r="J6644" s="12">
        <v>0</v>
      </c>
      <c r="K6644" s="12">
        <v>0</v>
      </c>
      <c r="L6644" s="12">
        <v>0</v>
      </c>
      <c r="M6644" s="12">
        <v>0</v>
      </c>
      <c r="N6644" s="12">
        <v>0</v>
      </c>
    </row>
    <row r="6645" spans="1:14">
      <c r="A6645" s="20" t="s">
        <v>1688</v>
      </c>
      <c r="B6645" s="12">
        <v>140</v>
      </c>
      <c r="C6645" s="12">
        <v>40</v>
      </c>
      <c r="D6645" s="12" t="s">
        <v>529</v>
      </c>
      <c r="E6645" s="12">
        <v>40</v>
      </c>
      <c r="F6645" s="73">
        <v>10</v>
      </c>
      <c r="G6645" s="21">
        <v>15</v>
      </c>
      <c r="H6645" s="12">
        <v>0</v>
      </c>
      <c r="I6645" s="12">
        <v>246</v>
      </c>
      <c r="J6645" s="12">
        <v>0</v>
      </c>
      <c r="K6645" s="12">
        <v>0</v>
      </c>
      <c r="L6645" s="12">
        <v>0</v>
      </c>
      <c r="M6645" s="12">
        <v>0</v>
      </c>
      <c r="N6645" s="12">
        <v>0</v>
      </c>
    </row>
    <row r="6646" spans="1:14">
      <c r="A6646" s="20" t="s">
        <v>1687</v>
      </c>
      <c r="B6646" s="12">
        <v>52</v>
      </c>
      <c r="C6646" s="12">
        <v>62</v>
      </c>
      <c r="D6646" s="12" t="s">
        <v>1683</v>
      </c>
      <c r="E6646" s="12">
        <v>40</v>
      </c>
      <c r="F6646" s="73">
        <v>10</v>
      </c>
      <c r="G6646" s="21">
        <v>15</v>
      </c>
      <c r="H6646" s="12">
        <v>0</v>
      </c>
      <c r="I6646" s="12">
        <v>246</v>
      </c>
      <c r="J6646" s="12">
        <v>0</v>
      </c>
      <c r="K6646" s="12">
        <v>0</v>
      </c>
      <c r="L6646" s="12">
        <v>0</v>
      </c>
      <c r="M6646" s="12">
        <v>0</v>
      </c>
      <c r="N6646" s="12">
        <v>0</v>
      </c>
    </row>
    <row r="6647" spans="1:14">
      <c r="A6647" s="20" t="s">
        <v>1688</v>
      </c>
      <c r="B6647" s="12">
        <v>52</v>
      </c>
      <c r="C6647" s="12">
        <v>62</v>
      </c>
      <c r="D6647" s="12" t="s">
        <v>529</v>
      </c>
      <c r="E6647" s="12">
        <v>40</v>
      </c>
      <c r="F6647" s="73">
        <v>10</v>
      </c>
      <c r="G6647" s="21">
        <v>15</v>
      </c>
      <c r="H6647" s="12">
        <v>0</v>
      </c>
      <c r="I6647" s="12">
        <v>246</v>
      </c>
      <c r="J6647" s="12">
        <v>0</v>
      </c>
      <c r="K6647" s="12">
        <v>0</v>
      </c>
      <c r="L6647" s="12">
        <v>0</v>
      </c>
      <c r="M6647" s="12">
        <v>0</v>
      </c>
      <c r="N6647" s="12">
        <v>0</v>
      </c>
    </row>
    <row r="6649" spans="1:14">
      <c r="A6649" s="11" t="s">
        <v>1689</v>
      </c>
    </row>
    <row r="6650" spans="1:14">
      <c r="A6650" s="20" t="s">
        <v>1690</v>
      </c>
      <c r="B6650" s="12">
        <v>50</v>
      </c>
      <c r="C6650" s="12">
        <v>50</v>
      </c>
      <c r="D6650" s="12" t="s">
        <v>1683</v>
      </c>
      <c r="E6650" s="12">
        <v>50</v>
      </c>
      <c r="F6650" s="73">
        <v>20</v>
      </c>
      <c r="G6650" s="73">
        <v>60</v>
      </c>
      <c r="H6650" s="12">
        <v>0</v>
      </c>
      <c r="I6650" s="12">
        <v>246</v>
      </c>
      <c r="J6650" s="12">
        <v>0</v>
      </c>
      <c r="K6650" s="12">
        <v>0</v>
      </c>
      <c r="L6650" s="12">
        <v>0</v>
      </c>
      <c r="M6650" s="12">
        <v>0</v>
      </c>
      <c r="N6650" s="12">
        <v>0</v>
      </c>
    </row>
    <row r="6651" spans="1:14">
      <c r="A6651" s="20" t="s">
        <v>1691</v>
      </c>
      <c r="B6651" s="12">
        <v>50</v>
      </c>
      <c r="C6651" s="12">
        <v>50</v>
      </c>
      <c r="D6651" s="12" t="s">
        <v>529</v>
      </c>
      <c r="E6651" s="12">
        <v>50</v>
      </c>
      <c r="F6651" s="73">
        <v>20</v>
      </c>
      <c r="G6651" s="73">
        <v>60</v>
      </c>
      <c r="H6651" s="12">
        <v>0</v>
      </c>
      <c r="I6651" s="12">
        <v>246</v>
      </c>
      <c r="J6651" s="12">
        <v>0</v>
      </c>
      <c r="K6651" s="12">
        <v>0</v>
      </c>
      <c r="L6651" s="12">
        <v>0</v>
      </c>
      <c r="M6651" s="12">
        <v>0</v>
      </c>
      <c r="N6651" s="12">
        <v>0</v>
      </c>
    </row>
    <row r="6652" spans="1:14">
      <c r="A6652" s="20" t="s">
        <v>1691</v>
      </c>
      <c r="B6652" s="12">
        <v>50</v>
      </c>
      <c r="C6652" s="12">
        <v>50</v>
      </c>
      <c r="D6652" s="12" t="s">
        <v>1685</v>
      </c>
      <c r="E6652" s="12">
        <v>50</v>
      </c>
      <c r="F6652" s="73">
        <v>2</v>
      </c>
      <c r="G6652" s="73">
        <v>60</v>
      </c>
      <c r="H6652" s="12">
        <v>0</v>
      </c>
      <c r="I6652" s="12">
        <v>246</v>
      </c>
      <c r="J6652" s="12">
        <v>0</v>
      </c>
      <c r="K6652" s="12">
        <v>0</v>
      </c>
      <c r="L6652" s="12">
        <v>0</v>
      </c>
      <c r="M6652" s="12">
        <v>0</v>
      </c>
      <c r="N6652" s="12">
        <v>0</v>
      </c>
    </row>
    <row r="6653" spans="1:14">
      <c r="A6653" s="20" t="s">
        <v>1691</v>
      </c>
      <c r="B6653" s="12">
        <v>50</v>
      </c>
      <c r="C6653" s="12">
        <v>50</v>
      </c>
      <c r="D6653" s="12" t="s">
        <v>528</v>
      </c>
      <c r="E6653" s="12">
        <v>50</v>
      </c>
      <c r="F6653" s="73">
        <v>2</v>
      </c>
      <c r="G6653" s="73">
        <v>60</v>
      </c>
      <c r="H6653" s="12">
        <v>0</v>
      </c>
      <c r="I6653" s="12">
        <v>246</v>
      </c>
      <c r="J6653" s="12">
        <v>0</v>
      </c>
      <c r="K6653" s="12">
        <v>0</v>
      </c>
      <c r="L6653" s="12">
        <v>0</v>
      </c>
      <c r="M6653" s="12">
        <v>0</v>
      </c>
      <c r="N6653" s="12">
        <v>0</v>
      </c>
    </row>
    <row r="6654" spans="1:14">
      <c r="A6654" s="20" t="s">
        <v>1690</v>
      </c>
      <c r="B6654" s="12">
        <v>50</v>
      </c>
      <c r="C6654" s="12">
        <v>50</v>
      </c>
      <c r="D6654" s="12" t="s">
        <v>1683</v>
      </c>
      <c r="E6654" s="12">
        <v>50</v>
      </c>
      <c r="F6654" s="73">
        <v>20</v>
      </c>
      <c r="G6654" s="73">
        <v>15</v>
      </c>
      <c r="H6654" s="12">
        <v>0</v>
      </c>
      <c r="I6654" s="12">
        <v>246</v>
      </c>
      <c r="J6654" s="12">
        <v>0</v>
      </c>
      <c r="K6654" s="12">
        <v>0</v>
      </c>
      <c r="L6654" s="12">
        <v>0</v>
      </c>
      <c r="M6654" s="12">
        <v>0</v>
      </c>
      <c r="N6654" s="12">
        <v>0</v>
      </c>
    </row>
    <row r="6655" spans="1:14">
      <c r="A6655" s="20" t="s">
        <v>1691</v>
      </c>
      <c r="B6655" s="12">
        <v>50</v>
      </c>
      <c r="C6655" s="12">
        <v>50</v>
      </c>
      <c r="D6655" s="12" t="s">
        <v>529</v>
      </c>
      <c r="E6655" s="12">
        <v>50</v>
      </c>
      <c r="F6655" s="73">
        <v>20</v>
      </c>
      <c r="G6655" s="73">
        <v>15</v>
      </c>
      <c r="H6655" s="12">
        <v>0</v>
      </c>
      <c r="I6655" s="12">
        <v>246</v>
      </c>
      <c r="J6655" s="12">
        <v>0</v>
      </c>
      <c r="K6655" s="12">
        <v>0</v>
      </c>
      <c r="L6655" s="12">
        <v>0</v>
      </c>
      <c r="M6655" s="12">
        <v>0</v>
      </c>
      <c r="N6655" s="12">
        <v>0</v>
      </c>
    </row>
    <row r="6657" spans="1:14">
      <c r="A6657" s="11" t="s">
        <v>1222</v>
      </c>
    </row>
    <row r="6658" spans="1:14">
      <c r="A6658" s="11" t="s">
        <v>1692</v>
      </c>
    </row>
    <row r="6659" spans="1:14">
      <c r="A6659" s="11" t="s">
        <v>1693</v>
      </c>
    </row>
    <row r="6660" spans="1:14">
      <c r="A6660" s="20" t="s">
        <v>1694</v>
      </c>
      <c r="B6660" s="12">
        <v>100</v>
      </c>
      <c r="C6660" s="12">
        <v>100</v>
      </c>
      <c r="D6660" s="12" t="s">
        <v>525</v>
      </c>
      <c r="E6660" s="12">
        <v>100</v>
      </c>
      <c r="F6660" s="73">
        <v>20</v>
      </c>
      <c r="G6660" s="73">
        <v>60</v>
      </c>
      <c r="H6660" s="12">
        <v>0</v>
      </c>
      <c r="I6660" s="12">
        <v>246</v>
      </c>
      <c r="J6660" s="12">
        <v>0</v>
      </c>
      <c r="K6660" s="12">
        <v>0</v>
      </c>
      <c r="L6660" s="12">
        <v>0</v>
      </c>
      <c r="M6660" s="12">
        <v>0</v>
      </c>
      <c r="N6660" s="12">
        <v>0</v>
      </c>
    </row>
    <row r="6661" spans="1:14">
      <c r="A6661" s="20" t="s">
        <v>1695</v>
      </c>
      <c r="B6661" s="12">
        <v>100</v>
      </c>
      <c r="C6661" s="12">
        <v>100</v>
      </c>
      <c r="D6661" s="12" t="s">
        <v>523</v>
      </c>
      <c r="E6661" s="12">
        <v>100</v>
      </c>
      <c r="F6661" s="73">
        <v>20</v>
      </c>
      <c r="G6661" s="73">
        <v>60</v>
      </c>
      <c r="H6661" s="12">
        <v>0</v>
      </c>
      <c r="I6661" s="12">
        <v>246</v>
      </c>
      <c r="J6661" s="12">
        <v>0</v>
      </c>
      <c r="K6661" s="12">
        <v>0</v>
      </c>
      <c r="L6661" s="12">
        <v>0</v>
      </c>
      <c r="M6661" s="12">
        <v>0</v>
      </c>
      <c r="N6661" s="12">
        <v>0</v>
      </c>
    </row>
    <row r="6662" spans="1:14">
      <c r="A6662" s="20" t="s">
        <v>1695</v>
      </c>
      <c r="B6662" s="12">
        <v>100</v>
      </c>
      <c r="C6662" s="12">
        <v>100</v>
      </c>
      <c r="D6662" s="12" t="s">
        <v>521</v>
      </c>
      <c r="E6662" s="12">
        <v>100</v>
      </c>
      <c r="F6662" s="73">
        <v>20</v>
      </c>
      <c r="G6662" s="73">
        <v>60</v>
      </c>
      <c r="H6662" s="12">
        <v>0</v>
      </c>
      <c r="I6662" s="12">
        <v>246</v>
      </c>
      <c r="J6662" s="12">
        <v>0</v>
      </c>
      <c r="K6662" s="12">
        <v>0</v>
      </c>
      <c r="L6662" s="12">
        <v>0</v>
      </c>
      <c r="M6662" s="12">
        <v>0</v>
      </c>
      <c r="N6662" s="12">
        <v>0</v>
      </c>
    </row>
    <row r="6663" spans="1:14">
      <c r="A6663" s="20" t="s">
        <v>1695</v>
      </c>
      <c r="B6663" s="12">
        <v>100</v>
      </c>
      <c r="C6663" s="12">
        <v>100</v>
      </c>
      <c r="D6663" s="12" t="s">
        <v>524</v>
      </c>
      <c r="E6663" s="12">
        <v>100</v>
      </c>
      <c r="F6663" s="73">
        <v>2</v>
      </c>
      <c r="G6663" s="73">
        <v>60</v>
      </c>
      <c r="H6663" s="12">
        <v>0</v>
      </c>
      <c r="I6663" s="12">
        <v>246</v>
      </c>
      <c r="J6663" s="12">
        <v>0</v>
      </c>
      <c r="K6663" s="12">
        <v>0</v>
      </c>
      <c r="L6663" s="12">
        <v>0</v>
      </c>
      <c r="M6663" s="12">
        <v>0</v>
      </c>
      <c r="N6663" s="12">
        <v>0</v>
      </c>
    </row>
    <row r="6664" spans="1:14">
      <c r="A6664" s="20" t="s">
        <v>1695</v>
      </c>
      <c r="B6664" s="12">
        <v>100</v>
      </c>
      <c r="C6664" s="12">
        <v>100</v>
      </c>
      <c r="D6664" s="12" t="s">
        <v>522</v>
      </c>
      <c r="E6664" s="12">
        <v>100</v>
      </c>
      <c r="F6664" s="73">
        <v>2</v>
      </c>
      <c r="G6664" s="73">
        <v>60</v>
      </c>
      <c r="H6664" s="12">
        <v>0</v>
      </c>
      <c r="I6664" s="12">
        <v>246</v>
      </c>
      <c r="J6664" s="12">
        <v>0</v>
      </c>
      <c r="K6664" s="12">
        <v>0</v>
      </c>
      <c r="L6664" s="12">
        <v>0</v>
      </c>
      <c r="M6664" s="12">
        <v>0</v>
      </c>
      <c r="N6664" s="12">
        <v>0</v>
      </c>
    </row>
    <row r="6665" spans="1:14">
      <c r="A6665" s="20" t="s">
        <v>1695</v>
      </c>
      <c r="B6665" s="12">
        <v>100</v>
      </c>
      <c r="C6665" s="12">
        <v>100</v>
      </c>
      <c r="D6665" s="12" t="s">
        <v>520</v>
      </c>
      <c r="E6665" s="12">
        <v>100</v>
      </c>
      <c r="F6665" s="73">
        <v>2</v>
      </c>
      <c r="G6665" s="73">
        <v>60</v>
      </c>
      <c r="H6665" s="12">
        <v>0</v>
      </c>
      <c r="I6665" s="12">
        <v>246</v>
      </c>
      <c r="J6665" s="12">
        <v>0</v>
      </c>
      <c r="K6665" s="12">
        <v>0</v>
      </c>
      <c r="L6665" s="12">
        <v>0</v>
      </c>
      <c r="M6665" s="12">
        <v>0</v>
      </c>
      <c r="N6665" s="12">
        <v>0</v>
      </c>
    </row>
    <row r="6666" spans="1:14">
      <c r="A6666" s="20"/>
    </row>
    <row r="6667" spans="1:14">
      <c r="A6667" s="20" t="s">
        <v>1694</v>
      </c>
      <c r="B6667" s="12">
        <v>100</v>
      </c>
      <c r="C6667" s="12">
        <v>100</v>
      </c>
      <c r="D6667" s="12" t="s">
        <v>525</v>
      </c>
      <c r="E6667" s="12">
        <v>100</v>
      </c>
      <c r="F6667" s="73">
        <v>20</v>
      </c>
      <c r="G6667" s="73">
        <v>15</v>
      </c>
      <c r="H6667" s="12">
        <v>0</v>
      </c>
      <c r="I6667" s="12">
        <v>246</v>
      </c>
      <c r="J6667" s="12">
        <v>0</v>
      </c>
      <c r="K6667" s="12">
        <v>0</v>
      </c>
      <c r="L6667" s="12">
        <v>0</v>
      </c>
      <c r="M6667" s="12">
        <v>0</v>
      </c>
      <c r="N6667" s="12">
        <v>0</v>
      </c>
    </row>
    <row r="6668" spans="1:14">
      <c r="A6668" s="20" t="s">
        <v>1695</v>
      </c>
      <c r="B6668" s="12">
        <v>100</v>
      </c>
      <c r="C6668" s="12">
        <v>100</v>
      </c>
      <c r="D6668" s="12" t="s">
        <v>523</v>
      </c>
      <c r="E6668" s="12">
        <v>100</v>
      </c>
      <c r="F6668" s="73">
        <v>20</v>
      </c>
      <c r="G6668" s="73">
        <v>15</v>
      </c>
      <c r="H6668" s="12">
        <v>0</v>
      </c>
      <c r="I6668" s="12">
        <v>246</v>
      </c>
      <c r="J6668" s="12">
        <v>0</v>
      </c>
      <c r="K6668" s="12">
        <v>0</v>
      </c>
      <c r="L6668" s="12">
        <v>0</v>
      </c>
      <c r="M6668" s="12">
        <v>0</v>
      </c>
      <c r="N6668" s="12">
        <v>0</v>
      </c>
    </row>
    <row r="6669" spans="1:14">
      <c r="A6669" s="20" t="s">
        <v>1695</v>
      </c>
      <c r="B6669" s="12">
        <v>100</v>
      </c>
      <c r="C6669" s="12">
        <v>100</v>
      </c>
      <c r="D6669" s="12" t="s">
        <v>521</v>
      </c>
      <c r="E6669" s="12">
        <v>100</v>
      </c>
      <c r="F6669" s="73">
        <v>20</v>
      </c>
      <c r="G6669" s="73">
        <v>15</v>
      </c>
      <c r="H6669" s="12">
        <v>0</v>
      </c>
      <c r="I6669" s="12">
        <v>246</v>
      </c>
      <c r="J6669" s="12">
        <v>0</v>
      </c>
      <c r="K6669" s="12">
        <v>0</v>
      </c>
      <c r="L6669" s="12">
        <v>0</v>
      </c>
      <c r="M6669" s="12">
        <v>0</v>
      </c>
      <c r="N6669" s="12">
        <v>0</v>
      </c>
    </row>
    <row r="6670" spans="1:14">
      <c r="A6670" s="20" t="s">
        <v>1694</v>
      </c>
      <c r="B6670" s="12">
        <v>58</v>
      </c>
      <c r="C6670" s="12">
        <v>130</v>
      </c>
      <c r="D6670" s="12" t="s">
        <v>525</v>
      </c>
      <c r="E6670" s="12">
        <v>30</v>
      </c>
      <c r="F6670" s="73">
        <v>4</v>
      </c>
      <c r="G6670" s="73">
        <v>15</v>
      </c>
      <c r="H6670" s="12">
        <v>0</v>
      </c>
      <c r="I6670" s="12">
        <v>246</v>
      </c>
      <c r="J6670" s="12">
        <v>0</v>
      </c>
      <c r="K6670" s="12">
        <v>0</v>
      </c>
      <c r="L6670" s="12">
        <v>0</v>
      </c>
      <c r="M6670" s="12">
        <v>0</v>
      </c>
      <c r="N6670" s="12">
        <v>0</v>
      </c>
    </row>
    <row r="6671" spans="1:14">
      <c r="A6671" s="20" t="s">
        <v>1695</v>
      </c>
      <c r="B6671" s="12">
        <v>58</v>
      </c>
      <c r="C6671" s="12">
        <v>130</v>
      </c>
      <c r="D6671" s="12" t="s">
        <v>523</v>
      </c>
      <c r="E6671" s="12">
        <v>30</v>
      </c>
      <c r="F6671" s="73">
        <v>4</v>
      </c>
      <c r="G6671" s="73">
        <v>15</v>
      </c>
      <c r="H6671" s="12">
        <v>0</v>
      </c>
      <c r="I6671" s="12">
        <v>246</v>
      </c>
      <c r="J6671" s="12">
        <v>0</v>
      </c>
      <c r="K6671" s="12">
        <v>0</v>
      </c>
      <c r="L6671" s="12">
        <v>0</v>
      </c>
      <c r="M6671" s="12">
        <v>0</v>
      </c>
      <c r="N6671" s="12">
        <v>0</v>
      </c>
    </row>
    <row r="6672" spans="1:14">
      <c r="A6672" s="20" t="s">
        <v>1695</v>
      </c>
      <c r="B6672" s="12">
        <v>58</v>
      </c>
      <c r="C6672" s="12">
        <v>130</v>
      </c>
      <c r="D6672" s="12" t="s">
        <v>521</v>
      </c>
      <c r="E6672" s="12">
        <v>30</v>
      </c>
      <c r="F6672" s="73">
        <v>4</v>
      </c>
      <c r="G6672" s="73">
        <v>15</v>
      </c>
      <c r="H6672" s="12">
        <v>0</v>
      </c>
      <c r="I6672" s="12">
        <v>246</v>
      </c>
      <c r="J6672" s="12">
        <v>0</v>
      </c>
      <c r="K6672" s="12">
        <v>0</v>
      </c>
      <c r="L6672" s="12">
        <v>0</v>
      </c>
      <c r="M6672" s="12">
        <v>0</v>
      </c>
      <c r="N6672" s="12">
        <v>0</v>
      </c>
    </row>
    <row r="6673" spans="1:14">
      <c r="A6673" s="20" t="s">
        <v>1694</v>
      </c>
      <c r="B6673" s="12">
        <v>156</v>
      </c>
      <c r="C6673" s="12">
        <v>138</v>
      </c>
      <c r="D6673" s="12" t="s">
        <v>525</v>
      </c>
      <c r="E6673" s="12">
        <v>30</v>
      </c>
      <c r="F6673" s="73">
        <v>4</v>
      </c>
      <c r="G6673" s="73">
        <v>15</v>
      </c>
      <c r="H6673" s="12">
        <v>0</v>
      </c>
      <c r="I6673" s="12">
        <v>246</v>
      </c>
      <c r="J6673" s="12">
        <v>0</v>
      </c>
      <c r="K6673" s="12">
        <v>0</v>
      </c>
      <c r="L6673" s="12">
        <v>0</v>
      </c>
      <c r="M6673" s="12">
        <v>0</v>
      </c>
      <c r="N6673" s="12">
        <v>0</v>
      </c>
    </row>
    <row r="6674" spans="1:14">
      <c r="A6674" s="20" t="s">
        <v>1695</v>
      </c>
      <c r="B6674" s="12">
        <v>156</v>
      </c>
      <c r="C6674" s="12">
        <v>138</v>
      </c>
      <c r="D6674" s="12" t="s">
        <v>523</v>
      </c>
      <c r="E6674" s="12">
        <v>30</v>
      </c>
      <c r="F6674" s="73">
        <v>4</v>
      </c>
      <c r="G6674" s="73">
        <v>15</v>
      </c>
      <c r="H6674" s="12">
        <v>0</v>
      </c>
      <c r="I6674" s="12">
        <v>246</v>
      </c>
      <c r="J6674" s="12">
        <v>0</v>
      </c>
      <c r="K6674" s="12">
        <v>0</v>
      </c>
      <c r="L6674" s="12">
        <v>0</v>
      </c>
      <c r="M6674" s="12">
        <v>0</v>
      </c>
      <c r="N6674" s="12">
        <v>0</v>
      </c>
    </row>
    <row r="6675" spans="1:14">
      <c r="A6675" s="20" t="s">
        <v>1695</v>
      </c>
      <c r="B6675" s="12">
        <v>156</v>
      </c>
      <c r="C6675" s="12">
        <v>138</v>
      </c>
      <c r="D6675" s="12" t="s">
        <v>521</v>
      </c>
      <c r="E6675" s="12">
        <v>30</v>
      </c>
      <c r="F6675" s="73">
        <v>4</v>
      </c>
      <c r="G6675" s="73">
        <v>15</v>
      </c>
      <c r="H6675" s="12">
        <v>0</v>
      </c>
      <c r="I6675" s="12">
        <v>246</v>
      </c>
      <c r="J6675" s="12">
        <v>0</v>
      </c>
      <c r="K6675" s="12">
        <v>0</v>
      </c>
      <c r="L6675" s="12">
        <v>0</v>
      </c>
      <c r="M6675" s="12">
        <v>0</v>
      </c>
      <c r="N6675" s="12">
        <v>0</v>
      </c>
    </row>
    <row r="6676" spans="1:14">
      <c r="A6676" s="20" t="s">
        <v>1694</v>
      </c>
      <c r="B6676" s="12">
        <v>50</v>
      </c>
      <c r="C6676" s="12">
        <v>50</v>
      </c>
      <c r="D6676" s="12" t="s">
        <v>525</v>
      </c>
      <c r="E6676" s="12">
        <v>30</v>
      </c>
      <c r="F6676" s="73">
        <v>4</v>
      </c>
      <c r="G6676" s="73">
        <v>15</v>
      </c>
      <c r="H6676" s="12">
        <v>0</v>
      </c>
      <c r="I6676" s="12">
        <v>246</v>
      </c>
      <c r="J6676" s="12">
        <v>0</v>
      </c>
      <c r="K6676" s="12">
        <v>0</v>
      </c>
      <c r="L6676" s="12">
        <v>0</v>
      </c>
      <c r="M6676" s="12">
        <v>0</v>
      </c>
      <c r="N6676" s="12">
        <v>0</v>
      </c>
    </row>
    <row r="6677" spans="1:14">
      <c r="A6677" s="20" t="s">
        <v>1695</v>
      </c>
      <c r="B6677" s="12">
        <v>50</v>
      </c>
      <c r="C6677" s="12">
        <v>50</v>
      </c>
      <c r="D6677" s="12" t="s">
        <v>523</v>
      </c>
      <c r="E6677" s="12">
        <v>30</v>
      </c>
      <c r="F6677" s="73">
        <v>4</v>
      </c>
      <c r="G6677" s="73">
        <v>15</v>
      </c>
      <c r="H6677" s="12">
        <v>0</v>
      </c>
      <c r="I6677" s="12">
        <v>246</v>
      </c>
      <c r="J6677" s="12">
        <v>0</v>
      </c>
      <c r="K6677" s="12">
        <v>0</v>
      </c>
      <c r="L6677" s="12">
        <v>0</v>
      </c>
      <c r="M6677" s="12">
        <v>0</v>
      </c>
      <c r="N6677" s="12">
        <v>0</v>
      </c>
    </row>
    <row r="6678" spans="1:14">
      <c r="A6678" s="20" t="s">
        <v>1695</v>
      </c>
      <c r="B6678" s="12">
        <v>50</v>
      </c>
      <c r="C6678" s="12">
        <v>50</v>
      </c>
      <c r="D6678" s="12" t="s">
        <v>521</v>
      </c>
      <c r="E6678" s="12">
        <v>30</v>
      </c>
      <c r="F6678" s="73">
        <v>4</v>
      </c>
      <c r="G6678" s="73">
        <v>15</v>
      </c>
      <c r="H6678" s="12">
        <v>0</v>
      </c>
      <c r="I6678" s="12">
        <v>246</v>
      </c>
      <c r="J6678" s="12">
        <v>0</v>
      </c>
      <c r="K6678" s="12">
        <v>0</v>
      </c>
      <c r="L6678" s="12">
        <v>0</v>
      </c>
      <c r="M6678" s="12">
        <v>0</v>
      </c>
      <c r="N6678" s="12">
        <v>0</v>
      </c>
    </row>
    <row r="6679" spans="1:14">
      <c r="A6679" s="20" t="s">
        <v>1694</v>
      </c>
      <c r="B6679" s="12">
        <v>150</v>
      </c>
      <c r="C6679" s="12">
        <v>50</v>
      </c>
      <c r="D6679" s="12" t="s">
        <v>525</v>
      </c>
      <c r="E6679" s="12">
        <v>30</v>
      </c>
      <c r="F6679" s="73">
        <v>4</v>
      </c>
      <c r="G6679" s="73">
        <v>15</v>
      </c>
      <c r="H6679" s="12">
        <v>0</v>
      </c>
      <c r="I6679" s="12">
        <v>246</v>
      </c>
      <c r="J6679" s="12">
        <v>0</v>
      </c>
      <c r="K6679" s="12">
        <v>0</v>
      </c>
      <c r="L6679" s="12">
        <v>0</v>
      </c>
      <c r="M6679" s="12">
        <v>0</v>
      </c>
      <c r="N6679" s="12">
        <v>0</v>
      </c>
    </row>
    <row r="6680" spans="1:14">
      <c r="A6680" s="20" t="s">
        <v>1695</v>
      </c>
      <c r="B6680" s="12">
        <v>150</v>
      </c>
      <c r="C6680" s="12">
        <v>50</v>
      </c>
      <c r="D6680" s="12" t="s">
        <v>523</v>
      </c>
      <c r="E6680" s="12">
        <v>30</v>
      </c>
      <c r="F6680" s="73">
        <v>4</v>
      </c>
      <c r="G6680" s="73">
        <v>15</v>
      </c>
      <c r="H6680" s="12">
        <v>0</v>
      </c>
      <c r="I6680" s="12">
        <v>246</v>
      </c>
      <c r="J6680" s="12">
        <v>0</v>
      </c>
      <c r="K6680" s="12">
        <v>0</v>
      </c>
      <c r="L6680" s="12">
        <v>0</v>
      </c>
      <c r="M6680" s="12">
        <v>0</v>
      </c>
      <c r="N6680" s="12">
        <v>0</v>
      </c>
    </row>
    <row r="6681" spans="1:14">
      <c r="A6681" s="20" t="s">
        <v>1695</v>
      </c>
      <c r="B6681" s="12">
        <v>150</v>
      </c>
      <c r="C6681" s="12">
        <v>50</v>
      </c>
      <c r="D6681" s="12" t="s">
        <v>521</v>
      </c>
      <c r="E6681" s="12">
        <v>30</v>
      </c>
      <c r="F6681" s="73">
        <v>4</v>
      </c>
      <c r="G6681" s="73">
        <v>15</v>
      </c>
      <c r="H6681" s="12">
        <v>0</v>
      </c>
      <c r="I6681" s="12">
        <v>246</v>
      </c>
      <c r="J6681" s="12">
        <v>0</v>
      </c>
      <c r="K6681" s="12">
        <v>0</v>
      </c>
      <c r="L6681" s="12">
        <v>0</v>
      </c>
      <c r="M6681" s="12">
        <v>0</v>
      </c>
      <c r="N6681" s="12">
        <v>0</v>
      </c>
    </row>
    <row r="6683" spans="1:14">
      <c r="A6683" s="11" t="s">
        <v>1696</v>
      </c>
    </row>
    <row r="6684" spans="1:14">
      <c r="A6684" s="20" t="s">
        <v>1697</v>
      </c>
      <c r="B6684" s="12">
        <v>150</v>
      </c>
      <c r="C6684" s="12">
        <v>120</v>
      </c>
      <c r="D6684" s="12" t="s">
        <v>525</v>
      </c>
      <c r="E6684" s="12">
        <v>120</v>
      </c>
      <c r="F6684" s="73">
        <v>20</v>
      </c>
      <c r="G6684" s="73">
        <v>60</v>
      </c>
      <c r="H6684" s="12">
        <v>0</v>
      </c>
      <c r="I6684" s="12">
        <v>246</v>
      </c>
      <c r="J6684" s="12">
        <v>0</v>
      </c>
      <c r="K6684" s="12">
        <v>0</v>
      </c>
      <c r="L6684" s="12">
        <v>0</v>
      </c>
      <c r="M6684" s="12">
        <v>0</v>
      </c>
      <c r="N6684" s="12">
        <v>0</v>
      </c>
    </row>
    <row r="6685" spans="1:14">
      <c r="A6685" s="20" t="s">
        <v>1697</v>
      </c>
      <c r="B6685" s="12">
        <v>150</v>
      </c>
      <c r="C6685" s="12">
        <v>120</v>
      </c>
      <c r="D6685" s="12" t="s">
        <v>523</v>
      </c>
      <c r="E6685" s="12">
        <v>120</v>
      </c>
      <c r="F6685" s="73">
        <v>20</v>
      </c>
      <c r="G6685" s="73">
        <v>60</v>
      </c>
      <c r="H6685" s="12">
        <v>0</v>
      </c>
      <c r="I6685" s="12">
        <v>246</v>
      </c>
      <c r="J6685" s="12">
        <v>0</v>
      </c>
      <c r="K6685" s="12">
        <v>0</v>
      </c>
      <c r="L6685" s="12">
        <v>0</v>
      </c>
      <c r="M6685" s="12">
        <v>0</v>
      </c>
      <c r="N6685" s="12">
        <v>0</v>
      </c>
    </row>
    <row r="6686" spans="1:14">
      <c r="A6686" s="20" t="s">
        <v>1698</v>
      </c>
      <c r="B6686" s="12">
        <v>150</v>
      </c>
      <c r="C6686" s="12">
        <v>120</v>
      </c>
      <c r="D6686" s="12" t="s">
        <v>521</v>
      </c>
      <c r="E6686" s="12">
        <v>120</v>
      </c>
      <c r="F6686" s="73">
        <v>20</v>
      </c>
      <c r="G6686" s="73">
        <v>60</v>
      </c>
      <c r="H6686" s="12">
        <v>0</v>
      </c>
      <c r="I6686" s="12">
        <v>246</v>
      </c>
      <c r="J6686" s="12">
        <v>0</v>
      </c>
      <c r="K6686" s="12">
        <v>0</v>
      </c>
      <c r="L6686" s="12">
        <v>0</v>
      </c>
      <c r="M6686" s="12">
        <v>0</v>
      </c>
      <c r="N6686" s="12">
        <v>0</v>
      </c>
    </row>
    <row r="6687" spans="1:14">
      <c r="A6687" s="20" t="s">
        <v>1698</v>
      </c>
      <c r="B6687" s="12">
        <v>150</v>
      </c>
      <c r="C6687" s="12">
        <v>120</v>
      </c>
      <c r="D6687" s="12" t="s">
        <v>527</v>
      </c>
      <c r="E6687" s="12">
        <v>120</v>
      </c>
      <c r="F6687" s="73">
        <v>20</v>
      </c>
      <c r="G6687" s="73">
        <v>60</v>
      </c>
      <c r="H6687" s="12">
        <v>0</v>
      </c>
      <c r="I6687" s="12">
        <v>246</v>
      </c>
      <c r="J6687" s="12">
        <v>0</v>
      </c>
      <c r="K6687" s="12">
        <v>0</v>
      </c>
      <c r="L6687" s="12">
        <v>0</v>
      </c>
      <c r="M6687" s="12">
        <v>0</v>
      </c>
      <c r="N6687" s="12">
        <v>0</v>
      </c>
    </row>
    <row r="6688" spans="1:14">
      <c r="A6688" s="20" t="s">
        <v>1698</v>
      </c>
      <c r="B6688" s="12">
        <v>150</v>
      </c>
      <c r="C6688" s="12">
        <v>120</v>
      </c>
      <c r="D6688" s="12" t="s">
        <v>524</v>
      </c>
      <c r="E6688" s="12">
        <v>120</v>
      </c>
      <c r="F6688" s="73">
        <v>2</v>
      </c>
      <c r="G6688" s="73">
        <v>60</v>
      </c>
      <c r="H6688" s="12">
        <v>0</v>
      </c>
      <c r="I6688" s="12">
        <v>246</v>
      </c>
      <c r="J6688" s="12">
        <v>0</v>
      </c>
      <c r="K6688" s="12">
        <v>0</v>
      </c>
      <c r="L6688" s="12">
        <v>0</v>
      </c>
      <c r="M6688" s="12">
        <v>0</v>
      </c>
      <c r="N6688" s="12">
        <v>0</v>
      </c>
    </row>
    <row r="6689" spans="1:14">
      <c r="A6689" s="20" t="s">
        <v>1698</v>
      </c>
      <c r="B6689" s="12">
        <v>150</v>
      </c>
      <c r="C6689" s="12">
        <v>120</v>
      </c>
      <c r="D6689" s="12" t="s">
        <v>522</v>
      </c>
      <c r="E6689" s="12">
        <v>120</v>
      </c>
      <c r="F6689" s="73">
        <v>2</v>
      </c>
      <c r="G6689" s="73">
        <v>60</v>
      </c>
      <c r="H6689" s="12">
        <v>0</v>
      </c>
      <c r="I6689" s="12">
        <v>246</v>
      </c>
      <c r="J6689" s="12">
        <v>0</v>
      </c>
      <c r="K6689" s="12">
        <v>0</v>
      </c>
      <c r="L6689" s="12">
        <v>0</v>
      </c>
      <c r="M6689" s="12">
        <v>0</v>
      </c>
      <c r="N6689" s="12">
        <v>0</v>
      </c>
    </row>
    <row r="6690" spans="1:14">
      <c r="A6690" s="20" t="s">
        <v>1698</v>
      </c>
      <c r="B6690" s="12">
        <v>150</v>
      </c>
      <c r="C6690" s="12">
        <v>120</v>
      </c>
      <c r="D6690" s="12" t="s">
        <v>520</v>
      </c>
      <c r="E6690" s="12">
        <v>120</v>
      </c>
      <c r="F6690" s="73">
        <v>2</v>
      </c>
      <c r="G6690" s="73">
        <v>60</v>
      </c>
      <c r="H6690" s="12">
        <v>0</v>
      </c>
      <c r="I6690" s="12">
        <v>246</v>
      </c>
      <c r="J6690" s="12">
        <v>0</v>
      </c>
      <c r="K6690" s="12">
        <v>0</v>
      </c>
      <c r="L6690" s="12">
        <v>0</v>
      </c>
      <c r="M6690" s="12">
        <v>0</v>
      </c>
      <c r="N6690" s="12">
        <v>0</v>
      </c>
    </row>
    <row r="6691" spans="1:14">
      <c r="A6691" s="20" t="s">
        <v>1698</v>
      </c>
      <c r="B6691" s="12">
        <v>150</v>
      </c>
      <c r="C6691" s="12">
        <v>120</v>
      </c>
      <c r="D6691" s="12" t="s">
        <v>526</v>
      </c>
      <c r="E6691" s="12">
        <v>120</v>
      </c>
      <c r="F6691" s="73">
        <v>2</v>
      </c>
      <c r="G6691" s="73">
        <v>60</v>
      </c>
      <c r="H6691" s="12">
        <v>0</v>
      </c>
      <c r="I6691" s="12">
        <v>246</v>
      </c>
      <c r="J6691" s="12">
        <v>0</v>
      </c>
      <c r="K6691" s="12">
        <v>0</v>
      </c>
      <c r="L6691" s="12">
        <v>0</v>
      </c>
      <c r="M6691" s="12">
        <v>0</v>
      </c>
      <c r="N6691" s="12">
        <v>0</v>
      </c>
    </row>
    <row r="6692" spans="1:14">
      <c r="A6692" s="20"/>
    </row>
    <row r="6693" spans="1:14">
      <c r="A6693" s="20" t="s">
        <v>1697</v>
      </c>
      <c r="B6693" s="12">
        <v>150</v>
      </c>
      <c r="C6693" s="12">
        <v>120</v>
      </c>
      <c r="D6693" s="12" t="s">
        <v>525</v>
      </c>
      <c r="E6693" s="12">
        <v>120</v>
      </c>
      <c r="F6693" s="73">
        <v>20</v>
      </c>
      <c r="G6693" s="73">
        <v>15</v>
      </c>
      <c r="H6693" s="12">
        <v>0</v>
      </c>
      <c r="I6693" s="12">
        <v>246</v>
      </c>
      <c r="J6693" s="12">
        <v>0</v>
      </c>
      <c r="K6693" s="12">
        <v>0</v>
      </c>
      <c r="L6693" s="12">
        <v>0</v>
      </c>
      <c r="M6693" s="12">
        <v>0</v>
      </c>
      <c r="N6693" s="12">
        <v>0</v>
      </c>
    </row>
    <row r="6694" spans="1:14">
      <c r="A6694" s="20" t="s">
        <v>1697</v>
      </c>
      <c r="B6694" s="12">
        <v>150</v>
      </c>
      <c r="C6694" s="12">
        <v>120</v>
      </c>
      <c r="D6694" s="12" t="s">
        <v>523</v>
      </c>
      <c r="E6694" s="12">
        <v>120</v>
      </c>
      <c r="F6694" s="73">
        <v>20</v>
      </c>
      <c r="G6694" s="73">
        <v>15</v>
      </c>
      <c r="H6694" s="12">
        <v>0</v>
      </c>
      <c r="I6694" s="12">
        <v>246</v>
      </c>
      <c r="J6694" s="12">
        <v>0</v>
      </c>
      <c r="K6694" s="12">
        <v>0</v>
      </c>
      <c r="L6694" s="12">
        <v>0</v>
      </c>
      <c r="M6694" s="12">
        <v>0</v>
      </c>
      <c r="N6694" s="12">
        <v>0</v>
      </c>
    </row>
    <row r="6695" spans="1:14">
      <c r="A6695" s="20" t="s">
        <v>1698</v>
      </c>
      <c r="B6695" s="12">
        <v>150</v>
      </c>
      <c r="C6695" s="12">
        <v>120</v>
      </c>
      <c r="D6695" s="12" t="s">
        <v>521</v>
      </c>
      <c r="E6695" s="12">
        <v>120</v>
      </c>
      <c r="F6695" s="73">
        <v>20</v>
      </c>
      <c r="G6695" s="73">
        <v>15</v>
      </c>
      <c r="H6695" s="12">
        <v>0</v>
      </c>
      <c r="I6695" s="12">
        <v>246</v>
      </c>
      <c r="J6695" s="12">
        <v>0</v>
      </c>
      <c r="K6695" s="12">
        <v>0</v>
      </c>
      <c r="L6695" s="12">
        <v>0</v>
      </c>
      <c r="M6695" s="12">
        <v>0</v>
      </c>
      <c r="N6695" s="12">
        <v>0</v>
      </c>
    </row>
    <row r="6696" spans="1:14">
      <c r="A6696" s="20" t="s">
        <v>1698</v>
      </c>
      <c r="B6696" s="12">
        <v>150</v>
      </c>
      <c r="C6696" s="12">
        <v>120</v>
      </c>
      <c r="D6696" s="12" t="s">
        <v>527</v>
      </c>
      <c r="E6696" s="12">
        <v>120</v>
      </c>
      <c r="F6696" s="73">
        <v>20</v>
      </c>
      <c r="G6696" s="73">
        <v>15</v>
      </c>
      <c r="H6696" s="12">
        <v>0</v>
      </c>
      <c r="I6696" s="12">
        <v>246</v>
      </c>
      <c r="J6696" s="12">
        <v>0</v>
      </c>
      <c r="K6696" s="12">
        <v>0</v>
      </c>
      <c r="L6696" s="12">
        <v>0</v>
      </c>
      <c r="M6696" s="12">
        <v>0</v>
      </c>
      <c r="N6696" s="12">
        <v>0</v>
      </c>
    </row>
    <row r="6697" spans="1:14">
      <c r="A6697" s="20" t="s">
        <v>1697</v>
      </c>
      <c r="B6697" s="12">
        <v>66</v>
      </c>
      <c r="C6697" s="12">
        <v>66</v>
      </c>
      <c r="D6697" s="12" t="s">
        <v>525</v>
      </c>
      <c r="E6697" s="12">
        <v>30</v>
      </c>
      <c r="F6697" s="73">
        <v>4</v>
      </c>
      <c r="G6697" s="73">
        <v>15</v>
      </c>
      <c r="H6697" s="12">
        <v>0</v>
      </c>
      <c r="I6697" s="12">
        <v>246</v>
      </c>
      <c r="J6697" s="12">
        <v>0</v>
      </c>
      <c r="K6697" s="12">
        <v>0</v>
      </c>
      <c r="L6697" s="12">
        <v>0</v>
      </c>
      <c r="M6697" s="12">
        <v>0</v>
      </c>
      <c r="N6697" s="12">
        <v>0</v>
      </c>
    </row>
    <row r="6698" spans="1:14">
      <c r="A6698" s="20" t="s">
        <v>1697</v>
      </c>
      <c r="B6698" s="12">
        <v>66</v>
      </c>
      <c r="C6698" s="12">
        <v>66</v>
      </c>
      <c r="D6698" s="12" t="s">
        <v>523</v>
      </c>
      <c r="E6698" s="12">
        <v>30</v>
      </c>
      <c r="F6698" s="73">
        <v>4</v>
      </c>
      <c r="G6698" s="73">
        <v>15</v>
      </c>
      <c r="H6698" s="12">
        <v>0</v>
      </c>
      <c r="I6698" s="12">
        <v>246</v>
      </c>
      <c r="J6698" s="12">
        <v>0</v>
      </c>
      <c r="K6698" s="12">
        <v>0</v>
      </c>
      <c r="L6698" s="12">
        <v>0</v>
      </c>
      <c r="M6698" s="12">
        <v>0</v>
      </c>
      <c r="N6698" s="12">
        <v>0</v>
      </c>
    </row>
    <row r="6699" spans="1:14">
      <c r="A6699" s="20" t="s">
        <v>1698</v>
      </c>
      <c r="B6699" s="12">
        <v>66</v>
      </c>
      <c r="C6699" s="12">
        <v>66</v>
      </c>
      <c r="D6699" s="12" t="s">
        <v>521</v>
      </c>
      <c r="E6699" s="12">
        <v>30</v>
      </c>
      <c r="F6699" s="73">
        <v>4</v>
      </c>
      <c r="G6699" s="73">
        <v>15</v>
      </c>
      <c r="H6699" s="12">
        <v>0</v>
      </c>
      <c r="I6699" s="12">
        <v>246</v>
      </c>
      <c r="J6699" s="12">
        <v>0</v>
      </c>
      <c r="K6699" s="12">
        <v>0</v>
      </c>
      <c r="L6699" s="12">
        <v>0</v>
      </c>
      <c r="M6699" s="12">
        <v>0</v>
      </c>
      <c r="N6699" s="12">
        <v>0</v>
      </c>
    </row>
    <row r="6700" spans="1:14">
      <c r="A6700" s="20" t="s">
        <v>1698</v>
      </c>
      <c r="B6700" s="12">
        <v>66</v>
      </c>
      <c r="C6700" s="12">
        <v>66</v>
      </c>
      <c r="D6700" s="12" t="s">
        <v>527</v>
      </c>
      <c r="E6700" s="12">
        <v>30</v>
      </c>
      <c r="F6700" s="73">
        <v>4</v>
      </c>
      <c r="G6700" s="73">
        <v>15</v>
      </c>
      <c r="H6700" s="12">
        <v>0</v>
      </c>
      <c r="I6700" s="12">
        <v>246</v>
      </c>
      <c r="J6700" s="12">
        <v>0</v>
      </c>
      <c r="K6700" s="12">
        <v>0</v>
      </c>
      <c r="L6700" s="12">
        <v>0</v>
      </c>
      <c r="M6700" s="12">
        <v>0</v>
      </c>
      <c r="N6700" s="12">
        <v>0</v>
      </c>
    </row>
    <row r="6701" spans="1:14">
      <c r="A6701" s="20" t="s">
        <v>1697</v>
      </c>
      <c r="B6701" s="12">
        <v>210</v>
      </c>
      <c r="C6701" s="12">
        <v>50</v>
      </c>
      <c r="D6701" s="12" t="s">
        <v>525</v>
      </c>
      <c r="E6701" s="12">
        <v>30</v>
      </c>
      <c r="F6701" s="73">
        <v>4</v>
      </c>
      <c r="G6701" s="73">
        <v>15</v>
      </c>
      <c r="H6701" s="12">
        <v>0</v>
      </c>
      <c r="I6701" s="12">
        <v>246</v>
      </c>
      <c r="J6701" s="12">
        <v>0</v>
      </c>
      <c r="K6701" s="12">
        <v>0</v>
      </c>
      <c r="L6701" s="12">
        <v>0</v>
      </c>
      <c r="M6701" s="12">
        <v>0</v>
      </c>
      <c r="N6701" s="12">
        <v>0</v>
      </c>
    </row>
    <row r="6702" spans="1:14">
      <c r="A6702" s="20" t="s">
        <v>1697</v>
      </c>
      <c r="B6702" s="12">
        <v>210</v>
      </c>
      <c r="C6702" s="12">
        <v>50</v>
      </c>
      <c r="D6702" s="12" t="s">
        <v>523</v>
      </c>
      <c r="E6702" s="12">
        <v>30</v>
      </c>
      <c r="F6702" s="73">
        <v>4</v>
      </c>
      <c r="G6702" s="73">
        <v>15</v>
      </c>
      <c r="H6702" s="12">
        <v>0</v>
      </c>
      <c r="I6702" s="12">
        <v>246</v>
      </c>
      <c r="J6702" s="12">
        <v>0</v>
      </c>
      <c r="K6702" s="12">
        <v>0</v>
      </c>
      <c r="L6702" s="12">
        <v>0</v>
      </c>
      <c r="M6702" s="12">
        <v>0</v>
      </c>
      <c r="N6702" s="12">
        <v>0</v>
      </c>
    </row>
    <row r="6703" spans="1:14">
      <c r="A6703" s="20" t="s">
        <v>1698</v>
      </c>
      <c r="B6703" s="12">
        <v>210</v>
      </c>
      <c r="C6703" s="12">
        <v>50</v>
      </c>
      <c r="D6703" s="12" t="s">
        <v>521</v>
      </c>
      <c r="E6703" s="12">
        <v>30</v>
      </c>
      <c r="F6703" s="73">
        <v>4</v>
      </c>
      <c r="G6703" s="73">
        <v>15</v>
      </c>
      <c r="H6703" s="12">
        <v>0</v>
      </c>
      <c r="I6703" s="12">
        <v>246</v>
      </c>
      <c r="J6703" s="12">
        <v>0</v>
      </c>
      <c r="K6703" s="12">
        <v>0</v>
      </c>
      <c r="L6703" s="12">
        <v>0</v>
      </c>
      <c r="M6703" s="12">
        <v>0</v>
      </c>
      <c r="N6703" s="12">
        <v>0</v>
      </c>
    </row>
    <row r="6704" spans="1:14">
      <c r="A6704" s="20" t="s">
        <v>1698</v>
      </c>
      <c r="B6704" s="12">
        <v>210</v>
      </c>
      <c r="C6704" s="12">
        <v>50</v>
      </c>
      <c r="D6704" s="12" t="s">
        <v>527</v>
      </c>
      <c r="E6704" s="12">
        <v>30</v>
      </c>
      <c r="F6704" s="73">
        <v>4</v>
      </c>
      <c r="G6704" s="73">
        <v>15</v>
      </c>
      <c r="H6704" s="12">
        <v>0</v>
      </c>
      <c r="I6704" s="12">
        <v>246</v>
      </c>
      <c r="J6704" s="12">
        <v>0</v>
      </c>
      <c r="K6704" s="12">
        <v>0</v>
      </c>
      <c r="L6704" s="12">
        <v>0</v>
      </c>
      <c r="M6704" s="12">
        <v>0</v>
      </c>
      <c r="N6704" s="12">
        <v>0</v>
      </c>
    </row>
    <row r="6705" spans="1:14">
      <c r="A6705" s="20" t="s">
        <v>1697</v>
      </c>
      <c r="B6705" s="12">
        <v>100</v>
      </c>
      <c r="C6705" s="12">
        <v>130</v>
      </c>
      <c r="D6705" s="12" t="s">
        <v>525</v>
      </c>
      <c r="E6705" s="12">
        <v>30</v>
      </c>
      <c r="F6705" s="73">
        <v>4</v>
      </c>
      <c r="G6705" s="73">
        <v>15</v>
      </c>
      <c r="H6705" s="12">
        <v>0</v>
      </c>
      <c r="I6705" s="12">
        <v>246</v>
      </c>
      <c r="J6705" s="12">
        <v>0</v>
      </c>
      <c r="K6705" s="12">
        <v>0</v>
      </c>
      <c r="L6705" s="12">
        <v>0</v>
      </c>
      <c r="M6705" s="12">
        <v>0</v>
      </c>
      <c r="N6705" s="12">
        <v>0</v>
      </c>
    </row>
    <row r="6706" spans="1:14">
      <c r="A6706" s="20" t="s">
        <v>1697</v>
      </c>
      <c r="B6706" s="12">
        <v>100</v>
      </c>
      <c r="C6706" s="12">
        <v>130</v>
      </c>
      <c r="D6706" s="12" t="s">
        <v>523</v>
      </c>
      <c r="E6706" s="12">
        <v>30</v>
      </c>
      <c r="F6706" s="73">
        <v>4</v>
      </c>
      <c r="G6706" s="73">
        <v>15</v>
      </c>
      <c r="H6706" s="12">
        <v>0</v>
      </c>
      <c r="I6706" s="12">
        <v>246</v>
      </c>
      <c r="J6706" s="12">
        <v>0</v>
      </c>
      <c r="K6706" s="12">
        <v>0</v>
      </c>
      <c r="L6706" s="12">
        <v>0</v>
      </c>
      <c r="M6706" s="12">
        <v>0</v>
      </c>
      <c r="N6706" s="12">
        <v>0</v>
      </c>
    </row>
    <row r="6707" spans="1:14">
      <c r="A6707" s="20" t="s">
        <v>1698</v>
      </c>
      <c r="B6707" s="12">
        <v>100</v>
      </c>
      <c r="C6707" s="12">
        <v>130</v>
      </c>
      <c r="D6707" s="12" t="s">
        <v>521</v>
      </c>
      <c r="E6707" s="12">
        <v>30</v>
      </c>
      <c r="F6707" s="73">
        <v>4</v>
      </c>
      <c r="G6707" s="73">
        <v>15</v>
      </c>
      <c r="H6707" s="12">
        <v>0</v>
      </c>
      <c r="I6707" s="12">
        <v>246</v>
      </c>
      <c r="J6707" s="12">
        <v>0</v>
      </c>
      <c r="K6707" s="12">
        <v>0</v>
      </c>
      <c r="L6707" s="12">
        <v>0</v>
      </c>
      <c r="M6707" s="12">
        <v>0</v>
      </c>
      <c r="N6707" s="12">
        <v>0</v>
      </c>
    </row>
    <row r="6708" spans="1:14">
      <c r="A6708" s="20" t="s">
        <v>1698</v>
      </c>
      <c r="B6708" s="12">
        <v>100</v>
      </c>
      <c r="C6708" s="12">
        <v>130</v>
      </c>
      <c r="D6708" s="12" t="s">
        <v>527</v>
      </c>
      <c r="E6708" s="12">
        <v>30</v>
      </c>
      <c r="F6708" s="73">
        <v>4</v>
      </c>
      <c r="G6708" s="73">
        <v>15</v>
      </c>
      <c r="H6708" s="12">
        <v>0</v>
      </c>
      <c r="I6708" s="12">
        <v>246</v>
      </c>
      <c r="J6708" s="12">
        <v>0</v>
      </c>
      <c r="K6708" s="12">
        <v>0</v>
      </c>
      <c r="L6708" s="12">
        <v>0</v>
      </c>
      <c r="M6708" s="12">
        <v>0</v>
      </c>
      <c r="N6708" s="12">
        <v>0</v>
      </c>
    </row>
    <row r="6709" spans="1:14">
      <c r="A6709" s="20" t="s">
        <v>1697</v>
      </c>
      <c r="B6709" s="12">
        <v>215</v>
      </c>
      <c r="C6709" s="12">
        <v>150</v>
      </c>
      <c r="D6709" s="12" t="s">
        <v>525</v>
      </c>
      <c r="E6709" s="12">
        <v>30</v>
      </c>
      <c r="F6709" s="73">
        <v>4</v>
      </c>
      <c r="G6709" s="73">
        <v>15</v>
      </c>
      <c r="H6709" s="12">
        <v>0</v>
      </c>
      <c r="I6709" s="12">
        <v>246</v>
      </c>
      <c r="J6709" s="12">
        <v>0</v>
      </c>
      <c r="K6709" s="12">
        <v>0</v>
      </c>
      <c r="L6709" s="12">
        <v>0</v>
      </c>
      <c r="M6709" s="12">
        <v>0</v>
      </c>
      <c r="N6709" s="12">
        <v>0</v>
      </c>
    </row>
    <row r="6710" spans="1:14">
      <c r="A6710" s="20" t="s">
        <v>1697</v>
      </c>
      <c r="B6710" s="12">
        <v>215</v>
      </c>
      <c r="C6710" s="12">
        <v>150</v>
      </c>
      <c r="D6710" s="12" t="s">
        <v>523</v>
      </c>
      <c r="E6710" s="12">
        <v>30</v>
      </c>
      <c r="F6710" s="73">
        <v>4</v>
      </c>
      <c r="G6710" s="73">
        <v>15</v>
      </c>
      <c r="H6710" s="12">
        <v>0</v>
      </c>
      <c r="I6710" s="12">
        <v>246</v>
      </c>
      <c r="J6710" s="12">
        <v>0</v>
      </c>
      <c r="K6710" s="12">
        <v>0</v>
      </c>
      <c r="L6710" s="12">
        <v>0</v>
      </c>
      <c r="M6710" s="12">
        <v>0</v>
      </c>
      <c r="N6710" s="12">
        <v>0</v>
      </c>
    </row>
    <row r="6711" spans="1:14">
      <c r="A6711" s="20" t="s">
        <v>1698</v>
      </c>
      <c r="B6711" s="12">
        <v>215</v>
      </c>
      <c r="C6711" s="12">
        <v>150</v>
      </c>
      <c r="D6711" s="12" t="s">
        <v>521</v>
      </c>
      <c r="E6711" s="12">
        <v>30</v>
      </c>
      <c r="F6711" s="73">
        <v>4</v>
      </c>
      <c r="G6711" s="73">
        <v>15</v>
      </c>
      <c r="H6711" s="12">
        <v>0</v>
      </c>
      <c r="I6711" s="12">
        <v>246</v>
      </c>
      <c r="J6711" s="12">
        <v>0</v>
      </c>
      <c r="K6711" s="12">
        <v>0</v>
      </c>
      <c r="L6711" s="12">
        <v>0</v>
      </c>
      <c r="M6711" s="12">
        <v>0</v>
      </c>
      <c r="N6711" s="12">
        <v>0</v>
      </c>
    </row>
    <row r="6712" spans="1:14">
      <c r="A6712" s="20" t="s">
        <v>1698</v>
      </c>
      <c r="B6712" s="12">
        <v>215</v>
      </c>
      <c r="C6712" s="12">
        <v>150</v>
      </c>
      <c r="D6712" s="12" t="s">
        <v>527</v>
      </c>
      <c r="E6712" s="12">
        <v>30</v>
      </c>
      <c r="F6712" s="73">
        <v>4</v>
      </c>
      <c r="G6712" s="73">
        <v>15</v>
      </c>
      <c r="H6712" s="12">
        <v>0</v>
      </c>
      <c r="I6712" s="12">
        <v>246</v>
      </c>
      <c r="J6712" s="12">
        <v>0</v>
      </c>
      <c r="K6712" s="12">
        <v>0</v>
      </c>
      <c r="L6712" s="12">
        <v>0</v>
      </c>
      <c r="M6712" s="12">
        <v>0</v>
      </c>
      <c r="N6712" s="12">
        <v>0</v>
      </c>
    </row>
    <row r="6713" spans="1:14">
      <c r="A6713" s="20" t="s">
        <v>1697</v>
      </c>
      <c r="B6713" s="12">
        <v>110</v>
      </c>
      <c r="C6713" s="12">
        <v>200</v>
      </c>
      <c r="D6713" s="12" t="s">
        <v>525</v>
      </c>
      <c r="E6713" s="12">
        <v>30</v>
      </c>
      <c r="F6713" s="73">
        <v>4</v>
      </c>
      <c r="G6713" s="73">
        <v>15</v>
      </c>
      <c r="H6713" s="12">
        <v>0</v>
      </c>
      <c r="I6713" s="12">
        <v>246</v>
      </c>
      <c r="J6713" s="12">
        <v>0</v>
      </c>
      <c r="K6713" s="12">
        <v>0</v>
      </c>
      <c r="L6713" s="12">
        <v>0</v>
      </c>
      <c r="M6713" s="12">
        <v>0</v>
      </c>
      <c r="N6713" s="12">
        <v>0</v>
      </c>
    </row>
    <row r="6714" spans="1:14">
      <c r="A6714" s="20" t="s">
        <v>1697</v>
      </c>
      <c r="B6714" s="12">
        <v>110</v>
      </c>
      <c r="C6714" s="12">
        <v>200</v>
      </c>
      <c r="D6714" s="12" t="s">
        <v>523</v>
      </c>
      <c r="E6714" s="12">
        <v>30</v>
      </c>
      <c r="F6714" s="73">
        <v>4</v>
      </c>
      <c r="G6714" s="73">
        <v>15</v>
      </c>
      <c r="H6714" s="12">
        <v>0</v>
      </c>
      <c r="I6714" s="12">
        <v>246</v>
      </c>
      <c r="J6714" s="12">
        <v>0</v>
      </c>
      <c r="K6714" s="12">
        <v>0</v>
      </c>
      <c r="L6714" s="12">
        <v>0</v>
      </c>
      <c r="M6714" s="12">
        <v>0</v>
      </c>
      <c r="N6714" s="12">
        <v>0</v>
      </c>
    </row>
    <row r="6715" spans="1:14">
      <c r="A6715" s="20" t="s">
        <v>1698</v>
      </c>
      <c r="B6715" s="12">
        <v>110</v>
      </c>
      <c r="C6715" s="12">
        <v>200</v>
      </c>
      <c r="D6715" s="12" t="s">
        <v>521</v>
      </c>
      <c r="E6715" s="12">
        <v>30</v>
      </c>
      <c r="F6715" s="73">
        <v>4</v>
      </c>
      <c r="G6715" s="73">
        <v>15</v>
      </c>
      <c r="H6715" s="12">
        <v>0</v>
      </c>
      <c r="I6715" s="12">
        <v>246</v>
      </c>
      <c r="J6715" s="12">
        <v>0</v>
      </c>
      <c r="K6715" s="12">
        <v>0</v>
      </c>
      <c r="L6715" s="12">
        <v>0</v>
      </c>
      <c r="M6715" s="12">
        <v>0</v>
      </c>
      <c r="N6715" s="12">
        <v>0</v>
      </c>
    </row>
    <row r="6716" spans="1:14">
      <c r="A6716" s="20" t="s">
        <v>1698</v>
      </c>
      <c r="B6716" s="12">
        <v>110</v>
      </c>
      <c r="C6716" s="12">
        <v>200</v>
      </c>
      <c r="D6716" s="12" t="s">
        <v>527</v>
      </c>
      <c r="E6716" s="12">
        <v>30</v>
      </c>
      <c r="F6716" s="73">
        <v>4</v>
      </c>
      <c r="G6716" s="73">
        <v>15</v>
      </c>
      <c r="H6716" s="12">
        <v>0</v>
      </c>
      <c r="I6716" s="12">
        <v>246</v>
      </c>
      <c r="J6716" s="12">
        <v>0</v>
      </c>
      <c r="K6716" s="12">
        <v>0</v>
      </c>
      <c r="L6716" s="12">
        <v>0</v>
      </c>
      <c r="M6716" s="12">
        <v>0</v>
      </c>
      <c r="N6716" s="12">
        <v>0</v>
      </c>
    </row>
    <row r="6718" spans="1:14">
      <c r="A6718" s="11" t="s">
        <v>1699</v>
      </c>
    </row>
    <row r="6719" spans="1:14">
      <c r="A6719" s="20" t="s">
        <v>1700</v>
      </c>
      <c r="B6719" s="12">
        <v>100</v>
      </c>
      <c r="C6719" s="12">
        <v>100</v>
      </c>
      <c r="D6719" s="12" t="s">
        <v>525</v>
      </c>
      <c r="E6719" s="12">
        <v>100</v>
      </c>
      <c r="F6719" s="73">
        <v>20</v>
      </c>
      <c r="G6719" s="73">
        <v>60</v>
      </c>
      <c r="H6719" s="12">
        <v>0</v>
      </c>
      <c r="I6719" s="12">
        <v>246</v>
      </c>
      <c r="J6719" s="12">
        <v>0</v>
      </c>
      <c r="K6719" s="12">
        <v>0</v>
      </c>
      <c r="L6719" s="12">
        <v>0</v>
      </c>
      <c r="M6719" s="12">
        <v>0</v>
      </c>
      <c r="N6719" s="12">
        <v>0</v>
      </c>
    </row>
    <row r="6720" spans="1:14">
      <c r="A6720" s="20" t="s">
        <v>1701</v>
      </c>
      <c r="B6720" s="12">
        <v>100</v>
      </c>
      <c r="C6720" s="12">
        <v>100</v>
      </c>
      <c r="D6720" s="12" t="s">
        <v>523</v>
      </c>
      <c r="E6720" s="12">
        <v>100</v>
      </c>
      <c r="F6720" s="73">
        <v>20</v>
      </c>
      <c r="G6720" s="73">
        <v>60</v>
      </c>
      <c r="H6720" s="12">
        <v>0</v>
      </c>
      <c r="I6720" s="12">
        <v>246</v>
      </c>
      <c r="J6720" s="12">
        <v>0</v>
      </c>
      <c r="K6720" s="12">
        <v>0</v>
      </c>
      <c r="L6720" s="12">
        <v>0</v>
      </c>
      <c r="M6720" s="12">
        <v>0</v>
      </c>
      <c r="N6720" s="12">
        <v>0</v>
      </c>
    </row>
    <row r="6721" spans="1:14">
      <c r="A6721" s="20" t="s">
        <v>1701</v>
      </c>
      <c r="B6721" s="12">
        <v>100</v>
      </c>
      <c r="C6721" s="12">
        <v>100</v>
      </c>
      <c r="D6721" s="12" t="s">
        <v>521</v>
      </c>
      <c r="E6721" s="12">
        <v>100</v>
      </c>
      <c r="F6721" s="73">
        <v>20</v>
      </c>
      <c r="G6721" s="73">
        <v>60</v>
      </c>
      <c r="H6721" s="12">
        <v>0</v>
      </c>
      <c r="I6721" s="12">
        <v>246</v>
      </c>
      <c r="J6721" s="12">
        <v>0</v>
      </c>
      <c r="K6721" s="12">
        <v>0</v>
      </c>
      <c r="L6721" s="12">
        <v>0</v>
      </c>
      <c r="M6721" s="12">
        <v>0</v>
      </c>
      <c r="N6721" s="12">
        <v>0</v>
      </c>
    </row>
    <row r="6722" spans="1:14">
      <c r="A6722" s="20" t="s">
        <v>1701</v>
      </c>
      <c r="B6722" s="12">
        <v>100</v>
      </c>
      <c r="C6722" s="12">
        <v>100</v>
      </c>
      <c r="D6722" s="12" t="s">
        <v>527</v>
      </c>
      <c r="E6722" s="12">
        <v>100</v>
      </c>
      <c r="F6722" s="73">
        <v>20</v>
      </c>
      <c r="G6722" s="73">
        <v>60</v>
      </c>
      <c r="H6722" s="12">
        <v>0</v>
      </c>
      <c r="I6722" s="12">
        <v>246</v>
      </c>
      <c r="J6722" s="12">
        <v>0</v>
      </c>
      <c r="K6722" s="12">
        <v>0</v>
      </c>
      <c r="L6722" s="12">
        <v>0</v>
      </c>
      <c r="M6722" s="12">
        <v>0</v>
      </c>
      <c r="N6722" s="12">
        <v>0</v>
      </c>
    </row>
    <row r="6723" spans="1:14">
      <c r="A6723" s="20" t="s">
        <v>1701</v>
      </c>
      <c r="B6723" s="12">
        <v>100</v>
      </c>
      <c r="C6723" s="12">
        <v>100</v>
      </c>
      <c r="D6723" s="12" t="s">
        <v>524</v>
      </c>
      <c r="E6723" s="12">
        <v>100</v>
      </c>
      <c r="F6723" s="73">
        <v>2</v>
      </c>
      <c r="G6723" s="73">
        <v>60</v>
      </c>
      <c r="H6723" s="12">
        <v>0</v>
      </c>
      <c r="I6723" s="12">
        <v>246</v>
      </c>
      <c r="J6723" s="12">
        <v>0</v>
      </c>
      <c r="K6723" s="12">
        <v>0</v>
      </c>
      <c r="L6723" s="12">
        <v>0</v>
      </c>
      <c r="M6723" s="12">
        <v>0</v>
      </c>
      <c r="N6723" s="12">
        <v>0</v>
      </c>
    </row>
    <row r="6724" spans="1:14">
      <c r="A6724" s="20" t="s">
        <v>1701</v>
      </c>
      <c r="B6724" s="12">
        <v>100</v>
      </c>
      <c r="C6724" s="12">
        <v>100</v>
      </c>
      <c r="D6724" s="12" t="s">
        <v>522</v>
      </c>
      <c r="E6724" s="12">
        <v>100</v>
      </c>
      <c r="F6724" s="73">
        <v>2</v>
      </c>
      <c r="G6724" s="73">
        <v>60</v>
      </c>
      <c r="H6724" s="12">
        <v>0</v>
      </c>
      <c r="I6724" s="12">
        <v>246</v>
      </c>
      <c r="J6724" s="12">
        <v>0</v>
      </c>
      <c r="K6724" s="12">
        <v>0</v>
      </c>
      <c r="L6724" s="12">
        <v>0</v>
      </c>
      <c r="M6724" s="12">
        <v>0</v>
      </c>
      <c r="N6724" s="12">
        <v>0</v>
      </c>
    </row>
    <row r="6725" spans="1:14">
      <c r="A6725" s="20" t="s">
        <v>1701</v>
      </c>
      <c r="B6725" s="12">
        <v>100</v>
      </c>
      <c r="C6725" s="12">
        <v>100</v>
      </c>
      <c r="D6725" s="12" t="s">
        <v>520</v>
      </c>
      <c r="E6725" s="12">
        <v>100</v>
      </c>
      <c r="F6725" s="73">
        <v>2</v>
      </c>
      <c r="G6725" s="73">
        <v>60</v>
      </c>
      <c r="H6725" s="12">
        <v>0</v>
      </c>
      <c r="I6725" s="12">
        <v>246</v>
      </c>
      <c r="J6725" s="12">
        <v>0</v>
      </c>
      <c r="K6725" s="12">
        <v>0</v>
      </c>
      <c r="L6725" s="12">
        <v>0</v>
      </c>
      <c r="M6725" s="12">
        <v>0</v>
      </c>
      <c r="N6725" s="12">
        <v>0</v>
      </c>
    </row>
    <row r="6726" spans="1:14">
      <c r="A6726" s="20" t="s">
        <v>1701</v>
      </c>
      <c r="B6726" s="12">
        <v>100</v>
      </c>
      <c r="C6726" s="12">
        <v>100</v>
      </c>
      <c r="D6726" s="12" t="s">
        <v>526</v>
      </c>
      <c r="E6726" s="12">
        <v>100</v>
      </c>
      <c r="F6726" s="73">
        <v>2</v>
      </c>
      <c r="G6726" s="73">
        <v>60</v>
      </c>
      <c r="H6726" s="12">
        <v>0</v>
      </c>
      <c r="I6726" s="12">
        <v>246</v>
      </c>
      <c r="J6726" s="12">
        <v>0</v>
      </c>
      <c r="K6726" s="12">
        <v>0</v>
      </c>
      <c r="L6726" s="12">
        <v>0</v>
      </c>
      <c r="M6726" s="12">
        <v>0</v>
      </c>
      <c r="N6726" s="12">
        <v>0</v>
      </c>
    </row>
    <row r="6727" spans="1:14">
      <c r="A6727" s="20"/>
    </row>
    <row r="6728" spans="1:14">
      <c r="A6728" s="20" t="s">
        <v>1700</v>
      </c>
      <c r="B6728" s="12">
        <v>100</v>
      </c>
      <c r="C6728" s="12">
        <v>100</v>
      </c>
      <c r="D6728" s="12" t="s">
        <v>525</v>
      </c>
      <c r="E6728" s="12">
        <v>100</v>
      </c>
      <c r="F6728" s="73">
        <v>20</v>
      </c>
      <c r="G6728" s="73">
        <v>15</v>
      </c>
      <c r="H6728" s="12">
        <v>0</v>
      </c>
      <c r="I6728" s="12">
        <v>246</v>
      </c>
      <c r="J6728" s="12">
        <v>0</v>
      </c>
      <c r="K6728" s="12">
        <v>0</v>
      </c>
      <c r="L6728" s="12">
        <v>0</v>
      </c>
      <c r="M6728" s="12">
        <v>0</v>
      </c>
      <c r="N6728" s="12">
        <v>0</v>
      </c>
    </row>
    <row r="6729" spans="1:14">
      <c r="A6729" s="20" t="s">
        <v>1701</v>
      </c>
      <c r="B6729" s="12">
        <v>100</v>
      </c>
      <c r="C6729" s="12">
        <v>100</v>
      </c>
      <c r="D6729" s="12" t="s">
        <v>523</v>
      </c>
      <c r="E6729" s="12">
        <v>100</v>
      </c>
      <c r="F6729" s="73">
        <v>20</v>
      </c>
      <c r="G6729" s="73">
        <v>15</v>
      </c>
      <c r="H6729" s="12">
        <v>0</v>
      </c>
      <c r="I6729" s="12">
        <v>246</v>
      </c>
      <c r="J6729" s="12">
        <v>0</v>
      </c>
      <c r="K6729" s="12">
        <v>0</v>
      </c>
      <c r="L6729" s="12">
        <v>0</v>
      </c>
      <c r="M6729" s="12">
        <v>0</v>
      </c>
      <c r="N6729" s="12">
        <v>0</v>
      </c>
    </row>
    <row r="6730" spans="1:14">
      <c r="A6730" s="20" t="s">
        <v>1701</v>
      </c>
      <c r="B6730" s="12">
        <v>100</v>
      </c>
      <c r="C6730" s="12">
        <v>100</v>
      </c>
      <c r="D6730" s="12" t="s">
        <v>521</v>
      </c>
      <c r="E6730" s="12">
        <v>100</v>
      </c>
      <c r="F6730" s="73">
        <v>20</v>
      </c>
      <c r="G6730" s="73">
        <v>15</v>
      </c>
      <c r="H6730" s="12">
        <v>0</v>
      </c>
      <c r="I6730" s="12">
        <v>246</v>
      </c>
      <c r="J6730" s="12">
        <v>0</v>
      </c>
      <c r="K6730" s="12">
        <v>0</v>
      </c>
      <c r="L6730" s="12">
        <v>0</v>
      </c>
      <c r="M6730" s="12">
        <v>0</v>
      </c>
      <c r="N6730" s="12">
        <v>0</v>
      </c>
    </row>
    <row r="6731" spans="1:14">
      <c r="A6731" s="20" t="s">
        <v>1701</v>
      </c>
      <c r="B6731" s="12">
        <v>100</v>
      </c>
      <c r="C6731" s="12">
        <v>100</v>
      </c>
      <c r="D6731" s="12" t="s">
        <v>527</v>
      </c>
      <c r="E6731" s="12">
        <v>100</v>
      </c>
      <c r="F6731" s="73">
        <v>20</v>
      </c>
      <c r="G6731" s="73">
        <v>15</v>
      </c>
      <c r="H6731" s="12">
        <v>0</v>
      </c>
      <c r="I6731" s="12">
        <v>246</v>
      </c>
      <c r="J6731" s="12">
        <v>0</v>
      </c>
      <c r="K6731" s="12">
        <v>0</v>
      </c>
      <c r="L6731" s="12">
        <v>0</v>
      </c>
      <c r="M6731" s="12">
        <v>0</v>
      </c>
      <c r="N6731" s="12">
        <v>0</v>
      </c>
    </row>
    <row r="6732" spans="1:14">
      <c r="A6732" s="20" t="s">
        <v>1700</v>
      </c>
      <c r="B6732" s="12">
        <v>50</v>
      </c>
      <c r="C6732" s="12">
        <v>130</v>
      </c>
      <c r="D6732" s="12" t="s">
        <v>525</v>
      </c>
      <c r="E6732" s="12">
        <v>30</v>
      </c>
      <c r="F6732" s="73">
        <v>4</v>
      </c>
      <c r="G6732" s="73">
        <v>15</v>
      </c>
      <c r="H6732" s="12">
        <v>0</v>
      </c>
      <c r="I6732" s="12">
        <v>246</v>
      </c>
      <c r="J6732" s="12">
        <v>0</v>
      </c>
      <c r="K6732" s="12">
        <v>0</v>
      </c>
      <c r="L6732" s="12">
        <v>0</v>
      </c>
      <c r="M6732" s="12">
        <v>0</v>
      </c>
      <c r="N6732" s="12">
        <v>0</v>
      </c>
    </row>
    <row r="6733" spans="1:14">
      <c r="A6733" s="20" t="s">
        <v>1701</v>
      </c>
      <c r="B6733" s="12">
        <v>50</v>
      </c>
      <c r="C6733" s="12">
        <v>130</v>
      </c>
      <c r="D6733" s="12" t="s">
        <v>523</v>
      </c>
      <c r="E6733" s="12">
        <v>30</v>
      </c>
      <c r="F6733" s="73">
        <v>4</v>
      </c>
      <c r="G6733" s="73">
        <v>15</v>
      </c>
      <c r="H6733" s="12">
        <v>0</v>
      </c>
      <c r="I6733" s="12">
        <v>246</v>
      </c>
      <c r="J6733" s="12">
        <v>0</v>
      </c>
      <c r="K6733" s="12">
        <v>0</v>
      </c>
      <c r="L6733" s="12">
        <v>0</v>
      </c>
      <c r="M6733" s="12">
        <v>0</v>
      </c>
      <c r="N6733" s="12">
        <v>0</v>
      </c>
    </row>
    <row r="6734" spans="1:14">
      <c r="A6734" s="20" t="s">
        <v>1701</v>
      </c>
      <c r="B6734" s="12">
        <v>50</v>
      </c>
      <c r="C6734" s="12">
        <v>130</v>
      </c>
      <c r="D6734" s="12" t="s">
        <v>521</v>
      </c>
      <c r="E6734" s="12">
        <v>30</v>
      </c>
      <c r="F6734" s="73">
        <v>4</v>
      </c>
      <c r="G6734" s="73">
        <v>15</v>
      </c>
      <c r="H6734" s="12">
        <v>0</v>
      </c>
      <c r="I6734" s="12">
        <v>246</v>
      </c>
      <c r="J6734" s="12">
        <v>0</v>
      </c>
      <c r="K6734" s="12">
        <v>0</v>
      </c>
      <c r="L6734" s="12">
        <v>0</v>
      </c>
      <c r="M6734" s="12">
        <v>0</v>
      </c>
      <c r="N6734" s="12">
        <v>0</v>
      </c>
    </row>
    <row r="6735" spans="1:14">
      <c r="A6735" s="20" t="s">
        <v>1701</v>
      </c>
      <c r="B6735" s="12">
        <v>50</v>
      </c>
      <c r="C6735" s="12">
        <v>130</v>
      </c>
      <c r="D6735" s="12" t="s">
        <v>527</v>
      </c>
      <c r="E6735" s="12">
        <v>30</v>
      </c>
      <c r="F6735" s="73">
        <v>4</v>
      </c>
      <c r="G6735" s="73">
        <v>15</v>
      </c>
      <c r="H6735" s="12">
        <v>0</v>
      </c>
      <c r="I6735" s="12">
        <v>246</v>
      </c>
      <c r="J6735" s="12">
        <v>0</v>
      </c>
      <c r="K6735" s="12">
        <v>0</v>
      </c>
      <c r="L6735" s="12">
        <v>0</v>
      </c>
      <c r="M6735" s="12">
        <v>0</v>
      </c>
      <c r="N6735" s="12">
        <v>0</v>
      </c>
    </row>
    <row r="6736" spans="1:14">
      <c r="A6736" s="20" t="s">
        <v>1700</v>
      </c>
      <c r="B6736" s="12">
        <v>150</v>
      </c>
      <c r="C6736" s="12">
        <v>90</v>
      </c>
      <c r="D6736" s="12" t="s">
        <v>525</v>
      </c>
      <c r="E6736" s="12">
        <v>30</v>
      </c>
      <c r="F6736" s="73">
        <v>4</v>
      </c>
      <c r="G6736" s="73">
        <v>15</v>
      </c>
      <c r="H6736" s="12">
        <v>0</v>
      </c>
      <c r="I6736" s="12">
        <v>246</v>
      </c>
      <c r="J6736" s="12">
        <v>0</v>
      </c>
      <c r="K6736" s="12">
        <v>0</v>
      </c>
      <c r="L6736" s="12">
        <v>0</v>
      </c>
      <c r="M6736" s="12">
        <v>0</v>
      </c>
      <c r="N6736" s="12">
        <v>0</v>
      </c>
    </row>
    <row r="6737" spans="1:14">
      <c r="A6737" s="20" t="s">
        <v>1701</v>
      </c>
      <c r="B6737" s="12">
        <v>150</v>
      </c>
      <c r="C6737" s="12">
        <v>90</v>
      </c>
      <c r="D6737" s="12" t="s">
        <v>523</v>
      </c>
      <c r="E6737" s="12">
        <v>30</v>
      </c>
      <c r="F6737" s="73">
        <v>4</v>
      </c>
      <c r="G6737" s="73">
        <v>15</v>
      </c>
      <c r="H6737" s="12">
        <v>0</v>
      </c>
      <c r="I6737" s="12">
        <v>246</v>
      </c>
      <c r="J6737" s="12">
        <v>0</v>
      </c>
      <c r="K6737" s="12">
        <v>0</v>
      </c>
      <c r="L6737" s="12">
        <v>0</v>
      </c>
      <c r="M6737" s="12">
        <v>0</v>
      </c>
      <c r="N6737" s="12">
        <v>0</v>
      </c>
    </row>
    <row r="6738" spans="1:14">
      <c r="A6738" s="20" t="s">
        <v>1701</v>
      </c>
      <c r="B6738" s="12">
        <v>150</v>
      </c>
      <c r="C6738" s="12">
        <v>90</v>
      </c>
      <c r="D6738" s="12" t="s">
        <v>521</v>
      </c>
      <c r="E6738" s="12">
        <v>30</v>
      </c>
      <c r="F6738" s="73">
        <v>4</v>
      </c>
      <c r="G6738" s="73">
        <v>15</v>
      </c>
      <c r="H6738" s="12">
        <v>0</v>
      </c>
      <c r="I6738" s="12">
        <v>246</v>
      </c>
      <c r="J6738" s="12">
        <v>0</v>
      </c>
      <c r="K6738" s="12">
        <v>0</v>
      </c>
      <c r="L6738" s="12">
        <v>0</v>
      </c>
      <c r="M6738" s="12">
        <v>0</v>
      </c>
      <c r="N6738" s="12">
        <v>0</v>
      </c>
    </row>
    <row r="6739" spans="1:14">
      <c r="A6739" s="20" t="s">
        <v>1701</v>
      </c>
      <c r="B6739" s="12">
        <v>150</v>
      </c>
      <c r="C6739" s="12">
        <v>90</v>
      </c>
      <c r="D6739" s="12" t="s">
        <v>527</v>
      </c>
      <c r="E6739" s="12">
        <v>30</v>
      </c>
      <c r="F6739" s="73">
        <v>4</v>
      </c>
      <c r="G6739" s="73">
        <v>15</v>
      </c>
      <c r="H6739" s="12">
        <v>0</v>
      </c>
      <c r="I6739" s="12">
        <v>246</v>
      </c>
      <c r="J6739" s="12">
        <v>0</v>
      </c>
      <c r="K6739" s="12">
        <v>0</v>
      </c>
      <c r="L6739" s="12">
        <v>0</v>
      </c>
      <c r="M6739" s="12">
        <v>0</v>
      </c>
      <c r="N6739" s="12">
        <v>0</v>
      </c>
    </row>
    <row r="6740" spans="1:14">
      <c r="A6740" s="20" t="s">
        <v>1700</v>
      </c>
      <c r="B6740" s="12">
        <v>40</v>
      </c>
      <c r="C6740" s="12">
        <v>30</v>
      </c>
      <c r="D6740" s="12" t="s">
        <v>525</v>
      </c>
      <c r="E6740" s="12">
        <v>30</v>
      </c>
      <c r="F6740" s="73">
        <v>4</v>
      </c>
      <c r="G6740" s="73">
        <v>15</v>
      </c>
      <c r="H6740" s="12">
        <v>0</v>
      </c>
      <c r="I6740" s="12">
        <v>246</v>
      </c>
      <c r="J6740" s="12">
        <v>0</v>
      </c>
      <c r="K6740" s="12">
        <v>0</v>
      </c>
      <c r="L6740" s="12">
        <v>0</v>
      </c>
      <c r="M6740" s="12">
        <v>0</v>
      </c>
      <c r="N6740" s="12">
        <v>0</v>
      </c>
    </row>
    <row r="6741" spans="1:14">
      <c r="A6741" s="20" t="s">
        <v>1701</v>
      </c>
      <c r="B6741" s="12">
        <v>40</v>
      </c>
      <c r="C6741" s="12">
        <v>30</v>
      </c>
      <c r="D6741" s="12" t="s">
        <v>523</v>
      </c>
      <c r="E6741" s="12">
        <v>30</v>
      </c>
      <c r="F6741" s="73">
        <v>4</v>
      </c>
      <c r="G6741" s="73">
        <v>15</v>
      </c>
      <c r="H6741" s="12">
        <v>0</v>
      </c>
      <c r="I6741" s="12">
        <v>246</v>
      </c>
      <c r="J6741" s="12">
        <v>0</v>
      </c>
      <c r="K6741" s="12">
        <v>0</v>
      </c>
      <c r="L6741" s="12">
        <v>0</v>
      </c>
      <c r="M6741" s="12">
        <v>0</v>
      </c>
      <c r="N6741" s="12">
        <v>0</v>
      </c>
    </row>
    <row r="6742" spans="1:14">
      <c r="A6742" s="20" t="s">
        <v>1701</v>
      </c>
      <c r="B6742" s="12">
        <v>40</v>
      </c>
      <c r="C6742" s="12">
        <v>30</v>
      </c>
      <c r="D6742" s="12" t="s">
        <v>521</v>
      </c>
      <c r="E6742" s="12">
        <v>30</v>
      </c>
      <c r="F6742" s="73">
        <v>4</v>
      </c>
      <c r="G6742" s="73">
        <v>15</v>
      </c>
      <c r="H6742" s="12">
        <v>0</v>
      </c>
      <c r="I6742" s="12">
        <v>246</v>
      </c>
      <c r="J6742" s="12">
        <v>0</v>
      </c>
      <c r="K6742" s="12">
        <v>0</v>
      </c>
      <c r="L6742" s="12">
        <v>0</v>
      </c>
      <c r="M6742" s="12">
        <v>0</v>
      </c>
      <c r="N6742" s="12">
        <v>0</v>
      </c>
    </row>
    <row r="6743" spans="1:14">
      <c r="A6743" s="20" t="s">
        <v>1701</v>
      </c>
      <c r="B6743" s="12">
        <v>40</v>
      </c>
      <c r="C6743" s="12">
        <v>30</v>
      </c>
      <c r="D6743" s="12" t="s">
        <v>527</v>
      </c>
      <c r="E6743" s="12">
        <v>30</v>
      </c>
      <c r="F6743" s="73">
        <v>4</v>
      </c>
      <c r="G6743" s="73">
        <v>15</v>
      </c>
      <c r="H6743" s="12">
        <v>0</v>
      </c>
      <c r="I6743" s="12">
        <v>246</v>
      </c>
      <c r="J6743" s="12">
        <v>0</v>
      </c>
      <c r="K6743" s="12">
        <v>0</v>
      </c>
      <c r="L6743" s="12">
        <v>0</v>
      </c>
      <c r="M6743" s="12">
        <v>0</v>
      </c>
      <c r="N6743" s="12">
        <v>0</v>
      </c>
    </row>
    <row r="6744" spans="1:14">
      <c r="A6744" s="20" t="s">
        <v>1700</v>
      </c>
      <c r="B6744" s="12">
        <v>158</v>
      </c>
      <c r="C6744" s="12">
        <v>36</v>
      </c>
      <c r="D6744" s="12" t="s">
        <v>525</v>
      </c>
      <c r="E6744" s="12">
        <v>30</v>
      </c>
      <c r="F6744" s="73">
        <v>4</v>
      </c>
      <c r="G6744" s="73">
        <v>15</v>
      </c>
      <c r="H6744" s="12">
        <v>0</v>
      </c>
      <c r="I6744" s="12">
        <v>246</v>
      </c>
      <c r="J6744" s="12">
        <v>0</v>
      </c>
      <c r="K6744" s="12">
        <v>0</v>
      </c>
      <c r="L6744" s="12">
        <v>0</v>
      </c>
      <c r="M6744" s="12">
        <v>0</v>
      </c>
      <c r="N6744" s="12">
        <v>0</v>
      </c>
    </row>
    <row r="6745" spans="1:14">
      <c r="A6745" s="20" t="s">
        <v>1701</v>
      </c>
      <c r="B6745" s="12">
        <v>158</v>
      </c>
      <c r="C6745" s="12">
        <v>36</v>
      </c>
      <c r="D6745" s="12" t="s">
        <v>523</v>
      </c>
      <c r="E6745" s="12">
        <v>30</v>
      </c>
      <c r="F6745" s="73">
        <v>4</v>
      </c>
      <c r="G6745" s="73">
        <v>15</v>
      </c>
      <c r="H6745" s="12">
        <v>0</v>
      </c>
      <c r="I6745" s="12">
        <v>246</v>
      </c>
      <c r="J6745" s="12">
        <v>0</v>
      </c>
      <c r="K6745" s="12">
        <v>0</v>
      </c>
      <c r="L6745" s="12">
        <v>0</v>
      </c>
      <c r="M6745" s="12">
        <v>0</v>
      </c>
      <c r="N6745" s="12">
        <v>0</v>
      </c>
    </row>
    <row r="6746" spans="1:14">
      <c r="A6746" s="20" t="s">
        <v>1701</v>
      </c>
      <c r="B6746" s="12">
        <v>158</v>
      </c>
      <c r="C6746" s="12">
        <v>36</v>
      </c>
      <c r="D6746" s="12" t="s">
        <v>521</v>
      </c>
      <c r="E6746" s="12">
        <v>30</v>
      </c>
      <c r="F6746" s="73">
        <v>4</v>
      </c>
      <c r="G6746" s="73">
        <v>15</v>
      </c>
      <c r="H6746" s="12">
        <v>0</v>
      </c>
      <c r="I6746" s="12">
        <v>246</v>
      </c>
      <c r="J6746" s="12">
        <v>0</v>
      </c>
      <c r="K6746" s="12">
        <v>0</v>
      </c>
      <c r="L6746" s="12">
        <v>0</v>
      </c>
      <c r="M6746" s="12">
        <v>0</v>
      </c>
      <c r="N6746" s="12">
        <v>0</v>
      </c>
    </row>
    <row r="6747" spans="1:14">
      <c r="A6747" s="20" t="s">
        <v>1701</v>
      </c>
      <c r="B6747" s="12">
        <v>158</v>
      </c>
      <c r="C6747" s="12">
        <v>36</v>
      </c>
      <c r="D6747" s="12" t="s">
        <v>527</v>
      </c>
      <c r="E6747" s="12">
        <v>30</v>
      </c>
      <c r="F6747" s="73">
        <v>4</v>
      </c>
      <c r="G6747" s="73">
        <v>15</v>
      </c>
      <c r="H6747" s="12">
        <v>0</v>
      </c>
      <c r="I6747" s="12">
        <v>246</v>
      </c>
      <c r="J6747" s="12">
        <v>0</v>
      </c>
      <c r="K6747" s="12">
        <v>0</v>
      </c>
      <c r="L6747" s="12">
        <v>0</v>
      </c>
      <c r="M6747" s="12">
        <v>0</v>
      </c>
      <c r="N6747" s="12">
        <v>0</v>
      </c>
    </row>
    <row r="6749" spans="1:14">
      <c r="A6749" s="11" t="s">
        <v>1702</v>
      </c>
    </row>
    <row r="6750" spans="1:14">
      <c r="A6750" s="20" t="s">
        <v>1703</v>
      </c>
      <c r="B6750" s="12">
        <v>100</v>
      </c>
      <c r="C6750" s="12">
        <v>100</v>
      </c>
      <c r="D6750" s="12" t="s">
        <v>525</v>
      </c>
      <c r="E6750" s="12">
        <v>100</v>
      </c>
      <c r="F6750" s="73">
        <v>20</v>
      </c>
      <c r="G6750" s="73">
        <v>60</v>
      </c>
      <c r="H6750" s="12">
        <v>0</v>
      </c>
      <c r="I6750" s="12">
        <v>246</v>
      </c>
      <c r="J6750" s="12">
        <v>0</v>
      </c>
      <c r="K6750" s="12">
        <v>0</v>
      </c>
      <c r="L6750" s="12">
        <v>0</v>
      </c>
      <c r="M6750" s="12">
        <v>0</v>
      </c>
      <c r="N6750" s="12">
        <v>0</v>
      </c>
    </row>
    <row r="6751" spans="1:14">
      <c r="A6751" s="20" t="s">
        <v>1704</v>
      </c>
      <c r="B6751" s="12">
        <v>100</v>
      </c>
      <c r="C6751" s="12">
        <v>100</v>
      </c>
      <c r="D6751" s="12" t="s">
        <v>523</v>
      </c>
      <c r="E6751" s="12">
        <v>100</v>
      </c>
      <c r="F6751" s="73">
        <v>20</v>
      </c>
      <c r="G6751" s="73">
        <v>60</v>
      </c>
      <c r="H6751" s="12">
        <v>0</v>
      </c>
      <c r="I6751" s="12">
        <v>246</v>
      </c>
      <c r="J6751" s="12">
        <v>0</v>
      </c>
      <c r="K6751" s="12">
        <v>0</v>
      </c>
      <c r="L6751" s="12">
        <v>0</v>
      </c>
      <c r="M6751" s="12">
        <v>0</v>
      </c>
      <c r="N6751" s="12">
        <v>0</v>
      </c>
    </row>
    <row r="6752" spans="1:14">
      <c r="A6752" s="20" t="s">
        <v>1704</v>
      </c>
      <c r="B6752" s="12">
        <v>100</v>
      </c>
      <c r="C6752" s="12">
        <v>100</v>
      </c>
      <c r="D6752" s="12" t="s">
        <v>521</v>
      </c>
      <c r="E6752" s="12">
        <v>100</v>
      </c>
      <c r="F6752" s="73">
        <v>20</v>
      </c>
      <c r="G6752" s="73">
        <v>60</v>
      </c>
      <c r="H6752" s="12">
        <v>0</v>
      </c>
      <c r="I6752" s="12">
        <v>246</v>
      </c>
      <c r="J6752" s="12">
        <v>0</v>
      </c>
      <c r="K6752" s="12">
        <v>0</v>
      </c>
      <c r="L6752" s="12">
        <v>0</v>
      </c>
      <c r="M6752" s="12">
        <v>0</v>
      </c>
      <c r="N6752" s="12">
        <v>0</v>
      </c>
    </row>
    <row r="6753" spans="1:14">
      <c r="A6753" s="20" t="s">
        <v>1704</v>
      </c>
      <c r="B6753" s="12">
        <v>100</v>
      </c>
      <c r="C6753" s="12">
        <v>100</v>
      </c>
      <c r="D6753" s="12" t="s">
        <v>527</v>
      </c>
      <c r="E6753" s="12">
        <v>100</v>
      </c>
      <c r="F6753" s="73">
        <v>20</v>
      </c>
      <c r="G6753" s="73">
        <v>60</v>
      </c>
      <c r="H6753" s="12">
        <v>0</v>
      </c>
      <c r="I6753" s="12">
        <v>246</v>
      </c>
      <c r="J6753" s="12">
        <v>0</v>
      </c>
      <c r="K6753" s="12">
        <v>0</v>
      </c>
      <c r="L6753" s="12">
        <v>0</v>
      </c>
      <c r="M6753" s="12">
        <v>0</v>
      </c>
      <c r="N6753" s="12">
        <v>0</v>
      </c>
    </row>
    <row r="6754" spans="1:14">
      <c r="A6754" s="20" t="s">
        <v>1704</v>
      </c>
      <c r="B6754" s="12">
        <v>100</v>
      </c>
      <c r="C6754" s="12">
        <v>100</v>
      </c>
      <c r="D6754" s="12" t="s">
        <v>524</v>
      </c>
      <c r="E6754" s="12">
        <v>100</v>
      </c>
      <c r="F6754" s="73">
        <v>2</v>
      </c>
      <c r="G6754" s="73">
        <v>60</v>
      </c>
      <c r="H6754" s="12">
        <v>0</v>
      </c>
      <c r="I6754" s="12">
        <v>246</v>
      </c>
      <c r="J6754" s="12">
        <v>0</v>
      </c>
      <c r="K6754" s="12">
        <v>0</v>
      </c>
      <c r="L6754" s="12">
        <v>0</v>
      </c>
      <c r="M6754" s="12">
        <v>0</v>
      </c>
      <c r="N6754" s="12">
        <v>0</v>
      </c>
    </row>
    <row r="6755" spans="1:14">
      <c r="A6755" s="20" t="s">
        <v>1704</v>
      </c>
      <c r="B6755" s="12">
        <v>100</v>
      </c>
      <c r="C6755" s="12">
        <v>100</v>
      </c>
      <c r="D6755" s="12" t="s">
        <v>522</v>
      </c>
      <c r="E6755" s="12">
        <v>100</v>
      </c>
      <c r="F6755" s="73">
        <v>2</v>
      </c>
      <c r="G6755" s="73">
        <v>60</v>
      </c>
      <c r="H6755" s="12">
        <v>0</v>
      </c>
      <c r="I6755" s="12">
        <v>246</v>
      </c>
      <c r="J6755" s="12">
        <v>0</v>
      </c>
      <c r="K6755" s="12">
        <v>0</v>
      </c>
      <c r="L6755" s="12">
        <v>0</v>
      </c>
      <c r="M6755" s="12">
        <v>0</v>
      </c>
      <c r="N6755" s="12">
        <v>0</v>
      </c>
    </row>
    <row r="6756" spans="1:14">
      <c r="A6756" s="20" t="s">
        <v>1704</v>
      </c>
      <c r="B6756" s="12">
        <v>100</v>
      </c>
      <c r="C6756" s="12">
        <v>100</v>
      </c>
      <c r="D6756" s="12" t="s">
        <v>520</v>
      </c>
      <c r="E6756" s="12">
        <v>100</v>
      </c>
      <c r="F6756" s="73">
        <v>2</v>
      </c>
      <c r="G6756" s="73">
        <v>60</v>
      </c>
      <c r="H6756" s="12">
        <v>0</v>
      </c>
      <c r="I6756" s="12">
        <v>246</v>
      </c>
      <c r="J6756" s="12">
        <v>0</v>
      </c>
      <c r="K6756" s="12">
        <v>0</v>
      </c>
      <c r="L6756" s="12">
        <v>0</v>
      </c>
      <c r="M6756" s="12">
        <v>0</v>
      </c>
      <c r="N6756" s="12">
        <v>0</v>
      </c>
    </row>
    <row r="6757" spans="1:14">
      <c r="A6757" s="20" t="s">
        <v>1704</v>
      </c>
      <c r="B6757" s="12">
        <v>100</v>
      </c>
      <c r="C6757" s="12">
        <v>100</v>
      </c>
      <c r="D6757" s="12" t="s">
        <v>526</v>
      </c>
      <c r="E6757" s="12">
        <v>100</v>
      </c>
      <c r="F6757" s="73">
        <v>2</v>
      </c>
      <c r="G6757" s="73">
        <v>60</v>
      </c>
      <c r="H6757" s="12">
        <v>0</v>
      </c>
      <c r="I6757" s="12">
        <v>246</v>
      </c>
      <c r="J6757" s="12">
        <v>0</v>
      </c>
      <c r="K6757" s="12">
        <v>0</v>
      </c>
      <c r="L6757" s="12">
        <v>0</v>
      </c>
      <c r="M6757" s="12">
        <v>0</v>
      </c>
      <c r="N6757" s="12">
        <v>0</v>
      </c>
    </row>
    <row r="6758" spans="1:14">
      <c r="A6758" s="20"/>
    </row>
    <row r="6759" spans="1:14">
      <c r="A6759" s="20" t="s">
        <v>1703</v>
      </c>
      <c r="B6759" s="12">
        <v>100</v>
      </c>
      <c r="C6759" s="12">
        <v>100</v>
      </c>
      <c r="D6759" s="12" t="s">
        <v>525</v>
      </c>
      <c r="E6759" s="12">
        <v>100</v>
      </c>
      <c r="F6759" s="73">
        <v>20</v>
      </c>
      <c r="G6759" s="73">
        <v>15</v>
      </c>
      <c r="H6759" s="12">
        <v>0</v>
      </c>
      <c r="I6759" s="12">
        <v>246</v>
      </c>
      <c r="J6759" s="12">
        <v>0</v>
      </c>
      <c r="K6759" s="12">
        <v>0</v>
      </c>
      <c r="L6759" s="12">
        <v>0</v>
      </c>
      <c r="M6759" s="12">
        <v>0</v>
      </c>
      <c r="N6759" s="12">
        <v>0</v>
      </c>
    </row>
    <row r="6760" spans="1:14">
      <c r="A6760" s="20" t="s">
        <v>1704</v>
      </c>
      <c r="B6760" s="12">
        <v>100</v>
      </c>
      <c r="C6760" s="12">
        <v>100</v>
      </c>
      <c r="D6760" s="12" t="s">
        <v>523</v>
      </c>
      <c r="E6760" s="12">
        <v>100</v>
      </c>
      <c r="F6760" s="73">
        <v>20</v>
      </c>
      <c r="G6760" s="73">
        <v>15</v>
      </c>
      <c r="H6760" s="12">
        <v>0</v>
      </c>
      <c r="I6760" s="12">
        <v>246</v>
      </c>
      <c r="J6760" s="12">
        <v>0</v>
      </c>
      <c r="K6760" s="12">
        <v>0</v>
      </c>
      <c r="L6760" s="12">
        <v>0</v>
      </c>
      <c r="M6760" s="12">
        <v>0</v>
      </c>
      <c r="N6760" s="12">
        <v>0</v>
      </c>
    </row>
    <row r="6761" spans="1:14">
      <c r="A6761" s="20" t="s">
        <v>1704</v>
      </c>
      <c r="B6761" s="12">
        <v>100</v>
      </c>
      <c r="C6761" s="12">
        <v>100</v>
      </c>
      <c r="D6761" s="12" t="s">
        <v>521</v>
      </c>
      <c r="E6761" s="12">
        <v>100</v>
      </c>
      <c r="F6761" s="73">
        <v>20</v>
      </c>
      <c r="G6761" s="73">
        <v>15</v>
      </c>
      <c r="H6761" s="12">
        <v>0</v>
      </c>
      <c r="I6761" s="12">
        <v>246</v>
      </c>
      <c r="J6761" s="12">
        <v>0</v>
      </c>
      <c r="K6761" s="12">
        <v>0</v>
      </c>
      <c r="L6761" s="12">
        <v>0</v>
      </c>
      <c r="M6761" s="12">
        <v>0</v>
      </c>
      <c r="N6761" s="12">
        <v>0</v>
      </c>
    </row>
    <row r="6762" spans="1:14">
      <c r="A6762" s="20" t="s">
        <v>1704</v>
      </c>
      <c r="B6762" s="12">
        <v>100</v>
      </c>
      <c r="C6762" s="12">
        <v>100</v>
      </c>
      <c r="D6762" s="12" t="s">
        <v>527</v>
      </c>
      <c r="E6762" s="12">
        <v>100</v>
      </c>
      <c r="F6762" s="73">
        <v>20</v>
      </c>
      <c r="G6762" s="73">
        <v>15</v>
      </c>
      <c r="H6762" s="12">
        <v>0</v>
      </c>
      <c r="I6762" s="12">
        <v>246</v>
      </c>
      <c r="J6762" s="12">
        <v>0</v>
      </c>
      <c r="K6762" s="12">
        <v>0</v>
      </c>
      <c r="L6762" s="12">
        <v>0</v>
      </c>
      <c r="M6762" s="12">
        <v>0</v>
      </c>
      <c r="N6762" s="12">
        <v>0</v>
      </c>
    </row>
    <row r="6763" spans="1:14">
      <c r="A6763" s="20" t="s">
        <v>1703</v>
      </c>
      <c r="B6763" s="12">
        <v>50</v>
      </c>
      <c r="C6763" s="12">
        <v>145</v>
      </c>
      <c r="D6763" s="12" t="s">
        <v>525</v>
      </c>
      <c r="E6763" s="12">
        <v>30</v>
      </c>
      <c r="F6763" s="73">
        <v>4</v>
      </c>
      <c r="G6763" s="73">
        <v>15</v>
      </c>
      <c r="H6763" s="12">
        <v>0</v>
      </c>
      <c r="I6763" s="12">
        <v>246</v>
      </c>
      <c r="J6763" s="12">
        <v>0</v>
      </c>
      <c r="K6763" s="12">
        <v>0</v>
      </c>
      <c r="L6763" s="12">
        <v>0</v>
      </c>
      <c r="M6763" s="12">
        <v>0</v>
      </c>
      <c r="N6763" s="12">
        <v>0</v>
      </c>
    </row>
    <row r="6764" spans="1:14">
      <c r="A6764" s="20" t="s">
        <v>1704</v>
      </c>
      <c r="B6764" s="12">
        <v>50</v>
      </c>
      <c r="C6764" s="12">
        <v>145</v>
      </c>
      <c r="D6764" s="12" t="s">
        <v>523</v>
      </c>
      <c r="E6764" s="12">
        <v>30</v>
      </c>
      <c r="F6764" s="73">
        <v>4</v>
      </c>
      <c r="G6764" s="73">
        <v>15</v>
      </c>
      <c r="H6764" s="12">
        <v>0</v>
      </c>
      <c r="I6764" s="12">
        <v>246</v>
      </c>
      <c r="J6764" s="12">
        <v>0</v>
      </c>
      <c r="K6764" s="12">
        <v>0</v>
      </c>
      <c r="L6764" s="12">
        <v>0</v>
      </c>
      <c r="M6764" s="12">
        <v>0</v>
      </c>
      <c r="N6764" s="12">
        <v>0</v>
      </c>
    </row>
    <row r="6765" spans="1:14">
      <c r="A6765" s="20" t="s">
        <v>1704</v>
      </c>
      <c r="B6765" s="12">
        <v>50</v>
      </c>
      <c r="C6765" s="12">
        <v>145</v>
      </c>
      <c r="D6765" s="12" t="s">
        <v>521</v>
      </c>
      <c r="E6765" s="12">
        <v>30</v>
      </c>
      <c r="F6765" s="73">
        <v>4</v>
      </c>
      <c r="G6765" s="73">
        <v>15</v>
      </c>
      <c r="H6765" s="12">
        <v>0</v>
      </c>
      <c r="I6765" s="12">
        <v>246</v>
      </c>
      <c r="J6765" s="12">
        <v>0</v>
      </c>
      <c r="K6765" s="12">
        <v>0</v>
      </c>
      <c r="L6765" s="12">
        <v>0</v>
      </c>
      <c r="M6765" s="12">
        <v>0</v>
      </c>
      <c r="N6765" s="12">
        <v>0</v>
      </c>
    </row>
    <row r="6766" spans="1:14">
      <c r="A6766" s="20" t="s">
        <v>1704</v>
      </c>
      <c r="B6766" s="12">
        <v>50</v>
      </c>
      <c r="C6766" s="12">
        <v>145</v>
      </c>
      <c r="D6766" s="12" t="s">
        <v>527</v>
      </c>
      <c r="E6766" s="12">
        <v>30</v>
      </c>
      <c r="F6766" s="73">
        <v>4</v>
      </c>
      <c r="G6766" s="73">
        <v>15</v>
      </c>
      <c r="H6766" s="12">
        <v>0</v>
      </c>
      <c r="I6766" s="12">
        <v>246</v>
      </c>
      <c r="J6766" s="12">
        <v>0</v>
      </c>
      <c r="K6766" s="12">
        <v>0</v>
      </c>
      <c r="L6766" s="12">
        <v>0</v>
      </c>
      <c r="M6766" s="12">
        <v>0</v>
      </c>
      <c r="N6766" s="12">
        <v>0</v>
      </c>
    </row>
    <row r="6767" spans="1:14">
      <c r="A6767" s="20" t="s">
        <v>1703</v>
      </c>
      <c r="B6767" s="12">
        <v>140</v>
      </c>
      <c r="C6767" s="12">
        <v>135</v>
      </c>
      <c r="D6767" s="12" t="s">
        <v>525</v>
      </c>
      <c r="E6767" s="12">
        <v>30</v>
      </c>
      <c r="F6767" s="73">
        <v>4</v>
      </c>
      <c r="G6767" s="73">
        <v>15</v>
      </c>
      <c r="H6767" s="12">
        <v>0</v>
      </c>
      <c r="I6767" s="12">
        <v>246</v>
      </c>
      <c r="J6767" s="12">
        <v>0</v>
      </c>
      <c r="K6767" s="12">
        <v>0</v>
      </c>
      <c r="L6767" s="12">
        <v>0</v>
      </c>
      <c r="M6767" s="12">
        <v>0</v>
      </c>
      <c r="N6767" s="12">
        <v>0</v>
      </c>
    </row>
    <row r="6768" spans="1:14">
      <c r="A6768" s="20" t="s">
        <v>1704</v>
      </c>
      <c r="B6768" s="12">
        <v>140</v>
      </c>
      <c r="C6768" s="12">
        <v>135</v>
      </c>
      <c r="D6768" s="12" t="s">
        <v>523</v>
      </c>
      <c r="E6768" s="12">
        <v>30</v>
      </c>
      <c r="F6768" s="73">
        <v>4</v>
      </c>
      <c r="G6768" s="73">
        <v>15</v>
      </c>
      <c r="H6768" s="12">
        <v>0</v>
      </c>
      <c r="I6768" s="12">
        <v>246</v>
      </c>
      <c r="J6768" s="12">
        <v>0</v>
      </c>
      <c r="K6768" s="12">
        <v>0</v>
      </c>
      <c r="L6768" s="12">
        <v>0</v>
      </c>
      <c r="M6768" s="12">
        <v>0</v>
      </c>
      <c r="N6768" s="12">
        <v>0</v>
      </c>
    </row>
    <row r="6769" spans="1:14">
      <c r="A6769" s="20" t="s">
        <v>1704</v>
      </c>
      <c r="B6769" s="12">
        <v>140</v>
      </c>
      <c r="C6769" s="12">
        <v>135</v>
      </c>
      <c r="D6769" s="12" t="s">
        <v>521</v>
      </c>
      <c r="E6769" s="12">
        <v>30</v>
      </c>
      <c r="F6769" s="73">
        <v>4</v>
      </c>
      <c r="G6769" s="73">
        <v>15</v>
      </c>
      <c r="H6769" s="12">
        <v>0</v>
      </c>
      <c r="I6769" s="12">
        <v>246</v>
      </c>
      <c r="J6769" s="12">
        <v>0</v>
      </c>
      <c r="K6769" s="12">
        <v>0</v>
      </c>
      <c r="L6769" s="12">
        <v>0</v>
      </c>
      <c r="M6769" s="12">
        <v>0</v>
      </c>
      <c r="N6769" s="12">
        <v>0</v>
      </c>
    </row>
    <row r="6770" spans="1:14">
      <c r="A6770" s="20" t="s">
        <v>1704</v>
      </c>
      <c r="B6770" s="12">
        <v>140</v>
      </c>
      <c r="C6770" s="12">
        <v>135</v>
      </c>
      <c r="D6770" s="12" t="s">
        <v>527</v>
      </c>
      <c r="E6770" s="12">
        <v>30</v>
      </c>
      <c r="F6770" s="73">
        <v>4</v>
      </c>
      <c r="G6770" s="73">
        <v>15</v>
      </c>
      <c r="H6770" s="12">
        <v>0</v>
      </c>
      <c r="I6770" s="12">
        <v>246</v>
      </c>
      <c r="J6770" s="12">
        <v>0</v>
      </c>
      <c r="K6770" s="12">
        <v>0</v>
      </c>
      <c r="L6770" s="12">
        <v>0</v>
      </c>
      <c r="M6770" s="12">
        <v>0</v>
      </c>
      <c r="N6770" s="12">
        <v>0</v>
      </c>
    </row>
    <row r="6771" spans="1:14">
      <c r="A6771" s="20" t="s">
        <v>1703</v>
      </c>
      <c r="B6771" s="12">
        <v>140</v>
      </c>
      <c r="C6771" s="12">
        <v>65</v>
      </c>
      <c r="D6771" s="12" t="s">
        <v>525</v>
      </c>
      <c r="E6771" s="12">
        <v>30</v>
      </c>
      <c r="F6771" s="73">
        <v>4</v>
      </c>
      <c r="G6771" s="73">
        <v>15</v>
      </c>
      <c r="H6771" s="12">
        <v>0</v>
      </c>
      <c r="I6771" s="12">
        <v>246</v>
      </c>
      <c r="J6771" s="12">
        <v>0</v>
      </c>
      <c r="K6771" s="12">
        <v>0</v>
      </c>
      <c r="L6771" s="12">
        <v>0</v>
      </c>
      <c r="M6771" s="12">
        <v>0</v>
      </c>
      <c r="N6771" s="12">
        <v>0</v>
      </c>
    </row>
    <row r="6772" spans="1:14">
      <c r="A6772" s="20" t="s">
        <v>1704</v>
      </c>
      <c r="B6772" s="12">
        <v>140</v>
      </c>
      <c r="C6772" s="12">
        <v>65</v>
      </c>
      <c r="D6772" s="12" t="s">
        <v>523</v>
      </c>
      <c r="E6772" s="12">
        <v>30</v>
      </c>
      <c r="F6772" s="73">
        <v>4</v>
      </c>
      <c r="G6772" s="73">
        <v>15</v>
      </c>
      <c r="H6772" s="12">
        <v>0</v>
      </c>
      <c r="I6772" s="12">
        <v>246</v>
      </c>
      <c r="J6772" s="12">
        <v>0</v>
      </c>
      <c r="K6772" s="12">
        <v>0</v>
      </c>
      <c r="L6772" s="12">
        <v>0</v>
      </c>
      <c r="M6772" s="12">
        <v>0</v>
      </c>
      <c r="N6772" s="12">
        <v>0</v>
      </c>
    </row>
    <row r="6773" spans="1:14">
      <c r="A6773" s="20" t="s">
        <v>1704</v>
      </c>
      <c r="B6773" s="12">
        <v>140</v>
      </c>
      <c r="C6773" s="12">
        <v>65</v>
      </c>
      <c r="D6773" s="12" t="s">
        <v>521</v>
      </c>
      <c r="E6773" s="12">
        <v>30</v>
      </c>
      <c r="F6773" s="73">
        <v>4</v>
      </c>
      <c r="G6773" s="73">
        <v>15</v>
      </c>
      <c r="H6773" s="12">
        <v>0</v>
      </c>
      <c r="I6773" s="12">
        <v>246</v>
      </c>
      <c r="J6773" s="12">
        <v>0</v>
      </c>
      <c r="K6773" s="12">
        <v>0</v>
      </c>
      <c r="L6773" s="12">
        <v>0</v>
      </c>
      <c r="M6773" s="12">
        <v>0</v>
      </c>
      <c r="N6773" s="12">
        <v>0</v>
      </c>
    </row>
    <row r="6774" spans="1:14">
      <c r="A6774" s="20" t="s">
        <v>1704</v>
      </c>
      <c r="B6774" s="12">
        <v>140</v>
      </c>
      <c r="C6774" s="12">
        <v>65</v>
      </c>
      <c r="D6774" s="12" t="s">
        <v>527</v>
      </c>
      <c r="E6774" s="12">
        <v>30</v>
      </c>
      <c r="F6774" s="73">
        <v>4</v>
      </c>
      <c r="G6774" s="73">
        <v>15</v>
      </c>
      <c r="H6774" s="12">
        <v>0</v>
      </c>
      <c r="I6774" s="12">
        <v>246</v>
      </c>
      <c r="J6774" s="12">
        <v>0</v>
      </c>
      <c r="K6774" s="12">
        <v>0</v>
      </c>
      <c r="L6774" s="12">
        <v>0</v>
      </c>
      <c r="M6774" s="12">
        <v>0</v>
      </c>
      <c r="N6774" s="12">
        <v>0</v>
      </c>
    </row>
    <row r="6775" spans="1:14">
      <c r="A6775" s="20" t="s">
        <v>1703</v>
      </c>
      <c r="B6775" s="12">
        <v>66</v>
      </c>
      <c r="C6775" s="12">
        <v>72</v>
      </c>
      <c r="D6775" s="12" t="s">
        <v>525</v>
      </c>
      <c r="E6775" s="12">
        <v>30</v>
      </c>
      <c r="F6775" s="73">
        <v>4</v>
      </c>
      <c r="G6775" s="73">
        <v>15</v>
      </c>
      <c r="H6775" s="12">
        <v>0</v>
      </c>
      <c r="I6775" s="12">
        <v>246</v>
      </c>
      <c r="J6775" s="12">
        <v>0</v>
      </c>
      <c r="K6775" s="12">
        <v>0</v>
      </c>
      <c r="L6775" s="12">
        <v>0</v>
      </c>
      <c r="M6775" s="12">
        <v>0</v>
      </c>
      <c r="N6775" s="12">
        <v>0</v>
      </c>
    </row>
    <row r="6776" spans="1:14">
      <c r="A6776" s="20" t="s">
        <v>1704</v>
      </c>
      <c r="B6776" s="12">
        <v>66</v>
      </c>
      <c r="C6776" s="12">
        <v>72</v>
      </c>
      <c r="D6776" s="12" t="s">
        <v>523</v>
      </c>
      <c r="E6776" s="12">
        <v>30</v>
      </c>
      <c r="F6776" s="73">
        <v>4</v>
      </c>
      <c r="G6776" s="73">
        <v>15</v>
      </c>
      <c r="H6776" s="12">
        <v>0</v>
      </c>
      <c r="I6776" s="12">
        <v>246</v>
      </c>
      <c r="J6776" s="12">
        <v>0</v>
      </c>
      <c r="K6776" s="12">
        <v>0</v>
      </c>
      <c r="L6776" s="12">
        <v>0</v>
      </c>
      <c r="M6776" s="12">
        <v>0</v>
      </c>
      <c r="N6776" s="12">
        <v>0</v>
      </c>
    </row>
    <row r="6777" spans="1:14">
      <c r="A6777" s="20" t="s">
        <v>1704</v>
      </c>
      <c r="B6777" s="12">
        <v>66</v>
      </c>
      <c r="C6777" s="12">
        <v>72</v>
      </c>
      <c r="D6777" s="12" t="s">
        <v>521</v>
      </c>
      <c r="E6777" s="12">
        <v>30</v>
      </c>
      <c r="F6777" s="73">
        <v>4</v>
      </c>
      <c r="G6777" s="73">
        <v>15</v>
      </c>
      <c r="H6777" s="12">
        <v>0</v>
      </c>
      <c r="I6777" s="12">
        <v>246</v>
      </c>
      <c r="J6777" s="12">
        <v>0</v>
      </c>
      <c r="K6777" s="12">
        <v>0</v>
      </c>
      <c r="L6777" s="12">
        <v>0</v>
      </c>
      <c r="M6777" s="12">
        <v>0</v>
      </c>
      <c r="N6777" s="12">
        <v>0</v>
      </c>
    </row>
    <row r="6778" spans="1:14">
      <c r="A6778" s="20" t="s">
        <v>1704</v>
      </c>
      <c r="B6778" s="12">
        <v>66</v>
      </c>
      <c r="C6778" s="12">
        <v>72</v>
      </c>
      <c r="D6778" s="12" t="s">
        <v>527</v>
      </c>
      <c r="E6778" s="12">
        <v>30</v>
      </c>
      <c r="F6778" s="73">
        <v>4</v>
      </c>
      <c r="G6778" s="73">
        <v>15</v>
      </c>
      <c r="H6778" s="12">
        <v>0</v>
      </c>
      <c r="I6778" s="12">
        <v>246</v>
      </c>
      <c r="J6778" s="12">
        <v>0</v>
      </c>
      <c r="K6778" s="12">
        <v>0</v>
      </c>
      <c r="L6778" s="12">
        <v>0</v>
      </c>
      <c r="M6778" s="12">
        <v>0</v>
      </c>
      <c r="N6778" s="12">
        <v>0</v>
      </c>
    </row>
    <row r="6780" spans="1:14">
      <c r="A6780" s="11" t="s">
        <v>1705</v>
      </c>
    </row>
    <row r="6781" spans="1:14">
      <c r="A6781" s="20" t="s">
        <v>1706</v>
      </c>
      <c r="B6781" s="12">
        <v>150</v>
      </c>
      <c r="C6781" s="12">
        <v>150</v>
      </c>
      <c r="D6781" s="12" t="s">
        <v>525</v>
      </c>
      <c r="E6781" s="12">
        <v>150</v>
      </c>
      <c r="F6781" s="73">
        <v>20</v>
      </c>
      <c r="G6781" s="73">
        <v>60</v>
      </c>
      <c r="H6781" s="12">
        <v>0</v>
      </c>
      <c r="I6781" s="12">
        <v>246</v>
      </c>
      <c r="J6781" s="12">
        <v>0</v>
      </c>
      <c r="K6781" s="12">
        <v>0</v>
      </c>
      <c r="L6781" s="12">
        <v>0</v>
      </c>
      <c r="M6781" s="12">
        <v>0</v>
      </c>
      <c r="N6781" s="12">
        <v>0</v>
      </c>
    </row>
    <row r="6782" spans="1:14">
      <c r="A6782" s="20" t="s">
        <v>1706</v>
      </c>
      <c r="B6782" s="12">
        <v>150</v>
      </c>
      <c r="C6782" s="12">
        <v>150</v>
      </c>
      <c r="D6782" s="12" t="s">
        <v>523</v>
      </c>
      <c r="E6782" s="12">
        <v>150</v>
      </c>
      <c r="F6782" s="73">
        <v>20</v>
      </c>
      <c r="G6782" s="73">
        <v>60</v>
      </c>
      <c r="H6782" s="12">
        <v>0</v>
      </c>
      <c r="I6782" s="12">
        <v>246</v>
      </c>
      <c r="J6782" s="12">
        <v>0</v>
      </c>
      <c r="K6782" s="12">
        <v>0</v>
      </c>
      <c r="L6782" s="12">
        <v>0</v>
      </c>
      <c r="M6782" s="12">
        <v>0</v>
      </c>
      <c r="N6782" s="12">
        <v>0</v>
      </c>
    </row>
    <row r="6783" spans="1:14">
      <c r="A6783" s="20" t="s">
        <v>1706</v>
      </c>
      <c r="B6783" s="12">
        <v>150</v>
      </c>
      <c r="C6783" s="12">
        <v>150</v>
      </c>
      <c r="D6783" s="12" t="s">
        <v>521</v>
      </c>
      <c r="E6783" s="12">
        <v>150</v>
      </c>
      <c r="F6783" s="73">
        <v>20</v>
      </c>
      <c r="G6783" s="73">
        <v>60</v>
      </c>
      <c r="H6783" s="12">
        <v>0</v>
      </c>
      <c r="I6783" s="12">
        <v>246</v>
      </c>
      <c r="J6783" s="12">
        <v>0</v>
      </c>
      <c r="K6783" s="12">
        <v>0</v>
      </c>
      <c r="L6783" s="12">
        <v>0</v>
      </c>
      <c r="M6783" s="12">
        <v>0</v>
      </c>
      <c r="N6783" s="12">
        <v>0</v>
      </c>
    </row>
    <row r="6784" spans="1:14">
      <c r="A6784" s="20" t="s">
        <v>1706</v>
      </c>
      <c r="B6784" s="12">
        <v>150</v>
      </c>
      <c r="C6784" s="12">
        <v>150</v>
      </c>
      <c r="D6784" s="12" t="s">
        <v>527</v>
      </c>
      <c r="E6784" s="12">
        <v>150</v>
      </c>
      <c r="F6784" s="73">
        <v>20</v>
      </c>
      <c r="G6784" s="73">
        <v>60</v>
      </c>
      <c r="H6784" s="12">
        <v>0</v>
      </c>
      <c r="I6784" s="12">
        <v>246</v>
      </c>
      <c r="J6784" s="12">
        <v>0</v>
      </c>
      <c r="K6784" s="12">
        <v>0</v>
      </c>
      <c r="L6784" s="12">
        <v>0</v>
      </c>
      <c r="M6784" s="12">
        <v>0</v>
      </c>
      <c r="N6784" s="12">
        <v>0</v>
      </c>
    </row>
    <row r="6785" spans="1:14">
      <c r="A6785" s="20" t="s">
        <v>1706</v>
      </c>
      <c r="B6785" s="12">
        <v>150</v>
      </c>
      <c r="C6785" s="12">
        <v>150</v>
      </c>
      <c r="D6785" s="12" t="s">
        <v>524</v>
      </c>
      <c r="E6785" s="12">
        <v>150</v>
      </c>
      <c r="F6785" s="73">
        <v>2</v>
      </c>
      <c r="G6785" s="73">
        <v>60</v>
      </c>
      <c r="H6785" s="12">
        <v>0</v>
      </c>
      <c r="I6785" s="12">
        <v>246</v>
      </c>
      <c r="J6785" s="12">
        <v>0</v>
      </c>
      <c r="K6785" s="12">
        <v>0</v>
      </c>
      <c r="L6785" s="12">
        <v>0</v>
      </c>
      <c r="M6785" s="12">
        <v>0</v>
      </c>
      <c r="N6785" s="12">
        <v>0</v>
      </c>
    </row>
    <row r="6786" spans="1:14">
      <c r="A6786" s="20" t="s">
        <v>1706</v>
      </c>
      <c r="B6786" s="12">
        <v>150</v>
      </c>
      <c r="C6786" s="12">
        <v>150</v>
      </c>
      <c r="D6786" s="12" t="s">
        <v>522</v>
      </c>
      <c r="E6786" s="12">
        <v>150</v>
      </c>
      <c r="F6786" s="73">
        <v>2</v>
      </c>
      <c r="G6786" s="73">
        <v>60</v>
      </c>
      <c r="H6786" s="12">
        <v>0</v>
      </c>
      <c r="I6786" s="12">
        <v>246</v>
      </c>
      <c r="J6786" s="12">
        <v>0</v>
      </c>
      <c r="K6786" s="12">
        <v>0</v>
      </c>
      <c r="L6786" s="12">
        <v>0</v>
      </c>
      <c r="M6786" s="12">
        <v>0</v>
      </c>
      <c r="N6786" s="12">
        <v>0</v>
      </c>
    </row>
    <row r="6787" spans="1:14">
      <c r="A6787" s="20" t="s">
        <v>1707</v>
      </c>
      <c r="B6787" s="12">
        <v>150</v>
      </c>
      <c r="C6787" s="12">
        <v>150</v>
      </c>
      <c r="D6787" s="12" t="s">
        <v>520</v>
      </c>
      <c r="E6787" s="12">
        <v>150</v>
      </c>
      <c r="F6787" s="73">
        <v>2</v>
      </c>
      <c r="G6787" s="73">
        <v>60</v>
      </c>
      <c r="H6787" s="12">
        <v>0</v>
      </c>
      <c r="I6787" s="12">
        <v>246</v>
      </c>
      <c r="J6787" s="12">
        <v>0</v>
      </c>
      <c r="K6787" s="12">
        <v>0</v>
      </c>
      <c r="L6787" s="12">
        <v>0</v>
      </c>
      <c r="M6787" s="12">
        <v>0</v>
      </c>
      <c r="N6787" s="12">
        <v>0</v>
      </c>
    </row>
    <row r="6788" spans="1:14">
      <c r="A6788" s="20" t="s">
        <v>1706</v>
      </c>
      <c r="B6788" s="12">
        <v>150</v>
      </c>
      <c r="C6788" s="12">
        <v>150</v>
      </c>
      <c r="D6788" s="12" t="s">
        <v>526</v>
      </c>
      <c r="E6788" s="12">
        <v>150</v>
      </c>
      <c r="F6788" s="73">
        <v>2</v>
      </c>
      <c r="G6788" s="73">
        <v>60</v>
      </c>
      <c r="H6788" s="12">
        <v>0</v>
      </c>
      <c r="I6788" s="12">
        <v>246</v>
      </c>
      <c r="J6788" s="12">
        <v>0</v>
      </c>
      <c r="K6788" s="12">
        <v>0</v>
      </c>
      <c r="L6788" s="12">
        <v>0</v>
      </c>
      <c r="M6788" s="12">
        <v>0</v>
      </c>
      <c r="N6788" s="12">
        <v>0</v>
      </c>
    </row>
    <row r="6789" spans="1:14">
      <c r="A6789" s="20"/>
    </row>
    <row r="6790" spans="1:14">
      <c r="A6790" s="20" t="s">
        <v>1706</v>
      </c>
      <c r="B6790" s="12">
        <v>150</v>
      </c>
      <c r="C6790" s="12">
        <v>150</v>
      </c>
      <c r="D6790" s="12" t="s">
        <v>525</v>
      </c>
      <c r="E6790" s="12">
        <v>150</v>
      </c>
      <c r="F6790" s="73">
        <v>20</v>
      </c>
      <c r="G6790" s="73">
        <v>15</v>
      </c>
      <c r="H6790" s="12">
        <v>0</v>
      </c>
      <c r="I6790" s="12">
        <v>246</v>
      </c>
      <c r="J6790" s="12">
        <v>0</v>
      </c>
      <c r="K6790" s="12">
        <v>0</v>
      </c>
      <c r="L6790" s="12">
        <v>0</v>
      </c>
      <c r="M6790" s="12">
        <v>0</v>
      </c>
      <c r="N6790" s="12">
        <v>0</v>
      </c>
    </row>
    <row r="6791" spans="1:14">
      <c r="A6791" s="20" t="s">
        <v>1706</v>
      </c>
      <c r="B6791" s="12">
        <v>150</v>
      </c>
      <c r="C6791" s="12">
        <v>150</v>
      </c>
      <c r="D6791" s="12" t="s">
        <v>523</v>
      </c>
      <c r="E6791" s="12">
        <v>150</v>
      </c>
      <c r="F6791" s="73">
        <v>20</v>
      </c>
      <c r="G6791" s="73">
        <v>15</v>
      </c>
      <c r="H6791" s="12">
        <v>0</v>
      </c>
      <c r="I6791" s="12">
        <v>246</v>
      </c>
      <c r="J6791" s="12">
        <v>0</v>
      </c>
      <c r="K6791" s="12">
        <v>0</v>
      </c>
      <c r="L6791" s="12">
        <v>0</v>
      </c>
      <c r="M6791" s="12">
        <v>0</v>
      </c>
      <c r="N6791" s="12">
        <v>0</v>
      </c>
    </row>
    <row r="6792" spans="1:14">
      <c r="A6792" s="20" t="s">
        <v>1706</v>
      </c>
      <c r="B6792" s="12">
        <v>150</v>
      </c>
      <c r="C6792" s="12">
        <v>150</v>
      </c>
      <c r="D6792" s="12" t="s">
        <v>521</v>
      </c>
      <c r="E6792" s="12">
        <v>150</v>
      </c>
      <c r="F6792" s="73">
        <v>20</v>
      </c>
      <c r="G6792" s="73">
        <v>15</v>
      </c>
      <c r="H6792" s="12">
        <v>0</v>
      </c>
      <c r="I6792" s="12">
        <v>246</v>
      </c>
      <c r="J6792" s="12">
        <v>0</v>
      </c>
      <c r="K6792" s="12">
        <v>0</v>
      </c>
      <c r="L6792" s="12">
        <v>0</v>
      </c>
      <c r="M6792" s="12">
        <v>0</v>
      </c>
      <c r="N6792" s="12">
        <v>0</v>
      </c>
    </row>
    <row r="6793" spans="1:14">
      <c r="A6793" s="20" t="s">
        <v>1706</v>
      </c>
      <c r="B6793" s="12">
        <v>150</v>
      </c>
      <c r="C6793" s="12">
        <v>150</v>
      </c>
      <c r="D6793" s="12" t="s">
        <v>527</v>
      </c>
      <c r="E6793" s="12">
        <v>150</v>
      </c>
      <c r="F6793" s="73">
        <v>20</v>
      </c>
      <c r="G6793" s="73">
        <v>15</v>
      </c>
      <c r="H6793" s="12">
        <v>0</v>
      </c>
      <c r="I6793" s="12">
        <v>246</v>
      </c>
      <c r="J6793" s="12">
        <v>0</v>
      </c>
      <c r="K6793" s="12">
        <v>0</v>
      </c>
      <c r="L6793" s="12">
        <v>0</v>
      </c>
      <c r="M6793" s="12">
        <v>0</v>
      </c>
      <c r="N6793" s="12">
        <v>0</v>
      </c>
    </row>
    <row r="6794" spans="1:14">
      <c r="A6794" s="20" t="s">
        <v>1706</v>
      </c>
      <c r="B6794" s="12">
        <v>97</v>
      </c>
      <c r="C6794" s="12">
        <v>124</v>
      </c>
      <c r="D6794" s="12" t="s">
        <v>525</v>
      </c>
      <c r="E6794" s="12">
        <v>20</v>
      </c>
      <c r="F6794" s="73">
        <v>10</v>
      </c>
      <c r="G6794" s="73">
        <v>15</v>
      </c>
      <c r="H6794" s="12">
        <v>0</v>
      </c>
      <c r="I6794" s="12">
        <v>246</v>
      </c>
      <c r="J6794" s="12">
        <v>0</v>
      </c>
      <c r="K6794" s="12">
        <v>0</v>
      </c>
      <c r="L6794" s="12">
        <v>0</v>
      </c>
      <c r="M6794" s="12">
        <v>0</v>
      </c>
      <c r="N6794" s="12">
        <v>0</v>
      </c>
    </row>
    <row r="6795" spans="1:14">
      <c r="A6795" s="20" t="s">
        <v>1706</v>
      </c>
      <c r="B6795" s="12">
        <v>97</v>
      </c>
      <c r="C6795" s="12">
        <v>124</v>
      </c>
      <c r="D6795" s="12" t="s">
        <v>523</v>
      </c>
      <c r="E6795" s="12">
        <v>20</v>
      </c>
      <c r="F6795" s="73">
        <v>10</v>
      </c>
      <c r="G6795" s="73">
        <v>15</v>
      </c>
      <c r="H6795" s="12">
        <v>0</v>
      </c>
      <c r="I6795" s="12">
        <v>246</v>
      </c>
      <c r="J6795" s="12">
        <v>0</v>
      </c>
      <c r="K6795" s="12">
        <v>0</v>
      </c>
      <c r="L6795" s="12">
        <v>0</v>
      </c>
      <c r="M6795" s="12">
        <v>0</v>
      </c>
      <c r="N6795" s="12">
        <v>0</v>
      </c>
    </row>
    <row r="6796" spans="1:14">
      <c r="A6796" s="20" t="s">
        <v>1706</v>
      </c>
      <c r="B6796" s="12">
        <v>97</v>
      </c>
      <c r="C6796" s="12">
        <v>124</v>
      </c>
      <c r="D6796" s="12" t="s">
        <v>521</v>
      </c>
      <c r="E6796" s="12">
        <v>20</v>
      </c>
      <c r="F6796" s="73">
        <v>10</v>
      </c>
      <c r="G6796" s="73">
        <v>15</v>
      </c>
      <c r="H6796" s="12">
        <v>0</v>
      </c>
      <c r="I6796" s="12">
        <v>246</v>
      </c>
      <c r="J6796" s="12">
        <v>0</v>
      </c>
      <c r="K6796" s="12">
        <v>0</v>
      </c>
      <c r="L6796" s="12">
        <v>0</v>
      </c>
      <c r="M6796" s="12">
        <v>0</v>
      </c>
      <c r="N6796" s="12">
        <v>0</v>
      </c>
    </row>
    <row r="6797" spans="1:14">
      <c r="A6797" s="20" t="s">
        <v>1706</v>
      </c>
      <c r="B6797" s="12">
        <v>97</v>
      </c>
      <c r="C6797" s="12">
        <v>124</v>
      </c>
      <c r="D6797" s="12" t="s">
        <v>527</v>
      </c>
      <c r="E6797" s="12">
        <v>20</v>
      </c>
      <c r="F6797" s="73">
        <v>10</v>
      </c>
      <c r="G6797" s="73">
        <v>15</v>
      </c>
      <c r="H6797" s="12">
        <v>0</v>
      </c>
      <c r="I6797" s="12">
        <v>246</v>
      </c>
      <c r="J6797" s="12">
        <v>0</v>
      </c>
      <c r="K6797" s="12">
        <v>0</v>
      </c>
      <c r="L6797" s="12">
        <v>0</v>
      </c>
      <c r="M6797" s="12">
        <v>0</v>
      </c>
      <c r="N6797" s="12">
        <v>0</v>
      </c>
    </row>
    <row r="6798" spans="1:14">
      <c r="A6798" s="20" t="s">
        <v>1706</v>
      </c>
      <c r="B6798" s="12">
        <v>50</v>
      </c>
      <c r="C6798" s="12">
        <v>235</v>
      </c>
      <c r="D6798" s="12" t="s">
        <v>525</v>
      </c>
      <c r="E6798" s="12">
        <v>20</v>
      </c>
      <c r="F6798" s="73">
        <v>10</v>
      </c>
      <c r="G6798" s="73">
        <v>15</v>
      </c>
      <c r="H6798" s="12">
        <v>0</v>
      </c>
      <c r="I6798" s="12">
        <v>246</v>
      </c>
      <c r="J6798" s="12">
        <v>0</v>
      </c>
      <c r="K6798" s="12">
        <v>0</v>
      </c>
      <c r="L6798" s="12">
        <v>0</v>
      </c>
      <c r="M6798" s="12">
        <v>0</v>
      </c>
      <c r="N6798" s="12">
        <v>0</v>
      </c>
    </row>
    <row r="6799" spans="1:14">
      <c r="A6799" s="20" t="s">
        <v>1706</v>
      </c>
      <c r="B6799" s="12">
        <v>50</v>
      </c>
      <c r="C6799" s="12">
        <v>235</v>
      </c>
      <c r="D6799" s="12" t="s">
        <v>523</v>
      </c>
      <c r="E6799" s="12">
        <v>20</v>
      </c>
      <c r="F6799" s="73">
        <v>10</v>
      </c>
      <c r="G6799" s="73">
        <v>15</v>
      </c>
      <c r="H6799" s="12">
        <v>0</v>
      </c>
      <c r="I6799" s="12">
        <v>246</v>
      </c>
      <c r="J6799" s="12">
        <v>0</v>
      </c>
      <c r="K6799" s="12">
        <v>0</v>
      </c>
      <c r="L6799" s="12">
        <v>0</v>
      </c>
      <c r="M6799" s="12">
        <v>0</v>
      </c>
      <c r="N6799" s="12">
        <v>0</v>
      </c>
    </row>
    <row r="6800" spans="1:14">
      <c r="A6800" s="20" t="s">
        <v>1706</v>
      </c>
      <c r="B6800" s="12">
        <v>50</v>
      </c>
      <c r="C6800" s="12">
        <v>235</v>
      </c>
      <c r="D6800" s="12" t="s">
        <v>521</v>
      </c>
      <c r="E6800" s="12">
        <v>20</v>
      </c>
      <c r="F6800" s="73">
        <v>10</v>
      </c>
      <c r="G6800" s="73">
        <v>15</v>
      </c>
      <c r="H6800" s="12">
        <v>0</v>
      </c>
      <c r="I6800" s="12">
        <v>246</v>
      </c>
      <c r="J6800" s="12">
        <v>0</v>
      </c>
      <c r="K6800" s="12">
        <v>0</v>
      </c>
      <c r="L6800" s="12">
        <v>0</v>
      </c>
      <c r="M6800" s="12">
        <v>0</v>
      </c>
      <c r="N6800" s="12">
        <v>0</v>
      </c>
    </row>
    <row r="6801" spans="1:14">
      <c r="A6801" s="20" t="s">
        <v>1706</v>
      </c>
      <c r="B6801" s="12">
        <v>50</v>
      </c>
      <c r="C6801" s="12">
        <v>235</v>
      </c>
      <c r="D6801" s="12" t="s">
        <v>527</v>
      </c>
      <c r="E6801" s="12">
        <v>20</v>
      </c>
      <c r="F6801" s="73">
        <v>10</v>
      </c>
      <c r="G6801" s="73">
        <v>15</v>
      </c>
      <c r="H6801" s="12">
        <v>0</v>
      </c>
      <c r="I6801" s="12">
        <v>246</v>
      </c>
      <c r="J6801" s="12">
        <v>0</v>
      </c>
      <c r="K6801" s="12">
        <v>0</v>
      </c>
      <c r="L6801" s="12">
        <v>0</v>
      </c>
      <c r="M6801" s="12">
        <v>0</v>
      </c>
      <c r="N6801" s="12">
        <v>0</v>
      </c>
    </row>
    <row r="6802" spans="1:14">
      <c r="A6802" s="20" t="s">
        <v>1706</v>
      </c>
      <c r="B6802" s="12">
        <v>200</v>
      </c>
      <c r="C6802" s="12">
        <v>245</v>
      </c>
      <c r="D6802" s="12" t="s">
        <v>525</v>
      </c>
      <c r="E6802" s="12">
        <v>20</v>
      </c>
      <c r="F6802" s="73">
        <v>10</v>
      </c>
      <c r="G6802" s="73">
        <v>15</v>
      </c>
      <c r="H6802" s="12">
        <v>0</v>
      </c>
      <c r="I6802" s="12">
        <v>246</v>
      </c>
      <c r="J6802" s="12">
        <v>0</v>
      </c>
      <c r="K6802" s="12">
        <v>0</v>
      </c>
      <c r="L6802" s="12">
        <v>0</v>
      </c>
      <c r="M6802" s="12">
        <v>0</v>
      </c>
      <c r="N6802" s="12">
        <v>0</v>
      </c>
    </row>
    <row r="6803" spans="1:14">
      <c r="A6803" s="20" t="s">
        <v>1706</v>
      </c>
      <c r="B6803" s="12">
        <v>200</v>
      </c>
      <c r="C6803" s="12">
        <v>245</v>
      </c>
      <c r="D6803" s="12" t="s">
        <v>523</v>
      </c>
      <c r="E6803" s="12">
        <v>20</v>
      </c>
      <c r="F6803" s="73">
        <v>10</v>
      </c>
      <c r="G6803" s="73">
        <v>15</v>
      </c>
      <c r="H6803" s="12">
        <v>0</v>
      </c>
      <c r="I6803" s="12">
        <v>246</v>
      </c>
      <c r="J6803" s="12">
        <v>0</v>
      </c>
      <c r="K6803" s="12">
        <v>0</v>
      </c>
      <c r="L6803" s="12">
        <v>0</v>
      </c>
      <c r="M6803" s="12">
        <v>0</v>
      </c>
      <c r="N6803" s="12">
        <v>0</v>
      </c>
    </row>
    <row r="6804" spans="1:14">
      <c r="A6804" s="20" t="s">
        <v>1706</v>
      </c>
      <c r="B6804" s="12">
        <v>200</v>
      </c>
      <c r="C6804" s="12">
        <v>245</v>
      </c>
      <c r="D6804" s="12" t="s">
        <v>521</v>
      </c>
      <c r="E6804" s="12">
        <v>20</v>
      </c>
      <c r="F6804" s="73">
        <v>10</v>
      </c>
      <c r="G6804" s="73">
        <v>15</v>
      </c>
      <c r="H6804" s="12">
        <v>0</v>
      </c>
      <c r="I6804" s="12">
        <v>246</v>
      </c>
      <c r="J6804" s="12">
        <v>0</v>
      </c>
      <c r="K6804" s="12">
        <v>0</v>
      </c>
      <c r="L6804" s="12">
        <v>0</v>
      </c>
      <c r="M6804" s="12">
        <v>0</v>
      </c>
      <c r="N6804" s="12">
        <v>0</v>
      </c>
    </row>
    <row r="6805" spans="1:14">
      <c r="A6805" s="20" t="s">
        <v>1706</v>
      </c>
      <c r="B6805" s="12">
        <v>200</v>
      </c>
      <c r="C6805" s="12">
        <v>245</v>
      </c>
      <c r="D6805" s="12" t="s">
        <v>527</v>
      </c>
      <c r="E6805" s="12">
        <v>20</v>
      </c>
      <c r="F6805" s="73">
        <v>10</v>
      </c>
      <c r="G6805" s="73">
        <v>15</v>
      </c>
      <c r="H6805" s="12">
        <v>0</v>
      </c>
      <c r="I6805" s="12">
        <v>246</v>
      </c>
      <c r="J6805" s="12">
        <v>0</v>
      </c>
      <c r="K6805" s="12">
        <v>0</v>
      </c>
      <c r="L6805" s="12">
        <v>0</v>
      </c>
      <c r="M6805" s="12">
        <v>0</v>
      </c>
      <c r="N6805" s="12">
        <v>0</v>
      </c>
    </row>
    <row r="6806" spans="1:14">
      <c r="A6806" s="20" t="s">
        <v>1706</v>
      </c>
      <c r="B6806" s="12">
        <v>235</v>
      </c>
      <c r="C6806" s="12">
        <v>150</v>
      </c>
      <c r="D6806" s="12" t="s">
        <v>525</v>
      </c>
      <c r="E6806" s="12">
        <v>20</v>
      </c>
      <c r="F6806" s="73">
        <v>10</v>
      </c>
      <c r="G6806" s="73">
        <v>15</v>
      </c>
      <c r="H6806" s="12">
        <v>0</v>
      </c>
      <c r="I6806" s="12">
        <v>246</v>
      </c>
      <c r="J6806" s="12">
        <v>0</v>
      </c>
      <c r="K6806" s="12">
        <v>0</v>
      </c>
      <c r="L6806" s="12">
        <v>0</v>
      </c>
      <c r="M6806" s="12">
        <v>0</v>
      </c>
      <c r="N6806" s="12">
        <v>0</v>
      </c>
    </row>
    <row r="6807" spans="1:14">
      <c r="A6807" s="20" t="s">
        <v>1706</v>
      </c>
      <c r="B6807" s="12">
        <v>235</v>
      </c>
      <c r="C6807" s="12">
        <v>150</v>
      </c>
      <c r="D6807" s="12" t="s">
        <v>523</v>
      </c>
      <c r="E6807" s="12">
        <v>20</v>
      </c>
      <c r="F6807" s="73">
        <v>10</v>
      </c>
      <c r="G6807" s="73">
        <v>15</v>
      </c>
      <c r="H6807" s="12">
        <v>0</v>
      </c>
      <c r="I6807" s="12">
        <v>246</v>
      </c>
      <c r="J6807" s="12">
        <v>0</v>
      </c>
      <c r="K6807" s="12">
        <v>0</v>
      </c>
      <c r="L6807" s="12">
        <v>0</v>
      </c>
      <c r="M6807" s="12">
        <v>0</v>
      </c>
      <c r="N6807" s="12">
        <v>0</v>
      </c>
    </row>
    <row r="6808" spans="1:14">
      <c r="A6808" s="20" t="s">
        <v>1706</v>
      </c>
      <c r="B6808" s="12">
        <v>235</v>
      </c>
      <c r="C6808" s="12">
        <v>150</v>
      </c>
      <c r="D6808" s="12" t="s">
        <v>521</v>
      </c>
      <c r="E6808" s="12">
        <v>20</v>
      </c>
      <c r="F6808" s="73">
        <v>10</v>
      </c>
      <c r="G6808" s="73">
        <v>15</v>
      </c>
      <c r="H6808" s="12">
        <v>0</v>
      </c>
      <c r="I6808" s="12">
        <v>246</v>
      </c>
      <c r="J6808" s="12">
        <v>0</v>
      </c>
      <c r="K6808" s="12">
        <v>0</v>
      </c>
      <c r="L6808" s="12">
        <v>0</v>
      </c>
      <c r="M6808" s="12">
        <v>0</v>
      </c>
      <c r="N6808" s="12">
        <v>0</v>
      </c>
    </row>
    <row r="6809" spans="1:14">
      <c r="A6809" s="20" t="s">
        <v>1706</v>
      </c>
      <c r="B6809" s="12">
        <v>235</v>
      </c>
      <c r="C6809" s="12">
        <v>150</v>
      </c>
      <c r="D6809" s="12" t="s">
        <v>527</v>
      </c>
      <c r="E6809" s="12">
        <v>20</v>
      </c>
      <c r="F6809" s="73">
        <v>10</v>
      </c>
      <c r="G6809" s="73">
        <v>15</v>
      </c>
      <c r="H6809" s="12">
        <v>0</v>
      </c>
      <c r="I6809" s="12">
        <v>246</v>
      </c>
      <c r="J6809" s="12">
        <v>0</v>
      </c>
      <c r="K6809" s="12">
        <v>0</v>
      </c>
      <c r="L6809" s="12">
        <v>0</v>
      </c>
      <c r="M6809" s="12">
        <v>0</v>
      </c>
      <c r="N6809" s="12">
        <v>0</v>
      </c>
    </row>
    <row r="6810" spans="1:14">
      <c r="A6810" s="20" t="s">
        <v>1706</v>
      </c>
      <c r="B6810" s="12">
        <v>162</v>
      </c>
      <c r="C6810" s="12">
        <v>51</v>
      </c>
      <c r="D6810" s="12" t="s">
        <v>525</v>
      </c>
      <c r="E6810" s="12">
        <v>20</v>
      </c>
      <c r="F6810" s="73">
        <v>10</v>
      </c>
      <c r="G6810" s="73">
        <v>15</v>
      </c>
      <c r="H6810" s="12">
        <v>0</v>
      </c>
      <c r="I6810" s="12">
        <v>246</v>
      </c>
      <c r="J6810" s="12">
        <v>0</v>
      </c>
      <c r="K6810" s="12">
        <v>0</v>
      </c>
      <c r="L6810" s="12">
        <v>0</v>
      </c>
      <c r="M6810" s="12">
        <v>0</v>
      </c>
      <c r="N6810" s="12">
        <v>0</v>
      </c>
    </row>
    <row r="6811" spans="1:14">
      <c r="A6811" s="20" t="s">
        <v>1706</v>
      </c>
      <c r="B6811" s="12">
        <v>162</v>
      </c>
      <c r="C6811" s="12">
        <v>51</v>
      </c>
      <c r="D6811" s="12" t="s">
        <v>523</v>
      </c>
      <c r="E6811" s="12">
        <v>20</v>
      </c>
      <c r="F6811" s="73">
        <v>10</v>
      </c>
      <c r="G6811" s="73">
        <v>15</v>
      </c>
      <c r="H6811" s="12">
        <v>0</v>
      </c>
      <c r="I6811" s="12">
        <v>246</v>
      </c>
      <c r="J6811" s="12">
        <v>0</v>
      </c>
      <c r="K6811" s="12">
        <v>0</v>
      </c>
      <c r="L6811" s="12">
        <v>0</v>
      </c>
      <c r="M6811" s="12">
        <v>0</v>
      </c>
      <c r="N6811" s="12">
        <v>0</v>
      </c>
    </row>
    <row r="6812" spans="1:14">
      <c r="A6812" s="20" t="s">
        <v>1706</v>
      </c>
      <c r="B6812" s="12">
        <v>162</v>
      </c>
      <c r="C6812" s="12">
        <v>51</v>
      </c>
      <c r="D6812" s="12" t="s">
        <v>521</v>
      </c>
      <c r="E6812" s="12">
        <v>20</v>
      </c>
      <c r="F6812" s="73">
        <v>10</v>
      </c>
      <c r="G6812" s="73">
        <v>15</v>
      </c>
      <c r="H6812" s="12">
        <v>0</v>
      </c>
      <c r="I6812" s="12">
        <v>246</v>
      </c>
      <c r="J6812" s="12">
        <v>0</v>
      </c>
      <c r="K6812" s="12">
        <v>0</v>
      </c>
      <c r="L6812" s="12">
        <v>0</v>
      </c>
      <c r="M6812" s="12">
        <v>0</v>
      </c>
      <c r="N6812" s="12">
        <v>0</v>
      </c>
    </row>
    <row r="6813" spans="1:14">
      <c r="A6813" s="20" t="s">
        <v>1706</v>
      </c>
      <c r="B6813" s="12">
        <v>162</v>
      </c>
      <c r="C6813" s="12">
        <v>51</v>
      </c>
      <c r="D6813" s="12" t="s">
        <v>527</v>
      </c>
      <c r="E6813" s="12">
        <v>20</v>
      </c>
      <c r="F6813" s="73">
        <v>10</v>
      </c>
      <c r="G6813" s="73">
        <v>15</v>
      </c>
      <c r="H6813" s="12">
        <v>0</v>
      </c>
      <c r="I6813" s="12">
        <v>246</v>
      </c>
      <c r="J6813" s="12">
        <v>0</v>
      </c>
      <c r="K6813" s="12">
        <v>0</v>
      </c>
      <c r="L6813" s="12">
        <v>0</v>
      </c>
      <c r="M6813" s="12">
        <v>0</v>
      </c>
      <c r="N6813" s="12">
        <v>0</v>
      </c>
    </row>
    <row r="6814" spans="1:14">
      <c r="A6814" s="20" t="s">
        <v>1706</v>
      </c>
      <c r="B6814" s="12">
        <v>260</v>
      </c>
      <c r="C6814" s="12">
        <v>50</v>
      </c>
      <c r="D6814" s="12" t="s">
        <v>525</v>
      </c>
      <c r="E6814" s="12">
        <v>20</v>
      </c>
      <c r="F6814" s="73">
        <v>10</v>
      </c>
      <c r="G6814" s="73">
        <v>15</v>
      </c>
      <c r="H6814" s="12">
        <v>0</v>
      </c>
      <c r="I6814" s="12">
        <v>246</v>
      </c>
      <c r="J6814" s="12">
        <v>0</v>
      </c>
      <c r="K6814" s="12">
        <v>0</v>
      </c>
      <c r="L6814" s="12">
        <v>0</v>
      </c>
      <c r="M6814" s="12">
        <v>0</v>
      </c>
      <c r="N6814" s="12">
        <v>0</v>
      </c>
    </row>
    <row r="6815" spans="1:14">
      <c r="A6815" s="20" t="s">
        <v>1706</v>
      </c>
      <c r="B6815" s="12">
        <v>260</v>
      </c>
      <c r="C6815" s="12">
        <v>50</v>
      </c>
      <c r="D6815" s="12" t="s">
        <v>523</v>
      </c>
      <c r="E6815" s="12">
        <v>20</v>
      </c>
      <c r="F6815" s="73">
        <v>10</v>
      </c>
      <c r="G6815" s="73">
        <v>15</v>
      </c>
      <c r="H6815" s="12">
        <v>0</v>
      </c>
      <c r="I6815" s="12">
        <v>246</v>
      </c>
      <c r="J6815" s="12">
        <v>0</v>
      </c>
      <c r="K6815" s="12">
        <v>0</v>
      </c>
      <c r="L6815" s="12">
        <v>0</v>
      </c>
      <c r="M6815" s="12">
        <v>0</v>
      </c>
      <c r="N6815" s="12">
        <v>0</v>
      </c>
    </row>
    <row r="6816" spans="1:14">
      <c r="A6816" s="20" t="s">
        <v>1706</v>
      </c>
      <c r="B6816" s="12">
        <v>260</v>
      </c>
      <c r="C6816" s="12">
        <v>50</v>
      </c>
      <c r="D6816" s="12" t="s">
        <v>521</v>
      </c>
      <c r="E6816" s="12">
        <v>20</v>
      </c>
      <c r="F6816" s="73">
        <v>10</v>
      </c>
      <c r="G6816" s="73">
        <v>15</v>
      </c>
      <c r="H6816" s="12">
        <v>0</v>
      </c>
      <c r="I6816" s="12">
        <v>246</v>
      </c>
      <c r="J6816" s="12">
        <v>0</v>
      </c>
      <c r="K6816" s="12">
        <v>0</v>
      </c>
      <c r="L6816" s="12">
        <v>0</v>
      </c>
      <c r="M6816" s="12">
        <v>0</v>
      </c>
      <c r="N6816" s="12">
        <v>0</v>
      </c>
    </row>
    <row r="6817" spans="1:14">
      <c r="A6817" s="20" t="s">
        <v>1706</v>
      </c>
      <c r="B6817" s="12">
        <v>260</v>
      </c>
      <c r="C6817" s="12">
        <v>50</v>
      </c>
      <c r="D6817" s="12" t="s">
        <v>527</v>
      </c>
      <c r="E6817" s="12">
        <v>20</v>
      </c>
      <c r="F6817" s="73">
        <v>10</v>
      </c>
      <c r="G6817" s="73">
        <v>15</v>
      </c>
      <c r="H6817" s="12">
        <v>0</v>
      </c>
      <c r="I6817" s="12">
        <v>246</v>
      </c>
      <c r="J6817" s="12">
        <v>0</v>
      </c>
      <c r="K6817" s="12">
        <v>0</v>
      </c>
      <c r="L6817" s="12">
        <v>0</v>
      </c>
      <c r="M6817" s="12">
        <v>0</v>
      </c>
      <c r="N6817" s="12">
        <v>0</v>
      </c>
    </row>
    <row r="6818" spans="1:14">
      <c r="A6818" s="20" t="s">
        <v>1706</v>
      </c>
      <c r="B6818" s="12">
        <v>260</v>
      </c>
      <c r="C6818" s="12">
        <v>50</v>
      </c>
      <c r="D6818" s="12" t="s">
        <v>525</v>
      </c>
      <c r="E6818" s="12">
        <v>20</v>
      </c>
      <c r="F6818" s="73">
        <v>10</v>
      </c>
      <c r="G6818" s="73">
        <v>120</v>
      </c>
      <c r="H6818" s="12">
        <v>0</v>
      </c>
      <c r="I6818" s="12">
        <v>246</v>
      </c>
      <c r="J6818" s="12">
        <v>0</v>
      </c>
      <c r="K6818" s="12">
        <v>0</v>
      </c>
      <c r="L6818" s="12">
        <v>0</v>
      </c>
      <c r="M6818" s="12">
        <v>0</v>
      </c>
      <c r="N6818" s="12">
        <v>0</v>
      </c>
    </row>
    <row r="6819" spans="1:14">
      <c r="A6819" s="20" t="s">
        <v>1706</v>
      </c>
      <c r="B6819" s="12">
        <v>260</v>
      </c>
      <c r="C6819" s="12">
        <v>50</v>
      </c>
      <c r="D6819" s="12" t="s">
        <v>523</v>
      </c>
      <c r="E6819" s="12">
        <v>20</v>
      </c>
      <c r="F6819" s="73">
        <v>10</v>
      </c>
      <c r="G6819" s="73">
        <v>120</v>
      </c>
      <c r="H6819" s="12">
        <v>0</v>
      </c>
      <c r="I6819" s="12">
        <v>246</v>
      </c>
      <c r="J6819" s="12">
        <v>0</v>
      </c>
      <c r="K6819" s="12">
        <v>0</v>
      </c>
      <c r="L6819" s="12">
        <v>0</v>
      </c>
      <c r="M6819" s="12">
        <v>0</v>
      </c>
      <c r="N6819" s="12">
        <v>0</v>
      </c>
    </row>
    <row r="6820" spans="1:14">
      <c r="A6820" s="20" t="s">
        <v>1706</v>
      </c>
      <c r="B6820" s="12">
        <v>260</v>
      </c>
      <c r="C6820" s="12">
        <v>50</v>
      </c>
      <c r="D6820" s="12" t="s">
        <v>521</v>
      </c>
      <c r="E6820" s="12">
        <v>20</v>
      </c>
      <c r="F6820" s="73">
        <v>10</v>
      </c>
      <c r="G6820" s="73">
        <v>120</v>
      </c>
      <c r="H6820" s="12">
        <v>0</v>
      </c>
      <c r="I6820" s="12">
        <v>246</v>
      </c>
      <c r="J6820" s="12">
        <v>0</v>
      </c>
      <c r="K6820" s="12">
        <v>0</v>
      </c>
      <c r="L6820" s="12">
        <v>0</v>
      </c>
      <c r="M6820" s="12">
        <v>0</v>
      </c>
      <c r="N6820" s="12">
        <v>0</v>
      </c>
    </row>
    <row r="6821" spans="1:14">
      <c r="A6821" s="20" t="s">
        <v>1706</v>
      </c>
      <c r="B6821" s="12">
        <v>260</v>
      </c>
      <c r="C6821" s="12">
        <v>50</v>
      </c>
      <c r="D6821" s="12" t="s">
        <v>527</v>
      </c>
      <c r="E6821" s="12">
        <v>20</v>
      </c>
      <c r="F6821" s="73">
        <v>10</v>
      </c>
      <c r="G6821" s="73">
        <v>120</v>
      </c>
      <c r="H6821" s="12">
        <v>0</v>
      </c>
      <c r="I6821" s="12">
        <v>246</v>
      </c>
      <c r="J6821" s="12">
        <v>0</v>
      </c>
      <c r="K6821" s="12">
        <v>0</v>
      </c>
      <c r="L6821" s="12">
        <v>0</v>
      </c>
      <c r="M6821" s="12">
        <v>0</v>
      </c>
      <c r="N6821" s="12">
        <v>0</v>
      </c>
    </row>
    <row r="6822" spans="1:14" s="18" customFormat="1">
      <c r="A6822" s="17" t="s">
        <v>1706</v>
      </c>
      <c r="B6822" s="18">
        <v>260</v>
      </c>
      <c r="C6822" s="18">
        <v>50</v>
      </c>
      <c r="D6822" s="18" t="s">
        <v>1708</v>
      </c>
      <c r="E6822" s="18">
        <v>10</v>
      </c>
      <c r="F6822" s="29">
        <v>1</v>
      </c>
      <c r="G6822" s="29">
        <v>120</v>
      </c>
      <c r="H6822" s="18">
        <v>0</v>
      </c>
      <c r="I6822" s="18">
        <v>249</v>
      </c>
      <c r="J6822" s="18">
        <v>0</v>
      </c>
      <c r="K6822" s="18">
        <v>0</v>
      </c>
      <c r="L6822" s="12">
        <v>0</v>
      </c>
      <c r="M6822" s="12">
        <v>0</v>
      </c>
      <c r="N6822" s="12">
        <v>0</v>
      </c>
    </row>
    <row r="6824" spans="1:14">
      <c r="A6824" s="11" t="s">
        <v>1222</v>
      </c>
    </row>
    <row r="6825" spans="1:14">
      <c r="A6825" s="11" t="s">
        <v>1709</v>
      </c>
    </row>
    <row r="6826" spans="1:14">
      <c r="A6826" s="11" t="s">
        <v>1710</v>
      </c>
    </row>
    <row r="6827" spans="1:14">
      <c r="A6827" s="20" t="s">
        <v>1711</v>
      </c>
      <c r="B6827" s="12">
        <v>150</v>
      </c>
      <c r="C6827" s="12">
        <v>150</v>
      </c>
      <c r="D6827" s="12" t="s">
        <v>519</v>
      </c>
      <c r="E6827" s="12">
        <v>80</v>
      </c>
      <c r="F6827" s="73">
        <v>10</v>
      </c>
      <c r="G6827" s="73">
        <v>60</v>
      </c>
      <c r="H6827" s="12">
        <v>0</v>
      </c>
      <c r="I6827" s="12">
        <v>246</v>
      </c>
      <c r="J6827" s="12">
        <v>0</v>
      </c>
      <c r="K6827" s="12">
        <v>0</v>
      </c>
      <c r="L6827" s="12">
        <v>0</v>
      </c>
      <c r="M6827" s="12">
        <v>0</v>
      </c>
      <c r="N6827" s="12">
        <v>0</v>
      </c>
    </row>
    <row r="6828" spans="1:14">
      <c r="A6828" s="20" t="s">
        <v>1712</v>
      </c>
      <c r="B6828" s="12">
        <v>150</v>
      </c>
      <c r="C6828" s="12">
        <v>150</v>
      </c>
      <c r="D6828" s="12" t="s">
        <v>515</v>
      </c>
      <c r="E6828" s="12">
        <v>80</v>
      </c>
      <c r="F6828" s="73">
        <v>10</v>
      </c>
      <c r="G6828" s="73">
        <v>60</v>
      </c>
      <c r="H6828" s="12">
        <v>0</v>
      </c>
      <c r="I6828" s="12">
        <v>246</v>
      </c>
      <c r="J6828" s="12">
        <v>0</v>
      </c>
      <c r="K6828" s="12">
        <v>0</v>
      </c>
      <c r="L6828" s="12">
        <v>0</v>
      </c>
      <c r="M6828" s="12">
        <v>0</v>
      </c>
      <c r="N6828" s="12">
        <v>0</v>
      </c>
    </row>
    <row r="6829" spans="1:14">
      <c r="A6829" s="20" t="s">
        <v>1712</v>
      </c>
      <c r="B6829" s="12">
        <v>150</v>
      </c>
      <c r="C6829" s="12">
        <v>150</v>
      </c>
      <c r="D6829" s="12" t="s">
        <v>517</v>
      </c>
      <c r="E6829" s="12">
        <v>80</v>
      </c>
      <c r="F6829" s="73">
        <v>10</v>
      </c>
      <c r="G6829" s="73">
        <v>60</v>
      </c>
      <c r="H6829" s="12">
        <v>0</v>
      </c>
      <c r="I6829" s="12">
        <v>246</v>
      </c>
      <c r="J6829" s="12">
        <v>0</v>
      </c>
      <c r="K6829" s="12">
        <v>0</v>
      </c>
      <c r="L6829" s="12">
        <v>0</v>
      </c>
      <c r="M6829" s="12">
        <v>0</v>
      </c>
      <c r="N6829" s="12">
        <v>0</v>
      </c>
    </row>
    <row r="6830" spans="1:14">
      <c r="A6830" s="20" t="s">
        <v>1712</v>
      </c>
      <c r="B6830" s="12">
        <v>150</v>
      </c>
      <c r="C6830" s="12">
        <v>150</v>
      </c>
      <c r="D6830" s="12" t="s">
        <v>513</v>
      </c>
      <c r="E6830" s="12">
        <v>80</v>
      </c>
      <c r="F6830" s="73">
        <v>10</v>
      </c>
      <c r="G6830" s="73">
        <v>60</v>
      </c>
      <c r="H6830" s="12">
        <v>0</v>
      </c>
      <c r="I6830" s="12">
        <v>246</v>
      </c>
      <c r="J6830" s="12">
        <v>0</v>
      </c>
      <c r="K6830" s="12">
        <v>0</v>
      </c>
      <c r="L6830" s="12">
        <v>0</v>
      </c>
      <c r="M6830" s="12">
        <v>0</v>
      </c>
      <c r="N6830" s="12">
        <v>0</v>
      </c>
    </row>
    <row r="6831" spans="1:14">
      <c r="A6831" s="20" t="s">
        <v>1711</v>
      </c>
      <c r="B6831" s="12">
        <v>150</v>
      </c>
      <c r="C6831" s="12">
        <v>150</v>
      </c>
      <c r="D6831" s="12" t="s">
        <v>519</v>
      </c>
      <c r="E6831" s="12">
        <v>150</v>
      </c>
      <c r="F6831" s="73">
        <v>10</v>
      </c>
      <c r="G6831" s="73">
        <v>60</v>
      </c>
      <c r="H6831" s="12">
        <v>0</v>
      </c>
      <c r="I6831" s="12">
        <v>246</v>
      </c>
      <c r="J6831" s="12">
        <v>0</v>
      </c>
      <c r="K6831" s="12">
        <v>0</v>
      </c>
      <c r="L6831" s="12">
        <v>0</v>
      </c>
      <c r="M6831" s="12">
        <v>0</v>
      </c>
      <c r="N6831" s="12">
        <v>0</v>
      </c>
    </row>
    <row r="6832" spans="1:14">
      <c r="A6832" s="20" t="s">
        <v>1712</v>
      </c>
      <c r="B6832" s="12">
        <v>150</v>
      </c>
      <c r="C6832" s="12">
        <v>150</v>
      </c>
      <c r="D6832" s="12" t="s">
        <v>515</v>
      </c>
      <c r="E6832" s="12">
        <v>150</v>
      </c>
      <c r="F6832" s="73">
        <v>10</v>
      </c>
      <c r="G6832" s="73">
        <v>60</v>
      </c>
      <c r="H6832" s="12">
        <v>0</v>
      </c>
      <c r="I6832" s="12">
        <v>246</v>
      </c>
      <c r="J6832" s="12">
        <v>0</v>
      </c>
      <c r="K6832" s="12">
        <v>0</v>
      </c>
      <c r="L6832" s="12">
        <v>0</v>
      </c>
      <c r="M6832" s="12">
        <v>0</v>
      </c>
      <c r="N6832" s="12">
        <v>0</v>
      </c>
    </row>
    <row r="6833" spans="1:14">
      <c r="A6833" s="20" t="s">
        <v>1712</v>
      </c>
      <c r="B6833" s="12">
        <v>150</v>
      </c>
      <c r="C6833" s="12">
        <v>150</v>
      </c>
      <c r="D6833" s="12" t="s">
        <v>517</v>
      </c>
      <c r="E6833" s="12">
        <v>150</v>
      </c>
      <c r="F6833" s="73">
        <v>10</v>
      </c>
      <c r="G6833" s="73">
        <v>60</v>
      </c>
      <c r="H6833" s="12">
        <v>0</v>
      </c>
      <c r="I6833" s="12">
        <v>246</v>
      </c>
      <c r="J6833" s="12">
        <v>0</v>
      </c>
      <c r="K6833" s="12">
        <v>0</v>
      </c>
      <c r="L6833" s="12">
        <v>0</v>
      </c>
      <c r="M6833" s="12">
        <v>0</v>
      </c>
      <c r="N6833" s="12">
        <v>0</v>
      </c>
    </row>
    <row r="6834" spans="1:14">
      <c r="A6834" s="20" t="s">
        <v>1712</v>
      </c>
      <c r="B6834" s="12">
        <v>150</v>
      </c>
      <c r="C6834" s="12">
        <v>150</v>
      </c>
      <c r="D6834" s="12" t="s">
        <v>513</v>
      </c>
      <c r="E6834" s="12">
        <v>150</v>
      </c>
      <c r="F6834" s="73">
        <v>10</v>
      </c>
      <c r="G6834" s="73">
        <v>60</v>
      </c>
      <c r="H6834" s="12">
        <v>0</v>
      </c>
      <c r="I6834" s="12">
        <v>246</v>
      </c>
      <c r="J6834" s="12">
        <v>0</v>
      </c>
      <c r="K6834" s="12">
        <v>0</v>
      </c>
      <c r="L6834" s="12">
        <v>0</v>
      </c>
      <c r="M6834" s="12">
        <v>0</v>
      </c>
      <c r="N6834" s="12">
        <v>0</v>
      </c>
    </row>
    <row r="6835" spans="1:14">
      <c r="A6835" s="20" t="s">
        <v>1712</v>
      </c>
      <c r="B6835" s="12">
        <v>150</v>
      </c>
      <c r="C6835" s="12">
        <v>150</v>
      </c>
      <c r="D6835" s="12" t="s">
        <v>518</v>
      </c>
      <c r="E6835" s="12">
        <v>150</v>
      </c>
      <c r="F6835" s="73">
        <v>2</v>
      </c>
      <c r="G6835" s="73">
        <v>60</v>
      </c>
      <c r="H6835" s="12">
        <v>0</v>
      </c>
      <c r="I6835" s="12">
        <v>246</v>
      </c>
      <c r="J6835" s="12">
        <v>0</v>
      </c>
      <c r="K6835" s="12">
        <v>0</v>
      </c>
      <c r="L6835" s="12">
        <v>0</v>
      </c>
      <c r="M6835" s="12">
        <v>0</v>
      </c>
      <c r="N6835" s="12">
        <v>0</v>
      </c>
    </row>
    <row r="6836" spans="1:14">
      <c r="A6836" s="20" t="s">
        <v>1712</v>
      </c>
      <c r="B6836" s="12">
        <v>150</v>
      </c>
      <c r="C6836" s="12">
        <v>150</v>
      </c>
      <c r="D6836" s="12" t="s">
        <v>514</v>
      </c>
      <c r="E6836" s="12">
        <v>150</v>
      </c>
      <c r="F6836" s="73">
        <v>2</v>
      </c>
      <c r="G6836" s="73">
        <v>60</v>
      </c>
      <c r="H6836" s="12">
        <v>0</v>
      </c>
      <c r="I6836" s="12">
        <v>246</v>
      </c>
      <c r="J6836" s="12">
        <v>0</v>
      </c>
      <c r="K6836" s="12">
        <v>0</v>
      </c>
      <c r="L6836" s="12">
        <v>0</v>
      </c>
      <c r="M6836" s="12">
        <v>0</v>
      </c>
      <c r="N6836" s="12">
        <v>0</v>
      </c>
    </row>
    <row r="6837" spans="1:14">
      <c r="A6837" s="20" t="s">
        <v>1712</v>
      </c>
      <c r="B6837" s="12">
        <v>150</v>
      </c>
      <c r="C6837" s="12">
        <v>150</v>
      </c>
      <c r="D6837" s="12" t="s">
        <v>516</v>
      </c>
      <c r="E6837" s="12">
        <v>150</v>
      </c>
      <c r="F6837" s="73">
        <v>2</v>
      </c>
      <c r="G6837" s="73">
        <v>60</v>
      </c>
      <c r="H6837" s="12">
        <v>0</v>
      </c>
      <c r="I6837" s="12">
        <v>246</v>
      </c>
      <c r="J6837" s="12">
        <v>0</v>
      </c>
      <c r="K6837" s="12">
        <v>0</v>
      </c>
      <c r="L6837" s="12">
        <v>0</v>
      </c>
      <c r="M6837" s="12">
        <v>0</v>
      </c>
      <c r="N6837" s="12">
        <v>0</v>
      </c>
    </row>
    <row r="6838" spans="1:14">
      <c r="A6838" s="20" t="s">
        <v>1712</v>
      </c>
      <c r="B6838" s="12">
        <v>150</v>
      </c>
      <c r="C6838" s="12">
        <v>150</v>
      </c>
      <c r="D6838" s="12" t="s">
        <v>512</v>
      </c>
      <c r="E6838" s="12">
        <v>150</v>
      </c>
      <c r="F6838" s="73">
        <v>2</v>
      </c>
      <c r="G6838" s="73">
        <v>60</v>
      </c>
      <c r="H6838" s="12">
        <v>0</v>
      </c>
      <c r="I6838" s="12">
        <v>246</v>
      </c>
      <c r="J6838" s="12">
        <v>0</v>
      </c>
      <c r="K6838" s="12">
        <v>0</v>
      </c>
      <c r="L6838" s="12">
        <v>0</v>
      </c>
      <c r="M6838" s="12">
        <v>0</v>
      </c>
      <c r="N6838" s="12">
        <v>0</v>
      </c>
    </row>
    <row r="6839" spans="1:14">
      <c r="A6839" s="20"/>
    </row>
    <row r="6840" spans="1:14">
      <c r="A6840" s="20" t="s">
        <v>1711</v>
      </c>
      <c r="B6840" s="12">
        <v>150</v>
      </c>
      <c r="C6840" s="12">
        <v>150</v>
      </c>
      <c r="D6840" s="12" t="s">
        <v>519</v>
      </c>
      <c r="E6840" s="12">
        <v>150</v>
      </c>
      <c r="F6840" s="73">
        <v>15</v>
      </c>
      <c r="G6840" s="73">
        <v>15</v>
      </c>
      <c r="H6840" s="12">
        <v>0</v>
      </c>
      <c r="I6840" s="12">
        <v>246</v>
      </c>
      <c r="J6840" s="12">
        <v>0</v>
      </c>
      <c r="K6840" s="12">
        <v>0</v>
      </c>
      <c r="L6840" s="12">
        <v>0</v>
      </c>
      <c r="M6840" s="12">
        <v>0</v>
      </c>
      <c r="N6840" s="12">
        <v>0</v>
      </c>
    </row>
    <row r="6841" spans="1:14">
      <c r="A6841" s="20" t="s">
        <v>1712</v>
      </c>
      <c r="B6841" s="12">
        <v>150</v>
      </c>
      <c r="C6841" s="12">
        <v>150</v>
      </c>
      <c r="D6841" s="12" t="s">
        <v>515</v>
      </c>
      <c r="E6841" s="12">
        <v>150</v>
      </c>
      <c r="F6841" s="73">
        <v>15</v>
      </c>
      <c r="G6841" s="73">
        <v>15</v>
      </c>
      <c r="H6841" s="12">
        <v>0</v>
      </c>
      <c r="I6841" s="12">
        <v>246</v>
      </c>
      <c r="J6841" s="12">
        <v>0</v>
      </c>
      <c r="K6841" s="12">
        <v>0</v>
      </c>
      <c r="L6841" s="12">
        <v>0</v>
      </c>
      <c r="M6841" s="12">
        <v>0</v>
      </c>
      <c r="N6841" s="12">
        <v>0</v>
      </c>
    </row>
    <row r="6842" spans="1:14">
      <c r="A6842" s="20" t="s">
        <v>1712</v>
      </c>
      <c r="B6842" s="12">
        <v>150</v>
      </c>
      <c r="C6842" s="12">
        <v>150</v>
      </c>
      <c r="D6842" s="12" t="s">
        <v>517</v>
      </c>
      <c r="E6842" s="12">
        <v>150</v>
      </c>
      <c r="F6842" s="73">
        <v>15</v>
      </c>
      <c r="G6842" s="73">
        <v>15</v>
      </c>
      <c r="H6842" s="12">
        <v>0</v>
      </c>
      <c r="I6842" s="12">
        <v>246</v>
      </c>
      <c r="J6842" s="12">
        <v>0</v>
      </c>
      <c r="K6842" s="12">
        <v>0</v>
      </c>
      <c r="L6842" s="12">
        <v>0</v>
      </c>
      <c r="M6842" s="12">
        <v>0</v>
      </c>
      <c r="N6842" s="12">
        <v>0</v>
      </c>
    </row>
    <row r="6843" spans="1:14">
      <c r="A6843" s="20" t="s">
        <v>1712</v>
      </c>
      <c r="B6843" s="12">
        <v>150</v>
      </c>
      <c r="C6843" s="12">
        <v>150</v>
      </c>
      <c r="D6843" s="12" t="s">
        <v>513</v>
      </c>
      <c r="E6843" s="12">
        <v>150</v>
      </c>
      <c r="F6843" s="73">
        <v>15</v>
      </c>
      <c r="G6843" s="73">
        <v>15</v>
      </c>
      <c r="H6843" s="12">
        <v>0</v>
      </c>
      <c r="I6843" s="12">
        <v>246</v>
      </c>
      <c r="J6843" s="12">
        <v>0</v>
      </c>
      <c r="K6843" s="12">
        <v>0</v>
      </c>
      <c r="L6843" s="12">
        <v>0</v>
      </c>
      <c r="M6843" s="12">
        <v>0</v>
      </c>
      <c r="N6843" s="12">
        <v>0</v>
      </c>
    </row>
    <row r="6844" spans="1:14">
      <c r="A6844" s="20" t="s">
        <v>1711</v>
      </c>
      <c r="B6844" s="12">
        <v>52</v>
      </c>
      <c r="C6844" s="12">
        <v>46</v>
      </c>
      <c r="D6844" s="12" t="s">
        <v>519</v>
      </c>
      <c r="E6844" s="12">
        <v>20</v>
      </c>
      <c r="F6844" s="73">
        <v>6</v>
      </c>
      <c r="G6844" s="73">
        <v>15</v>
      </c>
      <c r="H6844" s="12">
        <v>0</v>
      </c>
      <c r="I6844" s="12">
        <v>246</v>
      </c>
      <c r="J6844" s="12">
        <v>0</v>
      </c>
      <c r="K6844" s="12">
        <v>0</v>
      </c>
      <c r="L6844" s="12">
        <v>0</v>
      </c>
      <c r="M6844" s="12">
        <v>0</v>
      </c>
      <c r="N6844" s="12">
        <v>0</v>
      </c>
    </row>
    <row r="6845" spans="1:14">
      <c r="A6845" s="20" t="s">
        <v>1712</v>
      </c>
      <c r="B6845" s="12">
        <v>52</v>
      </c>
      <c r="C6845" s="12">
        <v>46</v>
      </c>
      <c r="D6845" s="12" t="s">
        <v>515</v>
      </c>
      <c r="E6845" s="12">
        <v>20</v>
      </c>
      <c r="F6845" s="73">
        <v>6</v>
      </c>
      <c r="G6845" s="73">
        <v>15</v>
      </c>
      <c r="H6845" s="12">
        <v>0</v>
      </c>
      <c r="I6845" s="12">
        <v>246</v>
      </c>
      <c r="J6845" s="12">
        <v>0</v>
      </c>
      <c r="K6845" s="12">
        <v>0</v>
      </c>
      <c r="L6845" s="12">
        <v>0</v>
      </c>
      <c r="M6845" s="12">
        <v>0</v>
      </c>
      <c r="N6845" s="12">
        <v>0</v>
      </c>
    </row>
    <row r="6846" spans="1:14">
      <c r="A6846" s="20" t="s">
        <v>1712</v>
      </c>
      <c r="B6846" s="12">
        <v>52</v>
      </c>
      <c r="C6846" s="12">
        <v>46</v>
      </c>
      <c r="D6846" s="12" t="s">
        <v>517</v>
      </c>
      <c r="E6846" s="12">
        <v>20</v>
      </c>
      <c r="F6846" s="73">
        <v>6</v>
      </c>
      <c r="G6846" s="73">
        <v>15</v>
      </c>
      <c r="H6846" s="12">
        <v>0</v>
      </c>
      <c r="I6846" s="12">
        <v>246</v>
      </c>
      <c r="J6846" s="12">
        <v>0</v>
      </c>
      <c r="K6846" s="12">
        <v>0</v>
      </c>
      <c r="L6846" s="12">
        <v>0</v>
      </c>
      <c r="M6846" s="12">
        <v>0</v>
      </c>
      <c r="N6846" s="12">
        <v>0</v>
      </c>
    </row>
    <row r="6847" spans="1:14">
      <c r="A6847" s="20" t="s">
        <v>1712</v>
      </c>
      <c r="B6847" s="12">
        <v>52</v>
      </c>
      <c r="C6847" s="12">
        <v>46</v>
      </c>
      <c r="D6847" s="12" t="s">
        <v>513</v>
      </c>
      <c r="E6847" s="12">
        <v>20</v>
      </c>
      <c r="F6847" s="73">
        <v>6</v>
      </c>
      <c r="G6847" s="73">
        <v>15</v>
      </c>
      <c r="H6847" s="12">
        <v>0</v>
      </c>
      <c r="I6847" s="12">
        <v>246</v>
      </c>
      <c r="J6847" s="12">
        <v>0</v>
      </c>
      <c r="K6847" s="12">
        <v>0</v>
      </c>
      <c r="L6847" s="12">
        <v>0</v>
      </c>
      <c r="M6847" s="12">
        <v>0</v>
      </c>
      <c r="N6847" s="12">
        <v>0</v>
      </c>
    </row>
    <row r="6848" spans="1:14">
      <c r="A6848" s="20" t="s">
        <v>1711</v>
      </c>
      <c r="B6848" s="12">
        <v>240</v>
      </c>
      <c r="C6848" s="12">
        <v>40</v>
      </c>
      <c r="D6848" s="12" t="s">
        <v>519</v>
      </c>
      <c r="E6848" s="12">
        <v>20</v>
      </c>
      <c r="F6848" s="73">
        <v>6</v>
      </c>
      <c r="G6848" s="73">
        <v>15</v>
      </c>
      <c r="H6848" s="12">
        <v>0</v>
      </c>
      <c r="I6848" s="12">
        <v>246</v>
      </c>
      <c r="J6848" s="12">
        <v>0</v>
      </c>
      <c r="K6848" s="12">
        <v>0</v>
      </c>
      <c r="L6848" s="12">
        <v>0</v>
      </c>
      <c r="M6848" s="12">
        <v>0</v>
      </c>
      <c r="N6848" s="12">
        <v>0</v>
      </c>
    </row>
    <row r="6849" spans="1:14">
      <c r="A6849" s="20" t="s">
        <v>1712</v>
      </c>
      <c r="B6849" s="12">
        <v>240</v>
      </c>
      <c r="C6849" s="12">
        <v>40</v>
      </c>
      <c r="D6849" s="12" t="s">
        <v>515</v>
      </c>
      <c r="E6849" s="12">
        <v>20</v>
      </c>
      <c r="F6849" s="73">
        <v>6</v>
      </c>
      <c r="G6849" s="73">
        <v>15</v>
      </c>
      <c r="H6849" s="12">
        <v>0</v>
      </c>
      <c r="I6849" s="12">
        <v>246</v>
      </c>
      <c r="J6849" s="12">
        <v>0</v>
      </c>
      <c r="K6849" s="12">
        <v>0</v>
      </c>
      <c r="L6849" s="12">
        <v>0</v>
      </c>
      <c r="M6849" s="12">
        <v>0</v>
      </c>
      <c r="N6849" s="12">
        <v>0</v>
      </c>
    </row>
    <row r="6850" spans="1:14">
      <c r="A6850" s="20" t="s">
        <v>1712</v>
      </c>
      <c r="B6850" s="12">
        <v>240</v>
      </c>
      <c r="C6850" s="12">
        <v>40</v>
      </c>
      <c r="D6850" s="12" t="s">
        <v>517</v>
      </c>
      <c r="E6850" s="12">
        <v>20</v>
      </c>
      <c r="F6850" s="73">
        <v>6</v>
      </c>
      <c r="G6850" s="73">
        <v>15</v>
      </c>
      <c r="H6850" s="12">
        <v>0</v>
      </c>
      <c r="I6850" s="12">
        <v>246</v>
      </c>
      <c r="J6850" s="12">
        <v>0</v>
      </c>
      <c r="K6850" s="12">
        <v>0</v>
      </c>
      <c r="L6850" s="12">
        <v>0</v>
      </c>
      <c r="M6850" s="12">
        <v>0</v>
      </c>
      <c r="N6850" s="12">
        <v>0</v>
      </c>
    </row>
    <row r="6851" spans="1:14">
      <c r="A6851" s="20" t="s">
        <v>1712</v>
      </c>
      <c r="B6851" s="12">
        <v>240</v>
      </c>
      <c r="C6851" s="12">
        <v>40</v>
      </c>
      <c r="D6851" s="12" t="s">
        <v>513</v>
      </c>
      <c r="E6851" s="12">
        <v>20</v>
      </c>
      <c r="F6851" s="73">
        <v>6</v>
      </c>
      <c r="G6851" s="73">
        <v>15</v>
      </c>
      <c r="H6851" s="12">
        <v>0</v>
      </c>
      <c r="I6851" s="12">
        <v>246</v>
      </c>
      <c r="J6851" s="12">
        <v>0</v>
      </c>
      <c r="K6851" s="12">
        <v>0</v>
      </c>
      <c r="L6851" s="12">
        <v>0</v>
      </c>
      <c r="M6851" s="12">
        <v>0</v>
      </c>
      <c r="N6851" s="12">
        <v>0</v>
      </c>
    </row>
    <row r="6852" spans="1:14">
      <c r="A6852" s="20" t="s">
        <v>1711</v>
      </c>
      <c r="B6852" s="12">
        <v>238</v>
      </c>
      <c r="C6852" s="12">
        <v>135</v>
      </c>
      <c r="D6852" s="12" t="s">
        <v>519</v>
      </c>
      <c r="E6852" s="12">
        <v>20</v>
      </c>
      <c r="F6852" s="73">
        <v>6</v>
      </c>
      <c r="G6852" s="73">
        <v>15</v>
      </c>
      <c r="H6852" s="12">
        <v>0</v>
      </c>
      <c r="I6852" s="12">
        <v>246</v>
      </c>
      <c r="J6852" s="12">
        <v>0</v>
      </c>
      <c r="K6852" s="12">
        <v>0</v>
      </c>
      <c r="L6852" s="12">
        <v>0</v>
      </c>
      <c r="M6852" s="12">
        <v>0</v>
      </c>
      <c r="N6852" s="12">
        <v>0</v>
      </c>
    </row>
    <row r="6853" spans="1:14">
      <c r="A6853" s="20" t="s">
        <v>1712</v>
      </c>
      <c r="B6853" s="12">
        <v>238</v>
      </c>
      <c r="C6853" s="12">
        <v>135</v>
      </c>
      <c r="D6853" s="12" t="s">
        <v>515</v>
      </c>
      <c r="E6853" s="12">
        <v>20</v>
      </c>
      <c r="F6853" s="73">
        <v>6</v>
      </c>
      <c r="G6853" s="73">
        <v>15</v>
      </c>
      <c r="H6853" s="12">
        <v>0</v>
      </c>
      <c r="I6853" s="12">
        <v>246</v>
      </c>
      <c r="J6853" s="12">
        <v>0</v>
      </c>
      <c r="K6853" s="12">
        <v>0</v>
      </c>
      <c r="L6853" s="12">
        <v>0</v>
      </c>
      <c r="M6853" s="12">
        <v>0</v>
      </c>
      <c r="N6853" s="12">
        <v>0</v>
      </c>
    </row>
    <row r="6854" spans="1:14">
      <c r="A6854" s="20" t="s">
        <v>1712</v>
      </c>
      <c r="B6854" s="12">
        <v>238</v>
      </c>
      <c r="C6854" s="12">
        <v>135</v>
      </c>
      <c r="D6854" s="12" t="s">
        <v>517</v>
      </c>
      <c r="E6854" s="12">
        <v>20</v>
      </c>
      <c r="F6854" s="73">
        <v>6</v>
      </c>
      <c r="G6854" s="73">
        <v>15</v>
      </c>
      <c r="H6854" s="12">
        <v>0</v>
      </c>
      <c r="I6854" s="12">
        <v>246</v>
      </c>
      <c r="J6854" s="12">
        <v>0</v>
      </c>
      <c r="K6854" s="12">
        <v>0</v>
      </c>
      <c r="L6854" s="12">
        <v>0</v>
      </c>
      <c r="M6854" s="12">
        <v>0</v>
      </c>
      <c r="N6854" s="12">
        <v>0</v>
      </c>
    </row>
    <row r="6855" spans="1:14">
      <c r="A6855" s="20" t="s">
        <v>1712</v>
      </c>
      <c r="B6855" s="12">
        <v>238</v>
      </c>
      <c r="C6855" s="12">
        <v>135</v>
      </c>
      <c r="D6855" s="12" t="s">
        <v>513</v>
      </c>
      <c r="E6855" s="12">
        <v>20</v>
      </c>
      <c r="F6855" s="73">
        <v>6</v>
      </c>
      <c r="G6855" s="73">
        <v>15</v>
      </c>
      <c r="H6855" s="12">
        <v>0</v>
      </c>
      <c r="I6855" s="12">
        <v>246</v>
      </c>
      <c r="J6855" s="12">
        <v>0</v>
      </c>
      <c r="K6855" s="12">
        <v>0</v>
      </c>
      <c r="L6855" s="12">
        <v>0</v>
      </c>
      <c r="M6855" s="12">
        <v>0</v>
      </c>
      <c r="N6855" s="12">
        <v>0</v>
      </c>
    </row>
    <row r="6856" spans="1:14">
      <c r="A6856" s="20" t="s">
        <v>1711</v>
      </c>
      <c r="B6856" s="12">
        <v>160</v>
      </c>
      <c r="C6856" s="12">
        <v>240</v>
      </c>
      <c r="D6856" s="12" t="s">
        <v>519</v>
      </c>
      <c r="E6856" s="12">
        <v>20</v>
      </c>
      <c r="F6856" s="73">
        <v>6</v>
      </c>
      <c r="G6856" s="73">
        <v>15</v>
      </c>
      <c r="H6856" s="12">
        <v>0</v>
      </c>
      <c r="I6856" s="12">
        <v>246</v>
      </c>
      <c r="J6856" s="12">
        <v>0</v>
      </c>
      <c r="K6856" s="12">
        <v>0</v>
      </c>
      <c r="L6856" s="12">
        <v>0</v>
      </c>
      <c r="M6856" s="12">
        <v>0</v>
      </c>
      <c r="N6856" s="12">
        <v>0</v>
      </c>
    </row>
    <row r="6857" spans="1:14">
      <c r="A6857" s="20" t="s">
        <v>1712</v>
      </c>
      <c r="B6857" s="12">
        <v>160</v>
      </c>
      <c r="C6857" s="12">
        <v>240</v>
      </c>
      <c r="D6857" s="12" t="s">
        <v>515</v>
      </c>
      <c r="E6857" s="12">
        <v>20</v>
      </c>
      <c r="F6857" s="73">
        <v>6</v>
      </c>
      <c r="G6857" s="73">
        <v>15</v>
      </c>
      <c r="H6857" s="12">
        <v>0</v>
      </c>
      <c r="I6857" s="12">
        <v>246</v>
      </c>
      <c r="J6857" s="12">
        <v>0</v>
      </c>
      <c r="K6857" s="12">
        <v>0</v>
      </c>
      <c r="L6857" s="12">
        <v>0</v>
      </c>
      <c r="M6857" s="12">
        <v>0</v>
      </c>
      <c r="N6857" s="12">
        <v>0</v>
      </c>
    </row>
    <row r="6858" spans="1:14">
      <c r="A6858" s="20" t="s">
        <v>1712</v>
      </c>
      <c r="B6858" s="12">
        <v>160</v>
      </c>
      <c r="C6858" s="12">
        <v>240</v>
      </c>
      <c r="D6858" s="12" t="s">
        <v>517</v>
      </c>
      <c r="E6858" s="12">
        <v>20</v>
      </c>
      <c r="F6858" s="73">
        <v>6</v>
      </c>
      <c r="G6858" s="73">
        <v>15</v>
      </c>
      <c r="H6858" s="12">
        <v>0</v>
      </c>
      <c r="I6858" s="12">
        <v>246</v>
      </c>
      <c r="J6858" s="12">
        <v>0</v>
      </c>
      <c r="K6858" s="12">
        <v>0</v>
      </c>
      <c r="L6858" s="12">
        <v>0</v>
      </c>
      <c r="M6858" s="12">
        <v>0</v>
      </c>
      <c r="N6858" s="12">
        <v>0</v>
      </c>
    </row>
    <row r="6859" spans="1:14">
      <c r="A6859" s="20" t="s">
        <v>1712</v>
      </c>
      <c r="B6859" s="12">
        <v>160</v>
      </c>
      <c r="C6859" s="12">
        <v>240</v>
      </c>
      <c r="D6859" s="12" t="s">
        <v>513</v>
      </c>
      <c r="E6859" s="12">
        <v>20</v>
      </c>
      <c r="F6859" s="73">
        <v>6</v>
      </c>
      <c r="G6859" s="73">
        <v>15</v>
      </c>
      <c r="H6859" s="12">
        <v>0</v>
      </c>
      <c r="I6859" s="12">
        <v>246</v>
      </c>
      <c r="J6859" s="12">
        <v>0</v>
      </c>
      <c r="K6859" s="12">
        <v>0</v>
      </c>
      <c r="L6859" s="12">
        <v>0</v>
      </c>
      <c r="M6859" s="12">
        <v>0</v>
      </c>
      <c r="N6859" s="12">
        <v>0</v>
      </c>
    </row>
    <row r="6860" spans="1:14">
      <c r="A6860" s="20" t="s">
        <v>1711</v>
      </c>
      <c r="B6860" s="12">
        <v>58</v>
      </c>
      <c r="C6860" s="12">
        <v>227</v>
      </c>
      <c r="D6860" s="12" t="s">
        <v>519</v>
      </c>
      <c r="E6860" s="12">
        <v>20</v>
      </c>
      <c r="F6860" s="73">
        <v>6</v>
      </c>
      <c r="G6860" s="73">
        <v>15</v>
      </c>
      <c r="H6860" s="12">
        <v>0</v>
      </c>
      <c r="I6860" s="12">
        <v>246</v>
      </c>
      <c r="J6860" s="12">
        <v>0</v>
      </c>
      <c r="K6860" s="12">
        <v>0</v>
      </c>
      <c r="L6860" s="12">
        <v>0</v>
      </c>
      <c r="M6860" s="12">
        <v>0</v>
      </c>
      <c r="N6860" s="12">
        <v>0</v>
      </c>
    </row>
    <row r="6861" spans="1:14">
      <c r="A6861" s="20" t="s">
        <v>1712</v>
      </c>
      <c r="B6861" s="12">
        <v>58</v>
      </c>
      <c r="C6861" s="12">
        <v>227</v>
      </c>
      <c r="D6861" s="12" t="s">
        <v>515</v>
      </c>
      <c r="E6861" s="12">
        <v>20</v>
      </c>
      <c r="F6861" s="73">
        <v>6</v>
      </c>
      <c r="G6861" s="73">
        <v>15</v>
      </c>
      <c r="H6861" s="12">
        <v>0</v>
      </c>
      <c r="I6861" s="12">
        <v>246</v>
      </c>
      <c r="J6861" s="12">
        <v>0</v>
      </c>
      <c r="K6861" s="12">
        <v>0</v>
      </c>
      <c r="L6861" s="12">
        <v>0</v>
      </c>
      <c r="M6861" s="12">
        <v>0</v>
      </c>
      <c r="N6861" s="12">
        <v>0</v>
      </c>
    </row>
    <row r="6862" spans="1:14">
      <c r="A6862" s="20" t="s">
        <v>1712</v>
      </c>
      <c r="B6862" s="12">
        <v>58</v>
      </c>
      <c r="C6862" s="12">
        <v>227</v>
      </c>
      <c r="D6862" s="12" t="s">
        <v>517</v>
      </c>
      <c r="E6862" s="12">
        <v>20</v>
      </c>
      <c r="F6862" s="73">
        <v>6</v>
      </c>
      <c r="G6862" s="73">
        <v>15</v>
      </c>
      <c r="H6862" s="12">
        <v>0</v>
      </c>
      <c r="I6862" s="12">
        <v>246</v>
      </c>
      <c r="J6862" s="12">
        <v>0</v>
      </c>
      <c r="K6862" s="12">
        <v>0</v>
      </c>
      <c r="L6862" s="12">
        <v>0</v>
      </c>
      <c r="M6862" s="12">
        <v>0</v>
      </c>
      <c r="N6862" s="12">
        <v>0</v>
      </c>
    </row>
    <row r="6863" spans="1:14">
      <c r="A6863" s="20" t="s">
        <v>1712</v>
      </c>
      <c r="B6863" s="12">
        <v>58</v>
      </c>
      <c r="C6863" s="12">
        <v>227</v>
      </c>
      <c r="D6863" s="12" t="s">
        <v>513</v>
      </c>
      <c r="E6863" s="12">
        <v>20</v>
      </c>
      <c r="F6863" s="73">
        <v>6</v>
      </c>
      <c r="G6863" s="73">
        <v>15</v>
      </c>
      <c r="H6863" s="12">
        <v>0</v>
      </c>
      <c r="I6863" s="12">
        <v>246</v>
      </c>
      <c r="J6863" s="12">
        <v>0</v>
      </c>
      <c r="K6863" s="12">
        <v>0</v>
      </c>
      <c r="L6863" s="12">
        <v>0</v>
      </c>
      <c r="M6863" s="12">
        <v>0</v>
      </c>
      <c r="N6863" s="12">
        <v>0</v>
      </c>
    </row>
    <row r="6865" spans="1:14">
      <c r="A6865" s="11" t="s">
        <v>1713</v>
      </c>
    </row>
    <row r="6866" spans="1:14">
      <c r="A6866" s="20" t="s">
        <v>1714</v>
      </c>
      <c r="B6866" s="12">
        <v>150</v>
      </c>
      <c r="C6866" s="12">
        <v>150</v>
      </c>
      <c r="D6866" s="12" t="s">
        <v>519</v>
      </c>
      <c r="E6866" s="12">
        <v>80</v>
      </c>
      <c r="F6866" s="73">
        <v>10</v>
      </c>
      <c r="G6866" s="73">
        <v>60</v>
      </c>
      <c r="H6866" s="12">
        <v>0</v>
      </c>
      <c r="I6866" s="12">
        <v>246</v>
      </c>
      <c r="J6866" s="12">
        <v>0</v>
      </c>
      <c r="K6866" s="12">
        <v>0</v>
      </c>
      <c r="L6866" s="12">
        <v>0</v>
      </c>
      <c r="M6866" s="12">
        <v>0</v>
      </c>
      <c r="N6866" s="12">
        <v>0</v>
      </c>
    </row>
    <row r="6867" spans="1:14">
      <c r="A6867" s="20" t="s">
        <v>1715</v>
      </c>
      <c r="B6867" s="12">
        <v>150</v>
      </c>
      <c r="C6867" s="12">
        <v>150</v>
      </c>
      <c r="D6867" s="12" t="s">
        <v>515</v>
      </c>
      <c r="E6867" s="12">
        <v>80</v>
      </c>
      <c r="F6867" s="73">
        <v>10</v>
      </c>
      <c r="G6867" s="73">
        <v>60</v>
      </c>
      <c r="H6867" s="12">
        <v>0</v>
      </c>
      <c r="I6867" s="12">
        <v>246</v>
      </c>
      <c r="J6867" s="12">
        <v>0</v>
      </c>
      <c r="K6867" s="12">
        <v>0</v>
      </c>
      <c r="L6867" s="12">
        <v>0</v>
      </c>
      <c r="M6867" s="12">
        <v>0</v>
      </c>
      <c r="N6867" s="12">
        <v>0</v>
      </c>
    </row>
    <row r="6868" spans="1:14">
      <c r="A6868" s="20" t="s">
        <v>1715</v>
      </c>
      <c r="B6868" s="12">
        <v>150</v>
      </c>
      <c r="C6868" s="12">
        <v>150</v>
      </c>
      <c r="D6868" s="12" t="s">
        <v>517</v>
      </c>
      <c r="E6868" s="12">
        <v>80</v>
      </c>
      <c r="F6868" s="73">
        <v>10</v>
      </c>
      <c r="G6868" s="73">
        <v>60</v>
      </c>
      <c r="H6868" s="12">
        <v>0</v>
      </c>
      <c r="I6868" s="12">
        <v>246</v>
      </c>
      <c r="J6868" s="12">
        <v>0</v>
      </c>
      <c r="K6868" s="12">
        <v>0</v>
      </c>
      <c r="L6868" s="12">
        <v>0</v>
      </c>
      <c r="M6868" s="12">
        <v>0</v>
      </c>
      <c r="N6868" s="12">
        <v>0</v>
      </c>
    </row>
    <row r="6869" spans="1:14">
      <c r="A6869" s="20" t="s">
        <v>1715</v>
      </c>
      <c r="B6869" s="12">
        <v>150</v>
      </c>
      <c r="C6869" s="12">
        <v>150</v>
      </c>
      <c r="D6869" s="12" t="s">
        <v>513</v>
      </c>
      <c r="E6869" s="12">
        <v>80</v>
      </c>
      <c r="F6869" s="73">
        <v>10</v>
      </c>
      <c r="G6869" s="73">
        <v>60</v>
      </c>
      <c r="H6869" s="12">
        <v>0</v>
      </c>
      <c r="I6869" s="12">
        <v>246</v>
      </c>
      <c r="J6869" s="12">
        <v>0</v>
      </c>
      <c r="K6869" s="12">
        <v>0</v>
      </c>
      <c r="L6869" s="12">
        <v>0</v>
      </c>
      <c r="M6869" s="12">
        <v>0</v>
      </c>
      <c r="N6869" s="12">
        <v>0</v>
      </c>
    </row>
    <row r="6870" spans="1:14">
      <c r="A6870" s="20" t="s">
        <v>1714</v>
      </c>
      <c r="B6870" s="12">
        <v>150</v>
      </c>
      <c r="C6870" s="12">
        <v>150</v>
      </c>
      <c r="D6870" s="12" t="s">
        <v>519</v>
      </c>
      <c r="E6870" s="12">
        <v>150</v>
      </c>
      <c r="F6870" s="73">
        <v>10</v>
      </c>
      <c r="G6870" s="73">
        <v>60</v>
      </c>
      <c r="H6870" s="12">
        <v>0</v>
      </c>
      <c r="I6870" s="12">
        <v>246</v>
      </c>
      <c r="J6870" s="12">
        <v>0</v>
      </c>
      <c r="K6870" s="12">
        <v>0</v>
      </c>
      <c r="L6870" s="12">
        <v>0</v>
      </c>
      <c r="M6870" s="12">
        <v>0</v>
      </c>
      <c r="N6870" s="12">
        <v>0</v>
      </c>
    </row>
    <row r="6871" spans="1:14">
      <c r="A6871" s="20" t="s">
        <v>1715</v>
      </c>
      <c r="B6871" s="12">
        <v>150</v>
      </c>
      <c r="C6871" s="12">
        <v>150</v>
      </c>
      <c r="D6871" s="12" t="s">
        <v>515</v>
      </c>
      <c r="E6871" s="12">
        <v>150</v>
      </c>
      <c r="F6871" s="73">
        <v>10</v>
      </c>
      <c r="G6871" s="73">
        <v>60</v>
      </c>
      <c r="H6871" s="12">
        <v>0</v>
      </c>
      <c r="I6871" s="12">
        <v>246</v>
      </c>
      <c r="J6871" s="12">
        <v>0</v>
      </c>
      <c r="K6871" s="12">
        <v>0</v>
      </c>
      <c r="L6871" s="12">
        <v>0</v>
      </c>
      <c r="M6871" s="12">
        <v>0</v>
      </c>
      <c r="N6871" s="12">
        <v>0</v>
      </c>
    </row>
    <row r="6872" spans="1:14">
      <c r="A6872" s="20" t="s">
        <v>1715</v>
      </c>
      <c r="B6872" s="12">
        <v>150</v>
      </c>
      <c r="C6872" s="12">
        <v>150</v>
      </c>
      <c r="D6872" s="12" t="s">
        <v>517</v>
      </c>
      <c r="E6872" s="12">
        <v>150</v>
      </c>
      <c r="F6872" s="73">
        <v>10</v>
      </c>
      <c r="G6872" s="73">
        <v>60</v>
      </c>
      <c r="H6872" s="12">
        <v>0</v>
      </c>
      <c r="I6872" s="12">
        <v>246</v>
      </c>
      <c r="J6872" s="12">
        <v>0</v>
      </c>
      <c r="K6872" s="12">
        <v>0</v>
      </c>
      <c r="L6872" s="12">
        <v>0</v>
      </c>
      <c r="M6872" s="12">
        <v>0</v>
      </c>
      <c r="N6872" s="12">
        <v>0</v>
      </c>
    </row>
    <row r="6873" spans="1:14">
      <c r="A6873" s="20" t="s">
        <v>1715</v>
      </c>
      <c r="B6873" s="12">
        <v>150</v>
      </c>
      <c r="C6873" s="12">
        <v>150</v>
      </c>
      <c r="D6873" s="12" t="s">
        <v>513</v>
      </c>
      <c r="E6873" s="12">
        <v>150</v>
      </c>
      <c r="F6873" s="73">
        <v>10</v>
      </c>
      <c r="G6873" s="73">
        <v>60</v>
      </c>
      <c r="H6873" s="12">
        <v>0</v>
      </c>
      <c r="I6873" s="12">
        <v>246</v>
      </c>
      <c r="J6873" s="12">
        <v>0</v>
      </c>
      <c r="K6873" s="12">
        <v>0</v>
      </c>
      <c r="L6873" s="12">
        <v>0</v>
      </c>
      <c r="M6873" s="12">
        <v>0</v>
      </c>
      <c r="N6873" s="12">
        <v>0</v>
      </c>
    </row>
    <row r="6874" spans="1:14">
      <c r="A6874" s="20" t="s">
        <v>1715</v>
      </c>
      <c r="B6874" s="12">
        <v>150</v>
      </c>
      <c r="C6874" s="12">
        <v>150</v>
      </c>
      <c r="D6874" s="12" t="s">
        <v>518</v>
      </c>
      <c r="E6874" s="12">
        <v>150</v>
      </c>
      <c r="F6874" s="73">
        <v>2</v>
      </c>
      <c r="G6874" s="73">
        <v>60</v>
      </c>
      <c r="H6874" s="12">
        <v>0</v>
      </c>
      <c r="I6874" s="12">
        <v>246</v>
      </c>
      <c r="J6874" s="12">
        <v>0</v>
      </c>
      <c r="K6874" s="12">
        <v>0</v>
      </c>
      <c r="L6874" s="12">
        <v>0</v>
      </c>
      <c r="M6874" s="12">
        <v>0</v>
      </c>
      <c r="N6874" s="12">
        <v>0</v>
      </c>
    </row>
    <row r="6875" spans="1:14">
      <c r="A6875" s="20" t="s">
        <v>1715</v>
      </c>
      <c r="B6875" s="12">
        <v>150</v>
      </c>
      <c r="C6875" s="12">
        <v>150</v>
      </c>
      <c r="D6875" s="12" t="s">
        <v>514</v>
      </c>
      <c r="E6875" s="12">
        <v>150</v>
      </c>
      <c r="F6875" s="73">
        <v>2</v>
      </c>
      <c r="G6875" s="73">
        <v>60</v>
      </c>
      <c r="H6875" s="12">
        <v>0</v>
      </c>
      <c r="I6875" s="12">
        <v>246</v>
      </c>
      <c r="J6875" s="12">
        <v>0</v>
      </c>
      <c r="K6875" s="12">
        <v>0</v>
      </c>
      <c r="L6875" s="12">
        <v>0</v>
      </c>
      <c r="M6875" s="12">
        <v>0</v>
      </c>
      <c r="N6875" s="12">
        <v>0</v>
      </c>
    </row>
    <row r="6876" spans="1:14">
      <c r="A6876" s="20" t="s">
        <v>1715</v>
      </c>
      <c r="B6876" s="12">
        <v>150</v>
      </c>
      <c r="C6876" s="12">
        <v>150</v>
      </c>
      <c r="D6876" s="12" t="s">
        <v>516</v>
      </c>
      <c r="E6876" s="12">
        <v>150</v>
      </c>
      <c r="F6876" s="73">
        <v>2</v>
      </c>
      <c r="G6876" s="73">
        <v>60</v>
      </c>
      <c r="H6876" s="12">
        <v>0</v>
      </c>
      <c r="I6876" s="12">
        <v>246</v>
      </c>
      <c r="J6876" s="12">
        <v>0</v>
      </c>
      <c r="K6876" s="12">
        <v>0</v>
      </c>
      <c r="L6876" s="12">
        <v>0</v>
      </c>
      <c r="M6876" s="12">
        <v>0</v>
      </c>
      <c r="N6876" s="12">
        <v>0</v>
      </c>
    </row>
    <row r="6877" spans="1:14">
      <c r="A6877" s="20" t="s">
        <v>1715</v>
      </c>
      <c r="B6877" s="12">
        <v>150</v>
      </c>
      <c r="C6877" s="12">
        <v>150</v>
      </c>
      <c r="D6877" s="12" t="s">
        <v>512</v>
      </c>
      <c r="E6877" s="12">
        <v>150</v>
      </c>
      <c r="F6877" s="73">
        <v>2</v>
      </c>
      <c r="G6877" s="73">
        <v>60</v>
      </c>
      <c r="H6877" s="12">
        <v>0</v>
      </c>
      <c r="I6877" s="12">
        <v>246</v>
      </c>
      <c r="J6877" s="12">
        <v>0</v>
      </c>
      <c r="K6877" s="12">
        <v>0</v>
      </c>
      <c r="L6877" s="12">
        <v>0</v>
      </c>
      <c r="M6877" s="12">
        <v>0</v>
      </c>
      <c r="N6877" s="12">
        <v>0</v>
      </c>
    </row>
    <row r="6878" spans="1:14">
      <c r="A6878" s="20"/>
    </row>
    <row r="6879" spans="1:14">
      <c r="A6879" s="20" t="s">
        <v>1714</v>
      </c>
      <c r="B6879" s="12">
        <v>150</v>
      </c>
      <c r="C6879" s="12">
        <v>150</v>
      </c>
      <c r="D6879" s="12" t="s">
        <v>519</v>
      </c>
      <c r="E6879" s="12">
        <v>150</v>
      </c>
      <c r="F6879" s="73">
        <v>15</v>
      </c>
      <c r="G6879" s="73">
        <v>15</v>
      </c>
      <c r="H6879" s="12">
        <v>0</v>
      </c>
      <c r="I6879" s="12">
        <v>246</v>
      </c>
      <c r="J6879" s="12">
        <v>0</v>
      </c>
      <c r="K6879" s="12">
        <v>0</v>
      </c>
      <c r="L6879" s="12">
        <v>0</v>
      </c>
      <c r="M6879" s="12">
        <v>0</v>
      </c>
      <c r="N6879" s="12">
        <v>0</v>
      </c>
    </row>
    <row r="6880" spans="1:14">
      <c r="A6880" s="20" t="s">
        <v>1715</v>
      </c>
      <c r="B6880" s="12">
        <v>150</v>
      </c>
      <c r="C6880" s="12">
        <v>150</v>
      </c>
      <c r="D6880" s="12" t="s">
        <v>515</v>
      </c>
      <c r="E6880" s="12">
        <v>150</v>
      </c>
      <c r="F6880" s="73">
        <v>15</v>
      </c>
      <c r="G6880" s="73">
        <v>15</v>
      </c>
      <c r="H6880" s="12">
        <v>0</v>
      </c>
      <c r="I6880" s="12">
        <v>246</v>
      </c>
      <c r="J6880" s="12">
        <v>0</v>
      </c>
      <c r="K6880" s="12">
        <v>0</v>
      </c>
      <c r="L6880" s="12">
        <v>0</v>
      </c>
      <c r="M6880" s="12">
        <v>0</v>
      </c>
      <c r="N6880" s="12">
        <v>0</v>
      </c>
    </row>
    <row r="6881" spans="1:14">
      <c r="A6881" s="20" t="s">
        <v>1715</v>
      </c>
      <c r="B6881" s="12">
        <v>150</v>
      </c>
      <c r="C6881" s="12">
        <v>150</v>
      </c>
      <c r="D6881" s="12" t="s">
        <v>517</v>
      </c>
      <c r="E6881" s="12">
        <v>150</v>
      </c>
      <c r="F6881" s="73">
        <v>15</v>
      </c>
      <c r="G6881" s="73">
        <v>15</v>
      </c>
      <c r="H6881" s="12">
        <v>0</v>
      </c>
      <c r="I6881" s="12">
        <v>246</v>
      </c>
      <c r="J6881" s="12">
        <v>0</v>
      </c>
      <c r="K6881" s="12">
        <v>0</v>
      </c>
      <c r="L6881" s="12">
        <v>0</v>
      </c>
      <c r="M6881" s="12">
        <v>0</v>
      </c>
      <c r="N6881" s="12">
        <v>0</v>
      </c>
    </row>
    <row r="6882" spans="1:14">
      <c r="A6882" s="20" t="s">
        <v>1715</v>
      </c>
      <c r="B6882" s="12">
        <v>150</v>
      </c>
      <c r="C6882" s="12">
        <v>150</v>
      </c>
      <c r="D6882" s="12" t="s">
        <v>513</v>
      </c>
      <c r="E6882" s="12">
        <v>150</v>
      </c>
      <c r="F6882" s="73">
        <v>15</v>
      </c>
      <c r="G6882" s="73">
        <v>15</v>
      </c>
      <c r="H6882" s="12">
        <v>0</v>
      </c>
      <c r="I6882" s="12">
        <v>246</v>
      </c>
      <c r="J6882" s="12">
        <v>0</v>
      </c>
      <c r="K6882" s="12">
        <v>0</v>
      </c>
      <c r="L6882" s="12">
        <v>0</v>
      </c>
      <c r="M6882" s="12">
        <v>0</v>
      </c>
      <c r="N6882" s="12">
        <v>0</v>
      </c>
    </row>
    <row r="6883" spans="1:14">
      <c r="A6883" s="20" t="s">
        <v>1714</v>
      </c>
      <c r="B6883" s="12">
        <v>100</v>
      </c>
      <c r="C6883" s="12">
        <v>212</v>
      </c>
      <c r="D6883" s="12" t="s">
        <v>519</v>
      </c>
      <c r="E6883" s="12">
        <v>20</v>
      </c>
      <c r="F6883" s="73">
        <v>6</v>
      </c>
      <c r="G6883" s="73">
        <v>15</v>
      </c>
      <c r="H6883" s="12">
        <v>0</v>
      </c>
      <c r="I6883" s="12">
        <v>246</v>
      </c>
      <c r="J6883" s="12">
        <v>0</v>
      </c>
      <c r="K6883" s="12">
        <v>0</v>
      </c>
      <c r="L6883" s="12">
        <v>0</v>
      </c>
      <c r="M6883" s="12">
        <v>0</v>
      </c>
      <c r="N6883" s="12">
        <v>0</v>
      </c>
    </row>
    <row r="6884" spans="1:14">
      <c r="A6884" s="20" t="s">
        <v>1715</v>
      </c>
      <c r="B6884" s="12">
        <v>100</v>
      </c>
      <c r="C6884" s="12">
        <v>212</v>
      </c>
      <c r="D6884" s="12" t="s">
        <v>515</v>
      </c>
      <c r="E6884" s="12">
        <v>20</v>
      </c>
      <c r="F6884" s="73">
        <v>6</v>
      </c>
      <c r="G6884" s="73">
        <v>15</v>
      </c>
      <c r="H6884" s="12">
        <v>0</v>
      </c>
      <c r="I6884" s="12">
        <v>246</v>
      </c>
      <c r="J6884" s="12">
        <v>0</v>
      </c>
      <c r="K6884" s="12">
        <v>0</v>
      </c>
      <c r="L6884" s="12">
        <v>0</v>
      </c>
      <c r="M6884" s="12">
        <v>0</v>
      </c>
      <c r="N6884" s="12">
        <v>0</v>
      </c>
    </row>
    <row r="6885" spans="1:14">
      <c r="A6885" s="20" t="s">
        <v>1715</v>
      </c>
      <c r="B6885" s="12">
        <v>100</v>
      </c>
      <c r="C6885" s="12">
        <v>212</v>
      </c>
      <c r="D6885" s="12" t="s">
        <v>517</v>
      </c>
      <c r="E6885" s="12">
        <v>20</v>
      </c>
      <c r="F6885" s="73">
        <v>6</v>
      </c>
      <c r="G6885" s="73">
        <v>15</v>
      </c>
      <c r="H6885" s="12">
        <v>0</v>
      </c>
      <c r="I6885" s="12">
        <v>246</v>
      </c>
      <c r="J6885" s="12">
        <v>0</v>
      </c>
      <c r="K6885" s="12">
        <v>0</v>
      </c>
      <c r="L6885" s="12">
        <v>0</v>
      </c>
      <c r="M6885" s="12">
        <v>0</v>
      </c>
      <c r="N6885" s="12">
        <v>0</v>
      </c>
    </row>
    <row r="6886" spans="1:14">
      <c r="A6886" s="20" t="s">
        <v>1715</v>
      </c>
      <c r="B6886" s="12">
        <v>100</v>
      </c>
      <c r="C6886" s="12">
        <v>212</v>
      </c>
      <c r="D6886" s="12" t="s">
        <v>513</v>
      </c>
      <c r="E6886" s="12">
        <v>20</v>
      </c>
      <c r="F6886" s="73">
        <v>6</v>
      </c>
      <c r="G6886" s="73">
        <v>15</v>
      </c>
      <c r="H6886" s="12">
        <v>0</v>
      </c>
      <c r="I6886" s="12">
        <v>246</v>
      </c>
      <c r="J6886" s="12">
        <v>0</v>
      </c>
      <c r="K6886" s="12">
        <v>0</v>
      </c>
      <c r="L6886" s="12">
        <v>0</v>
      </c>
      <c r="M6886" s="12">
        <v>0</v>
      </c>
      <c r="N6886" s="12">
        <v>0</v>
      </c>
    </row>
    <row r="6887" spans="1:14">
      <c r="A6887" s="20" t="s">
        <v>1714</v>
      </c>
      <c r="B6887" s="12">
        <v>190</v>
      </c>
      <c r="C6887" s="12">
        <v>182</v>
      </c>
      <c r="D6887" s="12" t="s">
        <v>519</v>
      </c>
      <c r="E6887" s="12">
        <v>20</v>
      </c>
      <c r="F6887" s="73">
        <v>6</v>
      </c>
      <c r="G6887" s="73">
        <v>15</v>
      </c>
      <c r="H6887" s="12">
        <v>0</v>
      </c>
      <c r="I6887" s="12">
        <v>246</v>
      </c>
      <c r="J6887" s="12">
        <v>0</v>
      </c>
      <c r="K6887" s="12">
        <v>0</v>
      </c>
      <c r="L6887" s="12">
        <v>0</v>
      </c>
      <c r="M6887" s="12">
        <v>0</v>
      </c>
      <c r="N6887" s="12">
        <v>0</v>
      </c>
    </row>
    <row r="6888" spans="1:14">
      <c r="A6888" s="20" t="s">
        <v>1715</v>
      </c>
      <c r="B6888" s="12">
        <v>190</v>
      </c>
      <c r="C6888" s="12">
        <v>182</v>
      </c>
      <c r="D6888" s="12" t="s">
        <v>515</v>
      </c>
      <c r="E6888" s="12">
        <v>20</v>
      </c>
      <c r="F6888" s="73">
        <v>6</v>
      </c>
      <c r="G6888" s="73">
        <v>15</v>
      </c>
      <c r="H6888" s="12">
        <v>0</v>
      </c>
      <c r="I6888" s="12">
        <v>246</v>
      </c>
      <c r="J6888" s="12">
        <v>0</v>
      </c>
      <c r="K6888" s="12">
        <v>0</v>
      </c>
      <c r="L6888" s="12">
        <v>0</v>
      </c>
      <c r="M6888" s="12">
        <v>0</v>
      </c>
      <c r="N6888" s="12">
        <v>0</v>
      </c>
    </row>
    <row r="6889" spans="1:14">
      <c r="A6889" s="20" t="s">
        <v>1715</v>
      </c>
      <c r="B6889" s="12">
        <v>190</v>
      </c>
      <c r="C6889" s="12">
        <v>182</v>
      </c>
      <c r="D6889" s="12" t="s">
        <v>517</v>
      </c>
      <c r="E6889" s="12">
        <v>20</v>
      </c>
      <c r="F6889" s="73">
        <v>6</v>
      </c>
      <c r="G6889" s="73">
        <v>15</v>
      </c>
      <c r="H6889" s="12">
        <v>0</v>
      </c>
      <c r="I6889" s="12">
        <v>246</v>
      </c>
      <c r="J6889" s="12">
        <v>0</v>
      </c>
      <c r="K6889" s="12">
        <v>0</v>
      </c>
      <c r="L6889" s="12">
        <v>0</v>
      </c>
      <c r="M6889" s="12">
        <v>0</v>
      </c>
      <c r="N6889" s="12">
        <v>0</v>
      </c>
    </row>
    <row r="6890" spans="1:14">
      <c r="A6890" s="20" t="s">
        <v>1715</v>
      </c>
      <c r="B6890" s="12">
        <v>190</v>
      </c>
      <c r="C6890" s="12">
        <v>182</v>
      </c>
      <c r="D6890" s="12" t="s">
        <v>513</v>
      </c>
      <c r="E6890" s="12">
        <v>20</v>
      </c>
      <c r="F6890" s="73">
        <v>6</v>
      </c>
      <c r="G6890" s="73">
        <v>15</v>
      </c>
      <c r="H6890" s="12">
        <v>0</v>
      </c>
      <c r="I6890" s="12">
        <v>246</v>
      </c>
      <c r="J6890" s="12">
        <v>0</v>
      </c>
      <c r="K6890" s="12">
        <v>0</v>
      </c>
      <c r="L6890" s="12">
        <v>0</v>
      </c>
      <c r="M6890" s="12">
        <v>0</v>
      </c>
      <c r="N6890" s="12">
        <v>0</v>
      </c>
    </row>
    <row r="6891" spans="1:14">
      <c r="A6891" s="20" t="s">
        <v>1714</v>
      </c>
      <c r="B6891" s="12">
        <v>227</v>
      </c>
      <c r="C6891" s="12">
        <v>108</v>
      </c>
      <c r="D6891" s="12" t="s">
        <v>519</v>
      </c>
      <c r="E6891" s="12">
        <v>20</v>
      </c>
      <c r="F6891" s="73">
        <v>6</v>
      </c>
      <c r="G6891" s="73">
        <v>15</v>
      </c>
      <c r="H6891" s="12">
        <v>0</v>
      </c>
      <c r="I6891" s="12">
        <v>246</v>
      </c>
      <c r="J6891" s="12">
        <v>0</v>
      </c>
      <c r="K6891" s="12">
        <v>0</v>
      </c>
      <c r="L6891" s="12">
        <v>0</v>
      </c>
      <c r="M6891" s="12">
        <v>0</v>
      </c>
      <c r="N6891" s="12">
        <v>0</v>
      </c>
    </row>
    <row r="6892" spans="1:14">
      <c r="A6892" s="20" t="s">
        <v>1715</v>
      </c>
      <c r="B6892" s="12">
        <v>227</v>
      </c>
      <c r="C6892" s="12">
        <v>108</v>
      </c>
      <c r="D6892" s="12" t="s">
        <v>515</v>
      </c>
      <c r="E6892" s="12">
        <v>20</v>
      </c>
      <c r="F6892" s="73">
        <v>6</v>
      </c>
      <c r="G6892" s="73">
        <v>15</v>
      </c>
      <c r="H6892" s="12">
        <v>0</v>
      </c>
      <c r="I6892" s="12">
        <v>246</v>
      </c>
      <c r="J6892" s="12">
        <v>0</v>
      </c>
      <c r="K6892" s="12">
        <v>0</v>
      </c>
      <c r="L6892" s="12">
        <v>0</v>
      </c>
      <c r="M6892" s="12">
        <v>0</v>
      </c>
      <c r="N6892" s="12">
        <v>0</v>
      </c>
    </row>
    <row r="6893" spans="1:14">
      <c r="A6893" s="20" t="s">
        <v>1715</v>
      </c>
      <c r="B6893" s="12">
        <v>227</v>
      </c>
      <c r="C6893" s="12">
        <v>108</v>
      </c>
      <c r="D6893" s="12" t="s">
        <v>517</v>
      </c>
      <c r="E6893" s="12">
        <v>20</v>
      </c>
      <c r="F6893" s="73">
        <v>6</v>
      </c>
      <c r="G6893" s="73">
        <v>15</v>
      </c>
      <c r="H6893" s="12">
        <v>0</v>
      </c>
      <c r="I6893" s="12">
        <v>246</v>
      </c>
      <c r="J6893" s="12">
        <v>0</v>
      </c>
      <c r="K6893" s="12">
        <v>0</v>
      </c>
      <c r="L6893" s="12">
        <v>0</v>
      </c>
      <c r="M6893" s="12">
        <v>0</v>
      </c>
      <c r="N6893" s="12">
        <v>0</v>
      </c>
    </row>
    <row r="6894" spans="1:14">
      <c r="A6894" s="20" t="s">
        <v>1715</v>
      </c>
      <c r="B6894" s="12">
        <v>227</v>
      </c>
      <c r="C6894" s="12">
        <v>108</v>
      </c>
      <c r="D6894" s="12" t="s">
        <v>513</v>
      </c>
      <c r="E6894" s="12">
        <v>20</v>
      </c>
      <c r="F6894" s="73">
        <v>6</v>
      </c>
      <c r="G6894" s="73">
        <v>15</v>
      </c>
      <c r="H6894" s="12">
        <v>0</v>
      </c>
      <c r="I6894" s="12">
        <v>246</v>
      </c>
      <c r="J6894" s="12">
        <v>0</v>
      </c>
      <c r="K6894" s="12">
        <v>0</v>
      </c>
      <c r="L6894" s="12">
        <v>0</v>
      </c>
      <c r="M6894" s="12">
        <v>0</v>
      </c>
      <c r="N6894" s="12">
        <v>0</v>
      </c>
    </row>
    <row r="6896" spans="1:14">
      <c r="A6896" s="11" t="s">
        <v>1716</v>
      </c>
    </row>
    <row r="6897" spans="1:14">
      <c r="A6897" s="20" t="s">
        <v>1717</v>
      </c>
      <c r="B6897" s="12">
        <v>200</v>
      </c>
      <c r="C6897" s="12">
        <v>200</v>
      </c>
      <c r="D6897" s="12" t="s">
        <v>519</v>
      </c>
      <c r="E6897" s="12">
        <v>100</v>
      </c>
      <c r="F6897" s="73">
        <v>40</v>
      </c>
      <c r="G6897" s="73">
        <v>60</v>
      </c>
      <c r="H6897" s="12">
        <v>0</v>
      </c>
      <c r="I6897" s="12">
        <v>246</v>
      </c>
      <c r="J6897" s="12">
        <v>0</v>
      </c>
      <c r="K6897" s="12">
        <v>0</v>
      </c>
      <c r="L6897" s="12">
        <v>0</v>
      </c>
      <c r="M6897" s="12">
        <v>0</v>
      </c>
      <c r="N6897" s="12">
        <v>0</v>
      </c>
    </row>
    <row r="6898" spans="1:14">
      <c r="A6898" s="20" t="s">
        <v>1718</v>
      </c>
      <c r="B6898" s="12">
        <v>200</v>
      </c>
      <c r="C6898" s="12">
        <v>200</v>
      </c>
      <c r="D6898" s="12" t="s">
        <v>515</v>
      </c>
      <c r="E6898" s="12">
        <v>100</v>
      </c>
      <c r="F6898" s="73">
        <v>40</v>
      </c>
      <c r="G6898" s="73">
        <v>60</v>
      </c>
      <c r="H6898" s="12">
        <v>0</v>
      </c>
      <c r="I6898" s="12">
        <v>246</v>
      </c>
      <c r="J6898" s="12">
        <v>0</v>
      </c>
      <c r="K6898" s="12">
        <v>0</v>
      </c>
      <c r="L6898" s="12">
        <v>0</v>
      </c>
      <c r="M6898" s="12">
        <v>0</v>
      </c>
      <c r="N6898" s="12">
        <v>0</v>
      </c>
    </row>
    <row r="6899" spans="1:14">
      <c r="A6899" s="20" t="s">
        <v>1718</v>
      </c>
      <c r="B6899" s="12">
        <v>200</v>
      </c>
      <c r="C6899" s="12">
        <v>200</v>
      </c>
      <c r="D6899" s="12" t="s">
        <v>517</v>
      </c>
      <c r="E6899" s="12">
        <v>100</v>
      </c>
      <c r="F6899" s="73">
        <v>40</v>
      </c>
      <c r="G6899" s="73">
        <v>60</v>
      </c>
      <c r="H6899" s="12">
        <v>0</v>
      </c>
      <c r="I6899" s="12">
        <v>246</v>
      </c>
      <c r="J6899" s="12">
        <v>0</v>
      </c>
      <c r="K6899" s="12">
        <v>0</v>
      </c>
      <c r="L6899" s="12">
        <v>0</v>
      </c>
      <c r="M6899" s="12">
        <v>0</v>
      </c>
      <c r="N6899" s="12">
        <v>0</v>
      </c>
    </row>
    <row r="6900" spans="1:14">
      <c r="A6900" s="20" t="s">
        <v>1718</v>
      </c>
      <c r="B6900" s="12">
        <v>200</v>
      </c>
      <c r="C6900" s="12">
        <v>200</v>
      </c>
      <c r="D6900" s="12" t="s">
        <v>513</v>
      </c>
      <c r="E6900" s="12">
        <v>100</v>
      </c>
      <c r="F6900" s="73">
        <v>40</v>
      </c>
      <c r="G6900" s="73">
        <v>60</v>
      </c>
      <c r="H6900" s="12">
        <v>0</v>
      </c>
      <c r="I6900" s="12">
        <v>246</v>
      </c>
      <c r="J6900" s="12">
        <v>0</v>
      </c>
      <c r="K6900" s="12">
        <v>0</v>
      </c>
      <c r="L6900" s="12">
        <v>0</v>
      </c>
      <c r="M6900" s="12">
        <v>0</v>
      </c>
      <c r="N6900" s="12">
        <v>0</v>
      </c>
    </row>
    <row r="6901" spans="1:14">
      <c r="A6901" s="20" t="s">
        <v>1718</v>
      </c>
      <c r="B6901" s="12">
        <v>200</v>
      </c>
      <c r="C6901" s="12">
        <v>200</v>
      </c>
      <c r="D6901" s="12" t="s">
        <v>1719</v>
      </c>
      <c r="E6901" s="12">
        <v>100</v>
      </c>
      <c r="F6901" s="73">
        <v>40</v>
      </c>
      <c r="G6901" s="73">
        <v>60</v>
      </c>
      <c r="H6901" s="12">
        <v>0</v>
      </c>
      <c r="I6901" s="12">
        <v>246</v>
      </c>
      <c r="J6901" s="12">
        <v>0</v>
      </c>
      <c r="K6901" s="12">
        <v>0</v>
      </c>
      <c r="L6901" s="12">
        <v>0</v>
      </c>
      <c r="M6901" s="12">
        <v>0</v>
      </c>
      <c r="N6901" s="12">
        <v>0</v>
      </c>
    </row>
    <row r="6902" spans="1:14" s="18" customFormat="1">
      <c r="A6902" s="17" t="s">
        <v>1718</v>
      </c>
      <c r="B6902" s="18">
        <v>200</v>
      </c>
      <c r="C6902" s="18">
        <v>200</v>
      </c>
      <c r="D6902" s="18" t="s">
        <v>1720</v>
      </c>
      <c r="E6902" s="18">
        <v>100</v>
      </c>
      <c r="F6902" s="29">
        <v>10</v>
      </c>
      <c r="G6902" s="29">
        <v>60</v>
      </c>
      <c r="H6902" s="18">
        <v>0</v>
      </c>
      <c r="I6902" s="18">
        <v>246</v>
      </c>
      <c r="J6902" s="18">
        <v>0</v>
      </c>
      <c r="K6902" s="18">
        <v>0</v>
      </c>
      <c r="L6902" s="12">
        <v>0</v>
      </c>
      <c r="M6902" s="12">
        <v>0</v>
      </c>
      <c r="N6902" s="12">
        <v>0</v>
      </c>
    </row>
    <row r="6903" spans="1:14" s="18" customFormat="1">
      <c r="A6903" s="17" t="s">
        <v>1718</v>
      </c>
      <c r="B6903" s="18">
        <v>200</v>
      </c>
      <c r="C6903" s="18">
        <v>200</v>
      </c>
      <c r="D6903" s="18" t="s">
        <v>1721</v>
      </c>
      <c r="E6903" s="18">
        <v>100</v>
      </c>
      <c r="F6903" s="29">
        <v>10</v>
      </c>
      <c r="G6903" s="29">
        <v>60</v>
      </c>
      <c r="H6903" s="18">
        <v>0</v>
      </c>
      <c r="I6903" s="18">
        <v>246</v>
      </c>
      <c r="J6903" s="18">
        <v>0</v>
      </c>
      <c r="K6903" s="18">
        <v>0</v>
      </c>
      <c r="L6903" s="12">
        <v>0</v>
      </c>
      <c r="M6903" s="12">
        <v>0</v>
      </c>
      <c r="N6903" s="12">
        <v>0</v>
      </c>
    </row>
    <row r="6904" spans="1:14">
      <c r="A6904" s="20" t="s">
        <v>1717</v>
      </c>
      <c r="B6904" s="12">
        <v>200</v>
      </c>
      <c r="C6904" s="12">
        <v>200</v>
      </c>
      <c r="D6904" s="12" t="s">
        <v>519</v>
      </c>
      <c r="E6904" s="12">
        <v>200</v>
      </c>
      <c r="F6904" s="73">
        <v>40</v>
      </c>
      <c r="G6904" s="73">
        <v>60</v>
      </c>
      <c r="H6904" s="12">
        <v>0</v>
      </c>
      <c r="I6904" s="12">
        <v>246</v>
      </c>
      <c r="J6904" s="12">
        <v>0</v>
      </c>
      <c r="K6904" s="12">
        <v>0</v>
      </c>
      <c r="L6904" s="12">
        <v>0</v>
      </c>
      <c r="M6904" s="12">
        <v>0</v>
      </c>
      <c r="N6904" s="12">
        <v>0</v>
      </c>
    </row>
    <row r="6905" spans="1:14">
      <c r="A6905" s="20" t="s">
        <v>1718</v>
      </c>
      <c r="B6905" s="12">
        <v>200</v>
      </c>
      <c r="C6905" s="12">
        <v>200</v>
      </c>
      <c r="D6905" s="12" t="s">
        <v>515</v>
      </c>
      <c r="E6905" s="12">
        <v>200</v>
      </c>
      <c r="F6905" s="73">
        <v>40</v>
      </c>
      <c r="G6905" s="73">
        <v>60</v>
      </c>
      <c r="H6905" s="12">
        <v>0</v>
      </c>
      <c r="I6905" s="12">
        <v>246</v>
      </c>
      <c r="J6905" s="12">
        <v>0</v>
      </c>
      <c r="K6905" s="12">
        <v>0</v>
      </c>
      <c r="L6905" s="12">
        <v>0</v>
      </c>
      <c r="M6905" s="12">
        <v>0</v>
      </c>
      <c r="N6905" s="12">
        <v>0</v>
      </c>
    </row>
    <row r="6906" spans="1:14">
      <c r="A6906" s="20" t="s">
        <v>1718</v>
      </c>
      <c r="B6906" s="12">
        <v>200</v>
      </c>
      <c r="C6906" s="12">
        <v>200</v>
      </c>
      <c r="D6906" s="12" t="s">
        <v>517</v>
      </c>
      <c r="E6906" s="12">
        <v>200</v>
      </c>
      <c r="F6906" s="73">
        <v>40</v>
      </c>
      <c r="G6906" s="73">
        <v>60</v>
      </c>
      <c r="H6906" s="12">
        <v>0</v>
      </c>
      <c r="I6906" s="12">
        <v>246</v>
      </c>
      <c r="J6906" s="12">
        <v>0</v>
      </c>
      <c r="K6906" s="12">
        <v>0</v>
      </c>
      <c r="L6906" s="12">
        <v>0</v>
      </c>
      <c r="M6906" s="12">
        <v>0</v>
      </c>
      <c r="N6906" s="12">
        <v>0</v>
      </c>
    </row>
    <row r="6907" spans="1:14">
      <c r="A6907" s="20" t="s">
        <v>1718</v>
      </c>
      <c r="B6907" s="12">
        <v>200</v>
      </c>
      <c r="C6907" s="12">
        <v>200</v>
      </c>
      <c r="D6907" s="12" t="s">
        <v>513</v>
      </c>
      <c r="E6907" s="12">
        <v>200</v>
      </c>
      <c r="F6907" s="73">
        <v>40</v>
      </c>
      <c r="G6907" s="73">
        <v>60</v>
      </c>
      <c r="H6907" s="12">
        <v>0</v>
      </c>
      <c r="I6907" s="12">
        <v>246</v>
      </c>
      <c r="J6907" s="12">
        <v>0</v>
      </c>
      <c r="K6907" s="12">
        <v>0</v>
      </c>
      <c r="L6907" s="12">
        <v>0</v>
      </c>
      <c r="M6907" s="12">
        <v>0</v>
      </c>
      <c r="N6907" s="12">
        <v>0</v>
      </c>
    </row>
    <row r="6908" spans="1:14">
      <c r="A6908" s="20" t="s">
        <v>1718</v>
      </c>
      <c r="B6908" s="12">
        <v>200</v>
      </c>
      <c r="C6908" s="12">
        <v>200</v>
      </c>
      <c r="D6908" s="12" t="s">
        <v>1719</v>
      </c>
      <c r="E6908" s="12">
        <v>200</v>
      </c>
      <c r="F6908" s="73">
        <v>40</v>
      </c>
      <c r="G6908" s="73">
        <v>60</v>
      </c>
      <c r="H6908" s="12">
        <v>0</v>
      </c>
      <c r="I6908" s="12">
        <v>246</v>
      </c>
      <c r="J6908" s="12">
        <v>0</v>
      </c>
      <c r="K6908" s="12">
        <v>0</v>
      </c>
      <c r="L6908" s="12">
        <v>0</v>
      </c>
      <c r="M6908" s="12">
        <v>0</v>
      </c>
      <c r="N6908" s="12">
        <v>0</v>
      </c>
    </row>
    <row r="6909" spans="1:14" s="18" customFormat="1">
      <c r="A6909" s="17" t="s">
        <v>1718</v>
      </c>
      <c r="B6909" s="18">
        <v>200</v>
      </c>
      <c r="C6909" s="18">
        <v>200</v>
      </c>
      <c r="D6909" s="18" t="s">
        <v>1720</v>
      </c>
      <c r="E6909" s="18">
        <v>200</v>
      </c>
      <c r="F6909" s="29">
        <v>40</v>
      </c>
      <c r="G6909" s="29">
        <v>60</v>
      </c>
      <c r="H6909" s="18">
        <v>0</v>
      </c>
      <c r="I6909" s="18">
        <v>246</v>
      </c>
      <c r="J6909" s="18">
        <v>0</v>
      </c>
      <c r="K6909" s="18">
        <v>0</v>
      </c>
      <c r="L6909" s="12">
        <v>0</v>
      </c>
      <c r="M6909" s="12">
        <v>0</v>
      </c>
      <c r="N6909" s="12">
        <v>0</v>
      </c>
    </row>
    <row r="6910" spans="1:14" s="18" customFormat="1">
      <c r="A6910" s="17" t="s">
        <v>1718</v>
      </c>
      <c r="B6910" s="18">
        <v>200</v>
      </c>
      <c r="C6910" s="18">
        <v>200</v>
      </c>
      <c r="D6910" s="18" t="s">
        <v>1721</v>
      </c>
      <c r="E6910" s="18">
        <v>200</v>
      </c>
      <c r="F6910" s="29">
        <v>40</v>
      </c>
      <c r="G6910" s="29">
        <v>60</v>
      </c>
      <c r="H6910" s="18">
        <v>0</v>
      </c>
      <c r="I6910" s="18">
        <v>246</v>
      </c>
      <c r="J6910" s="18">
        <v>0</v>
      </c>
      <c r="K6910" s="18">
        <v>0</v>
      </c>
      <c r="L6910" s="12">
        <v>0</v>
      </c>
      <c r="M6910" s="12">
        <v>0</v>
      </c>
      <c r="N6910" s="12">
        <v>0</v>
      </c>
    </row>
    <row r="6911" spans="1:14">
      <c r="A6911" s="20" t="s">
        <v>1718</v>
      </c>
      <c r="B6911" s="12">
        <v>200</v>
      </c>
      <c r="C6911" s="12">
        <v>200</v>
      </c>
      <c r="D6911" s="12" t="s">
        <v>518</v>
      </c>
      <c r="E6911" s="12">
        <v>200</v>
      </c>
      <c r="F6911" s="73">
        <v>2</v>
      </c>
      <c r="G6911" s="73">
        <v>60</v>
      </c>
      <c r="H6911" s="12">
        <v>0</v>
      </c>
      <c r="I6911" s="12">
        <v>246</v>
      </c>
      <c r="J6911" s="12">
        <v>0</v>
      </c>
      <c r="K6911" s="12">
        <v>0</v>
      </c>
      <c r="L6911" s="12">
        <v>0</v>
      </c>
      <c r="M6911" s="12">
        <v>0</v>
      </c>
      <c r="N6911" s="12">
        <v>0</v>
      </c>
    </row>
    <row r="6912" spans="1:14">
      <c r="A6912" s="20" t="s">
        <v>1718</v>
      </c>
      <c r="B6912" s="12">
        <v>200</v>
      </c>
      <c r="C6912" s="12">
        <v>200</v>
      </c>
      <c r="D6912" s="12" t="s">
        <v>514</v>
      </c>
      <c r="E6912" s="12">
        <v>200</v>
      </c>
      <c r="F6912" s="73">
        <v>2</v>
      </c>
      <c r="G6912" s="73">
        <v>60</v>
      </c>
      <c r="H6912" s="12">
        <v>0</v>
      </c>
      <c r="I6912" s="12">
        <v>246</v>
      </c>
      <c r="J6912" s="12">
        <v>0</v>
      </c>
      <c r="K6912" s="12">
        <v>0</v>
      </c>
      <c r="L6912" s="12">
        <v>0</v>
      </c>
      <c r="M6912" s="12">
        <v>0</v>
      </c>
      <c r="N6912" s="12">
        <v>0</v>
      </c>
    </row>
    <row r="6913" spans="1:14">
      <c r="A6913" s="20" t="s">
        <v>1718</v>
      </c>
      <c r="B6913" s="12">
        <v>200</v>
      </c>
      <c r="C6913" s="12">
        <v>200</v>
      </c>
      <c r="D6913" s="12" t="s">
        <v>516</v>
      </c>
      <c r="E6913" s="12">
        <v>200</v>
      </c>
      <c r="F6913" s="73">
        <v>2</v>
      </c>
      <c r="G6913" s="73">
        <v>60</v>
      </c>
      <c r="H6913" s="12">
        <v>0</v>
      </c>
      <c r="I6913" s="12">
        <v>246</v>
      </c>
      <c r="J6913" s="12">
        <v>0</v>
      </c>
      <c r="K6913" s="12">
        <v>0</v>
      </c>
      <c r="L6913" s="12">
        <v>0</v>
      </c>
      <c r="M6913" s="12">
        <v>0</v>
      </c>
      <c r="N6913" s="12">
        <v>0</v>
      </c>
    </row>
    <row r="6914" spans="1:14">
      <c r="A6914" s="20" t="s">
        <v>1718</v>
      </c>
      <c r="B6914" s="12">
        <v>200</v>
      </c>
      <c r="C6914" s="12">
        <v>200</v>
      </c>
      <c r="D6914" s="12" t="s">
        <v>512</v>
      </c>
      <c r="E6914" s="12">
        <v>200</v>
      </c>
      <c r="F6914" s="73">
        <v>2</v>
      </c>
      <c r="G6914" s="73">
        <v>60</v>
      </c>
      <c r="H6914" s="12">
        <v>0</v>
      </c>
      <c r="I6914" s="12">
        <v>246</v>
      </c>
      <c r="J6914" s="12">
        <v>0</v>
      </c>
      <c r="K6914" s="12">
        <v>0</v>
      </c>
      <c r="L6914" s="12">
        <v>0</v>
      </c>
      <c r="M6914" s="12">
        <v>0</v>
      </c>
      <c r="N6914" s="12">
        <v>0</v>
      </c>
    </row>
    <row r="6915" spans="1:14">
      <c r="A6915" s="20" t="s">
        <v>1718</v>
      </c>
      <c r="B6915" s="12">
        <v>200</v>
      </c>
      <c r="C6915" s="12">
        <v>200</v>
      </c>
      <c r="D6915" s="12" t="s">
        <v>1148</v>
      </c>
      <c r="E6915" s="12">
        <v>200</v>
      </c>
      <c r="F6915" s="73">
        <v>2</v>
      </c>
      <c r="G6915" s="73">
        <v>60</v>
      </c>
      <c r="H6915" s="12">
        <v>0</v>
      </c>
      <c r="I6915" s="12">
        <v>246</v>
      </c>
      <c r="J6915" s="12">
        <v>0</v>
      </c>
      <c r="K6915" s="12">
        <v>0</v>
      </c>
      <c r="L6915" s="12">
        <v>0</v>
      </c>
      <c r="M6915" s="12">
        <v>0</v>
      </c>
      <c r="N6915" s="12">
        <v>0</v>
      </c>
    </row>
    <row r="6916" spans="1:14" s="18" customFormat="1">
      <c r="A6916" s="17" t="s">
        <v>1718</v>
      </c>
      <c r="B6916" s="18">
        <v>200</v>
      </c>
      <c r="C6916" s="18">
        <v>200</v>
      </c>
      <c r="D6916" s="18" t="s">
        <v>1722</v>
      </c>
      <c r="E6916" s="18">
        <v>200</v>
      </c>
      <c r="F6916" s="29">
        <v>2</v>
      </c>
      <c r="G6916" s="29">
        <v>60</v>
      </c>
      <c r="H6916" s="18">
        <v>0</v>
      </c>
      <c r="I6916" s="18">
        <v>246</v>
      </c>
      <c r="J6916" s="18">
        <v>0</v>
      </c>
      <c r="K6916" s="18">
        <v>0</v>
      </c>
      <c r="L6916" s="12">
        <v>0</v>
      </c>
      <c r="M6916" s="12">
        <v>0</v>
      </c>
      <c r="N6916" s="12">
        <v>0</v>
      </c>
    </row>
    <row r="6917" spans="1:14" s="18" customFormat="1">
      <c r="A6917" s="17" t="s">
        <v>1718</v>
      </c>
      <c r="B6917" s="18">
        <v>200</v>
      </c>
      <c r="C6917" s="18">
        <v>200</v>
      </c>
      <c r="D6917" s="18" t="s">
        <v>1150</v>
      </c>
      <c r="E6917" s="18">
        <v>200</v>
      </c>
      <c r="F6917" s="29">
        <v>2</v>
      </c>
      <c r="G6917" s="29">
        <v>60</v>
      </c>
      <c r="H6917" s="18">
        <v>0</v>
      </c>
      <c r="I6917" s="18">
        <v>246</v>
      </c>
      <c r="J6917" s="18">
        <v>0</v>
      </c>
      <c r="K6917" s="18">
        <v>0</v>
      </c>
      <c r="L6917" s="12">
        <v>0</v>
      </c>
      <c r="M6917" s="12">
        <v>0</v>
      </c>
      <c r="N6917" s="12">
        <v>0</v>
      </c>
    </row>
    <row r="6919" spans="1:14">
      <c r="A6919" s="20" t="s">
        <v>1717</v>
      </c>
      <c r="B6919" s="12">
        <v>326</v>
      </c>
      <c r="C6919" s="12">
        <v>327</v>
      </c>
      <c r="D6919" s="12" t="s">
        <v>519</v>
      </c>
      <c r="E6919" s="12">
        <v>40</v>
      </c>
      <c r="F6919" s="73">
        <v>5</v>
      </c>
      <c r="G6919" s="21">
        <v>15</v>
      </c>
      <c r="H6919" s="12">
        <v>0</v>
      </c>
      <c r="I6919" s="12">
        <v>246</v>
      </c>
      <c r="J6919" s="12">
        <v>0</v>
      </c>
      <c r="K6919" s="12">
        <v>0</v>
      </c>
      <c r="L6919" s="12">
        <v>0</v>
      </c>
      <c r="M6919" s="12">
        <v>0</v>
      </c>
      <c r="N6919" s="12">
        <v>0</v>
      </c>
    </row>
    <row r="6920" spans="1:14">
      <c r="A6920" s="20" t="s">
        <v>1718</v>
      </c>
      <c r="B6920" s="12">
        <v>326</v>
      </c>
      <c r="C6920" s="12">
        <v>327</v>
      </c>
      <c r="D6920" s="12" t="s">
        <v>515</v>
      </c>
      <c r="E6920" s="12">
        <v>40</v>
      </c>
      <c r="F6920" s="73">
        <v>5</v>
      </c>
      <c r="G6920" s="21">
        <v>15</v>
      </c>
      <c r="H6920" s="12">
        <v>0</v>
      </c>
      <c r="I6920" s="12">
        <v>246</v>
      </c>
      <c r="J6920" s="12">
        <v>0</v>
      </c>
      <c r="K6920" s="12">
        <v>0</v>
      </c>
      <c r="L6920" s="12">
        <v>0</v>
      </c>
      <c r="M6920" s="12">
        <v>0</v>
      </c>
      <c r="N6920" s="12">
        <v>0</v>
      </c>
    </row>
    <row r="6921" spans="1:14">
      <c r="A6921" s="20" t="s">
        <v>1718</v>
      </c>
      <c r="B6921" s="12">
        <v>326</v>
      </c>
      <c r="C6921" s="12">
        <v>327</v>
      </c>
      <c r="D6921" s="12" t="s">
        <v>517</v>
      </c>
      <c r="E6921" s="12">
        <v>40</v>
      </c>
      <c r="F6921" s="73">
        <v>5</v>
      </c>
      <c r="G6921" s="21">
        <v>15</v>
      </c>
      <c r="H6921" s="12">
        <v>0</v>
      </c>
      <c r="I6921" s="12">
        <v>246</v>
      </c>
      <c r="J6921" s="12">
        <v>0</v>
      </c>
      <c r="K6921" s="12">
        <v>0</v>
      </c>
      <c r="L6921" s="12">
        <v>0</v>
      </c>
      <c r="M6921" s="12">
        <v>0</v>
      </c>
      <c r="N6921" s="12">
        <v>0</v>
      </c>
    </row>
    <row r="6922" spans="1:14">
      <c r="A6922" s="20" t="s">
        <v>1718</v>
      </c>
      <c r="B6922" s="12">
        <v>326</v>
      </c>
      <c r="C6922" s="12">
        <v>327</v>
      </c>
      <c r="D6922" s="12" t="s">
        <v>513</v>
      </c>
      <c r="E6922" s="12">
        <v>40</v>
      </c>
      <c r="F6922" s="73">
        <v>5</v>
      </c>
      <c r="G6922" s="21">
        <v>15</v>
      </c>
      <c r="H6922" s="12">
        <v>0</v>
      </c>
      <c r="I6922" s="12">
        <v>246</v>
      </c>
      <c r="J6922" s="12">
        <v>0</v>
      </c>
      <c r="K6922" s="12">
        <v>0</v>
      </c>
      <c r="L6922" s="12">
        <v>0</v>
      </c>
      <c r="M6922" s="12">
        <v>0</v>
      </c>
      <c r="N6922" s="12">
        <v>0</v>
      </c>
    </row>
    <row r="6923" spans="1:14">
      <c r="A6923" s="20" t="s">
        <v>1718</v>
      </c>
      <c r="B6923" s="12">
        <v>326</v>
      </c>
      <c r="C6923" s="12">
        <v>327</v>
      </c>
      <c r="D6923" s="12" t="s">
        <v>1719</v>
      </c>
      <c r="E6923" s="12">
        <v>40</v>
      </c>
      <c r="F6923" s="73">
        <v>5</v>
      </c>
      <c r="G6923" s="21">
        <v>15</v>
      </c>
      <c r="H6923" s="12">
        <v>0</v>
      </c>
      <c r="I6923" s="12">
        <v>246</v>
      </c>
      <c r="J6923" s="12">
        <v>0</v>
      </c>
      <c r="K6923" s="12">
        <v>0</v>
      </c>
      <c r="L6923" s="12">
        <v>0</v>
      </c>
      <c r="M6923" s="12">
        <v>0</v>
      </c>
      <c r="N6923" s="12">
        <v>0</v>
      </c>
    </row>
    <row r="6924" spans="1:14" s="18" customFormat="1">
      <c r="A6924" s="17" t="s">
        <v>1718</v>
      </c>
      <c r="B6924" s="18">
        <v>326</v>
      </c>
      <c r="C6924" s="18">
        <v>327</v>
      </c>
      <c r="D6924" s="18" t="s">
        <v>1720</v>
      </c>
      <c r="E6924" s="18">
        <v>40</v>
      </c>
      <c r="F6924" s="29">
        <v>3</v>
      </c>
      <c r="G6924" s="29">
        <v>60</v>
      </c>
      <c r="H6924" s="18">
        <v>0</v>
      </c>
      <c r="I6924" s="18">
        <v>246</v>
      </c>
      <c r="J6924" s="18">
        <v>0</v>
      </c>
      <c r="K6924" s="18">
        <v>0</v>
      </c>
      <c r="L6924" s="12">
        <v>0</v>
      </c>
      <c r="M6924" s="12">
        <v>0</v>
      </c>
      <c r="N6924" s="12">
        <v>0</v>
      </c>
    </row>
    <row r="6925" spans="1:14" s="18" customFormat="1">
      <c r="A6925" s="17" t="s">
        <v>1718</v>
      </c>
      <c r="B6925" s="18">
        <v>326</v>
      </c>
      <c r="C6925" s="18">
        <v>327</v>
      </c>
      <c r="D6925" s="18" t="s">
        <v>1721</v>
      </c>
      <c r="E6925" s="18">
        <v>40</v>
      </c>
      <c r="F6925" s="29">
        <v>3</v>
      </c>
      <c r="G6925" s="29">
        <v>60</v>
      </c>
      <c r="H6925" s="18">
        <v>0</v>
      </c>
      <c r="I6925" s="18">
        <v>246</v>
      </c>
      <c r="J6925" s="18">
        <v>0</v>
      </c>
      <c r="K6925" s="18">
        <v>0</v>
      </c>
      <c r="L6925" s="12">
        <v>0</v>
      </c>
      <c r="M6925" s="12">
        <v>0</v>
      </c>
      <c r="N6925" s="12">
        <v>0</v>
      </c>
    </row>
    <row r="6926" spans="1:14">
      <c r="A6926" s="20" t="s">
        <v>1717</v>
      </c>
      <c r="B6926" s="12">
        <v>250</v>
      </c>
      <c r="C6926" s="12">
        <v>253</v>
      </c>
      <c r="D6926" s="12" t="s">
        <v>519</v>
      </c>
      <c r="E6926" s="12">
        <v>40</v>
      </c>
      <c r="F6926" s="73">
        <v>5</v>
      </c>
      <c r="G6926" s="21">
        <v>15</v>
      </c>
      <c r="H6926" s="12">
        <v>0</v>
      </c>
      <c r="I6926" s="12">
        <v>246</v>
      </c>
      <c r="J6926" s="12">
        <v>0</v>
      </c>
      <c r="K6926" s="12">
        <v>0</v>
      </c>
      <c r="L6926" s="12">
        <v>0</v>
      </c>
      <c r="M6926" s="12">
        <v>0</v>
      </c>
      <c r="N6926" s="12">
        <v>0</v>
      </c>
    </row>
    <row r="6927" spans="1:14">
      <c r="A6927" s="20" t="s">
        <v>1718</v>
      </c>
      <c r="B6927" s="12">
        <v>250</v>
      </c>
      <c r="C6927" s="12">
        <v>253</v>
      </c>
      <c r="D6927" s="12" t="s">
        <v>515</v>
      </c>
      <c r="E6927" s="12">
        <v>40</v>
      </c>
      <c r="F6927" s="73">
        <v>5</v>
      </c>
      <c r="G6927" s="21">
        <v>15</v>
      </c>
      <c r="H6927" s="12">
        <v>0</v>
      </c>
      <c r="I6927" s="12">
        <v>246</v>
      </c>
      <c r="J6927" s="12">
        <v>0</v>
      </c>
      <c r="K6927" s="12">
        <v>0</v>
      </c>
      <c r="L6927" s="12">
        <v>0</v>
      </c>
      <c r="M6927" s="12">
        <v>0</v>
      </c>
      <c r="N6927" s="12">
        <v>0</v>
      </c>
    </row>
    <row r="6928" spans="1:14">
      <c r="A6928" s="20" t="s">
        <v>1718</v>
      </c>
      <c r="B6928" s="12">
        <v>250</v>
      </c>
      <c r="C6928" s="12">
        <v>253</v>
      </c>
      <c r="D6928" s="12" t="s">
        <v>517</v>
      </c>
      <c r="E6928" s="12">
        <v>40</v>
      </c>
      <c r="F6928" s="73">
        <v>5</v>
      </c>
      <c r="G6928" s="21">
        <v>15</v>
      </c>
      <c r="H6928" s="12">
        <v>0</v>
      </c>
      <c r="I6928" s="12">
        <v>246</v>
      </c>
      <c r="J6928" s="12">
        <v>0</v>
      </c>
      <c r="K6928" s="12">
        <v>0</v>
      </c>
      <c r="L6928" s="12">
        <v>0</v>
      </c>
      <c r="M6928" s="12">
        <v>0</v>
      </c>
      <c r="N6928" s="12">
        <v>0</v>
      </c>
    </row>
    <row r="6929" spans="1:14">
      <c r="A6929" s="20" t="s">
        <v>1718</v>
      </c>
      <c r="B6929" s="12">
        <v>250</v>
      </c>
      <c r="C6929" s="12">
        <v>253</v>
      </c>
      <c r="D6929" s="12" t="s">
        <v>513</v>
      </c>
      <c r="E6929" s="12">
        <v>40</v>
      </c>
      <c r="F6929" s="73">
        <v>5</v>
      </c>
      <c r="G6929" s="21">
        <v>15</v>
      </c>
      <c r="H6929" s="12">
        <v>0</v>
      </c>
      <c r="I6929" s="12">
        <v>246</v>
      </c>
      <c r="J6929" s="12">
        <v>0</v>
      </c>
      <c r="K6929" s="12">
        <v>0</v>
      </c>
      <c r="L6929" s="12">
        <v>0</v>
      </c>
      <c r="M6929" s="12">
        <v>0</v>
      </c>
      <c r="N6929" s="12">
        <v>0</v>
      </c>
    </row>
    <row r="6930" spans="1:14">
      <c r="A6930" s="20" t="s">
        <v>1718</v>
      </c>
      <c r="B6930" s="12">
        <v>250</v>
      </c>
      <c r="C6930" s="12">
        <v>253</v>
      </c>
      <c r="D6930" s="12" t="s">
        <v>1719</v>
      </c>
      <c r="E6930" s="12">
        <v>40</v>
      </c>
      <c r="F6930" s="73">
        <v>5</v>
      </c>
      <c r="G6930" s="21">
        <v>15</v>
      </c>
      <c r="H6930" s="12">
        <v>0</v>
      </c>
      <c r="I6930" s="12">
        <v>246</v>
      </c>
      <c r="J6930" s="12">
        <v>0</v>
      </c>
      <c r="K6930" s="12">
        <v>0</v>
      </c>
      <c r="L6930" s="12">
        <v>0</v>
      </c>
      <c r="M6930" s="12">
        <v>0</v>
      </c>
      <c r="N6930" s="12">
        <v>0</v>
      </c>
    </row>
    <row r="6931" spans="1:14" s="18" customFormat="1">
      <c r="A6931" s="17" t="s">
        <v>1718</v>
      </c>
      <c r="B6931" s="18">
        <v>250</v>
      </c>
      <c r="C6931" s="18">
        <v>253</v>
      </c>
      <c r="D6931" s="18" t="s">
        <v>1720</v>
      </c>
      <c r="E6931" s="18">
        <v>40</v>
      </c>
      <c r="F6931" s="29">
        <v>3</v>
      </c>
      <c r="G6931" s="29">
        <v>60</v>
      </c>
      <c r="H6931" s="18">
        <v>0</v>
      </c>
      <c r="I6931" s="18">
        <v>246</v>
      </c>
      <c r="J6931" s="18">
        <v>0</v>
      </c>
      <c r="K6931" s="18">
        <v>0</v>
      </c>
      <c r="L6931" s="12">
        <v>0</v>
      </c>
      <c r="M6931" s="12">
        <v>0</v>
      </c>
      <c r="N6931" s="12">
        <v>0</v>
      </c>
    </row>
    <row r="6932" spans="1:14" s="18" customFormat="1">
      <c r="A6932" s="17" t="s">
        <v>1718</v>
      </c>
      <c r="B6932" s="18">
        <v>250</v>
      </c>
      <c r="C6932" s="18">
        <v>253</v>
      </c>
      <c r="D6932" s="18" t="s">
        <v>1721</v>
      </c>
      <c r="E6932" s="18">
        <v>40</v>
      </c>
      <c r="F6932" s="29">
        <v>3</v>
      </c>
      <c r="G6932" s="29">
        <v>60</v>
      </c>
      <c r="H6932" s="18">
        <v>0</v>
      </c>
      <c r="I6932" s="18">
        <v>246</v>
      </c>
      <c r="J6932" s="18">
        <v>0</v>
      </c>
      <c r="K6932" s="18">
        <v>0</v>
      </c>
      <c r="L6932" s="12">
        <v>0</v>
      </c>
      <c r="M6932" s="12">
        <v>0</v>
      </c>
      <c r="N6932" s="12">
        <v>0</v>
      </c>
    </row>
    <row r="6933" spans="1:14">
      <c r="A6933" s="20" t="s">
        <v>1717</v>
      </c>
      <c r="B6933" s="12">
        <v>84</v>
      </c>
      <c r="C6933" s="12">
        <v>302</v>
      </c>
      <c r="D6933" s="12" t="s">
        <v>519</v>
      </c>
      <c r="E6933" s="12">
        <v>40</v>
      </c>
      <c r="F6933" s="73">
        <v>5</v>
      </c>
      <c r="G6933" s="21">
        <v>15</v>
      </c>
      <c r="H6933" s="12">
        <v>0</v>
      </c>
      <c r="I6933" s="12">
        <v>246</v>
      </c>
      <c r="J6933" s="12">
        <v>0</v>
      </c>
      <c r="K6933" s="12">
        <v>0</v>
      </c>
      <c r="L6933" s="12">
        <v>0</v>
      </c>
      <c r="M6933" s="12">
        <v>0</v>
      </c>
      <c r="N6933" s="12">
        <v>0</v>
      </c>
    </row>
    <row r="6934" spans="1:14">
      <c r="A6934" s="20" t="s">
        <v>1718</v>
      </c>
      <c r="B6934" s="12">
        <v>84</v>
      </c>
      <c r="C6934" s="12">
        <v>302</v>
      </c>
      <c r="D6934" s="12" t="s">
        <v>515</v>
      </c>
      <c r="E6934" s="12">
        <v>40</v>
      </c>
      <c r="F6934" s="73">
        <v>5</v>
      </c>
      <c r="G6934" s="21">
        <v>15</v>
      </c>
      <c r="H6934" s="12">
        <v>0</v>
      </c>
      <c r="I6934" s="12">
        <v>246</v>
      </c>
      <c r="J6934" s="12">
        <v>0</v>
      </c>
      <c r="K6934" s="12">
        <v>0</v>
      </c>
      <c r="L6934" s="12">
        <v>0</v>
      </c>
      <c r="M6934" s="12">
        <v>0</v>
      </c>
      <c r="N6934" s="12">
        <v>0</v>
      </c>
    </row>
    <row r="6935" spans="1:14">
      <c r="A6935" s="20" t="s">
        <v>1718</v>
      </c>
      <c r="B6935" s="12">
        <v>84</v>
      </c>
      <c r="C6935" s="12">
        <v>302</v>
      </c>
      <c r="D6935" s="12" t="s">
        <v>517</v>
      </c>
      <c r="E6935" s="12">
        <v>40</v>
      </c>
      <c r="F6935" s="73">
        <v>5</v>
      </c>
      <c r="G6935" s="21">
        <v>15</v>
      </c>
      <c r="H6935" s="12">
        <v>0</v>
      </c>
      <c r="I6935" s="12">
        <v>246</v>
      </c>
      <c r="J6935" s="12">
        <v>0</v>
      </c>
      <c r="K6935" s="12">
        <v>0</v>
      </c>
      <c r="L6935" s="12">
        <v>0</v>
      </c>
      <c r="M6935" s="12">
        <v>0</v>
      </c>
      <c r="N6935" s="12">
        <v>0</v>
      </c>
    </row>
    <row r="6936" spans="1:14">
      <c r="A6936" s="20" t="s">
        <v>1718</v>
      </c>
      <c r="B6936" s="12">
        <v>84</v>
      </c>
      <c r="C6936" s="12">
        <v>302</v>
      </c>
      <c r="D6936" s="12" t="s">
        <v>513</v>
      </c>
      <c r="E6936" s="12">
        <v>40</v>
      </c>
      <c r="F6936" s="73">
        <v>5</v>
      </c>
      <c r="G6936" s="21">
        <v>15</v>
      </c>
      <c r="H6936" s="12">
        <v>0</v>
      </c>
      <c r="I6936" s="12">
        <v>246</v>
      </c>
      <c r="J6936" s="12">
        <v>0</v>
      </c>
      <c r="K6936" s="12">
        <v>0</v>
      </c>
      <c r="L6936" s="12">
        <v>0</v>
      </c>
      <c r="M6936" s="12">
        <v>0</v>
      </c>
      <c r="N6936" s="12">
        <v>0</v>
      </c>
    </row>
    <row r="6937" spans="1:14">
      <c r="A6937" s="20" t="s">
        <v>1718</v>
      </c>
      <c r="B6937" s="12">
        <v>84</v>
      </c>
      <c r="C6937" s="12">
        <v>302</v>
      </c>
      <c r="D6937" s="12" t="s">
        <v>1719</v>
      </c>
      <c r="E6937" s="12">
        <v>40</v>
      </c>
      <c r="F6937" s="73">
        <v>5</v>
      </c>
      <c r="G6937" s="21">
        <v>15</v>
      </c>
      <c r="H6937" s="12">
        <v>0</v>
      </c>
      <c r="I6937" s="12">
        <v>246</v>
      </c>
      <c r="J6937" s="12">
        <v>0</v>
      </c>
      <c r="K6937" s="12">
        <v>0</v>
      </c>
      <c r="L6937" s="12">
        <v>0</v>
      </c>
      <c r="M6937" s="12">
        <v>0</v>
      </c>
      <c r="N6937" s="12">
        <v>0</v>
      </c>
    </row>
    <row r="6938" spans="1:14" s="18" customFormat="1">
      <c r="A6938" s="17" t="s">
        <v>1718</v>
      </c>
      <c r="B6938" s="18">
        <v>84</v>
      </c>
      <c r="C6938" s="18">
        <v>302</v>
      </c>
      <c r="D6938" s="18" t="s">
        <v>1720</v>
      </c>
      <c r="E6938" s="18">
        <v>40</v>
      </c>
      <c r="F6938" s="29">
        <v>3</v>
      </c>
      <c r="G6938" s="29">
        <v>60</v>
      </c>
      <c r="H6938" s="18">
        <v>0</v>
      </c>
      <c r="I6938" s="18">
        <v>246</v>
      </c>
      <c r="J6938" s="18">
        <v>0</v>
      </c>
      <c r="K6938" s="18">
        <v>0</v>
      </c>
      <c r="L6938" s="12">
        <v>0</v>
      </c>
      <c r="M6938" s="12">
        <v>0</v>
      </c>
      <c r="N6938" s="12">
        <v>0</v>
      </c>
    </row>
    <row r="6939" spans="1:14" s="18" customFormat="1">
      <c r="A6939" s="17" t="s">
        <v>1718</v>
      </c>
      <c r="B6939" s="18">
        <v>84</v>
      </c>
      <c r="C6939" s="18">
        <v>302</v>
      </c>
      <c r="D6939" s="18" t="s">
        <v>1721</v>
      </c>
      <c r="E6939" s="18">
        <v>40</v>
      </c>
      <c r="F6939" s="29">
        <v>3</v>
      </c>
      <c r="G6939" s="29">
        <v>60</v>
      </c>
      <c r="H6939" s="18">
        <v>0</v>
      </c>
      <c r="I6939" s="18">
        <v>246</v>
      </c>
      <c r="J6939" s="18">
        <v>0</v>
      </c>
      <c r="K6939" s="18">
        <v>0</v>
      </c>
      <c r="L6939" s="12">
        <v>0</v>
      </c>
      <c r="M6939" s="12">
        <v>0</v>
      </c>
      <c r="N6939" s="12">
        <v>0</v>
      </c>
    </row>
    <row r="6940" spans="1:14">
      <c r="A6940" s="20" t="s">
        <v>1717</v>
      </c>
      <c r="B6940" s="12">
        <v>294</v>
      </c>
      <c r="C6940" s="12">
        <v>92</v>
      </c>
      <c r="D6940" s="12" t="s">
        <v>519</v>
      </c>
      <c r="E6940" s="12">
        <v>40</v>
      </c>
      <c r="F6940" s="73">
        <v>5</v>
      </c>
      <c r="G6940" s="21">
        <v>15</v>
      </c>
      <c r="H6940" s="12">
        <v>0</v>
      </c>
      <c r="I6940" s="12">
        <v>246</v>
      </c>
      <c r="J6940" s="12">
        <v>0</v>
      </c>
      <c r="K6940" s="12">
        <v>0</v>
      </c>
      <c r="L6940" s="12">
        <v>0</v>
      </c>
      <c r="M6940" s="12">
        <v>0</v>
      </c>
      <c r="N6940" s="12">
        <v>0</v>
      </c>
    </row>
    <row r="6941" spans="1:14">
      <c r="A6941" s="20" t="s">
        <v>1718</v>
      </c>
      <c r="B6941" s="12">
        <v>294</v>
      </c>
      <c r="C6941" s="12">
        <v>92</v>
      </c>
      <c r="D6941" s="12" t="s">
        <v>515</v>
      </c>
      <c r="E6941" s="12">
        <v>40</v>
      </c>
      <c r="F6941" s="73">
        <v>5</v>
      </c>
      <c r="G6941" s="21">
        <v>15</v>
      </c>
      <c r="H6941" s="12">
        <v>0</v>
      </c>
      <c r="I6941" s="12">
        <v>246</v>
      </c>
      <c r="J6941" s="12">
        <v>0</v>
      </c>
      <c r="K6941" s="12">
        <v>0</v>
      </c>
      <c r="L6941" s="12">
        <v>0</v>
      </c>
      <c r="M6941" s="12">
        <v>0</v>
      </c>
      <c r="N6941" s="12">
        <v>0</v>
      </c>
    </row>
    <row r="6942" spans="1:14">
      <c r="A6942" s="20" t="s">
        <v>1718</v>
      </c>
      <c r="B6942" s="12">
        <v>294</v>
      </c>
      <c r="C6942" s="12">
        <v>92</v>
      </c>
      <c r="D6942" s="12" t="s">
        <v>517</v>
      </c>
      <c r="E6942" s="12">
        <v>40</v>
      </c>
      <c r="F6942" s="73">
        <v>5</v>
      </c>
      <c r="G6942" s="21">
        <v>15</v>
      </c>
      <c r="H6942" s="12">
        <v>0</v>
      </c>
      <c r="I6942" s="12">
        <v>246</v>
      </c>
      <c r="J6942" s="12">
        <v>0</v>
      </c>
      <c r="K6942" s="12">
        <v>0</v>
      </c>
      <c r="L6942" s="12">
        <v>0</v>
      </c>
      <c r="M6942" s="12">
        <v>0</v>
      </c>
      <c r="N6942" s="12">
        <v>0</v>
      </c>
    </row>
    <row r="6943" spans="1:14">
      <c r="A6943" s="20" t="s">
        <v>1718</v>
      </c>
      <c r="B6943" s="12">
        <v>294</v>
      </c>
      <c r="C6943" s="12">
        <v>92</v>
      </c>
      <c r="D6943" s="12" t="s">
        <v>513</v>
      </c>
      <c r="E6943" s="12">
        <v>40</v>
      </c>
      <c r="F6943" s="73">
        <v>5</v>
      </c>
      <c r="G6943" s="21">
        <v>15</v>
      </c>
      <c r="H6943" s="12">
        <v>0</v>
      </c>
      <c r="I6943" s="12">
        <v>246</v>
      </c>
      <c r="J6943" s="12">
        <v>0</v>
      </c>
      <c r="K6943" s="12">
        <v>0</v>
      </c>
      <c r="L6943" s="12">
        <v>0</v>
      </c>
      <c r="M6943" s="12">
        <v>0</v>
      </c>
      <c r="N6943" s="12">
        <v>0</v>
      </c>
    </row>
    <row r="6944" spans="1:14">
      <c r="A6944" s="20" t="s">
        <v>1718</v>
      </c>
      <c r="B6944" s="12">
        <v>294</v>
      </c>
      <c r="C6944" s="12">
        <v>92</v>
      </c>
      <c r="D6944" s="12" t="s">
        <v>1719</v>
      </c>
      <c r="E6944" s="12">
        <v>40</v>
      </c>
      <c r="F6944" s="73">
        <v>5</v>
      </c>
      <c r="G6944" s="21">
        <v>15</v>
      </c>
      <c r="H6944" s="12">
        <v>0</v>
      </c>
      <c r="I6944" s="12">
        <v>246</v>
      </c>
      <c r="J6944" s="12">
        <v>0</v>
      </c>
      <c r="K6944" s="12">
        <v>0</v>
      </c>
      <c r="L6944" s="12">
        <v>0</v>
      </c>
      <c r="M6944" s="12">
        <v>0</v>
      </c>
      <c r="N6944" s="12">
        <v>0</v>
      </c>
    </row>
    <row r="6945" spans="1:14" s="18" customFormat="1">
      <c r="A6945" s="17" t="s">
        <v>1718</v>
      </c>
      <c r="B6945" s="18">
        <v>294</v>
      </c>
      <c r="C6945" s="18">
        <v>92</v>
      </c>
      <c r="D6945" s="18" t="s">
        <v>1720</v>
      </c>
      <c r="E6945" s="18">
        <v>40</v>
      </c>
      <c r="F6945" s="29">
        <v>3</v>
      </c>
      <c r="G6945" s="29">
        <v>60</v>
      </c>
      <c r="H6945" s="18">
        <v>0</v>
      </c>
      <c r="I6945" s="18">
        <v>246</v>
      </c>
      <c r="J6945" s="18">
        <v>0</v>
      </c>
      <c r="K6945" s="18">
        <v>0</v>
      </c>
      <c r="L6945" s="12">
        <v>0</v>
      </c>
      <c r="M6945" s="12">
        <v>0</v>
      </c>
      <c r="N6945" s="12">
        <v>0</v>
      </c>
    </row>
    <row r="6946" spans="1:14" s="18" customFormat="1">
      <c r="A6946" s="17" t="s">
        <v>1718</v>
      </c>
      <c r="B6946" s="18">
        <v>294</v>
      </c>
      <c r="C6946" s="18">
        <v>92</v>
      </c>
      <c r="D6946" s="18" t="s">
        <v>1721</v>
      </c>
      <c r="E6946" s="18">
        <v>40</v>
      </c>
      <c r="F6946" s="29">
        <v>3</v>
      </c>
      <c r="G6946" s="29">
        <v>60</v>
      </c>
      <c r="H6946" s="18">
        <v>0</v>
      </c>
      <c r="I6946" s="18">
        <v>246</v>
      </c>
      <c r="J6946" s="18">
        <v>0</v>
      </c>
      <c r="K6946" s="18">
        <v>0</v>
      </c>
      <c r="L6946" s="12">
        <v>0</v>
      </c>
      <c r="M6946" s="12">
        <v>0</v>
      </c>
      <c r="N6946" s="12">
        <v>0</v>
      </c>
    </row>
    <row r="6947" spans="1:14">
      <c r="A6947" s="20" t="s">
        <v>1717</v>
      </c>
      <c r="B6947" s="12">
        <v>93</v>
      </c>
      <c r="C6947" s="12">
        <v>99</v>
      </c>
      <c r="D6947" s="12" t="s">
        <v>519</v>
      </c>
      <c r="E6947" s="12">
        <v>40</v>
      </c>
      <c r="F6947" s="73">
        <v>5</v>
      </c>
      <c r="G6947" s="21">
        <v>15</v>
      </c>
      <c r="H6947" s="12">
        <v>0</v>
      </c>
      <c r="I6947" s="12">
        <v>246</v>
      </c>
      <c r="J6947" s="12">
        <v>0</v>
      </c>
      <c r="K6947" s="12">
        <v>0</v>
      </c>
      <c r="L6947" s="12">
        <v>0</v>
      </c>
      <c r="M6947" s="12">
        <v>0</v>
      </c>
      <c r="N6947" s="12">
        <v>0</v>
      </c>
    </row>
    <row r="6948" spans="1:14">
      <c r="A6948" s="20" t="s">
        <v>1718</v>
      </c>
      <c r="B6948" s="12">
        <v>93</v>
      </c>
      <c r="C6948" s="12">
        <v>99</v>
      </c>
      <c r="D6948" s="12" t="s">
        <v>515</v>
      </c>
      <c r="E6948" s="12">
        <v>40</v>
      </c>
      <c r="F6948" s="73">
        <v>5</v>
      </c>
      <c r="G6948" s="21">
        <v>15</v>
      </c>
      <c r="H6948" s="12">
        <v>0</v>
      </c>
      <c r="I6948" s="12">
        <v>246</v>
      </c>
      <c r="J6948" s="12">
        <v>0</v>
      </c>
      <c r="K6948" s="12">
        <v>0</v>
      </c>
      <c r="L6948" s="12">
        <v>0</v>
      </c>
      <c r="M6948" s="12">
        <v>0</v>
      </c>
      <c r="N6948" s="12">
        <v>0</v>
      </c>
    </row>
    <row r="6949" spans="1:14">
      <c r="A6949" s="20" t="s">
        <v>1718</v>
      </c>
      <c r="B6949" s="12">
        <v>93</v>
      </c>
      <c r="C6949" s="12">
        <v>99</v>
      </c>
      <c r="D6949" s="12" t="s">
        <v>517</v>
      </c>
      <c r="E6949" s="12">
        <v>40</v>
      </c>
      <c r="F6949" s="73">
        <v>5</v>
      </c>
      <c r="G6949" s="21">
        <v>15</v>
      </c>
      <c r="H6949" s="12">
        <v>0</v>
      </c>
      <c r="I6949" s="12">
        <v>246</v>
      </c>
      <c r="J6949" s="12">
        <v>0</v>
      </c>
      <c r="K6949" s="12">
        <v>0</v>
      </c>
      <c r="L6949" s="12">
        <v>0</v>
      </c>
      <c r="M6949" s="12">
        <v>0</v>
      </c>
      <c r="N6949" s="12">
        <v>0</v>
      </c>
    </row>
    <row r="6950" spans="1:14">
      <c r="A6950" s="20" t="s">
        <v>1718</v>
      </c>
      <c r="B6950" s="12">
        <v>93</v>
      </c>
      <c r="C6950" s="12">
        <v>99</v>
      </c>
      <c r="D6950" s="12" t="s">
        <v>513</v>
      </c>
      <c r="E6950" s="12">
        <v>40</v>
      </c>
      <c r="F6950" s="73">
        <v>5</v>
      </c>
      <c r="G6950" s="21">
        <v>15</v>
      </c>
      <c r="H6950" s="12">
        <v>0</v>
      </c>
      <c r="I6950" s="12">
        <v>246</v>
      </c>
      <c r="J6950" s="12">
        <v>0</v>
      </c>
      <c r="K6950" s="12">
        <v>0</v>
      </c>
      <c r="L6950" s="12">
        <v>0</v>
      </c>
      <c r="M6950" s="12">
        <v>0</v>
      </c>
      <c r="N6950" s="12">
        <v>0</v>
      </c>
    </row>
    <row r="6951" spans="1:14">
      <c r="A6951" s="20" t="s">
        <v>1718</v>
      </c>
      <c r="B6951" s="12">
        <v>93</v>
      </c>
      <c r="C6951" s="12">
        <v>99</v>
      </c>
      <c r="D6951" s="12" t="s">
        <v>1719</v>
      </c>
      <c r="E6951" s="12">
        <v>40</v>
      </c>
      <c r="F6951" s="73">
        <v>5</v>
      </c>
      <c r="G6951" s="21">
        <v>15</v>
      </c>
      <c r="H6951" s="12">
        <v>0</v>
      </c>
      <c r="I6951" s="12">
        <v>246</v>
      </c>
      <c r="J6951" s="12">
        <v>0</v>
      </c>
      <c r="K6951" s="12">
        <v>0</v>
      </c>
      <c r="L6951" s="12">
        <v>0</v>
      </c>
      <c r="M6951" s="12">
        <v>0</v>
      </c>
      <c r="N6951" s="12">
        <v>0</v>
      </c>
    </row>
    <row r="6952" spans="1:14" s="18" customFormat="1">
      <c r="A6952" s="17" t="s">
        <v>1718</v>
      </c>
      <c r="B6952" s="18">
        <v>93</v>
      </c>
      <c r="C6952" s="18">
        <v>99</v>
      </c>
      <c r="D6952" s="18" t="s">
        <v>1720</v>
      </c>
      <c r="E6952" s="18">
        <v>40</v>
      </c>
      <c r="F6952" s="29">
        <v>3</v>
      </c>
      <c r="G6952" s="29">
        <v>60</v>
      </c>
      <c r="H6952" s="18">
        <v>0</v>
      </c>
      <c r="I6952" s="18">
        <v>246</v>
      </c>
      <c r="J6952" s="18">
        <v>0</v>
      </c>
      <c r="K6952" s="18">
        <v>0</v>
      </c>
      <c r="L6952" s="12">
        <v>0</v>
      </c>
      <c r="M6952" s="12">
        <v>0</v>
      </c>
      <c r="N6952" s="12">
        <v>0</v>
      </c>
    </row>
    <row r="6953" spans="1:14" s="18" customFormat="1">
      <c r="A6953" s="17" t="s">
        <v>1718</v>
      </c>
      <c r="B6953" s="18">
        <v>93</v>
      </c>
      <c r="C6953" s="18">
        <v>99</v>
      </c>
      <c r="D6953" s="18" t="s">
        <v>1721</v>
      </c>
      <c r="E6953" s="18">
        <v>40</v>
      </c>
      <c r="F6953" s="29">
        <v>3</v>
      </c>
      <c r="G6953" s="29">
        <v>60</v>
      </c>
      <c r="H6953" s="18">
        <v>0</v>
      </c>
      <c r="I6953" s="18">
        <v>246</v>
      </c>
      <c r="J6953" s="18">
        <v>0</v>
      </c>
      <c r="K6953" s="18">
        <v>0</v>
      </c>
      <c r="L6953" s="12">
        <v>0</v>
      </c>
      <c r="M6953" s="12">
        <v>0</v>
      </c>
      <c r="N6953" s="12">
        <v>0</v>
      </c>
    </row>
    <row r="6955" spans="1:14">
      <c r="A6955" s="11" t="s">
        <v>1723</v>
      </c>
    </row>
    <row r="6956" spans="1:14">
      <c r="A6956" s="20" t="s">
        <v>1724</v>
      </c>
      <c r="B6956" s="12">
        <v>100</v>
      </c>
      <c r="C6956" s="12">
        <v>100</v>
      </c>
      <c r="D6956" s="12" t="s">
        <v>519</v>
      </c>
      <c r="E6956" s="12">
        <v>100</v>
      </c>
      <c r="F6956" s="73">
        <v>20</v>
      </c>
      <c r="G6956" s="73">
        <v>60</v>
      </c>
      <c r="H6956" s="12">
        <v>0</v>
      </c>
      <c r="I6956" s="12">
        <v>246</v>
      </c>
      <c r="J6956" s="12">
        <v>0</v>
      </c>
      <c r="K6956" s="12">
        <v>0</v>
      </c>
      <c r="L6956" s="12">
        <v>0</v>
      </c>
      <c r="M6956" s="12">
        <v>0</v>
      </c>
      <c r="N6956" s="12">
        <v>0</v>
      </c>
    </row>
    <row r="6957" spans="1:14">
      <c r="A6957" s="20" t="s">
        <v>1725</v>
      </c>
      <c r="B6957" s="12">
        <v>100</v>
      </c>
      <c r="C6957" s="12">
        <v>100</v>
      </c>
      <c r="D6957" s="12" t="s">
        <v>515</v>
      </c>
      <c r="E6957" s="12">
        <v>100</v>
      </c>
      <c r="F6957" s="73">
        <v>20</v>
      </c>
      <c r="G6957" s="73">
        <v>60</v>
      </c>
      <c r="H6957" s="12">
        <v>0</v>
      </c>
      <c r="I6957" s="12">
        <v>246</v>
      </c>
      <c r="J6957" s="12">
        <v>0</v>
      </c>
      <c r="K6957" s="12">
        <v>0</v>
      </c>
      <c r="L6957" s="12">
        <v>0</v>
      </c>
      <c r="M6957" s="12">
        <v>0</v>
      </c>
      <c r="N6957" s="12">
        <v>0</v>
      </c>
    </row>
    <row r="6958" spans="1:14">
      <c r="A6958" s="20" t="s">
        <v>1725</v>
      </c>
      <c r="B6958" s="12">
        <v>100</v>
      </c>
      <c r="C6958" s="12">
        <v>100</v>
      </c>
      <c r="D6958" s="12" t="s">
        <v>517</v>
      </c>
      <c r="E6958" s="12">
        <v>100</v>
      </c>
      <c r="F6958" s="73">
        <v>20</v>
      </c>
      <c r="G6958" s="73">
        <v>60</v>
      </c>
      <c r="H6958" s="12">
        <v>0</v>
      </c>
      <c r="I6958" s="12">
        <v>246</v>
      </c>
      <c r="J6958" s="12">
        <v>0</v>
      </c>
      <c r="K6958" s="12">
        <v>0</v>
      </c>
      <c r="L6958" s="12">
        <v>0</v>
      </c>
      <c r="M6958" s="12">
        <v>0</v>
      </c>
      <c r="N6958" s="12">
        <v>0</v>
      </c>
    </row>
    <row r="6959" spans="1:14">
      <c r="A6959" s="20" t="s">
        <v>1725</v>
      </c>
      <c r="B6959" s="12">
        <v>100</v>
      </c>
      <c r="C6959" s="12">
        <v>100</v>
      </c>
      <c r="D6959" s="12" t="s">
        <v>513</v>
      </c>
      <c r="E6959" s="12">
        <v>100</v>
      </c>
      <c r="F6959" s="73">
        <v>20</v>
      </c>
      <c r="G6959" s="73">
        <v>60</v>
      </c>
      <c r="H6959" s="12">
        <v>0</v>
      </c>
      <c r="I6959" s="12">
        <v>246</v>
      </c>
      <c r="J6959" s="12">
        <v>0</v>
      </c>
      <c r="K6959" s="12">
        <v>0</v>
      </c>
      <c r="L6959" s="12">
        <v>0</v>
      </c>
      <c r="M6959" s="12">
        <v>0</v>
      </c>
      <c r="N6959" s="12">
        <v>0</v>
      </c>
    </row>
    <row r="6960" spans="1:14">
      <c r="A6960" s="20" t="s">
        <v>1725</v>
      </c>
      <c r="B6960" s="12">
        <v>100</v>
      </c>
      <c r="C6960" s="12">
        <v>100</v>
      </c>
      <c r="D6960" s="12" t="s">
        <v>1719</v>
      </c>
      <c r="E6960" s="12">
        <v>100</v>
      </c>
      <c r="F6960" s="73">
        <v>20</v>
      </c>
      <c r="G6960" s="73">
        <v>60</v>
      </c>
      <c r="H6960" s="12">
        <v>0</v>
      </c>
      <c r="I6960" s="12">
        <v>246</v>
      </c>
      <c r="J6960" s="12">
        <v>0</v>
      </c>
      <c r="K6960" s="12">
        <v>0</v>
      </c>
      <c r="L6960" s="12">
        <v>0</v>
      </c>
      <c r="M6960" s="12">
        <v>0</v>
      </c>
      <c r="N6960" s="12">
        <v>0</v>
      </c>
    </row>
    <row r="6961" spans="1:14" s="18" customFormat="1">
      <c r="A6961" s="17" t="s">
        <v>1725</v>
      </c>
      <c r="B6961" s="18">
        <v>100</v>
      </c>
      <c r="C6961" s="18">
        <v>100</v>
      </c>
      <c r="D6961" s="18" t="s">
        <v>1720</v>
      </c>
      <c r="E6961" s="18">
        <v>100</v>
      </c>
      <c r="F6961" s="29">
        <v>20</v>
      </c>
      <c r="G6961" s="29">
        <v>60</v>
      </c>
      <c r="H6961" s="18">
        <v>0</v>
      </c>
      <c r="I6961" s="18">
        <v>246</v>
      </c>
      <c r="J6961" s="18">
        <v>0</v>
      </c>
      <c r="K6961" s="18">
        <v>0</v>
      </c>
      <c r="L6961" s="12">
        <v>0</v>
      </c>
      <c r="M6961" s="12">
        <v>0</v>
      </c>
      <c r="N6961" s="12">
        <v>0</v>
      </c>
    </row>
    <row r="6962" spans="1:14" s="18" customFormat="1">
      <c r="A6962" s="17" t="s">
        <v>1725</v>
      </c>
      <c r="B6962" s="18">
        <v>100</v>
      </c>
      <c r="C6962" s="18">
        <v>100</v>
      </c>
      <c r="D6962" s="18" t="s">
        <v>1721</v>
      </c>
      <c r="E6962" s="18">
        <v>100</v>
      </c>
      <c r="F6962" s="29">
        <v>20</v>
      </c>
      <c r="G6962" s="29">
        <v>60</v>
      </c>
      <c r="H6962" s="18">
        <v>0</v>
      </c>
      <c r="I6962" s="18">
        <v>246</v>
      </c>
      <c r="J6962" s="18">
        <v>0</v>
      </c>
      <c r="K6962" s="18">
        <v>0</v>
      </c>
      <c r="L6962" s="12">
        <v>0</v>
      </c>
      <c r="M6962" s="12">
        <v>0</v>
      </c>
      <c r="N6962" s="12">
        <v>0</v>
      </c>
    </row>
    <row r="6963" spans="1:14">
      <c r="A6963" s="20" t="s">
        <v>1725</v>
      </c>
      <c r="B6963" s="12">
        <v>100</v>
      </c>
      <c r="C6963" s="12">
        <v>100</v>
      </c>
      <c r="D6963" s="12" t="s">
        <v>518</v>
      </c>
      <c r="E6963" s="12">
        <v>100</v>
      </c>
      <c r="F6963" s="73">
        <v>2</v>
      </c>
      <c r="G6963" s="73">
        <v>60</v>
      </c>
      <c r="H6963" s="12">
        <v>0</v>
      </c>
      <c r="I6963" s="12">
        <v>246</v>
      </c>
      <c r="J6963" s="12">
        <v>0</v>
      </c>
      <c r="K6963" s="12">
        <v>0</v>
      </c>
      <c r="L6963" s="12">
        <v>0</v>
      </c>
      <c r="M6963" s="12">
        <v>0</v>
      </c>
      <c r="N6963" s="12">
        <v>0</v>
      </c>
    </row>
    <row r="6964" spans="1:14">
      <c r="A6964" s="20" t="s">
        <v>1725</v>
      </c>
      <c r="B6964" s="12">
        <v>100</v>
      </c>
      <c r="C6964" s="12">
        <v>100</v>
      </c>
      <c r="D6964" s="12" t="s">
        <v>514</v>
      </c>
      <c r="E6964" s="12">
        <v>100</v>
      </c>
      <c r="F6964" s="73">
        <v>2</v>
      </c>
      <c r="G6964" s="73">
        <v>60</v>
      </c>
      <c r="H6964" s="12">
        <v>0</v>
      </c>
      <c r="I6964" s="12">
        <v>246</v>
      </c>
      <c r="J6964" s="12">
        <v>0</v>
      </c>
      <c r="K6964" s="12">
        <v>0</v>
      </c>
      <c r="L6964" s="12">
        <v>0</v>
      </c>
      <c r="M6964" s="12">
        <v>0</v>
      </c>
      <c r="N6964" s="12">
        <v>0</v>
      </c>
    </row>
    <row r="6965" spans="1:14">
      <c r="A6965" s="20" t="s">
        <v>1725</v>
      </c>
      <c r="B6965" s="12">
        <v>100</v>
      </c>
      <c r="C6965" s="12">
        <v>100</v>
      </c>
      <c r="D6965" s="12" t="s">
        <v>516</v>
      </c>
      <c r="E6965" s="12">
        <v>100</v>
      </c>
      <c r="F6965" s="73">
        <v>2</v>
      </c>
      <c r="G6965" s="73">
        <v>60</v>
      </c>
      <c r="H6965" s="12">
        <v>0</v>
      </c>
      <c r="I6965" s="12">
        <v>246</v>
      </c>
      <c r="J6965" s="12">
        <v>0</v>
      </c>
      <c r="K6965" s="12">
        <v>0</v>
      </c>
      <c r="L6965" s="12">
        <v>0</v>
      </c>
      <c r="M6965" s="12">
        <v>0</v>
      </c>
      <c r="N6965" s="12">
        <v>0</v>
      </c>
    </row>
    <row r="6966" spans="1:14">
      <c r="A6966" s="20" t="s">
        <v>1725</v>
      </c>
      <c r="B6966" s="12">
        <v>100</v>
      </c>
      <c r="C6966" s="12">
        <v>100</v>
      </c>
      <c r="D6966" s="12" t="s">
        <v>512</v>
      </c>
      <c r="E6966" s="12">
        <v>100</v>
      </c>
      <c r="F6966" s="73">
        <v>2</v>
      </c>
      <c r="G6966" s="73">
        <v>60</v>
      </c>
      <c r="H6966" s="12">
        <v>0</v>
      </c>
      <c r="I6966" s="12">
        <v>246</v>
      </c>
      <c r="J6966" s="12">
        <v>0</v>
      </c>
      <c r="K6966" s="12">
        <v>0</v>
      </c>
      <c r="L6966" s="12">
        <v>0</v>
      </c>
      <c r="M6966" s="12">
        <v>0</v>
      </c>
      <c r="N6966" s="12">
        <v>0</v>
      </c>
    </row>
    <row r="6967" spans="1:14">
      <c r="A6967" s="20" t="s">
        <v>1725</v>
      </c>
      <c r="B6967" s="12">
        <v>100</v>
      </c>
      <c r="C6967" s="12">
        <v>100</v>
      </c>
      <c r="D6967" s="12" t="s">
        <v>1726</v>
      </c>
      <c r="E6967" s="12">
        <v>100</v>
      </c>
      <c r="F6967" s="73">
        <v>2</v>
      </c>
      <c r="G6967" s="73">
        <v>60</v>
      </c>
      <c r="H6967" s="12">
        <v>0</v>
      </c>
      <c r="I6967" s="12">
        <v>246</v>
      </c>
      <c r="J6967" s="12">
        <v>0</v>
      </c>
      <c r="K6967" s="12">
        <v>0</v>
      </c>
      <c r="L6967" s="12">
        <v>0</v>
      </c>
      <c r="M6967" s="12">
        <v>0</v>
      </c>
      <c r="N6967" s="12">
        <v>0</v>
      </c>
    </row>
    <row r="6968" spans="1:14" s="18" customFormat="1">
      <c r="A6968" s="17" t="s">
        <v>1725</v>
      </c>
      <c r="B6968" s="18">
        <v>100</v>
      </c>
      <c r="C6968" s="18">
        <v>100</v>
      </c>
      <c r="D6968" s="18" t="s">
        <v>1722</v>
      </c>
      <c r="E6968" s="18">
        <v>200</v>
      </c>
      <c r="F6968" s="29">
        <v>2</v>
      </c>
      <c r="G6968" s="29">
        <v>60</v>
      </c>
      <c r="H6968" s="18">
        <v>0</v>
      </c>
      <c r="I6968" s="18">
        <v>246</v>
      </c>
      <c r="J6968" s="18">
        <v>0</v>
      </c>
      <c r="K6968" s="18">
        <v>0</v>
      </c>
      <c r="L6968" s="12">
        <v>0</v>
      </c>
      <c r="M6968" s="12">
        <v>0</v>
      </c>
      <c r="N6968" s="12">
        <v>0</v>
      </c>
    </row>
    <row r="6969" spans="1:14" s="18" customFormat="1">
      <c r="A6969" s="17" t="s">
        <v>1725</v>
      </c>
      <c r="B6969" s="18">
        <v>100</v>
      </c>
      <c r="C6969" s="18">
        <v>100</v>
      </c>
      <c r="D6969" s="18" t="s">
        <v>1150</v>
      </c>
      <c r="E6969" s="18">
        <v>200</v>
      </c>
      <c r="F6969" s="29">
        <v>2</v>
      </c>
      <c r="G6969" s="29">
        <v>60</v>
      </c>
      <c r="H6969" s="18">
        <v>0</v>
      </c>
      <c r="I6969" s="18">
        <v>246</v>
      </c>
      <c r="J6969" s="18">
        <v>0</v>
      </c>
      <c r="K6969" s="18">
        <v>0</v>
      </c>
      <c r="L6969" s="12">
        <v>0</v>
      </c>
      <c r="M6969" s="12">
        <v>0</v>
      </c>
      <c r="N6969" s="12">
        <v>0</v>
      </c>
    </row>
    <row r="6971" spans="1:14">
      <c r="A6971" s="20" t="s">
        <v>1724</v>
      </c>
      <c r="B6971" s="12">
        <v>33</v>
      </c>
      <c r="C6971" s="12">
        <v>46</v>
      </c>
      <c r="D6971" s="12" t="s">
        <v>519</v>
      </c>
      <c r="E6971" s="12">
        <v>20</v>
      </c>
      <c r="F6971" s="73">
        <v>4</v>
      </c>
      <c r="G6971" s="21">
        <v>15</v>
      </c>
      <c r="H6971" s="12">
        <v>0</v>
      </c>
      <c r="I6971" s="12">
        <v>246</v>
      </c>
      <c r="J6971" s="12">
        <v>0</v>
      </c>
      <c r="K6971" s="12">
        <v>0</v>
      </c>
      <c r="L6971" s="12">
        <v>0</v>
      </c>
      <c r="M6971" s="12">
        <v>0</v>
      </c>
      <c r="N6971" s="12">
        <v>0</v>
      </c>
    </row>
    <row r="6972" spans="1:14">
      <c r="A6972" s="20" t="s">
        <v>1725</v>
      </c>
      <c r="B6972" s="12">
        <v>33</v>
      </c>
      <c r="C6972" s="12">
        <v>46</v>
      </c>
      <c r="D6972" s="12" t="s">
        <v>515</v>
      </c>
      <c r="E6972" s="12">
        <v>20</v>
      </c>
      <c r="F6972" s="73">
        <v>4</v>
      </c>
      <c r="G6972" s="21">
        <v>15</v>
      </c>
      <c r="H6972" s="12">
        <v>0</v>
      </c>
      <c r="I6972" s="12">
        <v>246</v>
      </c>
      <c r="J6972" s="12">
        <v>0</v>
      </c>
      <c r="K6972" s="12">
        <v>0</v>
      </c>
      <c r="L6972" s="12">
        <v>0</v>
      </c>
      <c r="M6972" s="12">
        <v>0</v>
      </c>
      <c r="N6972" s="12">
        <v>0</v>
      </c>
    </row>
    <row r="6973" spans="1:14">
      <c r="A6973" s="20" t="s">
        <v>1725</v>
      </c>
      <c r="B6973" s="12">
        <v>33</v>
      </c>
      <c r="C6973" s="12">
        <v>46</v>
      </c>
      <c r="D6973" s="12" t="s">
        <v>517</v>
      </c>
      <c r="E6973" s="12">
        <v>20</v>
      </c>
      <c r="F6973" s="73">
        <v>4</v>
      </c>
      <c r="G6973" s="21">
        <v>15</v>
      </c>
      <c r="H6973" s="12">
        <v>0</v>
      </c>
      <c r="I6973" s="12">
        <v>246</v>
      </c>
      <c r="J6973" s="12">
        <v>0</v>
      </c>
      <c r="K6973" s="12">
        <v>0</v>
      </c>
      <c r="L6973" s="12">
        <v>0</v>
      </c>
      <c r="M6973" s="12">
        <v>0</v>
      </c>
      <c r="N6973" s="12">
        <v>0</v>
      </c>
    </row>
    <row r="6974" spans="1:14">
      <c r="A6974" s="20" t="s">
        <v>1725</v>
      </c>
      <c r="B6974" s="12">
        <v>33</v>
      </c>
      <c r="C6974" s="12">
        <v>46</v>
      </c>
      <c r="D6974" s="12" t="s">
        <v>513</v>
      </c>
      <c r="E6974" s="12">
        <v>20</v>
      </c>
      <c r="F6974" s="73">
        <v>4</v>
      </c>
      <c r="G6974" s="21">
        <v>15</v>
      </c>
      <c r="H6974" s="12">
        <v>0</v>
      </c>
      <c r="I6974" s="12">
        <v>246</v>
      </c>
      <c r="J6974" s="12">
        <v>0</v>
      </c>
      <c r="K6974" s="12">
        <v>0</v>
      </c>
      <c r="L6974" s="12">
        <v>0</v>
      </c>
      <c r="M6974" s="12">
        <v>0</v>
      </c>
      <c r="N6974" s="12">
        <v>0</v>
      </c>
    </row>
    <row r="6975" spans="1:14">
      <c r="A6975" s="20" t="s">
        <v>1725</v>
      </c>
      <c r="B6975" s="12">
        <v>33</v>
      </c>
      <c r="C6975" s="12">
        <v>46</v>
      </c>
      <c r="D6975" s="12" t="s">
        <v>1719</v>
      </c>
      <c r="E6975" s="12">
        <v>20</v>
      </c>
      <c r="F6975" s="73">
        <v>4</v>
      </c>
      <c r="G6975" s="21">
        <v>15</v>
      </c>
      <c r="H6975" s="12">
        <v>0</v>
      </c>
      <c r="I6975" s="12">
        <v>246</v>
      </c>
      <c r="J6975" s="12">
        <v>0</v>
      </c>
      <c r="K6975" s="12">
        <v>0</v>
      </c>
      <c r="L6975" s="12">
        <v>0</v>
      </c>
      <c r="M6975" s="12">
        <v>0</v>
      </c>
      <c r="N6975" s="12">
        <v>0</v>
      </c>
    </row>
    <row r="6976" spans="1:14" s="18" customFormat="1">
      <c r="A6976" s="17" t="s">
        <v>1725</v>
      </c>
      <c r="B6976" s="18">
        <v>33</v>
      </c>
      <c r="C6976" s="18">
        <v>46</v>
      </c>
      <c r="D6976" s="18" t="s">
        <v>1720</v>
      </c>
      <c r="E6976" s="18">
        <v>20</v>
      </c>
      <c r="F6976" s="29">
        <v>2</v>
      </c>
      <c r="G6976" s="29">
        <v>60</v>
      </c>
      <c r="H6976" s="18">
        <v>0</v>
      </c>
      <c r="I6976" s="18">
        <v>246</v>
      </c>
      <c r="J6976" s="18">
        <v>0</v>
      </c>
      <c r="K6976" s="18">
        <v>0</v>
      </c>
      <c r="L6976" s="12">
        <v>0</v>
      </c>
      <c r="M6976" s="12">
        <v>0</v>
      </c>
      <c r="N6976" s="12">
        <v>0</v>
      </c>
    </row>
    <row r="6977" spans="1:14" s="18" customFormat="1">
      <c r="A6977" s="17" t="s">
        <v>1725</v>
      </c>
      <c r="B6977" s="18">
        <v>33</v>
      </c>
      <c r="C6977" s="18">
        <v>46</v>
      </c>
      <c r="D6977" s="18" t="s">
        <v>1721</v>
      </c>
      <c r="E6977" s="18">
        <v>20</v>
      </c>
      <c r="F6977" s="29">
        <v>2</v>
      </c>
      <c r="G6977" s="29">
        <v>60</v>
      </c>
      <c r="H6977" s="18">
        <v>0</v>
      </c>
      <c r="I6977" s="18">
        <v>246</v>
      </c>
      <c r="J6977" s="18">
        <v>0</v>
      </c>
      <c r="K6977" s="18">
        <v>0</v>
      </c>
      <c r="L6977" s="12">
        <v>0</v>
      </c>
      <c r="M6977" s="12">
        <v>0</v>
      </c>
      <c r="N6977" s="12">
        <v>0</v>
      </c>
    </row>
    <row r="6978" spans="1:14">
      <c r="A6978" s="20" t="s">
        <v>1724</v>
      </c>
      <c r="B6978" s="12">
        <v>170</v>
      </c>
      <c r="C6978" s="12">
        <v>33</v>
      </c>
      <c r="D6978" s="12" t="s">
        <v>519</v>
      </c>
      <c r="E6978" s="12">
        <v>20</v>
      </c>
      <c r="F6978" s="73">
        <v>4</v>
      </c>
      <c r="G6978" s="21">
        <v>15</v>
      </c>
      <c r="H6978" s="12">
        <v>0</v>
      </c>
      <c r="I6978" s="12">
        <v>246</v>
      </c>
      <c r="J6978" s="12">
        <v>0</v>
      </c>
      <c r="K6978" s="12">
        <v>0</v>
      </c>
      <c r="L6978" s="12">
        <v>0</v>
      </c>
      <c r="M6978" s="12">
        <v>0</v>
      </c>
      <c r="N6978" s="12">
        <v>0</v>
      </c>
    </row>
    <row r="6979" spans="1:14">
      <c r="A6979" s="20" t="s">
        <v>1725</v>
      </c>
      <c r="B6979" s="12">
        <v>170</v>
      </c>
      <c r="C6979" s="12">
        <v>33</v>
      </c>
      <c r="D6979" s="12" t="s">
        <v>515</v>
      </c>
      <c r="E6979" s="12">
        <v>20</v>
      </c>
      <c r="F6979" s="73">
        <v>4</v>
      </c>
      <c r="G6979" s="21">
        <v>15</v>
      </c>
      <c r="H6979" s="12">
        <v>0</v>
      </c>
      <c r="I6979" s="12">
        <v>246</v>
      </c>
      <c r="J6979" s="12">
        <v>0</v>
      </c>
      <c r="K6979" s="12">
        <v>0</v>
      </c>
      <c r="L6979" s="12">
        <v>0</v>
      </c>
      <c r="M6979" s="12">
        <v>0</v>
      </c>
      <c r="N6979" s="12">
        <v>0</v>
      </c>
    </row>
    <row r="6980" spans="1:14">
      <c r="A6980" s="20" t="s">
        <v>1725</v>
      </c>
      <c r="B6980" s="12">
        <v>170</v>
      </c>
      <c r="C6980" s="12">
        <v>33</v>
      </c>
      <c r="D6980" s="12" t="s">
        <v>517</v>
      </c>
      <c r="E6980" s="12">
        <v>20</v>
      </c>
      <c r="F6980" s="73">
        <v>4</v>
      </c>
      <c r="G6980" s="21">
        <v>15</v>
      </c>
      <c r="H6980" s="12">
        <v>0</v>
      </c>
      <c r="I6980" s="12">
        <v>246</v>
      </c>
      <c r="J6980" s="12">
        <v>0</v>
      </c>
      <c r="K6980" s="12">
        <v>0</v>
      </c>
      <c r="L6980" s="12">
        <v>0</v>
      </c>
      <c r="M6980" s="12">
        <v>0</v>
      </c>
      <c r="N6980" s="12">
        <v>0</v>
      </c>
    </row>
    <row r="6981" spans="1:14">
      <c r="A6981" s="20" t="s">
        <v>1725</v>
      </c>
      <c r="B6981" s="12">
        <v>170</v>
      </c>
      <c r="C6981" s="12">
        <v>33</v>
      </c>
      <c r="D6981" s="12" t="s">
        <v>513</v>
      </c>
      <c r="E6981" s="12">
        <v>20</v>
      </c>
      <c r="F6981" s="73">
        <v>4</v>
      </c>
      <c r="G6981" s="21">
        <v>15</v>
      </c>
      <c r="H6981" s="12">
        <v>0</v>
      </c>
      <c r="I6981" s="12">
        <v>246</v>
      </c>
      <c r="J6981" s="12">
        <v>0</v>
      </c>
      <c r="K6981" s="12">
        <v>0</v>
      </c>
      <c r="L6981" s="12">
        <v>0</v>
      </c>
      <c r="M6981" s="12">
        <v>0</v>
      </c>
      <c r="N6981" s="12">
        <v>0</v>
      </c>
    </row>
    <row r="6982" spans="1:14">
      <c r="A6982" s="20" t="s">
        <v>1725</v>
      </c>
      <c r="B6982" s="12">
        <v>170</v>
      </c>
      <c r="C6982" s="12">
        <v>33</v>
      </c>
      <c r="D6982" s="12" t="s">
        <v>1719</v>
      </c>
      <c r="E6982" s="12">
        <v>20</v>
      </c>
      <c r="F6982" s="73">
        <v>4</v>
      </c>
      <c r="G6982" s="21">
        <v>15</v>
      </c>
      <c r="H6982" s="12">
        <v>0</v>
      </c>
      <c r="I6982" s="12">
        <v>246</v>
      </c>
      <c r="J6982" s="12">
        <v>0</v>
      </c>
      <c r="K6982" s="12">
        <v>0</v>
      </c>
      <c r="L6982" s="12">
        <v>0</v>
      </c>
      <c r="M6982" s="12">
        <v>0</v>
      </c>
      <c r="N6982" s="12">
        <v>0</v>
      </c>
    </row>
    <row r="6983" spans="1:14" s="18" customFormat="1">
      <c r="A6983" s="17" t="s">
        <v>1725</v>
      </c>
      <c r="B6983" s="18">
        <v>170</v>
      </c>
      <c r="C6983" s="18">
        <v>33</v>
      </c>
      <c r="D6983" s="18" t="s">
        <v>1720</v>
      </c>
      <c r="E6983" s="18">
        <v>20</v>
      </c>
      <c r="F6983" s="29">
        <v>2</v>
      </c>
      <c r="G6983" s="29">
        <v>60</v>
      </c>
      <c r="H6983" s="18">
        <v>0</v>
      </c>
      <c r="I6983" s="18">
        <v>246</v>
      </c>
      <c r="J6983" s="18">
        <v>0</v>
      </c>
      <c r="K6983" s="18">
        <v>0</v>
      </c>
      <c r="L6983" s="12">
        <v>0</v>
      </c>
      <c r="M6983" s="12">
        <v>0</v>
      </c>
      <c r="N6983" s="12">
        <v>0</v>
      </c>
    </row>
    <row r="6984" spans="1:14" s="18" customFormat="1">
      <c r="A6984" s="17" t="s">
        <v>1725</v>
      </c>
      <c r="B6984" s="18">
        <v>170</v>
      </c>
      <c r="C6984" s="18">
        <v>33</v>
      </c>
      <c r="D6984" s="18" t="s">
        <v>1721</v>
      </c>
      <c r="E6984" s="18">
        <v>20</v>
      </c>
      <c r="F6984" s="29">
        <v>2</v>
      </c>
      <c r="G6984" s="29">
        <v>60</v>
      </c>
      <c r="H6984" s="18">
        <v>0</v>
      </c>
      <c r="I6984" s="18">
        <v>246</v>
      </c>
      <c r="J6984" s="18">
        <v>0</v>
      </c>
      <c r="K6984" s="18">
        <v>0</v>
      </c>
      <c r="L6984" s="12">
        <v>0</v>
      </c>
      <c r="M6984" s="12">
        <v>0</v>
      </c>
      <c r="N6984" s="12">
        <v>0</v>
      </c>
    </row>
    <row r="6985" spans="1:14">
      <c r="A6985" s="20" t="s">
        <v>1724</v>
      </c>
      <c r="B6985" s="12">
        <v>159</v>
      </c>
      <c r="C6985" s="12">
        <v>103</v>
      </c>
      <c r="D6985" s="12" t="s">
        <v>519</v>
      </c>
      <c r="E6985" s="12">
        <v>20</v>
      </c>
      <c r="F6985" s="73">
        <v>4</v>
      </c>
      <c r="G6985" s="21">
        <v>15</v>
      </c>
      <c r="H6985" s="12">
        <v>0</v>
      </c>
      <c r="I6985" s="12">
        <v>246</v>
      </c>
      <c r="J6985" s="12">
        <v>0</v>
      </c>
      <c r="K6985" s="12">
        <v>0</v>
      </c>
      <c r="L6985" s="12">
        <v>0</v>
      </c>
      <c r="M6985" s="12">
        <v>0</v>
      </c>
      <c r="N6985" s="12">
        <v>0</v>
      </c>
    </row>
    <row r="6986" spans="1:14">
      <c r="A6986" s="20" t="s">
        <v>1725</v>
      </c>
      <c r="B6986" s="12">
        <v>159</v>
      </c>
      <c r="C6986" s="12">
        <v>103</v>
      </c>
      <c r="D6986" s="12" t="s">
        <v>515</v>
      </c>
      <c r="E6986" s="12">
        <v>20</v>
      </c>
      <c r="F6986" s="73">
        <v>4</v>
      </c>
      <c r="G6986" s="21">
        <v>15</v>
      </c>
      <c r="H6986" s="12">
        <v>0</v>
      </c>
      <c r="I6986" s="12">
        <v>246</v>
      </c>
      <c r="J6986" s="12">
        <v>0</v>
      </c>
      <c r="K6986" s="12">
        <v>0</v>
      </c>
      <c r="L6986" s="12">
        <v>0</v>
      </c>
      <c r="M6986" s="12">
        <v>0</v>
      </c>
      <c r="N6986" s="12">
        <v>0</v>
      </c>
    </row>
    <row r="6987" spans="1:14">
      <c r="A6987" s="20" t="s">
        <v>1725</v>
      </c>
      <c r="B6987" s="12">
        <v>159</v>
      </c>
      <c r="C6987" s="12">
        <v>103</v>
      </c>
      <c r="D6987" s="12" t="s">
        <v>517</v>
      </c>
      <c r="E6987" s="12">
        <v>20</v>
      </c>
      <c r="F6987" s="73">
        <v>4</v>
      </c>
      <c r="G6987" s="21">
        <v>15</v>
      </c>
      <c r="H6987" s="12">
        <v>0</v>
      </c>
      <c r="I6987" s="12">
        <v>246</v>
      </c>
      <c r="J6987" s="12">
        <v>0</v>
      </c>
      <c r="K6987" s="12">
        <v>0</v>
      </c>
      <c r="L6987" s="12">
        <v>0</v>
      </c>
      <c r="M6987" s="12">
        <v>0</v>
      </c>
      <c r="N6987" s="12">
        <v>0</v>
      </c>
    </row>
    <row r="6988" spans="1:14">
      <c r="A6988" s="20" t="s">
        <v>1725</v>
      </c>
      <c r="B6988" s="12">
        <v>159</v>
      </c>
      <c r="C6988" s="12">
        <v>103</v>
      </c>
      <c r="D6988" s="12" t="s">
        <v>513</v>
      </c>
      <c r="E6988" s="12">
        <v>20</v>
      </c>
      <c r="F6988" s="73">
        <v>4</v>
      </c>
      <c r="G6988" s="21">
        <v>15</v>
      </c>
      <c r="H6988" s="12">
        <v>0</v>
      </c>
      <c r="I6988" s="12">
        <v>246</v>
      </c>
      <c r="J6988" s="12">
        <v>0</v>
      </c>
      <c r="K6988" s="12">
        <v>0</v>
      </c>
      <c r="L6988" s="12">
        <v>0</v>
      </c>
      <c r="M6988" s="12">
        <v>0</v>
      </c>
      <c r="N6988" s="12">
        <v>0</v>
      </c>
    </row>
    <row r="6989" spans="1:14">
      <c r="A6989" s="20" t="s">
        <v>1725</v>
      </c>
      <c r="B6989" s="12">
        <v>159</v>
      </c>
      <c r="C6989" s="12">
        <v>103</v>
      </c>
      <c r="D6989" s="12" t="s">
        <v>1719</v>
      </c>
      <c r="E6989" s="12">
        <v>20</v>
      </c>
      <c r="F6989" s="73">
        <v>4</v>
      </c>
      <c r="G6989" s="21">
        <v>15</v>
      </c>
      <c r="H6989" s="12">
        <v>0</v>
      </c>
      <c r="I6989" s="12">
        <v>246</v>
      </c>
      <c r="J6989" s="12">
        <v>0</v>
      </c>
      <c r="K6989" s="12">
        <v>0</v>
      </c>
      <c r="L6989" s="12">
        <v>0</v>
      </c>
      <c r="M6989" s="12">
        <v>0</v>
      </c>
      <c r="N6989" s="12">
        <v>0</v>
      </c>
    </row>
    <row r="6990" spans="1:14" s="18" customFormat="1">
      <c r="A6990" s="17" t="s">
        <v>1725</v>
      </c>
      <c r="B6990" s="18">
        <v>159</v>
      </c>
      <c r="C6990" s="18">
        <v>103</v>
      </c>
      <c r="D6990" s="18" t="s">
        <v>1720</v>
      </c>
      <c r="E6990" s="18">
        <v>20</v>
      </c>
      <c r="F6990" s="29">
        <v>2</v>
      </c>
      <c r="G6990" s="29">
        <v>60</v>
      </c>
      <c r="H6990" s="18">
        <v>0</v>
      </c>
      <c r="I6990" s="18">
        <v>246</v>
      </c>
      <c r="J6990" s="18">
        <v>0</v>
      </c>
      <c r="K6990" s="18">
        <v>0</v>
      </c>
      <c r="L6990" s="12">
        <v>0</v>
      </c>
      <c r="M6990" s="12">
        <v>0</v>
      </c>
      <c r="N6990" s="12">
        <v>0</v>
      </c>
    </row>
    <row r="6991" spans="1:14" s="18" customFormat="1">
      <c r="A6991" s="17" t="s">
        <v>1725</v>
      </c>
      <c r="B6991" s="18">
        <v>159</v>
      </c>
      <c r="C6991" s="18">
        <v>103</v>
      </c>
      <c r="D6991" s="18" t="s">
        <v>1721</v>
      </c>
      <c r="E6991" s="18">
        <v>20</v>
      </c>
      <c r="F6991" s="29">
        <v>2</v>
      </c>
      <c r="G6991" s="29">
        <v>60</v>
      </c>
      <c r="H6991" s="18">
        <v>0</v>
      </c>
      <c r="I6991" s="18">
        <v>246</v>
      </c>
      <c r="J6991" s="18">
        <v>0</v>
      </c>
      <c r="K6991" s="18">
        <v>0</v>
      </c>
      <c r="L6991" s="12">
        <v>0</v>
      </c>
      <c r="M6991" s="12">
        <v>0</v>
      </c>
      <c r="N6991" s="12">
        <v>0</v>
      </c>
    </row>
    <row r="6992" spans="1:14">
      <c r="A6992" s="20" t="s">
        <v>1724</v>
      </c>
      <c r="B6992" s="12">
        <v>45</v>
      </c>
      <c r="C6992" s="12">
        <v>160</v>
      </c>
      <c r="D6992" s="12" t="s">
        <v>519</v>
      </c>
      <c r="E6992" s="12">
        <v>20</v>
      </c>
      <c r="F6992" s="73">
        <v>4</v>
      </c>
      <c r="G6992" s="21">
        <v>15</v>
      </c>
      <c r="H6992" s="12">
        <v>0</v>
      </c>
      <c r="I6992" s="12">
        <v>246</v>
      </c>
      <c r="J6992" s="12">
        <v>0</v>
      </c>
      <c r="K6992" s="12">
        <v>0</v>
      </c>
      <c r="L6992" s="12">
        <v>0</v>
      </c>
      <c r="M6992" s="12">
        <v>0</v>
      </c>
      <c r="N6992" s="12">
        <v>0</v>
      </c>
    </row>
    <row r="6993" spans="1:14">
      <c r="A6993" s="20" t="s">
        <v>1725</v>
      </c>
      <c r="B6993" s="12">
        <v>45</v>
      </c>
      <c r="C6993" s="12">
        <v>160</v>
      </c>
      <c r="D6993" s="12" t="s">
        <v>515</v>
      </c>
      <c r="E6993" s="12">
        <v>20</v>
      </c>
      <c r="F6993" s="73">
        <v>4</v>
      </c>
      <c r="G6993" s="21">
        <v>15</v>
      </c>
      <c r="H6993" s="12">
        <v>0</v>
      </c>
      <c r="I6993" s="12">
        <v>246</v>
      </c>
      <c r="J6993" s="12">
        <v>0</v>
      </c>
      <c r="K6993" s="12">
        <v>0</v>
      </c>
      <c r="L6993" s="12">
        <v>0</v>
      </c>
      <c r="M6993" s="12">
        <v>0</v>
      </c>
      <c r="N6993" s="12">
        <v>0</v>
      </c>
    </row>
    <row r="6994" spans="1:14">
      <c r="A6994" s="20" t="s">
        <v>1725</v>
      </c>
      <c r="B6994" s="12">
        <v>45</v>
      </c>
      <c r="C6994" s="12">
        <v>160</v>
      </c>
      <c r="D6994" s="12" t="s">
        <v>517</v>
      </c>
      <c r="E6994" s="12">
        <v>20</v>
      </c>
      <c r="F6994" s="73">
        <v>4</v>
      </c>
      <c r="G6994" s="21">
        <v>15</v>
      </c>
      <c r="H6994" s="12">
        <v>0</v>
      </c>
      <c r="I6994" s="12">
        <v>246</v>
      </c>
      <c r="J6994" s="12">
        <v>0</v>
      </c>
      <c r="K6994" s="12">
        <v>0</v>
      </c>
      <c r="L6994" s="12">
        <v>0</v>
      </c>
      <c r="M6994" s="12">
        <v>0</v>
      </c>
      <c r="N6994" s="12">
        <v>0</v>
      </c>
    </row>
    <row r="6995" spans="1:14">
      <c r="A6995" s="20" t="s">
        <v>1725</v>
      </c>
      <c r="B6995" s="12">
        <v>45</v>
      </c>
      <c r="C6995" s="12">
        <v>160</v>
      </c>
      <c r="D6995" s="12" t="s">
        <v>513</v>
      </c>
      <c r="E6995" s="12">
        <v>20</v>
      </c>
      <c r="F6995" s="73">
        <v>4</v>
      </c>
      <c r="G6995" s="21">
        <v>15</v>
      </c>
      <c r="H6995" s="12">
        <v>0</v>
      </c>
      <c r="I6995" s="12">
        <v>246</v>
      </c>
      <c r="J6995" s="12">
        <v>0</v>
      </c>
      <c r="K6995" s="12">
        <v>0</v>
      </c>
      <c r="L6995" s="12">
        <v>0</v>
      </c>
      <c r="M6995" s="12">
        <v>0</v>
      </c>
      <c r="N6995" s="12">
        <v>0</v>
      </c>
    </row>
    <row r="6996" spans="1:14">
      <c r="A6996" s="20" t="s">
        <v>1725</v>
      </c>
      <c r="B6996" s="12">
        <v>45</v>
      </c>
      <c r="C6996" s="12">
        <v>160</v>
      </c>
      <c r="D6996" s="12" t="s">
        <v>1719</v>
      </c>
      <c r="E6996" s="12">
        <v>20</v>
      </c>
      <c r="F6996" s="73">
        <v>4</v>
      </c>
      <c r="G6996" s="21">
        <v>15</v>
      </c>
      <c r="H6996" s="12">
        <v>0</v>
      </c>
      <c r="I6996" s="12">
        <v>246</v>
      </c>
      <c r="J6996" s="12">
        <v>0</v>
      </c>
      <c r="K6996" s="12">
        <v>0</v>
      </c>
      <c r="L6996" s="12">
        <v>0</v>
      </c>
      <c r="M6996" s="12">
        <v>0</v>
      </c>
      <c r="N6996" s="12">
        <v>0</v>
      </c>
    </row>
    <row r="6997" spans="1:14" s="18" customFormat="1">
      <c r="A6997" s="17" t="s">
        <v>1725</v>
      </c>
      <c r="B6997" s="18">
        <v>45</v>
      </c>
      <c r="C6997" s="18">
        <v>160</v>
      </c>
      <c r="D6997" s="18" t="s">
        <v>1720</v>
      </c>
      <c r="E6997" s="18">
        <v>20</v>
      </c>
      <c r="F6997" s="29">
        <v>2</v>
      </c>
      <c r="G6997" s="29">
        <v>60</v>
      </c>
      <c r="H6997" s="18">
        <v>0</v>
      </c>
      <c r="I6997" s="18">
        <v>246</v>
      </c>
      <c r="J6997" s="18">
        <v>0</v>
      </c>
      <c r="K6997" s="18">
        <v>0</v>
      </c>
      <c r="L6997" s="12">
        <v>0</v>
      </c>
      <c r="M6997" s="12">
        <v>0</v>
      </c>
      <c r="N6997" s="12">
        <v>0</v>
      </c>
    </row>
    <row r="6998" spans="1:14" s="18" customFormat="1">
      <c r="A6998" s="17" t="s">
        <v>1725</v>
      </c>
      <c r="B6998" s="18">
        <v>45</v>
      </c>
      <c r="C6998" s="18">
        <v>160</v>
      </c>
      <c r="D6998" s="18" t="s">
        <v>1721</v>
      </c>
      <c r="E6998" s="18">
        <v>20</v>
      </c>
      <c r="F6998" s="29">
        <v>2</v>
      </c>
      <c r="G6998" s="29">
        <v>60</v>
      </c>
      <c r="H6998" s="18">
        <v>0</v>
      </c>
      <c r="I6998" s="18">
        <v>246</v>
      </c>
      <c r="J6998" s="18">
        <v>0</v>
      </c>
      <c r="K6998" s="18">
        <v>0</v>
      </c>
      <c r="L6998" s="12">
        <v>0</v>
      </c>
      <c r="M6998" s="12">
        <v>0</v>
      </c>
      <c r="N6998" s="12">
        <v>0</v>
      </c>
    </row>
    <row r="6999" spans="1:14">
      <c r="A6999" s="20" t="s">
        <v>1724</v>
      </c>
      <c r="B6999" s="12">
        <v>125</v>
      </c>
      <c r="C6999" s="12">
        <v>130</v>
      </c>
      <c r="D6999" s="12" t="s">
        <v>519</v>
      </c>
      <c r="E6999" s="12">
        <v>20</v>
      </c>
      <c r="F6999" s="73">
        <v>4</v>
      </c>
      <c r="G6999" s="21">
        <v>15</v>
      </c>
      <c r="H6999" s="12">
        <v>0</v>
      </c>
      <c r="I6999" s="12">
        <v>246</v>
      </c>
      <c r="J6999" s="12">
        <v>0</v>
      </c>
      <c r="K6999" s="12">
        <v>0</v>
      </c>
      <c r="L6999" s="12">
        <v>0</v>
      </c>
      <c r="M6999" s="12">
        <v>0</v>
      </c>
      <c r="N6999" s="12">
        <v>0</v>
      </c>
    </row>
    <row r="7000" spans="1:14">
      <c r="A7000" s="20" t="s">
        <v>1725</v>
      </c>
      <c r="B7000" s="12">
        <v>125</v>
      </c>
      <c r="C7000" s="12">
        <v>130</v>
      </c>
      <c r="D7000" s="12" t="s">
        <v>515</v>
      </c>
      <c r="E7000" s="12">
        <v>20</v>
      </c>
      <c r="F7000" s="73">
        <v>4</v>
      </c>
      <c r="G7000" s="21">
        <v>15</v>
      </c>
      <c r="H7000" s="12">
        <v>0</v>
      </c>
      <c r="I7000" s="12">
        <v>246</v>
      </c>
      <c r="J7000" s="12">
        <v>0</v>
      </c>
      <c r="K7000" s="12">
        <v>0</v>
      </c>
      <c r="L7000" s="12">
        <v>0</v>
      </c>
      <c r="M7000" s="12">
        <v>0</v>
      </c>
      <c r="N7000" s="12">
        <v>0</v>
      </c>
    </row>
    <row r="7001" spans="1:14">
      <c r="A7001" s="20" t="s">
        <v>1725</v>
      </c>
      <c r="B7001" s="12">
        <v>125</v>
      </c>
      <c r="C7001" s="12">
        <v>130</v>
      </c>
      <c r="D7001" s="12" t="s">
        <v>517</v>
      </c>
      <c r="E7001" s="12">
        <v>20</v>
      </c>
      <c r="F7001" s="73">
        <v>4</v>
      </c>
      <c r="G7001" s="21">
        <v>15</v>
      </c>
      <c r="H7001" s="12">
        <v>0</v>
      </c>
      <c r="I7001" s="12">
        <v>246</v>
      </c>
      <c r="J7001" s="12">
        <v>0</v>
      </c>
      <c r="K7001" s="12">
        <v>0</v>
      </c>
      <c r="L7001" s="12">
        <v>0</v>
      </c>
      <c r="M7001" s="12">
        <v>0</v>
      </c>
      <c r="N7001" s="12">
        <v>0</v>
      </c>
    </row>
    <row r="7002" spans="1:14">
      <c r="A7002" s="20" t="s">
        <v>1725</v>
      </c>
      <c r="B7002" s="12">
        <v>125</v>
      </c>
      <c r="C7002" s="12">
        <v>130</v>
      </c>
      <c r="D7002" s="12" t="s">
        <v>513</v>
      </c>
      <c r="E7002" s="12">
        <v>20</v>
      </c>
      <c r="F7002" s="73">
        <v>4</v>
      </c>
      <c r="G7002" s="21">
        <v>15</v>
      </c>
      <c r="H7002" s="12">
        <v>0</v>
      </c>
      <c r="I7002" s="12">
        <v>246</v>
      </c>
      <c r="J7002" s="12">
        <v>0</v>
      </c>
      <c r="K7002" s="12">
        <v>0</v>
      </c>
      <c r="L7002" s="12">
        <v>0</v>
      </c>
      <c r="M7002" s="12">
        <v>0</v>
      </c>
      <c r="N7002" s="12">
        <v>0</v>
      </c>
    </row>
    <row r="7003" spans="1:14">
      <c r="A7003" s="20" t="s">
        <v>1725</v>
      </c>
      <c r="B7003" s="12">
        <v>125</v>
      </c>
      <c r="C7003" s="12">
        <v>130</v>
      </c>
      <c r="D7003" s="12" t="s">
        <v>1719</v>
      </c>
      <c r="E7003" s="12">
        <v>20</v>
      </c>
      <c r="F7003" s="73">
        <v>4</v>
      </c>
      <c r="G7003" s="21">
        <v>15</v>
      </c>
      <c r="H7003" s="12">
        <v>0</v>
      </c>
      <c r="I7003" s="12">
        <v>246</v>
      </c>
      <c r="J7003" s="12">
        <v>0</v>
      </c>
      <c r="K7003" s="12">
        <v>0</v>
      </c>
      <c r="L7003" s="12">
        <v>0</v>
      </c>
      <c r="M7003" s="12">
        <v>0</v>
      </c>
      <c r="N7003" s="12">
        <v>0</v>
      </c>
    </row>
    <row r="7004" spans="1:14" s="18" customFormat="1">
      <c r="A7004" s="17" t="s">
        <v>1725</v>
      </c>
      <c r="B7004" s="18">
        <v>125</v>
      </c>
      <c r="C7004" s="18">
        <v>130</v>
      </c>
      <c r="D7004" s="18" t="s">
        <v>1720</v>
      </c>
      <c r="E7004" s="18">
        <v>20</v>
      </c>
      <c r="F7004" s="29">
        <v>2</v>
      </c>
      <c r="G7004" s="29">
        <v>60</v>
      </c>
      <c r="H7004" s="18">
        <v>0</v>
      </c>
      <c r="I7004" s="18">
        <v>246</v>
      </c>
      <c r="J7004" s="18">
        <v>0</v>
      </c>
      <c r="K7004" s="18">
        <v>0</v>
      </c>
      <c r="L7004" s="12">
        <v>0</v>
      </c>
      <c r="M7004" s="12">
        <v>0</v>
      </c>
      <c r="N7004" s="12">
        <v>0</v>
      </c>
    </row>
    <row r="7005" spans="1:14" s="18" customFormat="1">
      <c r="A7005" s="17" t="s">
        <v>1725</v>
      </c>
      <c r="B7005" s="18">
        <v>125</v>
      </c>
      <c r="C7005" s="18">
        <v>130</v>
      </c>
      <c r="D7005" s="18" t="s">
        <v>1721</v>
      </c>
      <c r="E7005" s="18">
        <v>20</v>
      </c>
      <c r="F7005" s="29">
        <v>2</v>
      </c>
      <c r="G7005" s="29">
        <v>60</v>
      </c>
      <c r="H7005" s="18">
        <v>0</v>
      </c>
      <c r="I7005" s="18">
        <v>246</v>
      </c>
      <c r="J7005" s="18">
        <v>0</v>
      </c>
      <c r="K7005" s="18">
        <v>0</v>
      </c>
      <c r="L7005" s="12">
        <v>0</v>
      </c>
      <c r="M7005" s="12">
        <v>0</v>
      </c>
      <c r="N7005" s="12">
        <v>0</v>
      </c>
    </row>
    <row r="7007" spans="1:14">
      <c r="A7007" s="11" t="s">
        <v>1727</v>
      </c>
    </row>
    <row r="7008" spans="1:14">
      <c r="A7008" s="20" t="s">
        <v>1728</v>
      </c>
      <c r="B7008" s="12">
        <v>100</v>
      </c>
      <c r="C7008" s="12">
        <v>100</v>
      </c>
      <c r="D7008" s="12" t="s">
        <v>519</v>
      </c>
      <c r="E7008" s="12">
        <v>100</v>
      </c>
      <c r="F7008" s="73">
        <v>20</v>
      </c>
      <c r="G7008" s="73">
        <v>60</v>
      </c>
      <c r="H7008" s="12">
        <v>0</v>
      </c>
      <c r="I7008" s="12">
        <v>246</v>
      </c>
      <c r="J7008" s="12">
        <v>0</v>
      </c>
      <c r="K7008" s="12">
        <v>0</v>
      </c>
      <c r="L7008" s="12">
        <v>0</v>
      </c>
      <c r="M7008" s="12">
        <v>0</v>
      </c>
      <c r="N7008" s="12">
        <v>0</v>
      </c>
    </row>
    <row r="7009" spans="1:14">
      <c r="A7009" s="20" t="s">
        <v>1729</v>
      </c>
      <c r="B7009" s="12">
        <v>100</v>
      </c>
      <c r="C7009" s="12">
        <v>100</v>
      </c>
      <c r="D7009" s="12" t="s">
        <v>515</v>
      </c>
      <c r="E7009" s="12">
        <v>100</v>
      </c>
      <c r="F7009" s="73">
        <v>20</v>
      </c>
      <c r="G7009" s="73">
        <v>60</v>
      </c>
      <c r="H7009" s="12">
        <v>0</v>
      </c>
      <c r="I7009" s="12">
        <v>246</v>
      </c>
      <c r="J7009" s="12">
        <v>0</v>
      </c>
      <c r="K7009" s="12">
        <v>0</v>
      </c>
      <c r="L7009" s="12">
        <v>0</v>
      </c>
      <c r="M7009" s="12">
        <v>0</v>
      </c>
      <c r="N7009" s="12">
        <v>0</v>
      </c>
    </row>
    <row r="7010" spans="1:14">
      <c r="A7010" s="20" t="s">
        <v>1729</v>
      </c>
      <c r="B7010" s="12">
        <v>100</v>
      </c>
      <c r="C7010" s="12">
        <v>100</v>
      </c>
      <c r="D7010" s="12" t="s">
        <v>517</v>
      </c>
      <c r="E7010" s="12">
        <v>100</v>
      </c>
      <c r="F7010" s="73">
        <v>20</v>
      </c>
      <c r="G7010" s="73">
        <v>60</v>
      </c>
      <c r="H7010" s="12">
        <v>0</v>
      </c>
      <c r="I7010" s="12">
        <v>246</v>
      </c>
      <c r="J7010" s="12">
        <v>0</v>
      </c>
      <c r="K7010" s="12">
        <v>0</v>
      </c>
      <c r="L7010" s="12">
        <v>0</v>
      </c>
      <c r="M7010" s="12">
        <v>0</v>
      </c>
      <c r="N7010" s="12">
        <v>0</v>
      </c>
    </row>
    <row r="7011" spans="1:14">
      <c r="A7011" s="20" t="s">
        <v>1729</v>
      </c>
      <c r="B7011" s="12">
        <v>100</v>
      </c>
      <c r="C7011" s="12">
        <v>100</v>
      </c>
      <c r="D7011" s="12" t="s">
        <v>513</v>
      </c>
      <c r="E7011" s="12">
        <v>100</v>
      </c>
      <c r="F7011" s="73">
        <v>20</v>
      </c>
      <c r="G7011" s="73">
        <v>60</v>
      </c>
      <c r="H7011" s="12">
        <v>0</v>
      </c>
      <c r="I7011" s="12">
        <v>246</v>
      </c>
      <c r="J7011" s="12">
        <v>0</v>
      </c>
      <c r="K7011" s="12">
        <v>0</v>
      </c>
      <c r="L7011" s="12">
        <v>0</v>
      </c>
      <c r="M7011" s="12">
        <v>0</v>
      </c>
      <c r="N7011" s="12">
        <v>0</v>
      </c>
    </row>
    <row r="7012" spans="1:14">
      <c r="A7012" s="20" t="s">
        <v>1729</v>
      </c>
      <c r="B7012" s="12">
        <v>100</v>
      </c>
      <c r="C7012" s="12">
        <v>100</v>
      </c>
      <c r="D7012" s="12" t="s">
        <v>1719</v>
      </c>
      <c r="E7012" s="12">
        <v>100</v>
      </c>
      <c r="F7012" s="73">
        <v>20</v>
      </c>
      <c r="G7012" s="73">
        <v>60</v>
      </c>
      <c r="H7012" s="12">
        <v>0</v>
      </c>
      <c r="I7012" s="12">
        <v>246</v>
      </c>
      <c r="J7012" s="12">
        <v>0</v>
      </c>
      <c r="K7012" s="12">
        <v>0</v>
      </c>
      <c r="L7012" s="12">
        <v>0</v>
      </c>
      <c r="M7012" s="12">
        <v>0</v>
      </c>
      <c r="N7012" s="12">
        <v>0</v>
      </c>
    </row>
    <row r="7013" spans="1:14" s="18" customFormat="1">
      <c r="A7013" s="17" t="s">
        <v>1729</v>
      </c>
      <c r="B7013" s="18">
        <v>100</v>
      </c>
      <c r="C7013" s="18">
        <v>100</v>
      </c>
      <c r="D7013" s="18" t="s">
        <v>1720</v>
      </c>
      <c r="E7013" s="18">
        <v>100</v>
      </c>
      <c r="F7013" s="29">
        <v>20</v>
      </c>
      <c r="G7013" s="29">
        <v>60</v>
      </c>
      <c r="H7013" s="18">
        <v>0</v>
      </c>
      <c r="I7013" s="18">
        <v>246</v>
      </c>
      <c r="J7013" s="18">
        <v>0</v>
      </c>
      <c r="K7013" s="18">
        <v>0</v>
      </c>
      <c r="L7013" s="12">
        <v>0</v>
      </c>
      <c r="M7013" s="12">
        <v>0</v>
      </c>
      <c r="N7013" s="12">
        <v>0</v>
      </c>
    </row>
    <row r="7014" spans="1:14" s="18" customFormat="1">
      <c r="A7014" s="17" t="s">
        <v>1729</v>
      </c>
      <c r="B7014" s="18">
        <v>100</v>
      </c>
      <c r="C7014" s="18">
        <v>100</v>
      </c>
      <c r="D7014" s="18" t="s">
        <v>1721</v>
      </c>
      <c r="E7014" s="18">
        <v>100</v>
      </c>
      <c r="F7014" s="29">
        <v>20</v>
      </c>
      <c r="G7014" s="29">
        <v>60</v>
      </c>
      <c r="H7014" s="18">
        <v>0</v>
      </c>
      <c r="I7014" s="18">
        <v>246</v>
      </c>
      <c r="J7014" s="18">
        <v>0</v>
      </c>
      <c r="K7014" s="18">
        <v>0</v>
      </c>
      <c r="L7014" s="12">
        <v>0</v>
      </c>
      <c r="M7014" s="12">
        <v>0</v>
      </c>
      <c r="N7014" s="12">
        <v>0</v>
      </c>
    </row>
    <row r="7015" spans="1:14">
      <c r="A7015" s="20" t="s">
        <v>1729</v>
      </c>
      <c r="B7015" s="12">
        <v>100</v>
      </c>
      <c r="C7015" s="12">
        <v>100</v>
      </c>
      <c r="D7015" s="12" t="s">
        <v>518</v>
      </c>
      <c r="E7015" s="12">
        <v>100</v>
      </c>
      <c r="F7015" s="73">
        <v>2</v>
      </c>
      <c r="G7015" s="73">
        <v>60</v>
      </c>
      <c r="H7015" s="12">
        <v>0</v>
      </c>
      <c r="I7015" s="12">
        <v>246</v>
      </c>
      <c r="J7015" s="12">
        <v>0</v>
      </c>
      <c r="K7015" s="12">
        <v>0</v>
      </c>
      <c r="L7015" s="12">
        <v>0</v>
      </c>
      <c r="M7015" s="12">
        <v>0</v>
      </c>
      <c r="N7015" s="12">
        <v>0</v>
      </c>
    </row>
    <row r="7016" spans="1:14">
      <c r="A7016" s="20" t="s">
        <v>1729</v>
      </c>
      <c r="B7016" s="12">
        <v>100</v>
      </c>
      <c r="C7016" s="12">
        <v>100</v>
      </c>
      <c r="D7016" s="12" t="s">
        <v>514</v>
      </c>
      <c r="E7016" s="12">
        <v>100</v>
      </c>
      <c r="F7016" s="73">
        <v>2</v>
      </c>
      <c r="G7016" s="73">
        <v>60</v>
      </c>
      <c r="H7016" s="12">
        <v>0</v>
      </c>
      <c r="I7016" s="12">
        <v>246</v>
      </c>
      <c r="J7016" s="12">
        <v>0</v>
      </c>
      <c r="K7016" s="12">
        <v>0</v>
      </c>
      <c r="L7016" s="12">
        <v>0</v>
      </c>
      <c r="M7016" s="12">
        <v>0</v>
      </c>
      <c r="N7016" s="12">
        <v>0</v>
      </c>
    </row>
    <row r="7017" spans="1:14">
      <c r="A7017" s="20" t="s">
        <v>1729</v>
      </c>
      <c r="B7017" s="12">
        <v>100</v>
      </c>
      <c r="C7017" s="12">
        <v>100</v>
      </c>
      <c r="D7017" s="12" t="s">
        <v>516</v>
      </c>
      <c r="E7017" s="12">
        <v>100</v>
      </c>
      <c r="F7017" s="73">
        <v>2</v>
      </c>
      <c r="G7017" s="73">
        <v>60</v>
      </c>
      <c r="H7017" s="12">
        <v>0</v>
      </c>
      <c r="I7017" s="12">
        <v>246</v>
      </c>
      <c r="J7017" s="12">
        <v>0</v>
      </c>
      <c r="K7017" s="12">
        <v>0</v>
      </c>
      <c r="L7017" s="12">
        <v>0</v>
      </c>
      <c r="M7017" s="12">
        <v>0</v>
      </c>
      <c r="N7017" s="12">
        <v>0</v>
      </c>
    </row>
    <row r="7018" spans="1:14">
      <c r="A7018" s="20" t="s">
        <v>1729</v>
      </c>
      <c r="B7018" s="12">
        <v>100</v>
      </c>
      <c r="C7018" s="12">
        <v>100</v>
      </c>
      <c r="D7018" s="12" t="s">
        <v>512</v>
      </c>
      <c r="E7018" s="12">
        <v>100</v>
      </c>
      <c r="F7018" s="73">
        <v>2</v>
      </c>
      <c r="G7018" s="73">
        <v>60</v>
      </c>
      <c r="H7018" s="12">
        <v>0</v>
      </c>
      <c r="I7018" s="12">
        <v>246</v>
      </c>
      <c r="J7018" s="12">
        <v>0</v>
      </c>
      <c r="K7018" s="12">
        <v>0</v>
      </c>
      <c r="L7018" s="12">
        <v>0</v>
      </c>
      <c r="M7018" s="12">
        <v>0</v>
      </c>
      <c r="N7018" s="12">
        <v>0</v>
      </c>
    </row>
    <row r="7019" spans="1:14">
      <c r="A7019" s="20" t="s">
        <v>1729</v>
      </c>
      <c r="B7019" s="12">
        <v>100</v>
      </c>
      <c r="C7019" s="12">
        <v>100</v>
      </c>
      <c r="D7019" s="12" t="s">
        <v>1726</v>
      </c>
      <c r="E7019" s="12">
        <v>100</v>
      </c>
      <c r="F7019" s="73">
        <v>2</v>
      </c>
      <c r="G7019" s="73">
        <v>60</v>
      </c>
      <c r="H7019" s="12">
        <v>0</v>
      </c>
      <c r="I7019" s="12">
        <v>246</v>
      </c>
      <c r="J7019" s="12">
        <v>0</v>
      </c>
      <c r="K7019" s="12">
        <v>0</v>
      </c>
      <c r="L7019" s="12">
        <v>0</v>
      </c>
      <c r="M7019" s="12">
        <v>0</v>
      </c>
      <c r="N7019" s="12">
        <v>0</v>
      </c>
    </row>
    <row r="7020" spans="1:14" s="18" customFormat="1">
      <c r="A7020" s="17" t="s">
        <v>1729</v>
      </c>
      <c r="B7020" s="18">
        <v>100</v>
      </c>
      <c r="C7020" s="18">
        <v>100</v>
      </c>
      <c r="D7020" s="18" t="s">
        <v>1722</v>
      </c>
      <c r="E7020" s="18">
        <v>200</v>
      </c>
      <c r="F7020" s="29">
        <v>2</v>
      </c>
      <c r="G7020" s="29">
        <v>60</v>
      </c>
      <c r="H7020" s="18">
        <v>0</v>
      </c>
      <c r="I7020" s="18">
        <v>246</v>
      </c>
      <c r="J7020" s="18">
        <v>0</v>
      </c>
      <c r="K7020" s="18">
        <v>0</v>
      </c>
      <c r="L7020" s="12">
        <v>0</v>
      </c>
      <c r="M7020" s="12">
        <v>0</v>
      </c>
      <c r="N7020" s="12">
        <v>0</v>
      </c>
    </row>
    <row r="7021" spans="1:14" s="18" customFormat="1">
      <c r="A7021" s="17" t="s">
        <v>1729</v>
      </c>
      <c r="B7021" s="18">
        <v>100</v>
      </c>
      <c r="C7021" s="18">
        <v>100</v>
      </c>
      <c r="D7021" s="18" t="s">
        <v>1150</v>
      </c>
      <c r="E7021" s="18">
        <v>200</v>
      </c>
      <c r="F7021" s="29">
        <v>2</v>
      </c>
      <c r="G7021" s="29">
        <v>60</v>
      </c>
      <c r="H7021" s="18">
        <v>0</v>
      </c>
      <c r="I7021" s="18">
        <v>246</v>
      </c>
      <c r="J7021" s="18">
        <v>0</v>
      </c>
      <c r="K7021" s="18">
        <v>0</v>
      </c>
      <c r="L7021" s="12">
        <v>0</v>
      </c>
      <c r="M7021" s="12">
        <v>0</v>
      </c>
      <c r="N7021" s="12">
        <v>0</v>
      </c>
    </row>
    <row r="7023" spans="1:14">
      <c r="A7023" s="20" t="s">
        <v>1728</v>
      </c>
      <c r="B7023" s="12">
        <v>102</v>
      </c>
      <c r="C7023" s="12">
        <v>78</v>
      </c>
      <c r="D7023" s="12" t="s">
        <v>519</v>
      </c>
      <c r="E7023" s="12">
        <v>20</v>
      </c>
      <c r="F7023" s="73">
        <v>4</v>
      </c>
      <c r="G7023" s="21">
        <v>15</v>
      </c>
      <c r="H7023" s="12">
        <v>0</v>
      </c>
      <c r="I7023" s="12">
        <v>246</v>
      </c>
      <c r="J7023" s="12">
        <v>0</v>
      </c>
      <c r="K7023" s="12">
        <v>0</v>
      </c>
      <c r="L7023" s="12">
        <v>0</v>
      </c>
      <c r="M7023" s="12">
        <v>0</v>
      </c>
      <c r="N7023" s="12">
        <v>0</v>
      </c>
    </row>
    <row r="7024" spans="1:14">
      <c r="A7024" s="20" t="s">
        <v>1729</v>
      </c>
      <c r="B7024" s="12">
        <v>102</v>
      </c>
      <c r="C7024" s="12">
        <v>78</v>
      </c>
      <c r="D7024" s="12" t="s">
        <v>515</v>
      </c>
      <c r="E7024" s="12">
        <v>20</v>
      </c>
      <c r="F7024" s="73">
        <v>4</v>
      </c>
      <c r="G7024" s="21">
        <v>15</v>
      </c>
      <c r="H7024" s="12">
        <v>0</v>
      </c>
      <c r="I7024" s="12">
        <v>246</v>
      </c>
      <c r="J7024" s="12">
        <v>0</v>
      </c>
      <c r="K7024" s="12">
        <v>0</v>
      </c>
      <c r="L7024" s="12">
        <v>0</v>
      </c>
      <c r="M7024" s="12">
        <v>0</v>
      </c>
      <c r="N7024" s="12">
        <v>0</v>
      </c>
    </row>
    <row r="7025" spans="1:14">
      <c r="A7025" s="20" t="s">
        <v>1729</v>
      </c>
      <c r="B7025" s="12">
        <v>102</v>
      </c>
      <c r="C7025" s="12">
        <v>78</v>
      </c>
      <c r="D7025" s="12" t="s">
        <v>517</v>
      </c>
      <c r="E7025" s="12">
        <v>20</v>
      </c>
      <c r="F7025" s="73">
        <v>4</v>
      </c>
      <c r="G7025" s="21">
        <v>15</v>
      </c>
      <c r="H7025" s="12">
        <v>0</v>
      </c>
      <c r="I7025" s="12">
        <v>246</v>
      </c>
      <c r="J7025" s="12">
        <v>0</v>
      </c>
      <c r="K7025" s="12">
        <v>0</v>
      </c>
      <c r="L7025" s="12">
        <v>0</v>
      </c>
      <c r="M7025" s="12">
        <v>0</v>
      </c>
      <c r="N7025" s="12">
        <v>0</v>
      </c>
    </row>
    <row r="7026" spans="1:14">
      <c r="A7026" s="20" t="s">
        <v>1729</v>
      </c>
      <c r="B7026" s="12">
        <v>102</v>
      </c>
      <c r="C7026" s="12">
        <v>78</v>
      </c>
      <c r="D7026" s="12" t="s">
        <v>513</v>
      </c>
      <c r="E7026" s="12">
        <v>20</v>
      </c>
      <c r="F7026" s="73">
        <v>4</v>
      </c>
      <c r="G7026" s="21">
        <v>15</v>
      </c>
      <c r="H7026" s="12">
        <v>0</v>
      </c>
      <c r="I7026" s="12">
        <v>246</v>
      </c>
      <c r="J7026" s="12">
        <v>0</v>
      </c>
      <c r="K7026" s="12">
        <v>0</v>
      </c>
      <c r="L7026" s="12">
        <v>0</v>
      </c>
      <c r="M7026" s="12">
        <v>0</v>
      </c>
      <c r="N7026" s="12">
        <v>0</v>
      </c>
    </row>
    <row r="7027" spans="1:14">
      <c r="A7027" s="20" t="s">
        <v>1729</v>
      </c>
      <c r="B7027" s="12">
        <v>102</v>
      </c>
      <c r="C7027" s="12">
        <v>78</v>
      </c>
      <c r="D7027" s="12" t="s">
        <v>1719</v>
      </c>
      <c r="E7027" s="12">
        <v>20</v>
      </c>
      <c r="F7027" s="73">
        <v>4</v>
      </c>
      <c r="G7027" s="21">
        <v>15</v>
      </c>
      <c r="H7027" s="12">
        <v>0</v>
      </c>
      <c r="I7027" s="12">
        <v>246</v>
      </c>
      <c r="J7027" s="12">
        <v>0</v>
      </c>
      <c r="K7027" s="12">
        <v>0</v>
      </c>
      <c r="L7027" s="12">
        <v>0</v>
      </c>
      <c r="M7027" s="12">
        <v>0</v>
      </c>
      <c r="N7027" s="12">
        <v>0</v>
      </c>
    </row>
    <row r="7028" spans="1:14" s="18" customFormat="1">
      <c r="A7028" s="17" t="s">
        <v>1729</v>
      </c>
      <c r="B7028" s="18">
        <v>102</v>
      </c>
      <c r="C7028" s="18">
        <v>78</v>
      </c>
      <c r="D7028" s="18" t="s">
        <v>1720</v>
      </c>
      <c r="E7028" s="18">
        <v>20</v>
      </c>
      <c r="F7028" s="29">
        <v>2</v>
      </c>
      <c r="G7028" s="29">
        <v>60</v>
      </c>
      <c r="H7028" s="18">
        <v>0</v>
      </c>
      <c r="I7028" s="18">
        <v>246</v>
      </c>
      <c r="J7028" s="18">
        <v>0</v>
      </c>
      <c r="K7028" s="18">
        <v>0</v>
      </c>
      <c r="L7028" s="12">
        <v>0</v>
      </c>
      <c r="M7028" s="12">
        <v>0</v>
      </c>
      <c r="N7028" s="12">
        <v>0</v>
      </c>
    </row>
    <row r="7029" spans="1:14" s="18" customFormat="1">
      <c r="A7029" s="17" t="s">
        <v>1729</v>
      </c>
      <c r="B7029" s="18">
        <v>102</v>
      </c>
      <c r="C7029" s="18">
        <v>78</v>
      </c>
      <c r="D7029" s="18" t="s">
        <v>1721</v>
      </c>
      <c r="E7029" s="18">
        <v>20</v>
      </c>
      <c r="F7029" s="29">
        <v>2</v>
      </c>
      <c r="G7029" s="29">
        <v>60</v>
      </c>
      <c r="H7029" s="18">
        <v>0</v>
      </c>
      <c r="I7029" s="18">
        <v>246</v>
      </c>
      <c r="J7029" s="18">
        <v>0</v>
      </c>
      <c r="K7029" s="18">
        <v>0</v>
      </c>
      <c r="L7029" s="12">
        <v>0</v>
      </c>
      <c r="M7029" s="12">
        <v>0</v>
      </c>
      <c r="N7029" s="12">
        <v>0</v>
      </c>
    </row>
    <row r="7030" spans="1:14">
      <c r="A7030" s="20" t="s">
        <v>1728</v>
      </c>
      <c r="B7030" s="12">
        <v>152</v>
      </c>
      <c r="C7030" s="12">
        <v>148</v>
      </c>
      <c r="D7030" s="12" t="s">
        <v>519</v>
      </c>
      <c r="E7030" s="12">
        <v>20</v>
      </c>
      <c r="F7030" s="73">
        <v>4</v>
      </c>
      <c r="G7030" s="21">
        <v>15</v>
      </c>
      <c r="H7030" s="12">
        <v>0</v>
      </c>
      <c r="I7030" s="12">
        <v>246</v>
      </c>
      <c r="J7030" s="12">
        <v>0</v>
      </c>
      <c r="K7030" s="12">
        <v>0</v>
      </c>
      <c r="L7030" s="12">
        <v>0</v>
      </c>
      <c r="M7030" s="12">
        <v>0</v>
      </c>
      <c r="N7030" s="12">
        <v>0</v>
      </c>
    </row>
    <row r="7031" spans="1:14">
      <c r="A7031" s="20" t="s">
        <v>1729</v>
      </c>
      <c r="B7031" s="12">
        <v>152</v>
      </c>
      <c r="C7031" s="12">
        <v>148</v>
      </c>
      <c r="D7031" s="12" t="s">
        <v>515</v>
      </c>
      <c r="E7031" s="12">
        <v>20</v>
      </c>
      <c r="F7031" s="73">
        <v>4</v>
      </c>
      <c r="G7031" s="21">
        <v>15</v>
      </c>
      <c r="H7031" s="12">
        <v>0</v>
      </c>
      <c r="I7031" s="12">
        <v>246</v>
      </c>
      <c r="J7031" s="12">
        <v>0</v>
      </c>
      <c r="K7031" s="12">
        <v>0</v>
      </c>
      <c r="L7031" s="12">
        <v>0</v>
      </c>
      <c r="M7031" s="12">
        <v>0</v>
      </c>
      <c r="N7031" s="12">
        <v>0</v>
      </c>
    </row>
    <row r="7032" spans="1:14">
      <c r="A7032" s="20" t="s">
        <v>1729</v>
      </c>
      <c r="B7032" s="12">
        <v>152</v>
      </c>
      <c r="C7032" s="12">
        <v>148</v>
      </c>
      <c r="D7032" s="12" t="s">
        <v>517</v>
      </c>
      <c r="E7032" s="12">
        <v>20</v>
      </c>
      <c r="F7032" s="73">
        <v>4</v>
      </c>
      <c r="G7032" s="21">
        <v>15</v>
      </c>
      <c r="H7032" s="12">
        <v>0</v>
      </c>
      <c r="I7032" s="12">
        <v>246</v>
      </c>
      <c r="J7032" s="12">
        <v>0</v>
      </c>
      <c r="K7032" s="12">
        <v>0</v>
      </c>
      <c r="L7032" s="12">
        <v>0</v>
      </c>
      <c r="M7032" s="12">
        <v>0</v>
      </c>
      <c r="N7032" s="12">
        <v>0</v>
      </c>
    </row>
    <row r="7033" spans="1:14">
      <c r="A7033" s="20" t="s">
        <v>1729</v>
      </c>
      <c r="B7033" s="12">
        <v>152</v>
      </c>
      <c r="C7033" s="12">
        <v>148</v>
      </c>
      <c r="D7033" s="12" t="s">
        <v>513</v>
      </c>
      <c r="E7033" s="12">
        <v>20</v>
      </c>
      <c r="F7033" s="73">
        <v>4</v>
      </c>
      <c r="G7033" s="21">
        <v>15</v>
      </c>
      <c r="H7033" s="12">
        <v>0</v>
      </c>
      <c r="I7033" s="12">
        <v>246</v>
      </c>
      <c r="J7033" s="12">
        <v>0</v>
      </c>
      <c r="K7033" s="12">
        <v>0</v>
      </c>
      <c r="L7033" s="12">
        <v>0</v>
      </c>
      <c r="M7033" s="12">
        <v>0</v>
      </c>
      <c r="N7033" s="12">
        <v>0</v>
      </c>
    </row>
    <row r="7034" spans="1:14">
      <c r="A7034" s="20" t="s">
        <v>1729</v>
      </c>
      <c r="B7034" s="12">
        <v>152</v>
      </c>
      <c r="C7034" s="12">
        <v>148</v>
      </c>
      <c r="D7034" s="12" t="s">
        <v>1719</v>
      </c>
      <c r="E7034" s="12">
        <v>20</v>
      </c>
      <c r="F7034" s="73">
        <v>4</v>
      </c>
      <c r="G7034" s="21">
        <v>15</v>
      </c>
      <c r="H7034" s="12">
        <v>0</v>
      </c>
      <c r="I7034" s="12">
        <v>246</v>
      </c>
      <c r="J7034" s="12">
        <v>0</v>
      </c>
      <c r="K7034" s="12">
        <v>0</v>
      </c>
      <c r="L7034" s="12">
        <v>0</v>
      </c>
      <c r="M7034" s="12">
        <v>0</v>
      </c>
      <c r="N7034" s="12">
        <v>0</v>
      </c>
    </row>
    <row r="7035" spans="1:14" s="18" customFormat="1">
      <c r="A7035" s="17" t="s">
        <v>1729</v>
      </c>
      <c r="B7035" s="18">
        <v>152</v>
      </c>
      <c r="C7035" s="18">
        <v>148</v>
      </c>
      <c r="D7035" s="18" t="s">
        <v>1720</v>
      </c>
      <c r="E7035" s="18">
        <v>20</v>
      </c>
      <c r="F7035" s="29">
        <v>2</v>
      </c>
      <c r="G7035" s="29">
        <v>60</v>
      </c>
      <c r="H7035" s="18">
        <v>0</v>
      </c>
      <c r="I7035" s="18">
        <v>246</v>
      </c>
      <c r="J7035" s="18">
        <v>0</v>
      </c>
      <c r="K7035" s="18">
        <v>0</v>
      </c>
      <c r="L7035" s="12">
        <v>0</v>
      </c>
      <c r="M7035" s="12">
        <v>0</v>
      </c>
      <c r="N7035" s="12">
        <v>0</v>
      </c>
    </row>
    <row r="7036" spans="1:14" s="18" customFormat="1">
      <c r="A7036" s="17" t="s">
        <v>1729</v>
      </c>
      <c r="B7036" s="18">
        <v>152</v>
      </c>
      <c r="C7036" s="18">
        <v>148</v>
      </c>
      <c r="D7036" s="18" t="s">
        <v>1721</v>
      </c>
      <c r="E7036" s="18">
        <v>20</v>
      </c>
      <c r="F7036" s="29">
        <v>2</v>
      </c>
      <c r="G7036" s="29">
        <v>60</v>
      </c>
      <c r="H7036" s="18">
        <v>0</v>
      </c>
      <c r="I7036" s="18">
        <v>246</v>
      </c>
      <c r="J7036" s="18">
        <v>0</v>
      </c>
      <c r="K7036" s="18">
        <v>0</v>
      </c>
      <c r="L7036" s="12">
        <v>0</v>
      </c>
      <c r="M7036" s="12">
        <v>0</v>
      </c>
      <c r="N7036" s="12">
        <v>0</v>
      </c>
    </row>
    <row r="7037" spans="1:14">
      <c r="A7037" s="20" t="s">
        <v>1728</v>
      </c>
      <c r="B7037" s="12">
        <v>50</v>
      </c>
      <c r="C7037" s="12">
        <v>156</v>
      </c>
      <c r="D7037" s="12" t="s">
        <v>519</v>
      </c>
      <c r="E7037" s="12">
        <v>20</v>
      </c>
      <c r="F7037" s="73">
        <v>4</v>
      </c>
      <c r="G7037" s="21">
        <v>15</v>
      </c>
      <c r="H7037" s="12">
        <v>0</v>
      </c>
      <c r="I7037" s="12">
        <v>246</v>
      </c>
      <c r="J7037" s="12">
        <v>0</v>
      </c>
      <c r="K7037" s="12">
        <v>0</v>
      </c>
      <c r="L7037" s="12">
        <v>0</v>
      </c>
      <c r="M7037" s="12">
        <v>0</v>
      </c>
      <c r="N7037" s="12">
        <v>0</v>
      </c>
    </row>
    <row r="7038" spans="1:14">
      <c r="A7038" s="20" t="s">
        <v>1729</v>
      </c>
      <c r="B7038" s="12">
        <v>50</v>
      </c>
      <c r="C7038" s="12">
        <v>156</v>
      </c>
      <c r="D7038" s="12" t="s">
        <v>515</v>
      </c>
      <c r="E7038" s="12">
        <v>20</v>
      </c>
      <c r="F7038" s="73">
        <v>4</v>
      </c>
      <c r="G7038" s="21">
        <v>15</v>
      </c>
      <c r="H7038" s="12">
        <v>0</v>
      </c>
      <c r="I7038" s="12">
        <v>246</v>
      </c>
      <c r="J7038" s="12">
        <v>0</v>
      </c>
      <c r="K7038" s="12">
        <v>0</v>
      </c>
      <c r="L7038" s="12">
        <v>0</v>
      </c>
      <c r="M7038" s="12">
        <v>0</v>
      </c>
      <c r="N7038" s="12">
        <v>0</v>
      </c>
    </row>
    <row r="7039" spans="1:14">
      <c r="A7039" s="20" t="s">
        <v>1729</v>
      </c>
      <c r="B7039" s="12">
        <v>50</v>
      </c>
      <c r="C7039" s="12">
        <v>156</v>
      </c>
      <c r="D7039" s="12" t="s">
        <v>517</v>
      </c>
      <c r="E7039" s="12">
        <v>20</v>
      </c>
      <c r="F7039" s="73">
        <v>4</v>
      </c>
      <c r="G7039" s="21">
        <v>15</v>
      </c>
      <c r="H7039" s="12">
        <v>0</v>
      </c>
      <c r="I7039" s="12">
        <v>246</v>
      </c>
      <c r="J7039" s="12">
        <v>0</v>
      </c>
      <c r="K7039" s="12">
        <v>0</v>
      </c>
      <c r="L7039" s="12">
        <v>0</v>
      </c>
      <c r="M7039" s="12">
        <v>0</v>
      </c>
      <c r="N7039" s="12">
        <v>0</v>
      </c>
    </row>
    <row r="7040" spans="1:14">
      <c r="A7040" s="20" t="s">
        <v>1729</v>
      </c>
      <c r="B7040" s="12">
        <v>50</v>
      </c>
      <c r="C7040" s="12">
        <v>156</v>
      </c>
      <c r="D7040" s="12" t="s">
        <v>513</v>
      </c>
      <c r="E7040" s="12">
        <v>20</v>
      </c>
      <c r="F7040" s="73">
        <v>4</v>
      </c>
      <c r="G7040" s="21">
        <v>15</v>
      </c>
      <c r="H7040" s="12">
        <v>0</v>
      </c>
      <c r="I7040" s="12">
        <v>246</v>
      </c>
      <c r="J7040" s="12">
        <v>0</v>
      </c>
      <c r="K7040" s="12">
        <v>0</v>
      </c>
      <c r="L7040" s="12">
        <v>0</v>
      </c>
      <c r="M7040" s="12">
        <v>0</v>
      </c>
      <c r="N7040" s="12">
        <v>0</v>
      </c>
    </row>
    <row r="7041" spans="1:14">
      <c r="A7041" s="20" t="s">
        <v>1729</v>
      </c>
      <c r="B7041" s="12">
        <v>50</v>
      </c>
      <c r="C7041" s="12">
        <v>156</v>
      </c>
      <c r="D7041" s="12" t="s">
        <v>1719</v>
      </c>
      <c r="E7041" s="12">
        <v>20</v>
      </c>
      <c r="F7041" s="73">
        <v>4</v>
      </c>
      <c r="G7041" s="21">
        <v>15</v>
      </c>
      <c r="H7041" s="12">
        <v>0</v>
      </c>
      <c r="I7041" s="12">
        <v>246</v>
      </c>
      <c r="J7041" s="12">
        <v>0</v>
      </c>
      <c r="K7041" s="12">
        <v>0</v>
      </c>
      <c r="L7041" s="12">
        <v>0</v>
      </c>
      <c r="M7041" s="12">
        <v>0</v>
      </c>
      <c r="N7041" s="12">
        <v>0</v>
      </c>
    </row>
    <row r="7042" spans="1:14" s="18" customFormat="1">
      <c r="A7042" s="17" t="s">
        <v>1729</v>
      </c>
      <c r="B7042" s="18">
        <v>50</v>
      </c>
      <c r="C7042" s="18">
        <v>156</v>
      </c>
      <c r="D7042" s="18" t="s">
        <v>1720</v>
      </c>
      <c r="E7042" s="18">
        <v>20</v>
      </c>
      <c r="F7042" s="29">
        <v>2</v>
      </c>
      <c r="G7042" s="29">
        <v>60</v>
      </c>
      <c r="H7042" s="18">
        <v>0</v>
      </c>
      <c r="I7042" s="18">
        <v>246</v>
      </c>
      <c r="J7042" s="18">
        <v>0</v>
      </c>
      <c r="K7042" s="18">
        <v>0</v>
      </c>
      <c r="L7042" s="12">
        <v>0</v>
      </c>
      <c r="M7042" s="12">
        <v>0</v>
      </c>
      <c r="N7042" s="12">
        <v>0</v>
      </c>
    </row>
    <row r="7043" spans="1:14" s="18" customFormat="1">
      <c r="A7043" s="17" t="s">
        <v>1729</v>
      </c>
      <c r="B7043" s="18">
        <v>50</v>
      </c>
      <c r="C7043" s="18">
        <v>156</v>
      </c>
      <c r="D7043" s="18" t="s">
        <v>1721</v>
      </c>
      <c r="E7043" s="18">
        <v>20</v>
      </c>
      <c r="F7043" s="29">
        <v>2</v>
      </c>
      <c r="G7043" s="29">
        <v>60</v>
      </c>
      <c r="H7043" s="18">
        <v>0</v>
      </c>
      <c r="I7043" s="18">
        <v>246</v>
      </c>
      <c r="J7043" s="18">
        <v>0</v>
      </c>
      <c r="K7043" s="18">
        <v>0</v>
      </c>
      <c r="L7043" s="12">
        <v>0</v>
      </c>
      <c r="M7043" s="12">
        <v>0</v>
      </c>
      <c r="N7043" s="12">
        <v>0</v>
      </c>
    </row>
    <row r="7044" spans="1:14">
      <c r="A7044" s="20" t="s">
        <v>1728</v>
      </c>
      <c r="B7044" s="12">
        <v>170</v>
      </c>
      <c r="C7044" s="12">
        <v>99</v>
      </c>
      <c r="D7044" s="12" t="s">
        <v>519</v>
      </c>
      <c r="E7044" s="12">
        <v>20</v>
      </c>
      <c r="F7044" s="73">
        <v>4</v>
      </c>
      <c r="G7044" s="21">
        <v>15</v>
      </c>
      <c r="H7044" s="12">
        <v>0</v>
      </c>
      <c r="I7044" s="12">
        <v>246</v>
      </c>
      <c r="J7044" s="12">
        <v>0</v>
      </c>
      <c r="K7044" s="12">
        <v>0</v>
      </c>
      <c r="L7044" s="12">
        <v>0</v>
      </c>
      <c r="M7044" s="12">
        <v>0</v>
      </c>
      <c r="N7044" s="12">
        <v>0</v>
      </c>
    </row>
    <row r="7045" spans="1:14">
      <c r="A7045" s="20" t="s">
        <v>1729</v>
      </c>
      <c r="B7045" s="12">
        <v>170</v>
      </c>
      <c r="C7045" s="12">
        <v>99</v>
      </c>
      <c r="D7045" s="12" t="s">
        <v>515</v>
      </c>
      <c r="E7045" s="12">
        <v>20</v>
      </c>
      <c r="F7045" s="73">
        <v>4</v>
      </c>
      <c r="G7045" s="21">
        <v>15</v>
      </c>
      <c r="H7045" s="12">
        <v>0</v>
      </c>
      <c r="I7045" s="12">
        <v>246</v>
      </c>
      <c r="J7045" s="12">
        <v>0</v>
      </c>
      <c r="K7045" s="12">
        <v>0</v>
      </c>
      <c r="L7045" s="12">
        <v>0</v>
      </c>
      <c r="M7045" s="12">
        <v>0</v>
      </c>
      <c r="N7045" s="12">
        <v>0</v>
      </c>
    </row>
    <row r="7046" spans="1:14">
      <c r="A7046" s="20" t="s">
        <v>1729</v>
      </c>
      <c r="B7046" s="12">
        <v>170</v>
      </c>
      <c r="C7046" s="12">
        <v>99</v>
      </c>
      <c r="D7046" s="12" t="s">
        <v>517</v>
      </c>
      <c r="E7046" s="12">
        <v>20</v>
      </c>
      <c r="F7046" s="73">
        <v>4</v>
      </c>
      <c r="G7046" s="21">
        <v>15</v>
      </c>
      <c r="H7046" s="12">
        <v>0</v>
      </c>
      <c r="I7046" s="12">
        <v>246</v>
      </c>
      <c r="J7046" s="12">
        <v>0</v>
      </c>
      <c r="K7046" s="12">
        <v>0</v>
      </c>
      <c r="L7046" s="12">
        <v>0</v>
      </c>
      <c r="M7046" s="12">
        <v>0</v>
      </c>
      <c r="N7046" s="12">
        <v>0</v>
      </c>
    </row>
    <row r="7047" spans="1:14">
      <c r="A7047" s="20" t="s">
        <v>1729</v>
      </c>
      <c r="B7047" s="12">
        <v>170</v>
      </c>
      <c r="C7047" s="12">
        <v>99</v>
      </c>
      <c r="D7047" s="12" t="s">
        <v>513</v>
      </c>
      <c r="E7047" s="12">
        <v>20</v>
      </c>
      <c r="F7047" s="73">
        <v>4</v>
      </c>
      <c r="G7047" s="21">
        <v>15</v>
      </c>
      <c r="H7047" s="12">
        <v>0</v>
      </c>
      <c r="I7047" s="12">
        <v>246</v>
      </c>
      <c r="J7047" s="12">
        <v>0</v>
      </c>
      <c r="K7047" s="12">
        <v>0</v>
      </c>
      <c r="L7047" s="12">
        <v>0</v>
      </c>
      <c r="M7047" s="12">
        <v>0</v>
      </c>
      <c r="N7047" s="12">
        <v>0</v>
      </c>
    </row>
    <row r="7048" spans="1:14">
      <c r="A7048" s="20" t="s">
        <v>1729</v>
      </c>
      <c r="B7048" s="12">
        <v>170</v>
      </c>
      <c r="C7048" s="12">
        <v>99</v>
      </c>
      <c r="D7048" s="12" t="s">
        <v>1719</v>
      </c>
      <c r="E7048" s="12">
        <v>20</v>
      </c>
      <c r="F7048" s="73">
        <v>4</v>
      </c>
      <c r="G7048" s="21">
        <v>15</v>
      </c>
      <c r="H7048" s="12">
        <v>0</v>
      </c>
      <c r="I7048" s="12">
        <v>246</v>
      </c>
      <c r="J7048" s="12">
        <v>0</v>
      </c>
      <c r="K7048" s="12">
        <v>0</v>
      </c>
      <c r="L7048" s="12">
        <v>0</v>
      </c>
      <c r="M7048" s="12">
        <v>0</v>
      </c>
      <c r="N7048" s="12">
        <v>0</v>
      </c>
    </row>
    <row r="7049" spans="1:14" s="18" customFormat="1">
      <c r="A7049" s="17" t="s">
        <v>1729</v>
      </c>
      <c r="B7049" s="18">
        <v>170</v>
      </c>
      <c r="C7049" s="18">
        <v>99</v>
      </c>
      <c r="D7049" s="18" t="s">
        <v>1720</v>
      </c>
      <c r="E7049" s="18">
        <v>20</v>
      </c>
      <c r="F7049" s="29">
        <v>2</v>
      </c>
      <c r="G7049" s="29">
        <v>60</v>
      </c>
      <c r="H7049" s="18">
        <v>0</v>
      </c>
      <c r="I7049" s="18">
        <v>246</v>
      </c>
      <c r="J7049" s="18">
        <v>0</v>
      </c>
      <c r="K7049" s="18">
        <v>0</v>
      </c>
      <c r="L7049" s="12">
        <v>0</v>
      </c>
      <c r="M7049" s="12">
        <v>0</v>
      </c>
      <c r="N7049" s="12">
        <v>0</v>
      </c>
    </row>
    <row r="7050" spans="1:14" s="18" customFormat="1">
      <c r="A7050" s="17" t="s">
        <v>1729</v>
      </c>
      <c r="B7050" s="18">
        <v>170</v>
      </c>
      <c r="C7050" s="18">
        <v>99</v>
      </c>
      <c r="D7050" s="18" t="s">
        <v>1721</v>
      </c>
      <c r="E7050" s="18">
        <v>20</v>
      </c>
      <c r="F7050" s="29">
        <v>2</v>
      </c>
      <c r="G7050" s="29">
        <v>60</v>
      </c>
      <c r="H7050" s="18">
        <v>0</v>
      </c>
      <c r="I7050" s="18">
        <v>246</v>
      </c>
      <c r="J7050" s="18">
        <v>0</v>
      </c>
      <c r="K7050" s="18">
        <v>0</v>
      </c>
      <c r="L7050" s="12">
        <v>0</v>
      </c>
      <c r="M7050" s="12">
        <v>0</v>
      </c>
      <c r="N7050" s="12">
        <v>0</v>
      </c>
    </row>
    <row r="7051" spans="1:14">
      <c r="A7051" s="20" t="s">
        <v>1728</v>
      </c>
      <c r="B7051" s="12">
        <v>35</v>
      </c>
      <c r="C7051" s="12">
        <v>40</v>
      </c>
      <c r="D7051" s="12" t="s">
        <v>519</v>
      </c>
      <c r="E7051" s="12">
        <v>20</v>
      </c>
      <c r="F7051" s="73">
        <v>4</v>
      </c>
      <c r="G7051" s="21">
        <v>15</v>
      </c>
      <c r="H7051" s="12">
        <v>0</v>
      </c>
      <c r="I7051" s="12">
        <v>246</v>
      </c>
      <c r="J7051" s="12">
        <v>0</v>
      </c>
      <c r="K7051" s="12">
        <v>0</v>
      </c>
      <c r="L7051" s="12">
        <v>0</v>
      </c>
      <c r="M7051" s="12">
        <v>0</v>
      </c>
      <c r="N7051" s="12">
        <v>0</v>
      </c>
    </row>
    <row r="7052" spans="1:14">
      <c r="A7052" s="20" t="s">
        <v>1729</v>
      </c>
      <c r="B7052" s="12">
        <v>35</v>
      </c>
      <c r="C7052" s="12">
        <v>40</v>
      </c>
      <c r="D7052" s="12" t="s">
        <v>515</v>
      </c>
      <c r="E7052" s="12">
        <v>20</v>
      </c>
      <c r="F7052" s="73">
        <v>4</v>
      </c>
      <c r="G7052" s="21">
        <v>15</v>
      </c>
      <c r="H7052" s="12">
        <v>0</v>
      </c>
      <c r="I7052" s="12">
        <v>246</v>
      </c>
      <c r="J7052" s="12">
        <v>0</v>
      </c>
      <c r="K7052" s="12">
        <v>0</v>
      </c>
      <c r="L7052" s="12">
        <v>0</v>
      </c>
      <c r="M7052" s="12">
        <v>0</v>
      </c>
      <c r="N7052" s="12">
        <v>0</v>
      </c>
    </row>
    <row r="7053" spans="1:14">
      <c r="A7053" s="20" t="s">
        <v>1729</v>
      </c>
      <c r="B7053" s="12">
        <v>35</v>
      </c>
      <c r="C7053" s="12">
        <v>40</v>
      </c>
      <c r="D7053" s="12" t="s">
        <v>517</v>
      </c>
      <c r="E7053" s="12">
        <v>20</v>
      </c>
      <c r="F7053" s="73">
        <v>4</v>
      </c>
      <c r="G7053" s="21">
        <v>15</v>
      </c>
      <c r="H7053" s="12">
        <v>0</v>
      </c>
      <c r="I7053" s="12">
        <v>246</v>
      </c>
      <c r="J7053" s="12">
        <v>0</v>
      </c>
      <c r="K7053" s="12">
        <v>0</v>
      </c>
      <c r="L7053" s="12">
        <v>0</v>
      </c>
      <c r="M7053" s="12">
        <v>0</v>
      </c>
      <c r="N7053" s="12">
        <v>0</v>
      </c>
    </row>
    <row r="7054" spans="1:14">
      <c r="A7054" s="20" t="s">
        <v>1729</v>
      </c>
      <c r="B7054" s="12">
        <v>35</v>
      </c>
      <c r="C7054" s="12">
        <v>40</v>
      </c>
      <c r="D7054" s="12" t="s">
        <v>513</v>
      </c>
      <c r="E7054" s="12">
        <v>20</v>
      </c>
      <c r="F7054" s="73">
        <v>4</v>
      </c>
      <c r="G7054" s="21">
        <v>15</v>
      </c>
      <c r="H7054" s="12">
        <v>0</v>
      </c>
      <c r="I7054" s="12">
        <v>246</v>
      </c>
      <c r="J7054" s="12">
        <v>0</v>
      </c>
      <c r="K7054" s="12">
        <v>0</v>
      </c>
      <c r="L7054" s="12">
        <v>0</v>
      </c>
      <c r="M7054" s="12">
        <v>0</v>
      </c>
      <c r="N7054" s="12">
        <v>0</v>
      </c>
    </row>
    <row r="7055" spans="1:14">
      <c r="A7055" s="20" t="s">
        <v>1729</v>
      </c>
      <c r="B7055" s="12">
        <v>35</v>
      </c>
      <c r="C7055" s="12">
        <v>40</v>
      </c>
      <c r="D7055" s="12" t="s">
        <v>1719</v>
      </c>
      <c r="E7055" s="12">
        <v>20</v>
      </c>
      <c r="F7055" s="73">
        <v>4</v>
      </c>
      <c r="G7055" s="21">
        <v>15</v>
      </c>
      <c r="H7055" s="12">
        <v>0</v>
      </c>
      <c r="I7055" s="12">
        <v>246</v>
      </c>
      <c r="J7055" s="12">
        <v>0</v>
      </c>
      <c r="K7055" s="12">
        <v>0</v>
      </c>
      <c r="L7055" s="12">
        <v>0</v>
      </c>
      <c r="M7055" s="12">
        <v>0</v>
      </c>
      <c r="N7055" s="12">
        <v>0</v>
      </c>
    </row>
    <row r="7056" spans="1:14" s="18" customFormat="1">
      <c r="A7056" s="17" t="s">
        <v>1729</v>
      </c>
      <c r="B7056" s="18">
        <v>35</v>
      </c>
      <c r="C7056" s="18">
        <v>40</v>
      </c>
      <c r="D7056" s="18" t="s">
        <v>1720</v>
      </c>
      <c r="E7056" s="18">
        <v>20</v>
      </c>
      <c r="F7056" s="29">
        <v>2</v>
      </c>
      <c r="G7056" s="29">
        <v>60</v>
      </c>
      <c r="H7056" s="18">
        <v>0</v>
      </c>
      <c r="I7056" s="18">
        <v>246</v>
      </c>
      <c r="J7056" s="18">
        <v>0</v>
      </c>
      <c r="K7056" s="18">
        <v>0</v>
      </c>
      <c r="L7056" s="12">
        <v>0</v>
      </c>
      <c r="M7056" s="12">
        <v>0</v>
      </c>
      <c r="N7056" s="12">
        <v>0</v>
      </c>
    </row>
    <row r="7057" spans="1:14" s="18" customFormat="1">
      <c r="A7057" s="17" t="s">
        <v>1729</v>
      </c>
      <c r="B7057" s="18">
        <v>35</v>
      </c>
      <c r="C7057" s="18">
        <v>40</v>
      </c>
      <c r="D7057" s="18" t="s">
        <v>1721</v>
      </c>
      <c r="E7057" s="18">
        <v>20</v>
      </c>
      <c r="F7057" s="29">
        <v>2</v>
      </c>
      <c r="G7057" s="29">
        <v>60</v>
      </c>
      <c r="H7057" s="18">
        <v>0</v>
      </c>
      <c r="I7057" s="18">
        <v>246</v>
      </c>
      <c r="J7057" s="18">
        <v>0</v>
      </c>
      <c r="K7057" s="18">
        <v>0</v>
      </c>
      <c r="L7057" s="12">
        <v>0</v>
      </c>
      <c r="M7057" s="12">
        <v>0</v>
      </c>
      <c r="N7057" s="12">
        <v>0</v>
      </c>
    </row>
    <row r="7059" spans="1:14">
      <c r="A7059" s="11" t="s">
        <v>1730</v>
      </c>
    </row>
    <row r="7060" spans="1:14">
      <c r="A7060" s="11" t="s">
        <v>1731</v>
      </c>
      <c r="B7060" s="12">
        <v>150</v>
      </c>
      <c r="C7060" s="12">
        <v>150</v>
      </c>
      <c r="D7060" s="12" t="s">
        <v>519</v>
      </c>
      <c r="E7060" s="12">
        <v>150</v>
      </c>
      <c r="F7060" s="73">
        <v>50</v>
      </c>
      <c r="G7060" s="73">
        <v>60</v>
      </c>
      <c r="H7060" s="12">
        <v>0</v>
      </c>
      <c r="I7060" s="12">
        <v>246</v>
      </c>
      <c r="J7060" s="12">
        <v>0</v>
      </c>
      <c r="K7060" s="12">
        <v>0</v>
      </c>
      <c r="L7060" s="12">
        <v>0</v>
      </c>
      <c r="M7060" s="12">
        <v>0</v>
      </c>
      <c r="N7060" s="12">
        <v>0</v>
      </c>
    </row>
    <row r="7061" spans="1:14">
      <c r="A7061" s="11" t="s">
        <v>1732</v>
      </c>
      <c r="B7061" s="12">
        <v>150</v>
      </c>
      <c r="C7061" s="12">
        <v>150</v>
      </c>
      <c r="D7061" s="12" t="s">
        <v>515</v>
      </c>
      <c r="E7061" s="12">
        <v>150</v>
      </c>
      <c r="F7061" s="73">
        <v>50</v>
      </c>
      <c r="G7061" s="73">
        <v>60</v>
      </c>
      <c r="H7061" s="12">
        <v>0</v>
      </c>
      <c r="I7061" s="12">
        <v>246</v>
      </c>
      <c r="J7061" s="12">
        <v>0</v>
      </c>
      <c r="K7061" s="12">
        <v>0</v>
      </c>
      <c r="L7061" s="12">
        <v>0</v>
      </c>
      <c r="M7061" s="12">
        <v>0</v>
      </c>
      <c r="N7061" s="12">
        <v>0</v>
      </c>
    </row>
    <row r="7062" spans="1:14">
      <c r="A7062" s="11" t="s">
        <v>1732</v>
      </c>
      <c r="B7062" s="12">
        <v>150</v>
      </c>
      <c r="C7062" s="12">
        <v>150</v>
      </c>
      <c r="D7062" s="12" t="s">
        <v>517</v>
      </c>
      <c r="E7062" s="12">
        <v>150</v>
      </c>
      <c r="F7062" s="73">
        <v>50</v>
      </c>
      <c r="G7062" s="73">
        <v>60</v>
      </c>
      <c r="H7062" s="12">
        <v>0</v>
      </c>
      <c r="I7062" s="12">
        <v>246</v>
      </c>
      <c r="J7062" s="12">
        <v>0</v>
      </c>
      <c r="K7062" s="12">
        <v>0</v>
      </c>
      <c r="L7062" s="12">
        <v>0</v>
      </c>
      <c r="M7062" s="12">
        <v>0</v>
      </c>
      <c r="N7062" s="12">
        <v>0</v>
      </c>
    </row>
    <row r="7063" spans="1:14">
      <c r="A7063" s="11" t="s">
        <v>1732</v>
      </c>
      <c r="B7063" s="12">
        <v>150</v>
      </c>
      <c r="C7063" s="12">
        <v>150</v>
      </c>
      <c r="D7063" s="12" t="s">
        <v>513</v>
      </c>
      <c r="E7063" s="12">
        <v>150</v>
      </c>
      <c r="F7063" s="73">
        <v>50</v>
      </c>
      <c r="G7063" s="73">
        <v>60</v>
      </c>
      <c r="H7063" s="12">
        <v>0</v>
      </c>
      <c r="I7063" s="12">
        <v>246</v>
      </c>
      <c r="J7063" s="12">
        <v>0</v>
      </c>
      <c r="K7063" s="12">
        <v>0</v>
      </c>
      <c r="L7063" s="12">
        <v>0</v>
      </c>
      <c r="M7063" s="12">
        <v>0</v>
      </c>
      <c r="N7063" s="12">
        <v>0</v>
      </c>
    </row>
    <row r="7064" spans="1:14">
      <c r="A7064" s="11" t="s">
        <v>1732</v>
      </c>
      <c r="B7064" s="12">
        <v>150</v>
      </c>
      <c r="C7064" s="12">
        <v>150</v>
      </c>
      <c r="D7064" s="12" t="s">
        <v>1719</v>
      </c>
      <c r="E7064" s="12">
        <v>150</v>
      </c>
      <c r="F7064" s="73">
        <v>50</v>
      </c>
      <c r="G7064" s="73">
        <v>60</v>
      </c>
      <c r="H7064" s="12">
        <v>0</v>
      </c>
      <c r="I7064" s="12">
        <v>246</v>
      </c>
      <c r="J7064" s="12">
        <v>0</v>
      </c>
      <c r="K7064" s="12">
        <v>0</v>
      </c>
      <c r="L7064" s="12">
        <v>0</v>
      </c>
      <c r="M7064" s="12">
        <v>0</v>
      </c>
      <c r="N7064" s="12">
        <v>0</v>
      </c>
    </row>
    <row r="7065" spans="1:14" s="18" customFormat="1">
      <c r="A7065" s="17" t="s">
        <v>1732</v>
      </c>
      <c r="B7065" s="18">
        <v>150</v>
      </c>
      <c r="C7065" s="18">
        <v>150</v>
      </c>
      <c r="D7065" s="18" t="s">
        <v>1720</v>
      </c>
      <c r="E7065" s="18">
        <v>150</v>
      </c>
      <c r="F7065" s="29">
        <v>50</v>
      </c>
      <c r="G7065" s="29">
        <v>60</v>
      </c>
      <c r="H7065" s="18">
        <v>0</v>
      </c>
      <c r="I7065" s="18">
        <v>246</v>
      </c>
      <c r="J7065" s="18">
        <v>0</v>
      </c>
      <c r="K7065" s="18">
        <v>0</v>
      </c>
      <c r="L7065" s="12">
        <v>0</v>
      </c>
      <c r="M7065" s="12">
        <v>0</v>
      </c>
      <c r="N7065" s="12">
        <v>0</v>
      </c>
    </row>
    <row r="7066" spans="1:14" s="18" customFormat="1">
      <c r="A7066" s="17" t="s">
        <v>1732</v>
      </c>
      <c r="B7066" s="18">
        <v>150</v>
      </c>
      <c r="C7066" s="18">
        <v>150</v>
      </c>
      <c r="D7066" s="18" t="s">
        <v>1721</v>
      </c>
      <c r="E7066" s="18">
        <v>150</v>
      </c>
      <c r="F7066" s="29">
        <v>50</v>
      </c>
      <c r="G7066" s="29">
        <v>60</v>
      </c>
      <c r="H7066" s="18">
        <v>0</v>
      </c>
      <c r="I7066" s="18">
        <v>246</v>
      </c>
      <c r="J7066" s="18">
        <v>0</v>
      </c>
      <c r="K7066" s="18">
        <v>0</v>
      </c>
      <c r="L7066" s="12">
        <v>0</v>
      </c>
      <c r="M7066" s="12">
        <v>0</v>
      </c>
      <c r="N7066" s="12">
        <v>0</v>
      </c>
    </row>
    <row r="7067" spans="1:14">
      <c r="A7067" s="11" t="s">
        <v>1732</v>
      </c>
      <c r="B7067" s="12">
        <v>150</v>
      </c>
      <c r="C7067" s="12">
        <v>150</v>
      </c>
      <c r="D7067" s="12" t="s">
        <v>518</v>
      </c>
      <c r="E7067" s="12">
        <v>150</v>
      </c>
      <c r="F7067" s="73">
        <v>2</v>
      </c>
      <c r="G7067" s="73">
        <v>60</v>
      </c>
      <c r="H7067" s="12">
        <v>0</v>
      </c>
      <c r="I7067" s="12">
        <v>246</v>
      </c>
      <c r="J7067" s="12">
        <v>0</v>
      </c>
      <c r="K7067" s="12">
        <v>0</v>
      </c>
      <c r="L7067" s="12">
        <v>0</v>
      </c>
      <c r="M7067" s="12">
        <v>0</v>
      </c>
      <c r="N7067" s="12">
        <v>0</v>
      </c>
    </row>
    <row r="7068" spans="1:14">
      <c r="A7068" s="11" t="s">
        <v>1732</v>
      </c>
      <c r="B7068" s="12">
        <v>150</v>
      </c>
      <c r="C7068" s="12">
        <v>150</v>
      </c>
      <c r="D7068" s="12" t="s">
        <v>514</v>
      </c>
      <c r="E7068" s="12">
        <v>150</v>
      </c>
      <c r="F7068" s="73">
        <v>2</v>
      </c>
      <c r="G7068" s="73">
        <v>60</v>
      </c>
      <c r="H7068" s="12">
        <v>0</v>
      </c>
      <c r="I7068" s="12">
        <v>246</v>
      </c>
      <c r="J7068" s="12">
        <v>0</v>
      </c>
      <c r="K7068" s="12">
        <v>0</v>
      </c>
      <c r="L7068" s="12">
        <v>0</v>
      </c>
      <c r="M7068" s="12">
        <v>0</v>
      </c>
      <c r="N7068" s="12">
        <v>0</v>
      </c>
    </row>
    <row r="7069" spans="1:14">
      <c r="A7069" s="11" t="s">
        <v>1732</v>
      </c>
      <c r="B7069" s="12">
        <v>150</v>
      </c>
      <c r="C7069" s="12">
        <v>150</v>
      </c>
      <c r="D7069" s="12" t="s">
        <v>516</v>
      </c>
      <c r="E7069" s="12">
        <v>150</v>
      </c>
      <c r="F7069" s="73">
        <v>2</v>
      </c>
      <c r="G7069" s="73">
        <v>60</v>
      </c>
      <c r="H7069" s="12">
        <v>0</v>
      </c>
      <c r="I7069" s="12">
        <v>246</v>
      </c>
      <c r="J7069" s="12">
        <v>0</v>
      </c>
      <c r="K7069" s="12">
        <v>0</v>
      </c>
      <c r="L7069" s="12">
        <v>0</v>
      </c>
      <c r="M7069" s="12">
        <v>0</v>
      </c>
      <c r="N7069" s="12">
        <v>0</v>
      </c>
    </row>
    <row r="7070" spans="1:14">
      <c r="A7070" s="11" t="s">
        <v>1732</v>
      </c>
      <c r="B7070" s="12">
        <v>150</v>
      </c>
      <c r="C7070" s="12">
        <v>150</v>
      </c>
      <c r="D7070" s="12" t="s">
        <v>512</v>
      </c>
      <c r="E7070" s="12">
        <v>150</v>
      </c>
      <c r="F7070" s="73">
        <v>2</v>
      </c>
      <c r="G7070" s="73">
        <v>60</v>
      </c>
      <c r="H7070" s="12">
        <v>0</v>
      </c>
      <c r="I7070" s="12">
        <v>246</v>
      </c>
      <c r="J7070" s="12">
        <v>0</v>
      </c>
      <c r="K7070" s="12">
        <v>0</v>
      </c>
      <c r="L7070" s="12">
        <v>0</v>
      </c>
      <c r="M7070" s="12">
        <v>0</v>
      </c>
      <c r="N7070" s="12">
        <v>0</v>
      </c>
    </row>
    <row r="7071" spans="1:14">
      <c r="A7071" s="11" t="s">
        <v>1732</v>
      </c>
      <c r="B7071" s="12">
        <v>150</v>
      </c>
      <c r="C7071" s="12">
        <v>150</v>
      </c>
      <c r="D7071" s="12" t="s">
        <v>1726</v>
      </c>
      <c r="E7071" s="12">
        <v>150</v>
      </c>
      <c r="F7071" s="73">
        <v>2</v>
      </c>
      <c r="G7071" s="73">
        <v>60</v>
      </c>
      <c r="H7071" s="12">
        <v>0</v>
      </c>
      <c r="I7071" s="12">
        <v>246</v>
      </c>
      <c r="J7071" s="12">
        <v>0</v>
      </c>
      <c r="K7071" s="12">
        <v>0</v>
      </c>
      <c r="L7071" s="12">
        <v>0</v>
      </c>
      <c r="M7071" s="12">
        <v>0</v>
      </c>
      <c r="N7071" s="12">
        <v>0</v>
      </c>
    </row>
    <row r="7072" spans="1:14" s="18" customFormat="1">
      <c r="A7072" s="17" t="s">
        <v>1732</v>
      </c>
      <c r="B7072" s="18">
        <v>150</v>
      </c>
      <c r="C7072" s="18">
        <v>150</v>
      </c>
      <c r="D7072" s="18" t="s">
        <v>1722</v>
      </c>
      <c r="E7072" s="18">
        <v>150</v>
      </c>
      <c r="F7072" s="29">
        <v>2</v>
      </c>
      <c r="G7072" s="29">
        <v>60</v>
      </c>
      <c r="H7072" s="18">
        <v>0</v>
      </c>
      <c r="I7072" s="18">
        <v>246</v>
      </c>
      <c r="J7072" s="18">
        <v>0</v>
      </c>
      <c r="K7072" s="18">
        <v>0</v>
      </c>
      <c r="L7072" s="12">
        <v>0</v>
      </c>
      <c r="M7072" s="12">
        <v>0</v>
      </c>
      <c r="N7072" s="12">
        <v>0</v>
      </c>
    </row>
    <row r="7073" spans="1:14" s="18" customFormat="1">
      <c r="A7073" s="17" t="s">
        <v>1732</v>
      </c>
      <c r="B7073" s="18">
        <v>150</v>
      </c>
      <c r="C7073" s="18">
        <v>150</v>
      </c>
      <c r="D7073" s="18" t="s">
        <v>1733</v>
      </c>
      <c r="E7073" s="18">
        <v>150</v>
      </c>
      <c r="F7073" s="29">
        <v>2</v>
      </c>
      <c r="G7073" s="29">
        <v>60</v>
      </c>
      <c r="H7073" s="18">
        <v>0</v>
      </c>
      <c r="I7073" s="18">
        <v>246</v>
      </c>
      <c r="J7073" s="18">
        <v>0</v>
      </c>
      <c r="K7073" s="18">
        <v>0</v>
      </c>
      <c r="L7073" s="12">
        <v>0</v>
      </c>
      <c r="M7073" s="12">
        <v>0</v>
      </c>
      <c r="N7073" s="12">
        <v>0</v>
      </c>
    </row>
    <row r="7075" spans="1:14">
      <c r="A7075" s="11" t="s">
        <v>1731</v>
      </c>
      <c r="B7075" s="12">
        <v>211</v>
      </c>
      <c r="C7075" s="12">
        <v>86</v>
      </c>
      <c r="D7075" s="12" t="s">
        <v>519</v>
      </c>
      <c r="E7075" s="12">
        <v>30</v>
      </c>
      <c r="F7075" s="73">
        <v>6</v>
      </c>
      <c r="G7075" s="21">
        <v>15</v>
      </c>
      <c r="H7075" s="12">
        <v>0</v>
      </c>
      <c r="I7075" s="12">
        <v>246</v>
      </c>
      <c r="J7075" s="12">
        <v>0</v>
      </c>
      <c r="K7075" s="12">
        <v>0</v>
      </c>
      <c r="L7075" s="12">
        <v>0</v>
      </c>
      <c r="M7075" s="12">
        <v>0</v>
      </c>
      <c r="N7075" s="12">
        <v>0</v>
      </c>
    </row>
    <row r="7076" spans="1:14">
      <c r="A7076" s="11" t="s">
        <v>1732</v>
      </c>
      <c r="B7076" s="12">
        <v>211</v>
      </c>
      <c r="C7076" s="12">
        <v>86</v>
      </c>
      <c r="D7076" s="12" t="s">
        <v>515</v>
      </c>
      <c r="E7076" s="12">
        <v>30</v>
      </c>
      <c r="F7076" s="73">
        <v>6</v>
      </c>
      <c r="G7076" s="21">
        <v>15</v>
      </c>
      <c r="H7076" s="12">
        <v>0</v>
      </c>
      <c r="I7076" s="12">
        <v>246</v>
      </c>
      <c r="J7076" s="12">
        <v>0</v>
      </c>
      <c r="K7076" s="12">
        <v>0</v>
      </c>
      <c r="L7076" s="12">
        <v>0</v>
      </c>
      <c r="M7076" s="12">
        <v>0</v>
      </c>
      <c r="N7076" s="12">
        <v>0</v>
      </c>
    </row>
    <row r="7077" spans="1:14">
      <c r="A7077" s="11" t="s">
        <v>1732</v>
      </c>
      <c r="B7077" s="12">
        <v>211</v>
      </c>
      <c r="C7077" s="12">
        <v>86</v>
      </c>
      <c r="D7077" s="12" t="s">
        <v>517</v>
      </c>
      <c r="E7077" s="12">
        <v>30</v>
      </c>
      <c r="F7077" s="73">
        <v>6</v>
      </c>
      <c r="G7077" s="21">
        <v>15</v>
      </c>
      <c r="H7077" s="12">
        <v>0</v>
      </c>
      <c r="I7077" s="12">
        <v>246</v>
      </c>
      <c r="J7077" s="12">
        <v>0</v>
      </c>
      <c r="K7077" s="12">
        <v>0</v>
      </c>
      <c r="L7077" s="12">
        <v>0</v>
      </c>
      <c r="M7077" s="12">
        <v>0</v>
      </c>
      <c r="N7077" s="12">
        <v>0</v>
      </c>
    </row>
    <row r="7078" spans="1:14">
      <c r="A7078" s="11" t="s">
        <v>1732</v>
      </c>
      <c r="B7078" s="12">
        <v>211</v>
      </c>
      <c r="C7078" s="12">
        <v>86</v>
      </c>
      <c r="D7078" s="12" t="s">
        <v>513</v>
      </c>
      <c r="E7078" s="12">
        <v>30</v>
      </c>
      <c r="F7078" s="73">
        <v>6</v>
      </c>
      <c r="G7078" s="21">
        <v>15</v>
      </c>
      <c r="H7078" s="12">
        <v>0</v>
      </c>
      <c r="I7078" s="12">
        <v>246</v>
      </c>
      <c r="J7078" s="12">
        <v>0</v>
      </c>
      <c r="K7078" s="12">
        <v>0</v>
      </c>
      <c r="L7078" s="12">
        <v>0</v>
      </c>
      <c r="M7078" s="12">
        <v>0</v>
      </c>
      <c r="N7078" s="12">
        <v>0</v>
      </c>
    </row>
    <row r="7079" spans="1:14">
      <c r="A7079" s="11" t="s">
        <v>1732</v>
      </c>
      <c r="B7079" s="12">
        <v>211</v>
      </c>
      <c r="C7079" s="12">
        <v>86</v>
      </c>
      <c r="D7079" s="12" t="s">
        <v>1719</v>
      </c>
      <c r="E7079" s="12">
        <v>30</v>
      </c>
      <c r="F7079" s="73">
        <v>6</v>
      </c>
      <c r="G7079" s="21">
        <v>15</v>
      </c>
      <c r="H7079" s="12">
        <v>0</v>
      </c>
      <c r="I7079" s="12">
        <v>246</v>
      </c>
      <c r="J7079" s="12">
        <v>0</v>
      </c>
      <c r="K7079" s="12">
        <v>0</v>
      </c>
      <c r="L7079" s="12">
        <v>0</v>
      </c>
      <c r="M7079" s="12">
        <v>0</v>
      </c>
      <c r="N7079" s="12">
        <v>0</v>
      </c>
    </row>
    <row r="7080" spans="1:14" s="18" customFormat="1">
      <c r="A7080" s="17" t="s">
        <v>1732</v>
      </c>
      <c r="B7080" s="18">
        <v>211</v>
      </c>
      <c r="C7080" s="18">
        <v>86</v>
      </c>
      <c r="D7080" s="18" t="s">
        <v>1720</v>
      </c>
      <c r="E7080" s="18">
        <v>30</v>
      </c>
      <c r="F7080" s="29">
        <v>6</v>
      </c>
      <c r="G7080" s="29">
        <v>60</v>
      </c>
      <c r="H7080" s="18">
        <v>0</v>
      </c>
      <c r="I7080" s="18">
        <v>246</v>
      </c>
      <c r="J7080" s="18">
        <v>0</v>
      </c>
      <c r="K7080" s="18">
        <v>0</v>
      </c>
      <c r="L7080" s="12">
        <v>0</v>
      </c>
      <c r="M7080" s="12">
        <v>0</v>
      </c>
      <c r="N7080" s="12">
        <v>0</v>
      </c>
    </row>
    <row r="7081" spans="1:14" s="18" customFormat="1">
      <c r="A7081" s="17" t="s">
        <v>1732</v>
      </c>
      <c r="B7081" s="18">
        <v>211</v>
      </c>
      <c r="C7081" s="18">
        <v>86</v>
      </c>
      <c r="D7081" s="18" t="s">
        <v>1721</v>
      </c>
      <c r="E7081" s="18">
        <v>30</v>
      </c>
      <c r="F7081" s="29">
        <v>6</v>
      </c>
      <c r="G7081" s="29">
        <v>60</v>
      </c>
      <c r="H7081" s="18">
        <v>0</v>
      </c>
      <c r="I7081" s="18">
        <v>246</v>
      </c>
      <c r="J7081" s="18">
        <v>0</v>
      </c>
      <c r="K7081" s="18">
        <v>0</v>
      </c>
      <c r="L7081" s="12">
        <v>0</v>
      </c>
      <c r="M7081" s="12">
        <v>0</v>
      </c>
      <c r="N7081" s="12">
        <v>0</v>
      </c>
    </row>
    <row r="7082" spans="1:14">
      <c r="A7082" s="11" t="s">
        <v>1731</v>
      </c>
      <c r="B7082" s="12">
        <v>88</v>
      </c>
      <c r="C7082" s="12">
        <v>216</v>
      </c>
      <c r="D7082" s="12" t="s">
        <v>519</v>
      </c>
      <c r="E7082" s="12">
        <v>30</v>
      </c>
      <c r="F7082" s="73">
        <v>6</v>
      </c>
      <c r="G7082" s="21">
        <v>15</v>
      </c>
      <c r="H7082" s="12">
        <v>0</v>
      </c>
      <c r="I7082" s="12">
        <v>246</v>
      </c>
      <c r="J7082" s="12">
        <v>0</v>
      </c>
      <c r="K7082" s="12">
        <v>0</v>
      </c>
      <c r="L7082" s="12">
        <v>0</v>
      </c>
      <c r="M7082" s="12">
        <v>0</v>
      </c>
      <c r="N7082" s="12">
        <v>0</v>
      </c>
    </row>
    <row r="7083" spans="1:14">
      <c r="A7083" s="11" t="s">
        <v>1732</v>
      </c>
      <c r="B7083" s="12">
        <v>88</v>
      </c>
      <c r="C7083" s="12">
        <v>216</v>
      </c>
      <c r="D7083" s="12" t="s">
        <v>515</v>
      </c>
      <c r="E7083" s="12">
        <v>30</v>
      </c>
      <c r="F7083" s="73">
        <v>6</v>
      </c>
      <c r="G7083" s="21">
        <v>15</v>
      </c>
      <c r="H7083" s="12">
        <v>0</v>
      </c>
      <c r="I7083" s="12">
        <v>246</v>
      </c>
      <c r="J7083" s="12">
        <v>0</v>
      </c>
      <c r="K7083" s="12">
        <v>0</v>
      </c>
      <c r="L7083" s="12">
        <v>0</v>
      </c>
      <c r="M7083" s="12">
        <v>0</v>
      </c>
      <c r="N7083" s="12">
        <v>0</v>
      </c>
    </row>
    <row r="7084" spans="1:14">
      <c r="A7084" s="11" t="s">
        <v>1732</v>
      </c>
      <c r="B7084" s="12">
        <v>88</v>
      </c>
      <c r="C7084" s="12">
        <v>216</v>
      </c>
      <c r="D7084" s="12" t="s">
        <v>517</v>
      </c>
      <c r="E7084" s="12">
        <v>30</v>
      </c>
      <c r="F7084" s="73">
        <v>6</v>
      </c>
      <c r="G7084" s="21">
        <v>15</v>
      </c>
      <c r="H7084" s="12">
        <v>0</v>
      </c>
      <c r="I7084" s="12">
        <v>246</v>
      </c>
      <c r="J7084" s="12">
        <v>0</v>
      </c>
      <c r="K7084" s="12">
        <v>0</v>
      </c>
      <c r="L7084" s="12">
        <v>0</v>
      </c>
      <c r="M7084" s="12">
        <v>0</v>
      </c>
      <c r="N7084" s="12">
        <v>0</v>
      </c>
    </row>
    <row r="7085" spans="1:14">
      <c r="A7085" s="11" t="s">
        <v>1732</v>
      </c>
      <c r="B7085" s="12">
        <v>88</v>
      </c>
      <c r="C7085" s="12">
        <v>216</v>
      </c>
      <c r="D7085" s="12" t="s">
        <v>513</v>
      </c>
      <c r="E7085" s="12">
        <v>30</v>
      </c>
      <c r="F7085" s="73">
        <v>6</v>
      </c>
      <c r="G7085" s="21">
        <v>15</v>
      </c>
      <c r="H7085" s="12">
        <v>0</v>
      </c>
      <c r="I7085" s="12">
        <v>246</v>
      </c>
      <c r="J7085" s="12">
        <v>0</v>
      </c>
      <c r="K7085" s="12">
        <v>0</v>
      </c>
      <c r="L7085" s="12">
        <v>0</v>
      </c>
      <c r="M7085" s="12">
        <v>0</v>
      </c>
      <c r="N7085" s="12">
        <v>0</v>
      </c>
    </row>
    <row r="7086" spans="1:14">
      <c r="A7086" s="11" t="s">
        <v>1732</v>
      </c>
      <c r="B7086" s="12">
        <v>88</v>
      </c>
      <c r="C7086" s="12">
        <v>216</v>
      </c>
      <c r="D7086" s="12" t="s">
        <v>1719</v>
      </c>
      <c r="E7086" s="12">
        <v>30</v>
      </c>
      <c r="F7086" s="73">
        <v>6</v>
      </c>
      <c r="G7086" s="21">
        <v>15</v>
      </c>
      <c r="H7086" s="12">
        <v>0</v>
      </c>
      <c r="I7086" s="12">
        <v>246</v>
      </c>
      <c r="J7086" s="12">
        <v>0</v>
      </c>
      <c r="K7086" s="12">
        <v>0</v>
      </c>
      <c r="L7086" s="12">
        <v>0</v>
      </c>
      <c r="M7086" s="12">
        <v>0</v>
      </c>
      <c r="N7086" s="12">
        <v>0</v>
      </c>
    </row>
    <row r="7087" spans="1:14" s="18" customFormat="1">
      <c r="A7087" s="17" t="s">
        <v>1732</v>
      </c>
      <c r="B7087" s="18">
        <v>88</v>
      </c>
      <c r="C7087" s="18">
        <v>216</v>
      </c>
      <c r="D7087" s="18" t="s">
        <v>1720</v>
      </c>
      <c r="E7087" s="18">
        <v>30</v>
      </c>
      <c r="F7087" s="29">
        <v>6</v>
      </c>
      <c r="G7087" s="29">
        <v>60</v>
      </c>
      <c r="H7087" s="18">
        <v>0</v>
      </c>
      <c r="I7087" s="18">
        <v>246</v>
      </c>
      <c r="J7087" s="18">
        <v>0</v>
      </c>
      <c r="K7087" s="18">
        <v>0</v>
      </c>
      <c r="L7087" s="12">
        <v>0</v>
      </c>
      <c r="M7087" s="12">
        <v>0</v>
      </c>
      <c r="N7087" s="12">
        <v>0</v>
      </c>
    </row>
    <row r="7088" spans="1:14" s="18" customFormat="1">
      <c r="A7088" s="17" t="s">
        <v>1732</v>
      </c>
      <c r="B7088" s="18">
        <v>88</v>
      </c>
      <c r="C7088" s="18">
        <v>216</v>
      </c>
      <c r="D7088" s="18" t="s">
        <v>1721</v>
      </c>
      <c r="E7088" s="18">
        <v>30</v>
      </c>
      <c r="F7088" s="29">
        <v>6</v>
      </c>
      <c r="G7088" s="29">
        <v>60</v>
      </c>
      <c r="H7088" s="18">
        <v>0</v>
      </c>
      <c r="I7088" s="18">
        <v>246</v>
      </c>
      <c r="J7088" s="18">
        <v>0</v>
      </c>
      <c r="K7088" s="18">
        <v>0</v>
      </c>
      <c r="L7088" s="12">
        <v>0</v>
      </c>
      <c r="M7088" s="12">
        <v>0</v>
      </c>
      <c r="N7088" s="12">
        <v>0</v>
      </c>
    </row>
    <row r="7089" spans="1:14">
      <c r="A7089" s="11" t="s">
        <v>1731</v>
      </c>
      <c r="B7089" s="12">
        <v>224</v>
      </c>
      <c r="C7089" s="12">
        <v>220</v>
      </c>
      <c r="D7089" s="12" t="s">
        <v>519</v>
      </c>
      <c r="E7089" s="12">
        <v>30</v>
      </c>
      <c r="F7089" s="73">
        <v>6</v>
      </c>
      <c r="G7089" s="21">
        <v>15</v>
      </c>
      <c r="H7089" s="12">
        <v>0</v>
      </c>
      <c r="I7089" s="12">
        <v>246</v>
      </c>
      <c r="J7089" s="12">
        <v>0</v>
      </c>
      <c r="K7089" s="12">
        <v>0</v>
      </c>
      <c r="L7089" s="12">
        <v>0</v>
      </c>
      <c r="M7089" s="12">
        <v>0</v>
      </c>
      <c r="N7089" s="12">
        <v>0</v>
      </c>
    </row>
    <row r="7090" spans="1:14">
      <c r="A7090" s="11" t="s">
        <v>1732</v>
      </c>
      <c r="B7090" s="12">
        <v>224</v>
      </c>
      <c r="C7090" s="12">
        <v>220</v>
      </c>
      <c r="D7090" s="12" t="s">
        <v>515</v>
      </c>
      <c r="E7090" s="12">
        <v>30</v>
      </c>
      <c r="F7090" s="73">
        <v>6</v>
      </c>
      <c r="G7090" s="21">
        <v>15</v>
      </c>
      <c r="H7090" s="12">
        <v>0</v>
      </c>
      <c r="I7090" s="12">
        <v>246</v>
      </c>
      <c r="J7090" s="12">
        <v>0</v>
      </c>
      <c r="K7090" s="12">
        <v>0</v>
      </c>
      <c r="L7090" s="12">
        <v>0</v>
      </c>
      <c r="M7090" s="12">
        <v>0</v>
      </c>
      <c r="N7090" s="12">
        <v>0</v>
      </c>
    </row>
    <row r="7091" spans="1:14">
      <c r="A7091" s="11" t="s">
        <v>1732</v>
      </c>
      <c r="B7091" s="12">
        <v>224</v>
      </c>
      <c r="C7091" s="12">
        <v>220</v>
      </c>
      <c r="D7091" s="12" t="s">
        <v>517</v>
      </c>
      <c r="E7091" s="12">
        <v>30</v>
      </c>
      <c r="F7091" s="73">
        <v>6</v>
      </c>
      <c r="G7091" s="21">
        <v>15</v>
      </c>
      <c r="H7091" s="12">
        <v>0</v>
      </c>
      <c r="I7091" s="12">
        <v>246</v>
      </c>
      <c r="J7091" s="12">
        <v>0</v>
      </c>
      <c r="K7091" s="12">
        <v>0</v>
      </c>
      <c r="L7091" s="12">
        <v>0</v>
      </c>
      <c r="M7091" s="12">
        <v>0</v>
      </c>
      <c r="N7091" s="12">
        <v>0</v>
      </c>
    </row>
    <row r="7092" spans="1:14">
      <c r="A7092" s="11" t="s">
        <v>1732</v>
      </c>
      <c r="B7092" s="12">
        <v>224</v>
      </c>
      <c r="C7092" s="12">
        <v>220</v>
      </c>
      <c r="D7092" s="12" t="s">
        <v>513</v>
      </c>
      <c r="E7092" s="12">
        <v>30</v>
      </c>
      <c r="F7092" s="73">
        <v>6</v>
      </c>
      <c r="G7092" s="21">
        <v>15</v>
      </c>
      <c r="H7092" s="12">
        <v>0</v>
      </c>
      <c r="I7092" s="12">
        <v>246</v>
      </c>
      <c r="J7092" s="12">
        <v>0</v>
      </c>
      <c r="K7092" s="12">
        <v>0</v>
      </c>
      <c r="L7092" s="12">
        <v>0</v>
      </c>
      <c r="M7092" s="12">
        <v>0</v>
      </c>
      <c r="N7092" s="12">
        <v>0</v>
      </c>
    </row>
    <row r="7093" spans="1:14">
      <c r="A7093" s="11" t="s">
        <v>1732</v>
      </c>
      <c r="B7093" s="12">
        <v>224</v>
      </c>
      <c r="C7093" s="12">
        <v>220</v>
      </c>
      <c r="D7093" s="12" t="s">
        <v>1719</v>
      </c>
      <c r="E7093" s="12">
        <v>30</v>
      </c>
      <c r="F7093" s="73">
        <v>6</v>
      </c>
      <c r="G7093" s="21">
        <v>15</v>
      </c>
      <c r="H7093" s="12">
        <v>0</v>
      </c>
      <c r="I7093" s="12">
        <v>246</v>
      </c>
      <c r="J7093" s="12">
        <v>0</v>
      </c>
      <c r="K7093" s="12">
        <v>0</v>
      </c>
      <c r="L7093" s="12">
        <v>0</v>
      </c>
      <c r="M7093" s="12">
        <v>0</v>
      </c>
      <c r="N7093" s="12">
        <v>0</v>
      </c>
    </row>
    <row r="7094" spans="1:14" s="18" customFormat="1">
      <c r="A7094" s="17" t="s">
        <v>1732</v>
      </c>
      <c r="B7094" s="18">
        <v>224</v>
      </c>
      <c r="C7094" s="18">
        <v>220</v>
      </c>
      <c r="D7094" s="18" t="s">
        <v>1720</v>
      </c>
      <c r="E7094" s="18">
        <v>30</v>
      </c>
      <c r="F7094" s="29">
        <v>6</v>
      </c>
      <c r="G7094" s="29">
        <v>60</v>
      </c>
      <c r="H7094" s="18">
        <v>0</v>
      </c>
      <c r="I7094" s="18">
        <v>246</v>
      </c>
      <c r="J7094" s="18">
        <v>0</v>
      </c>
      <c r="K7094" s="18">
        <v>0</v>
      </c>
      <c r="L7094" s="12">
        <v>0</v>
      </c>
      <c r="M7094" s="12">
        <v>0</v>
      </c>
      <c r="N7094" s="12">
        <v>0</v>
      </c>
    </row>
    <row r="7095" spans="1:14" s="18" customFormat="1">
      <c r="A7095" s="17" t="s">
        <v>1732</v>
      </c>
      <c r="B7095" s="18">
        <v>224</v>
      </c>
      <c r="C7095" s="18">
        <v>220</v>
      </c>
      <c r="D7095" s="18" t="s">
        <v>1721</v>
      </c>
      <c r="E7095" s="18">
        <v>30</v>
      </c>
      <c r="F7095" s="29">
        <v>6</v>
      </c>
      <c r="G7095" s="29">
        <v>60</v>
      </c>
      <c r="H7095" s="18">
        <v>0</v>
      </c>
      <c r="I7095" s="18">
        <v>246</v>
      </c>
      <c r="J7095" s="18">
        <v>0</v>
      </c>
      <c r="K7095" s="18">
        <v>0</v>
      </c>
      <c r="L7095" s="12">
        <v>0</v>
      </c>
      <c r="M7095" s="12">
        <v>0</v>
      </c>
      <c r="N7095" s="12">
        <v>0</v>
      </c>
    </row>
    <row r="7096" spans="1:14">
      <c r="A7096" s="11" t="s">
        <v>1731</v>
      </c>
      <c r="B7096" s="12">
        <v>78</v>
      </c>
      <c r="C7096" s="12">
        <v>72</v>
      </c>
      <c r="D7096" s="12" t="s">
        <v>519</v>
      </c>
      <c r="E7096" s="12">
        <v>30</v>
      </c>
      <c r="F7096" s="73">
        <v>6</v>
      </c>
      <c r="G7096" s="21">
        <v>15</v>
      </c>
      <c r="H7096" s="12">
        <v>0</v>
      </c>
      <c r="I7096" s="12">
        <v>246</v>
      </c>
      <c r="J7096" s="12">
        <v>0</v>
      </c>
      <c r="K7096" s="12">
        <v>0</v>
      </c>
      <c r="L7096" s="12">
        <v>0</v>
      </c>
      <c r="M7096" s="12">
        <v>0</v>
      </c>
      <c r="N7096" s="12">
        <v>0</v>
      </c>
    </row>
    <row r="7097" spans="1:14">
      <c r="A7097" s="11" t="s">
        <v>1732</v>
      </c>
      <c r="B7097" s="12">
        <v>78</v>
      </c>
      <c r="C7097" s="12">
        <v>72</v>
      </c>
      <c r="D7097" s="12" t="s">
        <v>515</v>
      </c>
      <c r="E7097" s="12">
        <v>30</v>
      </c>
      <c r="F7097" s="73">
        <v>6</v>
      </c>
      <c r="G7097" s="21">
        <v>15</v>
      </c>
      <c r="H7097" s="12">
        <v>0</v>
      </c>
      <c r="I7097" s="12">
        <v>246</v>
      </c>
      <c r="J7097" s="12">
        <v>0</v>
      </c>
      <c r="K7097" s="12">
        <v>0</v>
      </c>
      <c r="L7097" s="12">
        <v>0</v>
      </c>
      <c r="M7097" s="12">
        <v>0</v>
      </c>
      <c r="N7097" s="12">
        <v>0</v>
      </c>
    </row>
    <row r="7098" spans="1:14">
      <c r="A7098" s="11" t="s">
        <v>1732</v>
      </c>
      <c r="B7098" s="12">
        <v>78</v>
      </c>
      <c r="C7098" s="12">
        <v>72</v>
      </c>
      <c r="D7098" s="12" t="s">
        <v>517</v>
      </c>
      <c r="E7098" s="12">
        <v>30</v>
      </c>
      <c r="F7098" s="73">
        <v>6</v>
      </c>
      <c r="G7098" s="21">
        <v>15</v>
      </c>
      <c r="H7098" s="12">
        <v>0</v>
      </c>
      <c r="I7098" s="12">
        <v>246</v>
      </c>
      <c r="J7098" s="12">
        <v>0</v>
      </c>
      <c r="K7098" s="12">
        <v>0</v>
      </c>
      <c r="L7098" s="12">
        <v>0</v>
      </c>
      <c r="M7098" s="12">
        <v>0</v>
      </c>
      <c r="N7098" s="12">
        <v>0</v>
      </c>
    </row>
    <row r="7099" spans="1:14">
      <c r="A7099" s="11" t="s">
        <v>1732</v>
      </c>
      <c r="B7099" s="12">
        <v>78</v>
      </c>
      <c r="C7099" s="12">
        <v>72</v>
      </c>
      <c r="D7099" s="12" t="s">
        <v>513</v>
      </c>
      <c r="E7099" s="12">
        <v>30</v>
      </c>
      <c r="F7099" s="73">
        <v>6</v>
      </c>
      <c r="G7099" s="21">
        <v>15</v>
      </c>
      <c r="H7099" s="12">
        <v>0</v>
      </c>
      <c r="I7099" s="12">
        <v>246</v>
      </c>
      <c r="J7099" s="12">
        <v>0</v>
      </c>
      <c r="K7099" s="12">
        <v>0</v>
      </c>
      <c r="L7099" s="12">
        <v>0</v>
      </c>
      <c r="M7099" s="12">
        <v>0</v>
      </c>
      <c r="N7099" s="12">
        <v>0</v>
      </c>
    </row>
    <row r="7100" spans="1:14">
      <c r="A7100" s="11" t="s">
        <v>1732</v>
      </c>
      <c r="B7100" s="12">
        <v>78</v>
      </c>
      <c r="C7100" s="12">
        <v>72</v>
      </c>
      <c r="D7100" s="12" t="s">
        <v>1719</v>
      </c>
      <c r="E7100" s="12">
        <v>30</v>
      </c>
      <c r="F7100" s="73">
        <v>6</v>
      </c>
      <c r="G7100" s="21">
        <v>15</v>
      </c>
      <c r="H7100" s="12">
        <v>0</v>
      </c>
      <c r="I7100" s="12">
        <v>246</v>
      </c>
      <c r="J7100" s="12">
        <v>0</v>
      </c>
      <c r="K7100" s="12">
        <v>0</v>
      </c>
      <c r="L7100" s="12">
        <v>0</v>
      </c>
      <c r="M7100" s="12">
        <v>0</v>
      </c>
      <c r="N7100" s="12">
        <v>0</v>
      </c>
    </row>
    <row r="7101" spans="1:14" s="18" customFormat="1">
      <c r="A7101" s="17" t="s">
        <v>1732</v>
      </c>
      <c r="B7101" s="18">
        <v>78</v>
      </c>
      <c r="C7101" s="18">
        <v>72</v>
      </c>
      <c r="D7101" s="18" t="s">
        <v>1720</v>
      </c>
      <c r="E7101" s="18">
        <v>30</v>
      </c>
      <c r="F7101" s="29">
        <v>6</v>
      </c>
      <c r="G7101" s="29">
        <v>60</v>
      </c>
      <c r="H7101" s="18">
        <v>0</v>
      </c>
      <c r="I7101" s="18">
        <v>246</v>
      </c>
      <c r="J7101" s="18">
        <v>0</v>
      </c>
      <c r="K7101" s="18">
        <v>0</v>
      </c>
      <c r="L7101" s="12">
        <v>0</v>
      </c>
      <c r="M7101" s="12">
        <v>0</v>
      </c>
      <c r="N7101" s="12">
        <v>0</v>
      </c>
    </row>
    <row r="7102" spans="1:14" s="18" customFormat="1">
      <c r="A7102" s="17" t="s">
        <v>1732</v>
      </c>
      <c r="B7102" s="18">
        <v>78</v>
      </c>
      <c r="C7102" s="18">
        <v>72</v>
      </c>
      <c r="D7102" s="18" t="s">
        <v>1721</v>
      </c>
      <c r="E7102" s="18">
        <v>30</v>
      </c>
      <c r="F7102" s="29">
        <v>6</v>
      </c>
      <c r="G7102" s="29">
        <v>60</v>
      </c>
      <c r="H7102" s="18">
        <v>0</v>
      </c>
      <c r="I7102" s="18">
        <v>246</v>
      </c>
      <c r="J7102" s="18">
        <v>0</v>
      </c>
      <c r="K7102" s="18">
        <v>0</v>
      </c>
      <c r="L7102" s="12">
        <v>0</v>
      </c>
      <c r="M7102" s="12">
        <v>0</v>
      </c>
      <c r="N7102" s="12">
        <v>0</v>
      </c>
    </row>
    <row r="7104" spans="1:14">
      <c r="A7104" s="11" t="s">
        <v>1734</v>
      </c>
    </row>
    <row r="7105" spans="1:14">
      <c r="A7105" s="20" t="s">
        <v>1735</v>
      </c>
      <c r="B7105" s="12">
        <v>27</v>
      </c>
      <c r="C7105" s="12">
        <v>74</v>
      </c>
      <c r="D7105" s="12" t="s">
        <v>515</v>
      </c>
      <c r="E7105" s="12">
        <v>20</v>
      </c>
      <c r="F7105" s="73">
        <v>6</v>
      </c>
      <c r="G7105" s="21">
        <v>10</v>
      </c>
      <c r="H7105" s="12">
        <v>0</v>
      </c>
      <c r="I7105" s="12">
        <v>246</v>
      </c>
      <c r="J7105" s="12">
        <v>0</v>
      </c>
      <c r="K7105" s="12">
        <v>0</v>
      </c>
      <c r="L7105" s="12">
        <v>0</v>
      </c>
      <c r="M7105" s="12">
        <v>0</v>
      </c>
      <c r="N7105" s="12">
        <v>0</v>
      </c>
    </row>
    <row r="7106" spans="1:14">
      <c r="A7106" s="20" t="s">
        <v>1735</v>
      </c>
      <c r="B7106" s="12">
        <v>27</v>
      </c>
      <c r="C7106" s="12">
        <v>74</v>
      </c>
      <c r="D7106" s="12" t="s">
        <v>517</v>
      </c>
      <c r="E7106" s="12">
        <v>20</v>
      </c>
      <c r="F7106" s="73">
        <v>6</v>
      </c>
      <c r="G7106" s="21">
        <v>10</v>
      </c>
      <c r="H7106" s="12">
        <v>0</v>
      </c>
      <c r="I7106" s="12">
        <v>246</v>
      </c>
      <c r="J7106" s="12">
        <v>0</v>
      </c>
      <c r="K7106" s="12">
        <v>0</v>
      </c>
      <c r="L7106" s="12">
        <v>0</v>
      </c>
      <c r="M7106" s="12">
        <v>0</v>
      </c>
      <c r="N7106" s="12">
        <v>0</v>
      </c>
    </row>
    <row r="7107" spans="1:14">
      <c r="A7107" s="20" t="s">
        <v>1735</v>
      </c>
      <c r="B7107" s="12">
        <v>27</v>
      </c>
      <c r="C7107" s="12">
        <v>74</v>
      </c>
      <c r="D7107" s="12" t="s">
        <v>513</v>
      </c>
      <c r="E7107" s="12">
        <v>20</v>
      </c>
      <c r="F7107" s="73">
        <v>6</v>
      </c>
      <c r="G7107" s="21">
        <v>10</v>
      </c>
      <c r="H7107" s="12">
        <v>0</v>
      </c>
      <c r="I7107" s="12">
        <v>246</v>
      </c>
      <c r="J7107" s="12">
        <v>0</v>
      </c>
      <c r="K7107" s="12">
        <v>0</v>
      </c>
      <c r="L7107" s="12">
        <v>0</v>
      </c>
      <c r="M7107" s="12">
        <v>0</v>
      </c>
      <c r="N7107" s="12">
        <v>0</v>
      </c>
    </row>
    <row r="7108" spans="1:14">
      <c r="A7108" s="20" t="s">
        <v>1735</v>
      </c>
      <c r="B7108" s="12">
        <v>27</v>
      </c>
      <c r="C7108" s="12">
        <v>74</v>
      </c>
      <c r="D7108" s="12" t="s">
        <v>1719</v>
      </c>
      <c r="E7108" s="12">
        <v>20</v>
      </c>
      <c r="F7108" s="73">
        <v>6</v>
      </c>
      <c r="G7108" s="21">
        <v>10</v>
      </c>
      <c r="H7108" s="12">
        <v>0</v>
      </c>
      <c r="I7108" s="12">
        <v>246</v>
      </c>
      <c r="J7108" s="12">
        <v>0</v>
      </c>
      <c r="K7108" s="12">
        <v>0</v>
      </c>
      <c r="L7108" s="12">
        <v>0</v>
      </c>
      <c r="M7108" s="12">
        <v>0</v>
      </c>
      <c r="N7108" s="12">
        <v>0</v>
      </c>
    </row>
    <row r="7109" spans="1:14" s="18" customFormat="1">
      <c r="A7109" s="17" t="s">
        <v>1735</v>
      </c>
      <c r="B7109" s="18">
        <v>27</v>
      </c>
      <c r="C7109" s="18">
        <v>74</v>
      </c>
      <c r="D7109" s="18" t="s">
        <v>1721</v>
      </c>
      <c r="E7109" s="18">
        <v>20</v>
      </c>
      <c r="F7109" s="29">
        <v>6</v>
      </c>
      <c r="G7109" s="22">
        <v>30</v>
      </c>
      <c r="H7109" s="18">
        <v>0</v>
      </c>
      <c r="I7109" s="18">
        <v>246</v>
      </c>
      <c r="J7109" s="18">
        <v>0</v>
      </c>
      <c r="K7109" s="18">
        <v>0</v>
      </c>
      <c r="L7109" s="12">
        <v>0</v>
      </c>
      <c r="M7109" s="12">
        <v>0</v>
      </c>
      <c r="N7109" s="12">
        <v>0</v>
      </c>
    </row>
    <row r="7110" spans="1:14" s="18" customFormat="1">
      <c r="A7110" s="17" t="s">
        <v>1735</v>
      </c>
      <c r="B7110" s="18">
        <v>27</v>
      </c>
      <c r="C7110" s="18">
        <v>74</v>
      </c>
      <c r="D7110" s="18" t="s">
        <v>1720</v>
      </c>
      <c r="E7110" s="18">
        <v>20</v>
      </c>
      <c r="F7110" s="29">
        <v>6</v>
      </c>
      <c r="G7110" s="22">
        <v>30</v>
      </c>
      <c r="H7110" s="18">
        <v>0</v>
      </c>
      <c r="I7110" s="18">
        <v>246</v>
      </c>
      <c r="J7110" s="18">
        <v>0</v>
      </c>
      <c r="K7110" s="18">
        <v>0</v>
      </c>
      <c r="L7110" s="12">
        <v>0</v>
      </c>
      <c r="M7110" s="12">
        <v>0</v>
      </c>
      <c r="N7110" s="12">
        <v>0</v>
      </c>
    </row>
    <row r="7111" spans="1:14">
      <c r="A7111" s="20" t="s">
        <v>1735</v>
      </c>
      <c r="B7111" s="12">
        <v>75</v>
      </c>
      <c r="C7111" s="12">
        <v>26</v>
      </c>
      <c r="D7111" s="12" t="s">
        <v>515</v>
      </c>
      <c r="E7111" s="12">
        <v>20</v>
      </c>
      <c r="F7111" s="73">
        <v>6</v>
      </c>
      <c r="G7111" s="21">
        <v>10</v>
      </c>
      <c r="H7111" s="12">
        <v>0</v>
      </c>
      <c r="I7111" s="12">
        <v>246</v>
      </c>
      <c r="J7111" s="12">
        <v>0</v>
      </c>
      <c r="K7111" s="12">
        <v>0</v>
      </c>
      <c r="L7111" s="12">
        <v>0</v>
      </c>
      <c r="M7111" s="12">
        <v>0</v>
      </c>
      <c r="N7111" s="12">
        <v>0</v>
      </c>
    </row>
    <row r="7112" spans="1:14">
      <c r="A7112" s="20" t="s">
        <v>1735</v>
      </c>
      <c r="B7112" s="12">
        <v>75</v>
      </c>
      <c r="C7112" s="12">
        <v>26</v>
      </c>
      <c r="D7112" s="12" t="s">
        <v>517</v>
      </c>
      <c r="E7112" s="12">
        <v>20</v>
      </c>
      <c r="F7112" s="73">
        <v>6</v>
      </c>
      <c r="G7112" s="21">
        <v>10</v>
      </c>
      <c r="H7112" s="12">
        <v>0</v>
      </c>
      <c r="I7112" s="12">
        <v>246</v>
      </c>
      <c r="J7112" s="12">
        <v>0</v>
      </c>
      <c r="K7112" s="12">
        <v>0</v>
      </c>
      <c r="L7112" s="12">
        <v>0</v>
      </c>
      <c r="M7112" s="12">
        <v>0</v>
      </c>
      <c r="N7112" s="12">
        <v>0</v>
      </c>
    </row>
    <row r="7113" spans="1:14">
      <c r="A7113" s="20" t="s">
        <v>1735</v>
      </c>
      <c r="B7113" s="12">
        <v>75</v>
      </c>
      <c r="C7113" s="12">
        <v>26</v>
      </c>
      <c r="D7113" s="12" t="s">
        <v>513</v>
      </c>
      <c r="E7113" s="12">
        <v>20</v>
      </c>
      <c r="F7113" s="73">
        <v>6</v>
      </c>
      <c r="G7113" s="21">
        <v>10</v>
      </c>
      <c r="H7113" s="12">
        <v>0</v>
      </c>
      <c r="I7113" s="12">
        <v>246</v>
      </c>
      <c r="J7113" s="12">
        <v>0</v>
      </c>
      <c r="K7113" s="12">
        <v>0</v>
      </c>
      <c r="L7113" s="12">
        <v>0</v>
      </c>
      <c r="M7113" s="12">
        <v>0</v>
      </c>
      <c r="N7113" s="12">
        <v>0</v>
      </c>
    </row>
    <row r="7114" spans="1:14">
      <c r="A7114" s="20" t="s">
        <v>1735</v>
      </c>
      <c r="B7114" s="12">
        <v>75</v>
      </c>
      <c r="C7114" s="12">
        <v>26</v>
      </c>
      <c r="D7114" s="12" t="s">
        <v>1719</v>
      </c>
      <c r="E7114" s="12">
        <v>20</v>
      </c>
      <c r="F7114" s="73">
        <v>6</v>
      </c>
      <c r="G7114" s="21">
        <v>10</v>
      </c>
      <c r="H7114" s="12">
        <v>0</v>
      </c>
      <c r="I7114" s="12">
        <v>246</v>
      </c>
      <c r="J7114" s="12">
        <v>0</v>
      </c>
      <c r="K7114" s="12">
        <v>0</v>
      </c>
      <c r="L7114" s="12">
        <v>0</v>
      </c>
      <c r="M7114" s="12">
        <v>0</v>
      </c>
      <c r="N7114" s="12">
        <v>0</v>
      </c>
    </row>
    <row r="7115" spans="1:14" s="18" customFormat="1">
      <c r="A7115" s="17" t="s">
        <v>1735</v>
      </c>
      <c r="B7115" s="18">
        <v>75</v>
      </c>
      <c r="C7115" s="18">
        <v>26</v>
      </c>
      <c r="D7115" s="18" t="s">
        <v>1721</v>
      </c>
      <c r="E7115" s="18">
        <v>20</v>
      </c>
      <c r="F7115" s="29">
        <v>6</v>
      </c>
      <c r="G7115" s="22">
        <v>30</v>
      </c>
      <c r="H7115" s="18">
        <v>0</v>
      </c>
      <c r="I7115" s="18">
        <v>246</v>
      </c>
      <c r="J7115" s="18">
        <v>0</v>
      </c>
      <c r="K7115" s="18">
        <v>0</v>
      </c>
      <c r="L7115" s="12">
        <v>0</v>
      </c>
      <c r="M7115" s="12">
        <v>0</v>
      </c>
      <c r="N7115" s="12">
        <v>0</v>
      </c>
    </row>
    <row r="7116" spans="1:14" s="18" customFormat="1">
      <c r="A7116" s="17" t="s">
        <v>1735</v>
      </c>
      <c r="B7116" s="18">
        <v>75</v>
      </c>
      <c r="C7116" s="18">
        <v>26</v>
      </c>
      <c r="D7116" s="18" t="s">
        <v>1720</v>
      </c>
      <c r="E7116" s="18">
        <v>20</v>
      </c>
      <c r="F7116" s="29">
        <v>6</v>
      </c>
      <c r="G7116" s="22">
        <v>30</v>
      </c>
      <c r="H7116" s="18">
        <v>0</v>
      </c>
      <c r="I7116" s="18">
        <v>246</v>
      </c>
      <c r="J7116" s="18">
        <v>0</v>
      </c>
      <c r="K7116" s="18">
        <v>0</v>
      </c>
      <c r="L7116" s="12">
        <v>0</v>
      </c>
      <c r="M7116" s="12">
        <v>0</v>
      </c>
      <c r="N7116" s="12">
        <v>0</v>
      </c>
    </row>
    <row r="7117" spans="1:14">
      <c r="A7117" s="20" t="s">
        <v>1735</v>
      </c>
      <c r="B7117" s="12">
        <v>28</v>
      </c>
      <c r="C7117" s="12">
        <v>26</v>
      </c>
      <c r="D7117" s="12" t="s">
        <v>515</v>
      </c>
      <c r="E7117" s="12">
        <v>20</v>
      </c>
      <c r="F7117" s="73">
        <v>6</v>
      </c>
      <c r="G7117" s="21">
        <v>10</v>
      </c>
      <c r="H7117" s="12">
        <v>0</v>
      </c>
      <c r="I7117" s="12">
        <v>246</v>
      </c>
      <c r="J7117" s="12">
        <v>0</v>
      </c>
      <c r="K7117" s="12">
        <v>0</v>
      </c>
      <c r="L7117" s="12">
        <v>0</v>
      </c>
      <c r="M7117" s="12">
        <v>0</v>
      </c>
      <c r="N7117" s="12">
        <v>0</v>
      </c>
    </row>
    <row r="7118" spans="1:14">
      <c r="A7118" s="20" t="s">
        <v>1735</v>
      </c>
      <c r="B7118" s="12">
        <v>28</v>
      </c>
      <c r="C7118" s="12">
        <v>26</v>
      </c>
      <c r="D7118" s="12" t="s">
        <v>517</v>
      </c>
      <c r="E7118" s="12">
        <v>20</v>
      </c>
      <c r="F7118" s="73">
        <v>6</v>
      </c>
      <c r="G7118" s="21">
        <v>10</v>
      </c>
      <c r="H7118" s="12">
        <v>0</v>
      </c>
      <c r="I7118" s="12">
        <v>246</v>
      </c>
      <c r="J7118" s="12">
        <v>0</v>
      </c>
      <c r="K7118" s="12">
        <v>0</v>
      </c>
      <c r="L7118" s="12">
        <v>0</v>
      </c>
      <c r="M7118" s="12">
        <v>0</v>
      </c>
      <c r="N7118" s="12">
        <v>0</v>
      </c>
    </row>
    <row r="7119" spans="1:14">
      <c r="A7119" s="20" t="s">
        <v>1735</v>
      </c>
      <c r="B7119" s="12">
        <v>28</v>
      </c>
      <c r="C7119" s="12">
        <v>26</v>
      </c>
      <c r="D7119" s="12" t="s">
        <v>513</v>
      </c>
      <c r="E7119" s="12">
        <v>20</v>
      </c>
      <c r="F7119" s="73">
        <v>6</v>
      </c>
      <c r="G7119" s="21">
        <v>10</v>
      </c>
      <c r="H7119" s="12">
        <v>0</v>
      </c>
      <c r="I7119" s="12">
        <v>246</v>
      </c>
      <c r="J7119" s="12">
        <v>0</v>
      </c>
      <c r="K7119" s="12">
        <v>0</v>
      </c>
      <c r="L7119" s="12">
        <v>0</v>
      </c>
      <c r="M7119" s="12">
        <v>0</v>
      </c>
      <c r="N7119" s="12">
        <v>0</v>
      </c>
    </row>
    <row r="7120" spans="1:14">
      <c r="A7120" s="20" t="s">
        <v>1735</v>
      </c>
      <c r="B7120" s="12">
        <v>28</v>
      </c>
      <c r="C7120" s="12">
        <v>26</v>
      </c>
      <c r="D7120" s="12" t="s">
        <v>1719</v>
      </c>
      <c r="E7120" s="12">
        <v>20</v>
      </c>
      <c r="F7120" s="73">
        <v>6</v>
      </c>
      <c r="G7120" s="21">
        <v>10</v>
      </c>
      <c r="H7120" s="12">
        <v>0</v>
      </c>
      <c r="I7120" s="12">
        <v>246</v>
      </c>
      <c r="J7120" s="12">
        <v>0</v>
      </c>
      <c r="K7120" s="12">
        <v>0</v>
      </c>
      <c r="L7120" s="12">
        <v>0</v>
      </c>
      <c r="M7120" s="12">
        <v>0</v>
      </c>
      <c r="N7120" s="12">
        <v>0</v>
      </c>
    </row>
    <row r="7121" spans="1:14" s="18" customFormat="1">
      <c r="A7121" s="17" t="s">
        <v>1735</v>
      </c>
      <c r="B7121" s="18">
        <v>28</v>
      </c>
      <c r="C7121" s="18">
        <v>26</v>
      </c>
      <c r="D7121" s="18" t="s">
        <v>1721</v>
      </c>
      <c r="E7121" s="18">
        <v>20</v>
      </c>
      <c r="F7121" s="29">
        <v>6</v>
      </c>
      <c r="G7121" s="22">
        <v>30</v>
      </c>
      <c r="H7121" s="18">
        <v>0</v>
      </c>
      <c r="I7121" s="18">
        <v>246</v>
      </c>
      <c r="J7121" s="18">
        <v>0</v>
      </c>
      <c r="K7121" s="18">
        <v>0</v>
      </c>
      <c r="L7121" s="12">
        <v>0</v>
      </c>
      <c r="M7121" s="12">
        <v>0</v>
      </c>
      <c r="N7121" s="12">
        <v>0</v>
      </c>
    </row>
    <row r="7122" spans="1:14" s="18" customFormat="1">
      <c r="A7122" s="17" t="s">
        <v>1735</v>
      </c>
      <c r="B7122" s="18">
        <v>28</v>
      </c>
      <c r="C7122" s="18">
        <v>26</v>
      </c>
      <c r="D7122" s="18" t="s">
        <v>1720</v>
      </c>
      <c r="E7122" s="18">
        <v>20</v>
      </c>
      <c r="F7122" s="29">
        <v>6</v>
      </c>
      <c r="G7122" s="22">
        <v>30</v>
      </c>
      <c r="H7122" s="18">
        <v>0</v>
      </c>
      <c r="I7122" s="18">
        <v>246</v>
      </c>
      <c r="J7122" s="18">
        <v>0</v>
      </c>
      <c r="K7122" s="18">
        <v>0</v>
      </c>
      <c r="L7122" s="12">
        <v>0</v>
      </c>
      <c r="M7122" s="12">
        <v>0</v>
      </c>
      <c r="N7122" s="12">
        <v>0</v>
      </c>
    </row>
    <row r="7123" spans="1:14">
      <c r="A7123" s="20" t="s">
        <v>1735</v>
      </c>
      <c r="B7123" s="12">
        <v>76</v>
      </c>
      <c r="C7123" s="12">
        <v>73</v>
      </c>
      <c r="D7123" s="12" t="s">
        <v>515</v>
      </c>
      <c r="E7123" s="12">
        <v>20</v>
      </c>
      <c r="F7123" s="73">
        <v>6</v>
      </c>
      <c r="G7123" s="21">
        <v>10</v>
      </c>
      <c r="H7123" s="12">
        <v>0</v>
      </c>
      <c r="I7123" s="12">
        <v>246</v>
      </c>
      <c r="J7123" s="12">
        <v>0</v>
      </c>
      <c r="K7123" s="12">
        <v>0</v>
      </c>
      <c r="L7123" s="12">
        <v>0</v>
      </c>
      <c r="M7123" s="12">
        <v>0</v>
      </c>
      <c r="N7123" s="12">
        <v>0</v>
      </c>
    </row>
    <row r="7124" spans="1:14">
      <c r="A7124" s="20" t="s">
        <v>1735</v>
      </c>
      <c r="B7124" s="12">
        <v>76</v>
      </c>
      <c r="C7124" s="12">
        <v>73</v>
      </c>
      <c r="D7124" s="12" t="s">
        <v>517</v>
      </c>
      <c r="E7124" s="12">
        <v>20</v>
      </c>
      <c r="F7124" s="73">
        <v>6</v>
      </c>
      <c r="G7124" s="21">
        <v>10</v>
      </c>
      <c r="H7124" s="12">
        <v>0</v>
      </c>
      <c r="I7124" s="12">
        <v>246</v>
      </c>
      <c r="J7124" s="12">
        <v>0</v>
      </c>
      <c r="K7124" s="12">
        <v>0</v>
      </c>
      <c r="L7124" s="12">
        <v>0</v>
      </c>
      <c r="M7124" s="12">
        <v>0</v>
      </c>
      <c r="N7124" s="12">
        <v>0</v>
      </c>
    </row>
    <row r="7125" spans="1:14">
      <c r="A7125" s="20" t="s">
        <v>1735</v>
      </c>
      <c r="B7125" s="12">
        <v>76</v>
      </c>
      <c r="C7125" s="12">
        <v>73</v>
      </c>
      <c r="D7125" s="12" t="s">
        <v>513</v>
      </c>
      <c r="E7125" s="12">
        <v>20</v>
      </c>
      <c r="F7125" s="73">
        <v>6</v>
      </c>
      <c r="G7125" s="21">
        <v>10</v>
      </c>
      <c r="H7125" s="12">
        <v>0</v>
      </c>
      <c r="I7125" s="12">
        <v>246</v>
      </c>
      <c r="J7125" s="12">
        <v>0</v>
      </c>
      <c r="K7125" s="12">
        <v>0</v>
      </c>
      <c r="L7125" s="12">
        <v>0</v>
      </c>
      <c r="M7125" s="12">
        <v>0</v>
      </c>
      <c r="N7125" s="12">
        <v>0</v>
      </c>
    </row>
    <row r="7126" spans="1:14">
      <c r="A7126" s="20" t="s">
        <v>1735</v>
      </c>
      <c r="B7126" s="12">
        <v>76</v>
      </c>
      <c r="C7126" s="12">
        <v>73</v>
      </c>
      <c r="D7126" s="12" t="s">
        <v>1719</v>
      </c>
      <c r="E7126" s="12">
        <v>20</v>
      </c>
      <c r="F7126" s="73">
        <v>6</v>
      </c>
      <c r="G7126" s="21">
        <v>10</v>
      </c>
      <c r="H7126" s="12">
        <v>0</v>
      </c>
      <c r="I7126" s="12">
        <v>246</v>
      </c>
      <c r="J7126" s="12">
        <v>0</v>
      </c>
      <c r="K7126" s="12">
        <v>0</v>
      </c>
      <c r="L7126" s="12">
        <v>0</v>
      </c>
      <c r="M7126" s="12">
        <v>0</v>
      </c>
      <c r="N7126" s="12">
        <v>0</v>
      </c>
    </row>
    <row r="7127" spans="1:14" s="18" customFormat="1">
      <c r="A7127" s="17" t="s">
        <v>1735</v>
      </c>
      <c r="B7127" s="18">
        <v>76</v>
      </c>
      <c r="C7127" s="18">
        <v>73</v>
      </c>
      <c r="D7127" s="18" t="s">
        <v>1721</v>
      </c>
      <c r="E7127" s="18">
        <v>20</v>
      </c>
      <c r="F7127" s="29">
        <v>6</v>
      </c>
      <c r="G7127" s="22">
        <v>30</v>
      </c>
      <c r="H7127" s="18">
        <v>0</v>
      </c>
      <c r="I7127" s="18">
        <v>246</v>
      </c>
      <c r="J7127" s="18">
        <v>0</v>
      </c>
      <c r="K7127" s="18">
        <v>0</v>
      </c>
      <c r="L7127" s="12">
        <v>0</v>
      </c>
      <c r="M7127" s="12">
        <v>0</v>
      </c>
      <c r="N7127" s="12">
        <v>0</v>
      </c>
    </row>
    <row r="7128" spans="1:14" s="18" customFormat="1">
      <c r="A7128" s="17" t="s">
        <v>1735</v>
      </c>
      <c r="B7128" s="18">
        <v>76</v>
      </c>
      <c r="C7128" s="18">
        <v>73</v>
      </c>
      <c r="D7128" s="18" t="s">
        <v>1720</v>
      </c>
      <c r="E7128" s="18">
        <v>20</v>
      </c>
      <c r="F7128" s="29">
        <v>6</v>
      </c>
      <c r="G7128" s="22">
        <v>30</v>
      </c>
      <c r="H7128" s="18">
        <v>0</v>
      </c>
      <c r="I7128" s="18">
        <v>246</v>
      </c>
      <c r="J7128" s="18">
        <v>0</v>
      </c>
      <c r="K7128" s="18">
        <v>0</v>
      </c>
      <c r="L7128" s="12">
        <v>0</v>
      </c>
      <c r="M7128" s="12">
        <v>0</v>
      </c>
      <c r="N7128" s="12">
        <v>0</v>
      </c>
    </row>
    <row r="7129" spans="1:14">
      <c r="A7129" s="20" t="s">
        <v>1735</v>
      </c>
      <c r="B7129" s="12">
        <v>52</v>
      </c>
      <c r="C7129" s="12">
        <v>51</v>
      </c>
      <c r="D7129" s="12" t="s">
        <v>515</v>
      </c>
      <c r="E7129" s="12">
        <v>20</v>
      </c>
      <c r="F7129" s="73">
        <v>6</v>
      </c>
      <c r="G7129" s="21">
        <v>10</v>
      </c>
      <c r="H7129" s="12">
        <v>0</v>
      </c>
      <c r="I7129" s="12">
        <v>246</v>
      </c>
      <c r="J7129" s="12">
        <v>0</v>
      </c>
      <c r="K7129" s="12">
        <v>0</v>
      </c>
      <c r="L7129" s="12">
        <v>0</v>
      </c>
      <c r="M7129" s="12">
        <v>0</v>
      </c>
      <c r="N7129" s="12">
        <v>0</v>
      </c>
    </row>
    <row r="7130" spans="1:14">
      <c r="A7130" s="20" t="s">
        <v>1735</v>
      </c>
      <c r="B7130" s="12">
        <v>52</v>
      </c>
      <c r="C7130" s="12">
        <v>51</v>
      </c>
      <c r="D7130" s="12" t="s">
        <v>517</v>
      </c>
      <c r="E7130" s="12">
        <v>20</v>
      </c>
      <c r="F7130" s="73">
        <v>6</v>
      </c>
      <c r="G7130" s="21">
        <v>10</v>
      </c>
      <c r="H7130" s="12">
        <v>0</v>
      </c>
      <c r="I7130" s="12">
        <v>246</v>
      </c>
      <c r="J7130" s="12">
        <v>0</v>
      </c>
      <c r="K7130" s="12">
        <v>0</v>
      </c>
      <c r="L7130" s="12">
        <v>0</v>
      </c>
      <c r="M7130" s="12">
        <v>0</v>
      </c>
      <c r="N7130" s="12">
        <v>0</v>
      </c>
    </row>
    <row r="7131" spans="1:14">
      <c r="A7131" s="20" t="s">
        <v>1735</v>
      </c>
      <c r="B7131" s="12">
        <v>52</v>
      </c>
      <c r="C7131" s="12">
        <v>51</v>
      </c>
      <c r="D7131" s="12" t="s">
        <v>513</v>
      </c>
      <c r="E7131" s="12">
        <v>20</v>
      </c>
      <c r="F7131" s="73">
        <v>6</v>
      </c>
      <c r="G7131" s="21">
        <v>10</v>
      </c>
      <c r="H7131" s="12">
        <v>0</v>
      </c>
      <c r="I7131" s="12">
        <v>246</v>
      </c>
      <c r="J7131" s="12">
        <v>0</v>
      </c>
      <c r="K7131" s="12">
        <v>0</v>
      </c>
      <c r="L7131" s="12">
        <v>0</v>
      </c>
      <c r="M7131" s="12">
        <v>0</v>
      </c>
      <c r="N7131" s="12">
        <v>0</v>
      </c>
    </row>
    <row r="7132" spans="1:14">
      <c r="A7132" s="20" t="s">
        <v>1735</v>
      </c>
      <c r="B7132" s="12">
        <v>52</v>
      </c>
      <c r="C7132" s="12">
        <v>51</v>
      </c>
      <c r="D7132" s="12" t="s">
        <v>1719</v>
      </c>
      <c r="E7132" s="12">
        <v>20</v>
      </c>
      <c r="F7132" s="73">
        <v>6</v>
      </c>
      <c r="G7132" s="21">
        <v>10</v>
      </c>
      <c r="H7132" s="12">
        <v>0</v>
      </c>
      <c r="I7132" s="12">
        <v>246</v>
      </c>
      <c r="J7132" s="12">
        <v>0</v>
      </c>
      <c r="K7132" s="12">
        <v>0</v>
      </c>
      <c r="L7132" s="12">
        <v>0</v>
      </c>
      <c r="M7132" s="12">
        <v>0</v>
      </c>
      <c r="N7132" s="12">
        <v>0</v>
      </c>
    </row>
    <row r="7133" spans="1:14" s="18" customFormat="1">
      <c r="A7133" s="17" t="s">
        <v>1735</v>
      </c>
      <c r="B7133" s="18">
        <v>52</v>
      </c>
      <c r="C7133" s="18">
        <v>51</v>
      </c>
      <c r="D7133" s="18" t="s">
        <v>1721</v>
      </c>
      <c r="E7133" s="18">
        <v>20</v>
      </c>
      <c r="F7133" s="29">
        <v>6</v>
      </c>
      <c r="G7133" s="22">
        <v>30</v>
      </c>
      <c r="H7133" s="18">
        <v>0</v>
      </c>
      <c r="I7133" s="18">
        <v>246</v>
      </c>
      <c r="J7133" s="18">
        <v>0</v>
      </c>
      <c r="K7133" s="18">
        <v>0</v>
      </c>
      <c r="L7133" s="12">
        <v>0</v>
      </c>
      <c r="M7133" s="12">
        <v>0</v>
      </c>
      <c r="N7133" s="12">
        <v>0</v>
      </c>
    </row>
    <row r="7134" spans="1:14" s="18" customFormat="1">
      <c r="A7134" s="17" t="s">
        <v>1735</v>
      </c>
      <c r="B7134" s="18">
        <v>52</v>
      </c>
      <c r="C7134" s="18">
        <v>51</v>
      </c>
      <c r="D7134" s="18" t="s">
        <v>1720</v>
      </c>
      <c r="E7134" s="18">
        <v>20</v>
      </c>
      <c r="F7134" s="29">
        <v>6</v>
      </c>
      <c r="G7134" s="22">
        <v>30</v>
      </c>
      <c r="H7134" s="18">
        <v>0</v>
      </c>
      <c r="I7134" s="18">
        <v>246</v>
      </c>
      <c r="J7134" s="18">
        <v>0</v>
      </c>
      <c r="K7134" s="18">
        <v>0</v>
      </c>
      <c r="L7134" s="12">
        <v>0</v>
      </c>
      <c r="M7134" s="12">
        <v>0</v>
      </c>
      <c r="N7134" s="12">
        <v>0</v>
      </c>
    </row>
    <row r="7135" spans="1:14">
      <c r="A7135" s="20" t="s">
        <v>1735</v>
      </c>
      <c r="B7135" s="12">
        <v>50</v>
      </c>
      <c r="C7135" s="12">
        <v>50</v>
      </c>
      <c r="D7135" s="12" t="s">
        <v>515</v>
      </c>
      <c r="E7135" s="12">
        <v>50</v>
      </c>
      <c r="F7135" s="73">
        <v>20</v>
      </c>
      <c r="G7135" s="21">
        <v>10</v>
      </c>
      <c r="H7135" s="12">
        <v>0</v>
      </c>
      <c r="I7135" s="12">
        <v>246</v>
      </c>
      <c r="J7135" s="12">
        <v>0</v>
      </c>
      <c r="K7135" s="12">
        <v>0</v>
      </c>
      <c r="L7135" s="12">
        <v>0</v>
      </c>
      <c r="M7135" s="12">
        <v>0</v>
      </c>
      <c r="N7135" s="12">
        <v>0</v>
      </c>
    </row>
    <row r="7136" spans="1:14">
      <c r="A7136" s="20" t="s">
        <v>1735</v>
      </c>
      <c r="B7136" s="12">
        <v>50</v>
      </c>
      <c r="C7136" s="12">
        <v>50</v>
      </c>
      <c r="D7136" s="12" t="s">
        <v>517</v>
      </c>
      <c r="E7136" s="12">
        <v>50</v>
      </c>
      <c r="F7136" s="73">
        <v>20</v>
      </c>
      <c r="G7136" s="21">
        <v>10</v>
      </c>
      <c r="H7136" s="12">
        <v>0</v>
      </c>
      <c r="I7136" s="12">
        <v>246</v>
      </c>
      <c r="J7136" s="12">
        <v>0</v>
      </c>
      <c r="K7136" s="12">
        <v>0</v>
      </c>
      <c r="L7136" s="12">
        <v>0</v>
      </c>
      <c r="M7136" s="12">
        <v>0</v>
      </c>
      <c r="N7136" s="12">
        <v>0</v>
      </c>
    </row>
    <row r="7137" spans="1:15">
      <c r="A7137" s="20" t="s">
        <v>1735</v>
      </c>
      <c r="B7137" s="12">
        <v>50</v>
      </c>
      <c r="C7137" s="12">
        <v>50</v>
      </c>
      <c r="D7137" s="12" t="s">
        <v>513</v>
      </c>
      <c r="E7137" s="12">
        <v>50</v>
      </c>
      <c r="F7137" s="73">
        <v>20</v>
      </c>
      <c r="G7137" s="21">
        <v>10</v>
      </c>
      <c r="H7137" s="12">
        <v>0</v>
      </c>
      <c r="I7137" s="12">
        <v>246</v>
      </c>
      <c r="J7137" s="12">
        <v>0</v>
      </c>
      <c r="K7137" s="12">
        <v>0</v>
      </c>
      <c r="L7137" s="12">
        <v>0</v>
      </c>
      <c r="M7137" s="12">
        <v>0</v>
      </c>
      <c r="N7137" s="12">
        <v>0</v>
      </c>
    </row>
    <row r="7138" spans="1:15">
      <c r="A7138" s="20" t="s">
        <v>1735</v>
      </c>
      <c r="B7138" s="12">
        <v>50</v>
      </c>
      <c r="C7138" s="12">
        <v>50</v>
      </c>
      <c r="D7138" s="12" t="s">
        <v>1719</v>
      </c>
      <c r="E7138" s="12">
        <v>50</v>
      </c>
      <c r="F7138" s="73">
        <v>20</v>
      </c>
      <c r="G7138" s="21">
        <v>10</v>
      </c>
      <c r="H7138" s="12">
        <v>0</v>
      </c>
      <c r="I7138" s="12">
        <v>246</v>
      </c>
      <c r="J7138" s="12">
        <v>0</v>
      </c>
      <c r="K7138" s="12">
        <v>0</v>
      </c>
      <c r="L7138" s="12">
        <v>0</v>
      </c>
      <c r="M7138" s="12">
        <v>0</v>
      </c>
      <c r="N7138" s="12">
        <v>0</v>
      </c>
    </row>
    <row r="7139" spans="1:15" s="18" customFormat="1">
      <c r="A7139" s="17" t="s">
        <v>1735</v>
      </c>
      <c r="B7139" s="18">
        <v>50</v>
      </c>
      <c r="C7139" s="18">
        <v>50</v>
      </c>
      <c r="D7139" s="18" t="s">
        <v>1721</v>
      </c>
      <c r="E7139" s="18">
        <v>50</v>
      </c>
      <c r="F7139" s="29">
        <v>20</v>
      </c>
      <c r="G7139" s="29">
        <v>60</v>
      </c>
      <c r="H7139" s="18">
        <v>0</v>
      </c>
      <c r="I7139" s="18">
        <v>246</v>
      </c>
      <c r="J7139" s="18">
        <v>0</v>
      </c>
      <c r="K7139" s="18">
        <v>0</v>
      </c>
      <c r="L7139" s="12">
        <v>0</v>
      </c>
      <c r="M7139" s="12">
        <v>0</v>
      </c>
      <c r="N7139" s="12">
        <v>0</v>
      </c>
    </row>
    <row r="7140" spans="1:15" s="18" customFormat="1">
      <c r="A7140" s="17" t="s">
        <v>1735</v>
      </c>
      <c r="B7140" s="18">
        <v>50</v>
      </c>
      <c r="C7140" s="18">
        <v>50</v>
      </c>
      <c r="D7140" s="18" t="s">
        <v>1720</v>
      </c>
      <c r="E7140" s="18">
        <v>50</v>
      </c>
      <c r="F7140" s="29">
        <v>20</v>
      </c>
      <c r="G7140" s="29">
        <v>60</v>
      </c>
      <c r="H7140" s="18">
        <v>0</v>
      </c>
      <c r="I7140" s="18">
        <v>246</v>
      </c>
      <c r="J7140" s="18">
        <v>0</v>
      </c>
      <c r="K7140" s="18">
        <v>0</v>
      </c>
      <c r="L7140" s="12">
        <v>0</v>
      </c>
      <c r="M7140" s="12">
        <v>0</v>
      </c>
      <c r="N7140" s="12">
        <v>0</v>
      </c>
    </row>
    <row r="7141" spans="1:15" s="18" customFormat="1">
      <c r="A7141" s="17" t="s">
        <v>1735</v>
      </c>
      <c r="B7141" s="18">
        <v>150</v>
      </c>
      <c r="C7141" s="18">
        <v>150</v>
      </c>
      <c r="D7141" s="18" t="s">
        <v>1722</v>
      </c>
      <c r="E7141" s="18">
        <v>50</v>
      </c>
      <c r="F7141" s="29">
        <v>3</v>
      </c>
      <c r="G7141" s="29">
        <v>60</v>
      </c>
      <c r="H7141" s="18">
        <v>0</v>
      </c>
      <c r="I7141" s="18">
        <v>246</v>
      </c>
      <c r="J7141" s="18">
        <v>0</v>
      </c>
      <c r="K7141" s="18">
        <v>0</v>
      </c>
      <c r="L7141" s="12">
        <v>0</v>
      </c>
      <c r="M7141" s="12">
        <v>0</v>
      </c>
      <c r="N7141" s="12">
        <v>0</v>
      </c>
    </row>
    <row r="7142" spans="1:15" s="18" customFormat="1">
      <c r="A7142" s="17" t="s">
        <v>1735</v>
      </c>
      <c r="B7142" s="18">
        <v>150</v>
      </c>
      <c r="C7142" s="18">
        <v>150</v>
      </c>
      <c r="D7142" s="18" t="s">
        <v>1733</v>
      </c>
      <c r="E7142" s="18">
        <v>50</v>
      </c>
      <c r="F7142" s="29">
        <v>3</v>
      </c>
      <c r="G7142" s="29">
        <v>60</v>
      </c>
      <c r="H7142" s="18">
        <v>0</v>
      </c>
      <c r="I7142" s="18">
        <v>246</v>
      </c>
      <c r="J7142" s="18">
        <v>0</v>
      </c>
      <c r="K7142" s="18">
        <v>0</v>
      </c>
      <c r="L7142" s="12">
        <v>0</v>
      </c>
      <c r="M7142" s="12">
        <v>0</v>
      </c>
      <c r="N7142" s="12">
        <v>0</v>
      </c>
    </row>
    <row r="7143" spans="1:15" s="18" customFormat="1">
      <c r="A7143" s="17" t="s">
        <v>1735</v>
      </c>
      <c r="B7143" s="18">
        <v>52</v>
      </c>
      <c r="C7143" s="18">
        <v>51</v>
      </c>
      <c r="D7143" s="18" t="s">
        <v>1736</v>
      </c>
      <c r="E7143" s="18">
        <v>3</v>
      </c>
      <c r="F7143" s="29">
        <v>1</v>
      </c>
      <c r="G7143" s="29">
        <v>120</v>
      </c>
      <c r="H7143" s="18">
        <v>0</v>
      </c>
      <c r="I7143" s="18">
        <v>249</v>
      </c>
      <c r="J7143" s="18">
        <v>0</v>
      </c>
      <c r="K7143" s="18">
        <v>0</v>
      </c>
      <c r="L7143" s="12">
        <v>0</v>
      </c>
      <c r="M7143" s="12">
        <v>0</v>
      </c>
      <c r="N7143" s="12">
        <v>0</v>
      </c>
    </row>
    <row r="7145" spans="1:15">
      <c r="A7145" s="11" t="s">
        <v>1222</v>
      </c>
    </row>
    <row r="7146" spans="1:15">
      <c r="A7146" s="11" t="s">
        <v>1737</v>
      </c>
    </row>
    <row r="7147" spans="1:15">
      <c r="A7147" s="11" t="s">
        <v>1738</v>
      </c>
    </row>
    <row r="7148" spans="1:15" s="29" customFormat="1">
      <c r="A7148" s="17" t="s">
        <v>6534</v>
      </c>
      <c r="B7148" s="29">
        <v>50</v>
      </c>
      <c r="C7148" s="29">
        <v>50</v>
      </c>
      <c r="D7148" s="29" t="s">
        <v>1739</v>
      </c>
      <c r="E7148" s="29">
        <v>30</v>
      </c>
      <c r="F7148" s="29">
        <v>1</v>
      </c>
      <c r="G7148" s="29">
        <v>180</v>
      </c>
      <c r="H7148" s="29">
        <v>0</v>
      </c>
      <c r="I7148" s="29">
        <v>249</v>
      </c>
      <c r="J7148" s="29">
        <v>0</v>
      </c>
      <c r="K7148" s="18">
        <v>0</v>
      </c>
      <c r="L7148" s="12">
        <v>0</v>
      </c>
      <c r="M7148" s="12">
        <v>0</v>
      </c>
      <c r="N7148" s="12">
        <v>0</v>
      </c>
      <c r="O7148" s="94" t="s">
        <v>6535</v>
      </c>
    </row>
    <row r="7149" spans="1:15" s="26" customFormat="1">
      <c r="A7149" s="20" t="s">
        <v>1740</v>
      </c>
    </row>
    <row r="7150" spans="1:15" s="29" customFormat="1">
      <c r="A7150" s="17" t="s">
        <v>6532</v>
      </c>
      <c r="B7150" s="29">
        <v>18</v>
      </c>
      <c r="C7150" s="29">
        <v>16</v>
      </c>
      <c r="D7150" s="29" t="s">
        <v>1741</v>
      </c>
      <c r="E7150" s="29">
        <v>10</v>
      </c>
      <c r="F7150" s="29">
        <v>1</v>
      </c>
      <c r="G7150" s="29">
        <v>180</v>
      </c>
      <c r="H7150" s="29">
        <v>0</v>
      </c>
      <c r="I7150" s="29">
        <v>249</v>
      </c>
      <c r="J7150" s="29">
        <v>0</v>
      </c>
      <c r="K7150" s="18">
        <v>0</v>
      </c>
      <c r="L7150" s="12">
        <v>0</v>
      </c>
      <c r="M7150" s="12">
        <v>0</v>
      </c>
      <c r="N7150" s="12">
        <v>0</v>
      </c>
      <c r="O7150" s="94" t="s">
        <v>6533</v>
      </c>
    </row>
    <row r="7151" spans="1:15" s="26" customFormat="1">
      <c r="A7151" s="20" t="s">
        <v>6530</v>
      </c>
    </row>
    <row r="7152" spans="1:15" s="29" customFormat="1">
      <c r="A7152" s="17" t="s">
        <v>1434</v>
      </c>
      <c r="B7152" s="29">
        <v>55</v>
      </c>
      <c r="C7152" s="29">
        <v>25</v>
      </c>
      <c r="D7152" s="29" t="s">
        <v>510</v>
      </c>
      <c r="E7152" s="29">
        <v>5</v>
      </c>
      <c r="F7152" s="29">
        <v>1</v>
      </c>
      <c r="G7152" s="29">
        <v>180</v>
      </c>
      <c r="H7152" s="29">
        <v>0</v>
      </c>
      <c r="I7152" s="29">
        <v>249</v>
      </c>
      <c r="J7152" s="29">
        <v>0</v>
      </c>
      <c r="K7152" s="18">
        <v>0</v>
      </c>
      <c r="L7152" s="12">
        <v>0</v>
      </c>
      <c r="M7152" s="12">
        <v>0</v>
      </c>
      <c r="N7152" s="12">
        <v>0</v>
      </c>
      <c r="O7152" s="94" t="s">
        <v>6531</v>
      </c>
    </row>
    <row r="7153" spans="1:15" s="26" customFormat="1">
      <c r="A7153" s="20" t="s">
        <v>1742</v>
      </c>
    </row>
    <row r="7154" spans="1:15" s="29" customFormat="1">
      <c r="A7154" s="17" t="s">
        <v>6528</v>
      </c>
      <c r="B7154" s="29">
        <v>50</v>
      </c>
      <c r="C7154" s="29">
        <v>50</v>
      </c>
      <c r="D7154" s="29" t="s">
        <v>1743</v>
      </c>
      <c r="E7154" s="29">
        <v>50</v>
      </c>
      <c r="F7154" s="29">
        <v>1</v>
      </c>
      <c r="G7154" s="29">
        <v>180</v>
      </c>
      <c r="H7154" s="29">
        <v>0</v>
      </c>
      <c r="I7154" s="29">
        <v>249</v>
      </c>
      <c r="J7154" s="29">
        <v>0</v>
      </c>
      <c r="K7154" s="18">
        <v>0</v>
      </c>
      <c r="L7154" s="12">
        <v>0</v>
      </c>
      <c r="M7154" s="12">
        <v>0</v>
      </c>
      <c r="N7154" s="12">
        <v>0</v>
      </c>
      <c r="O7154" s="94" t="s">
        <v>6529</v>
      </c>
    </row>
    <row r="7155" spans="1:15">
      <c r="A7155" s="20" t="s">
        <v>6525</v>
      </c>
      <c r="B7155" s="26"/>
    </row>
    <row r="7156" spans="1:15" s="29" customFormat="1">
      <c r="A7156" s="17" t="s">
        <v>6526</v>
      </c>
      <c r="B7156" s="29">
        <v>65</v>
      </c>
      <c r="C7156" s="29">
        <v>35</v>
      </c>
      <c r="D7156" s="29" t="s">
        <v>1744</v>
      </c>
      <c r="E7156" s="29">
        <v>5</v>
      </c>
      <c r="F7156" s="29">
        <v>1</v>
      </c>
      <c r="G7156" s="29">
        <v>180</v>
      </c>
      <c r="H7156" s="29">
        <v>0</v>
      </c>
      <c r="I7156" s="29">
        <v>249</v>
      </c>
      <c r="J7156" s="29">
        <v>0</v>
      </c>
      <c r="K7156" s="18">
        <v>0</v>
      </c>
      <c r="L7156" s="12">
        <v>0</v>
      </c>
      <c r="M7156" s="12">
        <v>0</v>
      </c>
      <c r="N7156" s="12">
        <v>0</v>
      </c>
      <c r="O7156" s="94" t="s">
        <v>6524</v>
      </c>
    </row>
    <row r="7157" spans="1:15">
      <c r="A7157" s="20" t="s">
        <v>1659</v>
      </c>
      <c r="B7157" s="26"/>
    </row>
    <row r="7158" spans="1:15" s="29" customFormat="1">
      <c r="A7158" s="17" t="s">
        <v>6527</v>
      </c>
      <c r="B7158" s="29">
        <v>96</v>
      </c>
      <c r="C7158" s="29">
        <v>128</v>
      </c>
      <c r="D7158" s="29" t="s">
        <v>1745</v>
      </c>
      <c r="E7158" s="29">
        <v>5</v>
      </c>
      <c r="F7158" s="29">
        <v>1</v>
      </c>
      <c r="G7158" s="29">
        <v>180</v>
      </c>
      <c r="H7158" s="29">
        <v>0</v>
      </c>
      <c r="I7158" s="29">
        <v>249</v>
      </c>
      <c r="J7158" s="29">
        <v>0</v>
      </c>
      <c r="K7158" s="18">
        <v>0</v>
      </c>
      <c r="L7158" s="12">
        <v>0</v>
      </c>
      <c r="M7158" s="12">
        <v>0</v>
      </c>
      <c r="N7158" s="12">
        <v>0</v>
      </c>
      <c r="O7158" s="94" t="s">
        <v>6523</v>
      </c>
    </row>
    <row r="7160" spans="1:15">
      <c r="A7160" s="11" t="s">
        <v>1222</v>
      </c>
    </row>
    <row r="7161" spans="1:15">
      <c r="A7161" s="11" t="s">
        <v>1280</v>
      </c>
    </row>
    <row r="7162" spans="1:15">
      <c r="A7162" s="11" t="s">
        <v>1746</v>
      </c>
    </row>
    <row r="7163" spans="1:15">
      <c r="A7163" s="11" t="s">
        <v>1281</v>
      </c>
      <c r="B7163" s="12">
        <v>300</v>
      </c>
      <c r="C7163" s="12">
        <v>300</v>
      </c>
      <c r="D7163" s="12" t="s">
        <v>1747</v>
      </c>
      <c r="E7163" s="12">
        <v>250</v>
      </c>
      <c r="F7163" s="73">
        <v>30</v>
      </c>
      <c r="G7163" s="73">
        <v>60</v>
      </c>
      <c r="H7163" s="12">
        <v>0</v>
      </c>
      <c r="I7163" s="12">
        <v>246</v>
      </c>
      <c r="J7163" s="12">
        <v>0</v>
      </c>
      <c r="K7163" s="12">
        <v>0</v>
      </c>
      <c r="L7163" s="12">
        <v>0</v>
      </c>
      <c r="M7163" s="12">
        <v>0</v>
      </c>
      <c r="N7163" s="12">
        <v>0</v>
      </c>
    </row>
    <row r="7164" spans="1:15">
      <c r="A7164" s="11" t="s">
        <v>1281</v>
      </c>
      <c r="B7164" s="12">
        <v>300</v>
      </c>
      <c r="C7164" s="12">
        <v>300</v>
      </c>
      <c r="D7164" s="12" t="s">
        <v>1153</v>
      </c>
      <c r="E7164" s="12">
        <v>250</v>
      </c>
      <c r="F7164" s="73">
        <v>2</v>
      </c>
      <c r="G7164" s="73">
        <v>60</v>
      </c>
      <c r="H7164" s="12">
        <v>0</v>
      </c>
      <c r="I7164" s="12">
        <v>246</v>
      </c>
      <c r="J7164" s="12">
        <v>0</v>
      </c>
      <c r="K7164" s="12">
        <v>0</v>
      </c>
      <c r="L7164" s="12">
        <v>0</v>
      </c>
      <c r="M7164" s="12">
        <v>0</v>
      </c>
      <c r="N7164" s="12">
        <v>0</v>
      </c>
    </row>
    <row r="7165" spans="1:15">
      <c r="A7165" s="11" t="s">
        <v>1281</v>
      </c>
      <c r="B7165" s="12">
        <v>300</v>
      </c>
      <c r="C7165" s="12">
        <v>300</v>
      </c>
      <c r="D7165" s="12" t="s">
        <v>1748</v>
      </c>
      <c r="E7165" s="12">
        <v>250</v>
      </c>
      <c r="F7165" s="73">
        <v>30</v>
      </c>
      <c r="G7165" s="73">
        <v>60</v>
      </c>
      <c r="H7165" s="12">
        <v>0</v>
      </c>
      <c r="I7165" s="12">
        <v>246</v>
      </c>
      <c r="J7165" s="12">
        <v>0</v>
      </c>
      <c r="K7165" s="12">
        <v>0</v>
      </c>
      <c r="L7165" s="12">
        <v>0</v>
      </c>
      <c r="M7165" s="12">
        <v>0</v>
      </c>
      <c r="N7165" s="12">
        <v>0</v>
      </c>
    </row>
    <row r="7166" spans="1:15">
      <c r="A7166" s="11" t="s">
        <v>1281</v>
      </c>
      <c r="B7166" s="12">
        <v>300</v>
      </c>
      <c r="C7166" s="12">
        <v>300</v>
      </c>
      <c r="D7166" s="12" t="s">
        <v>1155</v>
      </c>
      <c r="E7166" s="12">
        <v>250</v>
      </c>
      <c r="F7166" s="73">
        <v>2</v>
      </c>
      <c r="G7166" s="73">
        <v>60</v>
      </c>
      <c r="H7166" s="12">
        <v>0</v>
      </c>
      <c r="I7166" s="12">
        <v>246</v>
      </c>
      <c r="J7166" s="12">
        <v>0</v>
      </c>
      <c r="K7166" s="12">
        <v>0</v>
      </c>
      <c r="L7166" s="12">
        <v>0</v>
      </c>
      <c r="M7166" s="12">
        <v>0</v>
      </c>
      <c r="N7166" s="12">
        <v>0</v>
      </c>
    </row>
    <row r="7167" spans="1:15">
      <c r="A7167" s="11" t="s">
        <v>1281</v>
      </c>
      <c r="B7167" s="12">
        <v>300</v>
      </c>
      <c r="C7167" s="12">
        <v>300</v>
      </c>
      <c r="D7167" s="12" t="s">
        <v>1749</v>
      </c>
      <c r="E7167" s="12">
        <v>250</v>
      </c>
      <c r="F7167" s="73">
        <v>30</v>
      </c>
      <c r="G7167" s="73">
        <v>60</v>
      </c>
      <c r="H7167" s="12">
        <v>0</v>
      </c>
      <c r="I7167" s="12">
        <v>246</v>
      </c>
      <c r="J7167" s="12">
        <v>0</v>
      </c>
      <c r="K7167" s="12">
        <v>0</v>
      </c>
      <c r="L7167" s="12">
        <v>0</v>
      </c>
      <c r="M7167" s="12">
        <v>0</v>
      </c>
      <c r="N7167" s="12">
        <v>0</v>
      </c>
    </row>
    <row r="7168" spans="1:15">
      <c r="A7168" s="11" t="s">
        <v>1281</v>
      </c>
      <c r="B7168" s="12">
        <v>300</v>
      </c>
      <c r="C7168" s="12">
        <v>300</v>
      </c>
      <c r="D7168" s="12" t="s">
        <v>1157</v>
      </c>
      <c r="E7168" s="12">
        <v>250</v>
      </c>
      <c r="F7168" s="73">
        <v>2</v>
      </c>
      <c r="G7168" s="73">
        <v>60</v>
      </c>
      <c r="H7168" s="12">
        <v>0</v>
      </c>
      <c r="I7168" s="12">
        <v>246</v>
      </c>
      <c r="J7168" s="12">
        <v>0</v>
      </c>
      <c r="K7168" s="12">
        <v>0</v>
      </c>
      <c r="L7168" s="12">
        <v>0</v>
      </c>
      <c r="M7168" s="12">
        <v>0</v>
      </c>
      <c r="N7168" s="12">
        <v>0</v>
      </c>
    </row>
    <row r="7169" spans="1:14">
      <c r="A7169" s="11" t="s">
        <v>1281</v>
      </c>
      <c r="B7169" s="12">
        <v>300</v>
      </c>
      <c r="C7169" s="12">
        <v>300</v>
      </c>
      <c r="D7169" s="12" t="s">
        <v>1750</v>
      </c>
      <c r="E7169" s="12">
        <v>250</v>
      </c>
      <c r="F7169" s="73">
        <v>30</v>
      </c>
      <c r="G7169" s="73">
        <v>60</v>
      </c>
      <c r="H7169" s="12">
        <v>0</v>
      </c>
      <c r="I7169" s="12">
        <v>246</v>
      </c>
      <c r="J7169" s="12">
        <v>0</v>
      </c>
      <c r="K7169" s="12">
        <v>0</v>
      </c>
      <c r="L7169" s="12">
        <v>0</v>
      </c>
      <c r="M7169" s="12">
        <v>0</v>
      </c>
      <c r="N7169" s="12">
        <v>0</v>
      </c>
    </row>
    <row r="7170" spans="1:14">
      <c r="A7170" s="11" t="s">
        <v>1281</v>
      </c>
      <c r="B7170" s="12">
        <v>300</v>
      </c>
      <c r="C7170" s="12">
        <v>300</v>
      </c>
      <c r="D7170" s="12" t="s">
        <v>1165</v>
      </c>
      <c r="E7170" s="12">
        <v>250</v>
      </c>
      <c r="F7170" s="73">
        <v>2</v>
      </c>
      <c r="G7170" s="73">
        <v>60</v>
      </c>
      <c r="H7170" s="12">
        <v>0</v>
      </c>
      <c r="I7170" s="12">
        <v>246</v>
      </c>
      <c r="J7170" s="12">
        <v>0</v>
      </c>
      <c r="K7170" s="12">
        <v>0</v>
      </c>
      <c r="L7170" s="12">
        <v>0</v>
      </c>
      <c r="M7170" s="12">
        <v>0</v>
      </c>
      <c r="N7170" s="12">
        <v>0</v>
      </c>
    </row>
    <row r="7172" spans="1:14">
      <c r="A7172" s="11" t="s">
        <v>1281</v>
      </c>
      <c r="B7172" s="12">
        <v>400</v>
      </c>
      <c r="C7172" s="12">
        <v>420</v>
      </c>
      <c r="D7172" s="12" t="s">
        <v>1747</v>
      </c>
      <c r="E7172" s="12">
        <v>80</v>
      </c>
      <c r="F7172" s="73">
        <v>5</v>
      </c>
      <c r="G7172" s="21">
        <v>15</v>
      </c>
      <c r="H7172" s="12">
        <v>0</v>
      </c>
      <c r="I7172" s="12">
        <v>246</v>
      </c>
      <c r="J7172" s="12">
        <v>0</v>
      </c>
      <c r="K7172" s="12">
        <v>0</v>
      </c>
      <c r="L7172" s="12">
        <v>0</v>
      </c>
      <c r="M7172" s="12">
        <v>0</v>
      </c>
      <c r="N7172" s="12">
        <v>0</v>
      </c>
    </row>
    <row r="7173" spans="1:14">
      <c r="A7173" s="11" t="s">
        <v>1281</v>
      </c>
      <c r="B7173" s="12">
        <v>400</v>
      </c>
      <c r="C7173" s="12">
        <v>420</v>
      </c>
      <c r="D7173" s="12" t="s">
        <v>1748</v>
      </c>
      <c r="E7173" s="12">
        <v>80</v>
      </c>
      <c r="F7173" s="73">
        <v>5</v>
      </c>
      <c r="G7173" s="21">
        <v>15</v>
      </c>
      <c r="H7173" s="12">
        <v>0</v>
      </c>
      <c r="I7173" s="12">
        <v>246</v>
      </c>
      <c r="J7173" s="12">
        <v>0</v>
      </c>
      <c r="K7173" s="12">
        <v>0</v>
      </c>
      <c r="L7173" s="12">
        <v>0</v>
      </c>
      <c r="M7173" s="12">
        <v>0</v>
      </c>
      <c r="N7173" s="12">
        <v>0</v>
      </c>
    </row>
    <row r="7174" spans="1:14">
      <c r="A7174" s="11" t="s">
        <v>1281</v>
      </c>
      <c r="B7174" s="12">
        <v>400</v>
      </c>
      <c r="C7174" s="12">
        <v>420</v>
      </c>
      <c r="D7174" s="12" t="s">
        <v>1749</v>
      </c>
      <c r="E7174" s="12">
        <v>80</v>
      </c>
      <c r="F7174" s="73">
        <v>5</v>
      </c>
      <c r="G7174" s="21">
        <v>15</v>
      </c>
      <c r="H7174" s="12">
        <v>0</v>
      </c>
      <c r="I7174" s="12">
        <v>246</v>
      </c>
      <c r="J7174" s="12">
        <v>0</v>
      </c>
      <c r="K7174" s="12">
        <v>0</v>
      </c>
      <c r="L7174" s="12">
        <v>0</v>
      </c>
      <c r="M7174" s="12">
        <v>0</v>
      </c>
      <c r="N7174" s="12">
        <v>0</v>
      </c>
    </row>
    <row r="7175" spans="1:14">
      <c r="A7175" s="11" t="s">
        <v>1281</v>
      </c>
      <c r="B7175" s="12">
        <v>400</v>
      </c>
      <c r="C7175" s="12">
        <v>420</v>
      </c>
      <c r="D7175" s="12" t="s">
        <v>1750</v>
      </c>
      <c r="E7175" s="12">
        <v>80</v>
      </c>
      <c r="F7175" s="73">
        <v>5</v>
      </c>
      <c r="G7175" s="21">
        <v>15</v>
      </c>
      <c r="H7175" s="12">
        <v>0</v>
      </c>
      <c r="I7175" s="12">
        <v>246</v>
      </c>
      <c r="J7175" s="12">
        <v>0</v>
      </c>
      <c r="K7175" s="12">
        <v>0</v>
      </c>
      <c r="L7175" s="12">
        <v>0</v>
      </c>
      <c r="M7175" s="12">
        <v>0</v>
      </c>
      <c r="N7175" s="12">
        <v>0</v>
      </c>
    </row>
    <row r="7177" spans="1:14">
      <c r="A7177" s="11" t="s">
        <v>1281</v>
      </c>
      <c r="B7177" s="12">
        <v>400</v>
      </c>
      <c r="C7177" s="12">
        <v>290</v>
      </c>
      <c r="D7177" s="12" t="s">
        <v>1747</v>
      </c>
      <c r="E7177" s="12">
        <v>80</v>
      </c>
      <c r="F7177" s="73">
        <v>5</v>
      </c>
      <c r="G7177" s="21">
        <v>15</v>
      </c>
      <c r="H7177" s="12">
        <v>0</v>
      </c>
      <c r="I7177" s="12">
        <v>246</v>
      </c>
      <c r="J7177" s="12">
        <v>0</v>
      </c>
      <c r="K7177" s="12">
        <v>0</v>
      </c>
      <c r="L7177" s="12">
        <v>0</v>
      </c>
      <c r="M7177" s="12">
        <v>0</v>
      </c>
      <c r="N7177" s="12">
        <v>0</v>
      </c>
    </row>
    <row r="7178" spans="1:14">
      <c r="A7178" s="11" t="s">
        <v>1281</v>
      </c>
      <c r="B7178" s="12">
        <v>400</v>
      </c>
      <c r="C7178" s="12">
        <v>290</v>
      </c>
      <c r="D7178" s="12" t="s">
        <v>1748</v>
      </c>
      <c r="E7178" s="12">
        <v>80</v>
      </c>
      <c r="F7178" s="73">
        <v>5</v>
      </c>
      <c r="G7178" s="21">
        <v>15</v>
      </c>
      <c r="H7178" s="12">
        <v>0</v>
      </c>
      <c r="I7178" s="12">
        <v>246</v>
      </c>
      <c r="J7178" s="12">
        <v>0</v>
      </c>
      <c r="K7178" s="12">
        <v>0</v>
      </c>
      <c r="L7178" s="12">
        <v>0</v>
      </c>
      <c r="M7178" s="12">
        <v>0</v>
      </c>
      <c r="N7178" s="12">
        <v>0</v>
      </c>
    </row>
    <row r="7179" spans="1:14">
      <c r="A7179" s="11" t="s">
        <v>1281</v>
      </c>
      <c r="B7179" s="12">
        <v>400</v>
      </c>
      <c r="C7179" s="12">
        <v>290</v>
      </c>
      <c r="D7179" s="12" t="s">
        <v>1749</v>
      </c>
      <c r="E7179" s="12">
        <v>80</v>
      </c>
      <c r="F7179" s="73">
        <v>5</v>
      </c>
      <c r="G7179" s="21">
        <v>15</v>
      </c>
      <c r="H7179" s="12">
        <v>0</v>
      </c>
      <c r="I7179" s="12">
        <v>246</v>
      </c>
      <c r="J7179" s="12">
        <v>0</v>
      </c>
      <c r="K7179" s="12">
        <v>0</v>
      </c>
      <c r="L7179" s="12">
        <v>0</v>
      </c>
      <c r="M7179" s="12">
        <v>0</v>
      </c>
      <c r="N7179" s="12">
        <v>0</v>
      </c>
    </row>
    <row r="7180" spans="1:14">
      <c r="A7180" s="11" t="s">
        <v>1281</v>
      </c>
      <c r="B7180" s="12">
        <v>400</v>
      </c>
      <c r="C7180" s="12">
        <v>290</v>
      </c>
      <c r="D7180" s="12" t="s">
        <v>1750</v>
      </c>
      <c r="E7180" s="12">
        <v>80</v>
      </c>
      <c r="F7180" s="73">
        <v>5</v>
      </c>
      <c r="G7180" s="21">
        <v>15</v>
      </c>
      <c r="H7180" s="12">
        <v>0</v>
      </c>
      <c r="I7180" s="12">
        <v>246</v>
      </c>
      <c r="J7180" s="12">
        <v>0</v>
      </c>
      <c r="K7180" s="12">
        <v>0</v>
      </c>
      <c r="L7180" s="12">
        <v>0</v>
      </c>
      <c r="M7180" s="12">
        <v>0</v>
      </c>
      <c r="N7180" s="12">
        <v>0</v>
      </c>
    </row>
    <row r="7182" spans="1:14">
      <c r="A7182" s="11" t="s">
        <v>1281</v>
      </c>
      <c r="B7182" s="12">
        <v>400</v>
      </c>
      <c r="C7182" s="12">
        <v>120</v>
      </c>
      <c r="D7182" s="12" t="s">
        <v>1747</v>
      </c>
      <c r="E7182" s="12">
        <v>80</v>
      </c>
      <c r="F7182" s="73">
        <v>5</v>
      </c>
      <c r="G7182" s="21">
        <v>15</v>
      </c>
      <c r="H7182" s="12">
        <v>0</v>
      </c>
      <c r="I7182" s="12">
        <v>246</v>
      </c>
      <c r="J7182" s="12">
        <v>0</v>
      </c>
      <c r="K7182" s="12">
        <v>0</v>
      </c>
      <c r="L7182" s="12">
        <v>0</v>
      </c>
      <c r="M7182" s="12">
        <v>0</v>
      </c>
      <c r="N7182" s="12">
        <v>0</v>
      </c>
    </row>
    <row r="7183" spans="1:14">
      <c r="A7183" s="11" t="s">
        <v>1281</v>
      </c>
      <c r="B7183" s="12">
        <v>400</v>
      </c>
      <c r="C7183" s="12">
        <v>120</v>
      </c>
      <c r="D7183" s="12" t="s">
        <v>1748</v>
      </c>
      <c r="E7183" s="12">
        <v>80</v>
      </c>
      <c r="F7183" s="73">
        <v>5</v>
      </c>
      <c r="G7183" s="21">
        <v>15</v>
      </c>
      <c r="H7183" s="12">
        <v>0</v>
      </c>
      <c r="I7183" s="12">
        <v>246</v>
      </c>
      <c r="J7183" s="12">
        <v>0</v>
      </c>
      <c r="K7183" s="12">
        <v>0</v>
      </c>
      <c r="L7183" s="12">
        <v>0</v>
      </c>
      <c r="M7183" s="12">
        <v>0</v>
      </c>
      <c r="N7183" s="12">
        <v>0</v>
      </c>
    </row>
    <row r="7184" spans="1:14">
      <c r="A7184" s="11" t="s">
        <v>1281</v>
      </c>
      <c r="B7184" s="12">
        <v>400</v>
      </c>
      <c r="C7184" s="12">
        <v>120</v>
      </c>
      <c r="D7184" s="12" t="s">
        <v>1749</v>
      </c>
      <c r="E7184" s="12">
        <v>80</v>
      </c>
      <c r="F7184" s="73">
        <v>5</v>
      </c>
      <c r="G7184" s="21">
        <v>15</v>
      </c>
      <c r="H7184" s="12">
        <v>0</v>
      </c>
      <c r="I7184" s="12">
        <v>246</v>
      </c>
      <c r="J7184" s="12">
        <v>0</v>
      </c>
      <c r="K7184" s="12">
        <v>0</v>
      </c>
      <c r="L7184" s="12">
        <v>0</v>
      </c>
      <c r="M7184" s="12">
        <v>0</v>
      </c>
      <c r="N7184" s="12">
        <v>0</v>
      </c>
    </row>
    <row r="7185" spans="1:14">
      <c r="A7185" s="11" t="s">
        <v>1281</v>
      </c>
      <c r="B7185" s="12">
        <v>400</v>
      </c>
      <c r="C7185" s="12">
        <v>120</v>
      </c>
      <c r="D7185" s="12" t="s">
        <v>1750</v>
      </c>
      <c r="E7185" s="12">
        <v>80</v>
      </c>
      <c r="F7185" s="73">
        <v>5</v>
      </c>
      <c r="G7185" s="21">
        <v>15</v>
      </c>
      <c r="H7185" s="12">
        <v>0</v>
      </c>
      <c r="I7185" s="12">
        <v>246</v>
      </c>
      <c r="J7185" s="12">
        <v>0</v>
      </c>
      <c r="K7185" s="12">
        <v>0</v>
      </c>
      <c r="L7185" s="12">
        <v>0</v>
      </c>
      <c r="M7185" s="12">
        <v>0</v>
      </c>
      <c r="N7185" s="12">
        <v>0</v>
      </c>
    </row>
    <row r="7187" spans="1:14">
      <c r="A7187" s="11" t="s">
        <v>1281</v>
      </c>
      <c r="B7187" s="12">
        <v>270</v>
      </c>
      <c r="C7187" s="12">
        <v>280</v>
      </c>
      <c r="D7187" s="12" t="s">
        <v>1747</v>
      </c>
      <c r="E7187" s="12">
        <v>80</v>
      </c>
      <c r="F7187" s="73">
        <v>5</v>
      </c>
      <c r="G7187" s="21">
        <v>15</v>
      </c>
      <c r="H7187" s="12">
        <v>0</v>
      </c>
      <c r="I7187" s="12">
        <v>246</v>
      </c>
      <c r="J7187" s="12">
        <v>0</v>
      </c>
      <c r="K7187" s="12">
        <v>0</v>
      </c>
      <c r="L7187" s="12">
        <v>0</v>
      </c>
      <c r="M7187" s="12">
        <v>0</v>
      </c>
      <c r="N7187" s="12">
        <v>0</v>
      </c>
    </row>
    <row r="7188" spans="1:14">
      <c r="A7188" s="11" t="s">
        <v>1281</v>
      </c>
      <c r="B7188" s="12">
        <v>270</v>
      </c>
      <c r="C7188" s="12">
        <v>280</v>
      </c>
      <c r="D7188" s="12" t="s">
        <v>1748</v>
      </c>
      <c r="E7188" s="12">
        <v>80</v>
      </c>
      <c r="F7188" s="73">
        <v>5</v>
      </c>
      <c r="G7188" s="21">
        <v>15</v>
      </c>
      <c r="H7188" s="12">
        <v>0</v>
      </c>
      <c r="I7188" s="12">
        <v>246</v>
      </c>
      <c r="J7188" s="12">
        <v>0</v>
      </c>
      <c r="K7188" s="12">
        <v>0</v>
      </c>
      <c r="L7188" s="12">
        <v>0</v>
      </c>
      <c r="M7188" s="12">
        <v>0</v>
      </c>
      <c r="N7188" s="12">
        <v>0</v>
      </c>
    </row>
    <row r="7189" spans="1:14">
      <c r="A7189" s="11" t="s">
        <v>1281</v>
      </c>
      <c r="B7189" s="12">
        <v>270</v>
      </c>
      <c r="C7189" s="12">
        <v>280</v>
      </c>
      <c r="D7189" s="12" t="s">
        <v>1749</v>
      </c>
      <c r="E7189" s="12">
        <v>80</v>
      </c>
      <c r="F7189" s="73">
        <v>5</v>
      </c>
      <c r="G7189" s="21">
        <v>15</v>
      </c>
      <c r="H7189" s="12">
        <v>0</v>
      </c>
      <c r="I7189" s="12">
        <v>246</v>
      </c>
      <c r="J7189" s="12">
        <v>0</v>
      </c>
      <c r="K7189" s="12">
        <v>0</v>
      </c>
      <c r="L7189" s="12">
        <v>0</v>
      </c>
      <c r="M7189" s="12">
        <v>0</v>
      </c>
      <c r="N7189" s="12">
        <v>0</v>
      </c>
    </row>
    <row r="7190" spans="1:14">
      <c r="A7190" s="11" t="s">
        <v>1281</v>
      </c>
      <c r="B7190" s="12">
        <v>270</v>
      </c>
      <c r="C7190" s="12">
        <v>280</v>
      </c>
      <c r="D7190" s="12" t="s">
        <v>1750</v>
      </c>
      <c r="E7190" s="12">
        <v>80</v>
      </c>
      <c r="F7190" s="73">
        <v>5</v>
      </c>
      <c r="G7190" s="21">
        <v>15</v>
      </c>
      <c r="H7190" s="12">
        <v>0</v>
      </c>
      <c r="I7190" s="12">
        <v>246</v>
      </c>
      <c r="J7190" s="12">
        <v>0</v>
      </c>
      <c r="K7190" s="12">
        <v>0</v>
      </c>
      <c r="L7190" s="12">
        <v>0</v>
      </c>
      <c r="M7190" s="12">
        <v>0</v>
      </c>
      <c r="N7190" s="12">
        <v>0</v>
      </c>
    </row>
    <row r="7192" spans="1:14">
      <c r="A7192" s="11" t="s">
        <v>1281</v>
      </c>
      <c r="B7192" s="12">
        <v>240</v>
      </c>
      <c r="C7192" s="12">
        <v>370</v>
      </c>
      <c r="D7192" s="12" t="s">
        <v>1747</v>
      </c>
      <c r="E7192" s="12">
        <v>80</v>
      </c>
      <c r="F7192" s="73">
        <v>5</v>
      </c>
      <c r="G7192" s="21">
        <v>15</v>
      </c>
      <c r="H7192" s="12">
        <v>0</v>
      </c>
      <c r="I7192" s="12">
        <v>246</v>
      </c>
      <c r="J7192" s="12">
        <v>0</v>
      </c>
      <c r="K7192" s="12">
        <v>0</v>
      </c>
      <c r="L7192" s="12">
        <v>0</v>
      </c>
      <c r="M7192" s="12">
        <v>0</v>
      </c>
      <c r="N7192" s="12">
        <v>0</v>
      </c>
    </row>
    <row r="7193" spans="1:14">
      <c r="A7193" s="11" t="s">
        <v>1281</v>
      </c>
      <c r="B7193" s="12">
        <v>240</v>
      </c>
      <c r="C7193" s="12">
        <v>370</v>
      </c>
      <c r="D7193" s="12" t="s">
        <v>1748</v>
      </c>
      <c r="E7193" s="12">
        <v>80</v>
      </c>
      <c r="F7193" s="73">
        <v>5</v>
      </c>
      <c r="G7193" s="21">
        <v>15</v>
      </c>
      <c r="H7193" s="12">
        <v>0</v>
      </c>
      <c r="I7193" s="12">
        <v>246</v>
      </c>
      <c r="J7193" s="12">
        <v>0</v>
      </c>
      <c r="K7193" s="12">
        <v>0</v>
      </c>
      <c r="L7193" s="12">
        <v>0</v>
      </c>
      <c r="M7193" s="12">
        <v>0</v>
      </c>
      <c r="N7193" s="12">
        <v>0</v>
      </c>
    </row>
    <row r="7194" spans="1:14">
      <c r="A7194" s="11" t="s">
        <v>1281</v>
      </c>
      <c r="B7194" s="12">
        <v>240</v>
      </c>
      <c r="C7194" s="12">
        <v>370</v>
      </c>
      <c r="D7194" s="12" t="s">
        <v>1749</v>
      </c>
      <c r="E7194" s="12">
        <v>80</v>
      </c>
      <c r="F7194" s="73">
        <v>5</v>
      </c>
      <c r="G7194" s="21">
        <v>15</v>
      </c>
      <c r="H7194" s="12">
        <v>0</v>
      </c>
      <c r="I7194" s="12">
        <v>246</v>
      </c>
      <c r="J7194" s="12">
        <v>0</v>
      </c>
      <c r="K7194" s="12">
        <v>0</v>
      </c>
      <c r="L7194" s="12">
        <v>0</v>
      </c>
      <c r="M7194" s="12">
        <v>0</v>
      </c>
      <c r="N7194" s="12">
        <v>0</v>
      </c>
    </row>
    <row r="7195" spans="1:14">
      <c r="A7195" s="11" t="s">
        <v>1281</v>
      </c>
      <c r="B7195" s="12">
        <v>240</v>
      </c>
      <c r="C7195" s="12">
        <v>370</v>
      </c>
      <c r="D7195" s="12" t="s">
        <v>1750</v>
      </c>
      <c r="E7195" s="12">
        <v>80</v>
      </c>
      <c r="F7195" s="73">
        <v>5</v>
      </c>
      <c r="G7195" s="21">
        <v>15</v>
      </c>
      <c r="H7195" s="12">
        <v>0</v>
      </c>
      <c r="I7195" s="12">
        <v>246</v>
      </c>
      <c r="J7195" s="12">
        <v>0</v>
      </c>
      <c r="K7195" s="12">
        <v>0</v>
      </c>
      <c r="L7195" s="12">
        <v>0</v>
      </c>
      <c r="M7195" s="12">
        <v>0</v>
      </c>
      <c r="N7195" s="12">
        <v>0</v>
      </c>
    </row>
    <row r="7197" spans="1:14">
      <c r="A7197" s="11" t="s">
        <v>1281</v>
      </c>
      <c r="B7197" s="12">
        <v>140</v>
      </c>
      <c r="C7197" s="12">
        <v>310</v>
      </c>
      <c r="D7197" s="12" t="s">
        <v>1747</v>
      </c>
      <c r="E7197" s="12">
        <v>80</v>
      </c>
      <c r="F7197" s="73">
        <v>5</v>
      </c>
      <c r="G7197" s="21">
        <v>15</v>
      </c>
      <c r="H7197" s="12">
        <v>0</v>
      </c>
      <c r="I7197" s="12">
        <v>246</v>
      </c>
      <c r="J7197" s="12">
        <v>0</v>
      </c>
      <c r="K7197" s="12">
        <v>0</v>
      </c>
      <c r="L7197" s="12">
        <v>0</v>
      </c>
      <c r="M7197" s="12">
        <v>0</v>
      </c>
      <c r="N7197" s="12">
        <v>0</v>
      </c>
    </row>
    <row r="7198" spans="1:14">
      <c r="A7198" s="11" t="s">
        <v>1281</v>
      </c>
      <c r="B7198" s="12">
        <v>140</v>
      </c>
      <c r="C7198" s="12">
        <v>310</v>
      </c>
      <c r="D7198" s="12" t="s">
        <v>1748</v>
      </c>
      <c r="E7198" s="12">
        <v>80</v>
      </c>
      <c r="F7198" s="73">
        <v>5</v>
      </c>
      <c r="G7198" s="21">
        <v>15</v>
      </c>
      <c r="H7198" s="12">
        <v>0</v>
      </c>
      <c r="I7198" s="12">
        <v>246</v>
      </c>
      <c r="J7198" s="12">
        <v>0</v>
      </c>
      <c r="K7198" s="12">
        <v>0</v>
      </c>
      <c r="L7198" s="12">
        <v>0</v>
      </c>
      <c r="M7198" s="12">
        <v>0</v>
      </c>
      <c r="N7198" s="12">
        <v>0</v>
      </c>
    </row>
    <row r="7199" spans="1:14">
      <c r="A7199" s="11" t="s">
        <v>1281</v>
      </c>
      <c r="B7199" s="12">
        <v>140</v>
      </c>
      <c r="C7199" s="12">
        <v>310</v>
      </c>
      <c r="D7199" s="12" t="s">
        <v>1749</v>
      </c>
      <c r="E7199" s="12">
        <v>80</v>
      </c>
      <c r="F7199" s="73">
        <v>5</v>
      </c>
      <c r="G7199" s="21">
        <v>15</v>
      </c>
      <c r="H7199" s="12">
        <v>0</v>
      </c>
      <c r="I7199" s="12">
        <v>246</v>
      </c>
      <c r="J7199" s="12">
        <v>0</v>
      </c>
      <c r="K7199" s="12">
        <v>0</v>
      </c>
      <c r="L7199" s="12">
        <v>0</v>
      </c>
      <c r="M7199" s="12">
        <v>0</v>
      </c>
      <c r="N7199" s="12">
        <v>0</v>
      </c>
    </row>
    <row r="7200" spans="1:14">
      <c r="A7200" s="11" t="s">
        <v>1281</v>
      </c>
      <c r="B7200" s="12">
        <v>140</v>
      </c>
      <c r="C7200" s="12">
        <v>310</v>
      </c>
      <c r="D7200" s="12" t="s">
        <v>1750</v>
      </c>
      <c r="E7200" s="12">
        <v>80</v>
      </c>
      <c r="F7200" s="73">
        <v>5</v>
      </c>
      <c r="G7200" s="21">
        <v>15</v>
      </c>
      <c r="H7200" s="12">
        <v>0</v>
      </c>
      <c r="I7200" s="12">
        <v>246</v>
      </c>
      <c r="J7200" s="12">
        <v>0</v>
      </c>
      <c r="K7200" s="12">
        <v>0</v>
      </c>
      <c r="L7200" s="12">
        <v>0</v>
      </c>
      <c r="M7200" s="12">
        <v>0</v>
      </c>
      <c r="N7200" s="12">
        <v>0</v>
      </c>
    </row>
    <row r="7202" spans="1:14">
      <c r="A7202" s="11" t="s">
        <v>1281</v>
      </c>
      <c r="B7202" s="12">
        <v>230</v>
      </c>
      <c r="C7202" s="12">
        <v>140</v>
      </c>
      <c r="D7202" s="12" t="s">
        <v>1747</v>
      </c>
      <c r="E7202" s="12">
        <v>80</v>
      </c>
      <c r="F7202" s="73">
        <v>5</v>
      </c>
      <c r="G7202" s="21">
        <v>15</v>
      </c>
      <c r="H7202" s="12">
        <v>0</v>
      </c>
      <c r="I7202" s="12">
        <v>246</v>
      </c>
      <c r="J7202" s="12">
        <v>0</v>
      </c>
      <c r="K7202" s="12">
        <v>0</v>
      </c>
      <c r="L7202" s="12">
        <v>0</v>
      </c>
      <c r="M7202" s="12">
        <v>0</v>
      </c>
      <c r="N7202" s="12">
        <v>0</v>
      </c>
    </row>
    <row r="7203" spans="1:14">
      <c r="A7203" s="11" t="s">
        <v>1281</v>
      </c>
      <c r="B7203" s="12">
        <v>230</v>
      </c>
      <c r="C7203" s="12">
        <v>140</v>
      </c>
      <c r="D7203" s="12" t="s">
        <v>1748</v>
      </c>
      <c r="E7203" s="12">
        <v>80</v>
      </c>
      <c r="F7203" s="73">
        <v>5</v>
      </c>
      <c r="G7203" s="21">
        <v>15</v>
      </c>
      <c r="H7203" s="12">
        <v>0</v>
      </c>
      <c r="I7203" s="12">
        <v>246</v>
      </c>
      <c r="J7203" s="12">
        <v>0</v>
      </c>
      <c r="K7203" s="12">
        <v>0</v>
      </c>
      <c r="L7203" s="12">
        <v>0</v>
      </c>
      <c r="M7203" s="12">
        <v>0</v>
      </c>
      <c r="N7203" s="12">
        <v>0</v>
      </c>
    </row>
    <row r="7204" spans="1:14">
      <c r="A7204" s="11" t="s">
        <v>1281</v>
      </c>
      <c r="B7204" s="12">
        <v>230</v>
      </c>
      <c r="C7204" s="12">
        <v>140</v>
      </c>
      <c r="D7204" s="12" t="s">
        <v>1749</v>
      </c>
      <c r="E7204" s="12">
        <v>80</v>
      </c>
      <c r="F7204" s="73">
        <v>5</v>
      </c>
      <c r="G7204" s="21">
        <v>15</v>
      </c>
      <c r="H7204" s="12">
        <v>0</v>
      </c>
      <c r="I7204" s="12">
        <v>246</v>
      </c>
      <c r="J7204" s="12">
        <v>0</v>
      </c>
      <c r="K7204" s="12">
        <v>0</v>
      </c>
      <c r="L7204" s="12">
        <v>0</v>
      </c>
      <c r="M7204" s="12">
        <v>0</v>
      </c>
      <c r="N7204" s="12">
        <v>0</v>
      </c>
    </row>
    <row r="7205" spans="1:14">
      <c r="A7205" s="11" t="s">
        <v>1281</v>
      </c>
      <c r="B7205" s="12">
        <v>230</v>
      </c>
      <c r="C7205" s="12">
        <v>140</v>
      </c>
      <c r="D7205" s="12" t="s">
        <v>1750</v>
      </c>
      <c r="E7205" s="12">
        <v>80</v>
      </c>
      <c r="F7205" s="73">
        <v>5</v>
      </c>
      <c r="G7205" s="21">
        <v>15</v>
      </c>
      <c r="H7205" s="12">
        <v>0</v>
      </c>
      <c r="I7205" s="12">
        <v>246</v>
      </c>
      <c r="J7205" s="12">
        <v>0</v>
      </c>
      <c r="K7205" s="12">
        <v>0</v>
      </c>
      <c r="L7205" s="12">
        <v>0</v>
      </c>
      <c r="M7205" s="12">
        <v>0</v>
      </c>
      <c r="N7205" s="12">
        <v>0</v>
      </c>
    </row>
    <row r="7207" spans="1:14">
      <c r="A7207" s="11" t="s">
        <v>1751</v>
      </c>
    </row>
    <row r="7208" spans="1:14">
      <c r="A7208" s="11" t="s">
        <v>1752</v>
      </c>
      <c r="B7208" s="12">
        <v>100</v>
      </c>
      <c r="C7208" s="12">
        <v>250</v>
      </c>
      <c r="D7208" s="12" t="s">
        <v>1747</v>
      </c>
      <c r="E7208" s="12">
        <v>250</v>
      </c>
      <c r="F7208" s="73">
        <v>15</v>
      </c>
      <c r="G7208" s="73">
        <v>60</v>
      </c>
      <c r="H7208" s="12">
        <v>0</v>
      </c>
      <c r="I7208" s="12">
        <v>246</v>
      </c>
      <c r="J7208" s="12">
        <v>0</v>
      </c>
      <c r="K7208" s="12">
        <v>0</v>
      </c>
      <c r="L7208" s="12">
        <v>0</v>
      </c>
      <c r="M7208" s="12">
        <v>0</v>
      </c>
      <c r="N7208" s="12">
        <v>0</v>
      </c>
    </row>
    <row r="7209" spans="1:14">
      <c r="A7209" s="11" t="s">
        <v>1752</v>
      </c>
      <c r="B7209" s="12">
        <v>100</v>
      </c>
      <c r="C7209" s="12">
        <v>250</v>
      </c>
      <c r="D7209" s="12" t="s">
        <v>1153</v>
      </c>
      <c r="E7209" s="12">
        <v>250</v>
      </c>
      <c r="F7209" s="73">
        <v>2</v>
      </c>
      <c r="G7209" s="73">
        <v>60</v>
      </c>
      <c r="H7209" s="12">
        <v>0</v>
      </c>
      <c r="I7209" s="12">
        <v>246</v>
      </c>
      <c r="J7209" s="12">
        <v>0</v>
      </c>
      <c r="K7209" s="12">
        <v>0</v>
      </c>
      <c r="L7209" s="12">
        <v>0</v>
      </c>
      <c r="M7209" s="12">
        <v>0</v>
      </c>
      <c r="N7209" s="12">
        <v>0</v>
      </c>
    </row>
    <row r="7210" spans="1:14">
      <c r="A7210" s="11" t="s">
        <v>1752</v>
      </c>
      <c r="B7210" s="12">
        <v>100</v>
      </c>
      <c r="C7210" s="12">
        <v>250</v>
      </c>
      <c r="D7210" s="12" t="s">
        <v>1748</v>
      </c>
      <c r="E7210" s="12">
        <v>250</v>
      </c>
      <c r="F7210" s="73">
        <v>15</v>
      </c>
      <c r="G7210" s="73">
        <v>60</v>
      </c>
      <c r="H7210" s="12">
        <v>0</v>
      </c>
      <c r="I7210" s="12">
        <v>246</v>
      </c>
      <c r="J7210" s="12">
        <v>0</v>
      </c>
      <c r="K7210" s="12">
        <v>0</v>
      </c>
      <c r="L7210" s="12">
        <v>0</v>
      </c>
      <c r="M7210" s="12">
        <v>0</v>
      </c>
      <c r="N7210" s="12">
        <v>0</v>
      </c>
    </row>
    <row r="7211" spans="1:14">
      <c r="A7211" s="11" t="s">
        <v>1752</v>
      </c>
      <c r="B7211" s="12">
        <v>100</v>
      </c>
      <c r="C7211" s="12">
        <v>250</v>
      </c>
      <c r="D7211" s="12" t="s">
        <v>1155</v>
      </c>
      <c r="E7211" s="12">
        <v>250</v>
      </c>
      <c r="F7211" s="73">
        <v>2</v>
      </c>
      <c r="G7211" s="73">
        <v>60</v>
      </c>
      <c r="H7211" s="12">
        <v>0</v>
      </c>
      <c r="I7211" s="12">
        <v>246</v>
      </c>
      <c r="J7211" s="12">
        <v>0</v>
      </c>
      <c r="K7211" s="12">
        <v>0</v>
      </c>
      <c r="L7211" s="12">
        <v>0</v>
      </c>
      <c r="M7211" s="12">
        <v>0</v>
      </c>
      <c r="N7211" s="12">
        <v>0</v>
      </c>
    </row>
    <row r="7212" spans="1:14">
      <c r="A7212" s="11" t="s">
        <v>1752</v>
      </c>
      <c r="B7212" s="12">
        <v>100</v>
      </c>
      <c r="C7212" s="12">
        <v>250</v>
      </c>
      <c r="D7212" s="12" t="s">
        <v>1749</v>
      </c>
      <c r="E7212" s="12">
        <v>250</v>
      </c>
      <c r="F7212" s="73">
        <v>15</v>
      </c>
      <c r="G7212" s="73">
        <v>60</v>
      </c>
      <c r="H7212" s="12">
        <v>0</v>
      </c>
      <c r="I7212" s="12">
        <v>246</v>
      </c>
      <c r="J7212" s="12">
        <v>0</v>
      </c>
      <c r="K7212" s="12">
        <v>0</v>
      </c>
      <c r="L7212" s="12">
        <v>0</v>
      </c>
      <c r="M7212" s="12">
        <v>0</v>
      </c>
      <c r="N7212" s="12">
        <v>0</v>
      </c>
    </row>
    <row r="7213" spans="1:14">
      <c r="A7213" s="11" t="s">
        <v>1752</v>
      </c>
      <c r="B7213" s="12">
        <v>100</v>
      </c>
      <c r="C7213" s="12">
        <v>250</v>
      </c>
      <c r="D7213" s="12" t="s">
        <v>1157</v>
      </c>
      <c r="E7213" s="12">
        <v>250</v>
      </c>
      <c r="F7213" s="73">
        <v>2</v>
      </c>
      <c r="G7213" s="73">
        <v>60</v>
      </c>
      <c r="H7213" s="12">
        <v>0</v>
      </c>
      <c r="I7213" s="12">
        <v>246</v>
      </c>
      <c r="J7213" s="12">
        <v>0</v>
      </c>
      <c r="K7213" s="12">
        <v>0</v>
      </c>
      <c r="L7213" s="12">
        <v>0</v>
      </c>
      <c r="M7213" s="12">
        <v>0</v>
      </c>
      <c r="N7213" s="12">
        <v>0</v>
      </c>
    </row>
    <row r="7214" spans="1:14">
      <c r="A7214" s="11" t="s">
        <v>1752</v>
      </c>
      <c r="B7214" s="12">
        <v>100</v>
      </c>
      <c r="C7214" s="12">
        <v>250</v>
      </c>
      <c r="D7214" s="12" t="s">
        <v>1753</v>
      </c>
      <c r="E7214" s="12">
        <v>250</v>
      </c>
      <c r="F7214" s="73">
        <v>30</v>
      </c>
      <c r="G7214" s="73">
        <v>60</v>
      </c>
      <c r="H7214" s="12">
        <v>0</v>
      </c>
      <c r="I7214" s="12">
        <v>246</v>
      </c>
      <c r="J7214" s="12">
        <v>0</v>
      </c>
      <c r="K7214" s="12">
        <v>0</v>
      </c>
      <c r="L7214" s="12">
        <v>0</v>
      </c>
      <c r="M7214" s="12">
        <v>0</v>
      </c>
      <c r="N7214" s="12">
        <v>0</v>
      </c>
    </row>
    <row r="7215" spans="1:14">
      <c r="A7215" s="11" t="s">
        <v>1752</v>
      </c>
      <c r="B7215" s="12">
        <v>100</v>
      </c>
      <c r="C7215" s="12">
        <v>250</v>
      </c>
      <c r="D7215" s="12" t="s">
        <v>1161</v>
      </c>
      <c r="E7215" s="12">
        <v>250</v>
      </c>
      <c r="F7215" s="73">
        <v>30</v>
      </c>
      <c r="G7215" s="73">
        <v>60</v>
      </c>
      <c r="H7215" s="12">
        <v>0</v>
      </c>
      <c r="I7215" s="12">
        <v>246</v>
      </c>
      <c r="J7215" s="12">
        <v>0</v>
      </c>
      <c r="K7215" s="12">
        <v>0</v>
      </c>
      <c r="L7215" s="12">
        <v>0</v>
      </c>
      <c r="M7215" s="12">
        <v>0</v>
      </c>
      <c r="N7215" s="12">
        <v>0</v>
      </c>
    </row>
    <row r="7216" spans="1:14">
      <c r="A7216" s="11" t="s">
        <v>1752</v>
      </c>
      <c r="B7216" s="12">
        <v>100</v>
      </c>
      <c r="C7216" s="12">
        <v>250</v>
      </c>
      <c r="D7216" s="12" t="s">
        <v>1750</v>
      </c>
      <c r="E7216" s="12">
        <v>250</v>
      </c>
      <c r="F7216" s="73">
        <v>30</v>
      </c>
      <c r="G7216" s="73">
        <v>60</v>
      </c>
      <c r="H7216" s="12">
        <v>0</v>
      </c>
      <c r="I7216" s="12">
        <v>246</v>
      </c>
      <c r="J7216" s="12">
        <v>0</v>
      </c>
      <c r="K7216" s="12">
        <v>0</v>
      </c>
      <c r="L7216" s="12">
        <v>0</v>
      </c>
      <c r="M7216" s="12">
        <v>0</v>
      </c>
      <c r="N7216" s="12">
        <v>0</v>
      </c>
    </row>
    <row r="7217" spans="1:14">
      <c r="A7217" s="11" t="s">
        <v>1752</v>
      </c>
      <c r="B7217" s="12">
        <v>100</v>
      </c>
      <c r="C7217" s="12">
        <v>250</v>
      </c>
      <c r="D7217" s="12" t="s">
        <v>1159</v>
      </c>
      <c r="E7217" s="12">
        <v>250</v>
      </c>
      <c r="F7217" s="73">
        <v>2</v>
      </c>
      <c r="G7217" s="73">
        <v>60</v>
      </c>
      <c r="H7217" s="12">
        <v>0</v>
      </c>
      <c r="I7217" s="12">
        <v>246</v>
      </c>
      <c r="J7217" s="12">
        <v>0</v>
      </c>
      <c r="K7217" s="12">
        <v>0</v>
      </c>
      <c r="L7217" s="12">
        <v>0</v>
      </c>
      <c r="M7217" s="12">
        <v>0</v>
      </c>
      <c r="N7217" s="12">
        <v>0</v>
      </c>
    </row>
    <row r="7218" spans="1:14">
      <c r="A7218" s="11" t="s">
        <v>1752</v>
      </c>
      <c r="B7218" s="12">
        <v>100</v>
      </c>
      <c r="C7218" s="12">
        <v>250</v>
      </c>
      <c r="D7218" s="12" t="s">
        <v>1162</v>
      </c>
      <c r="E7218" s="12">
        <v>250</v>
      </c>
      <c r="F7218" s="73">
        <v>2</v>
      </c>
      <c r="G7218" s="73">
        <v>60</v>
      </c>
      <c r="H7218" s="12">
        <v>0</v>
      </c>
      <c r="I7218" s="12">
        <v>246</v>
      </c>
      <c r="J7218" s="12">
        <v>0</v>
      </c>
      <c r="K7218" s="12">
        <v>0</v>
      </c>
      <c r="L7218" s="12">
        <v>0</v>
      </c>
      <c r="M7218" s="12">
        <v>0</v>
      </c>
      <c r="N7218" s="12">
        <v>0</v>
      </c>
    </row>
    <row r="7219" spans="1:14">
      <c r="A7219" s="11" t="s">
        <v>1752</v>
      </c>
      <c r="B7219" s="12">
        <v>100</v>
      </c>
      <c r="C7219" s="12">
        <v>250</v>
      </c>
      <c r="D7219" s="12" t="s">
        <v>1165</v>
      </c>
      <c r="E7219" s="12">
        <v>250</v>
      </c>
      <c r="F7219" s="73">
        <v>2</v>
      </c>
      <c r="G7219" s="73">
        <v>60</v>
      </c>
      <c r="H7219" s="12">
        <v>0</v>
      </c>
      <c r="I7219" s="12">
        <v>246</v>
      </c>
      <c r="J7219" s="12">
        <v>0</v>
      </c>
      <c r="K7219" s="12">
        <v>0</v>
      </c>
      <c r="L7219" s="12">
        <v>0</v>
      </c>
      <c r="M7219" s="12">
        <v>0</v>
      </c>
      <c r="N7219" s="12">
        <v>0</v>
      </c>
    </row>
    <row r="7221" spans="1:14">
      <c r="A7221" s="11" t="s">
        <v>1752</v>
      </c>
      <c r="B7221" s="12">
        <v>60</v>
      </c>
      <c r="C7221" s="12">
        <v>440</v>
      </c>
      <c r="D7221" s="12" t="s">
        <v>1747</v>
      </c>
      <c r="E7221" s="12">
        <v>20</v>
      </c>
      <c r="F7221" s="73">
        <v>5</v>
      </c>
      <c r="G7221" s="21">
        <v>15</v>
      </c>
      <c r="H7221" s="12">
        <v>0</v>
      </c>
      <c r="I7221" s="12">
        <v>246</v>
      </c>
      <c r="J7221" s="12">
        <v>0</v>
      </c>
      <c r="K7221" s="12">
        <v>0</v>
      </c>
      <c r="L7221" s="12">
        <v>0</v>
      </c>
      <c r="M7221" s="12">
        <v>0</v>
      </c>
      <c r="N7221" s="12">
        <v>0</v>
      </c>
    </row>
    <row r="7222" spans="1:14">
      <c r="A7222" s="11" t="s">
        <v>1752</v>
      </c>
      <c r="B7222" s="12">
        <v>60</v>
      </c>
      <c r="C7222" s="12">
        <v>440</v>
      </c>
      <c r="D7222" s="12" t="s">
        <v>1748</v>
      </c>
      <c r="E7222" s="12">
        <v>20</v>
      </c>
      <c r="F7222" s="73">
        <v>5</v>
      </c>
      <c r="G7222" s="21">
        <v>15</v>
      </c>
      <c r="H7222" s="12">
        <v>0</v>
      </c>
      <c r="I7222" s="12">
        <v>246</v>
      </c>
      <c r="J7222" s="12">
        <v>0</v>
      </c>
      <c r="K7222" s="12">
        <v>0</v>
      </c>
      <c r="L7222" s="12">
        <v>0</v>
      </c>
      <c r="M7222" s="12">
        <v>0</v>
      </c>
      <c r="N7222" s="12">
        <v>0</v>
      </c>
    </row>
    <row r="7223" spans="1:14">
      <c r="A7223" s="11" t="s">
        <v>1752</v>
      </c>
      <c r="B7223" s="12">
        <v>60</v>
      </c>
      <c r="C7223" s="12">
        <v>440</v>
      </c>
      <c r="D7223" s="12" t="s">
        <v>1749</v>
      </c>
      <c r="E7223" s="12">
        <v>20</v>
      </c>
      <c r="F7223" s="73">
        <v>5</v>
      </c>
      <c r="G7223" s="21">
        <v>15</v>
      </c>
      <c r="H7223" s="12">
        <v>0</v>
      </c>
      <c r="I7223" s="12">
        <v>246</v>
      </c>
      <c r="J7223" s="12">
        <v>0</v>
      </c>
      <c r="K7223" s="12">
        <v>0</v>
      </c>
      <c r="L7223" s="12">
        <v>0</v>
      </c>
      <c r="M7223" s="12">
        <v>0</v>
      </c>
      <c r="N7223" s="12">
        <v>0</v>
      </c>
    </row>
    <row r="7224" spans="1:14">
      <c r="A7224" s="11" t="s">
        <v>1752</v>
      </c>
      <c r="B7224" s="12">
        <v>60</v>
      </c>
      <c r="C7224" s="12">
        <v>440</v>
      </c>
      <c r="D7224" s="12" t="s">
        <v>1753</v>
      </c>
      <c r="E7224" s="12">
        <v>20</v>
      </c>
      <c r="F7224" s="73">
        <v>5</v>
      </c>
      <c r="G7224" s="21">
        <v>15</v>
      </c>
      <c r="H7224" s="12">
        <v>0</v>
      </c>
      <c r="I7224" s="12">
        <v>246</v>
      </c>
      <c r="J7224" s="12">
        <v>0</v>
      </c>
      <c r="K7224" s="12">
        <v>0</v>
      </c>
      <c r="L7224" s="12">
        <v>0</v>
      </c>
      <c r="M7224" s="12">
        <v>0</v>
      </c>
      <c r="N7224" s="12">
        <v>0</v>
      </c>
    </row>
    <row r="7225" spans="1:14">
      <c r="A7225" s="11" t="s">
        <v>1752</v>
      </c>
      <c r="B7225" s="12">
        <v>60</v>
      </c>
      <c r="C7225" s="12">
        <v>440</v>
      </c>
      <c r="D7225" s="12" t="s">
        <v>1161</v>
      </c>
      <c r="E7225" s="12">
        <v>20</v>
      </c>
      <c r="F7225" s="73">
        <v>5</v>
      </c>
      <c r="G7225" s="21">
        <v>15</v>
      </c>
      <c r="H7225" s="12">
        <v>0</v>
      </c>
      <c r="I7225" s="12">
        <v>246</v>
      </c>
      <c r="J7225" s="12">
        <v>0</v>
      </c>
      <c r="K7225" s="12">
        <v>0</v>
      </c>
      <c r="L7225" s="12">
        <v>0</v>
      </c>
      <c r="M7225" s="12">
        <v>0</v>
      </c>
      <c r="N7225" s="12">
        <v>0</v>
      </c>
    </row>
    <row r="7226" spans="1:14">
      <c r="A7226" s="11" t="s">
        <v>1752</v>
      </c>
      <c r="B7226" s="12">
        <v>60</v>
      </c>
      <c r="C7226" s="12">
        <v>440</v>
      </c>
      <c r="D7226" s="12" t="s">
        <v>1750</v>
      </c>
      <c r="E7226" s="12">
        <v>20</v>
      </c>
      <c r="F7226" s="73">
        <v>5</v>
      </c>
      <c r="G7226" s="21">
        <v>15</v>
      </c>
      <c r="H7226" s="12">
        <v>0</v>
      </c>
      <c r="I7226" s="12">
        <v>246</v>
      </c>
      <c r="J7226" s="12">
        <v>0</v>
      </c>
      <c r="K7226" s="12">
        <v>0</v>
      </c>
      <c r="L7226" s="12">
        <v>0</v>
      </c>
      <c r="M7226" s="12">
        <v>0</v>
      </c>
      <c r="N7226" s="12">
        <v>0</v>
      </c>
    </row>
    <row r="7227" spans="1:14">
      <c r="A7227" s="11" t="s">
        <v>1752</v>
      </c>
      <c r="B7227" s="12">
        <v>35</v>
      </c>
      <c r="C7227" s="12">
        <v>280</v>
      </c>
      <c r="D7227" s="12" t="s">
        <v>1747</v>
      </c>
      <c r="E7227" s="12">
        <v>20</v>
      </c>
      <c r="F7227" s="73">
        <v>5</v>
      </c>
      <c r="G7227" s="21">
        <v>15</v>
      </c>
      <c r="H7227" s="12">
        <v>0</v>
      </c>
      <c r="I7227" s="12">
        <v>246</v>
      </c>
      <c r="J7227" s="12">
        <v>0</v>
      </c>
      <c r="K7227" s="12">
        <v>0</v>
      </c>
      <c r="L7227" s="12">
        <v>0</v>
      </c>
      <c r="M7227" s="12">
        <v>0</v>
      </c>
      <c r="N7227" s="12">
        <v>0</v>
      </c>
    </row>
    <row r="7228" spans="1:14">
      <c r="A7228" s="11" t="s">
        <v>1752</v>
      </c>
      <c r="B7228" s="12">
        <v>35</v>
      </c>
      <c r="C7228" s="12">
        <v>280</v>
      </c>
      <c r="D7228" s="12" t="s">
        <v>1748</v>
      </c>
      <c r="E7228" s="12">
        <v>20</v>
      </c>
      <c r="F7228" s="73">
        <v>5</v>
      </c>
      <c r="G7228" s="21">
        <v>15</v>
      </c>
      <c r="H7228" s="12">
        <v>0</v>
      </c>
      <c r="I7228" s="12">
        <v>246</v>
      </c>
      <c r="J7228" s="12">
        <v>0</v>
      </c>
      <c r="K7228" s="12">
        <v>0</v>
      </c>
      <c r="L7228" s="12">
        <v>0</v>
      </c>
      <c r="M7228" s="12">
        <v>0</v>
      </c>
      <c r="N7228" s="12">
        <v>0</v>
      </c>
    </row>
    <row r="7229" spans="1:14">
      <c r="A7229" s="11" t="s">
        <v>1752</v>
      </c>
      <c r="B7229" s="12">
        <v>35</v>
      </c>
      <c r="C7229" s="12">
        <v>280</v>
      </c>
      <c r="D7229" s="12" t="s">
        <v>1749</v>
      </c>
      <c r="E7229" s="12">
        <v>20</v>
      </c>
      <c r="F7229" s="73">
        <v>5</v>
      </c>
      <c r="G7229" s="21">
        <v>15</v>
      </c>
      <c r="H7229" s="12">
        <v>0</v>
      </c>
      <c r="I7229" s="12">
        <v>246</v>
      </c>
      <c r="J7229" s="12">
        <v>0</v>
      </c>
      <c r="K7229" s="12">
        <v>0</v>
      </c>
      <c r="L7229" s="12">
        <v>0</v>
      </c>
      <c r="M7229" s="12">
        <v>0</v>
      </c>
      <c r="N7229" s="12">
        <v>0</v>
      </c>
    </row>
    <row r="7230" spans="1:14">
      <c r="A7230" s="11" t="s">
        <v>1752</v>
      </c>
      <c r="B7230" s="12">
        <v>35</v>
      </c>
      <c r="C7230" s="12">
        <v>280</v>
      </c>
      <c r="D7230" s="12" t="s">
        <v>1753</v>
      </c>
      <c r="E7230" s="12">
        <v>20</v>
      </c>
      <c r="F7230" s="73">
        <v>5</v>
      </c>
      <c r="G7230" s="21">
        <v>15</v>
      </c>
      <c r="H7230" s="12">
        <v>0</v>
      </c>
      <c r="I7230" s="12">
        <v>246</v>
      </c>
      <c r="J7230" s="12">
        <v>0</v>
      </c>
      <c r="K7230" s="12">
        <v>0</v>
      </c>
      <c r="L7230" s="12">
        <v>0</v>
      </c>
      <c r="M7230" s="12">
        <v>0</v>
      </c>
      <c r="N7230" s="12">
        <v>0</v>
      </c>
    </row>
    <row r="7231" spans="1:14">
      <c r="A7231" s="11" t="s">
        <v>1752</v>
      </c>
      <c r="B7231" s="12">
        <v>35</v>
      </c>
      <c r="C7231" s="12">
        <v>280</v>
      </c>
      <c r="D7231" s="12" t="s">
        <v>1161</v>
      </c>
      <c r="E7231" s="12">
        <v>20</v>
      </c>
      <c r="F7231" s="73">
        <v>5</v>
      </c>
      <c r="G7231" s="21">
        <v>15</v>
      </c>
      <c r="H7231" s="12">
        <v>0</v>
      </c>
      <c r="I7231" s="12">
        <v>246</v>
      </c>
      <c r="J7231" s="12">
        <v>0</v>
      </c>
      <c r="K7231" s="12">
        <v>0</v>
      </c>
      <c r="L7231" s="12">
        <v>0</v>
      </c>
      <c r="M7231" s="12">
        <v>0</v>
      </c>
      <c r="N7231" s="12">
        <v>0</v>
      </c>
    </row>
    <row r="7232" spans="1:14">
      <c r="A7232" s="11" t="s">
        <v>1752</v>
      </c>
      <c r="B7232" s="12">
        <v>35</v>
      </c>
      <c r="C7232" s="12">
        <v>280</v>
      </c>
      <c r="D7232" s="12" t="s">
        <v>1750</v>
      </c>
      <c r="E7232" s="12">
        <v>20</v>
      </c>
      <c r="F7232" s="73">
        <v>5</v>
      </c>
      <c r="G7232" s="21">
        <v>15</v>
      </c>
      <c r="H7232" s="12">
        <v>0</v>
      </c>
      <c r="I7232" s="12">
        <v>246</v>
      </c>
      <c r="J7232" s="12">
        <v>0</v>
      </c>
      <c r="K7232" s="12">
        <v>0</v>
      </c>
      <c r="L7232" s="12">
        <v>0</v>
      </c>
      <c r="M7232" s="12">
        <v>0</v>
      </c>
      <c r="N7232" s="12">
        <v>0</v>
      </c>
    </row>
    <row r="7233" spans="1:14">
      <c r="A7233" s="11" t="s">
        <v>1752</v>
      </c>
      <c r="B7233" s="12">
        <v>110</v>
      </c>
      <c r="C7233" s="12">
        <v>310</v>
      </c>
      <c r="D7233" s="12" t="s">
        <v>1747</v>
      </c>
      <c r="E7233" s="12">
        <v>20</v>
      </c>
      <c r="F7233" s="73">
        <v>5</v>
      </c>
      <c r="G7233" s="21">
        <v>15</v>
      </c>
      <c r="H7233" s="12">
        <v>0</v>
      </c>
      <c r="I7233" s="12">
        <v>246</v>
      </c>
      <c r="J7233" s="12">
        <v>0</v>
      </c>
      <c r="K7233" s="12">
        <v>0</v>
      </c>
      <c r="L7233" s="12">
        <v>0</v>
      </c>
      <c r="M7233" s="12">
        <v>0</v>
      </c>
      <c r="N7233" s="12">
        <v>0</v>
      </c>
    </row>
    <row r="7234" spans="1:14">
      <c r="A7234" s="11" t="s">
        <v>1752</v>
      </c>
      <c r="B7234" s="12">
        <v>110</v>
      </c>
      <c r="C7234" s="12">
        <v>310</v>
      </c>
      <c r="D7234" s="12" t="s">
        <v>1748</v>
      </c>
      <c r="E7234" s="12">
        <v>20</v>
      </c>
      <c r="F7234" s="73">
        <v>5</v>
      </c>
      <c r="G7234" s="21">
        <v>15</v>
      </c>
      <c r="H7234" s="12">
        <v>0</v>
      </c>
      <c r="I7234" s="12">
        <v>246</v>
      </c>
      <c r="J7234" s="12">
        <v>0</v>
      </c>
      <c r="K7234" s="12">
        <v>0</v>
      </c>
      <c r="L7234" s="12">
        <v>0</v>
      </c>
      <c r="M7234" s="12">
        <v>0</v>
      </c>
      <c r="N7234" s="12">
        <v>0</v>
      </c>
    </row>
    <row r="7235" spans="1:14">
      <c r="A7235" s="11" t="s">
        <v>1752</v>
      </c>
      <c r="B7235" s="12">
        <v>110</v>
      </c>
      <c r="C7235" s="12">
        <v>310</v>
      </c>
      <c r="D7235" s="12" t="s">
        <v>1749</v>
      </c>
      <c r="E7235" s="12">
        <v>20</v>
      </c>
      <c r="F7235" s="73">
        <v>5</v>
      </c>
      <c r="G7235" s="21">
        <v>15</v>
      </c>
      <c r="H7235" s="12">
        <v>0</v>
      </c>
      <c r="I7235" s="12">
        <v>246</v>
      </c>
      <c r="J7235" s="12">
        <v>0</v>
      </c>
      <c r="K7235" s="12">
        <v>0</v>
      </c>
      <c r="L7235" s="12">
        <v>0</v>
      </c>
      <c r="M7235" s="12">
        <v>0</v>
      </c>
      <c r="N7235" s="12">
        <v>0</v>
      </c>
    </row>
    <row r="7236" spans="1:14">
      <c r="A7236" s="11" t="s">
        <v>1752</v>
      </c>
      <c r="B7236" s="12">
        <v>110</v>
      </c>
      <c r="C7236" s="12">
        <v>310</v>
      </c>
      <c r="D7236" s="12" t="s">
        <v>1753</v>
      </c>
      <c r="E7236" s="12">
        <v>20</v>
      </c>
      <c r="F7236" s="73">
        <v>5</v>
      </c>
      <c r="G7236" s="21">
        <v>15</v>
      </c>
      <c r="H7236" s="12">
        <v>0</v>
      </c>
      <c r="I7236" s="12">
        <v>246</v>
      </c>
      <c r="J7236" s="12">
        <v>0</v>
      </c>
      <c r="K7236" s="12">
        <v>0</v>
      </c>
      <c r="L7236" s="12">
        <v>0</v>
      </c>
      <c r="M7236" s="12">
        <v>0</v>
      </c>
      <c r="N7236" s="12">
        <v>0</v>
      </c>
    </row>
    <row r="7237" spans="1:14">
      <c r="A7237" s="11" t="s">
        <v>1752</v>
      </c>
      <c r="B7237" s="12">
        <v>110</v>
      </c>
      <c r="C7237" s="12">
        <v>310</v>
      </c>
      <c r="D7237" s="12" t="s">
        <v>1161</v>
      </c>
      <c r="E7237" s="12">
        <v>20</v>
      </c>
      <c r="F7237" s="73">
        <v>5</v>
      </c>
      <c r="G7237" s="21">
        <v>15</v>
      </c>
      <c r="H7237" s="12">
        <v>0</v>
      </c>
      <c r="I7237" s="12">
        <v>246</v>
      </c>
      <c r="J7237" s="12">
        <v>0</v>
      </c>
      <c r="K7237" s="12">
        <v>0</v>
      </c>
      <c r="L7237" s="12">
        <v>0</v>
      </c>
      <c r="M7237" s="12">
        <v>0</v>
      </c>
      <c r="N7237" s="12">
        <v>0</v>
      </c>
    </row>
    <row r="7238" spans="1:14">
      <c r="A7238" s="11" t="s">
        <v>1752</v>
      </c>
      <c r="B7238" s="12">
        <v>110</v>
      </c>
      <c r="C7238" s="12">
        <v>310</v>
      </c>
      <c r="D7238" s="12" t="s">
        <v>1750</v>
      </c>
      <c r="E7238" s="12">
        <v>20</v>
      </c>
      <c r="F7238" s="73">
        <v>5</v>
      </c>
      <c r="G7238" s="21">
        <v>15</v>
      </c>
      <c r="H7238" s="12">
        <v>0</v>
      </c>
      <c r="I7238" s="12">
        <v>246</v>
      </c>
      <c r="J7238" s="12">
        <v>0</v>
      </c>
      <c r="K7238" s="12">
        <v>0</v>
      </c>
      <c r="L7238" s="12">
        <v>0</v>
      </c>
      <c r="M7238" s="12">
        <v>0</v>
      </c>
      <c r="N7238" s="12">
        <v>0</v>
      </c>
    </row>
    <row r="7239" spans="1:14">
      <c r="A7239" s="11" t="s">
        <v>1752</v>
      </c>
      <c r="B7239" s="12">
        <v>120</v>
      </c>
      <c r="C7239" s="12">
        <v>170</v>
      </c>
      <c r="D7239" s="12" t="s">
        <v>1747</v>
      </c>
      <c r="E7239" s="12">
        <v>20</v>
      </c>
      <c r="F7239" s="73">
        <v>5</v>
      </c>
      <c r="G7239" s="21">
        <v>15</v>
      </c>
      <c r="H7239" s="12">
        <v>0</v>
      </c>
      <c r="I7239" s="12">
        <v>246</v>
      </c>
      <c r="J7239" s="12">
        <v>0</v>
      </c>
      <c r="K7239" s="12">
        <v>0</v>
      </c>
      <c r="L7239" s="12">
        <v>0</v>
      </c>
      <c r="M7239" s="12">
        <v>0</v>
      </c>
      <c r="N7239" s="12">
        <v>0</v>
      </c>
    </row>
    <row r="7240" spans="1:14">
      <c r="A7240" s="11" t="s">
        <v>1752</v>
      </c>
      <c r="B7240" s="12">
        <v>120</v>
      </c>
      <c r="C7240" s="12">
        <v>170</v>
      </c>
      <c r="D7240" s="12" t="s">
        <v>1154</v>
      </c>
      <c r="E7240" s="12">
        <v>20</v>
      </c>
      <c r="F7240" s="73">
        <v>5</v>
      </c>
      <c r="G7240" s="21">
        <v>15</v>
      </c>
      <c r="H7240" s="12">
        <v>0</v>
      </c>
      <c r="I7240" s="12">
        <v>246</v>
      </c>
      <c r="J7240" s="12">
        <v>0</v>
      </c>
      <c r="K7240" s="12">
        <v>0</v>
      </c>
      <c r="L7240" s="12">
        <v>0</v>
      </c>
      <c r="M7240" s="12">
        <v>0</v>
      </c>
      <c r="N7240" s="12">
        <v>0</v>
      </c>
    </row>
    <row r="7241" spans="1:14">
      <c r="A7241" s="11" t="s">
        <v>1752</v>
      </c>
      <c r="B7241" s="12">
        <v>120</v>
      </c>
      <c r="C7241" s="12">
        <v>170</v>
      </c>
      <c r="D7241" s="12" t="s">
        <v>1749</v>
      </c>
      <c r="E7241" s="12">
        <v>20</v>
      </c>
      <c r="F7241" s="73">
        <v>5</v>
      </c>
      <c r="G7241" s="21">
        <v>15</v>
      </c>
      <c r="H7241" s="12">
        <v>0</v>
      </c>
      <c r="I7241" s="12">
        <v>246</v>
      </c>
      <c r="J7241" s="12">
        <v>0</v>
      </c>
      <c r="K7241" s="12">
        <v>0</v>
      </c>
      <c r="L7241" s="12">
        <v>0</v>
      </c>
      <c r="M7241" s="12">
        <v>0</v>
      </c>
      <c r="N7241" s="12">
        <v>0</v>
      </c>
    </row>
    <row r="7242" spans="1:14">
      <c r="A7242" s="11" t="s">
        <v>1752</v>
      </c>
      <c r="B7242" s="12">
        <v>120</v>
      </c>
      <c r="C7242" s="12">
        <v>170</v>
      </c>
      <c r="D7242" s="12" t="s">
        <v>1753</v>
      </c>
      <c r="E7242" s="12">
        <v>20</v>
      </c>
      <c r="F7242" s="73">
        <v>5</v>
      </c>
      <c r="G7242" s="21">
        <v>15</v>
      </c>
      <c r="H7242" s="12">
        <v>0</v>
      </c>
      <c r="I7242" s="12">
        <v>246</v>
      </c>
      <c r="J7242" s="12">
        <v>0</v>
      </c>
      <c r="K7242" s="12">
        <v>0</v>
      </c>
      <c r="L7242" s="12">
        <v>0</v>
      </c>
      <c r="M7242" s="12">
        <v>0</v>
      </c>
      <c r="N7242" s="12">
        <v>0</v>
      </c>
    </row>
    <row r="7243" spans="1:14">
      <c r="A7243" s="11" t="s">
        <v>1752</v>
      </c>
      <c r="B7243" s="12">
        <v>120</v>
      </c>
      <c r="C7243" s="12">
        <v>170</v>
      </c>
      <c r="D7243" s="12" t="s">
        <v>1161</v>
      </c>
      <c r="E7243" s="12">
        <v>20</v>
      </c>
      <c r="F7243" s="73">
        <v>5</v>
      </c>
      <c r="G7243" s="21">
        <v>15</v>
      </c>
      <c r="H7243" s="12">
        <v>0</v>
      </c>
      <c r="I7243" s="12">
        <v>246</v>
      </c>
      <c r="J7243" s="12">
        <v>0</v>
      </c>
      <c r="K7243" s="12">
        <v>0</v>
      </c>
      <c r="L7243" s="12">
        <v>0</v>
      </c>
      <c r="M7243" s="12">
        <v>0</v>
      </c>
      <c r="N7243" s="12">
        <v>0</v>
      </c>
    </row>
    <row r="7244" spans="1:14">
      <c r="A7244" s="11" t="s">
        <v>1752</v>
      </c>
      <c r="B7244" s="12">
        <v>120</v>
      </c>
      <c r="C7244" s="12">
        <v>170</v>
      </c>
      <c r="D7244" s="12" t="s">
        <v>1750</v>
      </c>
      <c r="E7244" s="12">
        <v>20</v>
      </c>
      <c r="F7244" s="73">
        <v>5</v>
      </c>
      <c r="G7244" s="21">
        <v>15</v>
      </c>
      <c r="H7244" s="12">
        <v>0</v>
      </c>
      <c r="I7244" s="12">
        <v>246</v>
      </c>
      <c r="J7244" s="12">
        <v>0</v>
      </c>
      <c r="K7244" s="12">
        <v>0</v>
      </c>
      <c r="L7244" s="12">
        <v>0</v>
      </c>
      <c r="M7244" s="12">
        <v>0</v>
      </c>
      <c r="N7244" s="12">
        <v>0</v>
      </c>
    </row>
    <row r="7245" spans="1:14">
      <c r="A7245" s="11" t="s">
        <v>1752</v>
      </c>
      <c r="B7245" s="12">
        <v>150</v>
      </c>
      <c r="C7245" s="12">
        <v>80</v>
      </c>
      <c r="D7245" s="12" t="s">
        <v>1747</v>
      </c>
      <c r="E7245" s="12">
        <v>20</v>
      </c>
      <c r="F7245" s="73">
        <v>5</v>
      </c>
      <c r="G7245" s="21">
        <v>15</v>
      </c>
      <c r="H7245" s="12">
        <v>0</v>
      </c>
      <c r="I7245" s="12">
        <v>246</v>
      </c>
      <c r="J7245" s="12">
        <v>0</v>
      </c>
      <c r="K7245" s="12">
        <v>0</v>
      </c>
      <c r="L7245" s="12">
        <v>0</v>
      </c>
      <c r="M7245" s="12">
        <v>0</v>
      </c>
      <c r="N7245" s="12">
        <v>0</v>
      </c>
    </row>
    <row r="7246" spans="1:14">
      <c r="A7246" s="11" t="s">
        <v>1752</v>
      </c>
      <c r="B7246" s="12">
        <v>150</v>
      </c>
      <c r="C7246" s="12">
        <v>80</v>
      </c>
      <c r="D7246" s="12" t="s">
        <v>1154</v>
      </c>
      <c r="E7246" s="12">
        <v>20</v>
      </c>
      <c r="F7246" s="73">
        <v>5</v>
      </c>
      <c r="G7246" s="21">
        <v>15</v>
      </c>
      <c r="H7246" s="12">
        <v>0</v>
      </c>
      <c r="I7246" s="12">
        <v>246</v>
      </c>
      <c r="J7246" s="12">
        <v>0</v>
      </c>
      <c r="K7246" s="12">
        <v>0</v>
      </c>
      <c r="L7246" s="12">
        <v>0</v>
      </c>
      <c r="M7246" s="12">
        <v>0</v>
      </c>
      <c r="N7246" s="12">
        <v>0</v>
      </c>
    </row>
    <row r="7247" spans="1:14">
      <c r="A7247" s="11" t="s">
        <v>1752</v>
      </c>
      <c r="B7247" s="12">
        <v>150</v>
      </c>
      <c r="C7247" s="12">
        <v>80</v>
      </c>
      <c r="D7247" s="12" t="s">
        <v>1749</v>
      </c>
      <c r="E7247" s="12">
        <v>20</v>
      </c>
      <c r="F7247" s="73">
        <v>5</v>
      </c>
      <c r="G7247" s="21">
        <v>15</v>
      </c>
      <c r="H7247" s="12">
        <v>0</v>
      </c>
      <c r="I7247" s="12">
        <v>246</v>
      </c>
      <c r="J7247" s="12">
        <v>0</v>
      </c>
      <c r="K7247" s="12">
        <v>0</v>
      </c>
      <c r="L7247" s="12">
        <v>0</v>
      </c>
      <c r="M7247" s="12">
        <v>0</v>
      </c>
      <c r="N7247" s="12">
        <v>0</v>
      </c>
    </row>
    <row r="7248" spans="1:14">
      <c r="A7248" s="11" t="s">
        <v>1752</v>
      </c>
      <c r="B7248" s="12">
        <v>150</v>
      </c>
      <c r="C7248" s="12">
        <v>80</v>
      </c>
      <c r="D7248" s="12" t="s">
        <v>1753</v>
      </c>
      <c r="E7248" s="12">
        <v>20</v>
      </c>
      <c r="F7248" s="73">
        <v>5</v>
      </c>
      <c r="G7248" s="21">
        <v>15</v>
      </c>
      <c r="H7248" s="12">
        <v>0</v>
      </c>
      <c r="I7248" s="12">
        <v>246</v>
      </c>
      <c r="J7248" s="12">
        <v>0</v>
      </c>
      <c r="K7248" s="12">
        <v>0</v>
      </c>
      <c r="L7248" s="12">
        <v>0</v>
      </c>
      <c r="M7248" s="12">
        <v>0</v>
      </c>
      <c r="N7248" s="12">
        <v>0</v>
      </c>
    </row>
    <row r="7249" spans="1:14">
      <c r="A7249" s="11" t="s">
        <v>1752</v>
      </c>
      <c r="B7249" s="12">
        <v>150</v>
      </c>
      <c r="C7249" s="12">
        <v>80</v>
      </c>
      <c r="D7249" s="12" t="s">
        <v>1161</v>
      </c>
      <c r="E7249" s="12">
        <v>20</v>
      </c>
      <c r="F7249" s="73">
        <v>5</v>
      </c>
      <c r="G7249" s="21">
        <v>15</v>
      </c>
      <c r="H7249" s="12">
        <v>0</v>
      </c>
      <c r="I7249" s="12">
        <v>246</v>
      </c>
      <c r="J7249" s="12">
        <v>0</v>
      </c>
      <c r="K7249" s="12">
        <v>0</v>
      </c>
      <c r="L7249" s="12">
        <v>0</v>
      </c>
      <c r="M7249" s="12">
        <v>0</v>
      </c>
      <c r="N7249" s="12">
        <v>0</v>
      </c>
    </row>
    <row r="7250" spans="1:14">
      <c r="A7250" s="11" t="s">
        <v>1752</v>
      </c>
      <c r="B7250" s="12">
        <v>150</v>
      </c>
      <c r="C7250" s="12">
        <v>80</v>
      </c>
      <c r="D7250" s="12" t="s">
        <v>1750</v>
      </c>
      <c r="E7250" s="12">
        <v>20</v>
      </c>
      <c r="F7250" s="73">
        <v>5</v>
      </c>
      <c r="G7250" s="21">
        <v>15</v>
      </c>
      <c r="H7250" s="12">
        <v>0</v>
      </c>
      <c r="I7250" s="12">
        <v>246</v>
      </c>
      <c r="J7250" s="12">
        <v>0</v>
      </c>
      <c r="K7250" s="12">
        <v>0</v>
      </c>
      <c r="L7250" s="12">
        <v>0</v>
      </c>
      <c r="M7250" s="12">
        <v>0</v>
      </c>
      <c r="N7250" s="12">
        <v>0</v>
      </c>
    </row>
    <row r="7252" spans="1:14">
      <c r="A7252" s="11" t="s">
        <v>1754</v>
      </c>
    </row>
    <row r="7253" spans="1:14">
      <c r="A7253" s="11" t="s">
        <v>1755</v>
      </c>
      <c r="B7253" s="12">
        <v>100</v>
      </c>
      <c r="C7253" s="12">
        <v>100</v>
      </c>
      <c r="D7253" s="12" t="s">
        <v>1748</v>
      </c>
      <c r="E7253" s="12">
        <v>250</v>
      </c>
      <c r="F7253" s="73">
        <v>15</v>
      </c>
      <c r="G7253" s="73">
        <v>60</v>
      </c>
      <c r="H7253" s="12">
        <v>0</v>
      </c>
      <c r="I7253" s="12">
        <v>246</v>
      </c>
      <c r="J7253" s="12">
        <v>0</v>
      </c>
      <c r="K7253" s="12">
        <v>0</v>
      </c>
      <c r="L7253" s="12">
        <v>0</v>
      </c>
      <c r="M7253" s="12">
        <v>0</v>
      </c>
      <c r="N7253" s="12">
        <v>0</v>
      </c>
    </row>
    <row r="7254" spans="1:14">
      <c r="A7254" s="11" t="s">
        <v>1755</v>
      </c>
      <c r="B7254" s="12">
        <v>100</v>
      </c>
      <c r="C7254" s="12">
        <v>100</v>
      </c>
      <c r="D7254" s="12" t="s">
        <v>1155</v>
      </c>
      <c r="E7254" s="12">
        <v>250</v>
      </c>
      <c r="F7254" s="73">
        <v>2</v>
      </c>
      <c r="G7254" s="73">
        <v>60</v>
      </c>
      <c r="H7254" s="12">
        <v>0</v>
      </c>
      <c r="I7254" s="12">
        <v>246</v>
      </c>
      <c r="J7254" s="12">
        <v>0</v>
      </c>
      <c r="K7254" s="12">
        <v>0</v>
      </c>
      <c r="L7254" s="12">
        <v>0</v>
      </c>
      <c r="M7254" s="12">
        <v>0</v>
      </c>
      <c r="N7254" s="12">
        <v>0</v>
      </c>
    </row>
    <row r="7255" spans="1:14">
      <c r="A7255" s="11" t="s">
        <v>1755</v>
      </c>
      <c r="B7255" s="12">
        <v>100</v>
      </c>
      <c r="C7255" s="12">
        <v>100</v>
      </c>
      <c r="D7255" s="12" t="s">
        <v>1749</v>
      </c>
      <c r="E7255" s="12">
        <v>250</v>
      </c>
      <c r="F7255" s="73">
        <v>15</v>
      </c>
      <c r="G7255" s="73">
        <v>60</v>
      </c>
      <c r="H7255" s="12">
        <v>0</v>
      </c>
      <c r="I7255" s="12">
        <v>246</v>
      </c>
      <c r="J7255" s="12">
        <v>0</v>
      </c>
      <c r="K7255" s="12">
        <v>0</v>
      </c>
      <c r="L7255" s="12">
        <v>0</v>
      </c>
      <c r="M7255" s="12">
        <v>0</v>
      </c>
      <c r="N7255" s="12">
        <v>0</v>
      </c>
    </row>
    <row r="7256" spans="1:14">
      <c r="A7256" s="11" t="s">
        <v>1755</v>
      </c>
      <c r="B7256" s="12">
        <v>100</v>
      </c>
      <c r="C7256" s="12">
        <v>100</v>
      </c>
      <c r="D7256" s="12" t="s">
        <v>1157</v>
      </c>
      <c r="E7256" s="12">
        <v>250</v>
      </c>
      <c r="F7256" s="73">
        <v>2</v>
      </c>
      <c r="G7256" s="73">
        <v>60</v>
      </c>
      <c r="H7256" s="12">
        <v>0</v>
      </c>
      <c r="I7256" s="12">
        <v>246</v>
      </c>
      <c r="J7256" s="12">
        <v>0</v>
      </c>
      <c r="K7256" s="12">
        <v>0</v>
      </c>
      <c r="L7256" s="12">
        <v>0</v>
      </c>
      <c r="M7256" s="12">
        <v>0</v>
      </c>
      <c r="N7256" s="12">
        <v>0</v>
      </c>
    </row>
    <row r="7257" spans="1:14">
      <c r="A7257" s="11" t="s">
        <v>1755</v>
      </c>
      <c r="B7257" s="12">
        <v>100</v>
      </c>
      <c r="C7257" s="12">
        <v>100</v>
      </c>
      <c r="D7257" s="12" t="s">
        <v>1753</v>
      </c>
      <c r="E7257" s="12">
        <v>250</v>
      </c>
      <c r="F7257" s="73">
        <v>20</v>
      </c>
      <c r="G7257" s="73">
        <v>60</v>
      </c>
      <c r="H7257" s="12">
        <v>0</v>
      </c>
      <c r="I7257" s="12">
        <v>246</v>
      </c>
      <c r="J7257" s="12">
        <v>0</v>
      </c>
      <c r="K7257" s="12">
        <v>0</v>
      </c>
      <c r="L7257" s="12">
        <v>0</v>
      </c>
      <c r="M7257" s="12">
        <v>0</v>
      </c>
      <c r="N7257" s="12">
        <v>0</v>
      </c>
    </row>
    <row r="7258" spans="1:14">
      <c r="A7258" s="11" t="s">
        <v>1755</v>
      </c>
      <c r="B7258" s="12">
        <v>100</v>
      </c>
      <c r="C7258" s="12">
        <v>100</v>
      </c>
      <c r="D7258" s="12" t="s">
        <v>1161</v>
      </c>
      <c r="E7258" s="12">
        <v>250</v>
      </c>
      <c r="F7258" s="73">
        <v>20</v>
      </c>
      <c r="G7258" s="73">
        <v>60</v>
      </c>
      <c r="H7258" s="12">
        <v>0</v>
      </c>
      <c r="I7258" s="12">
        <v>246</v>
      </c>
      <c r="J7258" s="12">
        <v>0</v>
      </c>
      <c r="K7258" s="12">
        <v>0</v>
      </c>
      <c r="L7258" s="12">
        <v>0</v>
      </c>
      <c r="M7258" s="12">
        <v>0</v>
      </c>
      <c r="N7258" s="12">
        <v>0</v>
      </c>
    </row>
    <row r="7259" spans="1:14">
      <c r="A7259" s="11" t="s">
        <v>1755</v>
      </c>
      <c r="B7259" s="12">
        <v>100</v>
      </c>
      <c r="C7259" s="12">
        <v>100</v>
      </c>
      <c r="D7259" s="12" t="s">
        <v>1750</v>
      </c>
      <c r="E7259" s="12">
        <v>250</v>
      </c>
      <c r="F7259" s="73">
        <v>20</v>
      </c>
      <c r="G7259" s="73">
        <v>60</v>
      </c>
      <c r="H7259" s="12">
        <v>0</v>
      </c>
      <c r="I7259" s="12">
        <v>246</v>
      </c>
      <c r="J7259" s="12">
        <v>0</v>
      </c>
      <c r="K7259" s="12">
        <v>0</v>
      </c>
      <c r="L7259" s="12">
        <v>0</v>
      </c>
      <c r="M7259" s="12">
        <v>0</v>
      </c>
      <c r="N7259" s="12">
        <v>0</v>
      </c>
    </row>
    <row r="7260" spans="1:14">
      <c r="A7260" s="11" t="s">
        <v>1755</v>
      </c>
      <c r="B7260" s="12">
        <v>100</v>
      </c>
      <c r="C7260" s="12">
        <v>100</v>
      </c>
      <c r="D7260" s="12" t="s">
        <v>1159</v>
      </c>
      <c r="E7260" s="12">
        <v>250</v>
      </c>
      <c r="F7260" s="73">
        <v>2</v>
      </c>
      <c r="G7260" s="73">
        <v>60</v>
      </c>
      <c r="H7260" s="12">
        <v>0</v>
      </c>
      <c r="I7260" s="12">
        <v>246</v>
      </c>
      <c r="J7260" s="12">
        <v>0</v>
      </c>
      <c r="K7260" s="12">
        <v>0</v>
      </c>
      <c r="L7260" s="12">
        <v>0</v>
      </c>
      <c r="M7260" s="12">
        <v>0</v>
      </c>
      <c r="N7260" s="12">
        <v>0</v>
      </c>
    </row>
    <row r="7261" spans="1:14">
      <c r="A7261" s="11" t="s">
        <v>1755</v>
      </c>
      <c r="B7261" s="12">
        <v>100</v>
      </c>
      <c r="C7261" s="12">
        <v>100</v>
      </c>
      <c r="D7261" s="12" t="s">
        <v>1162</v>
      </c>
      <c r="E7261" s="12">
        <v>250</v>
      </c>
      <c r="F7261" s="73">
        <v>2</v>
      </c>
      <c r="G7261" s="73">
        <v>60</v>
      </c>
      <c r="H7261" s="12">
        <v>0</v>
      </c>
      <c r="I7261" s="12">
        <v>246</v>
      </c>
      <c r="J7261" s="12">
        <v>0</v>
      </c>
      <c r="K7261" s="12">
        <v>0</v>
      </c>
      <c r="L7261" s="12">
        <v>0</v>
      </c>
      <c r="M7261" s="12">
        <v>0</v>
      </c>
      <c r="N7261" s="12">
        <v>0</v>
      </c>
    </row>
    <row r="7262" spans="1:14">
      <c r="A7262" s="11" t="s">
        <v>1755</v>
      </c>
      <c r="B7262" s="12">
        <v>100</v>
      </c>
      <c r="C7262" s="12">
        <v>100</v>
      </c>
      <c r="D7262" s="12" t="s">
        <v>1165</v>
      </c>
      <c r="E7262" s="12">
        <v>250</v>
      </c>
      <c r="F7262" s="73">
        <v>2</v>
      </c>
      <c r="G7262" s="73">
        <v>60</v>
      </c>
      <c r="H7262" s="12">
        <v>0</v>
      </c>
      <c r="I7262" s="12">
        <v>246</v>
      </c>
      <c r="J7262" s="12">
        <v>0</v>
      </c>
      <c r="K7262" s="12">
        <v>0</v>
      </c>
      <c r="L7262" s="12">
        <v>0</v>
      </c>
      <c r="M7262" s="12">
        <v>0</v>
      </c>
      <c r="N7262" s="12">
        <v>0</v>
      </c>
    </row>
    <row r="7264" spans="1:14">
      <c r="A7264" s="11" t="s">
        <v>1755</v>
      </c>
      <c r="B7264" s="12">
        <v>55</v>
      </c>
      <c r="C7264" s="12">
        <v>45</v>
      </c>
      <c r="D7264" s="12" t="s">
        <v>1748</v>
      </c>
      <c r="E7264" s="12">
        <v>20</v>
      </c>
      <c r="F7264" s="73">
        <v>5</v>
      </c>
      <c r="G7264" s="21">
        <v>15</v>
      </c>
      <c r="H7264" s="12">
        <v>0</v>
      </c>
      <c r="I7264" s="12">
        <v>246</v>
      </c>
      <c r="J7264" s="12">
        <v>0</v>
      </c>
      <c r="K7264" s="12">
        <v>0</v>
      </c>
      <c r="L7264" s="12">
        <v>0</v>
      </c>
      <c r="M7264" s="12">
        <v>0</v>
      </c>
      <c r="N7264" s="12">
        <v>0</v>
      </c>
    </row>
    <row r="7265" spans="1:14">
      <c r="A7265" s="11" t="s">
        <v>1755</v>
      </c>
      <c r="B7265" s="12">
        <v>55</v>
      </c>
      <c r="C7265" s="12">
        <v>45</v>
      </c>
      <c r="D7265" s="12" t="s">
        <v>1749</v>
      </c>
      <c r="E7265" s="12">
        <v>20</v>
      </c>
      <c r="F7265" s="73">
        <v>5</v>
      </c>
      <c r="G7265" s="21">
        <v>15</v>
      </c>
      <c r="H7265" s="12">
        <v>0</v>
      </c>
      <c r="I7265" s="12">
        <v>246</v>
      </c>
      <c r="J7265" s="12">
        <v>0</v>
      </c>
      <c r="K7265" s="12">
        <v>0</v>
      </c>
      <c r="L7265" s="12">
        <v>0</v>
      </c>
      <c r="M7265" s="12">
        <v>0</v>
      </c>
      <c r="N7265" s="12">
        <v>0</v>
      </c>
    </row>
    <row r="7266" spans="1:14">
      <c r="A7266" s="11" t="s">
        <v>1755</v>
      </c>
      <c r="B7266" s="12">
        <v>55</v>
      </c>
      <c r="C7266" s="12">
        <v>45</v>
      </c>
      <c r="D7266" s="12" t="s">
        <v>1753</v>
      </c>
      <c r="E7266" s="12">
        <v>20</v>
      </c>
      <c r="F7266" s="73">
        <v>5</v>
      </c>
      <c r="G7266" s="21">
        <v>15</v>
      </c>
      <c r="H7266" s="12">
        <v>0</v>
      </c>
      <c r="I7266" s="12">
        <v>246</v>
      </c>
      <c r="J7266" s="12">
        <v>0</v>
      </c>
      <c r="K7266" s="12">
        <v>0</v>
      </c>
      <c r="L7266" s="12">
        <v>0</v>
      </c>
      <c r="M7266" s="12">
        <v>0</v>
      </c>
      <c r="N7266" s="12">
        <v>0</v>
      </c>
    </row>
    <row r="7267" spans="1:14">
      <c r="A7267" s="11" t="s">
        <v>1755</v>
      </c>
      <c r="B7267" s="12">
        <v>55</v>
      </c>
      <c r="C7267" s="12">
        <v>45</v>
      </c>
      <c r="D7267" s="12" t="s">
        <v>1161</v>
      </c>
      <c r="E7267" s="12">
        <v>20</v>
      </c>
      <c r="F7267" s="73">
        <v>5</v>
      </c>
      <c r="G7267" s="21">
        <v>15</v>
      </c>
      <c r="H7267" s="12">
        <v>0</v>
      </c>
      <c r="I7267" s="12">
        <v>246</v>
      </c>
      <c r="J7267" s="12">
        <v>0</v>
      </c>
      <c r="K7267" s="12">
        <v>0</v>
      </c>
      <c r="L7267" s="12">
        <v>0</v>
      </c>
      <c r="M7267" s="12">
        <v>0</v>
      </c>
      <c r="N7267" s="12">
        <v>0</v>
      </c>
    </row>
    <row r="7268" spans="1:14">
      <c r="A7268" s="11" t="s">
        <v>1755</v>
      </c>
      <c r="B7268" s="12">
        <v>55</v>
      </c>
      <c r="C7268" s="12">
        <v>45</v>
      </c>
      <c r="D7268" s="12" t="s">
        <v>1750</v>
      </c>
      <c r="E7268" s="12">
        <v>20</v>
      </c>
      <c r="F7268" s="73">
        <v>5</v>
      </c>
      <c r="G7268" s="21">
        <v>15</v>
      </c>
      <c r="H7268" s="12">
        <v>0</v>
      </c>
      <c r="I7268" s="12">
        <v>246</v>
      </c>
      <c r="J7268" s="12">
        <v>0</v>
      </c>
      <c r="K7268" s="12">
        <v>0</v>
      </c>
      <c r="L7268" s="12">
        <v>0</v>
      </c>
      <c r="M7268" s="12">
        <v>0</v>
      </c>
      <c r="N7268" s="12">
        <v>0</v>
      </c>
    </row>
    <row r="7269" spans="1:14">
      <c r="A7269" s="11" t="s">
        <v>1755</v>
      </c>
      <c r="B7269" s="12">
        <v>90</v>
      </c>
      <c r="C7269" s="12">
        <v>60</v>
      </c>
      <c r="D7269" s="12" t="s">
        <v>1748</v>
      </c>
      <c r="E7269" s="12">
        <v>30</v>
      </c>
      <c r="F7269" s="73">
        <v>5</v>
      </c>
      <c r="G7269" s="21">
        <v>15</v>
      </c>
      <c r="H7269" s="12">
        <v>0</v>
      </c>
      <c r="I7269" s="12">
        <v>246</v>
      </c>
      <c r="J7269" s="12">
        <v>0</v>
      </c>
      <c r="K7269" s="12">
        <v>0</v>
      </c>
      <c r="L7269" s="12">
        <v>0</v>
      </c>
      <c r="M7269" s="12">
        <v>0</v>
      </c>
      <c r="N7269" s="12">
        <v>0</v>
      </c>
    </row>
    <row r="7270" spans="1:14">
      <c r="A7270" s="11" t="s">
        <v>1755</v>
      </c>
      <c r="B7270" s="12">
        <v>90</v>
      </c>
      <c r="C7270" s="12">
        <v>60</v>
      </c>
      <c r="D7270" s="12" t="s">
        <v>1749</v>
      </c>
      <c r="E7270" s="12">
        <v>30</v>
      </c>
      <c r="F7270" s="73">
        <v>5</v>
      </c>
      <c r="G7270" s="21">
        <v>15</v>
      </c>
      <c r="H7270" s="12">
        <v>0</v>
      </c>
      <c r="I7270" s="12">
        <v>246</v>
      </c>
      <c r="J7270" s="12">
        <v>0</v>
      </c>
      <c r="K7270" s="12">
        <v>0</v>
      </c>
      <c r="L7270" s="12">
        <v>0</v>
      </c>
      <c r="M7270" s="12">
        <v>0</v>
      </c>
      <c r="N7270" s="12">
        <v>0</v>
      </c>
    </row>
    <row r="7271" spans="1:14">
      <c r="A7271" s="11" t="s">
        <v>1755</v>
      </c>
      <c r="B7271" s="12">
        <v>90</v>
      </c>
      <c r="C7271" s="12">
        <v>60</v>
      </c>
      <c r="D7271" s="12" t="s">
        <v>1753</v>
      </c>
      <c r="E7271" s="12">
        <v>30</v>
      </c>
      <c r="F7271" s="73">
        <v>5</v>
      </c>
      <c r="G7271" s="21">
        <v>15</v>
      </c>
      <c r="H7271" s="12">
        <v>0</v>
      </c>
      <c r="I7271" s="12">
        <v>246</v>
      </c>
      <c r="J7271" s="12">
        <v>0</v>
      </c>
      <c r="K7271" s="12">
        <v>0</v>
      </c>
      <c r="L7271" s="12">
        <v>0</v>
      </c>
      <c r="M7271" s="12">
        <v>0</v>
      </c>
      <c r="N7271" s="12">
        <v>0</v>
      </c>
    </row>
    <row r="7272" spans="1:14">
      <c r="A7272" s="11" t="s">
        <v>1755</v>
      </c>
      <c r="B7272" s="12">
        <v>90</v>
      </c>
      <c r="C7272" s="12">
        <v>60</v>
      </c>
      <c r="D7272" s="12" t="s">
        <v>1161</v>
      </c>
      <c r="E7272" s="12">
        <v>30</v>
      </c>
      <c r="F7272" s="73">
        <v>5</v>
      </c>
      <c r="G7272" s="21">
        <v>15</v>
      </c>
      <c r="H7272" s="12">
        <v>0</v>
      </c>
      <c r="I7272" s="12">
        <v>246</v>
      </c>
      <c r="J7272" s="12">
        <v>0</v>
      </c>
      <c r="K7272" s="12">
        <v>0</v>
      </c>
      <c r="L7272" s="12">
        <v>0</v>
      </c>
      <c r="M7272" s="12">
        <v>0</v>
      </c>
      <c r="N7272" s="12">
        <v>0</v>
      </c>
    </row>
    <row r="7273" spans="1:14">
      <c r="A7273" s="11" t="s">
        <v>1755</v>
      </c>
      <c r="B7273" s="12">
        <v>90</v>
      </c>
      <c r="C7273" s="12">
        <v>60</v>
      </c>
      <c r="D7273" s="12" t="s">
        <v>1750</v>
      </c>
      <c r="E7273" s="12">
        <v>30</v>
      </c>
      <c r="F7273" s="73">
        <v>5</v>
      </c>
      <c r="G7273" s="21">
        <v>15</v>
      </c>
      <c r="H7273" s="12">
        <v>0</v>
      </c>
      <c r="I7273" s="12">
        <v>246</v>
      </c>
      <c r="J7273" s="12">
        <v>0</v>
      </c>
      <c r="K7273" s="12">
        <v>0</v>
      </c>
      <c r="L7273" s="12">
        <v>0</v>
      </c>
      <c r="M7273" s="12">
        <v>0</v>
      </c>
      <c r="N7273" s="12">
        <v>0</v>
      </c>
    </row>
    <row r="7274" spans="1:14">
      <c r="A7274" s="11" t="s">
        <v>1755</v>
      </c>
      <c r="B7274" s="12">
        <v>145</v>
      </c>
      <c r="C7274" s="12">
        <v>50</v>
      </c>
      <c r="D7274" s="12" t="s">
        <v>1748</v>
      </c>
      <c r="E7274" s="12">
        <v>30</v>
      </c>
      <c r="F7274" s="73">
        <v>5</v>
      </c>
      <c r="G7274" s="21">
        <v>15</v>
      </c>
      <c r="H7274" s="12">
        <v>0</v>
      </c>
      <c r="I7274" s="12">
        <v>246</v>
      </c>
      <c r="J7274" s="12">
        <v>0</v>
      </c>
      <c r="K7274" s="12">
        <v>0</v>
      </c>
      <c r="L7274" s="12">
        <v>0</v>
      </c>
      <c r="M7274" s="12">
        <v>0</v>
      </c>
      <c r="N7274" s="12">
        <v>0</v>
      </c>
    </row>
    <row r="7275" spans="1:14">
      <c r="A7275" s="11" t="s">
        <v>1755</v>
      </c>
      <c r="B7275" s="12">
        <v>145</v>
      </c>
      <c r="C7275" s="12">
        <v>50</v>
      </c>
      <c r="D7275" s="12" t="s">
        <v>1749</v>
      </c>
      <c r="E7275" s="12">
        <v>30</v>
      </c>
      <c r="F7275" s="73">
        <v>5</v>
      </c>
      <c r="G7275" s="21">
        <v>15</v>
      </c>
      <c r="H7275" s="12">
        <v>0</v>
      </c>
      <c r="I7275" s="12">
        <v>246</v>
      </c>
      <c r="J7275" s="12">
        <v>0</v>
      </c>
      <c r="K7275" s="12">
        <v>0</v>
      </c>
      <c r="L7275" s="12">
        <v>0</v>
      </c>
      <c r="M7275" s="12">
        <v>0</v>
      </c>
      <c r="N7275" s="12">
        <v>0</v>
      </c>
    </row>
    <row r="7276" spans="1:14">
      <c r="A7276" s="11" t="s">
        <v>1755</v>
      </c>
      <c r="B7276" s="12">
        <v>145</v>
      </c>
      <c r="C7276" s="12">
        <v>50</v>
      </c>
      <c r="D7276" s="12" t="s">
        <v>1753</v>
      </c>
      <c r="E7276" s="12">
        <v>30</v>
      </c>
      <c r="F7276" s="73">
        <v>5</v>
      </c>
      <c r="G7276" s="21">
        <v>15</v>
      </c>
      <c r="H7276" s="12">
        <v>0</v>
      </c>
      <c r="I7276" s="12">
        <v>246</v>
      </c>
      <c r="J7276" s="12">
        <v>0</v>
      </c>
      <c r="K7276" s="12">
        <v>0</v>
      </c>
      <c r="L7276" s="12">
        <v>0</v>
      </c>
      <c r="M7276" s="12">
        <v>0</v>
      </c>
      <c r="N7276" s="12">
        <v>0</v>
      </c>
    </row>
    <row r="7277" spans="1:14">
      <c r="A7277" s="11" t="s">
        <v>1755</v>
      </c>
      <c r="B7277" s="12">
        <v>145</v>
      </c>
      <c r="C7277" s="12">
        <v>50</v>
      </c>
      <c r="D7277" s="12" t="s">
        <v>1161</v>
      </c>
      <c r="E7277" s="12">
        <v>30</v>
      </c>
      <c r="F7277" s="73">
        <v>5</v>
      </c>
      <c r="G7277" s="21">
        <v>15</v>
      </c>
      <c r="H7277" s="12">
        <v>0</v>
      </c>
      <c r="I7277" s="12">
        <v>246</v>
      </c>
      <c r="J7277" s="12">
        <v>0</v>
      </c>
      <c r="K7277" s="12">
        <v>0</v>
      </c>
      <c r="L7277" s="12">
        <v>0</v>
      </c>
      <c r="M7277" s="12">
        <v>0</v>
      </c>
      <c r="N7277" s="12">
        <v>0</v>
      </c>
    </row>
    <row r="7278" spans="1:14">
      <c r="A7278" s="11" t="s">
        <v>1755</v>
      </c>
      <c r="B7278" s="12">
        <v>145</v>
      </c>
      <c r="C7278" s="12">
        <v>50</v>
      </c>
      <c r="D7278" s="12" t="s">
        <v>1750</v>
      </c>
      <c r="E7278" s="12">
        <v>30</v>
      </c>
      <c r="F7278" s="73">
        <v>5</v>
      </c>
      <c r="G7278" s="21">
        <v>15</v>
      </c>
      <c r="H7278" s="12">
        <v>0</v>
      </c>
      <c r="I7278" s="12">
        <v>246</v>
      </c>
      <c r="J7278" s="12">
        <v>0</v>
      </c>
      <c r="K7278" s="12">
        <v>0</v>
      </c>
      <c r="L7278" s="12">
        <v>0</v>
      </c>
      <c r="M7278" s="12">
        <v>0</v>
      </c>
      <c r="N7278" s="12">
        <v>0</v>
      </c>
    </row>
    <row r="7279" spans="1:14">
      <c r="A7279" s="11" t="s">
        <v>1755</v>
      </c>
      <c r="B7279" s="12">
        <v>70</v>
      </c>
      <c r="C7279" s="12">
        <v>160</v>
      </c>
      <c r="D7279" s="12" t="s">
        <v>1748</v>
      </c>
      <c r="E7279" s="12">
        <v>30</v>
      </c>
      <c r="F7279" s="73">
        <v>5</v>
      </c>
      <c r="G7279" s="21">
        <v>15</v>
      </c>
      <c r="H7279" s="12">
        <v>0</v>
      </c>
      <c r="I7279" s="12">
        <v>246</v>
      </c>
      <c r="J7279" s="12">
        <v>0</v>
      </c>
      <c r="K7279" s="12">
        <v>0</v>
      </c>
      <c r="L7279" s="12">
        <v>0</v>
      </c>
      <c r="M7279" s="12">
        <v>0</v>
      </c>
      <c r="N7279" s="12">
        <v>0</v>
      </c>
    </row>
    <row r="7280" spans="1:14">
      <c r="A7280" s="11" t="s">
        <v>1755</v>
      </c>
      <c r="B7280" s="12">
        <v>70</v>
      </c>
      <c r="C7280" s="12">
        <v>160</v>
      </c>
      <c r="D7280" s="12" t="s">
        <v>1749</v>
      </c>
      <c r="E7280" s="12">
        <v>30</v>
      </c>
      <c r="F7280" s="73">
        <v>5</v>
      </c>
      <c r="G7280" s="21">
        <v>15</v>
      </c>
      <c r="H7280" s="12">
        <v>0</v>
      </c>
      <c r="I7280" s="12">
        <v>246</v>
      </c>
      <c r="J7280" s="12">
        <v>0</v>
      </c>
      <c r="K7280" s="12">
        <v>0</v>
      </c>
      <c r="L7280" s="12">
        <v>0</v>
      </c>
      <c r="M7280" s="12">
        <v>0</v>
      </c>
      <c r="N7280" s="12">
        <v>0</v>
      </c>
    </row>
    <row r="7281" spans="1:14">
      <c r="A7281" s="11" t="s">
        <v>1755</v>
      </c>
      <c r="B7281" s="12">
        <v>70</v>
      </c>
      <c r="C7281" s="12">
        <v>160</v>
      </c>
      <c r="D7281" s="12" t="s">
        <v>1753</v>
      </c>
      <c r="E7281" s="12">
        <v>30</v>
      </c>
      <c r="F7281" s="73">
        <v>5</v>
      </c>
      <c r="G7281" s="21">
        <v>15</v>
      </c>
      <c r="H7281" s="12">
        <v>0</v>
      </c>
      <c r="I7281" s="12">
        <v>246</v>
      </c>
      <c r="J7281" s="12">
        <v>0</v>
      </c>
      <c r="K7281" s="12">
        <v>0</v>
      </c>
      <c r="L7281" s="12">
        <v>0</v>
      </c>
      <c r="M7281" s="12">
        <v>0</v>
      </c>
      <c r="N7281" s="12">
        <v>0</v>
      </c>
    </row>
    <row r="7282" spans="1:14">
      <c r="A7282" s="11" t="s">
        <v>1755</v>
      </c>
      <c r="B7282" s="12">
        <v>70</v>
      </c>
      <c r="C7282" s="12">
        <v>160</v>
      </c>
      <c r="D7282" s="12" t="s">
        <v>1161</v>
      </c>
      <c r="E7282" s="12">
        <v>30</v>
      </c>
      <c r="F7282" s="73">
        <v>5</v>
      </c>
      <c r="G7282" s="21">
        <v>15</v>
      </c>
      <c r="H7282" s="12">
        <v>0</v>
      </c>
      <c r="I7282" s="12">
        <v>246</v>
      </c>
      <c r="J7282" s="12">
        <v>0</v>
      </c>
      <c r="K7282" s="12">
        <v>0</v>
      </c>
      <c r="L7282" s="12">
        <v>0</v>
      </c>
      <c r="M7282" s="12">
        <v>0</v>
      </c>
      <c r="N7282" s="12">
        <v>0</v>
      </c>
    </row>
    <row r="7283" spans="1:14">
      <c r="A7283" s="11" t="s">
        <v>1755</v>
      </c>
      <c r="B7283" s="12">
        <v>70</v>
      </c>
      <c r="C7283" s="12">
        <v>160</v>
      </c>
      <c r="D7283" s="12" t="s">
        <v>1750</v>
      </c>
      <c r="E7283" s="12">
        <v>30</v>
      </c>
      <c r="F7283" s="73">
        <v>5</v>
      </c>
      <c r="G7283" s="21">
        <v>15</v>
      </c>
      <c r="H7283" s="12">
        <v>0</v>
      </c>
      <c r="I7283" s="12">
        <v>246</v>
      </c>
      <c r="J7283" s="12">
        <v>0</v>
      </c>
      <c r="K7283" s="12">
        <v>0</v>
      </c>
      <c r="L7283" s="12">
        <v>0</v>
      </c>
      <c r="M7283" s="12">
        <v>0</v>
      </c>
      <c r="N7283" s="12">
        <v>0</v>
      </c>
    </row>
    <row r="7284" spans="1:14">
      <c r="A7284" s="11" t="s">
        <v>1755</v>
      </c>
      <c r="B7284" s="12">
        <v>150</v>
      </c>
      <c r="C7284" s="12">
        <v>130</v>
      </c>
      <c r="D7284" s="12" t="s">
        <v>1748</v>
      </c>
      <c r="E7284" s="12">
        <v>30</v>
      </c>
      <c r="F7284" s="73">
        <v>5</v>
      </c>
      <c r="G7284" s="21">
        <v>15</v>
      </c>
      <c r="H7284" s="12">
        <v>0</v>
      </c>
      <c r="I7284" s="12">
        <v>246</v>
      </c>
      <c r="J7284" s="12">
        <v>0</v>
      </c>
      <c r="K7284" s="12">
        <v>0</v>
      </c>
      <c r="L7284" s="12">
        <v>0</v>
      </c>
      <c r="M7284" s="12">
        <v>0</v>
      </c>
      <c r="N7284" s="12">
        <v>0</v>
      </c>
    </row>
    <row r="7285" spans="1:14">
      <c r="A7285" s="11" t="s">
        <v>1755</v>
      </c>
      <c r="B7285" s="12">
        <v>150</v>
      </c>
      <c r="C7285" s="12">
        <v>130</v>
      </c>
      <c r="D7285" s="12" t="s">
        <v>1749</v>
      </c>
      <c r="E7285" s="12">
        <v>30</v>
      </c>
      <c r="F7285" s="73">
        <v>5</v>
      </c>
      <c r="G7285" s="21">
        <v>15</v>
      </c>
      <c r="H7285" s="12">
        <v>0</v>
      </c>
      <c r="I7285" s="12">
        <v>246</v>
      </c>
      <c r="J7285" s="12">
        <v>0</v>
      </c>
      <c r="K7285" s="12">
        <v>0</v>
      </c>
      <c r="L7285" s="12">
        <v>0</v>
      </c>
      <c r="M7285" s="12">
        <v>0</v>
      </c>
      <c r="N7285" s="12">
        <v>0</v>
      </c>
    </row>
    <row r="7286" spans="1:14">
      <c r="A7286" s="11" t="s">
        <v>1755</v>
      </c>
      <c r="B7286" s="12">
        <v>150</v>
      </c>
      <c r="C7286" s="12">
        <v>130</v>
      </c>
      <c r="D7286" s="12" t="s">
        <v>1753</v>
      </c>
      <c r="E7286" s="12">
        <v>30</v>
      </c>
      <c r="F7286" s="73">
        <v>5</v>
      </c>
      <c r="G7286" s="21">
        <v>15</v>
      </c>
      <c r="H7286" s="12">
        <v>0</v>
      </c>
      <c r="I7286" s="12">
        <v>246</v>
      </c>
      <c r="J7286" s="12">
        <v>0</v>
      </c>
      <c r="K7286" s="12">
        <v>0</v>
      </c>
      <c r="L7286" s="12">
        <v>0</v>
      </c>
      <c r="M7286" s="12">
        <v>0</v>
      </c>
      <c r="N7286" s="12">
        <v>0</v>
      </c>
    </row>
    <row r="7287" spans="1:14">
      <c r="A7287" s="11" t="s">
        <v>1755</v>
      </c>
      <c r="B7287" s="12">
        <v>150</v>
      </c>
      <c r="C7287" s="12">
        <v>130</v>
      </c>
      <c r="D7287" s="12" t="s">
        <v>1161</v>
      </c>
      <c r="E7287" s="12">
        <v>30</v>
      </c>
      <c r="F7287" s="73">
        <v>5</v>
      </c>
      <c r="G7287" s="21">
        <v>15</v>
      </c>
      <c r="H7287" s="12">
        <v>0</v>
      </c>
      <c r="I7287" s="12">
        <v>246</v>
      </c>
      <c r="J7287" s="12">
        <v>0</v>
      </c>
      <c r="K7287" s="12">
        <v>0</v>
      </c>
      <c r="L7287" s="12">
        <v>0</v>
      </c>
      <c r="M7287" s="12">
        <v>0</v>
      </c>
      <c r="N7287" s="12">
        <v>0</v>
      </c>
    </row>
    <row r="7288" spans="1:14">
      <c r="A7288" s="11" t="s">
        <v>1755</v>
      </c>
      <c r="B7288" s="12">
        <v>150</v>
      </c>
      <c r="C7288" s="12">
        <v>130</v>
      </c>
      <c r="D7288" s="12" t="s">
        <v>1750</v>
      </c>
      <c r="E7288" s="12">
        <v>30</v>
      </c>
      <c r="F7288" s="73">
        <v>5</v>
      </c>
      <c r="G7288" s="21">
        <v>15</v>
      </c>
      <c r="H7288" s="12">
        <v>0</v>
      </c>
      <c r="I7288" s="12">
        <v>246</v>
      </c>
      <c r="J7288" s="12">
        <v>0</v>
      </c>
      <c r="K7288" s="12">
        <v>0</v>
      </c>
      <c r="L7288" s="12">
        <v>0</v>
      </c>
      <c r="M7288" s="12">
        <v>0</v>
      </c>
      <c r="N7288" s="12">
        <v>0</v>
      </c>
    </row>
    <row r="7290" spans="1:14">
      <c r="A7290" s="11" t="s">
        <v>1756</v>
      </c>
    </row>
    <row r="7291" spans="1:14">
      <c r="A7291" s="11" t="s">
        <v>1757</v>
      </c>
      <c r="B7291" s="12">
        <v>200</v>
      </c>
      <c r="C7291" s="12">
        <v>150</v>
      </c>
      <c r="D7291" s="12" t="s">
        <v>1747</v>
      </c>
      <c r="E7291" s="12">
        <v>200</v>
      </c>
      <c r="F7291" s="73">
        <v>15</v>
      </c>
      <c r="G7291" s="73">
        <v>60</v>
      </c>
      <c r="H7291" s="12">
        <v>0</v>
      </c>
      <c r="I7291" s="12">
        <v>246</v>
      </c>
      <c r="J7291" s="12">
        <v>0</v>
      </c>
      <c r="K7291" s="12">
        <v>0</v>
      </c>
      <c r="L7291" s="12">
        <v>0</v>
      </c>
      <c r="M7291" s="12">
        <v>0</v>
      </c>
      <c r="N7291" s="12">
        <v>0</v>
      </c>
    </row>
    <row r="7292" spans="1:14">
      <c r="A7292" s="11" t="s">
        <v>1757</v>
      </c>
      <c r="B7292" s="12">
        <v>200</v>
      </c>
      <c r="C7292" s="12">
        <v>150</v>
      </c>
      <c r="D7292" s="12" t="s">
        <v>1153</v>
      </c>
      <c r="E7292" s="12">
        <v>200</v>
      </c>
      <c r="F7292" s="73">
        <v>2</v>
      </c>
      <c r="G7292" s="73">
        <v>60</v>
      </c>
      <c r="H7292" s="12">
        <v>0</v>
      </c>
      <c r="I7292" s="12">
        <v>246</v>
      </c>
      <c r="J7292" s="12">
        <v>0</v>
      </c>
      <c r="K7292" s="12">
        <v>0</v>
      </c>
      <c r="L7292" s="12">
        <v>0</v>
      </c>
      <c r="M7292" s="12">
        <v>0</v>
      </c>
      <c r="N7292" s="12">
        <v>0</v>
      </c>
    </row>
    <row r="7293" spans="1:14">
      <c r="A7293" s="11" t="s">
        <v>1757</v>
      </c>
      <c r="B7293" s="12">
        <v>200</v>
      </c>
      <c r="C7293" s="12">
        <v>150</v>
      </c>
      <c r="D7293" s="12" t="s">
        <v>1748</v>
      </c>
      <c r="E7293" s="12">
        <v>200</v>
      </c>
      <c r="F7293" s="73">
        <v>15</v>
      </c>
      <c r="G7293" s="73">
        <v>60</v>
      </c>
      <c r="H7293" s="12">
        <v>0</v>
      </c>
      <c r="I7293" s="12">
        <v>246</v>
      </c>
      <c r="J7293" s="12">
        <v>0</v>
      </c>
      <c r="K7293" s="12">
        <v>0</v>
      </c>
      <c r="L7293" s="12">
        <v>0</v>
      </c>
      <c r="M7293" s="12">
        <v>0</v>
      </c>
      <c r="N7293" s="12">
        <v>0</v>
      </c>
    </row>
    <row r="7294" spans="1:14">
      <c r="A7294" s="11" t="s">
        <v>1757</v>
      </c>
      <c r="B7294" s="12">
        <v>200</v>
      </c>
      <c r="C7294" s="12">
        <v>150</v>
      </c>
      <c r="D7294" s="12" t="s">
        <v>1155</v>
      </c>
      <c r="E7294" s="12">
        <v>200</v>
      </c>
      <c r="F7294" s="73">
        <v>2</v>
      </c>
      <c r="G7294" s="73">
        <v>60</v>
      </c>
      <c r="H7294" s="12">
        <v>0</v>
      </c>
      <c r="I7294" s="12">
        <v>246</v>
      </c>
      <c r="J7294" s="12">
        <v>0</v>
      </c>
      <c r="K7294" s="12">
        <v>0</v>
      </c>
      <c r="L7294" s="12">
        <v>0</v>
      </c>
      <c r="M7294" s="12">
        <v>0</v>
      </c>
      <c r="N7294" s="12">
        <v>0</v>
      </c>
    </row>
    <row r="7295" spans="1:14">
      <c r="A7295" s="11" t="s">
        <v>1757</v>
      </c>
      <c r="B7295" s="12">
        <v>200</v>
      </c>
      <c r="C7295" s="12">
        <v>150</v>
      </c>
      <c r="D7295" s="12" t="s">
        <v>1749</v>
      </c>
      <c r="E7295" s="12">
        <v>200</v>
      </c>
      <c r="F7295" s="73">
        <v>15</v>
      </c>
      <c r="G7295" s="73">
        <v>60</v>
      </c>
      <c r="H7295" s="12">
        <v>0</v>
      </c>
      <c r="I7295" s="12">
        <v>246</v>
      </c>
      <c r="J7295" s="12">
        <v>0</v>
      </c>
      <c r="K7295" s="12">
        <v>0</v>
      </c>
      <c r="L7295" s="12">
        <v>0</v>
      </c>
      <c r="M7295" s="12">
        <v>0</v>
      </c>
      <c r="N7295" s="12">
        <v>0</v>
      </c>
    </row>
    <row r="7296" spans="1:14">
      <c r="A7296" s="11" t="s">
        <v>1757</v>
      </c>
      <c r="B7296" s="12">
        <v>200</v>
      </c>
      <c r="C7296" s="12">
        <v>150</v>
      </c>
      <c r="D7296" s="12" t="s">
        <v>1157</v>
      </c>
      <c r="E7296" s="12">
        <v>200</v>
      </c>
      <c r="F7296" s="73">
        <v>2</v>
      </c>
      <c r="G7296" s="73">
        <v>60</v>
      </c>
      <c r="H7296" s="12">
        <v>0</v>
      </c>
      <c r="I7296" s="12">
        <v>246</v>
      </c>
      <c r="J7296" s="12">
        <v>0</v>
      </c>
      <c r="K7296" s="12">
        <v>0</v>
      </c>
      <c r="L7296" s="12">
        <v>0</v>
      </c>
      <c r="M7296" s="12">
        <v>0</v>
      </c>
      <c r="N7296" s="12">
        <v>0</v>
      </c>
    </row>
    <row r="7297" spans="1:14">
      <c r="A7297" s="11" t="s">
        <v>1757</v>
      </c>
      <c r="B7297" s="12">
        <v>200</v>
      </c>
      <c r="C7297" s="12">
        <v>150</v>
      </c>
      <c r="D7297" s="12" t="s">
        <v>1753</v>
      </c>
      <c r="E7297" s="12">
        <v>250</v>
      </c>
      <c r="F7297" s="73">
        <v>30</v>
      </c>
      <c r="G7297" s="73">
        <v>60</v>
      </c>
      <c r="H7297" s="12">
        <v>0</v>
      </c>
      <c r="I7297" s="12">
        <v>246</v>
      </c>
      <c r="J7297" s="12">
        <v>0</v>
      </c>
      <c r="K7297" s="12">
        <v>0</v>
      </c>
      <c r="L7297" s="12">
        <v>0</v>
      </c>
      <c r="M7297" s="12">
        <v>0</v>
      </c>
      <c r="N7297" s="12">
        <v>0</v>
      </c>
    </row>
    <row r="7298" spans="1:14">
      <c r="A7298" s="11" t="s">
        <v>1757</v>
      </c>
      <c r="B7298" s="12">
        <v>200</v>
      </c>
      <c r="C7298" s="12">
        <v>150</v>
      </c>
      <c r="D7298" s="12" t="s">
        <v>1161</v>
      </c>
      <c r="E7298" s="12">
        <v>250</v>
      </c>
      <c r="F7298" s="73">
        <v>30</v>
      </c>
      <c r="G7298" s="73">
        <v>60</v>
      </c>
      <c r="H7298" s="12">
        <v>0</v>
      </c>
      <c r="I7298" s="12">
        <v>246</v>
      </c>
      <c r="J7298" s="12">
        <v>0</v>
      </c>
      <c r="K7298" s="12">
        <v>0</v>
      </c>
      <c r="L7298" s="12">
        <v>0</v>
      </c>
      <c r="M7298" s="12">
        <v>0</v>
      </c>
      <c r="N7298" s="12">
        <v>0</v>
      </c>
    </row>
    <row r="7299" spans="1:14">
      <c r="A7299" s="11" t="s">
        <v>1757</v>
      </c>
      <c r="B7299" s="12">
        <v>200</v>
      </c>
      <c r="C7299" s="12">
        <v>150</v>
      </c>
      <c r="D7299" s="12" t="s">
        <v>1750</v>
      </c>
      <c r="E7299" s="12">
        <v>250</v>
      </c>
      <c r="F7299" s="73">
        <v>30</v>
      </c>
      <c r="G7299" s="73">
        <v>60</v>
      </c>
      <c r="H7299" s="12">
        <v>0</v>
      </c>
      <c r="I7299" s="12">
        <v>246</v>
      </c>
      <c r="J7299" s="12">
        <v>0</v>
      </c>
      <c r="K7299" s="12">
        <v>0</v>
      </c>
      <c r="L7299" s="12">
        <v>0</v>
      </c>
      <c r="M7299" s="12">
        <v>0</v>
      </c>
      <c r="N7299" s="12">
        <v>0</v>
      </c>
    </row>
    <row r="7300" spans="1:14">
      <c r="A7300" s="11" t="s">
        <v>1757</v>
      </c>
      <c r="B7300" s="12">
        <v>200</v>
      </c>
      <c r="C7300" s="12">
        <v>150</v>
      </c>
      <c r="D7300" s="12" t="s">
        <v>1159</v>
      </c>
      <c r="E7300" s="12">
        <v>250</v>
      </c>
      <c r="F7300" s="73">
        <v>2</v>
      </c>
      <c r="G7300" s="73">
        <v>60</v>
      </c>
      <c r="H7300" s="12">
        <v>0</v>
      </c>
      <c r="I7300" s="12">
        <v>246</v>
      </c>
      <c r="J7300" s="12">
        <v>0</v>
      </c>
      <c r="K7300" s="12">
        <v>0</v>
      </c>
      <c r="L7300" s="12">
        <v>0</v>
      </c>
      <c r="M7300" s="12">
        <v>0</v>
      </c>
      <c r="N7300" s="12">
        <v>0</v>
      </c>
    </row>
    <row r="7301" spans="1:14">
      <c r="A7301" s="11" t="s">
        <v>1757</v>
      </c>
      <c r="B7301" s="12">
        <v>200</v>
      </c>
      <c r="C7301" s="12">
        <v>150</v>
      </c>
      <c r="D7301" s="12" t="s">
        <v>1162</v>
      </c>
      <c r="E7301" s="12">
        <v>250</v>
      </c>
      <c r="F7301" s="73">
        <v>2</v>
      </c>
      <c r="G7301" s="73">
        <v>60</v>
      </c>
      <c r="H7301" s="12">
        <v>0</v>
      </c>
      <c r="I7301" s="12">
        <v>246</v>
      </c>
      <c r="J7301" s="12">
        <v>0</v>
      </c>
      <c r="K7301" s="12">
        <v>0</v>
      </c>
      <c r="L7301" s="12">
        <v>0</v>
      </c>
      <c r="M7301" s="12">
        <v>0</v>
      </c>
      <c r="N7301" s="12">
        <v>0</v>
      </c>
    </row>
    <row r="7302" spans="1:14">
      <c r="A7302" s="11" t="s">
        <v>1757</v>
      </c>
      <c r="B7302" s="12">
        <v>200</v>
      </c>
      <c r="C7302" s="12">
        <v>150</v>
      </c>
      <c r="D7302" s="12" t="s">
        <v>1165</v>
      </c>
      <c r="E7302" s="12">
        <v>250</v>
      </c>
      <c r="F7302" s="73">
        <v>2</v>
      </c>
      <c r="G7302" s="73">
        <v>60</v>
      </c>
      <c r="H7302" s="12">
        <v>0</v>
      </c>
      <c r="I7302" s="12">
        <v>246</v>
      </c>
      <c r="J7302" s="12">
        <v>0</v>
      </c>
      <c r="K7302" s="12">
        <v>0</v>
      </c>
      <c r="L7302" s="12">
        <v>0</v>
      </c>
      <c r="M7302" s="12">
        <v>0</v>
      </c>
      <c r="N7302" s="12">
        <v>0</v>
      </c>
    </row>
    <row r="7304" spans="1:14">
      <c r="A7304" s="11" t="s">
        <v>1757</v>
      </c>
      <c r="B7304" s="12">
        <v>98</v>
      </c>
      <c r="C7304" s="12">
        <v>48</v>
      </c>
      <c r="D7304" s="12" t="s">
        <v>1747</v>
      </c>
      <c r="E7304" s="12">
        <v>20</v>
      </c>
      <c r="F7304" s="73">
        <v>5</v>
      </c>
      <c r="G7304" s="21">
        <v>15</v>
      </c>
      <c r="H7304" s="12">
        <v>0</v>
      </c>
      <c r="I7304" s="12">
        <v>246</v>
      </c>
      <c r="J7304" s="12">
        <v>0</v>
      </c>
      <c r="K7304" s="12">
        <v>0</v>
      </c>
      <c r="L7304" s="12">
        <v>0</v>
      </c>
      <c r="M7304" s="12">
        <v>0</v>
      </c>
      <c r="N7304" s="12">
        <v>0</v>
      </c>
    </row>
    <row r="7305" spans="1:14">
      <c r="A7305" s="11" t="s">
        <v>1757</v>
      </c>
      <c r="B7305" s="12">
        <v>98</v>
      </c>
      <c r="C7305" s="12">
        <v>48</v>
      </c>
      <c r="D7305" s="12" t="s">
        <v>1154</v>
      </c>
      <c r="E7305" s="12">
        <v>20</v>
      </c>
      <c r="F7305" s="73">
        <v>5</v>
      </c>
      <c r="G7305" s="21">
        <v>15</v>
      </c>
      <c r="H7305" s="12">
        <v>0</v>
      </c>
      <c r="I7305" s="12">
        <v>246</v>
      </c>
      <c r="J7305" s="12">
        <v>0</v>
      </c>
      <c r="K7305" s="12">
        <v>0</v>
      </c>
      <c r="L7305" s="12">
        <v>0</v>
      </c>
      <c r="M7305" s="12">
        <v>0</v>
      </c>
      <c r="N7305" s="12">
        <v>0</v>
      </c>
    </row>
    <row r="7306" spans="1:14">
      <c r="A7306" s="11" t="s">
        <v>1757</v>
      </c>
      <c r="B7306" s="12">
        <v>98</v>
      </c>
      <c r="C7306" s="12">
        <v>48</v>
      </c>
      <c r="D7306" s="12" t="s">
        <v>1749</v>
      </c>
      <c r="E7306" s="12">
        <v>20</v>
      </c>
      <c r="F7306" s="73">
        <v>5</v>
      </c>
      <c r="G7306" s="21">
        <v>15</v>
      </c>
      <c r="H7306" s="12">
        <v>0</v>
      </c>
      <c r="I7306" s="12">
        <v>246</v>
      </c>
      <c r="J7306" s="12">
        <v>0</v>
      </c>
      <c r="K7306" s="12">
        <v>0</v>
      </c>
      <c r="L7306" s="12">
        <v>0</v>
      </c>
      <c r="M7306" s="12">
        <v>0</v>
      </c>
      <c r="N7306" s="12">
        <v>0</v>
      </c>
    </row>
    <row r="7307" spans="1:14">
      <c r="A7307" s="11" t="s">
        <v>1757</v>
      </c>
      <c r="B7307" s="12">
        <v>98</v>
      </c>
      <c r="C7307" s="12">
        <v>48</v>
      </c>
      <c r="D7307" s="12" t="s">
        <v>1753</v>
      </c>
      <c r="E7307" s="12">
        <v>20</v>
      </c>
      <c r="F7307" s="73">
        <v>5</v>
      </c>
      <c r="G7307" s="21">
        <v>15</v>
      </c>
      <c r="H7307" s="12">
        <v>0</v>
      </c>
      <c r="I7307" s="12">
        <v>246</v>
      </c>
      <c r="J7307" s="12">
        <v>0</v>
      </c>
      <c r="K7307" s="12">
        <v>0</v>
      </c>
      <c r="L7307" s="12">
        <v>0</v>
      </c>
      <c r="M7307" s="12">
        <v>0</v>
      </c>
      <c r="N7307" s="12">
        <v>0</v>
      </c>
    </row>
    <row r="7308" spans="1:14">
      <c r="A7308" s="11" t="s">
        <v>1757</v>
      </c>
      <c r="B7308" s="12">
        <v>98</v>
      </c>
      <c r="C7308" s="12">
        <v>48</v>
      </c>
      <c r="D7308" s="12" t="s">
        <v>1161</v>
      </c>
      <c r="E7308" s="12">
        <v>20</v>
      </c>
      <c r="F7308" s="73">
        <v>5</v>
      </c>
      <c r="G7308" s="21">
        <v>15</v>
      </c>
      <c r="H7308" s="12">
        <v>0</v>
      </c>
      <c r="I7308" s="12">
        <v>246</v>
      </c>
      <c r="J7308" s="12">
        <v>0</v>
      </c>
      <c r="K7308" s="12">
        <v>0</v>
      </c>
      <c r="L7308" s="12">
        <v>0</v>
      </c>
      <c r="M7308" s="12">
        <v>0</v>
      </c>
      <c r="N7308" s="12">
        <v>0</v>
      </c>
    </row>
    <row r="7309" spans="1:14">
      <c r="A7309" s="11" t="s">
        <v>1757</v>
      </c>
      <c r="B7309" s="12">
        <v>98</v>
      </c>
      <c r="C7309" s="12">
        <v>48</v>
      </c>
      <c r="D7309" s="12" t="s">
        <v>1750</v>
      </c>
      <c r="E7309" s="12">
        <v>20</v>
      </c>
      <c r="F7309" s="73">
        <v>5</v>
      </c>
      <c r="G7309" s="21">
        <v>15</v>
      </c>
      <c r="H7309" s="12">
        <v>0</v>
      </c>
      <c r="I7309" s="12">
        <v>246</v>
      </c>
      <c r="J7309" s="12">
        <v>0</v>
      </c>
      <c r="K7309" s="12">
        <v>0</v>
      </c>
      <c r="L7309" s="12">
        <v>0</v>
      </c>
      <c r="M7309" s="12">
        <v>0</v>
      </c>
      <c r="N7309" s="12">
        <v>0</v>
      </c>
    </row>
    <row r="7310" spans="1:14">
      <c r="A7310" s="11" t="s">
        <v>1757</v>
      </c>
      <c r="B7310" s="12">
        <v>200</v>
      </c>
      <c r="C7310" s="12">
        <v>100</v>
      </c>
      <c r="D7310" s="12" t="s">
        <v>1747</v>
      </c>
      <c r="E7310" s="12">
        <v>20</v>
      </c>
      <c r="F7310" s="73">
        <v>5</v>
      </c>
      <c r="G7310" s="21">
        <v>15</v>
      </c>
      <c r="H7310" s="12">
        <v>0</v>
      </c>
      <c r="I7310" s="12">
        <v>246</v>
      </c>
      <c r="J7310" s="12">
        <v>0</v>
      </c>
      <c r="K7310" s="12">
        <v>0</v>
      </c>
      <c r="L7310" s="12">
        <v>0</v>
      </c>
      <c r="M7310" s="12">
        <v>0</v>
      </c>
      <c r="N7310" s="12">
        <v>0</v>
      </c>
    </row>
    <row r="7311" spans="1:14">
      <c r="A7311" s="11" t="s">
        <v>1757</v>
      </c>
      <c r="B7311" s="12">
        <v>200</v>
      </c>
      <c r="C7311" s="12">
        <v>100</v>
      </c>
      <c r="D7311" s="12" t="s">
        <v>1154</v>
      </c>
      <c r="E7311" s="12">
        <v>20</v>
      </c>
      <c r="F7311" s="73">
        <v>5</v>
      </c>
      <c r="G7311" s="21">
        <v>15</v>
      </c>
      <c r="H7311" s="12">
        <v>0</v>
      </c>
      <c r="I7311" s="12">
        <v>246</v>
      </c>
      <c r="J7311" s="12">
        <v>0</v>
      </c>
      <c r="K7311" s="12">
        <v>0</v>
      </c>
      <c r="L7311" s="12">
        <v>0</v>
      </c>
      <c r="M7311" s="12">
        <v>0</v>
      </c>
      <c r="N7311" s="12">
        <v>0</v>
      </c>
    </row>
    <row r="7312" spans="1:14">
      <c r="A7312" s="11" t="s">
        <v>1757</v>
      </c>
      <c r="B7312" s="12">
        <v>200</v>
      </c>
      <c r="C7312" s="12">
        <v>100</v>
      </c>
      <c r="D7312" s="12" t="s">
        <v>1749</v>
      </c>
      <c r="E7312" s="12">
        <v>20</v>
      </c>
      <c r="F7312" s="73">
        <v>5</v>
      </c>
      <c r="G7312" s="21">
        <v>15</v>
      </c>
      <c r="H7312" s="12">
        <v>0</v>
      </c>
      <c r="I7312" s="12">
        <v>246</v>
      </c>
      <c r="J7312" s="12">
        <v>0</v>
      </c>
      <c r="K7312" s="12">
        <v>0</v>
      </c>
      <c r="L7312" s="12">
        <v>0</v>
      </c>
      <c r="M7312" s="12">
        <v>0</v>
      </c>
      <c r="N7312" s="12">
        <v>0</v>
      </c>
    </row>
    <row r="7313" spans="1:14">
      <c r="A7313" s="11" t="s">
        <v>1757</v>
      </c>
      <c r="B7313" s="12">
        <v>200</v>
      </c>
      <c r="C7313" s="12">
        <v>100</v>
      </c>
      <c r="D7313" s="12" t="s">
        <v>1753</v>
      </c>
      <c r="E7313" s="12">
        <v>20</v>
      </c>
      <c r="F7313" s="73">
        <v>5</v>
      </c>
      <c r="G7313" s="21">
        <v>15</v>
      </c>
      <c r="H7313" s="12">
        <v>0</v>
      </c>
      <c r="I7313" s="12">
        <v>246</v>
      </c>
      <c r="J7313" s="12">
        <v>0</v>
      </c>
      <c r="K7313" s="12">
        <v>0</v>
      </c>
      <c r="L7313" s="12">
        <v>0</v>
      </c>
      <c r="M7313" s="12">
        <v>0</v>
      </c>
      <c r="N7313" s="12">
        <v>0</v>
      </c>
    </row>
    <row r="7314" spans="1:14">
      <c r="A7314" s="11" t="s">
        <v>1757</v>
      </c>
      <c r="B7314" s="12">
        <v>200</v>
      </c>
      <c r="C7314" s="12">
        <v>100</v>
      </c>
      <c r="D7314" s="12" t="s">
        <v>1161</v>
      </c>
      <c r="E7314" s="12">
        <v>20</v>
      </c>
      <c r="F7314" s="73">
        <v>5</v>
      </c>
      <c r="G7314" s="21">
        <v>15</v>
      </c>
      <c r="H7314" s="12">
        <v>0</v>
      </c>
      <c r="I7314" s="12">
        <v>246</v>
      </c>
      <c r="J7314" s="12">
        <v>0</v>
      </c>
      <c r="K7314" s="12">
        <v>0</v>
      </c>
      <c r="L7314" s="12">
        <v>0</v>
      </c>
      <c r="M7314" s="12">
        <v>0</v>
      </c>
      <c r="N7314" s="12">
        <v>0</v>
      </c>
    </row>
    <row r="7315" spans="1:14">
      <c r="A7315" s="11" t="s">
        <v>1757</v>
      </c>
      <c r="B7315" s="12">
        <v>200</v>
      </c>
      <c r="C7315" s="12">
        <v>100</v>
      </c>
      <c r="D7315" s="12" t="s">
        <v>1750</v>
      </c>
      <c r="E7315" s="12">
        <v>20</v>
      </c>
      <c r="F7315" s="73">
        <v>5</v>
      </c>
      <c r="G7315" s="21">
        <v>15</v>
      </c>
      <c r="H7315" s="12">
        <v>0</v>
      </c>
      <c r="I7315" s="12">
        <v>246</v>
      </c>
      <c r="J7315" s="12">
        <v>0</v>
      </c>
      <c r="K7315" s="12">
        <v>0</v>
      </c>
      <c r="L7315" s="12">
        <v>0</v>
      </c>
      <c r="M7315" s="12">
        <v>0</v>
      </c>
      <c r="N7315" s="12">
        <v>0</v>
      </c>
    </row>
    <row r="7316" spans="1:14">
      <c r="A7316" s="11" t="s">
        <v>1757</v>
      </c>
      <c r="B7316" s="12">
        <v>110</v>
      </c>
      <c r="C7316" s="12">
        <v>130</v>
      </c>
      <c r="D7316" s="12" t="s">
        <v>1747</v>
      </c>
      <c r="E7316" s="12">
        <v>20</v>
      </c>
      <c r="F7316" s="73">
        <v>5</v>
      </c>
      <c r="G7316" s="21">
        <v>15</v>
      </c>
      <c r="H7316" s="12">
        <v>0</v>
      </c>
      <c r="I7316" s="12">
        <v>246</v>
      </c>
      <c r="J7316" s="12">
        <v>0</v>
      </c>
      <c r="K7316" s="12">
        <v>0</v>
      </c>
      <c r="L7316" s="12">
        <v>0</v>
      </c>
      <c r="M7316" s="12">
        <v>0</v>
      </c>
      <c r="N7316" s="12">
        <v>0</v>
      </c>
    </row>
    <row r="7317" spans="1:14">
      <c r="A7317" s="11" t="s">
        <v>1757</v>
      </c>
      <c r="B7317" s="12">
        <v>110</v>
      </c>
      <c r="C7317" s="12">
        <v>130</v>
      </c>
      <c r="D7317" s="12" t="s">
        <v>1154</v>
      </c>
      <c r="E7317" s="12">
        <v>20</v>
      </c>
      <c r="F7317" s="73">
        <v>5</v>
      </c>
      <c r="G7317" s="21">
        <v>15</v>
      </c>
      <c r="H7317" s="12">
        <v>0</v>
      </c>
      <c r="I7317" s="12">
        <v>246</v>
      </c>
      <c r="J7317" s="12">
        <v>0</v>
      </c>
      <c r="K7317" s="12">
        <v>0</v>
      </c>
      <c r="L7317" s="12">
        <v>0</v>
      </c>
      <c r="M7317" s="12">
        <v>0</v>
      </c>
      <c r="N7317" s="12">
        <v>0</v>
      </c>
    </row>
    <row r="7318" spans="1:14">
      <c r="A7318" s="11" t="s">
        <v>1757</v>
      </c>
      <c r="B7318" s="12">
        <v>110</v>
      </c>
      <c r="C7318" s="12">
        <v>130</v>
      </c>
      <c r="D7318" s="12" t="s">
        <v>1749</v>
      </c>
      <c r="E7318" s="12">
        <v>20</v>
      </c>
      <c r="F7318" s="73">
        <v>5</v>
      </c>
      <c r="G7318" s="21">
        <v>15</v>
      </c>
      <c r="H7318" s="12">
        <v>0</v>
      </c>
      <c r="I7318" s="12">
        <v>246</v>
      </c>
      <c r="J7318" s="12">
        <v>0</v>
      </c>
      <c r="K7318" s="12">
        <v>0</v>
      </c>
      <c r="L7318" s="12">
        <v>0</v>
      </c>
      <c r="M7318" s="12">
        <v>0</v>
      </c>
      <c r="N7318" s="12">
        <v>0</v>
      </c>
    </row>
    <row r="7319" spans="1:14">
      <c r="A7319" s="11" t="s">
        <v>1757</v>
      </c>
      <c r="B7319" s="12">
        <v>110</v>
      </c>
      <c r="C7319" s="12">
        <v>130</v>
      </c>
      <c r="D7319" s="12" t="s">
        <v>1753</v>
      </c>
      <c r="E7319" s="12">
        <v>20</v>
      </c>
      <c r="F7319" s="73">
        <v>5</v>
      </c>
      <c r="G7319" s="21">
        <v>15</v>
      </c>
      <c r="H7319" s="12">
        <v>0</v>
      </c>
      <c r="I7319" s="12">
        <v>246</v>
      </c>
      <c r="J7319" s="12">
        <v>0</v>
      </c>
      <c r="K7319" s="12">
        <v>0</v>
      </c>
      <c r="L7319" s="12">
        <v>0</v>
      </c>
      <c r="M7319" s="12">
        <v>0</v>
      </c>
      <c r="N7319" s="12">
        <v>0</v>
      </c>
    </row>
    <row r="7320" spans="1:14">
      <c r="A7320" s="11" t="s">
        <v>1757</v>
      </c>
      <c r="B7320" s="12">
        <v>110</v>
      </c>
      <c r="C7320" s="12">
        <v>130</v>
      </c>
      <c r="D7320" s="12" t="s">
        <v>1161</v>
      </c>
      <c r="E7320" s="12">
        <v>20</v>
      </c>
      <c r="F7320" s="73">
        <v>5</v>
      </c>
      <c r="G7320" s="21">
        <v>15</v>
      </c>
      <c r="H7320" s="12">
        <v>0</v>
      </c>
      <c r="I7320" s="12">
        <v>246</v>
      </c>
      <c r="J7320" s="12">
        <v>0</v>
      </c>
      <c r="K7320" s="12">
        <v>0</v>
      </c>
      <c r="L7320" s="12">
        <v>0</v>
      </c>
      <c r="M7320" s="12">
        <v>0</v>
      </c>
      <c r="N7320" s="12">
        <v>0</v>
      </c>
    </row>
    <row r="7321" spans="1:14">
      <c r="A7321" s="11" t="s">
        <v>1757</v>
      </c>
      <c r="B7321" s="12">
        <v>110</v>
      </c>
      <c r="C7321" s="12">
        <v>130</v>
      </c>
      <c r="D7321" s="12" t="s">
        <v>1750</v>
      </c>
      <c r="E7321" s="12">
        <v>20</v>
      </c>
      <c r="F7321" s="73">
        <v>5</v>
      </c>
      <c r="G7321" s="21">
        <v>15</v>
      </c>
      <c r="H7321" s="12">
        <v>0</v>
      </c>
      <c r="I7321" s="12">
        <v>246</v>
      </c>
      <c r="J7321" s="12">
        <v>0</v>
      </c>
      <c r="K7321" s="12">
        <v>0</v>
      </c>
      <c r="L7321" s="12">
        <v>0</v>
      </c>
      <c r="M7321" s="12">
        <v>0</v>
      </c>
      <c r="N7321" s="12">
        <v>0</v>
      </c>
    </row>
    <row r="7322" spans="1:14">
      <c r="A7322" s="11" t="s">
        <v>1757</v>
      </c>
      <c r="B7322" s="12">
        <v>140</v>
      </c>
      <c r="C7322" s="12">
        <v>150</v>
      </c>
      <c r="D7322" s="12" t="s">
        <v>1747</v>
      </c>
      <c r="E7322" s="12">
        <v>20</v>
      </c>
      <c r="F7322" s="73">
        <v>5</v>
      </c>
      <c r="G7322" s="21">
        <v>15</v>
      </c>
      <c r="H7322" s="12">
        <v>0</v>
      </c>
      <c r="I7322" s="12">
        <v>246</v>
      </c>
      <c r="J7322" s="12">
        <v>0</v>
      </c>
      <c r="K7322" s="12">
        <v>0</v>
      </c>
      <c r="L7322" s="12">
        <v>0</v>
      </c>
      <c r="M7322" s="12">
        <v>0</v>
      </c>
      <c r="N7322" s="12">
        <v>0</v>
      </c>
    </row>
    <row r="7323" spans="1:14">
      <c r="A7323" s="11" t="s">
        <v>1757</v>
      </c>
      <c r="B7323" s="12">
        <v>140</v>
      </c>
      <c r="C7323" s="12">
        <v>150</v>
      </c>
      <c r="D7323" s="12" t="s">
        <v>1154</v>
      </c>
      <c r="E7323" s="12">
        <v>20</v>
      </c>
      <c r="F7323" s="73">
        <v>5</v>
      </c>
      <c r="G7323" s="21">
        <v>15</v>
      </c>
      <c r="H7323" s="12">
        <v>0</v>
      </c>
      <c r="I7323" s="12">
        <v>246</v>
      </c>
      <c r="J7323" s="12">
        <v>0</v>
      </c>
      <c r="K7323" s="12">
        <v>0</v>
      </c>
      <c r="L7323" s="12">
        <v>0</v>
      </c>
      <c r="M7323" s="12">
        <v>0</v>
      </c>
      <c r="N7323" s="12">
        <v>0</v>
      </c>
    </row>
    <row r="7324" spans="1:14">
      <c r="A7324" s="11" t="s">
        <v>1757</v>
      </c>
      <c r="B7324" s="12">
        <v>140</v>
      </c>
      <c r="C7324" s="12">
        <v>150</v>
      </c>
      <c r="D7324" s="12" t="s">
        <v>1749</v>
      </c>
      <c r="E7324" s="12">
        <v>20</v>
      </c>
      <c r="F7324" s="73">
        <v>5</v>
      </c>
      <c r="G7324" s="21">
        <v>15</v>
      </c>
      <c r="H7324" s="12">
        <v>0</v>
      </c>
      <c r="I7324" s="12">
        <v>246</v>
      </c>
      <c r="J7324" s="12">
        <v>0</v>
      </c>
      <c r="K7324" s="12">
        <v>0</v>
      </c>
      <c r="L7324" s="12">
        <v>0</v>
      </c>
      <c r="M7324" s="12">
        <v>0</v>
      </c>
      <c r="N7324" s="12">
        <v>0</v>
      </c>
    </row>
    <row r="7325" spans="1:14">
      <c r="A7325" s="11" t="s">
        <v>1757</v>
      </c>
      <c r="B7325" s="12">
        <v>140</v>
      </c>
      <c r="C7325" s="12">
        <v>150</v>
      </c>
      <c r="D7325" s="12" t="s">
        <v>1753</v>
      </c>
      <c r="E7325" s="12">
        <v>20</v>
      </c>
      <c r="F7325" s="73">
        <v>5</v>
      </c>
      <c r="G7325" s="21">
        <v>15</v>
      </c>
      <c r="H7325" s="12">
        <v>0</v>
      </c>
      <c r="I7325" s="12">
        <v>246</v>
      </c>
      <c r="J7325" s="12">
        <v>0</v>
      </c>
      <c r="K7325" s="12">
        <v>0</v>
      </c>
      <c r="L7325" s="12">
        <v>0</v>
      </c>
      <c r="M7325" s="12">
        <v>0</v>
      </c>
      <c r="N7325" s="12">
        <v>0</v>
      </c>
    </row>
    <row r="7326" spans="1:14">
      <c r="A7326" s="11" t="s">
        <v>1757</v>
      </c>
      <c r="B7326" s="12">
        <v>140</v>
      </c>
      <c r="C7326" s="12">
        <v>150</v>
      </c>
      <c r="D7326" s="12" t="s">
        <v>1161</v>
      </c>
      <c r="E7326" s="12">
        <v>20</v>
      </c>
      <c r="F7326" s="73">
        <v>5</v>
      </c>
      <c r="G7326" s="21">
        <v>15</v>
      </c>
      <c r="H7326" s="12">
        <v>0</v>
      </c>
      <c r="I7326" s="12">
        <v>246</v>
      </c>
      <c r="J7326" s="12">
        <v>0</v>
      </c>
      <c r="K7326" s="12">
        <v>0</v>
      </c>
      <c r="L7326" s="12">
        <v>0</v>
      </c>
      <c r="M7326" s="12">
        <v>0</v>
      </c>
      <c r="N7326" s="12">
        <v>0</v>
      </c>
    </row>
    <row r="7327" spans="1:14">
      <c r="A7327" s="11" t="s">
        <v>1757</v>
      </c>
      <c r="B7327" s="12">
        <v>140</v>
      </c>
      <c r="C7327" s="12">
        <v>150</v>
      </c>
      <c r="D7327" s="12" t="s">
        <v>1750</v>
      </c>
      <c r="E7327" s="12">
        <v>20</v>
      </c>
      <c r="F7327" s="73">
        <v>5</v>
      </c>
      <c r="G7327" s="21">
        <v>15</v>
      </c>
      <c r="H7327" s="12">
        <v>0</v>
      </c>
      <c r="I7327" s="12">
        <v>246</v>
      </c>
      <c r="J7327" s="12">
        <v>0</v>
      </c>
      <c r="K7327" s="12">
        <v>0</v>
      </c>
      <c r="L7327" s="12">
        <v>0</v>
      </c>
      <c r="M7327" s="12">
        <v>0</v>
      </c>
      <c r="N7327" s="12">
        <v>0</v>
      </c>
    </row>
    <row r="7328" spans="1:14">
      <c r="A7328" s="11" t="s">
        <v>1757</v>
      </c>
      <c r="B7328" s="12">
        <v>100</v>
      </c>
      <c r="C7328" s="12">
        <v>160</v>
      </c>
      <c r="D7328" s="12" t="s">
        <v>1747</v>
      </c>
      <c r="E7328" s="12">
        <v>20</v>
      </c>
      <c r="F7328" s="73">
        <v>5</v>
      </c>
      <c r="G7328" s="21">
        <v>15</v>
      </c>
      <c r="H7328" s="12">
        <v>0</v>
      </c>
      <c r="I7328" s="12">
        <v>246</v>
      </c>
      <c r="J7328" s="12">
        <v>0</v>
      </c>
      <c r="K7328" s="12">
        <v>0</v>
      </c>
      <c r="L7328" s="12">
        <v>0</v>
      </c>
      <c r="M7328" s="12">
        <v>0</v>
      </c>
      <c r="N7328" s="12">
        <v>0</v>
      </c>
    </row>
    <row r="7329" spans="1:14">
      <c r="A7329" s="11" t="s">
        <v>1757</v>
      </c>
      <c r="B7329" s="12">
        <v>100</v>
      </c>
      <c r="C7329" s="12">
        <v>160</v>
      </c>
      <c r="D7329" s="12" t="s">
        <v>1154</v>
      </c>
      <c r="E7329" s="12">
        <v>20</v>
      </c>
      <c r="F7329" s="73">
        <v>5</v>
      </c>
      <c r="G7329" s="21">
        <v>15</v>
      </c>
      <c r="H7329" s="12">
        <v>0</v>
      </c>
      <c r="I7329" s="12">
        <v>246</v>
      </c>
      <c r="J7329" s="12">
        <v>0</v>
      </c>
      <c r="K7329" s="12">
        <v>0</v>
      </c>
      <c r="L7329" s="12">
        <v>0</v>
      </c>
      <c r="M7329" s="12">
        <v>0</v>
      </c>
      <c r="N7329" s="12">
        <v>0</v>
      </c>
    </row>
    <row r="7330" spans="1:14">
      <c r="A7330" s="11" t="s">
        <v>1757</v>
      </c>
      <c r="B7330" s="12">
        <v>100</v>
      </c>
      <c r="C7330" s="12">
        <v>160</v>
      </c>
      <c r="D7330" s="12" t="s">
        <v>1749</v>
      </c>
      <c r="E7330" s="12">
        <v>20</v>
      </c>
      <c r="F7330" s="73">
        <v>5</v>
      </c>
      <c r="G7330" s="21">
        <v>15</v>
      </c>
      <c r="H7330" s="12">
        <v>0</v>
      </c>
      <c r="I7330" s="12">
        <v>246</v>
      </c>
      <c r="J7330" s="12">
        <v>0</v>
      </c>
      <c r="K7330" s="12">
        <v>0</v>
      </c>
      <c r="L7330" s="12">
        <v>0</v>
      </c>
      <c r="M7330" s="12">
        <v>0</v>
      </c>
      <c r="N7330" s="12">
        <v>0</v>
      </c>
    </row>
    <row r="7331" spans="1:14">
      <c r="A7331" s="11" t="s">
        <v>1757</v>
      </c>
      <c r="B7331" s="12">
        <v>100</v>
      </c>
      <c r="C7331" s="12">
        <v>160</v>
      </c>
      <c r="D7331" s="12" t="s">
        <v>1753</v>
      </c>
      <c r="E7331" s="12">
        <v>20</v>
      </c>
      <c r="F7331" s="73">
        <v>5</v>
      </c>
      <c r="G7331" s="21">
        <v>15</v>
      </c>
      <c r="H7331" s="12">
        <v>0</v>
      </c>
      <c r="I7331" s="12">
        <v>246</v>
      </c>
      <c r="J7331" s="12">
        <v>0</v>
      </c>
      <c r="K7331" s="12">
        <v>0</v>
      </c>
      <c r="L7331" s="12">
        <v>0</v>
      </c>
      <c r="M7331" s="12">
        <v>0</v>
      </c>
      <c r="N7331" s="12">
        <v>0</v>
      </c>
    </row>
    <row r="7332" spans="1:14">
      <c r="A7332" s="11" t="s">
        <v>1757</v>
      </c>
      <c r="B7332" s="12">
        <v>100</v>
      </c>
      <c r="C7332" s="12">
        <v>160</v>
      </c>
      <c r="D7332" s="12" t="s">
        <v>1161</v>
      </c>
      <c r="E7332" s="12">
        <v>20</v>
      </c>
      <c r="F7332" s="73">
        <v>5</v>
      </c>
      <c r="G7332" s="21">
        <v>15</v>
      </c>
      <c r="H7332" s="12">
        <v>0</v>
      </c>
      <c r="I7332" s="12">
        <v>246</v>
      </c>
      <c r="J7332" s="12">
        <v>0</v>
      </c>
      <c r="K7332" s="12">
        <v>0</v>
      </c>
      <c r="L7332" s="12">
        <v>0</v>
      </c>
      <c r="M7332" s="12">
        <v>0</v>
      </c>
      <c r="N7332" s="12">
        <v>0</v>
      </c>
    </row>
    <row r="7333" spans="1:14">
      <c r="A7333" s="11" t="s">
        <v>1757</v>
      </c>
      <c r="B7333" s="12">
        <v>100</v>
      </c>
      <c r="C7333" s="12">
        <v>160</v>
      </c>
      <c r="D7333" s="12" t="s">
        <v>1750</v>
      </c>
      <c r="E7333" s="12">
        <v>20</v>
      </c>
      <c r="F7333" s="73">
        <v>5</v>
      </c>
      <c r="G7333" s="21">
        <v>15</v>
      </c>
      <c r="H7333" s="12">
        <v>0</v>
      </c>
      <c r="I7333" s="12">
        <v>246</v>
      </c>
      <c r="J7333" s="12">
        <v>0</v>
      </c>
      <c r="K7333" s="12">
        <v>0</v>
      </c>
      <c r="L7333" s="12">
        <v>0</v>
      </c>
      <c r="M7333" s="12">
        <v>0</v>
      </c>
      <c r="N7333" s="12">
        <v>0</v>
      </c>
    </row>
    <row r="7334" spans="1:14">
      <c r="A7334" s="11" t="s">
        <v>1757</v>
      </c>
      <c r="B7334" s="12">
        <v>110</v>
      </c>
      <c r="C7334" s="12">
        <v>220</v>
      </c>
      <c r="D7334" s="12" t="s">
        <v>1747</v>
      </c>
      <c r="E7334" s="12">
        <v>20</v>
      </c>
      <c r="F7334" s="73">
        <v>5</v>
      </c>
      <c r="G7334" s="21">
        <v>15</v>
      </c>
      <c r="H7334" s="12">
        <v>0</v>
      </c>
      <c r="I7334" s="12">
        <v>246</v>
      </c>
      <c r="J7334" s="12">
        <v>0</v>
      </c>
      <c r="K7334" s="12">
        <v>0</v>
      </c>
      <c r="L7334" s="12">
        <v>0</v>
      </c>
      <c r="M7334" s="12">
        <v>0</v>
      </c>
      <c r="N7334" s="12">
        <v>0</v>
      </c>
    </row>
    <row r="7335" spans="1:14">
      <c r="A7335" s="11" t="s">
        <v>1757</v>
      </c>
      <c r="B7335" s="12">
        <v>110</v>
      </c>
      <c r="C7335" s="12">
        <v>220</v>
      </c>
      <c r="D7335" s="12" t="s">
        <v>1154</v>
      </c>
      <c r="E7335" s="12">
        <v>20</v>
      </c>
      <c r="F7335" s="73">
        <v>5</v>
      </c>
      <c r="G7335" s="21">
        <v>15</v>
      </c>
      <c r="H7335" s="12">
        <v>0</v>
      </c>
      <c r="I7335" s="12">
        <v>246</v>
      </c>
      <c r="J7335" s="12">
        <v>0</v>
      </c>
      <c r="K7335" s="12">
        <v>0</v>
      </c>
      <c r="L7335" s="12">
        <v>0</v>
      </c>
      <c r="M7335" s="12">
        <v>0</v>
      </c>
      <c r="N7335" s="12">
        <v>0</v>
      </c>
    </row>
    <row r="7336" spans="1:14">
      <c r="A7336" s="11" t="s">
        <v>1757</v>
      </c>
      <c r="B7336" s="12">
        <v>110</v>
      </c>
      <c r="C7336" s="12">
        <v>220</v>
      </c>
      <c r="D7336" s="12" t="s">
        <v>1749</v>
      </c>
      <c r="E7336" s="12">
        <v>20</v>
      </c>
      <c r="F7336" s="73">
        <v>5</v>
      </c>
      <c r="G7336" s="21">
        <v>15</v>
      </c>
      <c r="H7336" s="12">
        <v>0</v>
      </c>
      <c r="I7336" s="12">
        <v>246</v>
      </c>
      <c r="J7336" s="12">
        <v>0</v>
      </c>
      <c r="K7336" s="12">
        <v>0</v>
      </c>
      <c r="L7336" s="12">
        <v>0</v>
      </c>
      <c r="M7336" s="12">
        <v>0</v>
      </c>
      <c r="N7336" s="12">
        <v>0</v>
      </c>
    </row>
    <row r="7337" spans="1:14">
      <c r="A7337" s="11" t="s">
        <v>1757</v>
      </c>
      <c r="B7337" s="12">
        <v>110</v>
      </c>
      <c r="C7337" s="12">
        <v>220</v>
      </c>
      <c r="D7337" s="12" t="s">
        <v>1753</v>
      </c>
      <c r="E7337" s="12">
        <v>20</v>
      </c>
      <c r="F7337" s="73">
        <v>5</v>
      </c>
      <c r="G7337" s="21">
        <v>15</v>
      </c>
      <c r="H7337" s="12">
        <v>0</v>
      </c>
      <c r="I7337" s="12">
        <v>246</v>
      </c>
      <c r="J7337" s="12">
        <v>0</v>
      </c>
      <c r="K7337" s="12">
        <v>0</v>
      </c>
      <c r="L7337" s="12">
        <v>0</v>
      </c>
      <c r="M7337" s="12">
        <v>0</v>
      </c>
      <c r="N7337" s="12">
        <v>0</v>
      </c>
    </row>
    <row r="7338" spans="1:14">
      <c r="A7338" s="11" t="s">
        <v>1757</v>
      </c>
      <c r="B7338" s="12">
        <v>110</v>
      </c>
      <c r="C7338" s="12">
        <v>220</v>
      </c>
      <c r="D7338" s="12" t="s">
        <v>1161</v>
      </c>
      <c r="E7338" s="12">
        <v>20</v>
      </c>
      <c r="F7338" s="73">
        <v>5</v>
      </c>
      <c r="G7338" s="21">
        <v>15</v>
      </c>
      <c r="H7338" s="12">
        <v>0</v>
      </c>
      <c r="I7338" s="12">
        <v>246</v>
      </c>
      <c r="J7338" s="12">
        <v>0</v>
      </c>
      <c r="K7338" s="12">
        <v>0</v>
      </c>
      <c r="L7338" s="12">
        <v>0</v>
      </c>
      <c r="M7338" s="12">
        <v>0</v>
      </c>
      <c r="N7338" s="12">
        <v>0</v>
      </c>
    </row>
    <row r="7339" spans="1:14">
      <c r="A7339" s="11" t="s">
        <v>1757</v>
      </c>
      <c r="B7339" s="12">
        <v>110</v>
      </c>
      <c r="C7339" s="12">
        <v>220</v>
      </c>
      <c r="D7339" s="12" t="s">
        <v>1750</v>
      </c>
      <c r="E7339" s="12">
        <v>20</v>
      </c>
      <c r="F7339" s="73">
        <v>5</v>
      </c>
      <c r="G7339" s="21">
        <v>15</v>
      </c>
      <c r="H7339" s="12">
        <v>0</v>
      </c>
      <c r="I7339" s="12">
        <v>246</v>
      </c>
      <c r="J7339" s="12">
        <v>0</v>
      </c>
      <c r="K7339" s="12">
        <v>0</v>
      </c>
      <c r="L7339" s="12">
        <v>0</v>
      </c>
      <c r="M7339" s="12">
        <v>0</v>
      </c>
      <c r="N7339" s="12">
        <v>0</v>
      </c>
    </row>
    <row r="7340" spans="1:14">
      <c r="A7340" s="11" t="s">
        <v>1757</v>
      </c>
      <c r="B7340" s="12">
        <v>200</v>
      </c>
      <c r="C7340" s="12">
        <v>220</v>
      </c>
      <c r="D7340" s="12" t="s">
        <v>1747</v>
      </c>
      <c r="E7340" s="12">
        <v>20</v>
      </c>
      <c r="F7340" s="73">
        <v>5</v>
      </c>
      <c r="G7340" s="21">
        <v>15</v>
      </c>
      <c r="H7340" s="12">
        <v>0</v>
      </c>
      <c r="I7340" s="12">
        <v>246</v>
      </c>
      <c r="J7340" s="12">
        <v>0</v>
      </c>
      <c r="K7340" s="12">
        <v>0</v>
      </c>
      <c r="L7340" s="12">
        <v>0</v>
      </c>
      <c r="M7340" s="12">
        <v>0</v>
      </c>
      <c r="N7340" s="12">
        <v>0</v>
      </c>
    </row>
    <row r="7341" spans="1:14">
      <c r="A7341" s="11" t="s">
        <v>1757</v>
      </c>
      <c r="B7341" s="12">
        <v>200</v>
      </c>
      <c r="C7341" s="12">
        <v>220</v>
      </c>
      <c r="D7341" s="12" t="s">
        <v>1154</v>
      </c>
      <c r="E7341" s="12">
        <v>20</v>
      </c>
      <c r="F7341" s="73">
        <v>5</v>
      </c>
      <c r="G7341" s="21">
        <v>15</v>
      </c>
      <c r="H7341" s="12">
        <v>0</v>
      </c>
      <c r="I7341" s="12">
        <v>246</v>
      </c>
      <c r="J7341" s="12">
        <v>0</v>
      </c>
      <c r="K7341" s="12">
        <v>0</v>
      </c>
      <c r="L7341" s="12">
        <v>0</v>
      </c>
      <c r="M7341" s="12">
        <v>0</v>
      </c>
      <c r="N7341" s="12">
        <v>0</v>
      </c>
    </row>
    <row r="7342" spans="1:14">
      <c r="A7342" s="11" t="s">
        <v>1757</v>
      </c>
      <c r="B7342" s="12">
        <v>200</v>
      </c>
      <c r="C7342" s="12">
        <v>220</v>
      </c>
      <c r="D7342" s="12" t="s">
        <v>1749</v>
      </c>
      <c r="E7342" s="12">
        <v>20</v>
      </c>
      <c r="F7342" s="73">
        <v>5</v>
      </c>
      <c r="G7342" s="21">
        <v>15</v>
      </c>
      <c r="H7342" s="12">
        <v>0</v>
      </c>
      <c r="I7342" s="12">
        <v>246</v>
      </c>
      <c r="J7342" s="12">
        <v>0</v>
      </c>
      <c r="K7342" s="12">
        <v>0</v>
      </c>
      <c r="L7342" s="12">
        <v>0</v>
      </c>
      <c r="M7342" s="12">
        <v>0</v>
      </c>
      <c r="N7342" s="12">
        <v>0</v>
      </c>
    </row>
    <row r="7343" spans="1:14">
      <c r="A7343" s="11" t="s">
        <v>1757</v>
      </c>
      <c r="B7343" s="12">
        <v>200</v>
      </c>
      <c r="C7343" s="12">
        <v>220</v>
      </c>
      <c r="D7343" s="12" t="s">
        <v>1753</v>
      </c>
      <c r="E7343" s="12">
        <v>20</v>
      </c>
      <c r="F7343" s="73">
        <v>5</v>
      </c>
      <c r="G7343" s="21">
        <v>15</v>
      </c>
      <c r="H7343" s="12">
        <v>0</v>
      </c>
      <c r="I7343" s="12">
        <v>246</v>
      </c>
      <c r="J7343" s="12">
        <v>0</v>
      </c>
      <c r="K7343" s="12">
        <v>0</v>
      </c>
      <c r="L7343" s="12">
        <v>0</v>
      </c>
      <c r="M7343" s="12">
        <v>0</v>
      </c>
      <c r="N7343" s="12">
        <v>0</v>
      </c>
    </row>
    <row r="7344" spans="1:14">
      <c r="A7344" s="11" t="s">
        <v>1757</v>
      </c>
      <c r="B7344" s="12">
        <v>200</v>
      </c>
      <c r="C7344" s="12">
        <v>220</v>
      </c>
      <c r="D7344" s="12" t="s">
        <v>1161</v>
      </c>
      <c r="E7344" s="12">
        <v>20</v>
      </c>
      <c r="F7344" s="73">
        <v>5</v>
      </c>
      <c r="G7344" s="21">
        <v>15</v>
      </c>
      <c r="H7344" s="12">
        <v>0</v>
      </c>
      <c r="I7344" s="12">
        <v>246</v>
      </c>
      <c r="J7344" s="12">
        <v>0</v>
      </c>
      <c r="K7344" s="12">
        <v>0</v>
      </c>
      <c r="L7344" s="12">
        <v>0</v>
      </c>
      <c r="M7344" s="12">
        <v>0</v>
      </c>
      <c r="N7344" s="12">
        <v>0</v>
      </c>
    </row>
    <row r="7345" spans="1:14">
      <c r="A7345" s="11" t="s">
        <v>1757</v>
      </c>
      <c r="B7345" s="12">
        <v>200</v>
      </c>
      <c r="C7345" s="12">
        <v>220</v>
      </c>
      <c r="D7345" s="12" t="s">
        <v>1750</v>
      </c>
      <c r="E7345" s="12">
        <v>20</v>
      </c>
      <c r="F7345" s="73">
        <v>5</v>
      </c>
      <c r="G7345" s="21">
        <v>15</v>
      </c>
      <c r="H7345" s="12">
        <v>0</v>
      </c>
      <c r="I7345" s="12">
        <v>246</v>
      </c>
      <c r="J7345" s="12">
        <v>0</v>
      </c>
      <c r="K7345" s="12">
        <v>0</v>
      </c>
      <c r="L7345" s="12">
        <v>0</v>
      </c>
      <c r="M7345" s="12">
        <v>0</v>
      </c>
      <c r="N7345" s="12">
        <v>0</v>
      </c>
    </row>
    <row r="7346" spans="1:14">
      <c r="A7346" s="11" t="s">
        <v>1757</v>
      </c>
      <c r="B7346" s="12">
        <v>280</v>
      </c>
      <c r="C7346" s="12">
        <v>170</v>
      </c>
      <c r="D7346" s="12" t="s">
        <v>1747</v>
      </c>
      <c r="E7346" s="12">
        <v>20</v>
      </c>
      <c r="F7346" s="73">
        <v>5</v>
      </c>
      <c r="G7346" s="21">
        <v>15</v>
      </c>
      <c r="H7346" s="12">
        <v>0</v>
      </c>
      <c r="I7346" s="12">
        <v>246</v>
      </c>
      <c r="J7346" s="12">
        <v>0</v>
      </c>
      <c r="K7346" s="12">
        <v>0</v>
      </c>
      <c r="L7346" s="12">
        <v>0</v>
      </c>
      <c r="M7346" s="12">
        <v>0</v>
      </c>
      <c r="N7346" s="12">
        <v>0</v>
      </c>
    </row>
    <row r="7347" spans="1:14">
      <c r="A7347" s="11" t="s">
        <v>1757</v>
      </c>
      <c r="B7347" s="12">
        <v>280</v>
      </c>
      <c r="C7347" s="12">
        <v>170</v>
      </c>
      <c r="D7347" s="12" t="s">
        <v>1154</v>
      </c>
      <c r="E7347" s="12">
        <v>20</v>
      </c>
      <c r="F7347" s="73">
        <v>5</v>
      </c>
      <c r="G7347" s="21">
        <v>15</v>
      </c>
      <c r="H7347" s="12">
        <v>0</v>
      </c>
      <c r="I7347" s="12">
        <v>246</v>
      </c>
      <c r="J7347" s="12">
        <v>0</v>
      </c>
      <c r="K7347" s="12">
        <v>0</v>
      </c>
      <c r="L7347" s="12">
        <v>0</v>
      </c>
      <c r="M7347" s="12">
        <v>0</v>
      </c>
      <c r="N7347" s="12">
        <v>0</v>
      </c>
    </row>
    <row r="7348" spans="1:14">
      <c r="A7348" s="11" t="s">
        <v>1757</v>
      </c>
      <c r="B7348" s="12">
        <v>280</v>
      </c>
      <c r="C7348" s="12">
        <v>170</v>
      </c>
      <c r="D7348" s="12" t="s">
        <v>1749</v>
      </c>
      <c r="E7348" s="12">
        <v>20</v>
      </c>
      <c r="F7348" s="73">
        <v>5</v>
      </c>
      <c r="G7348" s="21">
        <v>15</v>
      </c>
      <c r="H7348" s="12">
        <v>0</v>
      </c>
      <c r="I7348" s="12">
        <v>246</v>
      </c>
      <c r="J7348" s="12">
        <v>0</v>
      </c>
      <c r="K7348" s="12">
        <v>0</v>
      </c>
      <c r="L7348" s="12">
        <v>0</v>
      </c>
      <c r="M7348" s="12">
        <v>0</v>
      </c>
      <c r="N7348" s="12">
        <v>0</v>
      </c>
    </row>
    <row r="7349" spans="1:14">
      <c r="A7349" s="11" t="s">
        <v>1757</v>
      </c>
      <c r="B7349" s="12">
        <v>280</v>
      </c>
      <c r="C7349" s="12">
        <v>170</v>
      </c>
      <c r="D7349" s="12" t="s">
        <v>1753</v>
      </c>
      <c r="E7349" s="12">
        <v>20</v>
      </c>
      <c r="F7349" s="73">
        <v>5</v>
      </c>
      <c r="G7349" s="21">
        <v>15</v>
      </c>
      <c r="H7349" s="12">
        <v>0</v>
      </c>
      <c r="I7349" s="12">
        <v>246</v>
      </c>
      <c r="J7349" s="12">
        <v>0</v>
      </c>
      <c r="K7349" s="12">
        <v>0</v>
      </c>
      <c r="L7349" s="12">
        <v>0</v>
      </c>
      <c r="M7349" s="12">
        <v>0</v>
      </c>
      <c r="N7349" s="12">
        <v>0</v>
      </c>
    </row>
    <row r="7350" spans="1:14">
      <c r="A7350" s="11" t="s">
        <v>1757</v>
      </c>
      <c r="B7350" s="12">
        <v>280</v>
      </c>
      <c r="C7350" s="12">
        <v>170</v>
      </c>
      <c r="D7350" s="12" t="s">
        <v>1161</v>
      </c>
      <c r="E7350" s="12">
        <v>20</v>
      </c>
      <c r="F7350" s="73">
        <v>5</v>
      </c>
      <c r="G7350" s="21">
        <v>15</v>
      </c>
      <c r="H7350" s="12">
        <v>0</v>
      </c>
      <c r="I7350" s="12">
        <v>246</v>
      </c>
      <c r="J7350" s="12">
        <v>0</v>
      </c>
      <c r="K7350" s="12">
        <v>0</v>
      </c>
      <c r="L7350" s="12">
        <v>0</v>
      </c>
      <c r="M7350" s="12">
        <v>0</v>
      </c>
      <c r="N7350" s="12">
        <v>0</v>
      </c>
    </row>
    <row r="7351" spans="1:14">
      <c r="A7351" s="11" t="s">
        <v>1757</v>
      </c>
      <c r="B7351" s="12">
        <v>280</v>
      </c>
      <c r="C7351" s="12">
        <v>170</v>
      </c>
      <c r="D7351" s="12" t="s">
        <v>1750</v>
      </c>
      <c r="E7351" s="12">
        <v>20</v>
      </c>
      <c r="F7351" s="73">
        <v>5</v>
      </c>
      <c r="G7351" s="21">
        <v>15</v>
      </c>
      <c r="H7351" s="12">
        <v>0</v>
      </c>
      <c r="I7351" s="12">
        <v>246</v>
      </c>
      <c r="J7351" s="12">
        <v>0</v>
      </c>
      <c r="K7351" s="12">
        <v>0</v>
      </c>
      <c r="L7351" s="12">
        <v>0</v>
      </c>
      <c r="M7351" s="12">
        <v>0</v>
      </c>
      <c r="N7351" s="12">
        <v>0</v>
      </c>
    </row>
    <row r="7352" spans="1:14">
      <c r="A7352" s="11" t="s">
        <v>1757</v>
      </c>
      <c r="B7352" s="12">
        <v>330</v>
      </c>
      <c r="C7352" s="12">
        <v>120</v>
      </c>
      <c r="D7352" s="12" t="s">
        <v>1747</v>
      </c>
      <c r="E7352" s="12">
        <v>20</v>
      </c>
      <c r="F7352" s="73">
        <v>5</v>
      </c>
      <c r="G7352" s="21">
        <v>15</v>
      </c>
      <c r="H7352" s="12">
        <v>0</v>
      </c>
      <c r="I7352" s="12">
        <v>246</v>
      </c>
      <c r="J7352" s="12">
        <v>0</v>
      </c>
      <c r="K7352" s="12">
        <v>0</v>
      </c>
      <c r="L7352" s="12">
        <v>0</v>
      </c>
      <c r="M7352" s="12">
        <v>0</v>
      </c>
      <c r="N7352" s="12">
        <v>0</v>
      </c>
    </row>
    <row r="7353" spans="1:14">
      <c r="A7353" s="11" t="s">
        <v>1757</v>
      </c>
      <c r="B7353" s="12">
        <v>330</v>
      </c>
      <c r="C7353" s="12">
        <v>120</v>
      </c>
      <c r="D7353" s="12" t="s">
        <v>1154</v>
      </c>
      <c r="E7353" s="12">
        <v>20</v>
      </c>
      <c r="F7353" s="73">
        <v>5</v>
      </c>
      <c r="G7353" s="21">
        <v>15</v>
      </c>
      <c r="H7353" s="12">
        <v>0</v>
      </c>
      <c r="I7353" s="12">
        <v>246</v>
      </c>
      <c r="J7353" s="12">
        <v>0</v>
      </c>
      <c r="K7353" s="12">
        <v>0</v>
      </c>
      <c r="L7353" s="12">
        <v>0</v>
      </c>
      <c r="M7353" s="12">
        <v>0</v>
      </c>
      <c r="N7353" s="12">
        <v>0</v>
      </c>
    </row>
    <row r="7354" spans="1:14">
      <c r="A7354" s="11" t="s">
        <v>1757</v>
      </c>
      <c r="B7354" s="12">
        <v>330</v>
      </c>
      <c r="C7354" s="12">
        <v>120</v>
      </c>
      <c r="D7354" s="12" t="s">
        <v>1749</v>
      </c>
      <c r="E7354" s="12">
        <v>20</v>
      </c>
      <c r="F7354" s="73">
        <v>5</v>
      </c>
      <c r="G7354" s="21">
        <v>15</v>
      </c>
      <c r="H7354" s="12">
        <v>0</v>
      </c>
      <c r="I7354" s="12">
        <v>246</v>
      </c>
      <c r="J7354" s="12">
        <v>0</v>
      </c>
      <c r="K7354" s="12">
        <v>0</v>
      </c>
      <c r="L7354" s="12">
        <v>0</v>
      </c>
      <c r="M7354" s="12">
        <v>0</v>
      </c>
      <c r="N7354" s="12">
        <v>0</v>
      </c>
    </row>
    <row r="7355" spans="1:14">
      <c r="A7355" s="11" t="s">
        <v>1757</v>
      </c>
      <c r="B7355" s="12">
        <v>330</v>
      </c>
      <c r="C7355" s="12">
        <v>120</v>
      </c>
      <c r="D7355" s="12" t="s">
        <v>1753</v>
      </c>
      <c r="E7355" s="12">
        <v>20</v>
      </c>
      <c r="F7355" s="73">
        <v>5</v>
      </c>
      <c r="G7355" s="21">
        <v>15</v>
      </c>
      <c r="H7355" s="12">
        <v>0</v>
      </c>
      <c r="I7355" s="12">
        <v>246</v>
      </c>
      <c r="J7355" s="12">
        <v>0</v>
      </c>
      <c r="K7355" s="12">
        <v>0</v>
      </c>
      <c r="L7355" s="12">
        <v>0</v>
      </c>
      <c r="M7355" s="12">
        <v>0</v>
      </c>
      <c r="N7355" s="12">
        <v>0</v>
      </c>
    </row>
    <row r="7356" spans="1:14">
      <c r="A7356" s="11" t="s">
        <v>1757</v>
      </c>
      <c r="B7356" s="12">
        <v>330</v>
      </c>
      <c r="C7356" s="12">
        <v>120</v>
      </c>
      <c r="D7356" s="12" t="s">
        <v>1161</v>
      </c>
      <c r="E7356" s="12">
        <v>20</v>
      </c>
      <c r="F7356" s="73">
        <v>5</v>
      </c>
      <c r="G7356" s="21">
        <v>15</v>
      </c>
      <c r="H7356" s="12">
        <v>0</v>
      </c>
      <c r="I7356" s="12">
        <v>246</v>
      </c>
      <c r="J7356" s="12">
        <v>0</v>
      </c>
      <c r="K7356" s="12">
        <v>0</v>
      </c>
      <c r="L7356" s="12">
        <v>0</v>
      </c>
      <c r="M7356" s="12">
        <v>0</v>
      </c>
      <c r="N7356" s="12">
        <v>0</v>
      </c>
    </row>
    <row r="7357" spans="1:14">
      <c r="A7357" s="11" t="s">
        <v>1757</v>
      </c>
      <c r="B7357" s="12">
        <v>330</v>
      </c>
      <c r="C7357" s="12">
        <v>120</v>
      </c>
      <c r="D7357" s="12" t="s">
        <v>1750</v>
      </c>
      <c r="E7357" s="12">
        <v>20</v>
      </c>
      <c r="F7357" s="73">
        <v>5</v>
      </c>
      <c r="G7357" s="21">
        <v>15</v>
      </c>
      <c r="H7357" s="12">
        <v>0</v>
      </c>
      <c r="I7357" s="12">
        <v>246</v>
      </c>
      <c r="J7357" s="12">
        <v>0</v>
      </c>
      <c r="K7357" s="12">
        <v>0</v>
      </c>
      <c r="L7357" s="12">
        <v>0</v>
      </c>
      <c r="M7357" s="12">
        <v>0</v>
      </c>
      <c r="N7357" s="12">
        <v>0</v>
      </c>
    </row>
    <row r="7359" spans="1:14">
      <c r="A7359" s="11" t="s">
        <v>1758</v>
      </c>
    </row>
    <row r="7360" spans="1:14">
      <c r="A7360" s="11" t="s">
        <v>1759</v>
      </c>
      <c r="B7360" s="12">
        <v>200</v>
      </c>
      <c r="C7360" s="12">
        <v>100</v>
      </c>
      <c r="D7360" s="12" t="s">
        <v>1748</v>
      </c>
      <c r="E7360" s="12">
        <v>200</v>
      </c>
      <c r="F7360" s="73">
        <v>15</v>
      </c>
      <c r="G7360" s="73">
        <v>60</v>
      </c>
      <c r="H7360" s="12">
        <v>0</v>
      </c>
      <c r="I7360" s="12">
        <v>246</v>
      </c>
      <c r="J7360" s="12">
        <v>0</v>
      </c>
      <c r="K7360" s="12">
        <v>0</v>
      </c>
      <c r="L7360" s="12">
        <v>0</v>
      </c>
      <c r="M7360" s="12">
        <v>0</v>
      </c>
      <c r="N7360" s="12">
        <v>0</v>
      </c>
    </row>
    <row r="7361" spans="1:14">
      <c r="A7361" s="11" t="s">
        <v>1759</v>
      </c>
      <c r="B7361" s="12">
        <v>200</v>
      </c>
      <c r="C7361" s="12">
        <v>100</v>
      </c>
      <c r="D7361" s="12" t="s">
        <v>1155</v>
      </c>
      <c r="E7361" s="12">
        <v>200</v>
      </c>
      <c r="F7361" s="73">
        <v>2</v>
      </c>
      <c r="G7361" s="73">
        <v>60</v>
      </c>
      <c r="H7361" s="12">
        <v>0</v>
      </c>
      <c r="I7361" s="12">
        <v>246</v>
      </c>
      <c r="J7361" s="12">
        <v>0</v>
      </c>
      <c r="K7361" s="12">
        <v>0</v>
      </c>
      <c r="L7361" s="12">
        <v>0</v>
      </c>
      <c r="M7361" s="12">
        <v>0</v>
      </c>
      <c r="N7361" s="12">
        <v>0</v>
      </c>
    </row>
    <row r="7362" spans="1:14">
      <c r="A7362" s="11" t="s">
        <v>1759</v>
      </c>
      <c r="B7362" s="12">
        <v>200</v>
      </c>
      <c r="C7362" s="12">
        <v>100</v>
      </c>
      <c r="D7362" s="12" t="s">
        <v>1749</v>
      </c>
      <c r="E7362" s="12">
        <v>200</v>
      </c>
      <c r="F7362" s="73">
        <v>15</v>
      </c>
      <c r="G7362" s="73">
        <v>60</v>
      </c>
      <c r="H7362" s="12">
        <v>0</v>
      </c>
      <c r="I7362" s="12">
        <v>246</v>
      </c>
      <c r="J7362" s="12">
        <v>0</v>
      </c>
      <c r="K7362" s="12">
        <v>0</v>
      </c>
      <c r="L7362" s="12">
        <v>0</v>
      </c>
      <c r="M7362" s="12">
        <v>0</v>
      </c>
      <c r="N7362" s="12">
        <v>0</v>
      </c>
    </row>
    <row r="7363" spans="1:14">
      <c r="A7363" s="11" t="s">
        <v>1759</v>
      </c>
      <c r="B7363" s="12">
        <v>200</v>
      </c>
      <c r="C7363" s="12">
        <v>100</v>
      </c>
      <c r="D7363" s="12" t="s">
        <v>1157</v>
      </c>
      <c r="E7363" s="12">
        <v>200</v>
      </c>
      <c r="F7363" s="73">
        <v>2</v>
      </c>
      <c r="G7363" s="73">
        <v>60</v>
      </c>
      <c r="H7363" s="12">
        <v>0</v>
      </c>
      <c r="I7363" s="12">
        <v>246</v>
      </c>
      <c r="J7363" s="12">
        <v>0</v>
      </c>
      <c r="K7363" s="12">
        <v>0</v>
      </c>
      <c r="L7363" s="12">
        <v>0</v>
      </c>
      <c r="M7363" s="12">
        <v>0</v>
      </c>
      <c r="N7363" s="12">
        <v>0</v>
      </c>
    </row>
    <row r="7364" spans="1:14">
      <c r="A7364" s="11" t="s">
        <v>1759</v>
      </c>
      <c r="B7364" s="12">
        <v>200</v>
      </c>
      <c r="C7364" s="12">
        <v>100</v>
      </c>
      <c r="D7364" s="12" t="s">
        <v>1753</v>
      </c>
      <c r="E7364" s="12">
        <v>250</v>
      </c>
      <c r="F7364" s="73">
        <v>20</v>
      </c>
      <c r="G7364" s="73">
        <v>60</v>
      </c>
      <c r="H7364" s="12">
        <v>0</v>
      </c>
      <c r="I7364" s="12">
        <v>246</v>
      </c>
      <c r="J7364" s="12">
        <v>0</v>
      </c>
      <c r="K7364" s="12">
        <v>0</v>
      </c>
      <c r="L7364" s="12">
        <v>0</v>
      </c>
      <c r="M7364" s="12">
        <v>0</v>
      </c>
      <c r="N7364" s="12">
        <v>0</v>
      </c>
    </row>
    <row r="7365" spans="1:14">
      <c r="A7365" s="11" t="s">
        <v>1759</v>
      </c>
      <c r="B7365" s="12">
        <v>200</v>
      </c>
      <c r="C7365" s="12">
        <v>100</v>
      </c>
      <c r="D7365" s="12" t="s">
        <v>1760</v>
      </c>
      <c r="E7365" s="12">
        <v>250</v>
      </c>
      <c r="F7365" s="73">
        <v>20</v>
      </c>
      <c r="G7365" s="73">
        <v>60</v>
      </c>
      <c r="H7365" s="12">
        <v>0</v>
      </c>
      <c r="I7365" s="12">
        <v>246</v>
      </c>
      <c r="J7365" s="12">
        <v>0</v>
      </c>
      <c r="K7365" s="12">
        <v>0</v>
      </c>
      <c r="L7365" s="12">
        <v>0</v>
      </c>
      <c r="M7365" s="12">
        <v>0</v>
      </c>
      <c r="N7365" s="12">
        <v>0</v>
      </c>
    </row>
    <row r="7366" spans="1:14">
      <c r="A7366" s="11" t="s">
        <v>1759</v>
      </c>
      <c r="B7366" s="12">
        <v>200</v>
      </c>
      <c r="C7366" s="12">
        <v>100</v>
      </c>
      <c r="D7366" s="12" t="s">
        <v>1750</v>
      </c>
      <c r="E7366" s="12">
        <v>250</v>
      </c>
      <c r="F7366" s="73">
        <v>20</v>
      </c>
      <c r="G7366" s="73">
        <v>60</v>
      </c>
      <c r="H7366" s="12">
        <v>0</v>
      </c>
      <c r="I7366" s="12">
        <v>246</v>
      </c>
      <c r="J7366" s="12">
        <v>0</v>
      </c>
      <c r="K7366" s="12">
        <v>0</v>
      </c>
      <c r="L7366" s="12">
        <v>0</v>
      </c>
      <c r="M7366" s="12">
        <v>0</v>
      </c>
      <c r="N7366" s="12">
        <v>0</v>
      </c>
    </row>
    <row r="7367" spans="1:14">
      <c r="A7367" s="11" t="s">
        <v>1759</v>
      </c>
      <c r="B7367" s="12">
        <v>100</v>
      </c>
      <c r="C7367" s="12">
        <v>100</v>
      </c>
      <c r="D7367" s="12" t="s">
        <v>1159</v>
      </c>
      <c r="E7367" s="12">
        <v>250</v>
      </c>
      <c r="F7367" s="73">
        <v>2</v>
      </c>
      <c r="G7367" s="73">
        <v>60</v>
      </c>
      <c r="H7367" s="12">
        <v>0</v>
      </c>
      <c r="I7367" s="12">
        <v>246</v>
      </c>
      <c r="J7367" s="12">
        <v>0</v>
      </c>
      <c r="K7367" s="12">
        <v>0</v>
      </c>
      <c r="L7367" s="12">
        <v>0</v>
      </c>
      <c r="M7367" s="12">
        <v>0</v>
      </c>
      <c r="N7367" s="12">
        <v>0</v>
      </c>
    </row>
    <row r="7368" spans="1:14">
      <c r="A7368" s="11" t="s">
        <v>1759</v>
      </c>
      <c r="B7368" s="12">
        <v>100</v>
      </c>
      <c r="C7368" s="12">
        <v>100</v>
      </c>
      <c r="D7368" s="12" t="s">
        <v>1162</v>
      </c>
      <c r="E7368" s="12">
        <v>250</v>
      </c>
      <c r="F7368" s="73">
        <v>2</v>
      </c>
      <c r="G7368" s="73">
        <v>60</v>
      </c>
      <c r="H7368" s="12">
        <v>0</v>
      </c>
      <c r="I7368" s="12">
        <v>246</v>
      </c>
      <c r="J7368" s="12">
        <v>0</v>
      </c>
      <c r="K7368" s="12">
        <v>0</v>
      </c>
      <c r="L7368" s="12">
        <v>0</v>
      </c>
      <c r="M7368" s="12">
        <v>0</v>
      </c>
      <c r="N7368" s="12">
        <v>0</v>
      </c>
    </row>
    <row r="7369" spans="1:14">
      <c r="A7369" s="11" t="s">
        <v>1759</v>
      </c>
      <c r="B7369" s="12">
        <v>100</v>
      </c>
      <c r="C7369" s="12">
        <v>100</v>
      </c>
      <c r="D7369" s="12" t="s">
        <v>1165</v>
      </c>
      <c r="E7369" s="12">
        <v>250</v>
      </c>
      <c r="F7369" s="73">
        <v>2</v>
      </c>
      <c r="G7369" s="73">
        <v>60</v>
      </c>
      <c r="H7369" s="12">
        <v>0</v>
      </c>
      <c r="I7369" s="12">
        <v>246</v>
      </c>
      <c r="J7369" s="12">
        <v>0</v>
      </c>
      <c r="K7369" s="12">
        <v>0</v>
      </c>
      <c r="L7369" s="12">
        <v>0</v>
      </c>
      <c r="M7369" s="12">
        <v>0</v>
      </c>
      <c r="N7369" s="12">
        <v>0</v>
      </c>
    </row>
    <row r="7371" spans="1:14">
      <c r="A7371" s="11" t="s">
        <v>1759</v>
      </c>
      <c r="B7371" s="12">
        <v>160</v>
      </c>
      <c r="C7371" s="12">
        <v>150</v>
      </c>
      <c r="D7371" s="12" t="s">
        <v>1748</v>
      </c>
      <c r="E7371" s="12">
        <v>20</v>
      </c>
      <c r="F7371" s="73">
        <v>5</v>
      </c>
      <c r="G7371" s="21">
        <v>15</v>
      </c>
      <c r="H7371" s="12">
        <v>0</v>
      </c>
      <c r="I7371" s="12">
        <v>246</v>
      </c>
      <c r="J7371" s="12">
        <v>0</v>
      </c>
      <c r="K7371" s="12">
        <v>0</v>
      </c>
      <c r="L7371" s="12">
        <v>0</v>
      </c>
      <c r="M7371" s="12">
        <v>0</v>
      </c>
      <c r="N7371" s="12">
        <v>0</v>
      </c>
    </row>
    <row r="7372" spans="1:14">
      <c r="A7372" s="11" t="s">
        <v>1759</v>
      </c>
      <c r="B7372" s="12">
        <v>160</v>
      </c>
      <c r="C7372" s="12">
        <v>150</v>
      </c>
      <c r="D7372" s="12" t="s">
        <v>1749</v>
      </c>
      <c r="E7372" s="12">
        <v>20</v>
      </c>
      <c r="F7372" s="73">
        <v>5</v>
      </c>
      <c r="G7372" s="21">
        <v>15</v>
      </c>
      <c r="H7372" s="12">
        <v>0</v>
      </c>
      <c r="I7372" s="12">
        <v>246</v>
      </c>
      <c r="J7372" s="12">
        <v>0</v>
      </c>
      <c r="K7372" s="12">
        <v>0</v>
      </c>
      <c r="L7372" s="12">
        <v>0</v>
      </c>
      <c r="M7372" s="12">
        <v>0</v>
      </c>
      <c r="N7372" s="12">
        <v>0</v>
      </c>
    </row>
    <row r="7373" spans="1:14">
      <c r="A7373" s="11" t="s">
        <v>1759</v>
      </c>
      <c r="B7373" s="12">
        <v>160</v>
      </c>
      <c r="C7373" s="12">
        <v>150</v>
      </c>
      <c r="D7373" s="12" t="s">
        <v>1753</v>
      </c>
      <c r="E7373" s="12">
        <v>20</v>
      </c>
      <c r="F7373" s="73">
        <v>5</v>
      </c>
      <c r="G7373" s="21">
        <v>15</v>
      </c>
      <c r="H7373" s="12">
        <v>0</v>
      </c>
      <c r="I7373" s="12">
        <v>246</v>
      </c>
      <c r="J7373" s="12">
        <v>0</v>
      </c>
      <c r="K7373" s="12">
        <v>0</v>
      </c>
      <c r="L7373" s="12">
        <v>0</v>
      </c>
      <c r="M7373" s="12">
        <v>0</v>
      </c>
      <c r="N7373" s="12">
        <v>0</v>
      </c>
    </row>
    <row r="7374" spans="1:14">
      <c r="A7374" s="11" t="s">
        <v>1759</v>
      </c>
      <c r="B7374" s="12">
        <v>160</v>
      </c>
      <c r="C7374" s="12">
        <v>150</v>
      </c>
      <c r="D7374" s="12" t="s">
        <v>1760</v>
      </c>
      <c r="E7374" s="12">
        <v>20</v>
      </c>
      <c r="F7374" s="73">
        <v>5</v>
      </c>
      <c r="G7374" s="21">
        <v>15</v>
      </c>
      <c r="H7374" s="12">
        <v>0</v>
      </c>
      <c r="I7374" s="12">
        <v>246</v>
      </c>
      <c r="J7374" s="12">
        <v>0</v>
      </c>
      <c r="K7374" s="12">
        <v>0</v>
      </c>
      <c r="L7374" s="12">
        <v>0</v>
      </c>
      <c r="M7374" s="12">
        <v>0</v>
      </c>
      <c r="N7374" s="12">
        <v>0</v>
      </c>
    </row>
    <row r="7375" spans="1:14">
      <c r="A7375" s="11" t="s">
        <v>1759</v>
      </c>
      <c r="B7375" s="12">
        <v>160</v>
      </c>
      <c r="C7375" s="12">
        <v>150</v>
      </c>
      <c r="D7375" s="12" t="s">
        <v>1750</v>
      </c>
      <c r="E7375" s="12">
        <v>20</v>
      </c>
      <c r="F7375" s="73">
        <v>5</v>
      </c>
      <c r="G7375" s="21">
        <v>15</v>
      </c>
      <c r="H7375" s="12">
        <v>0</v>
      </c>
      <c r="I7375" s="12">
        <v>246</v>
      </c>
      <c r="J7375" s="12">
        <v>0</v>
      </c>
      <c r="K7375" s="12">
        <v>0</v>
      </c>
      <c r="L7375" s="12">
        <v>0</v>
      </c>
      <c r="M7375" s="12">
        <v>0</v>
      </c>
      <c r="N7375" s="12">
        <v>0</v>
      </c>
    </row>
    <row r="7376" spans="1:14">
      <c r="A7376" s="11" t="s">
        <v>1759</v>
      </c>
      <c r="B7376" s="12">
        <v>100</v>
      </c>
      <c r="C7376" s="12">
        <v>125</v>
      </c>
      <c r="D7376" s="12" t="s">
        <v>1748</v>
      </c>
      <c r="E7376" s="12">
        <v>20</v>
      </c>
      <c r="F7376" s="73">
        <v>5</v>
      </c>
      <c r="G7376" s="21">
        <v>15</v>
      </c>
      <c r="H7376" s="12">
        <v>0</v>
      </c>
      <c r="I7376" s="12">
        <v>246</v>
      </c>
      <c r="J7376" s="12">
        <v>0</v>
      </c>
      <c r="K7376" s="12">
        <v>0</v>
      </c>
      <c r="L7376" s="12">
        <v>0</v>
      </c>
      <c r="M7376" s="12">
        <v>0</v>
      </c>
      <c r="N7376" s="12">
        <v>0</v>
      </c>
    </row>
    <row r="7377" spans="1:14">
      <c r="A7377" s="11" t="s">
        <v>1759</v>
      </c>
      <c r="B7377" s="12">
        <v>100</v>
      </c>
      <c r="C7377" s="12">
        <v>125</v>
      </c>
      <c r="D7377" s="12" t="s">
        <v>1749</v>
      </c>
      <c r="E7377" s="12">
        <v>20</v>
      </c>
      <c r="F7377" s="73">
        <v>5</v>
      </c>
      <c r="G7377" s="21">
        <v>15</v>
      </c>
      <c r="H7377" s="12">
        <v>0</v>
      </c>
      <c r="I7377" s="12">
        <v>246</v>
      </c>
      <c r="J7377" s="12">
        <v>0</v>
      </c>
      <c r="K7377" s="12">
        <v>0</v>
      </c>
      <c r="L7377" s="12">
        <v>0</v>
      </c>
      <c r="M7377" s="12">
        <v>0</v>
      </c>
      <c r="N7377" s="12">
        <v>0</v>
      </c>
    </row>
    <row r="7378" spans="1:14">
      <c r="A7378" s="11" t="s">
        <v>1759</v>
      </c>
      <c r="B7378" s="12">
        <v>100</v>
      </c>
      <c r="C7378" s="12">
        <v>125</v>
      </c>
      <c r="D7378" s="12" t="s">
        <v>1753</v>
      </c>
      <c r="E7378" s="12">
        <v>20</v>
      </c>
      <c r="F7378" s="73">
        <v>5</v>
      </c>
      <c r="G7378" s="21">
        <v>15</v>
      </c>
      <c r="H7378" s="12">
        <v>0</v>
      </c>
      <c r="I7378" s="12">
        <v>246</v>
      </c>
      <c r="J7378" s="12">
        <v>0</v>
      </c>
      <c r="K7378" s="12">
        <v>0</v>
      </c>
      <c r="L7378" s="12">
        <v>0</v>
      </c>
      <c r="M7378" s="12">
        <v>0</v>
      </c>
      <c r="N7378" s="12">
        <v>0</v>
      </c>
    </row>
    <row r="7379" spans="1:14">
      <c r="A7379" s="11" t="s">
        <v>1759</v>
      </c>
      <c r="B7379" s="12">
        <v>100</v>
      </c>
      <c r="C7379" s="12">
        <v>125</v>
      </c>
      <c r="D7379" s="12" t="s">
        <v>1760</v>
      </c>
      <c r="E7379" s="12">
        <v>20</v>
      </c>
      <c r="F7379" s="73">
        <v>5</v>
      </c>
      <c r="G7379" s="21">
        <v>15</v>
      </c>
      <c r="H7379" s="12">
        <v>0</v>
      </c>
      <c r="I7379" s="12">
        <v>246</v>
      </c>
      <c r="J7379" s="12">
        <v>0</v>
      </c>
      <c r="K7379" s="12">
        <v>0</v>
      </c>
      <c r="L7379" s="12">
        <v>0</v>
      </c>
      <c r="M7379" s="12">
        <v>0</v>
      </c>
      <c r="N7379" s="12">
        <v>0</v>
      </c>
    </row>
    <row r="7380" spans="1:14">
      <c r="A7380" s="11" t="s">
        <v>1759</v>
      </c>
      <c r="B7380" s="12">
        <v>100</v>
      </c>
      <c r="C7380" s="12">
        <v>125</v>
      </c>
      <c r="D7380" s="12" t="s">
        <v>1750</v>
      </c>
      <c r="E7380" s="12">
        <v>20</v>
      </c>
      <c r="F7380" s="73">
        <v>5</v>
      </c>
      <c r="G7380" s="21">
        <v>15</v>
      </c>
      <c r="H7380" s="12">
        <v>0</v>
      </c>
      <c r="I7380" s="12">
        <v>246</v>
      </c>
      <c r="J7380" s="12">
        <v>0</v>
      </c>
      <c r="K7380" s="12">
        <v>0</v>
      </c>
      <c r="L7380" s="12">
        <v>0</v>
      </c>
      <c r="M7380" s="12">
        <v>0</v>
      </c>
      <c r="N7380" s="12">
        <v>0</v>
      </c>
    </row>
    <row r="7381" spans="1:14">
      <c r="A7381" s="11" t="s">
        <v>1759</v>
      </c>
      <c r="B7381" s="12">
        <v>110</v>
      </c>
      <c r="C7381" s="12">
        <v>70</v>
      </c>
      <c r="D7381" s="12" t="s">
        <v>1748</v>
      </c>
      <c r="E7381" s="12">
        <v>20</v>
      </c>
      <c r="F7381" s="73">
        <v>5</v>
      </c>
      <c r="G7381" s="21">
        <v>15</v>
      </c>
      <c r="H7381" s="12">
        <v>0</v>
      </c>
      <c r="I7381" s="12">
        <v>246</v>
      </c>
      <c r="J7381" s="12">
        <v>0</v>
      </c>
      <c r="K7381" s="12">
        <v>0</v>
      </c>
      <c r="L7381" s="12">
        <v>0</v>
      </c>
      <c r="M7381" s="12">
        <v>0</v>
      </c>
      <c r="N7381" s="12">
        <v>0</v>
      </c>
    </row>
    <row r="7382" spans="1:14">
      <c r="A7382" s="11" t="s">
        <v>1759</v>
      </c>
      <c r="B7382" s="12">
        <v>110</v>
      </c>
      <c r="C7382" s="12">
        <v>70</v>
      </c>
      <c r="D7382" s="12" t="s">
        <v>1749</v>
      </c>
      <c r="E7382" s="12">
        <v>20</v>
      </c>
      <c r="F7382" s="73">
        <v>5</v>
      </c>
      <c r="G7382" s="21">
        <v>15</v>
      </c>
      <c r="H7382" s="12">
        <v>0</v>
      </c>
      <c r="I7382" s="12">
        <v>246</v>
      </c>
      <c r="J7382" s="12">
        <v>0</v>
      </c>
      <c r="K7382" s="12">
        <v>0</v>
      </c>
      <c r="L7382" s="12">
        <v>0</v>
      </c>
      <c r="M7382" s="12">
        <v>0</v>
      </c>
      <c r="N7382" s="12">
        <v>0</v>
      </c>
    </row>
    <row r="7383" spans="1:14">
      <c r="A7383" s="11" t="s">
        <v>1759</v>
      </c>
      <c r="B7383" s="12">
        <v>110</v>
      </c>
      <c r="C7383" s="12">
        <v>70</v>
      </c>
      <c r="D7383" s="12" t="s">
        <v>1753</v>
      </c>
      <c r="E7383" s="12">
        <v>20</v>
      </c>
      <c r="F7383" s="73">
        <v>5</v>
      </c>
      <c r="G7383" s="21">
        <v>15</v>
      </c>
      <c r="H7383" s="12">
        <v>0</v>
      </c>
      <c r="I7383" s="12">
        <v>246</v>
      </c>
      <c r="J7383" s="12">
        <v>0</v>
      </c>
      <c r="K7383" s="12">
        <v>0</v>
      </c>
      <c r="L7383" s="12">
        <v>0</v>
      </c>
      <c r="M7383" s="12">
        <v>0</v>
      </c>
      <c r="N7383" s="12">
        <v>0</v>
      </c>
    </row>
    <row r="7384" spans="1:14">
      <c r="A7384" s="11" t="s">
        <v>1759</v>
      </c>
      <c r="B7384" s="12">
        <v>110</v>
      </c>
      <c r="C7384" s="12">
        <v>70</v>
      </c>
      <c r="D7384" s="12" t="s">
        <v>1760</v>
      </c>
      <c r="E7384" s="12">
        <v>20</v>
      </c>
      <c r="F7384" s="73">
        <v>5</v>
      </c>
      <c r="G7384" s="21">
        <v>15</v>
      </c>
      <c r="H7384" s="12">
        <v>0</v>
      </c>
      <c r="I7384" s="12">
        <v>246</v>
      </c>
      <c r="J7384" s="12">
        <v>0</v>
      </c>
      <c r="K7384" s="12">
        <v>0</v>
      </c>
      <c r="L7384" s="12">
        <v>0</v>
      </c>
      <c r="M7384" s="12">
        <v>0</v>
      </c>
      <c r="N7384" s="12">
        <v>0</v>
      </c>
    </row>
    <row r="7385" spans="1:14">
      <c r="A7385" s="11" t="s">
        <v>1759</v>
      </c>
      <c r="B7385" s="12">
        <v>110</v>
      </c>
      <c r="C7385" s="12">
        <v>70</v>
      </c>
      <c r="D7385" s="12" t="s">
        <v>1750</v>
      </c>
      <c r="E7385" s="12">
        <v>20</v>
      </c>
      <c r="F7385" s="73">
        <v>5</v>
      </c>
      <c r="G7385" s="21">
        <v>15</v>
      </c>
      <c r="H7385" s="12">
        <v>0</v>
      </c>
      <c r="I7385" s="12">
        <v>246</v>
      </c>
      <c r="J7385" s="12">
        <v>0</v>
      </c>
      <c r="K7385" s="12">
        <v>0</v>
      </c>
      <c r="L7385" s="12">
        <v>0</v>
      </c>
      <c r="M7385" s="12">
        <v>0</v>
      </c>
      <c r="N7385" s="12">
        <v>0</v>
      </c>
    </row>
    <row r="7386" spans="1:14">
      <c r="A7386" s="11" t="s">
        <v>1759</v>
      </c>
      <c r="B7386" s="12">
        <v>160</v>
      </c>
      <c r="C7386" s="12">
        <v>80</v>
      </c>
      <c r="D7386" s="12" t="s">
        <v>1748</v>
      </c>
      <c r="E7386" s="12">
        <v>20</v>
      </c>
      <c r="F7386" s="73">
        <v>5</v>
      </c>
      <c r="G7386" s="21">
        <v>15</v>
      </c>
      <c r="H7386" s="12">
        <v>0</v>
      </c>
      <c r="I7386" s="12">
        <v>246</v>
      </c>
      <c r="J7386" s="12">
        <v>0</v>
      </c>
      <c r="K7386" s="12">
        <v>0</v>
      </c>
      <c r="L7386" s="12">
        <v>0</v>
      </c>
      <c r="M7386" s="12">
        <v>0</v>
      </c>
      <c r="N7386" s="12">
        <v>0</v>
      </c>
    </row>
    <row r="7387" spans="1:14">
      <c r="A7387" s="11" t="s">
        <v>1759</v>
      </c>
      <c r="B7387" s="12">
        <v>160</v>
      </c>
      <c r="C7387" s="12">
        <v>80</v>
      </c>
      <c r="D7387" s="12" t="s">
        <v>1749</v>
      </c>
      <c r="E7387" s="12">
        <v>20</v>
      </c>
      <c r="F7387" s="73">
        <v>5</v>
      </c>
      <c r="G7387" s="21">
        <v>15</v>
      </c>
      <c r="H7387" s="12">
        <v>0</v>
      </c>
      <c r="I7387" s="12">
        <v>246</v>
      </c>
      <c r="J7387" s="12">
        <v>0</v>
      </c>
      <c r="K7387" s="12">
        <v>0</v>
      </c>
      <c r="L7387" s="12">
        <v>0</v>
      </c>
      <c r="M7387" s="12">
        <v>0</v>
      </c>
      <c r="N7387" s="12">
        <v>0</v>
      </c>
    </row>
    <row r="7388" spans="1:14">
      <c r="A7388" s="11" t="s">
        <v>1759</v>
      </c>
      <c r="B7388" s="12">
        <v>160</v>
      </c>
      <c r="C7388" s="12">
        <v>80</v>
      </c>
      <c r="D7388" s="12" t="s">
        <v>1753</v>
      </c>
      <c r="E7388" s="12">
        <v>20</v>
      </c>
      <c r="F7388" s="73">
        <v>5</v>
      </c>
      <c r="G7388" s="21">
        <v>15</v>
      </c>
      <c r="H7388" s="12">
        <v>0</v>
      </c>
      <c r="I7388" s="12">
        <v>246</v>
      </c>
      <c r="J7388" s="12">
        <v>0</v>
      </c>
      <c r="K7388" s="12">
        <v>0</v>
      </c>
      <c r="L7388" s="12">
        <v>0</v>
      </c>
      <c r="M7388" s="12">
        <v>0</v>
      </c>
      <c r="N7388" s="12">
        <v>0</v>
      </c>
    </row>
    <row r="7389" spans="1:14">
      <c r="A7389" s="11" t="s">
        <v>1759</v>
      </c>
      <c r="B7389" s="12">
        <v>160</v>
      </c>
      <c r="C7389" s="12">
        <v>80</v>
      </c>
      <c r="D7389" s="12" t="s">
        <v>1760</v>
      </c>
      <c r="E7389" s="12">
        <v>20</v>
      </c>
      <c r="F7389" s="73">
        <v>5</v>
      </c>
      <c r="G7389" s="21">
        <v>15</v>
      </c>
      <c r="H7389" s="12">
        <v>0</v>
      </c>
      <c r="I7389" s="12">
        <v>246</v>
      </c>
      <c r="J7389" s="12">
        <v>0</v>
      </c>
      <c r="K7389" s="12">
        <v>0</v>
      </c>
      <c r="L7389" s="12">
        <v>0</v>
      </c>
      <c r="M7389" s="12">
        <v>0</v>
      </c>
      <c r="N7389" s="12">
        <v>0</v>
      </c>
    </row>
    <row r="7390" spans="1:14">
      <c r="A7390" s="11" t="s">
        <v>1759</v>
      </c>
      <c r="B7390" s="12">
        <v>160</v>
      </c>
      <c r="C7390" s="12">
        <v>80</v>
      </c>
      <c r="D7390" s="12" t="s">
        <v>1750</v>
      </c>
      <c r="E7390" s="12">
        <v>20</v>
      </c>
      <c r="F7390" s="73">
        <v>5</v>
      </c>
      <c r="G7390" s="21">
        <v>15</v>
      </c>
      <c r="H7390" s="12">
        <v>0</v>
      </c>
      <c r="I7390" s="12">
        <v>246</v>
      </c>
      <c r="J7390" s="12">
        <v>0</v>
      </c>
      <c r="K7390" s="12">
        <v>0</v>
      </c>
      <c r="L7390" s="12">
        <v>0</v>
      </c>
      <c r="M7390" s="12">
        <v>0</v>
      </c>
      <c r="N7390" s="12">
        <v>0</v>
      </c>
    </row>
    <row r="7391" spans="1:14">
      <c r="A7391" s="11" t="s">
        <v>1759</v>
      </c>
      <c r="B7391" s="12">
        <v>205</v>
      </c>
      <c r="C7391" s="12">
        <v>65</v>
      </c>
      <c r="D7391" s="12" t="s">
        <v>1748</v>
      </c>
      <c r="E7391" s="12">
        <v>20</v>
      </c>
      <c r="F7391" s="73">
        <v>5</v>
      </c>
      <c r="G7391" s="21">
        <v>15</v>
      </c>
      <c r="H7391" s="12">
        <v>0</v>
      </c>
      <c r="I7391" s="12">
        <v>246</v>
      </c>
      <c r="J7391" s="12">
        <v>0</v>
      </c>
      <c r="K7391" s="12">
        <v>0</v>
      </c>
      <c r="L7391" s="12">
        <v>0</v>
      </c>
      <c r="M7391" s="12">
        <v>0</v>
      </c>
      <c r="N7391" s="12">
        <v>0</v>
      </c>
    </row>
    <row r="7392" spans="1:14">
      <c r="A7392" s="11" t="s">
        <v>1759</v>
      </c>
      <c r="B7392" s="12">
        <v>205</v>
      </c>
      <c r="C7392" s="12">
        <v>65</v>
      </c>
      <c r="D7392" s="12" t="s">
        <v>1749</v>
      </c>
      <c r="E7392" s="12">
        <v>20</v>
      </c>
      <c r="F7392" s="73">
        <v>5</v>
      </c>
      <c r="G7392" s="21">
        <v>15</v>
      </c>
      <c r="H7392" s="12">
        <v>0</v>
      </c>
      <c r="I7392" s="12">
        <v>246</v>
      </c>
      <c r="J7392" s="12">
        <v>0</v>
      </c>
      <c r="K7392" s="12">
        <v>0</v>
      </c>
      <c r="L7392" s="12">
        <v>0</v>
      </c>
      <c r="M7392" s="12">
        <v>0</v>
      </c>
      <c r="N7392" s="12">
        <v>0</v>
      </c>
    </row>
    <row r="7393" spans="1:14">
      <c r="A7393" s="11" t="s">
        <v>1759</v>
      </c>
      <c r="B7393" s="12">
        <v>205</v>
      </c>
      <c r="C7393" s="12">
        <v>65</v>
      </c>
      <c r="D7393" s="12" t="s">
        <v>1753</v>
      </c>
      <c r="E7393" s="12">
        <v>20</v>
      </c>
      <c r="F7393" s="73">
        <v>5</v>
      </c>
      <c r="G7393" s="21">
        <v>15</v>
      </c>
      <c r="H7393" s="12">
        <v>0</v>
      </c>
      <c r="I7393" s="12">
        <v>246</v>
      </c>
      <c r="J7393" s="12">
        <v>0</v>
      </c>
      <c r="K7393" s="12">
        <v>0</v>
      </c>
      <c r="L7393" s="12">
        <v>0</v>
      </c>
      <c r="M7393" s="12">
        <v>0</v>
      </c>
      <c r="N7393" s="12">
        <v>0</v>
      </c>
    </row>
    <row r="7394" spans="1:14">
      <c r="A7394" s="11" t="s">
        <v>1759</v>
      </c>
      <c r="B7394" s="12">
        <v>205</v>
      </c>
      <c r="C7394" s="12">
        <v>65</v>
      </c>
      <c r="D7394" s="12" t="s">
        <v>1760</v>
      </c>
      <c r="E7394" s="12">
        <v>20</v>
      </c>
      <c r="F7394" s="73">
        <v>5</v>
      </c>
      <c r="G7394" s="21">
        <v>15</v>
      </c>
      <c r="H7394" s="12">
        <v>0</v>
      </c>
      <c r="I7394" s="12">
        <v>246</v>
      </c>
      <c r="J7394" s="12">
        <v>0</v>
      </c>
      <c r="K7394" s="12">
        <v>0</v>
      </c>
      <c r="L7394" s="12">
        <v>0</v>
      </c>
      <c r="M7394" s="12">
        <v>0</v>
      </c>
      <c r="N7394" s="12">
        <v>0</v>
      </c>
    </row>
    <row r="7395" spans="1:14">
      <c r="A7395" s="11" t="s">
        <v>1759</v>
      </c>
      <c r="B7395" s="12">
        <v>205</v>
      </c>
      <c r="C7395" s="12">
        <v>65</v>
      </c>
      <c r="D7395" s="12" t="s">
        <v>1750</v>
      </c>
      <c r="E7395" s="12">
        <v>20</v>
      </c>
      <c r="F7395" s="73">
        <v>5</v>
      </c>
      <c r="G7395" s="21">
        <v>15</v>
      </c>
      <c r="H7395" s="12">
        <v>0</v>
      </c>
      <c r="I7395" s="12">
        <v>246</v>
      </c>
      <c r="J7395" s="12">
        <v>0</v>
      </c>
      <c r="K7395" s="12">
        <v>0</v>
      </c>
      <c r="L7395" s="12">
        <v>0</v>
      </c>
      <c r="M7395" s="12">
        <v>0</v>
      </c>
      <c r="N7395" s="12">
        <v>0</v>
      </c>
    </row>
    <row r="7396" spans="1:14">
      <c r="A7396" s="11" t="s">
        <v>1759</v>
      </c>
      <c r="B7396" s="12">
        <v>255</v>
      </c>
      <c r="C7396" s="12">
        <v>90</v>
      </c>
      <c r="D7396" s="12" t="s">
        <v>1748</v>
      </c>
      <c r="E7396" s="12">
        <v>20</v>
      </c>
      <c r="F7396" s="73">
        <v>5</v>
      </c>
      <c r="G7396" s="21">
        <v>15</v>
      </c>
      <c r="H7396" s="12">
        <v>0</v>
      </c>
      <c r="I7396" s="12">
        <v>246</v>
      </c>
      <c r="J7396" s="12">
        <v>0</v>
      </c>
      <c r="K7396" s="12">
        <v>0</v>
      </c>
      <c r="L7396" s="12">
        <v>0</v>
      </c>
      <c r="M7396" s="12">
        <v>0</v>
      </c>
      <c r="N7396" s="12">
        <v>0</v>
      </c>
    </row>
    <row r="7397" spans="1:14">
      <c r="A7397" s="11" t="s">
        <v>1759</v>
      </c>
      <c r="B7397" s="12">
        <v>255</v>
      </c>
      <c r="C7397" s="12">
        <v>90</v>
      </c>
      <c r="D7397" s="12" t="s">
        <v>1749</v>
      </c>
      <c r="E7397" s="12">
        <v>20</v>
      </c>
      <c r="F7397" s="73">
        <v>5</v>
      </c>
      <c r="G7397" s="21">
        <v>15</v>
      </c>
      <c r="H7397" s="12">
        <v>0</v>
      </c>
      <c r="I7397" s="12">
        <v>246</v>
      </c>
      <c r="J7397" s="12">
        <v>0</v>
      </c>
      <c r="K7397" s="12">
        <v>0</v>
      </c>
      <c r="L7397" s="12">
        <v>0</v>
      </c>
      <c r="M7397" s="12">
        <v>0</v>
      </c>
      <c r="N7397" s="12">
        <v>0</v>
      </c>
    </row>
    <row r="7398" spans="1:14">
      <c r="A7398" s="11" t="s">
        <v>1759</v>
      </c>
      <c r="B7398" s="12">
        <v>255</v>
      </c>
      <c r="C7398" s="12">
        <v>90</v>
      </c>
      <c r="D7398" s="12" t="s">
        <v>1753</v>
      </c>
      <c r="E7398" s="12">
        <v>20</v>
      </c>
      <c r="F7398" s="73">
        <v>5</v>
      </c>
      <c r="G7398" s="21">
        <v>15</v>
      </c>
      <c r="H7398" s="12">
        <v>0</v>
      </c>
      <c r="I7398" s="12">
        <v>246</v>
      </c>
      <c r="J7398" s="12">
        <v>0</v>
      </c>
      <c r="K7398" s="12">
        <v>0</v>
      </c>
      <c r="L7398" s="12">
        <v>0</v>
      </c>
      <c r="M7398" s="12">
        <v>0</v>
      </c>
      <c r="N7398" s="12">
        <v>0</v>
      </c>
    </row>
    <row r="7399" spans="1:14">
      <c r="A7399" s="11" t="s">
        <v>1759</v>
      </c>
      <c r="B7399" s="12">
        <v>255</v>
      </c>
      <c r="C7399" s="12">
        <v>90</v>
      </c>
      <c r="D7399" s="12" t="s">
        <v>1760</v>
      </c>
      <c r="E7399" s="12">
        <v>20</v>
      </c>
      <c r="F7399" s="73">
        <v>5</v>
      </c>
      <c r="G7399" s="21">
        <v>15</v>
      </c>
      <c r="H7399" s="12">
        <v>0</v>
      </c>
      <c r="I7399" s="12">
        <v>246</v>
      </c>
      <c r="J7399" s="12">
        <v>0</v>
      </c>
      <c r="K7399" s="12">
        <v>0</v>
      </c>
      <c r="L7399" s="12">
        <v>0</v>
      </c>
      <c r="M7399" s="12">
        <v>0</v>
      </c>
      <c r="N7399" s="12">
        <v>0</v>
      </c>
    </row>
    <row r="7400" spans="1:14">
      <c r="A7400" s="11" t="s">
        <v>1759</v>
      </c>
      <c r="B7400" s="12">
        <v>255</v>
      </c>
      <c r="C7400" s="12">
        <v>90</v>
      </c>
      <c r="D7400" s="12" t="s">
        <v>1750</v>
      </c>
      <c r="E7400" s="12">
        <v>20</v>
      </c>
      <c r="F7400" s="73">
        <v>5</v>
      </c>
      <c r="G7400" s="21">
        <v>15</v>
      </c>
      <c r="H7400" s="12">
        <v>0</v>
      </c>
      <c r="I7400" s="12">
        <v>246</v>
      </c>
      <c r="J7400" s="12">
        <v>0</v>
      </c>
      <c r="K7400" s="12">
        <v>0</v>
      </c>
      <c r="L7400" s="12">
        <v>0</v>
      </c>
      <c r="M7400" s="12">
        <v>0</v>
      </c>
      <c r="N7400" s="12">
        <v>0</v>
      </c>
    </row>
    <row r="7401" spans="1:14">
      <c r="A7401" s="11" t="s">
        <v>1759</v>
      </c>
      <c r="B7401" s="12">
        <v>330</v>
      </c>
      <c r="C7401" s="12">
        <v>75</v>
      </c>
      <c r="D7401" s="12" t="s">
        <v>1748</v>
      </c>
      <c r="E7401" s="12">
        <v>20</v>
      </c>
      <c r="F7401" s="73">
        <v>5</v>
      </c>
      <c r="G7401" s="21">
        <v>15</v>
      </c>
      <c r="H7401" s="12">
        <v>0</v>
      </c>
      <c r="I7401" s="12">
        <v>246</v>
      </c>
      <c r="J7401" s="12">
        <v>0</v>
      </c>
      <c r="K7401" s="12">
        <v>0</v>
      </c>
      <c r="L7401" s="12">
        <v>0</v>
      </c>
      <c r="M7401" s="12">
        <v>0</v>
      </c>
      <c r="N7401" s="12">
        <v>0</v>
      </c>
    </row>
    <row r="7402" spans="1:14">
      <c r="A7402" s="11" t="s">
        <v>1759</v>
      </c>
      <c r="B7402" s="12">
        <v>330</v>
      </c>
      <c r="C7402" s="12">
        <v>75</v>
      </c>
      <c r="D7402" s="12" t="s">
        <v>1749</v>
      </c>
      <c r="E7402" s="12">
        <v>20</v>
      </c>
      <c r="F7402" s="73">
        <v>5</v>
      </c>
      <c r="G7402" s="21">
        <v>15</v>
      </c>
      <c r="H7402" s="12">
        <v>0</v>
      </c>
      <c r="I7402" s="12">
        <v>246</v>
      </c>
      <c r="J7402" s="12">
        <v>0</v>
      </c>
      <c r="K7402" s="12">
        <v>0</v>
      </c>
      <c r="L7402" s="12">
        <v>0</v>
      </c>
      <c r="M7402" s="12">
        <v>0</v>
      </c>
      <c r="N7402" s="12">
        <v>0</v>
      </c>
    </row>
    <row r="7403" spans="1:14">
      <c r="A7403" s="11" t="s">
        <v>1759</v>
      </c>
      <c r="B7403" s="12">
        <v>330</v>
      </c>
      <c r="C7403" s="12">
        <v>75</v>
      </c>
      <c r="D7403" s="12" t="s">
        <v>1753</v>
      </c>
      <c r="E7403" s="12">
        <v>20</v>
      </c>
      <c r="F7403" s="73">
        <v>5</v>
      </c>
      <c r="G7403" s="21">
        <v>15</v>
      </c>
      <c r="H7403" s="12">
        <v>0</v>
      </c>
      <c r="I7403" s="12">
        <v>246</v>
      </c>
      <c r="J7403" s="12">
        <v>0</v>
      </c>
      <c r="K7403" s="12">
        <v>0</v>
      </c>
      <c r="L7403" s="12">
        <v>0</v>
      </c>
      <c r="M7403" s="12">
        <v>0</v>
      </c>
      <c r="N7403" s="12">
        <v>0</v>
      </c>
    </row>
    <row r="7404" spans="1:14">
      <c r="A7404" s="11" t="s">
        <v>1759</v>
      </c>
      <c r="B7404" s="12">
        <v>330</v>
      </c>
      <c r="C7404" s="12">
        <v>75</v>
      </c>
      <c r="D7404" s="12" t="s">
        <v>1760</v>
      </c>
      <c r="E7404" s="12">
        <v>20</v>
      </c>
      <c r="F7404" s="73">
        <v>5</v>
      </c>
      <c r="G7404" s="21">
        <v>15</v>
      </c>
      <c r="H7404" s="12">
        <v>0</v>
      </c>
      <c r="I7404" s="12">
        <v>246</v>
      </c>
      <c r="J7404" s="12">
        <v>0</v>
      </c>
      <c r="K7404" s="12">
        <v>0</v>
      </c>
      <c r="L7404" s="12">
        <v>0</v>
      </c>
      <c r="M7404" s="12">
        <v>0</v>
      </c>
      <c r="N7404" s="12">
        <v>0</v>
      </c>
    </row>
    <row r="7405" spans="1:14">
      <c r="A7405" s="11" t="s">
        <v>1759</v>
      </c>
      <c r="B7405" s="12">
        <v>330</v>
      </c>
      <c r="C7405" s="12">
        <v>75</v>
      </c>
      <c r="D7405" s="12" t="s">
        <v>1750</v>
      </c>
      <c r="E7405" s="12">
        <v>20</v>
      </c>
      <c r="F7405" s="73">
        <v>5</v>
      </c>
      <c r="G7405" s="21">
        <v>15</v>
      </c>
      <c r="H7405" s="12">
        <v>0</v>
      </c>
      <c r="I7405" s="12">
        <v>246</v>
      </c>
      <c r="J7405" s="12">
        <v>0</v>
      </c>
      <c r="K7405" s="12">
        <v>0</v>
      </c>
      <c r="L7405" s="12">
        <v>0</v>
      </c>
      <c r="M7405" s="12">
        <v>0</v>
      </c>
      <c r="N7405" s="12">
        <v>0</v>
      </c>
    </row>
    <row r="7406" spans="1:14">
      <c r="A7406" s="11" t="s">
        <v>1759</v>
      </c>
      <c r="B7406" s="12">
        <v>280</v>
      </c>
      <c r="C7406" s="12">
        <v>120</v>
      </c>
      <c r="D7406" s="12" t="s">
        <v>1748</v>
      </c>
      <c r="E7406" s="12">
        <v>20</v>
      </c>
      <c r="F7406" s="73">
        <v>5</v>
      </c>
      <c r="G7406" s="21">
        <v>15</v>
      </c>
      <c r="H7406" s="12">
        <v>0</v>
      </c>
      <c r="I7406" s="12">
        <v>246</v>
      </c>
      <c r="J7406" s="12">
        <v>0</v>
      </c>
      <c r="K7406" s="12">
        <v>0</v>
      </c>
      <c r="L7406" s="12">
        <v>0</v>
      </c>
      <c r="M7406" s="12">
        <v>0</v>
      </c>
      <c r="N7406" s="12">
        <v>0</v>
      </c>
    </row>
    <row r="7407" spans="1:14">
      <c r="A7407" s="11" t="s">
        <v>1759</v>
      </c>
      <c r="B7407" s="12">
        <v>280</v>
      </c>
      <c r="C7407" s="12">
        <v>120</v>
      </c>
      <c r="D7407" s="12" t="s">
        <v>1749</v>
      </c>
      <c r="E7407" s="12">
        <v>20</v>
      </c>
      <c r="F7407" s="73">
        <v>5</v>
      </c>
      <c r="G7407" s="21">
        <v>15</v>
      </c>
      <c r="H7407" s="12">
        <v>0</v>
      </c>
      <c r="I7407" s="12">
        <v>246</v>
      </c>
      <c r="J7407" s="12">
        <v>0</v>
      </c>
      <c r="K7407" s="12">
        <v>0</v>
      </c>
      <c r="L7407" s="12">
        <v>0</v>
      </c>
      <c r="M7407" s="12">
        <v>0</v>
      </c>
      <c r="N7407" s="12">
        <v>0</v>
      </c>
    </row>
    <row r="7408" spans="1:14">
      <c r="A7408" s="11" t="s">
        <v>1759</v>
      </c>
      <c r="B7408" s="12">
        <v>280</v>
      </c>
      <c r="C7408" s="12">
        <v>120</v>
      </c>
      <c r="D7408" s="12" t="s">
        <v>1753</v>
      </c>
      <c r="E7408" s="12">
        <v>20</v>
      </c>
      <c r="F7408" s="73">
        <v>5</v>
      </c>
      <c r="G7408" s="21">
        <v>15</v>
      </c>
      <c r="H7408" s="12">
        <v>0</v>
      </c>
      <c r="I7408" s="12">
        <v>246</v>
      </c>
      <c r="J7408" s="12">
        <v>0</v>
      </c>
      <c r="K7408" s="12">
        <v>0</v>
      </c>
      <c r="L7408" s="12">
        <v>0</v>
      </c>
      <c r="M7408" s="12">
        <v>0</v>
      </c>
      <c r="N7408" s="12">
        <v>0</v>
      </c>
    </row>
    <row r="7409" spans="1:14">
      <c r="A7409" s="11" t="s">
        <v>1759</v>
      </c>
      <c r="B7409" s="12">
        <v>280</v>
      </c>
      <c r="C7409" s="12">
        <v>120</v>
      </c>
      <c r="D7409" s="12" t="s">
        <v>1760</v>
      </c>
      <c r="E7409" s="12">
        <v>20</v>
      </c>
      <c r="F7409" s="73">
        <v>5</v>
      </c>
      <c r="G7409" s="21">
        <v>15</v>
      </c>
      <c r="H7409" s="12">
        <v>0</v>
      </c>
      <c r="I7409" s="12">
        <v>246</v>
      </c>
      <c r="J7409" s="12">
        <v>0</v>
      </c>
      <c r="K7409" s="12">
        <v>0</v>
      </c>
      <c r="L7409" s="12">
        <v>0</v>
      </c>
      <c r="M7409" s="12">
        <v>0</v>
      </c>
      <c r="N7409" s="12">
        <v>0</v>
      </c>
    </row>
    <row r="7410" spans="1:14">
      <c r="A7410" s="11" t="s">
        <v>1759</v>
      </c>
      <c r="B7410" s="12">
        <v>280</v>
      </c>
      <c r="C7410" s="12">
        <v>120</v>
      </c>
      <c r="D7410" s="12" t="s">
        <v>1750</v>
      </c>
      <c r="E7410" s="12">
        <v>20</v>
      </c>
      <c r="F7410" s="73">
        <v>5</v>
      </c>
      <c r="G7410" s="21">
        <v>15</v>
      </c>
      <c r="H7410" s="12">
        <v>0</v>
      </c>
      <c r="I7410" s="12">
        <v>246</v>
      </c>
      <c r="J7410" s="12">
        <v>0</v>
      </c>
      <c r="K7410" s="12">
        <v>0</v>
      </c>
      <c r="L7410" s="12">
        <v>0</v>
      </c>
      <c r="M7410" s="12">
        <v>0</v>
      </c>
      <c r="N7410" s="12">
        <v>0</v>
      </c>
    </row>
    <row r="7411" spans="1:14">
      <c r="A7411" s="11" t="s">
        <v>1759</v>
      </c>
      <c r="B7411" s="12">
        <v>320</v>
      </c>
      <c r="C7411" s="12">
        <v>150</v>
      </c>
      <c r="D7411" s="12" t="s">
        <v>1748</v>
      </c>
      <c r="E7411" s="12">
        <v>20</v>
      </c>
      <c r="F7411" s="73">
        <v>5</v>
      </c>
      <c r="G7411" s="21">
        <v>15</v>
      </c>
      <c r="H7411" s="12">
        <v>0</v>
      </c>
      <c r="I7411" s="12">
        <v>246</v>
      </c>
      <c r="J7411" s="12">
        <v>0</v>
      </c>
      <c r="K7411" s="12">
        <v>0</v>
      </c>
      <c r="L7411" s="12">
        <v>0</v>
      </c>
      <c r="M7411" s="12">
        <v>0</v>
      </c>
      <c r="N7411" s="12">
        <v>0</v>
      </c>
    </row>
    <row r="7412" spans="1:14">
      <c r="A7412" s="11" t="s">
        <v>1759</v>
      </c>
      <c r="B7412" s="12">
        <v>320</v>
      </c>
      <c r="C7412" s="12">
        <v>150</v>
      </c>
      <c r="D7412" s="12" t="s">
        <v>1749</v>
      </c>
      <c r="E7412" s="12">
        <v>20</v>
      </c>
      <c r="F7412" s="73">
        <v>5</v>
      </c>
      <c r="G7412" s="21">
        <v>15</v>
      </c>
      <c r="H7412" s="12">
        <v>0</v>
      </c>
      <c r="I7412" s="12">
        <v>246</v>
      </c>
      <c r="J7412" s="12">
        <v>0</v>
      </c>
      <c r="K7412" s="12">
        <v>0</v>
      </c>
      <c r="L7412" s="12">
        <v>0</v>
      </c>
      <c r="M7412" s="12">
        <v>0</v>
      </c>
      <c r="N7412" s="12">
        <v>0</v>
      </c>
    </row>
    <row r="7413" spans="1:14">
      <c r="A7413" s="11" t="s">
        <v>1759</v>
      </c>
      <c r="B7413" s="12">
        <v>320</v>
      </c>
      <c r="C7413" s="12">
        <v>150</v>
      </c>
      <c r="D7413" s="12" t="s">
        <v>1753</v>
      </c>
      <c r="E7413" s="12">
        <v>20</v>
      </c>
      <c r="F7413" s="73">
        <v>5</v>
      </c>
      <c r="G7413" s="21">
        <v>15</v>
      </c>
      <c r="H7413" s="12">
        <v>0</v>
      </c>
      <c r="I7413" s="12">
        <v>246</v>
      </c>
      <c r="J7413" s="12">
        <v>0</v>
      </c>
      <c r="K7413" s="12">
        <v>0</v>
      </c>
      <c r="L7413" s="12">
        <v>0</v>
      </c>
      <c r="M7413" s="12">
        <v>0</v>
      </c>
      <c r="N7413" s="12">
        <v>0</v>
      </c>
    </row>
    <row r="7414" spans="1:14">
      <c r="A7414" s="11" t="s">
        <v>1759</v>
      </c>
      <c r="B7414" s="12">
        <v>320</v>
      </c>
      <c r="C7414" s="12">
        <v>150</v>
      </c>
      <c r="D7414" s="12" t="s">
        <v>1760</v>
      </c>
      <c r="E7414" s="12">
        <v>20</v>
      </c>
      <c r="F7414" s="73">
        <v>5</v>
      </c>
      <c r="G7414" s="21">
        <v>15</v>
      </c>
      <c r="H7414" s="12">
        <v>0</v>
      </c>
      <c r="I7414" s="12">
        <v>246</v>
      </c>
      <c r="J7414" s="12">
        <v>0</v>
      </c>
      <c r="K7414" s="12">
        <v>0</v>
      </c>
      <c r="L7414" s="12">
        <v>0</v>
      </c>
      <c r="M7414" s="12">
        <v>0</v>
      </c>
      <c r="N7414" s="12">
        <v>0</v>
      </c>
    </row>
    <row r="7415" spans="1:14">
      <c r="A7415" s="11" t="s">
        <v>1759</v>
      </c>
      <c r="B7415" s="12">
        <v>320</v>
      </c>
      <c r="C7415" s="12">
        <v>150</v>
      </c>
      <c r="D7415" s="12" t="s">
        <v>1750</v>
      </c>
      <c r="E7415" s="12">
        <v>20</v>
      </c>
      <c r="F7415" s="73">
        <v>5</v>
      </c>
      <c r="G7415" s="21">
        <v>15</v>
      </c>
      <c r="H7415" s="12">
        <v>0</v>
      </c>
      <c r="I7415" s="12">
        <v>246</v>
      </c>
      <c r="J7415" s="12">
        <v>0</v>
      </c>
      <c r="K7415" s="12">
        <v>0</v>
      </c>
      <c r="L7415" s="12">
        <v>0</v>
      </c>
      <c r="M7415" s="12">
        <v>0</v>
      </c>
      <c r="N7415" s="12">
        <v>0</v>
      </c>
    </row>
    <row r="7417" spans="1:14">
      <c r="A7417" s="11" t="s">
        <v>1761</v>
      </c>
    </row>
    <row r="7418" spans="1:14">
      <c r="A7418" s="11" t="s">
        <v>1762</v>
      </c>
      <c r="B7418" s="12">
        <v>100</v>
      </c>
      <c r="C7418" s="12">
        <v>250</v>
      </c>
      <c r="D7418" s="12" t="s">
        <v>1753</v>
      </c>
      <c r="E7418" s="12">
        <v>250</v>
      </c>
      <c r="F7418" s="73">
        <v>30</v>
      </c>
      <c r="G7418" s="73">
        <v>60</v>
      </c>
      <c r="H7418" s="12">
        <v>0</v>
      </c>
      <c r="I7418" s="12">
        <v>246</v>
      </c>
      <c r="J7418" s="12">
        <v>0</v>
      </c>
      <c r="K7418" s="12">
        <v>0</v>
      </c>
      <c r="L7418" s="12">
        <v>0</v>
      </c>
      <c r="M7418" s="12">
        <v>0</v>
      </c>
      <c r="N7418" s="12">
        <v>0</v>
      </c>
    </row>
    <row r="7419" spans="1:14">
      <c r="A7419" s="11" t="s">
        <v>1762</v>
      </c>
      <c r="B7419" s="12">
        <v>100</v>
      </c>
      <c r="C7419" s="12">
        <v>250</v>
      </c>
      <c r="D7419" s="12" t="s">
        <v>1159</v>
      </c>
      <c r="E7419" s="12">
        <v>250</v>
      </c>
      <c r="F7419" s="73">
        <v>2</v>
      </c>
      <c r="G7419" s="73">
        <v>60</v>
      </c>
      <c r="H7419" s="12">
        <v>0</v>
      </c>
      <c r="I7419" s="12">
        <v>246</v>
      </c>
      <c r="J7419" s="12">
        <v>0</v>
      </c>
      <c r="K7419" s="12">
        <v>0</v>
      </c>
      <c r="L7419" s="12">
        <v>0</v>
      </c>
      <c r="M7419" s="12">
        <v>0</v>
      </c>
      <c r="N7419" s="12">
        <v>0</v>
      </c>
    </row>
    <row r="7420" spans="1:14">
      <c r="A7420" s="11" t="s">
        <v>1762</v>
      </c>
      <c r="B7420" s="12">
        <v>100</v>
      </c>
      <c r="C7420" s="12">
        <v>250</v>
      </c>
      <c r="D7420" s="12" t="s">
        <v>1161</v>
      </c>
      <c r="E7420" s="12">
        <v>250</v>
      </c>
      <c r="F7420" s="73">
        <v>30</v>
      </c>
      <c r="G7420" s="73">
        <v>60</v>
      </c>
      <c r="H7420" s="12">
        <v>0</v>
      </c>
      <c r="I7420" s="12">
        <v>246</v>
      </c>
      <c r="J7420" s="12">
        <v>0</v>
      </c>
      <c r="K7420" s="12">
        <v>0</v>
      </c>
      <c r="L7420" s="12">
        <v>0</v>
      </c>
      <c r="M7420" s="12">
        <v>0</v>
      </c>
      <c r="N7420" s="12">
        <v>0</v>
      </c>
    </row>
    <row r="7421" spans="1:14">
      <c r="A7421" s="11" t="s">
        <v>1762</v>
      </c>
      <c r="B7421" s="12">
        <v>100</v>
      </c>
      <c r="C7421" s="12">
        <v>250</v>
      </c>
      <c r="D7421" s="12" t="s">
        <v>1162</v>
      </c>
      <c r="E7421" s="12">
        <v>250</v>
      </c>
      <c r="F7421" s="73">
        <v>2</v>
      </c>
      <c r="G7421" s="73">
        <v>60</v>
      </c>
      <c r="H7421" s="12">
        <v>0</v>
      </c>
      <c r="I7421" s="12">
        <v>246</v>
      </c>
      <c r="J7421" s="12">
        <v>0</v>
      </c>
      <c r="K7421" s="12">
        <v>0</v>
      </c>
      <c r="L7421" s="12">
        <v>0</v>
      </c>
      <c r="M7421" s="12">
        <v>0</v>
      </c>
      <c r="N7421" s="12">
        <v>0</v>
      </c>
    </row>
    <row r="7422" spans="1:14">
      <c r="A7422" s="11" t="s">
        <v>1762</v>
      </c>
      <c r="B7422" s="12">
        <v>100</v>
      </c>
      <c r="C7422" s="12">
        <v>250</v>
      </c>
      <c r="D7422" s="12" t="s">
        <v>1750</v>
      </c>
      <c r="E7422" s="12">
        <v>250</v>
      </c>
      <c r="F7422" s="73">
        <v>30</v>
      </c>
      <c r="G7422" s="73">
        <v>60</v>
      </c>
      <c r="H7422" s="12">
        <v>0</v>
      </c>
      <c r="I7422" s="12">
        <v>246</v>
      </c>
      <c r="J7422" s="12">
        <v>0</v>
      </c>
      <c r="K7422" s="12">
        <v>0</v>
      </c>
      <c r="L7422" s="12">
        <v>0</v>
      </c>
      <c r="M7422" s="12">
        <v>0</v>
      </c>
      <c r="N7422" s="12">
        <v>0</v>
      </c>
    </row>
    <row r="7423" spans="1:14">
      <c r="A7423" s="11" t="s">
        <v>1762</v>
      </c>
      <c r="B7423" s="12">
        <v>100</v>
      </c>
      <c r="C7423" s="12">
        <v>250</v>
      </c>
      <c r="D7423" s="12" t="s">
        <v>1165</v>
      </c>
      <c r="E7423" s="12">
        <v>250</v>
      </c>
      <c r="F7423" s="73">
        <v>2</v>
      </c>
      <c r="G7423" s="73">
        <v>60</v>
      </c>
      <c r="H7423" s="12">
        <v>0</v>
      </c>
      <c r="I7423" s="12">
        <v>246</v>
      </c>
      <c r="J7423" s="12">
        <v>0</v>
      </c>
      <c r="K7423" s="12">
        <v>0</v>
      </c>
      <c r="L7423" s="12">
        <v>0</v>
      </c>
      <c r="M7423" s="12">
        <v>0</v>
      </c>
      <c r="N7423" s="12">
        <v>0</v>
      </c>
    </row>
    <row r="7424" spans="1:14">
      <c r="A7424" s="11" t="s">
        <v>1762</v>
      </c>
      <c r="B7424" s="12">
        <v>100</v>
      </c>
      <c r="C7424" s="12">
        <v>250</v>
      </c>
      <c r="D7424" s="12" t="s">
        <v>1160</v>
      </c>
      <c r="E7424" s="12">
        <v>250</v>
      </c>
      <c r="F7424" s="73">
        <v>10</v>
      </c>
      <c r="G7424" s="73">
        <v>60</v>
      </c>
      <c r="H7424" s="12">
        <v>0</v>
      </c>
      <c r="I7424" s="12">
        <v>246</v>
      </c>
      <c r="J7424" s="12">
        <v>0</v>
      </c>
      <c r="K7424" s="12">
        <v>0</v>
      </c>
      <c r="L7424" s="12">
        <v>0</v>
      </c>
      <c r="M7424" s="12">
        <v>0</v>
      </c>
      <c r="N7424" s="12">
        <v>0</v>
      </c>
    </row>
    <row r="7425" spans="1:14">
      <c r="A7425" s="11" t="s">
        <v>1762</v>
      </c>
      <c r="B7425" s="12">
        <v>100</v>
      </c>
      <c r="C7425" s="12">
        <v>250</v>
      </c>
      <c r="D7425" s="12" t="s">
        <v>1163</v>
      </c>
      <c r="E7425" s="12">
        <v>250</v>
      </c>
      <c r="F7425" s="73">
        <v>10</v>
      </c>
      <c r="G7425" s="73">
        <v>60</v>
      </c>
      <c r="H7425" s="12">
        <v>0</v>
      </c>
      <c r="I7425" s="12">
        <v>246</v>
      </c>
      <c r="J7425" s="12">
        <v>0</v>
      </c>
      <c r="K7425" s="12">
        <v>0</v>
      </c>
      <c r="L7425" s="12">
        <v>0</v>
      </c>
      <c r="M7425" s="12">
        <v>0</v>
      </c>
      <c r="N7425" s="12">
        <v>0</v>
      </c>
    </row>
    <row r="7426" spans="1:14">
      <c r="A7426" s="11" t="s">
        <v>1762</v>
      </c>
      <c r="B7426" s="12">
        <v>100</v>
      </c>
      <c r="C7426" s="12">
        <v>250</v>
      </c>
      <c r="D7426" s="12" t="s">
        <v>1166</v>
      </c>
      <c r="E7426" s="12">
        <v>250</v>
      </c>
      <c r="F7426" s="73">
        <v>10</v>
      </c>
      <c r="G7426" s="73">
        <v>60</v>
      </c>
      <c r="H7426" s="12">
        <v>0</v>
      </c>
      <c r="I7426" s="12">
        <v>246</v>
      </c>
      <c r="J7426" s="12">
        <v>0</v>
      </c>
      <c r="K7426" s="12">
        <v>0</v>
      </c>
      <c r="L7426" s="12">
        <v>0</v>
      </c>
      <c r="M7426" s="12">
        <v>0</v>
      </c>
      <c r="N7426" s="12">
        <v>0</v>
      </c>
    </row>
    <row r="7428" spans="1:14">
      <c r="A7428" s="11" t="s">
        <v>1762</v>
      </c>
      <c r="B7428" s="12">
        <v>90</v>
      </c>
      <c r="C7428" s="12">
        <v>410</v>
      </c>
      <c r="D7428" s="12" t="s">
        <v>1753</v>
      </c>
      <c r="E7428" s="12">
        <v>20</v>
      </c>
      <c r="F7428" s="73">
        <v>7</v>
      </c>
      <c r="G7428" s="21">
        <v>15</v>
      </c>
      <c r="H7428" s="12">
        <v>0</v>
      </c>
      <c r="I7428" s="12">
        <v>246</v>
      </c>
      <c r="J7428" s="12">
        <v>0</v>
      </c>
      <c r="K7428" s="12">
        <v>0</v>
      </c>
      <c r="L7428" s="12">
        <v>0</v>
      </c>
      <c r="M7428" s="12">
        <v>0</v>
      </c>
      <c r="N7428" s="12">
        <v>0</v>
      </c>
    </row>
    <row r="7429" spans="1:14">
      <c r="A7429" s="11" t="s">
        <v>1762</v>
      </c>
      <c r="B7429" s="12">
        <v>90</v>
      </c>
      <c r="C7429" s="12">
        <v>410</v>
      </c>
      <c r="D7429" s="12" t="s">
        <v>1161</v>
      </c>
      <c r="E7429" s="12">
        <v>20</v>
      </c>
      <c r="F7429" s="73">
        <v>7</v>
      </c>
      <c r="G7429" s="21">
        <v>15</v>
      </c>
      <c r="H7429" s="12">
        <v>0</v>
      </c>
      <c r="I7429" s="12">
        <v>246</v>
      </c>
      <c r="J7429" s="12">
        <v>0</v>
      </c>
      <c r="K7429" s="12">
        <v>0</v>
      </c>
      <c r="L7429" s="12">
        <v>0</v>
      </c>
      <c r="M7429" s="12">
        <v>0</v>
      </c>
      <c r="N7429" s="12">
        <v>0</v>
      </c>
    </row>
    <row r="7430" spans="1:14">
      <c r="A7430" s="11" t="s">
        <v>1762</v>
      </c>
      <c r="B7430" s="12">
        <v>90</v>
      </c>
      <c r="C7430" s="12">
        <v>410</v>
      </c>
      <c r="D7430" s="12" t="s">
        <v>1750</v>
      </c>
      <c r="E7430" s="12">
        <v>20</v>
      </c>
      <c r="F7430" s="73">
        <v>7</v>
      </c>
      <c r="G7430" s="21">
        <v>15</v>
      </c>
      <c r="H7430" s="12">
        <v>0</v>
      </c>
      <c r="I7430" s="12">
        <v>246</v>
      </c>
      <c r="J7430" s="12">
        <v>0</v>
      </c>
      <c r="K7430" s="12">
        <v>0</v>
      </c>
      <c r="L7430" s="12">
        <v>0</v>
      </c>
      <c r="M7430" s="12">
        <v>0</v>
      </c>
      <c r="N7430" s="12">
        <v>0</v>
      </c>
    </row>
    <row r="7431" spans="1:14">
      <c r="A7431" s="11" t="s">
        <v>1762</v>
      </c>
      <c r="B7431" s="12">
        <v>90</v>
      </c>
      <c r="C7431" s="12">
        <v>410</v>
      </c>
      <c r="D7431" s="12" t="s">
        <v>1160</v>
      </c>
      <c r="E7431" s="12">
        <v>20</v>
      </c>
      <c r="F7431" s="73">
        <v>1</v>
      </c>
      <c r="G7431" s="21">
        <v>15</v>
      </c>
      <c r="H7431" s="12">
        <v>0</v>
      </c>
      <c r="I7431" s="12">
        <v>246</v>
      </c>
      <c r="J7431" s="12">
        <v>0</v>
      </c>
      <c r="K7431" s="12">
        <v>0</v>
      </c>
      <c r="L7431" s="12">
        <v>0</v>
      </c>
      <c r="M7431" s="12">
        <v>0</v>
      </c>
      <c r="N7431" s="12">
        <v>0</v>
      </c>
    </row>
    <row r="7432" spans="1:14">
      <c r="A7432" s="11" t="s">
        <v>1762</v>
      </c>
      <c r="B7432" s="12">
        <v>90</v>
      </c>
      <c r="C7432" s="12">
        <v>410</v>
      </c>
      <c r="D7432" s="12" t="s">
        <v>1163</v>
      </c>
      <c r="E7432" s="12">
        <v>20</v>
      </c>
      <c r="F7432" s="73">
        <v>1</v>
      </c>
      <c r="G7432" s="21">
        <v>15</v>
      </c>
      <c r="H7432" s="12">
        <v>0</v>
      </c>
      <c r="I7432" s="12">
        <v>246</v>
      </c>
      <c r="J7432" s="12">
        <v>0</v>
      </c>
      <c r="K7432" s="12">
        <v>0</v>
      </c>
      <c r="L7432" s="12">
        <v>0</v>
      </c>
      <c r="M7432" s="12">
        <v>0</v>
      </c>
      <c r="N7432" s="12">
        <v>0</v>
      </c>
    </row>
    <row r="7433" spans="1:14">
      <c r="A7433" s="11" t="s">
        <v>1762</v>
      </c>
      <c r="B7433" s="12">
        <v>90</v>
      </c>
      <c r="C7433" s="12">
        <v>410</v>
      </c>
      <c r="D7433" s="12" t="s">
        <v>1166</v>
      </c>
      <c r="E7433" s="12">
        <v>20</v>
      </c>
      <c r="F7433" s="73">
        <v>1</v>
      </c>
      <c r="G7433" s="21">
        <v>15</v>
      </c>
      <c r="H7433" s="12">
        <v>0</v>
      </c>
      <c r="I7433" s="12">
        <v>246</v>
      </c>
      <c r="J7433" s="12">
        <v>0</v>
      </c>
      <c r="K7433" s="12">
        <v>0</v>
      </c>
      <c r="L7433" s="12">
        <v>0</v>
      </c>
      <c r="M7433" s="12">
        <v>0</v>
      </c>
      <c r="N7433" s="12">
        <v>0</v>
      </c>
    </row>
    <row r="7434" spans="1:14">
      <c r="A7434" s="11" t="s">
        <v>1762</v>
      </c>
      <c r="B7434" s="12">
        <v>123</v>
      </c>
      <c r="C7434" s="12">
        <v>377</v>
      </c>
      <c r="D7434" s="12" t="s">
        <v>1753</v>
      </c>
      <c r="E7434" s="12">
        <v>30</v>
      </c>
      <c r="F7434" s="73">
        <v>10</v>
      </c>
      <c r="G7434" s="21">
        <v>15</v>
      </c>
      <c r="H7434" s="12">
        <v>0</v>
      </c>
      <c r="I7434" s="12">
        <v>246</v>
      </c>
      <c r="J7434" s="12">
        <v>0</v>
      </c>
      <c r="K7434" s="12">
        <v>0</v>
      </c>
      <c r="L7434" s="12">
        <v>0</v>
      </c>
      <c r="M7434" s="12">
        <v>0</v>
      </c>
      <c r="N7434" s="12">
        <v>0</v>
      </c>
    </row>
    <row r="7435" spans="1:14">
      <c r="A7435" s="11" t="s">
        <v>1762</v>
      </c>
      <c r="B7435" s="12">
        <v>123</v>
      </c>
      <c r="C7435" s="12">
        <v>377</v>
      </c>
      <c r="D7435" s="12" t="s">
        <v>1161</v>
      </c>
      <c r="E7435" s="12">
        <v>30</v>
      </c>
      <c r="F7435" s="73">
        <v>10</v>
      </c>
      <c r="G7435" s="21">
        <v>15</v>
      </c>
      <c r="H7435" s="12">
        <v>0</v>
      </c>
      <c r="I7435" s="12">
        <v>246</v>
      </c>
      <c r="J7435" s="12">
        <v>0</v>
      </c>
      <c r="K7435" s="12">
        <v>0</v>
      </c>
      <c r="L7435" s="12">
        <v>0</v>
      </c>
      <c r="M7435" s="12">
        <v>0</v>
      </c>
      <c r="N7435" s="12">
        <v>0</v>
      </c>
    </row>
    <row r="7436" spans="1:14">
      <c r="A7436" s="11" t="s">
        <v>1762</v>
      </c>
      <c r="B7436" s="12">
        <v>123</v>
      </c>
      <c r="C7436" s="12">
        <v>377</v>
      </c>
      <c r="D7436" s="12" t="s">
        <v>1750</v>
      </c>
      <c r="E7436" s="12">
        <v>30</v>
      </c>
      <c r="F7436" s="73">
        <v>10</v>
      </c>
      <c r="G7436" s="21">
        <v>15</v>
      </c>
      <c r="H7436" s="12">
        <v>0</v>
      </c>
      <c r="I7436" s="12">
        <v>246</v>
      </c>
      <c r="J7436" s="12">
        <v>0</v>
      </c>
      <c r="K7436" s="12">
        <v>0</v>
      </c>
      <c r="L7436" s="12">
        <v>0</v>
      </c>
      <c r="M7436" s="12">
        <v>0</v>
      </c>
      <c r="N7436" s="12">
        <v>0</v>
      </c>
    </row>
    <row r="7437" spans="1:14">
      <c r="A7437" s="11" t="s">
        <v>1762</v>
      </c>
      <c r="B7437" s="12">
        <v>123</v>
      </c>
      <c r="C7437" s="12">
        <v>377</v>
      </c>
      <c r="D7437" s="12" t="s">
        <v>1160</v>
      </c>
      <c r="E7437" s="12">
        <v>30</v>
      </c>
      <c r="F7437" s="73">
        <v>1</v>
      </c>
      <c r="G7437" s="21">
        <v>15</v>
      </c>
      <c r="H7437" s="12">
        <v>0</v>
      </c>
      <c r="I7437" s="12">
        <v>246</v>
      </c>
      <c r="J7437" s="12">
        <v>0</v>
      </c>
      <c r="K7437" s="12">
        <v>0</v>
      </c>
      <c r="L7437" s="12">
        <v>0</v>
      </c>
      <c r="M7437" s="12">
        <v>0</v>
      </c>
      <c r="N7437" s="12">
        <v>0</v>
      </c>
    </row>
    <row r="7438" spans="1:14">
      <c r="A7438" s="11" t="s">
        <v>1762</v>
      </c>
      <c r="B7438" s="12">
        <v>123</v>
      </c>
      <c r="C7438" s="12">
        <v>377</v>
      </c>
      <c r="D7438" s="12" t="s">
        <v>1163</v>
      </c>
      <c r="E7438" s="12">
        <v>30</v>
      </c>
      <c r="F7438" s="73">
        <v>1</v>
      </c>
      <c r="G7438" s="21">
        <v>15</v>
      </c>
      <c r="H7438" s="12">
        <v>0</v>
      </c>
      <c r="I7438" s="12">
        <v>246</v>
      </c>
      <c r="J7438" s="12">
        <v>0</v>
      </c>
      <c r="K7438" s="12">
        <v>0</v>
      </c>
      <c r="L7438" s="12">
        <v>0</v>
      </c>
      <c r="M7438" s="12">
        <v>0</v>
      </c>
      <c r="N7438" s="12">
        <v>0</v>
      </c>
    </row>
    <row r="7439" spans="1:14">
      <c r="A7439" s="11" t="s">
        <v>1762</v>
      </c>
      <c r="B7439" s="12">
        <v>123</v>
      </c>
      <c r="C7439" s="12">
        <v>377</v>
      </c>
      <c r="D7439" s="12" t="s">
        <v>1166</v>
      </c>
      <c r="E7439" s="12">
        <v>30</v>
      </c>
      <c r="F7439" s="73">
        <v>1</v>
      </c>
      <c r="G7439" s="21">
        <v>15</v>
      </c>
      <c r="H7439" s="12">
        <v>0</v>
      </c>
      <c r="I7439" s="12">
        <v>246</v>
      </c>
      <c r="J7439" s="12">
        <v>0</v>
      </c>
      <c r="K7439" s="12">
        <v>0</v>
      </c>
      <c r="L7439" s="12">
        <v>0</v>
      </c>
      <c r="M7439" s="12">
        <v>0</v>
      </c>
      <c r="N7439" s="12">
        <v>0</v>
      </c>
    </row>
    <row r="7440" spans="1:14">
      <c r="A7440" s="11" t="s">
        <v>1762</v>
      </c>
      <c r="B7440" s="12">
        <v>60</v>
      </c>
      <c r="C7440" s="12">
        <v>340</v>
      </c>
      <c r="D7440" s="12" t="s">
        <v>1753</v>
      </c>
      <c r="E7440" s="12">
        <v>30</v>
      </c>
      <c r="F7440" s="73">
        <v>10</v>
      </c>
      <c r="G7440" s="21">
        <v>15</v>
      </c>
      <c r="H7440" s="12">
        <v>0</v>
      </c>
      <c r="I7440" s="12">
        <v>246</v>
      </c>
      <c r="J7440" s="12">
        <v>0</v>
      </c>
      <c r="K7440" s="12">
        <v>0</v>
      </c>
      <c r="L7440" s="12">
        <v>0</v>
      </c>
      <c r="M7440" s="12">
        <v>0</v>
      </c>
      <c r="N7440" s="12">
        <v>0</v>
      </c>
    </row>
    <row r="7441" spans="1:14">
      <c r="A7441" s="11" t="s">
        <v>1762</v>
      </c>
      <c r="B7441" s="12">
        <v>60</v>
      </c>
      <c r="C7441" s="12">
        <v>340</v>
      </c>
      <c r="D7441" s="12" t="s">
        <v>1161</v>
      </c>
      <c r="E7441" s="12">
        <v>30</v>
      </c>
      <c r="F7441" s="73">
        <v>10</v>
      </c>
      <c r="G7441" s="21">
        <v>15</v>
      </c>
      <c r="H7441" s="12">
        <v>0</v>
      </c>
      <c r="I7441" s="12">
        <v>246</v>
      </c>
      <c r="J7441" s="12">
        <v>0</v>
      </c>
      <c r="K7441" s="12">
        <v>0</v>
      </c>
      <c r="L7441" s="12">
        <v>0</v>
      </c>
      <c r="M7441" s="12">
        <v>0</v>
      </c>
      <c r="N7441" s="12">
        <v>0</v>
      </c>
    </row>
    <row r="7442" spans="1:14">
      <c r="A7442" s="11" t="s">
        <v>1762</v>
      </c>
      <c r="B7442" s="12">
        <v>60</v>
      </c>
      <c r="C7442" s="12">
        <v>340</v>
      </c>
      <c r="D7442" s="12" t="s">
        <v>1750</v>
      </c>
      <c r="E7442" s="12">
        <v>30</v>
      </c>
      <c r="F7442" s="73">
        <v>10</v>
      </c>
      <c r="G7442" s="21">
        <v>15</v>
      </c>
      <c r="H7442" s="12">
        <v>0</v>
      </c>
      <c r="I7442" s="12">
        <v>246</v>
      </c>
      <c r="J7442" s="12">
        <v>0</v>
      </c>
      <c r="K7442" s="12">
        <v>0</v>
      </c>
      <c r="L7442" s="12">
        <v>0</v>
      </c>
      <c r="M7442" s="12">
        <v>0</v>
      </c>
      <c r="N7442" s="12">
        <v>0</v>
      </c>
    </row>
    <row r="7443" spans="1:14">
      <c r="A7443" s="11" t="s">
        <v>1762</v>
      </c>
      <c r="B7443" s="12">
        <v>60</v>
      </c>
      <c r="C7443" s="12">
        <v>340</v>
      </c>
      <c r="D7443" s="12" t="s">
        <v>1160</v>
      </c>
      <c r="E7443" s="12">
        <v>30</v>
      </c>
      <c r="F7443" s="73">
        <v>1</v>
      </c>
      <c r="G7443" s="21">
        <v>15</v>
      </c>
      <c r="H7443" s="12">
        <v>0</v>
      </c>
      <c r="I7443" s="12">
        <v>246</v>
      </c>
      <c r="J7443" s="12">
        <v>0</v>
      </c>
      <c r="K7443" s="12">
        <v>0</v>
      </c>
      <c r="L7443" s="12">
        <v>0</v>
      </c>
      <c r="M7443" s="12">
        <v>0</v>
      </c>
      <c r="N7443" s="12">
        <v>0</v>
      </c>
    </row>
    <row r="7444" spans="1:14">
      <c r="A7444" s="11" t="s">
        <v>1762</v>
      </c>
      <c r="B7444" s="12">
        <v>60</v>
      </c>
      <c r="C7444" s="12">
        <v>340</v>
      </c>
      <c r="D7444" s="12" t="s">
        <v>1163</v>
      </c>
      <c r="E7444" s="12">
        <v>30</v>
      </c>
      <c r="F7444" s="73">
        <v>1</v>
      </c>
      <c r="G7444" s="21">
        <v>15</v>
      </c>
      <c r="H7444" s="12">
        <v>0</v>
      </c>
      <c r="I7444" s="12">
        <v>246</v>
      </c>
      <c r="J7444" s="12">
        <v>0</v>
      </c>
      <c r="K7444" s="12">
        <v>0</v>
      </c>
      <c r="L7444" s="12">
        <v>0</v>
      </c>
      <c r="M7444" s="12">
        <v>0</v>
      </c>
      <c r="N7444" s="12">
        <v>0</v>
      </c>
    </row>
    <row r="7445" spans="1:14">
      <c r="A7445" s="11" t="s">
        <v>1762</v>
      </c>
      <c r="B7445" s="12">
        <v>60</v>
      </c>
      <c r="C7445" s="12">
        <v>340</v>
      </c>
      <c r="D7445" s="12" t="s">
        <v>1166</v>
      </c>
      <c r="E7445" s="12">
        <v>30</v>
      </c>
      <c r="F7445" s="73">
        <v>1</v>
      </c>
      <c r="G7445" s="21">
        <v>15</v>
      </c>
      <c r="H7445" s="12">
        <v>0</v>
      </c>
      <c r="I7445" s="12">
        <v>246</v>
      </c>
      <c r="J7445" s="12">
        <v>0</v>
      </c>
      <c r="K7445" s="12">
        <v>0</v>
      </c>
      <c r="L7445" s="12">
        <v>0</v>
      </c>
      <c r="M7445" s="12">
        <v>0</v>
      </c>
      <c r="N7445" s="12">
        <v>0</v>
      </c>
    </row>
    <row r="7446" spans="1:14">
      <c r="A7446" s="11" t="s">
        <v>1762</v>
      </c>
      <c r="B7446" s="12">
        <v>44</v>
      </c>
      <c r="C7446" s="12">
        <v>286</v>
      </c>
      <c r="D7446" s="12" t="s">
        <v>1753</v>
      </c>
      <c r="E7446" s="12">
        <v>30</v>
      </c>
      <c r="F7446" s="73">
        <v>10</v>
      </c>
      <c r="G7446" s="21">
        <v>15</v>
      </c>
      <c r="H7446" s="12">
        <v>0</v>
      </c>
      <c r="I7446" s="12">
        <v>246</v>
      </c>
      <c r="J7446" s="12">
        <v>0</v>
      </c>
      <c r="K7446" s="12">
        <v>0</v>
      </c>
      <c r="L7446" s="12">
        <v>0</v>
      </c>
      <c r="M7446" s="12">
        <v>0</v>
      </c>
      <c r="N7446" s="12">
        <v>0</v>
      </c>
    </row>
    <row r="7447" spans="1:14">
      <c r="A7447" s="11" t="s">
        <v>1762</v>
      </c>
      <c r="B7447" s="12">
        <v>44</v>
      </c>
      <c r="C7447" s="12">
        <v>286</v>
      </c>
      <c r="D7447" s="12" t="s">
        <v>1161</v>
      </c>
      <c r="E7447" s="12">
        <v>30</v>
      </c>
      <c r="F7447" s="73">
        <v>10</v>
      </c>
      <c r="G7447" s="21">
        <v>15</v>
      </c>
      <c r="H7447" s="12">
        <v>0</v>
      </c>
      <c r="I7447" s="12">
        <v>246</v>
      </c>
      <c r="J7447" s="12">
        <v>0</v>
      </c>
      <c r="K7447" s="12">
        <v>0</v>
      </c>
      <c r="L7447" s="12">
        <v>0</v>
      </c>
      <c r="M7447" s="12">
        <v>0</v>
      </c>
      <c r="N7447" s="12">
        <v>0</v>
      </c>
    </row>
    <row r="7448" spans="1:14">
      <c r="A7448" s="11" t="s">
        <v>1762</v>
      </c>
      <c r="B7448" s="12">
        <v>44</v>
      </c>
      <c r="C7448" s="12">
        <v>286</v>
      </c>
      <c r="D7448" s="12" t="s">
        <v>1750</v>
      </c>
      <c r="E7448" s="12">
        <v>30</v>
      </c>
      <c r="F7448" s="73">
        <v>10</v>
      </c>
      <c r="G7448" s="21">
        <v>15</v>
      </c>
      <c r="H7448" s="12">
        <v>0</v>
      </c>
      <c r="I7448" s="12">
        <v>246</v>
      </c>
      <c r="J7448" s="12">
        <v>0</v>
      </c>
      <c r="K7448" s="12">
        <v>0</v>
      </c>
      <c r="L7448" s="12">
        <v>0</v>
      </c>
      <c r="M7448" s="12">
        <v>0</v>
      </c>
      <c r="N7448" s="12">
        <v>0</v>
      </c>
    </row>
    <row r="7449" spans="1:14">
      <c r="A7449" s="11" t="s">
        <v>1762</v>
      </c>
      <c r="B7449" s="12">
        <v>44</v>
      </c>
      <c r="C7449" s="12">
        <v>286</v>
      </c>
      <c r="D7449" s="12" t="s">
        <v>1160</v>
      </c>
      <c r="E7449" s="12">
        <v>30</v>
      </c>
      <c r="F7449" s="73">
        <v>1</v>
      </c>
      <c r="G7449" s="21">
        <v>15</v>
      </c>
      <c r="H7449" s="12">
        <v>0</v>
      </c>
      <c r="I7449" s="12">
        <v>246</v>
      </c>
      <c r="J7449" s="12">
        <v>0</v>
      </c>
      <c r="K7449" s="12">
        <v>0</v>
      </c>
      <c r="L7449" s="12">
        <v>0</v>
      </c>
      <c r="M7449" s="12">
        <v>0</v>
      </c>
      <c r="N7449" s="12">
        <v>0</v>
      </c>
    </row>
    <row r="7450" spans="1:14">
      <c r="A7450" s="11" t="s">
        <v>1762</v>
      </c>
      <c r="B7450" s="12">
        <v>44</v>
      </c>
      <c r="C7450" s="12">
        <v>286</v>
      </c>
      <c r="D7450" s="12" t="s">
        <v>1163</v>
      </c>
      <c r="E7450" s="12">
        <v>30</v>
      </c>
      <c r="F7450" s="73">
        <v>1</v>
      </c>
      <c r="G7450" s="21">
        <v>15</v>
      </c>
      <c r="H7450" s="12">
        <v>0</v>
      </c>
      <c r="I7450" s="12">
        <v>246</v>
      </c>
      <c r="J7450" s="12">
        <v>0</v>
      </c>
      <c r="K7450" s="12">
        <v>0</v>
      </c>
      <c r="L7450" s="12">
        <v>0</v>
      </c>
      <c r="M7450" s="12">
        <v>0</v>
      </c>
      <c r="N7450" s="12">
        <v>0</v>
      </c>
    </row>
    <row r="7451" spans="1:14">
      <c r="A7451" s="11" t="s">
        <v>1762</v>
      </c>
      <c r="B7451" s="12">
        <v>44</v>
      </c>
      <c r="C7451" s="12">
        <v>286</v>
      </c>
      <c r="D7451" s="12" t="s">
        <v>1166</v>
      </c>
      <c r="E7451" s="12">
        <v>30</v>
      </c>
      <c r="F7451" s="73">
        <v>1</v>
      </c>
      <c r="G7451" s="21">
        <v>15</v>
      </c>
      <c r="H7451" s="12">
        <v>0</v>
      </c>
      <c r="I7451" s="12">
        <v>246</v>
      </c>
      <c r="J7451" s="12">
        <v>0</v>
      </c>
      <c r="K7451" s="12">
        <v>0</v>
      </c>
      <c r="L7451" s="12">
        <v>0</v>
      </c>
      <c r="M7451" s="12">
        <v>0</v>
      </c>
      <c r="N7451" s="12">
        <v>0</v>
      </c>
    </row>
    <row r="7452" spans="1:14">
      <c r="A7452" s="11" t="s">
        <v>1762</v>
      </c>
      <c r="B7452" s="12">
        <v>50</v>
      </c>
      <c r="C7452" s="12">
        <v>226</v>
      </c>
      <c r="D7452" s="12" t="s">
        <v>1753</v>
      </c>
      <c r="E7452" s="12">
        <v>30</v>
      </c>
      <c r="F7452" s="73">
        <v>10</v>
      </c>
      <c r="G7452" s="21">
        <v>15</v>
      </c>
      <c r="H7452" s="12">
        <v>0</v>
      </c>
      <c r="I7452" s="12">
        <v>246</v>
      </c>
      <c r="J7452" s="12">
        <v>0</v>
      </c>
      <c r="K7452" s="12">
        <v>0</v>
      </c>
      <c r="L7452" s="12">
        <v>0</v>
      </c>
      <c r="M7452" s="12">
        <v>0</v>
      </c>
      <c r="N7452" s="12">
        <v>0</v>
      </c>
    </row>
    <row r="7453" spans="1:14">
      <c r="A7453" s="11" t="s">
        <v>1762</v>
      </c>
      <c r="B7453" s="12">
        <v>50</v>
      </c>
      <c r="C7453" s="12">
        <v>226</v>
      </c>
      <c r="D7453" s="12" t="s">
        <v>1161</v>
      </c>
      <c r="E7453" s="12">
        <v>30</v>
      </c>
      <c r="F7453" s="73">
        <v>10</v>
      </c>
      <c r="G7453" s="21">
        <v>15</v>
      </c>
      <c r="H7453" s="12">
        <v>0</v>
      </c>
      <c r="I7453" s="12">
        <v>246</v>
      </c>
      <c r="J7453" s="12">
        <v>0</v>
      </c>
      <c r="K7453" s="12">
        <v>0</v>
      </c>
      <c r="L7453" s="12">
        <v>0</v>
      </c>
      <c r="M7453" s="12">
        <v>0</v>
      </c>
      <c r="N7453" s="12">
        <v>0</v>
      </c>
    </row>
    <row r="7454" spans="1:14">
      <c r="A7454" s="11" t="s">
        <v>1762</v>
      </c>
      <c r="B7454" s="12">
        <v>50</v>
      </c>
      <c r="C7454" s="12">
        <v>226</v>
      </c>
      <c r="D7454" s="12" t="s">
        <v>1750</v>
      </c>
      <c r="E7454" s="12">
        <v>30</v>
      </c>
      <c r="F7454" s="73">
        <v>10</v>
      </c>
      <c r="G7454" s="21">
        <v>15</v>
      </c>
      <c r="H7454" s="12">
        <v>0</v>
      </c>
      <c r="I7454" s="12">
        <v>246</v>
      </c>
      <c r="J7454" s="12">
        <v>0</v>
      </c>
      <c r="K7454" s="12">
        <v>0</v>
      </c>
      <c r="L7454" s="12">
        <v>0</v>
      </c>
      <c r="M7454" s="12">
        <v>0</v>
      </c>
      <c r="N7454" s="12">
        <v>0</v>
      </c>
    </row>
    <row r="7455" spans="1:14">
      <c r="A7455" s="11" t="s">
        <v>1762</v>
      </c>
      <c r="B7455" s="12">
        <v>50</v>
      </c>
      <c r="C7455" s="12">
        <v>226</v>
      </c>
      <c r="D7455" s="12" t="s">
        <v>1160</v>
      </c>
      <c r="E7455" s="12">
        <v>30</v>
      </c>
      <c r="F7455" s="73">
        <v>1</v>
      </c>
      <c r="G7455" s="21">
        <v>15</v>
      </c>
      <c r="H7455" s="12">
        <v>0</v>
      </c>
      <c r="I7455" s="12">
        <v>246</v>
      </c>
      <c r="J7455" s="12">
        <v>0</v>
      </c>
      <c r="K7455" s="12">
        <v>0</v>
      </c>
      <c r="L7455" s="12">
        <v>0</v>
      </c>
      <c r="M7455" s="12">
        <v>0</v>
      </c>
      <c r="N7455" s="12">
        <v>0</v>
      </c>
    </row>
    <row r="7456" spans="1:14">
      <c r="A7456" s="11" t="s">
        <v>1762</v>
      </c>
      <c r="B7456" s="12">
        <v>50</v>
      </c>
      <c r="C7456" s="12">
        <v>226</v>
      </c>
      <c r="D7456" s="12" t="s">
        <v>1163</v>
      </c>
      <c r="E7456" s="12">
        <v>30</v>
      </c>
      <c r="F7456" s="73">
        <v>1</v>
      </c>
      <c r="G7456" s="21">
        <v>15</v>
      </c>
      <c r="H7456" s="12">
        <v>0</v>
      </c>
      <c r="I7456" s="12">
        <v>246</v>
      </c>
      <c r="J7456" s="12">
        <v>0</v>
      </c>
      <c r="K7456" s="12">
        <v>0</v>
      </c>
      <c r="L7456" s="12">
        <v>0</v>
      </c>
      <c r="M7456" s="12">
        <v>0</v>
      </c>
      <c r="N7456" s="12">
        <v>0</v>
      </c>
    </row>
    <row r="7457" spans="1:14">
      <c r="A7457" s="11" t="s">
        <v>1762</v>
      </c>
      <c r="B7457" s="12">
        <v>50</v>
      </c>
      <c r="C7457" s="12">
        <v>226</v>
      </c>
      <c r="D7457" s="12" t="s">
        <v>1166</v>
      </c>
      <c r="E7457" s="12">
        <v>30</v>
      </c>
      <c r="F7457" s="73">
        <v>1</v>
      </c>
      <c r="G7457" s="21">
        <v>15</v>
      </c>
      <c r="H7457" s="12">
        <v>0</v>
      </c>
      <c r="I7457" s="12">
        <v>246</v>
      </c>
      <c r="J7457" s="12">
        <v>0</v>
      </c>
      <c r="K7457" s="12">
        <v>0</v>
      </c>
      <c r="L7457" s="12">
        <v>0</v>
      </c>
      <c r="M7457" s="12">
        <v>0</v>
      </c>
      <c r="N7457" s="12">
        <v>0</v>
      </c>
    </row>
    <row r="7458" spans="1:14">
      <c r="A7458" s="11" t="s">
        <v>1762</v>
      </c>
      <c r="B7458" s="12">
        <v>40</v>
      </c>
      <c r="C7458" s="12">
        <v>160</v>
      </c>
      <c r="D7458" s="12" t="s">
        <v>1753</v>
      </c>
      <c r="E7458" s="12">
        <v>30</v>
      </c>
      <c r="F7458" s="73">
        <v>10</v>
      </c>
      <c r="G7458" s="21">
        <v>15</v>
      </c>
      <c r="H7458" s="12">
        <v>0</v>
      </c>
      <c r="I7458" s="12">
        <v>246</v>
      </c>
      <c r="J7458" s="12">
        <v>0</v>
      </c>
      <c r="K7458" s="12">
        <v>0</v>
      </c>
      <c r="L7458" s="12">
        <v>0</v>
      </c>
      <c r="M7458" s="12">
        <v>0</v>
      </c>
      <c r="N7458" s="12">
        <v>0</v>
      </c>
    </row>
    <row r="7459" spans="1:14">
      <c r="A7459" s="11" t="s">
        <v>1762</v>
      </c>
      <c r="B7459" s="12">
        <v>40</v>
      </c>
      <c r="C7459" s="12">
        <v>160</v>
      </c>
      <c r="D7459" s="12" t="s">
        <v>1161</v>
      </c>
      <c r="E7459" s="12">
        <v>30</v>
      </c>
      <c r="F7459" s="73">
        <v>10</v>
      </c>
      <c r="G7459" s="21">
        <v>15</v>
      </c>
      <c r="H7459" s="12">
        <v>0</v>
      </c>
      <c r="I7459" s="12">
        <v>246</v>
      </c>
      <c r="J7459" s="12">
        <v>0</v>
      </c>
      <c r="K7459" s="12">
        <v>0</v>
      </c>
      <c r="L7459" s="12">
        <v>0</v>
      </c>
      <c r="M7459" s="12">
        <v>0</v>
      </c>
      <c r="N7459" s="12">
        <v>0</v>
      </c>
    </row>
    <row r="7460" spans="1:14">
      <c r="A7460" s="11" t="s">
        <v>1762</v>
      </c>
      <c r="B7460" s="12">
        <v>40</v>
      </c>
      <c r="C7460" s="12">
        <v>160</v>
      </c>
      <c r="D7460" s="12" t="s">
        <v>1750</v>
      </c>
      <c r="E7460" s="12">
        <v>30</v>
      </c>
      <c r="F7460" s="73">
        <v>10</v>
      </c>
      <c r="G7460" s="21">
        <v>15</v>
      </c>
      <c r="H7460" s="12">
        <v>0</v>
      </c>
      <c r="I7460" s="12">
        <v>246</v>
      </c>
      <c r="J7460" s="12">
        <v>0</v>
      </c>
      <c r="K7460" s="12">
        <v>0</v>
      </c>
      <c r="L7460" s="12">
        <v>0</v>
      </c>
      <c r="M7460" s="12">
        <v>0</v>
      </c>
      <c r="N7460" s="12">
        <v>0</v>
      </c>
    </row>
    <row r="7461" spans="1:14">
      <c r="A7461" s="11" t="s">
        <v>1762</v>
      </c>
      <c r="B7461" s="12">
        <v>40</v>
      </c>
      <c r="C7461" s="12">
        <v>160</v>
      </c>
      <c r="D7461" s="12" t="s">
        <v>1160</v>
      </c>
      <c r="E7461" s="12">
        <v>30</v>
      </c>
      <c r="F7461" s="73">
        <v>1</v>
      </c>
      <c r="G7461" s="21">
        <v>15</v>
      </c>
      <c r="H7461" s="12">
        <v>0</v>
      </c>
      <c r="I7461" s="12">
        <v>246</v>
      </c>
      <c r="J7461" s="12">
        <v>0</v>
      </c>
      <c r="K7461" s="12">
        <v>0</v>
      </c>
      <c r="L7461" s="12">
        <v>0</v>
      </c>
      <c r="M7461" s="12">
        <v>0</v>
      </c>
      <c r="N7461" s="12">
        <v>0</v>
      </c>
    </row>
    <row r="7462" spans="1:14">
      <c r="A7462" s="11" t="s">
        <v>1762</v>
      </c>
      <c r="B7462" s="12">
        <v>40</v>
      </c>
      <c r="C7462" s="12">
        <v>160</v>
      </c>
      <c r="D7462" s="12" t="s">
        <v>1163</v>
      </c>
      <c r="E7462" s="12">
        <v>30</v>
      </c>
      <c r="F7462" s="73">
        <v>1</v>
      </c>
      <c r="G7462" s="21">
        <v>15</v>
      </c>
      <c r="H7462" s="12">
        <v>0</v>
      </c>
      <c r="I7462" s="12">
        <v>246</v>
      </c>
      <c r="J7462" s="12">
        <v>0</v>
      </c>
      <c r="K7462" s="12">
        <v>0</v>
      </c>
      <c r="L7462" s="12">
        <v>0</v>
      </c>
      <c r="M7462" s="12">
        <v>0</v>
      </c>
      <c r="N7462" s="12">
        <v>0</v>
      </c>
    </row>
    <row r="7463" spans="1:14">
      <c r="A7463" s="11" t="s">
        <v>1762</v>
      </c>
      <c r="B7463" s="12">
        <v>40</v>
      </c>
      <c r="C7463" s="12">
        <v>160</v>
      </c>
      <c r="D7463" s="12" t="s">
        <v>1166</v>
      </c>
      <c r="E7463" s="12">
        <v>30</v>
      </c>
      <c r="F7463" s="73">
        <v>1</v>
      </c>
      <c r="G7463" s="21">
        <v>15</v>
      </c>
      <c r="H7463" s="12">
        <v>0</v>
      </c>
      <c r="I7463" s="12">
        <v>246</v>
      </c>
      <c r="J7463" s="12">
        <v>0</v>
      </c>
      <c r="K7463" s="12">
        <v>0</v>
      </c>
      <c r="L7463" s="12">
        <v>0</v>
      </c>
      <c r="M7463" s="12">
        <v>0</v>
      </c>
      <c r="N7463" s="12">
        <v>0</v>
      </c>
    </row>
    <row r="7464" spans="1:14">
      <c r="A7464" s="11" t="s">
        <v>1762</v>
      </c>
      <c r="B7464" s="12">
        <v>55</v>
      </c>
      <c r="C7464" s="12">
        <v>75</v>
      </c>
      <c r="D7464" s="12" t="s">
        <v>1753</v>
      </c>
      <c r="E7464" s="12">
        <v>30</v>
      </c>
      <c r="F7464" s="73">
        <v>10</v>
      </c>
      <c r="G7464" s="21">
        <v>15</v>
      </c>
      <c r="H7464" s="12">
        <v>0</v>
      </c>
      <c r="I7464" s="12">
        <v>246</v>
      </c>
      <c r="J7464" s="12">
        <v>0</v>
      </c>
      <c r="K7464" s="12">
        <v>0</v>
      </c>
      <c r="L7464" s="12">
        <v>0</v>
      </c>
      <c r="M7464" s="12">
        <v>0</v>
      </c>
      <c r="N7464" s="12">
        <v>0</v>
      </c>
    </row>
    <row r="7465" spans="1:14">
      <c r="A7465" s="11" t="s">
        <v>1762</v>
      </c>
      <c r="B7465" s="12">
        <v>55</v>
      </c>
      <c r="C7465" s="12">
        <v>75</v>
      </c>
      <c r="D7465" s="12" t="s">
        <v>1161</v>
      </c>
      <c r="E7465" s="12">
        <v>30</v>
      </c>
      <c r="F7465" s="73">
        <v>10</v>
      </c>
      <c r="G7465" s="21">
        <v>15</v>
      </c>
      <c r="H7465" s="12">
        <v>0</v>
      </c>
      <c r="I7465" s="12">
        <v>246</v>
      </c>
      <c r="J7465" s="12">
        <v>0</v>
      </c>
      <c r="K7465" s="12">
        <v>0</v>
      </c>
      <c r="L7465" s="12">
        <v>0</v>
      </c>
      <c r="M7465" s="12">
        <v>0</v>
      </c>
      <c r="N7465" s="12">
        <v>0</v>
      </c>
    </row>
    <row r="7466" spans="1:14">
      <c r="A7466" s="11" t="s">
        <v>1762</v>
      </c>
      <c r="B7466" s="12">
        <v>55</v>
      </c>
      <c r="C7466" s="12">
        <v>75</v>
      </c>
      <c r="D7466" s="12" t="s">
        <v>1750</v>
      </c>
      <c r="E7466" s="12">
        <v>30</v>
      </c>
      <c r="F7466" s="73">
        <v>10</v>
      </c>
      <c r="G7466" s="21">
        <v>15</v>
      </c>
      <c r="H7466" s="12">
        <v>0</v>
      </c>
      <c r="I7466" s="12">
        <v>246</v>
      </c>
      <c r="J7466" s="12">
        <v>0</v>
      </c>
      <c r="K7466" s="12">
        <v>0</v>
      </c>
      <c r="L7466" s="12">
        <v>0</v>
      </c>
      <c r="M7466" s="12">
        <v>0</v>
      </c>
      <c r="N7466" s="12">
        <v>0</v>
      </c>
    </row>
    <row r="7467" spans="1:14">
      <c r="A7467" s="11" t="s">
        <v>1762</v>
      </c>
      <c r="B7467" s="12">
        <v>55</v>
      </c>
      <c r="C7467" s="12">
        <v>75</v>
      </c>
      <c r="D7467" s="12" t="s">
        <v>1160</v>
      </c>
      <c r="E7467" s="12">
        <v>30</v>
      </c>
      <c r="F7467" s="73">
        <v>1</v>
      </c>
      <c r="G7467" s="21">
        <v>15</v>
      </c>
      <c r="H7467" s="12">
        <v>0</v>
      </c>
      <c r="I7467" s="12">
        <v>246</v>
      </c>
      <c r="J7467" s="12">
        <v>0</v>
      </c>
      <c r="K7467" s="12">
        <v>0</v>
      </c>
      <c r="L7467" s="12">
        <v>0</v>
      </c>
      <c r="M7467" s="12">
        <v>0</v>
      </c>
      <c r="N7467" s="12">
        <v>0</v>
      </c>
    </row>
    <row r="7468" spans="1:14">
      <c r="A7468" s="11" t="s">
        <v>1762</v>
      </c>
      <c r="B7468" s="12">
        <v>55</v>
      </c>
      <c r="C7468" s="12">
        <v>75</v>
      </c>
      <c r="D7468" s="12" t="s">
        <v>1163</v>
      </c>
      <c r="E7468" s="12">
        <v>30</v>
      </c>
      <c r="F7468" s="73">
        <v>1</v>
      </c>
      <c r="G7468" s="21">
        <v>15</v>
      </c>
      <c r="H7468" s="12">
        <v>0</v>
      </c>
      <c r="I7468" s="12">
        <v>246</v>
      </c>
      <c r="J7468" s="12">
        <v>0</v>
      </c>
      <c r="K7468" s="12">
        <v>0</v>
      </c>
      <c r="L7468" s="12">
        <v>0</v>
      </c>
      <c r="M7468" s="12">
        <v>0</v>
      </c>
      <c r="N7468" s="12">
        <v>0</v>
      </c>
    </row>
    <row r="7469" spans="1:14">
      <c r="A7469" s="11" t="s">
        <v>1762</v>
      </c>
      <c r="B7469" s="12">
        <v>55</v>
      </c>
      <c r="C7469" s="12">
        <v>75</v>
      </c>
      <c r="D7469" s="12" t="s">
        <v>1166</v>
      </c>
      <c r="E7469" s="12">
        <v>30</v>
      </c>
      <c r="F7469" s="73">
        <v>1</v>
      </c>
      <c r="G7469" s="21">
        <v>15</v>
      </c>
      <c r="H7469" s="12">
        <v>0</v>
      </c>
      <c r="I7469" s="12">
        <v>246</v>
      </c>
      <c r="J7469" s="12">
        <v>0</v>
      </c>
      <c r="K7469" s="12">
        <v>0</v>
      </c>
      <c r="L7469" s="12">
        <v>0</v>
      </c>
      <c r="M7469" s="12">
        <v>0</v>
      </c>
      <c r="N7469" s="12">
        <v>0</v>
      </c>
    </row>
    <row r="7470" spans="1:14">
      <c r="A7470" s="11" t="s">
        <v>1762</v>
      </c>
      <c r="B7470" s="12">
        <v>150</v>
      </c>
      <c r="C7470" s="12">
        <v>190</v>
      </c>
      <c r="D7470" s="12" t="s">
        <v>1753</v>
      </c>
      <c r="E7470" s="12">
        <v>30</v>
      </c>
      <c r="F7470" s="73">
        <v>10</v>
      </c>
      <c r="G7470" s="21">
        <v>15</v>
      </c>
      <c r="H7470" s="12">
        <v>0</v>
      </c>
      <c r="I7470" s="12">
        <v>246</v>
      </c>
      <c r="J7470" s="12">
        <v>0</v>
      </c>
      <c r="K7470" s="12">
        <v>0</v>
      </c>
      <c r="L7470" s="12">
        <v>0</v>
      </c>
      <c r="M7470" s="12">
        <v>0</v>
      </c>
      <c r="N7470" s="12">
        <v>0</v>
      </c>
    </row>
    <row r="7471" spans="1:14">
      <c r="A7471" s="11" t="s">
        <v>1762</v>
      </c>
      <c r="B7471" s="12">
        <v>150</v>
      </c>
      <c r="C7471" s="12">
        <v>190</v>
      </c>
      <c r="D7471" s="12" t="s">
        <v>1161</v>
      </c>
      <c r="E7471" s="12">
        <v>30</v>
      </c>
      <c r="F7471" s="73">
        <v>10</v>
      </c>
      <c r="G7471" s="21">
        <v>15</v>
      </c>
      <c r="H7471" s="12">
        <v>0</v>
      </c>
      <c r="I7471" s="12">
        <v>246</v>
      </c>
      <c r="J7471" s="12">
        <v>0</v>
      </c>
      <c r="K7471" s="12">
        <v>0</v>
      </c>
      <c r="L7471" s="12">
        <v>0</v>
      </c>
      <c r="M7471" s="12">
        <v>0</v>
      </c>
      <c r="N7471" s="12">
        <v>0</v>
      </c>
    </row>
    <row r="7472" spans="1:14">
      <c r="A7472" s="11" t="s">
        <v>1762</v>
      </c>
      <c r="B7472" s="12">
        <v>150</v>
      </c>
      <c r="C7472" s="12">
        <v>190</v>
      </c>
      <c r="D7472" s="12" t="s">
        <v>1750</v>
      </c>
      <c r="E7472" s="12">
        <v>30</v>
      </c>
      <c r="F7472" s="73">
        <v>10</v>
      </c>
      <c r="G7472" s="21">
        <v>15</v>
      </c>
      <c r="H7472" s="12">
        <v>0</v>
      </c>
      <c r="I7472" s="12">
        <v>246</v>
      </c>
      <c r="J7472" s="12">
        <v>0</v>
      </c>
      <c r="K7472" s="12">
        <v>0</v>
      </c>
      <c r="L7472" s="12">
        <v>0</v>
      </c>
      <c r="M7472" s="12">
        <v>0</v>
      </c>
      <c r="N7472" s="12">
        <v>0</v>
      </c>
    </row>
    <row r="7473" spans="1:14">
      <c r="A7473" s="11" t="s">
        <v>1762</v>
      </c>
      <c r="B7473" s="12">
        <v>150</v>
      </c>
      <c r="C7473" s="12">
        <v>190</v>
      </c>
      <c r="D7473" s="12" t="s">
        <v>1160</v>
      </c>
      <c r="E7473" s="12">
        <v>30</v>
      </c>
      <c r="F7473" s="73">
        <v>1</v>
      </c>
      <c r="G7473" s="21">
        <v>15</v>
      </c>
      <c r="H7473" s="12">
        <v>0</v>
      </c>
      <c r="I7473" s="12">
        <v>246</v>
      </c>
      <c r="J7473" s="12">
        <v>0</v>
      </c>
      <c r="K7473" s="12">
        <v>0</v>
      </c>
      <c r="L7473" s="12">
        <v>0</v>
      </c>
      <c r="M7473" s="12">
        <v>0</v>
      </c>
      <c r="N7473" s="12">
        <v>0</v>
      </c>
    </row>
    <row r="7474" spans="1:14">
      <c r="A7474" s="11" t="s">
        <v>1762</v>
      </c>
      <c r="B7474" s="12">
        <v>150</v>
      </c>
      <c r="C7474" s="12">
        <v>190</v>
      </c>
      <c r="D7474" s="12" t="s">
        <v>1163</v>
      </c>
      <c r="E7474" s="12">
        <v>30</v>
      </c>
      <c r="F7474" s="73">
        <v>1</v>
      </c>
      <c r="G7474" s="21">
        <v>15</v>
      </c>
      <c r="H7474" s="12">
        <v>0</v>
      </c>
      <c r="I7474" s="12">
        <v>246</v>
      </c>
      <c r="J7474" s="12">
        <v>0</v>
      </c>
      <c r="K7474" s="12">
        <v>0</v>
      </c>
      <c r="L7474" s="12">
        <v>0</v>
      </c>
      <c r="M7474" s="12">
        <v>0</v>
      </c>
      <c r="N7474" s="12">
        <v>0</v>
      </c>
    </row>
    <row r="7475" spans="1:14">
      <c r="A7475" s="11" t="s">
        <v>1762</v>
      </c>
      <c r="B7475" s="12">
        <v>150</v>
      </c>
      <c r="C7475" s="12">
        <v>190</v>
      </c>
      <c r="D7475" s="12" t="s">
        <v>1166</v>
      </c>
      <c r="E7475" s="12">
        <v>30</v>
      </c>
      <c r="F7475" s="73">
        <v>1</v>
      </c>
      <c r="G7475" s="21">
        <v>15</v>
      </c>
      <c r="H7475" s="12">
        <v>0</v>
      </c>
      <c r="I7475" s="12">
        <v>246</v>
      </c>
      <c r="J7475" s="12">
        <v>0</v>
      </c>
      <c r="K7475" s="12">
        <v>0</v>
      </c>
      <c r="L7475" s="12">
        <v>0</v>
      </c>
      <c r="M7475" s="12">
        <v>0</v>
      </c>
      <c r="N7475" s="12">
        <v>0</v>
      </c>
    </row>
    <row r="7476" spans="1:14">
      <c r="A7476" s="11" t="s">
        <v>1762</v>
      </c>
      <c r="B7476" s="12">
        <v>160</v>
      </c>
      <c r="C7476" s="12">
        <v>350</v>
      </c>
      <c r="D7476" s="12" t="s">
        <v>1753</v>
      </c>
      <c r="E7476" s="12">
        <v>20</v>
      </c>
      <c r="F7476" s="73">
        <v>7</v>
      </c>
      <c r="G7476" s="21">
        <v>15</v>
      </c>
      <c r="H7476" s="12">
        <v>0</v>
      </c>
      <c r="I7476" s="12">
        <v>246</v>
      </c>
      <c r="J7476" s="12">
        <v>0</v>
      </c>
      <c r="K7476" s="12">
        <v>0</v>
      </c>
      <c r="L7476" s="12">
        <v>0</v>
      </c>
      <c r="M7476" s="12">
        <v>0</v>
      </c>
      <c r="N7476" s="12">
        <v>0</v>
      </c>
    </row>
    <row r="7477" spans="1:14">
      <c r="A7477" s="11" t="s">
        <v>1762</v>
      </c>
      <c r="B7477" s="12">
        <v>160</v>
      </c>
      <c r="C7477" s="12">
        <v>350</v>
      </c>
      <c r="D7477" s="12" t="s">
        <v>1161</v>
      </c>
      <c r="E7477" s="12">
        <v>20</v>
      </c>
      <c r="F7477" s="73">
        <v>7</v>
      </c>
      <c r="G7477" s="21">
        <v>15</v>
      </c>
      <c r="H7477" s="12">
        <v>0</v>
      </c>
      <c r="I7477" s="12">
        <v>246</v>
      </c>
      <c r="J7477" s="12">
        <v>0</v>
      </c>
      <c r="K7477" s="12">
        <v>0</v>
      </c>
      <c r="L7477" s="12">
        <v>0</v>
      </c>
      <c r="M7477" s="12">
        <v>0</v>
      </c>
      <c r="N7477" s="12">
        <v>0</v>
      </c>
    </row>
    <row r="7478" spans="1:14">
      <c r="A7478" s="11" t="s">
        <v>1762</v>
      </c>
      <c r="B7478" s="12">
        <v>160</v>
      </c>
      <c r="C7478" s="12">
        <v>350</v>
      </c>
      <c r="D7478" s="12" t="s">
        <v>1750</v>
      </c>
      <c r="E7478" s="12">
        <v>20</v>
      </c>
      <c r="F7478" s="73">
        <v>7</v>
      </c>
      <c r="G7478" s="21">
        <v>15</v>
      </c>
      <c r="H7478" s="12">
        <v>0</v>
      </c>
      <c r="I7478" s="12">
        <v>246</v>
      </c>
      <c r="J7478" s="12">
        <v>0</v>
      </c>
      <c r="K7478" s="12">
        <v>0</v>
      </c>
      <c r="L7478" s="12">
        <v>0</v>
      </c>
      <c r="M7478" s="12">
        <v>0</v>
      </c>
      <c r="N7478" s="12">
        <v>0</v>
      </c>
    </row>
    <row r="7479" spans="1:14">
      <c r="A7479" s="11" t="s">
        <v>1762</v>
      </c>
      <c r="B7479" s="12">
        <v>160</v>
      </c>
      <c r="C7479" s="12">
        <v>350</v>
      </c>
      <c r="D7479" s="12" t="s">
        <v>1160</v>
      </c>
      <c r="E7479" s="12">
        <v>20</v>
      </c>
      <c r="F7479" s="73">
        <v>1</v>
      </c>
      <c r="G7479" s="21">
        <v>15</v>
      </c>
      <c r="H7479" s="12">
        <v>0</v>
      </c>
      <c r="I7479" s="12">
        <v>246</v>
      </c>
      <c r="J7479" s="12">
        <v>0</v>
      </c>
      <c r="K7479" s="12">
        <v>0</v>
      </c>
      <c r="L7479" s="12">
        <v>0</v>
      </c>
      <c r="M7479" s="12">
        <v>0</v>
      </c>
      <c r="N7479" s="12">
        <v>0</v>
      </c>
    </row>
    <row r="7480" spans="1:14">
      <c r="A7480" s="11" t="s">
        <v>1762</v>
      </c>
      <c r="B7480" s="12">
        <v>160</v>
      </c>
      <c r="C7480" s="12">
        <v>350</v>
      </c>
      <c r="D7480" s="12" t="s">
        <v>1163</v>
      </c>
      <c r="E7480" s="12">
        <v>20</v>
      </c>
      <c r="F7480" s="73">
        <v>1</v>
      </c>
      <c r="G7480" s="21">
        <v>15</v>
      </c>
      <c r="H7480" s="12">
        <v>0</v>
      </c>
      <c r="I7480" s="12">
        <v>246</v>
      </c>
      <c r="J7480" s="12">
        <v>0</v>
      </c>
      <c r="K7480" s="12">
        <v>0</v>
      </c>
      <c r="L7480" s="12">
        <v>0</v>
      </c>
      <c r="M7480" s="12">
        <v>0</v>
      </c>
      <c r="N7480" s="12">
        <v>0</v>
      </c>
    </row>
    <row r="7481" spans="1:14">
      <c r="A7481" s="11" t="s">
        <v>1762</v>
      </c>
      <c r="B7481" s="12">
        <v>160</v>
      </c>
      <c r="C7481" s="12">
        <v>350</v>
      </c>
      <c r="D7481" s="12" t="s">
        <v>1166</v>
      </c>
      <c r="E7481" s="12">
        <v>20</v>
      </c>
      <c r="F7481" s="73">
        <v>1</v>
      </c>
      <c r="G7481" s="21">
        <v>15</v>
      </c>
      <c r="H7481" s="12">
        <v>0</v>
      </c>
      <c r="I7481" s="12">
        <v>246</v>
      </c>
      <c r="J7481" s="12">
        <v>0</v>
      </c>
      <c r="K7481" s="12">
        <v>0</v>
      </c>
      <c r="L7481" s="12">
        <v>0</v>
      </c>
      <c r="M7481" s="12">
        <v>0</v>
      </c>
      <c r="N7481" s="12">
        <v>0</v>
      </c>
    </row>
    <row r="7482" spans="1:14">
      <c r="A7482" s="11" t="s">
        <v>1762</v>
      </c>
      <c r="B7482" s="12">
        <v>150</v>
      </c>
      <c r="C7482" s="12">
        <v>275</v>
      </c>
      <c r="D7482" s="12" t="s">
        <v>1753</v>
      </c>
      <c r="E7482" s="12">
        <v>20</v>
      </c>
      <c r="F7482" s="73">
        <v>7</v>
      </c>
      <c r="G7482" s="21">
        <v>15</v>
      </c>
      <c r="H7482" s="12">
        <v>0</v>
      </c>
      <c r="I7482" s="12">
        <v>246</v>
      </c>
      <c r="J7482" s="12">
        <v>0</v>
      </c>
      <c r="K7482" s="12">
        <v>0</v>
      </c>
      <c r="L7482" s="12">
        <v>0</v>
      </c>
      <c r="M7482" s="12">
        <v>0</v>
      </c>
      <c r="N7482" s="12">
        <v>0</v>
      </c>
    </row>
    <row r="7483" spans="1:14">
      <c r="A7483" s="11" t="s">
        <v>1762</v>
      </c>
      <c r="B7483" s="12">
        <v>150</v>
      </c>
      <c r="C7483" s="12">
        <v>275</v>
      </c>
      <c r="D7483" s="12" t="s">
        <v>1161</v>
      </c>
      <c r="E7483" s="12">
        <v>20</v>
      </c>
      <c r="F7483" s="73">
        <v>7</v>
      </c>
      <c r="G7483" s="21">
        <v>15</v>
      </c>
      <c r="H7483" s="12">
        <v>0</v>
      </c>
      <c r="I7483" s="12">
        <v>246</v>
      </c>
      <c r="J7483" s="12">
        <v>0</v>
      </c>
      <c r="K7483" s="12">
        <v>0</v>
      </c>
      <c r="L7483" s="12">
        <v>0</v>
      </c>
      <c r="M7483" s="12">
        <v>0</v>
      </c>
      <c r="N7483" s="12">
        <v>0</v>
      </c>
    </row>
    <row r="7484" spans="1:14">
      <c r="A7484" s="11" t="s">
        <v>1762</v>
      </c>
      <c r="B7484" s="12">
        <v>150</v>
      </c>
      <c r="C7484" s="12">
        <v>275</v>
      </c>
      <c r="D7484" s="12" t="s">
        <v>1750</v>
      </c>
      <c r="E7484" s="12">
        <v>20</v>
      </c>
      <c r="F7484" s="73">
        <v>7</v>
      </c>
      <c r="G7484" s="21">
        <v>15</v>
      </c>
      <c r="H7484" s="12">
        <v>0</v>
      </c>
      <c r="I7484" s="12">
        <v>246</v>
      </c>
      <c r="J7484" s="12">
        <v>0</v>
      </c>
      <c r="K7484" s="12">
        <v>0</v>
      </c>
      <c r="L7484" s="12">
        <v>0</v>
      </c>
      <c r="M7484" s="12">
        <v>0</v>
      </c>
      <c r="N7484" s="12">
        <v>0</v>
      </c>
    </row>
    <row r="7485" spans="1:14">
      <c r="A7485" s="11" t="s">
        <v>1762</v>
      </c>
      <c r="B7485" s="12">
        <v>150</v>
      </c>
      <c r="C7485" s="12">
        <v>275</v>
      </c>
      <c r="D7485" s="12" t="s">
        <v>1160</v>
      </c>
      <c r="E7485" s="12">
        <v>20</v>
      </c>
      <c r="F7485" s="73">
        <v>1</v>
      </c>
      <c r="G7485" s="21">
        <v>15</v>
      </c>
      <c r="H7485" s="12">
        <v>0</v>
      </c>
      <c r="I7485" s="12">
        <v>246</v>
      </c>
      <c r="J7485" s="12">
        <v>0</v>
      </c>
      <c r="K7485" s="12">
        <v>0</v>
      </c>
      <c r="L7485" s="12">
        <v>0</v>
      </c>
      <c r="M7485" s="12">
        <v>0</v>
      </c>
      <c r="N7485" s="12">
        <v>0</v>
      </c>
    </row>
    <row r="7486" spans="1:14">
      <c r="A7486" s="11" t="s">
        <v>1762</v>
      </c>
      <c r="B7486" s="12">
        <v>150</v>
      </c>
      <c r="C7486" s="12">
        <v>275</v>
      </c>
      <c r="D7486" s="12" t="s">
        <v>1163</v>
      </c>
      <c r="E7486" s="12">
        <v>20</v>
      </c>
      <c r="F7486" s="73">
        <v>1</v>
      </c>
      <c r="G7486" s="21">
        <v>15</v>
      </c>
      <c r="H7486" s="12">
        <v>0</v>
      </c>
      <c r="I7486" s="12">
        <v>246</v>
      </c>
      <c r="J7486" s="12">
        <v>0</v>
      </c>
      <c r="K7486" s="12">
        <v>0</v>
      </c>
      <c r="L7486" s="12">
        <v>0</v>
      </c>
      <c r="M7486" s="12">
        <v>0</v>
      </c>
      <c r="N7486" s="12">
        <v>0</v>
      </c>
    </row>
    <row r="7487" spans="1:14">
      <c r="A7487" s="11" t="s">
        <v>1762</v>
      </c>
      <c r="B7487" s="12">
        <v>150</v>
      </c>
      <c r="C7487" s="12">
        <v>275</v>
      </c>
      <c r="D7487" s="12" t="s">
        <v>1166</v>
      </c>
      <c r="E7487" s="12">
        <v>20</v>
      </c>
      <c r="F7487" s="73">
        <v>1</v>
      </c>
      <c r="G7487" s="21">
        <v>15</v>
      </c>
      <c r="H7487" s="12">
        <v>0</v>
      </c>
      <c r="I7487" s="12">
        <v>246</v>
      </c>
      <c r="J7487" s="12">
        <v>0</v>
      </c>
      <c r="K7487" s="12">
        <v>0</v>
      </c>
      <c r="L7487" s="12">
        <v>0</v>
      </c>
      <c r="M7487" s="12">
        <v>0</v>
      </c>
      <c r="N7487" s="12">
        <v>0</v>
      </c>
    </row>
    <row r="7488" spans="1:14">
      <c r="A7488" s="11" t="s">
        <v>1762</v>
      </c>
      <c r="B7488" s="12">
        <v>120</v>
      </c>
      <c r="C7488" s="12">
        <v>120</v>
      </c>
      <c r="D7488" s="12" t="s">
        <v>1753</v>
      </c>
      <c r="E7488" s="12">
        <v>20</v>
      </c>
      <c r="F7488" s="73">
        <v>7</v>
      </c>
      <c r="G7488" s="21">
        <v>15</v>
      </c>
      <c r="H7488" s="12">
        <v>0</v>
      </c>
      <c r="I7488" s="12">
        <v>246</v>
      </c>
      <c r="J7488" s="12">
        <v>0</v>
      </c>
      <c r="K7488" s="12">
        <v>0</v>
      </c>
      <c r="L7488" s="12">
        <v>0</v>
      </c>
      <c r="M7488" s="12">
        <v>0</v>
      </c>
      <c r="N7488" s="12">
        <v>0</v>
      </c>
    </row>
    <row r="7489" spans="1:14">
      <c r="A7489" s="11" t="s">
        <v>1762</v>
      </c>
      <c r="B7489" s="12">
        <v>120</v>
      </c>
      <c r="C7489" s="12">
        <v>120</v>
      </c>
      <c r="D7489" s="12" t="s">
        <v>1161</v>
      </c>
      <c r="E7489" s="12">
        <v>20</v>
      </c>
      <c r="F7489" s="73">
        <v>7</v>
      </c>
      <c r="G7489" s="21">
        <v>15</v>
      </c>
      <c r="H7489" s="12">
        <v>0</v>
      </c>
      <c r="I7489" s="12">
        <v>246</v>
      </c>
      <c r="J7489" s="12">
        <v>0</v>
      </c>
      <c r="K7489" s="12">
        <v>0</v>
      </c>
      <c r="L7489" s="12">
        <v>0</v>
      </c>
      <c r="M7489" s="12">
        <v>0</v>
      </c>
      <c r="N7489" s="12">
        <v>0</v>
      </c>
    </row>
    <row r="7490" spans="1:14">
      <c r="A7490" s="11" t="s">
        <v>1762</v>
      </c>
      <c r="B7490" s="12">
        <v>120</v>
      </c>
      <c r="C7490" s="12">
        <v>120</v>
      </c>
      <c r="D7490" s="12" t="s">
        <v>1750</v>
      </c>
      <c r="E7490" s="12">
        <v>20</v>
      </c>
      <c r="F7490" s="73">
        <v>7</v>
      </c>
      <c r="G7490" s="21">
        <v>15</v>
      </c>
      <c r="H7490" s="12">
        <v>0</v>
      </c>
      <c r="I7490" s="12">
        <v>246</v>
      </c>
      <c r="J7490" s="12">
        <v>0</v>
      </c>
      <c r="K7490" s="12">
        <v>0</v>
      </c>
      <c r="L7490" s="12">
        <v>0</v>
      </c>
      <c r="M7490" s="12">
        <v>0</v>
      </c>
      <c r="N7490" s="12">
        <v>0</v>
      </c>
    </row>
    <row r="7491" spans="1:14">
      <c r="A7491" s="11" t="s">
        <v>1762</v>
      </c>
      <c r="B7491" s="12">
        <v>120</v>
      </c>
      <c r="C7491" s="12">
        <v>120</v>
      </c>
      <c r="D7491" s="12" t="s">
        <v>1160</v>
      </c>
      <c r="E7491" s="12">
        <v>20</v>
      </c>
      <c r="F7491" s="73">
        <v>1</v>
      </c>
      <c r="G7491" s="21">
        <v>15</v>
      </c>
      <c r="H7491" s="12">
        <v>0</v>
      </c>
      <c r="I7491" s="12">
        <v>246</v>
      </c>
      <c r="J7491" s="12">
        <v>0</v>
      </c>
      <c r="K7491" s="12">
        <v>0</v>
      </c>
      <c r="L7491" s="12">
        <v>0</v>
      </c>
      <c r="M7491" s="12">
        <v>0</v>
      </c>
      <c r="N7491" s="12">
        <v>0</v>
      </c>
    </row>
    <row r="7492" spans="1:14">
      <c r="A7492" s="11" t="s">
        <v>1762</v>
      </c>
      <c r="B7492" s="12">
        <v>120</v>
      </c>
      <c r="C7492" s="12">
        <v>120</v>
      </c>
      <c r="D7492" s="12" t="s">
        <v>1163</v>
      </c>
      <c r="E7492" s="12">
        <v>20</v>
      </c>
      <c r="F7492" s="73">
        <v>1</v>
      </c>
      <c r="G7492" s="21">
        <v>15</v>
      </c>
      <c r="H7492" s="12">
        <v>0</v>
      </c>
      <c r="I7492" s="12">
        <v>246</v>
      </c>
      <c r="J7492" s="12">
        <v>0</v>
      </c>
      <c r="K7492" s="12">
        <v>0</v>
      </c>
      <c r="L7492" s="12">
        <v>0</v>
      </c>
      <c r="M7492" s="12">
        <v>0</v>
      </c>
      <c r="N7492" s="12">
        <v>0</v>
      </c>
    </row>
    <row r="7493" spans="1:14">
      <c r="A7493" s="11" t="s">
        <v>1762</v>
      </c>
      <c r="B7493" s="12">
        <v>120</v>
      </c>
      <c r="C7493" s="12">
        <v>120</v>
      </c>
      <c r="D7493" s="12" t="s">
        <v>1166</v>
      </c>
      <c r="E7493" s="12">
        <v>20</v>
      </c>
      <c r="F7493" s="73">
        <v>1</v>
      </c>
      <c r="G7493" s="21">
        <v>15</v>
      </c>
      <c r="H7493" s="12">
        <v>0</v>
      </c>
      <c r="I7493" s="12">
        <v>246</v>
      </c>
      <c r="J7493" s="12">
        <v>0</v>
      </c>
      <c r="K7493" s="12">
        <v>0</v>
      </c>
      <c r="L7493" s="12">
        <v>0</v>
      </c>
      <c r="M7493" s="12">
        <v>0</v>
      </c>
      <c r="N7493" s="12">
        <v>0</v>
      </c>
    </row>
    <row r="7494" spans="1:14">
      <c r="A7494" s="11" t="s">
        <v>1762</v>
      </c>
      <c r="B7494" s="12">
        <v>95</v>
      </c>
      <c r="C7494" s="12">
        <v>70</v>
      </c>
      <c r="D7494" s="12" t="s">
        <v>1753</v>
      </c>
      <c r="E7494" s="12">
        <v>20</v>
      </c>
      <c r="F7494" s="73">
        <v>7</v>
      </c>
      <c r="G7494" s="21">
        <v>15</v>
      </c>
      <c r="H7494" s="12">
        <v>0</v>
      </c>
      <c r="I7494" s="12">
        <v>246</v>
      </c>
      <c r="J7494" s="12">
        <v>0</v>
      </c>
      <c r="K7494" s="12">
        <v>0</v>
      </c>
      <c r="L7494" s="12">
        <v>0</v>
      </c>
      <c r="M7494" s="12">
        <v>0</v>
      </c>
      <c r="N7494" s="12">
        <v>0</v>
      </c>
    </row>
    <row r="7495" spans="1:14">
      <c r="A7495" s="11" t="s">
        <v>1762</v>
      </c>
      <c r="B7495" s="12">
        <v>95</v>
      </c>
      <c r="C7495" s="12">
        <v>70</v>
      </c>
      <c r="D7495" s="12" t="s">
        <v>1161</v>
      </c>
      <c r="E7495" s="12">
        <v>20</v>
      </c>
      <c r="F7495" s="73">
        <v>7</v>
      </c>
      <c r="G7495" s="21">
        <v>15</v>
      </c>
      <c r="H7495" s="12">
        <v>0</v>
      </c>
      <c r="I7495" s="12">
        <v>246</v>
      </c>
      <c r="J7495" s="12">
        <v>0</v>
      </c>
      <c r="K7495" s="12">
        <v>0</v>
      </c>
      <c r="L7495" s="12">
        <v>0</v>
      </c>
      <c r="M7495" s="12">
        <v>0</v>
      </c>
      <c r="N7495" s="12">
        <v>0</v>
      </c>
    </row>
    <row r="7496" spans="1:14">
      <c r="A7496" s="11" t="s">
        <v>1762</v>
      </c>
      <c r="B7496" s="12">
        <v>95</v>
      </c>
      <c r="C7496" s="12">
        <v>70</v>
      </c>
      <c r="D7496" s="12" t="s">
        <v>1750</v>
      </c>
      <c r="E7496" s="12">
        <v>20</v>
      </c>
      <c r="F7496" s="73">
        <v>7</v>
      </c>
      <c r="G7496" s="21">
        <v>15</v>
      </c>
      <c r="H7496" s="12">
        <v>0</v>
      </c>
      <c r="I7496" s="12">
        <v>246</v>
      </c>
      <c r="J7496" s="12">
        <v>0</v>
      </c>
      <c r="K7496" s="12">
        <v>0</v>
      </c>
      <c r="L7496" s="12">
        <v>0</v>
      </c>
      <c r="M7496" s="12">
        <v>0</v>
      </c>
      <c r="N7496" s="12">
        <v>0</v>
      </c>
    </row>
    <row r="7497" spans="1:14">
      <c r="A7497" s="11" t="s">
        <v>1762</v>
      </c>
      <c r="B7497" s="12">
        <v>95</v>
      </c>
      <c r="C7497" s="12">
        <v>70</v>
      </c>
      <c r="D7497" s="12" t="s">
        <v>1160</v>
      </c>
      <c r="E7497" s="12">
        <v>20</v>
      </c>
      <c r="F7497" s="73">
        <v>1</v>
      </c>
      <c r="G7497" s="21">
        <v>15</v>
      </c>
      <c r="H7497" s="12">
        <v>0</v>
      </c>
      <c r="I7497" s="12">
        <v>246</v>
      </c>
      <c r="J7497" s="12">
        <v>0</v>
      </c>
      <c r="K7497" s="12">
        <v>0</v>
      </c>
      <c r="L7497" s="12">
        <v>0</v>
      </c>
      <c r="M7497" s="12">
        <v>0</v>
      </c>
      <c r="N7497" s="12">
        <v>0</v>
      </c>
    </row>
    <row r="7498" spans="1:14">
      <c r="A7498" s="11" t="s">
        <v>1762</v>
      </c>
      <c r="B7498" s="12">
        <v>95</v>
      </c>
      <c r="C7498" s="12">
        <v>70</v>
      </c>
      <c r="D7498" s="12" t="s">
        <v>1163</v>
      </c>
      <c r="E7498" s="12">
        <v>20</v>
      </c>
      <c r="F7498" s="73">
        <v>1</v>
      </c>
      <c r="G7498" s="21">
        <v>15</v>
      </c>
      <c r="H7498" s="12">
        <v>0</v>
      </c>
      <c r="I7498" s="12">
        <v>246</v>
      </c>
      <c r="J7498" s="12">
        <v>0</v>
      </c>
      <c r="K7498" s="12">
        <v>0</v>
      </c>
      <c r="L7498" s="12">
        <v>0</v>
      </c>
      <c r="M7498" s="12">
        <v>0</v>
      </c>
      <c r="N7498" s="12">
        <v>0</v>
      </c>
    </row>
    <row r="7499" spans="1:14">
      <c r="A7499" s="11" t="s">
        <v>1762</v>
      </c>
      <c r="B7499" s="12">
        <v>95</v>
      </c>
      <c r="C7499" s="12">
        <v>70</v>
      </c>
      <c r="D7499" s="12" t="s">
        <v>1166</v>
      </c>
      <c r="E7499" s="12">
        <v>20</v>
      </c>
      <c r="F7499" s="73">
        <v>1</v>
      </c>
      <c r="G7499" s="21">
        <v>15</v>
      </c>
      <c r="H7499" s="12">
        <v>0</v>
      </c>
      <c r="I7499" s="12">
        <v>246</v>
      </c>
      <c r="J7499" s="12">
        <v>0</v>
      </c>
      <c r="K7499" s="12">
        <v>0</v>
      </c>
      <c r="L7499" s="12">
        <v>0</v>
      </c>
      <c r="M7499" s="12">
        <v>0</v>
      </c>
      <c r="N7499" s="12">
        <v>0</v>
      </c>
    </row>
    <row r="7501" spans="1:14">
      <c r="A7501" s="11" t="s">
        <v>1763</v>
      </c>
    </row>
    <row r="7502" spans="1:14">
      <c r="A7502" s="11" t="s">
        <v>1764</v>
      </c>
      <c r="B7502" s="12">
        <v>150</v>
      </c>
      <c r="C7502" s="12">
        <v>150</v>
      </c>
      <c r="D7502" s="12" t="s">
        <v>1753</v>
      </c>
      <c r="E7502" s="12">
        <v>250</v>
      </c>
      <c r="F7502" s="73">
        <v>30</v>
      </c>
      <c r="G7502" s="73">
        <v>60</v>
      </c>
      <c r="H7502" s="12">
        <v>0</v>
      </c>
      <c r="I7502" s="12">
        <v>246</v>
      </c>
      <c r="J7502" s="12">
        <v>0</v>
      </c>
      <c r="K7502" s="12">
        <v>0</v>
      </c>
      <c r="L7502" s="12">
        <v>0</v>
      </c>
      <c r="M7502" s="12">
        <v>0</v>
      </c>
      <c r="N7502" s="12">
        <v>0</v>
      </c>
    </row>
    <row r="7503" spans="1:14">
      <c r="A7503" s="11" t="s">
        <v>1765</v>
      </c>
      <c r="B7503" s="12">
        <v>150</v>
      </c>
      <c r="C7503" s="12">
        <v>150</v>
      </c>
      <c r="D7503" s="12" t="s">
        <v>1159</v>
      </c>
      <c r="E7503" s="12">
        <v>250</v>
      </c>
      <c r="F7503" s="73">
        <v>2</v>
      </c>
      <c r="G7503" s="73">
        <v>60</v>
      </c>
      <c r="H7503" s="12">
        <v>0</v>
      </c>
      <c r="I7503" s="12">
        <v>246</v>
      </c>
      <c r="J7503" s="12">
        <v>0</v>
      </c>
      <c r="K7503" s="12">
        <v>0</v>
      </c>
      <c r="L7503" s="12">
        <v>0</v>
      </c>
      <c r="M7503" s="12">
        <v>0</v>
      </c>
      <c r="N7503" s="12">
        <v>0</v>
      </c>
    </row>
    <row r="7504" spans="1:14">
      <c r="A7504" s="11" t="s">
        <v>1765</v>
      </c>
      <c r="B7504" s="12">
        <v>150</v>
      </c>
      <c r="C7504" s="12">
        <v>150</v>
      </c>
      <c r="D7504" s="12" t="s">
        <v>1161</v>
      </c>
      <c r="E7504" s="12">
        <v>250</v>
      </c>
      <c r="F7504" s="73">
        <v>30</v>
      </c>
      <c r="G7504" s="73">
        <v>60</v>
      </c>
      <c r="H7504" s="12">
        <v>0</v>
      </c>
      <c r="I7504" s="12">
        <v>246</v>
      </c>
      <c r="J7504" s="12">
        <v>0</v>
      </c>
      <c r="K7504" s="12">
        <v>0</v>
      </c>
      <c r="L7504" s="12">
        <v>0</v>
      </c>
      <c r="M7504" s="12">
        <v>0</v>
      </c>
      <c r="N7504" s="12">
        <v>0</v>
      </c>
    </row>
    <row r="7505" spans="1:14">
      <c r="A7505" s="11" t="s">
        <v>1765</v>
      </c>
      <c r="B7505" s="12">
        <v>150</v>
      </c>
      <c r="C7505" s="12">
        <v>150</v>
      </c>
      <c r="D7505" s="12" t="s">
        <v>1162</v>
      </c>
      <c r="E7505" s="12">
        <v>250</v>
      </c>
      <c r="F7505" s="73">
        <v>2</v>
      </c>
      <c r="G7505" s="73">
        <v>60</v>
      </c>
      <c r="H7505" s="12">
        <v>0</v>
      </c>
      <c r="I7505" s="12">
        <v>246</v>
      </c>
      <c r="J7505" s="12">
        <v>0</v>
      </c>
      <c r="K7505" s="12">
        <v>0</v>
      </c>
      <c r="L7505" s="12">
        <v>0</v>
      </c>
      <c r="M7505" s="12">
        <v>0</v>
      </c>
      <c r="N7505" s="12">
        <v>0</v>
      </c>
    </row>
    <row r="7506" spans="1:14">
      <c r="A7506" s="11" t="s">
        <v>1765</v>
      </c>
      <c r="B7506" s="12">
        <v>150</v>
      </c>
      <c r="C7506" s="12">
        <v>150</v>
      </c>
      <c r="D7506" s="12" t="s">
        <v>1750</v>
      </c>
      <c r="E7506" s="12">
        <v>250</v>
      </c>
      <c r="F7506" s="73">
        <v>30</v>
      </c>
      <c r="G7506" s="73">
        <v>60</v>
      </c>
      <c r="H7506" s="12">
        <v>0</v>
      </c>
      <c r="I7506" s="12">
        <v>246</v>
      </c>
      <c r="J7506" s="12">
        <v>0</v>
      </c>
      <c r="K7506" s="12">
        <v>0</v>
      </c>
      <c r="L7506" s="12">
        <v>0</v>
      </c>
      <c r="M7506" s="12">
        <v>0</v>
      </c>
      <c r="N7506" s="12">
        <v>0</v>
      </c>
    </row>
    <row r="7507" spans="1:14">
      <c r="A7507" s="11" t="s">
        <v>1765</v>
      </c>
      <c r="B7507" s="12">
        <v>150</v>
      </c>
      <c r="C7507" s="12">
        <v>150</v>
      </c>
      <c r="D7507" s="12" t="s">
        <v>1165</v>
      </c>
      <c r="E7507" s="12">
        <v>250</v>
      </c>
      <c r="F7507" s="73">
        <v>2</v>
      </c>
      <c r="G7507" s="73">
        <v>60</v>
      </c>
      <c r="H7507" s="12">
        <v>0</v>
      </c>
      <c r="I7507" s="12">
        <v>246</v>
      </c>
      <c r="J7507" s="12">
        <v>0</v>
      </c>
      <c r="K7507" s="12">
        <v>0</v>
      </c>
      <c r="L7507" s="12">
        <v>0</v>
      </c>
      <c r="M7507" s="12">
        <v>0</v>
      </c>
      <c r="N7507" s="12">
        <v>0</v>
      </c>
    </row>
    <row r="7508" spans="1:14">
      <c r="A7508" s="11" t="s">
        <v>1765</v>
      </c>
      <c r="B7508" s="12">
        <v>150</v>
      </c>
      <c r="C7508" s="12">
        <v>150</v>
      </c>
      <c r="D7508" s="12" t="s">
        <v>1160</v>
      </c>
      <c r="E7508" s="12">
        <v>150</v>
      </c>
      <c r="F7508" s="73">
        <v>8</v>
      </c>
      <c r="G7508" s="73">
        <v>60</v>
      </c>
      <c r="H7508" s="12">
        <v>0</v>
      </c>
      <c r="I7508" s="12">
        <v>246</v>
      </c>
      <c r="J7508" s="12">
        <v>0</v>
      </c>
      <c r="K7508" s="12">
        <v>0</v>
      </c>
      <c r="L7508" s="12">
        <v>0</v>
      </c>
      <c r="M7508" s="12">
        <v>0</v>
      </c>
      <c r="N7508" s="12">
        <v>0</v>
      </c>
    </row>
    <row r="7509" spans="1:14">
      <c r="A7509" s="11" t="s">
        <v>1765</v>
      </c>
      <c r="B7509" s="12">
        <v>150</v>
      </c>
      <c r="C7509" s="12">
        <v>150</v>
      </c>
      <c r="D7509" s="12" t="s">
        <v>1163</v>
      </c>
      <c r="E7509" s="12">
        <v>150</v>
      </c>
      <c r="F7509" s="73">
        <v>8</v>
      </c>
      <c r="G7509" s="73">
        <v>60</v>
      </c>
      <c r="H7509" s="12">
        <v>0</v>
      </c>
      <c r="I7509" s="12">
        <v>246</v>
      </c>
      <c r="J7509" s="12">
        <v>0</v>
      </c>
      <c r="K7509" s="12">
        <v>0</v>
      </c>
      <c r="L7509" s="12">
        <v>0</v>
      </c>
      <c r="M7509" s="12">
        <v>0</v>
      </c>
      <c r="N7509" s="12">
        <v>0</v>
      </c>
    </row>
    <row r="7510" spans="1:14">
      <c r="A7510" s="11" t="s">
        <v>1765</v>
      </c>
      <c r="B7510" s="12">
        <v>150</v>
      </c>
      <c r="C7510" s="12">
        <v>150</v>
      </c>
      <c r="D7510" s="12" t="s">
        <v>1166</v>
      </c>
      <c r="E7510" s="12">
        <v>150</v>
      </c>
      <c r="F7510" s="73">
        <v>8</v>
      </c>
      <c r="G7510" s="73">
        <v>60</v>
      </c>
      <c r="H7510" s="12">
        <v>0</v>
      </c>
      <c r="I7510" s="12">
        <v>246</v>
      </c>
      <c r="J7510" s="12">
        <v>0</v>
      </c>
      <c r="K7510" s="12">
        <v>0</v>
      </c>
      <c r="L7510" s="12">
        <v>0</v>
      </c>
      <c r="M7510" s="12">
        <v>0</v>
      </c>
      <c r="N7510" s="12">
        <v>0</v>
      </c>
    </row>
    <row r="7512" spans="1:14">
      <c r="A7512" s="11" t="s">
        <v>1764</v>
      </c>
      <c r="B7512" s="12">
        <v>100</v>
      </c>
      <c r="C7512" s="12">
        <v>230</v>
      </c>
      <c r="D7512" s="12" t="s">
        <v>1753</v>
      </c>
      <c r="E7512" s="12">
        <v>40</v>
      </c>
      <c r="F7512" s="73">
        <v>15</v>
      </c>
      <c r="G7512" s="21">
        <v>15</v>
      </c>
      <c r="H7512" s="12">
        <v>0</v>
      </c>
      <c r="I7512" s="12">
        <v>246</v>
      </c>
      <c r="J7512" s="12">
        <v>0</v>
      </c>
      <c r="K7512" s="12">
        <v>0</v>
      </c>
      <c r="L7512" s="12">
        <v>0</v>
      </c>
      <c r="M7512" s="12">
        <v>0</v>
      </c>
      <c r="N7512" s="12">
        <v>0</v>
      </c>
    </row>
    <row r="7513" spans="1:14">
      <c r="A7513" s="11" t="s">
        <v>1765</v>
      </c>
      <c r="B7513" s="12">
        <v>100</v>
      </c>
      <c r="C7513" s="12">
        <v>230</v>
      </c>
      <c r="D7513" s="12" t="s">
        <v>1161</v>
      </c>
      <c r="E7513" s="12">
        <v>40</v>
      </c>
      <c r="F7513" s="73">
        <v>15</v>
      </c>
      <c r="G7513" s="21">
        <v>15</v>
      </c>
      <c r="H7513" s="12">
        <v>0</v>
      </c>
      <c r="I7513" s="12">
        <v>246</v>
      </c>
      <c r="J7513" s="12">
        <v>0</v>
      </c>
      <c r="K7513" s="12">
        <v>0</v>
      </c>
      <c r="L7513" s="12">
        <v>0</v>
      </c>
      <c r="M7513" s="12">
        <v>0</v>
      </c>
      <c r="N7513" s="12">
        <v>0</v>
      </c>
    </row>
    <row r="7514" spans="1:14">
      <c r="A7514" s="11" t="s">
        <v>1765</v>
      </c>
      <c r="B7514" s="12">
        <v>100</v>
      </c>
      <c r="C7514" s="12">
        <v>230</v>
      </c>
      <c r="D7514" s="12" t="s">
        <v>1750</v>
      </c>
      <c r="E7514" s="12">
        <v>40</v>
      </c>
      <c r="F7514" s="73">
        <v>15</v>
      </c>
      <c r="G7514" s="21">
        <v>15</v>
      </c>
      <c r="H7514" s="12">
        <v>0</v>
      </c>
      <c r="I7514" s="12">
        <v>246</v>
      </c>
      <c r="J7514" s="12">
        <v>0</v>
      </c>
      <c r="K7514" s="12">
        <v>0</v>
      </c>
      <c r="L7514" s="12">
        <v>0</v>
      </c>
      <c r="M7514" s="12">
        <v>0</v>
      </c>
      <c r="N7514" s="12">
        <v>0</v>
      </c>
    </row>
    <row r="7515" spans="1:14">
      <c r="A7515" s="11" t="s">
        <v>1765</v>
      </c>
      <c r="B7515" s="12">
        <v>100</v>
      </c>
      <c r="C7515" s="12">
        <v>230</v>
      </c>
      <c r="D7515" s="12" t="s">
        <v>1160</v>
      </c>
      <c r="E7515" s="12">
        <v>40</v>
      </c>
      <c r="F7515" s="73">
        <v>2</v>
      </c>
      <c r="G7515" s="21">
        <v>15</v>
      </c>
      <c r="H7515" s="12">
        <v>0</v>
      </c>
      <c r="I7515" s="12">
        <v>246</v>
      </c>
      <c r="J7515" s="12">
        <v>0</v>
      </c>
      <c r="K7515" s="12">
        <v>0</v>
      </c>
      <c r="L7515" s="12">
        <v>0</v>
      </c>
      <c r="M7515" s="12">
        <v>0</v>
      </c>
      <c r="N7515" s="12">
        <v>0</v>
      </c>
    </row>
    <row r="7516" spans="1:14">
      <c r="A7516" s="11" t="s">
        <v>1765</v>
      </c>
      <c r="B7516" s="12">
        <v>100</v>
      </c>
      <c r="C7516" s="12">
        <v>230</v>
      </c>
      <c r="D7516" s="12" t="s">
        <v>1163</v>
      </c>
      <c r="E7516" s="12">
        <v>40</v>
      </c>
      <c r="F7516" s="73">
        <v>2</v>
      </c>
      <c r="G7516" s="21">
        <v>15</v>
      </c>
      <c r="H7516" s="12">
        <v>0</v>
      </c>
      <c r="I7516" s="12">
        <v>246</v>
      </c>
      <c r="J7516" s="12">
        <v>0</v>
      </c>
      <c r="K7516" s="12">
        <v>0</v>
      </c>
      <c r="L7516" s="12">
        <v>0</v>
      </c>
      <c r="M7516" s="12">
        <v>0</v>
      </c>
      <c r="N7516" s="12">
        <v>0</v>
      </c>
    </row>
    <row r="7517" spans="1:14">
      <c r="A7517" s="11" t="s">
        <v>1765</v>
      </c>
      <c r="B7517" s="12">
        <v>100</v>
      </c>
      <c r="C7517" s="12">
        <v>230</v>
      </c>
      <c r="D7517" s="12" t="s">
        <v>1166</v>
      </c>
      <c r="E7517" s="12">
        <v>40</v>
      </c>
      <c r="F7517" s="73">
        <v>2</v>
      </c>
      <c r="G7517" s="21">
        <v>15</v>
      </c>
      <c r="H7517" s="12">
        <v>0</v>
      </c>
      <c r="I7517" s="12">
        <v>246</v>
      </c>
      <c r="J7517" s="12">
        <v>0</v>
      </c>
      <c r="K7517" s="12">
        <v>0</v>
      </c>
      <c r="L7517" s="12">
        <v>0</v>
      </c>
      <c r="M7517" s="12">
        <v>0</v>
      </c>
      <c r="N7517" s="12">
        <v>0</v>
      </c>
    </row>
    <row r="7518" spans="1:14">
      <c r="A7518" s="11" t="s">
        <v>1764</v>
      </c>
      <c r="B7518" s="12">
        <v>90</v>
      </c>
      <c r="C7518" s="12">
        <v>170</v>
      </c>
      <c r="D7518" s="12" t="s">
        <v>1753</v>
      </c>
      <c r="E7518" s="12">
        <v>40</v>
      </c>
      <c r="F7518" s="73">
        <v>15</v>
      </c>
      <c r="G7518" s="21">
        <v>15</v>
      </c>
      <c r="H7518" s="12">
        <v>0</v>
      </c>
      <c r="I7518" s="12">
        <v>246</v>
      </c>
      <c r="J7518" s="12">
        <v>0</v>
      </c>
      <c r="K7518" s="12">
        <v>0</v>
      </c>
      <c r="L7518" s="12">
        <v>0</v>
      </c>
      <c r="M7518" s="12">
        <v>0</v>
      </c>
      <c r="N7518" s="12">
        <v>0</v>
      </c>
    </row>
    <row r="7519" spans="1:14">
      <c r="A7519" s="11" t="s">
        <v>1765</v>
      </c>
      <c r="B7519" s="12">
        <v>90</v>
      </c>
      <c r="C7519" s="12">
        <v>170</v>
      </c>
      <c r="D7519" s="12" t="s">
        <v>1161</v>
      </c>
      <c r="E7519" s="12">
        <v>40</v>
      </c>
      <c r="F7519" s="73">
        <v>15</v>
      </c>
      <c r="G7519" s="21">
        <v>15</v>
      </c>
      <c r="H7519" s="12">
        <v>0</v>
      </c>
      <c r="I7519" s="12">
        <v>246</v>
      </c>
      <c r="J7519" s="12">
        <v>0</v>
      </c>
      <c r="K7519" s="12">
        <v>0</v>
      </c>
      <c r="L7519" s="12">
        <v>0</v>
      </c>
      <c r="M7519" s="12">
        <v>0</v>
      </c>
      <c r="N7519" s="12">
        <v>0</v>
      </c>
    </row>
    <row r="7520" spans="1:14">
      <c r="A7520" s="11" t="s">
        <v>1765</v>
      </c>
      <c r="B7520" s="12">
        <v>90</v>
      </c>
      <c r="C7520" s="12">
        <v>170</v>
      </c>
      <c r="D7520" s="12" t="s">
        <v>1750</v>
      </c>
      <c r="E7520" s="12">
        <v>40</v>
      </c>
      <c r="F7520" s="73">
        <v>15</v>
      </c>
      <c r="G7520" s="21">
        <v>15</v>
      </c>
      <c r="H7520" s="12">
        <v>0</v>
      </c>
      <c r="I7520" s="12">
        <v>246</v>
      </c>
      <c r="J7520" s="12">
        <v>0</v>
      </c>
      <c r="K7520" s="12">
        <v>0</v>
      </c>
      <c r="L7520" s="12">
        <v>0</v>
      </c>
      <c r="M7520" s="12">
        <v>0</v>
      </c>
      <c r="N7520" s="12">
        <v>0</v>
      </c>
    </row>
    <row r="7521" spans="1:14">
      <c r="A7521" s="11" t="s">
        <v>1765</v>
      </c>
      <c r="B7521" s="12">
        <v>90</v>
      </c>
      <c r="C7521" s="12">
        <v>170</v>
      </c>
      <c r="D7521" s="12" t="s">
        <v>1160</v>
      </c>
      <c r="E7521" s="12">
        <v>40</v>
      </c>
      <c r="F7521" s="73">
        <v>2</v>
      </c>
      <c r="G7521" s="21">
        <v>15</v>
      </c>
      <c r="H7521" s="12">
        <v>0</v>
      </c>
      <c r="I7521" s="12">
        <v>246</v>
      </c>
      <c r="J7521" s="12">
        <v>0</v>
      </c>
      <c r="K7521" s="12">
        <v>0</v>
      </c>
      <c r="L7521" s="12">
        <v>0</v>
      </c>
      <c r="M7521" s="12">
        <v>0</v>
      </c>
      <c r="N7521" s="12">
        <v>0</v>
      </c>
    </row>
    <row r="7522" spans="1:14">
      <c r="A7522" s="11" t="s">
        <v>1765</v>
      </c>
      <c r="B7522" s="12">
        <v>90</v>
      </c>
      <c r="C7522" s="12">
        <v>170</v>
      </c>
      <c r="D7522" s="12" t="s">
        <v>1163</v>
      </c>
      <c r="E7522" s="12">
        <v>40</v>
      </c>
      <c r="F7522" s="73">
        <v>2</v>
      </c>
      <c r="G7522" s="21">
        <v>15</v>
      </c>
      <c r="H7522" s="12">
        <v>0</v>
      </c>
      <c r="I7522" s="12">
        <v>246</v>
      </c>
      <c r="J7522" s="12">
        <v>0</v>
      </c>
      <c r="K7522" s="12">
        <v>0</v>
      </c>
      <c r="L7522" s="12">
        <v>0</v>
      </c>
      <c r="M7522" s="12">
        <v>0</v>
      </c>
      <c r="N7522" s="12">
        <v>0</v>
      </c>
    </row>
    <row r="7523" spans="1:14">
      <c r="A7523" s="11" t="s">
        <v>1765</v>
      </c>
      <c r="B7523" s="12">
        <v>90</v>
      </c>
      <c r="C7523" s="12">
        <v>170</v>
      </c>
      <c r="D7523" s="12" t="s">
        <v>1166</v>
      </c>
      <c r="E7523" s="12">
        <v>40</v>
      </c>
      <c r="F7523" s="73">
        <v>2</v>
      </c>
      <c r="G7523" s="21">
        <v>15</v>
      </c>
      <c r="H7523" s="12">
        <v>0</v>
      </c>
      <c r="I7523" s="12">
        <v>246</v>
      </c>
      <c r="J7523" s="12">
        <v>0</v>
      </c>
      <c r="K7523" s="12">
        <v>0</v>
      </c>
      <c r="L7523" s="12">
        <v>0</v>
      </c>
      <c r="M7523" s="12">
        <v>0</v>
      </c>
      <c r="N7523" s="12">
        <v>0</v>
      </c>
    </row>
    <row r="7524" spans="1:14">
      <c r="A7524" s="11" t="s">
        <v>1764</v>
      </c>
      <c r="B7524" s="12">
        <v>150</v>
      </c>
      <c r="C7524" s="12">
        <v>90</v>
      </c>
      <c r="D7524" s="12" t="s">
        <v>1753</v>
      </c>
      <c r="E7524" s="12">
        <v>40</v>
      </c>
      <c r="F7524" s="73">
        <v>15</v>
      </c>
      <c r="G7524" s="21">
        <v>15</v>
      </c>
      <c r="H7524" s="12">
        <v>0</v>
      </c>
      <c r="I7524" s="12">
        <v>246</v>
      </c>
      <c r="J7524" s="12">
        <v>0</v>
      </c>
      <c r="K7524" s="12">
        <v>0</v>
      </c>
      <c r="L7524" s="12">
        <v>0</v>
      </c>
      <c r="M7524" s="12">
        <v>0</v>
      </c>
      <c r="N7524" s="12">
        <v>0</v>
      </c>
    </row>
    <row r="7525" spans="1:14">
      <c r="A7525" s="11" t="s">
        <v>1765</v>
      </c>
      <c r="B7525" s="12">
        <v>150</v>
      </c>
      <c r="C7525" s="12">
        <v>90</v>
      </c>
      <c r="D7525" s="12" t="s">
        <v>1161</v>
      </c>
      <c r="E7525" s="12">
        <v>40</v>
      </c>
      <c r="F7525" s="73">
        <v>15</v>
      </c>
      <c r="G7525" s="21">
        <v>15</v>
      </c>
      <c r="H7525" s="12">
        <v>0</v>
      </c>
      <c r="I7525" s="12">
        <v>246</v>
      </c>
      <c r="J7525" s="12">
        <v>0</v>
      </c>
      <c r="K7525" s="12">
        <v>0</v>
      </c>
      <c r="L7525" s="12">
        <v>0</v>
      </c>
      <c r="M7525" s="12">
        <v>0</v>
      </c>
      <c r="N7525" s="12">
        <v>0</v>
      </c>
    </row>
    <row r="7526" spans="1:14">
      <c r="A7526" s="11" t="s">
        <v>1765</v>
      </c>
      <c r="B7526" s="12">
        <v>150</v>
      </c>
      <c r="C7526" s="12">
        <v>90</v>
      </c>
      <c r="D7526" s="12" t="s">
        <v>1750</v>
      </c>
      <c r="E7526" s="12">
        <v>40</v>
      </c>
      <c r="F7526" s="73">
        <v>15</v>
      </c>
      <c r="G7526" s="21">
        <v>15</v>
      </c>
      <c r="H7526" s="12">
        <v>0</v>
      </c>
      <c r="I7526" s="12">
        <v>246</v>
      </c>
      <c r="J7526" s="12">
        <v>0</v>
      </c>
      <c r="K7526" s="12">
        <v>0</v>
      </c>
      <c r="L7526" s="12">
        <v>0</v>
      </c>
      <c r="M7526" s="12">
        <v>0</v>
      </c>
      <c r="N7526" s="12">
        <v>0</v>
      </c>
    </row>
    <row r="7527" spans="1:14">
      <c r="A7527" s="11" t="s">
        <v>1765</v>
      </c>
      <c r="B7527" s="12">
        <v>150</v>
      </c>
      <c r="C7527" s="12">
        <v>90</v>
      </c>
      <c r="D7527" s="12" t="s">
        <v>1160</v>
      </c>
      <c r="E7527" s="12">
        <v>40</v>
      </c>
      <c r="F7527" s="73">
        <v>2</v>
      </c>
      <c r="G7527" s="21">
        <v>15</v>
      </c>
      <c r="H7527" s="12">
        <v>0</v>
      </c>
      <c r="I7527" s="12">
        <v>246</v>
      </c>
      <c r="J7527" s="12">
        <v>0</v>
      </c>
      <c r="K7527" s="12">
        <v>0</v>
      </c>
      <c r="L7527" s="12">
        <v>0</v>
      </c>
      <c r="M7527" s="12">
        <v>0</v>
      </c>
      <c r="N7527" s="12">
        <v>0</v>
      </c>
    </row>
    <row r="7528" spans="1:14">
      <c r="A7528" s="11" t="s">
        <v>1765</v>
      </c>
      <c r="B7528" s="12">
        <v>150</v>
      </c>
      <c r="C7528" s="12">
        <v>90</v>
      </c>
      <c r="D7528" s="12" t="s">
        <v>1163</v>
      </c>
      <c r="E7528" s="12">
        <v>40</v>
      </c>
      <c r="F7528" s="73">
        <v>2</v>
      </c>
      <c r="G7528" s="21">
        <v>15</v>
      </c>
      <c r="H7528" s="12">
        <v>0</v>
      </c>
      <c r="I7528" s="12">
        <v>246</v>
      </c>
      <c r="J7528" s="12">
        <v>0</v>
      </c>
      <c r="K7528" s="12">
        <v>0</v>
      </c>
      <c r="L7528" s="12">
        <v>0</v>
      </c>
      <c r="M7528" s="12">
        <v>0</v>
      </c>
      <c r="N7528" s="12">
        <v>0</v>
      </c>
    </row>
    <row r="7529" spans="1:14">
      <c r="A7529" s="11" t="s">
        <v>1765</v>
      </c>
      <c r="B7529" s="12">
        <v>150</v>
      </c>
      <c r="C7529" s="12">
        <v>90</v>
      </c>
      <c r="D7529" s="12" t="s">
        <v>1166</v>
      </c>
      <c r="E7529" s="12">
        <v>40</v>
      </c>
      <c r="F7529" s="73">
        <v>2</v>
      </c>
      <c r="G7529" s="21">
        <v>15</v>
      </c>
      <c r="H7529" s="12">
        <v>0</v>
      </c>
      <c r="I7529" s="12">
        <v>246</v>
      </c>
      <c r="J7529" s="12">
        <v>0</v>
      </c>
      <c r="K7529" s="12">
        <v>0</v>
      </c>
      <c r="L7529" s="12">
        <v>0</v>
      </c>
      <c r="M7529" s="12">
        <v>0</v>
      </c>
      <c r="N7529" s="12">
        <v>0</v>
      </c>
    </row>
    <row r="7530" spans="1:14">
      <c r="A7530" s="11" t="s">
        <v>1764</v>
      </c>
      <c r="B7530" s="12">
        <v>225</v>
      </c>
      <c r="C7530" s="12">
        <v>100</v>
      </c>
      <c r="D7530" s="12" t="s">
        <v>1753</v>
      </c>
      <c r="E7530" s="12">
        <v>40</v>
      </c>
      <c r="F7530" s="73">
        <v>15</v>
      </c>
      <c r="G7530" s="21">
        <v>15</v>
      </c>
      <c r="H7530" s="12">
        <v>0</v>
      </c>
      <c r="I7530" s="12">
        <v>246</v>
      </c>
      <c r="J7530" s="12">
        <v>0</v>
      </c>
      <c r="K7530" s="12">
        <v>0</v>
      </c>
      <c r="L7530" s="12">
        <v>0</v>
      </c>
      <c r="M7530" s="12">
        <v>0</v>
      </c>
      <c r="N7530" s="12">
        <v>0</v>
      </c>
    </row>
    <row r="7531" spans="1:14">
      <c r="A7531" s="11" t="s">
        <v>1765</v>
      </c>
      <c r="B7531" s="12">
        <v>225</v>
      </c>
      <c r="C7531" s="12">
        <v>100</v>
      </c>
      <c r="D7531" s="12" t="s">
        <v>1161</v>
      </c>
      <c r="E7531" s="12">
        <v>40</v>
      </c>
      <c r="F7531" s="73">
        <v>15</v>
      </c>
      <c r="G7531" s="21">
        <v>15</v>
      </c>
      <c r="H7531" s="12">
        <v>0</v>
      </c>
      <c r="I7531" s="12">
        <v>246</v>
      </c>
      <c r="J7531" s="12">
        <v>0</v>
      </c>
      <c r="K7531" s="12">
        <v>0</v>
      </c>
      <c r="L7531" s="12">
        <v>0</v>
      </c>
      <c r="M7531" s="12">
        <v>0</v>
      </c>
      <c r="N7531" s="12">
        <v>0</v>
      </c>
    </row>
    <row r="7532" spans="1:14">
      <c r="A7532" s="11" t="s">
        <v>1765</v>
      </c>
      <c r="B7532" s="12">
        <v>225</v>
      </c>
      <c r="C7532" s="12">
        <v>100</v>
      </c>
      <c r="D7532" s="12" t="s">
        <v>1750</v>
      </c>
      <c r="E7532" s="12">
        <v>40</v>
      </c>
      <c r="F7532" s="73">
        <v>15</v>
      </c>
      <c r="G7532" s="21">
        <v>15</v>
      </c>
      <c r="H7532" s="12">
        <v>0</v>
      </c>
      <c r="I7532" s="12">
        <v>246</v>
      </c>
      <c r="J7532" s="12">
        <v>0</v>
      </c>
      <c r="K7532" s="12">
        <v>0</v>
      </c>
      <c r="L7532" s="12">
        <v>0</v>
      </c>
      <c r="M7532" s="12">
        <v>0</v>
      </c>
      <c r="N7532" s="12">
        <v>0</v>
      </c>
    </row>
    <row r="7533" spans="1:14">
      <c r="A7533" s="11" t="s">
        <v>1765</v>
      </c>
      <c r="B7533" s="12">
        <v>225</v>
      </c>
      <c r="C7533" s="12">
        <v>100</v>
      </c>
      <c r="D7533" s="12" t="s">
        <v>1160</v>
      </c>
      <c r="E7533" s="12">
        <v>40</v>
      </c>
      <c r="F7533" s="73">
        <v>2</v>
      </c>
      <c r="G7533" s="21">
        <v>15</v>
      </c>
      <c r="H7533" s="12">
        <v>0</v>
      </c>
      <c r="I7533" s="12">
        <v>246</v>
      </c>
      <c r="J7533" s="12">
        <v>0</v>
      </c>
      <c r="K7533" s="12">
        <v>0</v>
      </c>
      <c r="L7533" s="12">
        <v>0</v>
      </c>
      <c r="M7533" s="12">
        <v>0</v>
      </c>
      <c r="N7533" s="12">
        <v>0</v>
      </c>
    </row>
    <row r="7534" spans="1:14">
      <c r="A7534" s="11" t="s">
        <v>1765</v>
      </c>
      <c r="B7534" s="12">
        <v>225</v>
      </c>
      <c r="C7534" s="12">
        <v>100</v>
      </c>
      <c r="D7534" s="12" t="s">
        <v>1163</v>
      </c>
      <c r="E7534" s="12">
        <v>40</v>
      </c>
      <c r="F7534" s="73">
        <v>2</v>
      </c>
      <c r="G7534" s="21">
        <v>15</v>
      </c>
      <c r="H7534" s="12">
        <v>0</v>
      </c>
      <c r="I7534" s="12">
        <v>246</v>
      </c>
      <c r="J7534" s="12">
        <v>0</v>
      </c>
      <c r="K7534" s="12">
        <v>0</v>
      </c>
      <c r="L7534" s="12">
        <v>0</v>
      </c>
      <c r="M7534" s="12">
        <v>0</v>
      </c>
      <c r="N7534" s="12">
        <v>0</v>
      </c>
    </row>
    <row r="7535" spans="1:14">
      <c r="A7535" s="11" t="s">
        <v>1765</v>
      </c>
      <c r="B7535" s="12">
        <v>225</v>
      </c>
      <c r="C7535" s="12">
        <v>100</v>
      </c>
      <c r="D7535" s="12" t="s">
        <v>1166</v>
      </c>
      <c r="E7535" s="12">
        <v>40</v>
      </c>
      <c r="F7535" s="73">
        <v>2</v>
      </c>
      <c r="G7535" s="21">
        <v>15</v>
      </c>
      <c r="H7535" s="12">
        <v>0</v>
      </c>
      <c r="I7535" s="12">
        <v>246</v>
      </c>
      <c r="J7535" s="12">
        <v>0</v>
      </c>
      <c r="K7535" s="12">
        <v>0</v>
      </c>
      <c r="L7535" s="12">
        <v>0</v>
      </c>
      <c r="M7535" s="12">
        <v>0</v>
      </c>
      <c r="N7535" s="12">
        <v>0</v>
      </c>
    </row>
    <row r="7536" spans="1:14">
      <c r="A7536" s="11" t="s">
        <v>1764</v>
      </c>
      <c r="B7536" s="12">
        <v>230</v>
      </c>
      <c r="C7536" s="12">
        <v>210</v>
      </c>
      <c r="D7536" s="12" t="s">
        <v>1753</v>
      </c>
      <c r="E7536" s="12">
        <v>40</v>
      </c>
      <c r="F7536" s="73">
        <v>15</v>
      </c>
      <c r="G7536" s="21">
        <v>15</v>
      </c>
      <c r="H7536" s="12">
        <v>0</v>
      </c>
      <c r="I7536" s="12">
        <v>246</v>
      </c>
      <c r="J7536" s="12">
        <v>0</v>
      </c>
      <c r="K7536" s="12">
        <v>0</v>
      </c>
      <c r="L7536" s="12">
        <v>0</v>
      </c>
      <c r="M7536" s="12">
        <v>0</v>
      </c>
      <c r="N7536" s="12">
        <v>0</v>
      </c>
    </row>
    <row r="7537" spans="1:14">
      <c r="A7537" s="11" t="s">
        <v>1765</v>
      </c>
      <c r="B7537" s="12">
        <v>230</v>
      </c>
      <c r="C7537" s="12">
        <v>210</v>
      </c>
      <c r="D7537" s="12" t="s">
        <v>1161</v>
      </c>
      <c r="E7537" s="12">
        <v>40</v>
      </c>
      <c r="F7537" s="73">
        <v>15</v>
      </c>
      <c r="G7537" s="21">
        <v>15</v>
      </c>
      <c r="H7537" s="12">
        <v>0</v>
      </c>
      <c r="I7537" s="12">
        <v>246</v>
      </c>
      <c r="J7537" s="12">
        <v>0</v>
      </c>
      <c r="K7537" s="12">
        <v>0</v>
      </c>
      <c r="L7537" s="12">
        <v>0</v>
      </c>
      <c r="M7537" s="12">
        <v>0</v>
      </c>
      <c r="N7537" s="12">
        <v>0</v>
      </c>
    </row>
    <row r="7538" spans="1:14">
      <c r="A7538" s="11" t="s">
        <v>1765</v>
      </c>
      <c r="B7538" s="12">
        <v>230</v>
      </c>
      <c r="C7538" s="12">
        <v>210</v>
      </c>
      <c r="D7538" s="12" t="s">
        <v>1750</v>
      </c>
      <c r="E7538" s="12">
        <v>40</v>
      </c>
      <c r="F7538" s="73">
        <v>15</v>
      </c>
      <c r="G7538" s="21">
        <v>15</v>
      </c>
      <c r="H7538" s="12">
        <v>0</v>
      </c>
      <c r="I7538" s="12">
        <v>246</v>
      </c>
      <c r="J7538" s="12">
        <v>0</v>
      </c>
      <c r="K7538" s="12">
        <v>0</v>
      </c>
      <c r="L7538" s="12">
        <v>0</v>
      </c>
      <c r="M7538" s="12">
        <v>0</v>
      </c>
      <c r="N7538" s="12">
        <v>0</v>
      </c>
    </row>
    <row r="7539" spans="1:14">
      <c r="A7539" s="11" t="s">
        <v>1765</v>
      </c>
      <c r="B7539" s="12">
        <v>230</v>
      </c>
      <c r="C7539" s="12">
        <v>210</v>
      </c>
      <c r="D7539" s="12" t="s">
        <v>1160</v>
      </c>
      <c r="E7539" s="12">
        <v>40</v>
      </c>
      <c r="F7539" s="73">
        <v>2</v>
      </c>
      <c r="G7539" s="21">
        <v>15</v>
      </c>
      <c r="H7539" s="12">
        <v>0</v>
      </c>
      <c r="I7539" s="12">
        <v>246</v>
      </c>
      <c r="J7539" s="12">
        <v>0</v>
      </c>
      <c r="K7539" s="12">
        <v>0</v>
      </c>
      <c r="L7539" s="12">
        <v>0</v>
      </c>
      <c r="M7539" s="12">
        <v>0</v>
      </c>
      <c r="N7539" s="12">
        <v>0</v>
      </c>
    </row>
    <row r="7540" spans="1:14">
      <c r="A7540" s="11" t="s">
        <v>1765</v>
      </c>
      <c r="B7540" s="12">
        <v>230</v>
      </c>
      <c r="C7540" s="12">
        <v>210</v>
      </c>
      <c r="D7540" s="12" t="s">
        <v>1163</v>
      </c>
      <c r="E7540" s="12">
        <v>40</v>
      </c>
      <c r="F7540" s="73">
        <v>2</v>
      </c>
      <c r="G7540" s="21">
        <v>15</v>
      </c>
      <c r="H7540" s="12">
        <v>0</v>
      </c>
      <c r="I7540" s="12">
        <v>246</v>
      </c>
      <c r="J7540" s="12">
        <v>0</v>
      </c>
      <c r="K7540" s="12">
        <v>0</v>
      </c>
      <c r="L7540" s="12">
        <v>0</v>
      </c>
      <c r="M7540" s="12">
        <v>0</v>
      </c>
      <c r="N7540" s="12">
        <v>0</v>
      </c>
    </row>
    <row r="7541" spans="1:14">
      <c r="A7541" s="11" t="s">
        <v>1765</v>
      </c>
      <c r="B7541" s="12">
        <v>230</v>
      </c>
      <c r="C7541" s="12">
        <v>210</v>
      </c>
      <c r="D7541" s="12" t="s">
        <v>1166</v>
      </c>
      <c r="E7541" s="12">
        <v>40</v>
      </c>
      <c r="F7541" s="73">
        <v>2</v>
      </c>
      <c r="G7541" s="21">
        <v>15</v>
      </c>
      <c r="H7541" s="12">
        <v>0</v>
      </c>
      <c r="I7541" s="12">
        <v>246</v>
      </c>
      <c r="J7541" s="12">
        <v>0</v>
      </c>
      <c r="K7541" s="12">
        <v>0</v>
      </c>
      <c r="L7541" s="12">
        <v>0</v>
      </c>
      <c r="M7541" s="12">
        <v>0</v>
      </c>
      <c r="N7541" s="12">
        <v>0</v>
      </c>
    </row>
    <row r="7542" spans="1:14">
      <c r="A7542" s="11" t="s">
        <v>1766</v>
      </c>
    </row>
    <row r="7543" spans="1:14">
      <c r="A7543" s="11" t="s">
        <v>1764</v>
      </c>
      <c r="B7543" s="12">
        <v>255</v>
      </c>
      <c r="C7543" s="12">
        <v>92</v>
      </c>
      <c r="D7543" s="12" t="s">
        <v>1154</v>
      </c>
      <c r="E7543" s="12">
        <v>0</v>
      </c>
      <c r="F7543" s="73">
        <v>1</v>
      </c>
      <c r="G7543" s="21">
        <v>30</v>
      </c>
      <c r="H7543" s="12">
        <v>0</v>
      </c>
      <c r="I7543" s="12">
        <v>246</v>
      </c>
      <c r="J7543" s="12">
        <v>0</v>
      </c>
      <c r="K7543" s="18">
        <v>0</v>
      </c>
      <c r="L7543" s="12">
        <v>0</v>
      </c>
      <c r="M7543" s="12">
        <v>0</v>
      </c>
      <c r="N7543" s="12">
        <v>0</v>
      </c>
    </row>
    <row r="7544" spans="1:14">
      <c r="A7544" s="11" t="s">
        <v>1764</v>
      </c>
      <c r="B7544" s="12">
        <v>255</v>
      </c>
      <c r="C7544" s="12">
        <v>93</v>
      </c>
      <c r="D7544" s="12" t="s">
        <v>1154</v>
      </c>
      <c r="E7544" s="12">
        <v>0</v>
      </c>
      <c r="F7544" s="73">
        <v>1</v>
      </c>
      <c r="G7544" s="21">
        <v>30</v>
      </c>
      <c r="H7544" s="12">
        <v>0</v>
      </c>
      <c r="I7544" s="12">
        <v>246</v>
      </c>
      <c r="J7544" s="12">
        <v>0</v>
      </c>
      <c r="K7544" s="18">
        <v>0</v>
      </c>
      <c r="L7544" s="12">
        <v>0</v>
      </c>
      <c r="M7544" s="12">
        <v>0</v>
      </c>
      <c r="N7544" s="12">
        <v>0</v>
      </c>
    </row>
    <row r="7545" spans="1:14">
      <c r="A7545" s="11" t="s">
        <v>1764</v>
      </c>
      <c r="B7545" s="12">
        <v>255</v>
      </c>
      <c r="C7545" s="12">
        <v>94</v>
      </c>
      <c r="D7545" s="12" t="s">
        <v>1154</v>
      </c>
      <c r="E7545" s="12">
        <v>0</v>
      </c>
      <c r="F7545" s="73">
        <v>1</v>
      </c>
      <c r="G7545" s="21">
        <v>30</v>
      </c>
      <c r="H7545" s="12">
        <v>0</v>
      </c>
      <c r="I7545" s="12">
        <v>246</v>
      </c>
      <c r="J7545" s="12">
        <v>0</v>
      </c>
      <c r="K7545" s="18">
        <v>0</v>
      </c>
      <c r="L7545" s="12">
        <v>0</v>
      </c>
      <c r="M7545" s="12">
        <v>0</v>
      </c>
      <c r="N7545" s="12">
        <v>0</v>
      </c>
    </row>
    <row r="7546" spans="1:14">
      <c r="A7546" s="11" t="s">
        <v>1764</v>
      </c>
      <c r="B7546" s="12">
        <v>256</v>
      </c>
      <c r="C7546" s="12">
        <v>92</v>
      </c>
      <c r="D7546" s="12" t="s">
        <v>1154</v>
      </c>
      <c r="E7546" s="12">
        <v>0</v>
      </c>
      <c r="F7546" s="73">
        <v>1</v>
      </c>
      <c r="G7546" s="21">
        <v>30</v>
      </c>
      <c r="H7546" s="12">
        <v>0</v>
      </c>
      <c r="I7546" s="12">
        <v>246</v>
      </c>
      <c r="J7546" s="12">
        <v>0</v>
      </c>
      <c r="K7546" s="18">
        <v>0</v>
      </c>
      <c r="L7546" s="12">
        <v>0</v>
      </c>
      <c r="M7546" s="12">
        <v>0</v>
      </c>
      <c r="N7546" s="12">
        <v>0</v>
      </c>
    </row>
    <row r="7547" spans="1:14">
      <c r="A7547" s="11" t="s">
        <v>1764</v>
      </c>
      <c r="B7547" s="12">
        <v>256</v>
      </c>
      <c r="C7547" s="12">
        <v>93</v>
      </c>
      <c r="D7547" s="12" t="s">
        <v>1154</v>
      </c>
      <c r="E7547" s="12">
        <v>0</v>
      </c>
      <c r="F7547" s="73">
        <v>1</v>
      </c>
      <c r="G7547" s="21">
        <v>30</v>
      </c>
      <c r="H7547" s="12">
        <v>0</v>
      </c>
      <c r="I7547" s="12">
        <v>246</v>
      </c>
      <c r="J7547" s="12">
        <v>0</v>
      </c>
      <c r="K7547" s="18">
        <v>0</v>
      </c>
      <c r="L7547" s="12">
        <v>0</v>
      </c>
      <c r="M7547" s="12">
        <v>0</v>
      </c>
      <c r="N7547" s="12">
        <v>0</v>
      </c>
    </row>
    <row r="7548" spans="1:14">
      <c r="A7548" s="11" t="s">
        <v>1764</v>
      </c>
      <c r="B7548" s="12">
        <v>256</v>
      </c>
      <c r="C7548" s="12">
        <v>94</v>
      </c>
      <c r="D7548" s="12" t="s">
        <v>1154</v>
      </c>
      <c r="E7548" s="12">
        <v>0</v>
      </c>
      <c r="F7548" s="73">
        <v>1</v>
      </c>
      <c r="G7548" s="21">
        <v>30</v>
      </c>
      <c r="H7548" s="12">
        <v>0</v>
      </c>
      <c r="I7548" s="12">
        <v>246</v>
      </c>
      <c r="J7548" s="12">
        <v>0</v>
      </c>
      <c r="K7548" s="18">
        <v>0</v>
      </c>
      <c r="L7548" s="12">
        <v>0</v>
      </c>
      <c r="M7548" s="12">
        <v>0</v>
      </c>
      <c r="N7548" s="12">
        <v>0</v>
      </c>
    </row>
    <row r="7549" spans="1:14">
      <c r="A7549" s="11" t="s">
        <v>1764</v>
      </c>
      <c r="B7549" s="12">
        <v>257</v>
      </c>
      <c r="C7549" s="12">
        <v>92</v>
      </c>
      <c r="D7549" s="12" t="s">
        <v>1154</v>
      </c>
      <c r="E7549" s="12">
        <v>0</v>
      </c>
      <c r="F7549" s="73">
        <v>1</v>
      </c>
      <c r="G7549" s="21">
        <v>30</v>
      </c>
      <c r="H7549" s="12">
        <v>0</v>
      </c>
      <c r="I7549" s="12">
        <v>246</v>
      </c>
      <c r="J7549" s="12">
        <v>0</v>
      </c>
      <c r="K7549" s="18">
        <v>0</v>
      </c>
      <c r="L7549" s="12">
        <v>0</v>
      </c>
      <c r="M7549" s="12">
        <v>0</v>
      </c>
      <c r="N7549" s="12">
        <v>0</v>
      </c>
    </row>
    <row r="7550" spans="1:14">
      <c r="A7550" s="11" t="s">
        <v>1764</v>
      </c>
      <c r="B7550" s="12">
        <v>257</v>
      </c>
      <c r="C7550" s="12">
        <v>93</v>
      </c>
      <c r="D7550" s="12" t="s">
        <v>1154</v>
      </c>
      <c r="E7550" s="12">
        <v>0</v>
      </c>
      <c r="F7550" s="73">
        <v>1</v>
      </c>
      <c r="G7550" s="21">
        <v>30</v>
      </c>
      <c r="H7550" s="12">
        <v>0</v>
      </c>
      <c r="I7550" s="12">
        <v>246</v>
      </c>
      <c r="J7550" s="12">
        <v>0</v>
      </c>
      <c r="K7550" s="18">
        <v>0</v>
      </c>
      <c r="L7550" s="12">
        <v>0</v>
      </c>
      <c r="M7550" s="12">
        <v>0</v>
      </c>
      <c r="N7550" s="12">
        <v>0</v>
      </c>
    </row>
    <row r="7551" spans="1:14">
      <c r="A7551" s="11" t="s">
        <v>1764</v>
      </c>
      <c r="B7551" s="12">
        <v>257</v>
      </c>
      <c r="C7551" s="12">
        <v>94</v>
      </c>
      <c r="D7551" s="12" t="s">
        <v>1154</v>
      </c>
      <c r="E7551" s="12">
        <v>0</v>
      </c>
      <c r="F7551" s="73">
        <v>1</v>
      </c>
      <c r="G7551" s="21">
        <v>30</v>
      </c>
      <c r="H7551" s="12">
        <v>0</v>
      </c>
      <c r="I7551" s="12">
        <v>246</v>
      </c>
      <c r="J7551" s="12">
        <v>0</v>
      </c>
      <c r="K7551" s="18">
        <v>0</v>
      </c>
      <c r="L7551" s="12">
        <v>0</v>
      </c>
      <c r="M7551" s="12">
        <v>0</v>
      </c>
      <c r="N7551" s="12">
        <v>0</v>
      </c>
    </row>
    <row r="7553" spans="1:14">
      <c r="A7553" s="11" t="s">
        <v>1767</v>
      </c>
    </row>
    <row r="7554" spans="1:14">
      <c r="A7554" s="11" t="s">
        <v>1768</v>
      </c>
      <c r="B7554" s="12">
        <v>14</v>
      </c>
      <c r="C7554" s="12">
        <v>16</v>
      </c>
      <c r="D7554" s="12" t="s">
        <v>1769</v>
      </c>
      <c r="E7554" s="12">
        <v>10</v>
      </c>
      <c r="F7554" s="73">
        <v>25</v>
      </c>
      <c r="G7554" s="73">
        <v>60</v>
      </c>
      <c r="H7554" s="12">
        <v>0</v>
      </c>
      <c r="I7554" s="12">
        <v>249</v>
      </c>
      <c r="J7554" s="12">
        <v>0</v>
      </c>
      <c r="K7554" s="18">
        <v>0</v>
      </c>
      <c r="L7554" s="12">
        <v>0</v>
      </c>
      <c r="M7554" s="12">
        <v>0</v>
      </c>
      <c r="N7554" s="12">
        <v>0</v>
      </c>
    </row>
    <row r="7556" spans="1:14">
      <c r="A7556" s="11" t="s">
        <v>1770</v>
      </c>
    </row>
    <row r="7557" spans="1:14">
      <c r="A7557" s="11" t="s">
        <v>1771</v>
      </c>
      <c r="B7557" s="12">
        <v>100</v>
      </c>
      <c r="C7557" s="12">
        <v>100</v>
      </c>
      <c r="D7557" s="12" t="s">
        <v>1748</v>
      </c>
      <c r="E7557" s="12">
        <v>250</v>
      </c>
      <c r="F7557" s="73">
        <v>10</v>
      </c>
      <c r="G7557" s="73">
        <v>60</v>
      </c>
      <c r="H7557" s="12">
        <v>0</v>
      </c>
      <c r="I7557" s="12">
        <v>246</v>
      </c>
      <c r="J7557" s="12">
        <v>0</v>
      </c>
      <c r="K7557" s="12">
        <v>0</v>
      </c>
      <c r="L7557" s="12">
        <v>0</v>
      </c>
      <c r="M7557" s="12">
        <v>0</v>
      </c>
      <c r="N7557" s="12">
        <v>0</v>
      </c>
    </row>
    <row r="7558" spans="1:14">
      <c r="A7558" s="11" t="s">
        <v>1771</v>
      </c>
      <c r="B7558" s="12">
        <v>100</v>
      </c>
      <c r="C7558" s="12">
        <v>100</v>
      </c>
      <c r="D7558" s="12" t="s">
        <v>1155</v>
      </c>
      <c r="E7558" s="12">
        <v>250</v>
      </c>
      <c r="F7558" s="73">
        <v>2</v>
      </c>
      <c r="G7558" s="73">
        <v>60</v>
      </c>
      <c r="H7558" s="12">
        <v>0</v>
      </c>
      <c r="I7558" s="12">
        <v>246</v>
      </c>
      <c r="J7558" s="12">
        <v>0</v>
      </c>
      <c r="K7558" s="12">
        <v>0</v>
      </c>
      <c r="L7558" s="12">
        <v>0</v>
      </c>
      <c r="M7558" s="12">
        <v>0</v>
      </c>
      <c r="N7558" s="12">
        <v>0</v>
      </c>
    </row>
    <row r="7559" spans="1:14">
      <c r="A7559" s="11" t="s">
        <v>1771</v>
      </c>
      <c r="B7559" s="12">
        <v>100</v>
      </c>
      <c r="C7559" s="12">
        <v>100</v>
      </c>
      <c r="D7559" s="12" t="s">
        <v>1749</v>
      </c>
      <c r="E7559" s="12">
        <v>250</v>
      </c>
      <c r="F7559" s="73">
        <v>10</v>
      </c>
      <c r="G7559" s="73">
        <v>60</v>
      </c>
      <c r="H7559" s="12">
        <v>0</v>
      </c>
      <c r="I7559" s="12">
        <v>246</v>
      </c>
      <c r="J7559" s="12">
        <v>0</v>
      </c>
      <c r="K7559" s="12">
        <v>0</v>
      </c>
      <c r="L7559" s="12">
        <v>0</v>
      </c>
      <c r="M7559" s="12">
        <v>0</v>
      </c>
      <c r="N7559" s="12">
        <v>0</v>
      </c>
    </row>
    <row r="7560" spans="1:14">
      <c r="A7560" s="11" t="s">
        <v>1771</v>
      </c>
      <c r="B7560" s="12">
        <v>100</v>
      </c>
      <c r="C7560" s="12">
        <v>100</v>
      </c>
      <c r="D7560" s="12" t="s">
        <v>1157</v>
      </c>
      <c r="E7560" s="12">
        <v>250</v>
      </c>
      <c r="F7560" s="73">
        <v>2</v>
      </c>
      <c r="G7560" s="73">
        <v>60</v>
      </c>
      <c r="H7560" s="12">
        <v>0</v>
      </c>
      <c r="I7560" s="12">
        <v>246</v>
      </c>
      <c r="J7560" s="12">
        <v>0</v>
      </c>
      <c r="K7560" s="12">
        <v>0</v>
      </c>
      <c r="L7560" s="12">
        <v>0</v>
      </c>
      <c r="M7560" s="12">
        <v>0</v>
      </c>
      <c r="N7560" s="12">
        <v>0</v>
      </c>
    </row>
    <row r="7561" spans="1:14">
      <c r="A7561" s="11" t="s">
        <v>1771</v>
      </c>
      <c r="B7561" s="12">
        <v>100</v>
      </c>
      <c r="C7561" s="12">
        <v>100</v>
      </c>
      <c r="D7561" s="12" t="s">
        <v>1747</v>
      </c>
      <c r="E7561" s="12">
        <v>250</v>
      </c>
      <c r="F7561" s="73">
        <v>10</v>
      </c>
      <c r="G7561" s="73">
        <v>60</v>
      </c>
      <c r="H7561" s="12">
        <v>0</v>
      </c>
      <c r="I7561" s="12">
        <v>246</v>
      </c>
      <c r="J7561" s="12">
        <v>0</v>
      </c>
      <c r="K7561" s="12">
        <v>0</v>
      </c>
      <c r="L7561" s="12">
        <v>0</v>
      </c>
      <c r="M7561" s="12">
        <v>0</v>
      </c>
      <c r="N7561" s="12">
        <v>0</v>
      </c>
    </row>
    <row r="7562" spans="1:14">
      <c r="A7562" s="11" t="s">
        <v>1771</v>
      </c>
      <c r="B7562" s="12">
        <v>100</v>
      </c>
      <c r="C7562" s="12">
        <v>100</v>
      </c>
      <c r="D7562" s="12" t="s">
        <v>1153</v>
      </c>
      <c r="E7562" s="12">
        <v>250</v>
      </c>
      <c r="F7562" s="73">
        <v>2</v>
      </c>
      <c r="G7562" s="73">
        <v>60</v>
      </c>
      <c r="H7562" s="12">
        <v>0</v>
      </c>
      <c r="I7562" s="12">
        <v>246</v>
      </c>
      <c r="J7562" s="12">
        <v>0</v>
      </c>
      <c r="K7562" s="12">
        <v>0</v>
      </c>
      <c r="L7562" s="12">
        <v>0</v>
      </c>
      <c r="M7562" s="12">
        <v>0</v>
      </c>
      <c r="N7562" s="12">
        <v>0</v>
      </c>
    </row>
    <row r="7563" spans="1:14">
      <c r="A7563" s="11" t="s">
        <v>1771</v>
      </c>
      <c r="B7563" s="12">
        <v>100</v>
      </c>
      <c r="C7563" s="12">
        <v>100</v>
      </c>
      <c r="D7563" s="12" t="s">
        <v>1753</v>
      </c>
      <c r="E7563" s="12">
        <v>250</v>
      </c>
      <c r="F7563" s="73">
        <v>20</v>
      </c>
      <c r="G7563" s="73">
        <v>60</v>
      </c>
      <c r="H7563" s="12">
        <v>0</v>
      </c>
      <c r="I7563" s="12">
        <v>246</v>
      </c>
      <c r="J7563" s="12">
        <v>0</v>
      </c>
      <c r="K7563" s="12">
        <v>0</v>
      </c>
      <c r="L7563" s="12">
        <v>0</v>
      </c>
      <c r="M7563" s="12">
        <v>0</v>
      </c>
      <c r="N7563" s="12">
        <v>0</v>
      </c>
    </row>
    <row r="7564" spans="1:14">
      <c r="A7564" s="11" t="s">
        <v>1771</v>
      </c>
      <c r="B7564" s="12">
        <v>100</v>
      </c>
      <c r="C7564" s="12">
        <v>100</v>
      </c>
      <c r="D7564" s="12" t="s">
        <v>1159</v>
      </c>
      <c r="E7564" s="12">
        <v>250</v>
      </c>
      <c r="F7564" s="73">
        <v>2</v>
      </c>
      <c r="G7564" s="73">
        <v>60</v>
      </c>
      <c r="H7564" s="12">
        <v>0</v>
      </c>
      <c r="I7564" s="12">
        <v>246</v>
      </c>
      <c r="J7564" s="12">
        <v>0</v>
      </c>
      <c r="K7564" s="12">
        <v>0</v>
      </c>
      <c r="L7564" s="12">
        <v>0</v>
      </c>
      <c r="M7564" s="12">
        <v>0</v>
      </c>
      <c r="N7564" s="12">
        <v>0</v>
      </c>
    </row>
    <row r="7565" spans="1:14">
      <c r="A7565" s="11" t="s">
        <v>1771</v>
      </c>
      <c r="B7565" s="12">
        <v>100</v>
      </c>
      <c r="C7565" s="12">
        <v>100</v>
      </c>
      <c r="D7565" s="12" t="s">
        <v>1161</v>
      </c>
      <c r="E7565" s="12">
        <v>250</v>
      </c>
      <c r="F7565" s="73">
        <v>20</v>
      </c>
      <c r="G7565" s="73">
        <v>60</v>
      </c>
      <c r="H7565" s="12">
        <v>0</v>
      </c>
      <c r="I7565" s="12">
        <v>246</v>
      </c>
      <c r="J7565" s="12">
        <v>0</v>
      </c>
      <c r="K7565" s="12">
        <v>0</v>
      </c>
      <c r="L7565" s="12">
        <v>0</v>
      </c>
      <c r="M7565" s="12">
        <v>0</v>
      </c>
      <c r="N7565" s="12">
        <v>0</v>
      </c>
    </row>
    <row r="7566" spans="1:14">
      <c r="A7566" s="11" t="s">
        <v>1771</v>
      </c>
      <c r="B7566" s="12">
        <v>100</v>
      </c>
      <c r="C7566" s="12">
        <v>100</v>
      </c>
      <c r="D7566" s="12" t="s">
        <v>1162</v>
      </c>
      <c r="E7566" s="12">
        <v>250</v>
      </c>
      <c r="F7566" s="73">
        <v>2</v>
      </c>
      <c r="G7566" s="73">
        <v>60</v>
      </c>
      <c r="H7566" s="12">
        <v>0</v>
      </c>
      <c r="I7566" s="12">
        <v>246</v>
      </c>
      <c r="J7566" s="12">
        <v>0</v>
      </c>
      <c r="K7566" s="12">
        <v>0</v>
      </c>
      <c r="L7566" s="12">
        <v>0</v>
      </c>
      <c r="M7566" s="12">
        <v>0</v>
      </c>
      <c r="N7566" s="12">
        <v>0</v>
      </c>
    </row>
    <row r="7567" spans="1:14">
      <c r="A7567" s="11" t="s">
        <v>1771</v>
      </c>
      <c r="B7567" s="12">
        <v>100</v>
      </c>
      <c r="C7567" s="12">
        <v>100</v>
      </c>
      <c r="D7567" s="12" t="s">
        <v>1750</v>
      </c>
      <c r="E7567" s="12">
        <v>250</v>
      </c>
      <c r="F7567" s="73">
        <v>20</v>
      </c>
      <c r="G7567" s="73">
        <v>60</v>
      </c>
      <c r="H7567" s="12">
        <v>0</v>
      </c>
      <c r="I7567" s="12">
        <v>246</v>
      </c>
      <c r="J7567" s="12">
        <v>0</v>
      </c>
      <c r="K7567" s="12">
        <v>0</v>
      </c>
      <c r="L7567" s="12">
        <v>0</v>
      </c>
      <c r="M7567" s="12">
        <v>0</v>
      </c>
      <c r="N7567" s="12">
        <v>0</v>
      </c>
    </row>
    <row r="7568" spans="1:14">
      <c r="A7568" s="11" t="s">
        <v>1771</v>
      </c>
      <c r="B7568" s="12">
        <v>100</v>
      </c>
      <c r="C7568" s="12">
        <v>100</v>
      </c>
      <c r="D7568" s="12" t="s">
        <v>1165</v>
      </c>
      <c r="E7568" s="12">
        <v>250</v>
      </c>
      <c r="F7568" s="73">
        <v>2</v>
      </c>
      <c r="G7568" s="73">
        <v>60</v>
      </c>
      <c r="H7568" s="12">
        <v>0</v>
      </c>
      <c r="I7568" s="12">
        <v>246</v>
      </c>
      <c r="J7568" s="12">
        <v>0</v>
      </c>
      <c r="K7568" s="12">
        <v>0</v>
      </c>
      <c r="L7568" s="12">
        <v>0</v>
      </c>
      <c r="M7568" s="12">
        <v>0</v>
      </c>
      <c r="N7568" s="12">
        <v>0</v>
      </c>
    </row>
    <row r="7569" spans="1:14">
      <c r="A7569" s="11" t="s">
        <v>1771</v>
      </c>
      <c r="B7569" s="12">
        <v>100</v>
      </c>
      <c r="C7569" s="12">
        <v>100</v>
      </c>
      <c r="D7569" s="12" t="s">
        <v>1160</v>
      </c>
      <c r="E7569" s="12">
        <v>250</v>
      </c>
      <c r="F7569" s="73">
        <v>20</v>
      </c>
      <c r="G7569" s="73">
        <v>60</v>
      </c>
      <c r="H7569" s="12">
        <v>0</v>
      </c>
      <c r="I7569" s="12">
        <v>246</v>
      </c>
      <c r="J7569" s="12">
        <v>0</v>
      </c>
      <c r="K7569" s="12">
        <v>0</v>
      </c>
      <c r="L7569" s="12">
        <v>0</v>
      </c>
      <c r="M7569" s="12">
        <v>0</v>
      </c>
      <c r="N7569" s="12">
        <v>0</v>
      </c>
    </row>
    <row r="7570" spans="1:14">
      <c r="A7570" s="11" t="s">
        <v>1771</v>
      </c>
      <c r="B7570" s="12">
        <v>100</v>
      </c>
      <c r="C7570" s="12">
        <v>100</v>
      </c>
      <c r="D7570" s="12" t="s">
        <v>1163</v>
      </c>
      <c r="E7570" s="12">
        <v>250</v>
      </c>
      <c r="F7570" s="73">
        <v>20</v>
      </c>
      <c r="G7570" s="73">
        <v>60</v>
      </c>
      <c r="H7570" s="12">
        <v>0</v>
      </c>
      <c r="I7570" s="12">
        <v>246</v>
      </c>
      <c r="J7570" s="12">
        <v>0</v>
      </c>
      <c r="K7570" s="12">
        <v>0</v>
      </c>
      <c r="L7570" s="12">
        <v>0</v>
      </c>
      <c r="M7570" s="12">
        <v>0</v>
      </c>
      <c r="N7570" s="12">
        <v>0</v>
      </c>
    </row>
    <row r="7571" spans="1:14">
      <c r="A7571" s="11" t="s">
        <v>1771</v>
      </c>
      <c r="B7571" s="12">
        <v>100</v>
      </c>
      <c r="C7571" s="12">
        <v>100</v>
      </c>
      <c r="D7571" s="12" t="s">
        <v>1166</v>
      </c>
      <c r="E7571" s="12">
        <v>250</v>
      </c>
      <c r="F7571" s="73">
        <v>20</v>
      </c>
      <c r="G7571" s="73">
        <v>60</v>
      </c>
      <c r="H7571" s="12">
        <v>0</v>
      </c>
      <c r="I7571" s="12">
        <v>246</v>
      </c>
      <c r="J7571" s="12">
        <v>0</v>
      </c>
      <c r="K7571" s="12">
        <v>0</v>
      </c>
      <c r="L7571" s="12">
        <v>0</v>
      </c>
      <c r="M7571" s="12">
        <v>0</v>
      </c>
      <c r="N7571" s="12">
        <v>0</v>
      </c>
    </row>
    <row r="7573" spans="1:14">
      <c r="A7573" s="11" t="s">
        <v>1771</v>
      </c>
      <c r="B7573" s="12">
        <v>130</v>
      </c>
      <c r="C7573" s="12">
        <v>165</v>
      </c>
      <c r="D7573" s="12" t="s">
        <v>1748</v>
      </c>
      <c r="E7573" s="12">
        <v>20</v>
      </c>
      <c r="F7573" s="73">
        <v>5</v>
      </c>
      <c r="G7573" s="21">
        <v>15</v>
      </c>
      <c r="H7573" s="12">
        <v>0</v>
      </c>
      <c r="I7573" s="12">
        <v>246</v>
      </c>
      <c r="J7573" s="12">
        <v>0</v>
      </c>
      <c r="K7573" s="12">
        <v>0</v>
      </c>
      <c r="L7573" s="12">
        <v>0</v>
      </c>
      <c r="M7573" s="12">
        <v>0</v>
      </c>
      <c r="N7573" s="12">
        <v>0</v>
      </c>
    </row>
    <row r="7574" spans="1:14">
      <c r="A7574" s="11" t="s">
        <v>1771</v>
      </c>
      <c r="B7574" s="12">
        <v>130</v>
      </c>
      <c r="C7574" s="12">
        <v>165</v>
      </c>
      <c r="D7574" s="12" t="s">
        <v>1749</v>
      </c>
      <c r="E7574" s="12">
        <v>20</v>
      </c>
      <c r="F7574" s="73">
        <v>5</v>
      </c>
      <c r="G7574" s="21">
        <v>15</v>
      </c>
      <c r="H7574" s="12">
        <v>0</v>
      </c>
      <c r="I7574" s="12">
        <v>246</v>
      </c>
      <c r="J7574" s="12">
        <v>0</v>
      </c>
      <c r="K7574" s="12">
        <v>0</v>
      </c>
      <c r="L7574" s="12">
        <v>0</v>
      </c>
      <c r="M7574" s="12">
        <v>0</v>
      </c>
      <c r="N7574" s="12">
        <v>0</v>
      </c>
    </row>
    <row r="7575" spans="1:14">
      <c r="A7575" s="11" t="s">
        <v>1771</v>
      </c>
      <c r="B7575" s="12">
        <v>130</v>
      </c>
      <c r="C7575" s="12">
        <v>165</v>
      </c>
      <c r="D7575" s="12" t="s">
        <v>1747</v>
      </c>
      <c r="E7575" s="12">
        <v>20</v>
      </c>
      <c r="F7575" s="73">
        <v>5</v>
      </c>
      <c r="G7575" s="21">
        <v>15</v>
      </c>
      <c r="H7575" s="12">
        <v>0</v>
      </c>
      <c r="I7575" s="12">
        <v>246</v>
      </c>
      <c r="J7575" s="12">
        <v>0</v>
      </c>
      <c r="K7575" s="12">
        <v>0</v>
      </c>
      <c r="L7575" s="12">
        <v>0</v>
      </c>
      <c r="M7575" s="12">
        <v>0</v>
      </c>
      <c r="N7575" s="12">
        <v>0</v>
      </c>
    </row>
    <row r="7576" spans="1:14">
      <c r="A7576" s="11" t="s">
        <v>1771</v>
      </c>
      <c r="B7576" s="12">
        <v>130</v>
      </c>
      <c r="C7576" s="12">
        <v>165</v>
      </c>
      <c r="D7576" s="12" t="s">
        <v>1753</v>
      </c>
      <c r="E7576" s="12">
        <v>20</v>
      </c>
      <c r="F7576" s="73">
        <v>5</v>
      </c>
      <c r="G7576" s="21">
        <v>15</v>
      </c>
      <c r="H7576" s="12">
        <v>0</v>
      </c>
      <c r="I7576" s="12">
        <v>246</v>
      </c>
      <c r="J7576" s="12">
        <v>0</v>
      </c>
      <c r="K7576" s="12">
        <v>0</v>
      </c>
      <c r="L7576" s="12">
        <v>0</v>
      </c>
      <c r="M7576" s="12">
        <v>0</v>
      </c>
      <c r="N7576" s="12">
        <v>0</v>
      </c>
    </row>
    <row r="7577" spans="1:14">
      <c r="A7577" s="11" t="s">
        <v>1771</v>
      </c>
      <c r="B7577" s="12">
        <v>130</v>
      </c>
      <c r="C7577" s="12">
        <v>165</v>
      </c>
      <c r="D7577" s="12" t="s">
        <v>1161</v>
      </c>
      <c r="E7577" s="12">
        <v>20</v>
      </c>
      <c r="F7577" s="73">
        <v>5</v>
      </c>
      <c r="G7577" s="21">
        <v>15</v>
      </c>
      <c r="H7577" s="12">
        <v>0</v>
      </c>
      <c r="I7577" s="12">
        <v>246</v>
      </c>
      <c r="J7577" s="12">
        <v>0</v>
      </c>
      <c r="K7577" s="12">
        <v>0</v>
      </c>
      <c r="L7577" s="12">
        <v>0</v>
      </c>
      <c r="M7577" s="12">
        <v>0</v>
      </c>
      <c r="N7577" s="12">
        <v>0</v>
      </c>
    </row>
    <row r="7578" spans="1:14">
      <c r="A7578" s="11" t="s">
        <v>1771</v>
      </c>
      <c r="B7578" s="12">
        <v>130</v>
      </c>
      <c r="C7578" s="12">
        <v>165</v>
      </c>
      <c r="D7578" s="12" t="s">
        <v>1750</v>
      </c>
      <c r="E7578" s="12">
        <v>20</v>
      </c>
      <c r="F7578" s="73">
        <v>5</v>
      </c>
      <c r="G7578" s="21">
        <v>15</v>
      </c>
      <c r="H7578" s="12">
        <v>0</v>
      </c>
      <c r="I7578" s="12">
        <v>246</v>
      </c>
      <c r="J7578" s="12">
        <v>0</v>
      </c>
      <c r="K7578" s="12">
        <v>0</v>
      </c>
      <c r="L7578" s="12">
        <v>0</v>
      </c>
      <c r="M7578" s="12">
        <v>0</v>
      </c>
      <c r="N7578" s="12">
        <v>0</v>
      </c>
    </row>
    <row r="7579" spans="1:14">
      <c r="A7579" s="11" t="s">
        <v>1771</v>
      </c>
      <c r="B7579" s="12">
        <v>60</v>
      </c>
      <c r="C7579" s="12">
        <v>160</v>
      </c>
      <c r="D7579" s="12" t="s">
        <v>1748</v>
      </c>
      <c r="E7579" s="12">
        <v>20</v>
      </c>
      <c r="F7579" s="73">
        <v>5</v>
      </c>
      <c r="G7579" s="21">
        <v>15</v>
      </c>
      <c r="H7579" s="12">
        <v>0</v>
      </c>
      <c r="I7579" s="12">
        <v>246</v>
      </c>
      <c r="J7579" s="12">
        <v>0</v>
      </c>
      <c r="K7579" s="12">
        <v>0</v>
      </c>
      <c r="L7579" s="12">
        <v>0</v>
      </c>
      <c r="M7579" s="12">
        <v>0</v>
      </c>
      <c r="N7579" s="12">
        <v>0</v>
      </c>
    </row>
    <row r="7580" spans="1:14">
      <c r="A7580" s="11" t="s">
        <v>1771</v>
      </c>
      <c r="B7580" s="12">
        <v>60</v>
      </c>
      <c r="C7580" s="12">
        <v>160</v>
      </c>
      <c r="D7580" s="12" t="s">
        <v>1749</v>
      </c>
      <c r="E7580" s="12">
        <v>20</v>
      </c>
      <c r="F7580" s="73">
        <v>5</v>
      </c>
      <c r="G7580" s="21">
        <v>15</v>
      </c>
      <c r="H7580" s="12">
        <v>0</v>
      </c>
      <c r="I7580" s="12">
        <v>246</v>
      </c>
      <c r="J7580" s="12">
        <v>0</v>
      </c>
      <c r="K7580" s="12">
        <v>0</v>
      </c>
      <c r="L7580" s="12">
        <v>0</v>
      </c>
      <c r="M7580" s="12">
        <v>0</v>
      </c>
      <c r="N7580" s="12">
        <v>0</v>
      </c>
    </row>
    <row r="7581" spans="1:14">
      <c r="A7581" s="11" t="s">
        <v>1771</v>
      </c>
      <c r="B7581" s="12">
        <v>60</v>
      </c>
      <c r="C7581" s="12">
        <v>160</v>
      </c>
      <c r="D7581" s="12" t="s">
        <v>1747</v>
      </c>
      <c r="E7581" s="12">
        <v>20</v>
      </c>
      <c r="F7581" s="73">
        <v>5</v>
      </c>
      <c r="G7581" s="21">
        <v>15</v>
      </c>
      <c r="H7581" s="12">
        <v>0</v>
      </c>
      <c r="I7581" s="12">
        <v>246</v>
      </c>
      <c r="J7581" s="12">
        <v>0</v>
      </c>
      <c r="K7581" s="12">
        <v>0</v>
      </c>
      <c r="L7581" s="12">
        <v>0</v>
      </c>
      <c r="M7581" s="12">
        <v>0</v>
      </c>
      <c r="N7581" s="12">
        <v>0</v>
      </c>
    </row>
    <row r="7582" spans="1:14">
      <c r="A7582" s="11" t="s">
        <v>1771</v>
      </c>
      <c r="B7582" s="12">
        <v>60</v>
      </c>
      <c r="C7582" s="12">
        <v>160</v>
      </c>
      <c r="D7582" s="12" t="s">
        <v>1753</v>
      </c>
      <c r="E7582" s="12">
        <v>20</v>
      </c>
      <c r="F7582" s="73">
        <v>5</v>
      </c>
      <c r="G7582" s="21">
        <v>15</v>
      </c>
      <c r="H7582" s="12">
        <v>0</v>
      </c>
      <c r="I7582" s="12">
        <v>246</v>
      </c>
      <c r="J7582" s="12">
        <v>0</v>
      </c>
      <c r="K7582" s="12">
        <v>0</v>
      </c>
      <c r="L7582" s="12">
        <v>0</v>
      </c>
      <c r="M7582" s="12">
        <v>0</v>
      </c>
      <c r="N7582" s="12">
        <v>0</v>
      </c>
    </row>
    <row r="7583" spans="1:14">
      <c r="A7583" s="11" t="s">
        <v>1771</v>
      </c>
      <c r="B7583" s="12">
        <v>60</v>
      </c>
      <c r="C7583" s="12">
        <v>160</v>
      </c>
      <c r="D7583" s="12" t="s">
        <v>1161</v>
      </c>
      <c r="E7583" s="12">
        <v>20</v>
      </c>
      <c r="F7583" s="73">
        <v>5</v>
      </c>
      <c r="G7583" s="21">
        <v>15</v>
      </c>
      <c r="H7583" s="12">
        <v>0</v>
      </c>
      <c r="I7583" s="12">
        <v>246</v>
      </c>
      <c r="J7583" s="12">
        <v>0</v>
      </c>
      <c r="K7583" s="12">
        <v>0</v>
      </c>
      <c r="L7583" s="12">
        <v>0</v>
      </c>
      <c r="M7583" s="12">
        <v>0</v>
      </c>
      <c r="N7583" s="12">
        <v>0</v>
      </c>
    </row>
    <row r="7584" spans="1:14">
      <c r="A7584" s="11" t="s">
        <v>1771</v>
      </c>
      <c r="B7584" s="12">
        <v>60</v>
      </c>
      <c r="C7584" s="12">
        <v>160</v>
      </c>
      <c r="D7584" s="12" t="s">
        <v>1750</v>
      </c>
      <c r="E7584" s="12">
        <v>20</v>
      </c>
      <c r="F7584" s="73">
        <v>5</v>
      </c>
      <c r="G7584" s="21">
        <v>15</v>
      </c>
      <c r="H7584" s="12">
        <v>0</v>
      </c>
      <c r="I7584" s="12">
        <v>246</v>
      </c>
      <c r="J7584" s="12">
        <v>0</v>
      </c>
      <c r="K7584" s="12">
        <v>0</v>
      </c>
      <c r="L7584" s="12">
        <v>0</v>
      </c>
      <c r="M7584" s="12">
        <v>0</v>
      </c>
      <c r="N7584" s="12">
        <v>0</v>
      </c>
    </row>
    <row r="7585" spans="1:14">
      <c r="A7585" s="11" t="s">
        <v>1771</v>
      </c>
      <c r="B7585" s="12">
        <v>145</v>
      </c>
      <c r="C7585" s="12">
        <v>90</v>
      </c>
      <c r="D7585" s="12" t="s">
        <v>1748</v>
      </c>
      <c r="E7585" s="12">
        <v>20</v>
      </c>
      <c r="F7585" s="73">
        <v>5</v>
      </c>
      <c r="G7585" s="21">
        <v>15</v>
      </c>
      <c r="H7585" s="12">
        <v>0</v>
      </c>
      <c r="I7585" s="12">
        <v>246</v>
      </c>
      <c r="J7585" s="12">
        <v>0</v>
      </c>
      <c r="K7585" s="12">
        <v>0</v>
      </c>
      <c r="L7585" s="12">
        <v>0</v>
      </c>
      <c r="M7585" s="12">
        <v>0</v>
      </c>
      <c r="N7585" s="12">
        <v>0</v>
      </c>
    </row>
    <row r="7586" spans="1:14">
      <c r="A7586" s="11" t="s">
        <v>1771</v>
      </c>
      <c r="B7586" s="12">
        <v>145</v>
      </c>
      <c r="C7586" s="12">
        <v>90</v>
      </c>
      <c r="D7586" s="12" t="s">
        <v>1749</v>
      </c>
      <c r="E7586" s="12">
        <v>20</v>
      </c>
      <c r="F7586" s="73">
        <v>5</v>
      </c>
      <c r="G7586" s="21">
        <v>15</v>
      </c>
      <c r="H7586" s="12">
        <v>0</v>
      </c>
      <c r="I7586" s="12">
        <v>246</v>
      </c>
      <c r="J7586" s="12">
        <v>0</v>
      </c>
      <c r="K7586" s="12">
        <v>0</v>
      </c>
      <c r="L7586" s="12">
        <v>0</v>
      </c>
      <c r="M7586" s="12">
        <v>0</v>
      </c>
      <c r="N7586" s="12">
        <v>0</v>
      </c>
    </row>
    <row r="7587" spans="1:14">
      <c r="A7587" s="11" t="s">
        <v>1771</v>
      </c>
      <c r="B7587" s="12">
        <v>145</v>
      </c>
      <c r="C7587" s="12">
        <v>90</v>
      </c>
      <c r="D7587" s="12" t="s">
        <v>1747</v>
      </c>
      <c r="E7587" s="12">
        <v>20</v>
      </c>
      <c r="F7587" s="73">
        <v>5</v>
      </c>
      <c r="G7587" s="21">
        <v>15</v>
      </c>
      <c r="H7587" s="12">
        <v>0</v>
      </c>
      <c r="I7587" s="12">
        <v>246</v>
      </c>
      <c r="J7587" s="12">
        <v>0</v>
      </c>
      <c r="K7587" s="12">
        <v>0</v>
      </c>
      <c r="L7587" s="12">
        <v>0</v>
      </c>
      <c r="M7587" s="12">
        <v>0</v>
      </c>
      <c r="N7587" s="12">
        <v>0</v>
      </c>
    </row>
    <row r="7588" spans="1:14">
      <c r="A7588" s="11" t="s">
        <v>1771</v>
      </c>
      <c r="B7588" s="12">
        <v>145</v>
      </c>
      <c r="C7588" s="12">
        <v>90</v>
      </c>
      <c r="D7588" s="12" t="s">
        <v>1753</v>
      </c>
      <c r="E7588" s="12">
        <v>20</v>
      </c>
      <c r="F7588" s="73">
        <v>5</v>
      </c>
      <c r="G7588" s="21">
        <v>15</v>
      </c>
      <c r="H7588" s="12">
        <v>0</v>
      </c>
      <c r="I7588" s="12">
        <v>246</v>
      </c>
      <c r="J7588" s="12">
        <v>0</v>
      </c>
      <c r="K7588" s="12">
        <v>0</v>
      </c>
      <c r="L7588" s="12">
        <v>0</v>
      </c>
      <c r="M7588" s="12">
        <v>0</v>
      </c>
      <c r="N7588" s="12">
        <v>0</v>
      </c>
    </row>
    <row r="7589" spans="1:14">
      <c r="A7589" s="11" t="s">
        <v>1771</v>
      </c>
      <c r="B7589" s="12">
        <v>145</v>
      </c>
      <c r="C7589" s="12">
        <v>90</v>
      </c>
      <c r="D7589" s="12" t="s">
        <v>1161</v>
      </c>
      <c r="E7589" s="12">
        <v>20</v>
      </c>
      <c r="F7589" s="73">
        <v>5</v>
      </c>
      <c r="G7589" s="21">
        <v>15</v>
      </c>
      <c r="H7589" s="12">
        <v>0</v>
      </c>
      <c r="I7589" s="12">
        <v>246</v>
      </c>
      <c r="J7589" s="12">
        <v>0</v>
      </c>
      <c r="K7589" s="12">
        <v>0</v>
      </c>
      <c r="L7589" s="12">
        <v>0</v>
      </c>
      <c r="M7589" s="12">
        <v>0</v>
      </c>
      <c r="N7589" s="12">
        <v>0</v>
      </c>
    </row>
    <row r="7590" spans="1:14">
      <c r="A7590" s="11" t="s">
        <v>1771</v>
      </c>
      <c r="B7590" s="12">
        <v>145</v>
      </c>
      <c r="C7590" s="12">
        <v>90</v>
      </c>
      <c r="D7590" s="12" t="s">
        <v>1750</v>
      </c>
      <c r="E7590" s="12">
        <v>20</v>
      </c>
      <c r="F7590" s="73">
        <v>5</v>
      </c>
      <c r="G7590" s="21">
        <v>15</v>
      </c>
      <c r="H7590" s="12">
        <v>0</v>
      </c>
      <c r="I7590" s="12">
        <v>246</v>
      </c>
      <c r="J7590" s="12">
        <v>0</v>
      </c>
      <c r="K7590" s="12">
        <v>0</v>
      </c>
      <c r="L7590" s="12">
        <v>0</v>
      </c>
      <c r="M7590" s="12">
        <v>0</v>
      </c>
      <c r="N7590" s="12">
        <v>0</v>
      </c>
    </row>
    <row r="7591" spans="1:14">
      <c r="A7591" s="11" t="s">
        <v>1771</v>
      </c>
      <c r="B7591" s="12">
        <v>146</v>
      </c>
      <c r="C7591" s="12">
        <v>50</v>
      </c>
      <c r="D7591" s="12" t="s">
        <v>1748</v>
      </c>
      <c r="E7591" s="12">
        <v>20</v>
      </c>
      <c r="F7591" s="73">
        <v>5</v>
      </c>
      <c r="G7591" s="21">
        <v>15</v>
      </c>
      <c r="H7591" s="12">
        <v>0</v>
      </c>
      <c r="I7591" s="12">
        <v>246</v>
      </c>
      <c r="J7591" s="12">
        <v>0</v>
      </c>
      <c r="K7591" s="12">
        <v>0</v>
      </c>
      <c r="L7591" s="12">
        <v>0</v>
      </c>
      <c r="M7591" s="12">
        <v>0</v>
      </c>
      <c r="N7591" s="12">
        <v>0</v>
      </c>
    </row>
    <row r="7592" spans="1:14">
      <c r="A7592" s="11" t="s">
        <v>1771</v>
      </c>
      <c r="B7592" s="12">
        <v>146</v>
      </c>
      <c r="C7592" s="12">
        <v>50</v>
      </c>
      <c r="D7592" s="12" t="s">
        <v>1749</v>
      </c>
      <c r="E7592" s="12">
        <v>20</v>
      </c>
      <c r="F7592" s="73">
        <v>5</v>
      </c>
      <c r="G7592" s="21">
        <v>15</v>
      </c>
      <c r="H7592" s="12">
        <v>0</v>
      </c>
      <c r="I7592" s="12">
        <v>246</v>
      </c>
      <c r="J7592" s="12">
        <v>0</v>
      </c>
      <c r="K7592" s="12">
        <v>0</v>
      </c>
      <c r="L7592" s="12">
        <v>0</v>
      </c>
      <c r="M7592" s="12">
        <v>0</v>
      </c>
      <c r="N7592" s="12">
        <v>0</v>
      </c>
    </row>
    <row r="7593" spans="1:14">
      <c r="A7593" s="11" t="s">
        <v>1771</v>
      </c>
      <c r="B7593" s="12">
        <v>146</v>
      </c>
      <c r="C7593" s="12">
        <v>50</v>
      </c>
      <c r="D7593" s="12" t="s">
        <v>1747</v>
      </c>
      <c r="E7593" s="12">
        <v>20</v>
      </c>
      <c r="F7593" s="73">
        <v>5</v>
      </c>
      <c r="G7593" s="21">
        <v>15</v>
      </c>
      <c r="H7593" s="12">
        <v>0</v>
      </c>
      <c r="I7593" s="12">
        <v>246</v>
      </c>
      <c r="J7593" s="12">
        <v>0</v>
      </c>
      <c r="K7593" s="12">
        <v>0</v>
      </c>
      <c r="L7593" s="12">
        <v>0</v>
      </c>
      <c r="M7593" s="12">
        <v>0</v>
      </c>
      <c r="N7593" s="12">
        <v>0</v>
      </c>
    </row>
    <row r="7594" spans="1:14">
      <c r="A7594" s="11" t="s">
        <v>1771</v>
      </c>
      <c r="B7594" s="12">
        <v>146</v>
      </c>
      <c r="C7594" s="12">
        <v>50</v>
      </c>
      <c r="D7594" s="12" t="s">
        <v>1753</v>
      </c>
      <c r="E7594" s="12">
        <v>20</v>
      </c>
      <c r="F7594" s="73">
        <v>5</v>
      </c>
      <c r="G7594" s="21">
        <v>15</v>
      </c>
      <c r="H7594" s="12">
        <v>0</v>
      </c>
      <c r="I7594" s="12">
        <v>246</v>
      </c>
      <c r="J7594" s="12">
        <v>0</v>
      </c>
      <c r="K7594" s="12">
        <v>0</v>
      </c>
      <c r="L7594" s="12">
        <v>0</v>
      </c>
      <c r="M7594" s="12">
        <v>0</v>
      </c>
      <c r="N7594" s="12">
        <v>0</v>
      </c>
    </row>
    <row r="7595" spans="1:14">
      <c r="A7595" s="11" t="s">
        <v>1771</v>
      </c>
      <c r="B7595" s="12">
        <v>146</v>
      </c>
      <c r="C7595" s="12">
        <v>50</v>
      </c>
      <c r="D7595" s="12" t="s">
        <v>1161</v>
      </c>
      <c r="E7595" s="12">
        <v>20</v>
      </c>
      <c r="F7595" s="73">
        <v>5</v>
      </c>
      <c r="G7595" s="21">
        <v>15</v>
      </c>
      <c r="H7595" s="12">
        <v>0</v>
      </c>
      <c r="I7595" s="12">
        <v>246</v>
      </c>
      <c r="J7595" s="12">
        <v>0</v>
      </c>
      <c r="K7595" s="12">
        <v>0</v>
      </c>
      <c r="L7595" s="12">
        <v>0</v>
      </c>
      <c r="M7595" s="12">
        <v>0</v>
      </c>
      <c r="N7595" s="12">
        <v>0</v>
      </c>
    </row>
    <row r="7596" spans="1:14">
      <c r="A7596" s="11" t="s">
        <v>1771</v>
      </c>
      <c r="B7596" s="12">
        <v>146</v>
      </c>
      <c r="C7596" s="12">
        <v>50</v>
      </c>
      <c r="D7596" s="12" t="s">
        <v>1750</v>
      </c>
      <c r="E7596" s="12">
        <v>20</v>
      </c>
      <c r="F7596" s="73">
        <v>5</v>
      </c>
      <c r="G7596" s="21">
        <v>15</v>
      </c>
      <c r="H7596" s="12">
        <v>0</v>
      </c>
      <c r="I7596" s="12">
        <v>246</v>
      </c>
      <c r="J7596" s="12">
        <v>0</v>
      </c>
      <c r="K7596" s="12">
        <v>0</v>
      </c>
      <c r="L7596" s="12">
        <v>0</v>
      </c>
      <c r="M7596" s="12">
        <v>0</v>
      </c>
      <c r="N7596" s="12">
        <v>0</v>
      </c>
    </row>
    <row r="7597" spans="1:14">
      <c r="A7597" s="11" t="s">
        <v>1771</v>
      </c>
      <c r="B7597" s="12">
        <v>66</v>
      </c>
      <c r="C7597" s="12">
        <v>77</v>
      </c>
      <c r="D7597" s="12" t="s">
        <v>1748</v>
      </c>
      <c r="E7597" s="12">
        <v>20</v>
      </c>
      <c r="F7597" s="73">
        <v>5</v>
      </c>
      <c r="G7597" s="21">
        <v>15</v>
      </c>
      <c r="H7597" s="12">
        <v>0</v>
      </c>
      <c r="I7597" s="12">
        <v>246</v>
      </c>
      <c r="J7597" s="12">
        <v>0</v>
      </c>
      <c r="K7597" s="12">
        <v>0</v>
      </c>
      <c r="L7597" s="12">
        <v>0</v>
      </c>
      <c r="M7597" s="12">
        <v>0</v>
      </c>
      <c r="N7597" s="12">
        <v>0</v>
      </c>
    </row>
    <row r="7598" spans="1:14">
      <c r="A7598" s="11" t="s">
        <v>1771</v>
      </c>
      <c r="B7598" s="12">
        <v>66</v>
      </c>
      <c r="C7598" s="12">
        <v>77</v>
      </c>
      <c r="D7598" s="12" t="s">
        <v>1749</v>
      </c>
      <c r="E7598" s="12">
        <v>20</v>
      </c>
      <c r="F7598" s="73">
        <v>5</v>
      </c>
      <c r="G7598" s="21">
        <v>15</v>
      </c>
      <c r="H7598" s="12">
        <v>0</v>
      </c>
      <c r="I7598" s="12">
        <v>246</v>
      </c>
      <c r="J7598" s="12">
        <v>0</v>
      </c>
      <c r="K7598" s="12">
        <v>0</v>
      </c>
      <c r="L7598" s="12">
        <v>0</v>
      </c>
      <c r="M7598" s="12">
        <v>0</v>
      </c>
      <c r="N7598" s="12">
        <v>0</v>
      </c>
    </row>
    <row r="7599" spans="1:14">
      <c r="A7599" s="11" t="s">
        <v>1771</v>
      </c>
      <c r="B7599" s="12">
        <v>66</v>
      </c>
      <c r="C7599" s="12">
        <v>77</v>
      </c>
      <c r="D7599" s="12" t="s">
        <v>1747</v>
      </c>
      <c r="E7599" s="12">
        <v>20</v>
      </c>
      <c r="F7599" s="73">
        <v>5</v>
      </c>
      <c r="G7599" s="21">
        <v>15</v>
      </c>
      <c r="H7599" s="12">
        <v>0</v>
      </c>
      <c r="I7599" s="12">
        <v>246</v>
      </c>
      <c r="J7599" s="12">
        <v>0</v>
      </c>
      <c r="K7599" s="12">
        <v>0</v>
      </c>
      <c r="L7599" s="12">
        <v>0</v>
      </c>
      <c r="M7599" s="12">
        <v>0</v>
      </c>
      <c r="N7599" s="12">
        <v>0</v>
      </c>
    </row>
    <row r="7600" spans="1:14">
      <c r="A7600" s="11" t="s">
        <v>1771</v>
      </c>
      <c r="B7600" s="12">
        <v>66</v>
      </c>
      <c r="C7600" s="12">
        <v>77</v>
      </c>
      <c r="D7600" s="12" t="s">
        <v>1753</v>
      </c>
      <c r="E7600" s="12">
        <v>20</v>
      </c>
      <c r="F7600" s="73">
        <v>5</v>
      </c>
      <c r="G7600" s="21">
        <v>15</v>
      </c>
      <c r="H7600" s="12">
        <v>0</v>
      </c>
      <c r="I7600" s="12">
        <v>246</v>
      </c>
      <c r="J7600" s="12">
        <v>0</v>
      </c>
      <c r="K7600" s="12">
        <v>0</v>
      </c>
      <c r="L7600" s="12">
        <v>0</v>
      </c>
      <c r="M7600" s="12">
        <v>0</v>
      </c>
      <c r="N7600" s="12">
        <v>0</v>
      </c>
    </row>
    <row r="7601" spans="1:14">
      <c r="A7601" s="11" t="s">
        <v>1771</v>
      </c>
      <c r="B7601" s="12">
        <v>66</v>
      </c>
      <c r="C7601" s="12">
        <v>77</v>
      </c>
      <c r="D7601" s="12" t="s">
        <v>1161</v>
      </c>
      <c r="E7601" s="12">
        <v>20</v>
      </c>
      <c r="F7601" s="73">
        <v>5</v>
      </c>
      <c r="G7601" s="21">
        <v>15</v>
      </c>
      <c r="H7601" s="12">
        <v>0</v>
      </c>
      <c r="I7601" s="12">
        <v>246</v>
      </c>
      <c r="J7601" s="12">
        <v>0</v>
      </c>
      <c r="K7601" s="12">
        <v>0</v>
      </c>
      <c r="L7601" s="12">
        <v>0</v>
      </c>
      <c r="M7601" s="12">
        <v>0</v>
      </c>
      <c r="N7601" s="12">
        <v>0</v>
      </c>
    </row>
    <row r="7602" spans="1:14">
      <c r="A7602" s="11" t="s">
        <v>1771</v>
      </c>
      <c r="B7602" s="12">
        <v>66</v>
      </c>
      <c r="C7602" s="12">
        <v>77</v>
      </c>
      <c r="D7602" s="12" t="s">
        <v>1750</v>
      </c>
      <c r="E7602" s="12">
        <v>20</v>
      </c>
      <c r="F7602" s="73">
        <v>5</v>
      </c>
      <c r="G7602" s="21">
        <v>15</v>
      </c>
      <c r="H7602" s="12">
        <v>0</v>
      </c>
      <c r="I7602" s="12">
        <v>246</v>
      </c>
      <c r="J7602" s="12">
        <v>0</v>
      </c>
      <c r="K7602" s="12">
        <v>0</v>
      </c>
      <c r="L7602" s="12">
        <v>0</v>
      </c>
      <c r="M7602" s="12">
        <v>0</v>
      </c>
      <c r="N7602" s="12">
        <v>0</v>
      </c>
    </row>
    <row r="7604" spans="1:14">
      <c r="A7604" s="11" t="s">
        <v>1772</v>
      </c>
    </row>
    <row r="7605" spans="1:14">
      <c r="A7605" s="11" t="s">
        <v>1773</v>
      </c>
      <c r="B7605" s="12">
        <v>150</v>
      </c>
      <c r="C7605" s="12">
        <v>200</v>
      </c>
      <c r="D7605" s="12" t="s">
        <v>1753</v>
      </c>
      <c r="E7605" s="12">
        <v>250</v>
      </c>
      <c r="F7605" s="73">
        <v>40</v>
      </c>
      <c r="G7605" s="73">
        <v>60</v>
      </c>
      <c r="H7605" s="12">
        <v>0</v>
      </c>
      <c r="I7605" s="12">
        <v>246</v>
      </c>
      <c r="J7605" s="12">
        <v>0</v>
      </c>
      <c r="K7605" s="12">
        <v>0</v>
      </c>
      <c r="L7605" s="12">
        <v>0</v>
      </c>
      <c r="M7605" s="12">
        <v>0</v>
      </c>
      <c r="N7605" s="12">
        <v>0</v>
      </c>
    </row>
    <row r="7606" spans="1:14">
      <c r="A7606" s="11" t="s">
        <v>1773</v>
      </c>
      <c r="B7606" s="12">
        <v>150</v>
      </c>
      <c r="C7606" s="12">
        <v>200</v>
      </c>
      <c r="D7606" s="12" t="s">
        <v>1159</v>
      </c>
      <c r="E7606" s="12">
        <v>250</v>
      </c>
      <c r="F7606" s="73">
        <v>2</v>
      </c>
      <c r="G7606" s="73">
        <v>60</v>
      </c>
      <c r="H7606" s="12">
        <v>0</v>
      </c>
      <c r="I7606" s="12">
        <v>246</v>
      </c>
      <c r="J7606" s="12">
        <v>0</v>
      </c>
      <c r="K7606" s="12">
        <v>0</v>
      </c>
      <c r="L7606" s="12">
        <v>0</v>
      </c>
      <c r="M7606" s="12">
        <v>0</v>
      </c>
      <c r="N7606" s="12">
        <v>0</v>
      </c>
    </row>
    <row r="7607" spans="1:14">
      <c r="A7607" s="11" t="s">
        <v>1773</v>
      </c>
      <c r="B7607" s="12">
        <v>150</v>
      </c>
      <c r="C7607" s="12">
        <v>200</v>
      </c>
      <c r="D7607" s="12" t="s">
        <v>1161</v>
      </c>
      <c r="E7607" s="12">
        <v>250</v>
      </c>
      <c r="F7607" s="73">
        <v>40</v>
      </c>
      <c r="G7607" s="73">
        <v>60</v>
      </c>
      <c r="H7607" s="12">
        <v>0</v>
      </c>
      <c r="I7607" s="12">
        <v>246</v>
      </c>
      <c r="J7607" s="12">
        <v>0</v>
      </c>
      <c r="K7607" s="12">
        <v>0</v>
      </c>
      <c r="L7607" s="12">
        <v>0</v>
      </c>
      <c r="M7607" s="12">
        <v>0</v>
      </c>
      <c r="N7607" s="12">
        <v>0</v>
      </c>
    </row>
    <row r="7608" spans="1:14">
      <c r="A7608" s="11" t="s">
        <v>1773</v>
      </c>
      <c r="B7608" s="12">
        <v>150</v>
      </c>
      <c r="C7608" s="12">
        <v>200</v>
      </c>
      <c r="D7608" s="12" t="s">
        <v>1162</v>
      </c>
      <c r="E7608" s="12">
        <v>250</v>
      </c>
      <c r="F7608" s="73">
        <v>2</v>
      </c>
      <c r="G7608" s="73">
        <v>60</v>
      </c>
      <c r="H7608" s="12">
        <v>0</v>
      </c>
      <c r="I7608" s="12">
        <v>246</v>
      </c>
      <c r="J7608" s="12">
        <v>0</v>
      </c>
      <c r="K7608" s="12">
        <v>0</v>
      </c>
      <c r="L7608" s="12">
        <v>0</v>
      </c>
      <c r="M7608" s="12">
        <v>0</v>
      </c>
      <c r="N7608" s="12">
        <v>0</v>
      </c>
    </row>
    <row r="7609" spans="1:14">
      <c r="A7609" s="11" t="s">
        <v>1773</v>
      </c>
      <c r="B7609" s="12">
        <v>150</v>
      </c>
      <c r="C7609" s="12">
        <v>200</v>
      </c>
      <c r="D7609" s="12" t="s">
        <v>1750</v>
      </c>
      <c r="E7609" s="12">
        <v>250</v>
      </c>
      <c r="F7609" s="73">
        <v>40</v>
      </c>
      <c r="G7609" s="73">
        <v>60</v>
      </c>
      <c r="H7609" s="12">
        <v>0</v>
      </c>
      <c r="I7609" s="12">
        <v>246</v>
      </c>
      <c r="J7609" s="12">
        <v>0</v>
      </c>
      <c r="K7609" s="12">
        <v>0</v>
      </c>
      <c r="L7609" s="12">
        <v>0</v>
      </c>
      <c r="M7609" s="12">
        <v>0</v>
      </c>
      <c r="N7609" s="12">
        <v>0</v>
      </c>
    </row>
    <row r="7610" spans="1:14">
      <c r="A7610" s="11" t="s">
        <v>1773</v>
      </c>
      <c r="B7610" s="12">
        <v>150</v>
      </c>
      <c r="C7610" s="12">
        <v>200</v>
      </c>
      <c r="D7610" s="12" t="s">
        <v>1165</v>
      </c>
      <c r="E7610" s="12">
        <v>250</v>
      </c>
      <c r="F7610" s="73">
        <v>2</v>
      </c>
      <c r="G7610" s="73">
        <v>60</v>
      </c>
      <c r="H7610" s="12">
        <v>0</v>
      </c>
      <c r="I7610" s="12">
        <v>246</v>
      </c>
      <c r="J7610" s="12">
        <v>0</v>
      </c>
      <c r="K7610" s="12">
        <v>0</v>
      </c>
      <c r="L7610" s="12">
        <v>0</v>
      </c>
      <c r="M7610" s="12">
        <v>0</v>
      </c>
      <c r="N7610" s="12">
        <v>0</v>
      </c>
    </row>
    <row r="7611" spans="1:14">
      <c r="A7611" s="11" t="s">
        <v>1773</v>
      </c>
      <c r="B7611" s="12">
        <v>150</v>
      </c>
      <c r="C7611" s="12">
        <v>200</v>
      </c>
      <c r="D7611" s="12" t="s">
        <v>1160</v>
      </c>
      <c r="E7611" s="12">
        <v>250</v>
      </c>
      <c r="F7611" s="73">
        <v>10</v>
      </c>
      <c r="G7611" s="73">
        <v>60</v>
      </c>
      <c r="H7611" s="12">
        <v>0</v>
      </c>
      <c r="I7611" s="12">
        <v>246</v>
      </c>
      <c r="J7611" s="12">
        <v>0</v>
      </c>
      <c r="K7611" s="12">
        <v>0</v>
      </c>
      <c r="L7611" s="12">
        <v>0</v>
      </c>
      <c r="M7611" s="12">
        <v>0</v>
      </c>
      <c r="N7611" s="12">
        <v>0</v>
      </c>
    </row>
    <row r="7612" spans="1:14">
      <c r="A7612" s="11" t="s">
        <v>1773</v>
      </c>
      <c r="B7612" s="12">
        <v>150</v>
      </c>
      <c r="C7612" s="12">
        <v>200</v>
      </c>
      <c r="D7612" s="12" t="s">
        <v>1163</v>
      </c>
      <c r="E7612" s="12">
        <v>250</v>
      </c>
      <c r="F7612" s="73">
        <v>10</v>
      </c>
      <c r="G7612" s="73">
        <v>60</v>
      </c>
      <c r="H7612" s="12">
        <v>0</v>
      </c>
      <c r="I7612" s="12">
        <v>246</v>
      </c>
      <c r="J7612" s="12">
        <v>0</v>
      </c>
      <c r="K7612" s="12">
        <v>0</v>
      </c>
      <c r="L7612" s="12">
        <v>0</v>
      </c>
      <c r="M7612" s="12">
        <v>0</v>
      </c>
      <c r="N7612" s="12">
        <v>0</v>
      </c>
    </row>
    <row r="7613" spans="1:14">
      <c r="A7613" s="11" t="s">
        <v>1773</v>
      </c>
      <c r="B7613" s="12">
        <v>150</v>
      </c>
      <c r="C7613" s="12">
        <v>200</v>
      </c>
      <c r="D7613" s="12" t="s">
        <v>1166</v>
      </c>
      <c r="E7613" s="12">
        <v>250</v>
      </c>
      <c r="F7613" s="73">
        <v>10</v>
      </c>
      <c r="G7613" s="73">
        <v>60</v>
      </c>
      <c r="H7613" s="12">
        <v>0</v>
      </c>
      <c r="I7613" s="12">
        <v>246</v>
      </c>
      <c r="J7613" s="12">
        <v>0</v>
      </c>
      <c r="K7613" s="12">
        <v>0</v>
      </c>
      <c r="L7613" s="12">
        <v>0</v>
      </c>
      <c r="M7613" s="12">
        <v>0</v>
      </c>
      <c r="N7613" s="12">
        <v>0</v>
      </c>
    </row>
    <row r="7615" spans="1:14">
      <c r="A7615" s="11" t="s">
        <v>1773</v>
      </c>
      <c r="B7615" s="12">
        <v>90</v>
      </c>
      <c r="C7615" s="12">
        <v>300</v>
      </c>
      <c r="D7615" s="12" t="s">
        <v>1753</v>
      </c>
      <c r="E7615" s="12">
        <v>40</v>
      </c>
      <c r="F7615" s="73">
        <v>10</v>
      </c>
      <c r="G7615" s="21">
        <v>15</v>
      </c>
      <c r="H7615" s="12">
        <v>0</v>
      </c>
      <c r="I7615" s="12">
        <v>246</v>
      </c>
      <c r="J7615" s="12">
        <v>0</v>
      </c>
      <c r="K7615" s="12">
        <v>0</v>
      </c>
      <c r="L7615" s="12">
        <v>0</v>
      </c>
      <c r="M7615" s="12">
        <v>0</v>
      </c>
      <c r="N7615" s="12">
        <v>0</v>
      </c>
    </row>
    <row r="7616" spans="1:14">
      <c r="A7616" s="11" t="s">
        <v>1773</v>
      </c>
      <c r="B7616" s="12">
        <v>90</v>
      </c>
      <c r="C7616" s="12">
        <v>300</v>
      </c>
      <c r="D7616" s="12" t="s">
        <v>1161</v>
      </c>
      <c r="E7616" s="12">
        <v>40</v>
      </c>
      <c r="F7616" s="73">
        <v>10</v>
      </c>
      <c r="G7616" s="21">
        <v>15</v>
      </c>
      <c r="H7616" s="12">
        <v>0</v>
      </c>
      <c r="I7616" s="12">
        <v>246</v>
      </c>
      <c r="J7616" s="12">
        <v>0</v>
      </c>
      <c r="K7616" s="12">
        <v>0</v>
      </c>
      <c r="L7616" s="12">
        <v>0</v>
      </c>
      <c r="M7616" s="12">
        <v>0</v>
      </c>
      <c r="N7616" s="12">
        <v>0</v>
      </c>
    </row>
    <row r="7617" spans="1:14">
      <c r="A7617" s="11" t="s">
        <v>1773</v>
      </c>
      <c r="B7617" s="12">
        <v>90</v>
      </c>
      <c r="C7617" s="12">
        <v>300</v>
      </c>
      <c r="D7617" s="12" t="s">
        <v>1750</v>
      </c>
      <c r="E7617" s="12">
        <v>40</v>
      </c>
      <c r="F7617" s="73">
        <v>10</v>
      </c>
      <c r="G7617" s="21">
        <v>15</v>
      </c>
      <c r="H7617" s="12">
        <v>0</v>
      </c>
      <c r="I7617" s="12">
        <v>246</v>
      </c>
      <c r="J7617" s="12">
        <v>0</v>
      </c>
      <c r="K7617" s="12">
        <v>0</v>
      </c>
      <c r="L7617" s="12">
        <v>0</v>
      </c>
      <c r="M7617" s="12">
        <v>0</v>
      </c>
      <c r="N7617" s="12">
        <v>0</v>
      </c>
    </row>
    <row r="7618" spans="1:14">
      <c r="A7618" s="11" t="s">
        <v>1773</v>
      </c>
      <c r="B7618" s="12">
        <v>90</v>
      </c>
      <c r="C7618" s="12">
        <v>300</v>
      </c>
      <c r="D7618" s="12" t="s">
        <v>1160</v>
      </c>
      <c r="E7618" s="12">
        <v>40</v>
      </c>
      <c r="F7618" s="73">
        <v>2</v>
      </c>
      <c r="G7618" s="21">
        <v>15</v>
      </c>
      <c r="H7618" s="12">
        <v>0</v>
      </c>
      <c r="I7618" s="12">
        <v>246</v>
      </c>
      <c r="J7618" s="12">
        <v>0</v>
      </c>
      <c r="K7618" s="12">
        <v>0</v>
      </c>
      <c r="L7618" s="12">
        <v>0</v>
      </c>
      <c r="M7618" s="12">
        <v>0</v>
      </c>
      <c r="N7618" s="12">
        <v>0</v>
      </c>
    </row>
    <row r="7619" spans="1:14">
      <c r="A7619" s="11" t="s">
        <v>1773</v>
      </c>
      <c r="B7619" s="12">
        <v>90</v>
      </c>
      <c r="C7619" s="12">
        <v>300</v>
      </c>
      <c r="D7619" s="12" t="s">
        <v>1163</v>
      </c>
      <c r="E7619" s="12">
        <v>40</v>
      </c>
      <c r="F7619" s="73">
        <v>2</v>
      </c>
      <c r="G7619" s="21">
        <v>15</v>
      </c>
      <c r="H7619" s="12">
        <v>0</v>
      </c>
      <c r="I7619" s="12">
        <v>246</v>
      </c>
      <c r="J7619" s="12">
        <v>0</v>
      </c>
      <c r="K7619" s="12">
        <v>0</v>
      </c>
      <c r="L7619" s="12">
        <v>0</v>
      </c>
      <c r="M7619" s="12">
        <v>0</v>
      </c>
      <c r="N7619" s="12">
        <v>0</v>
      </c>
    </row>
    <row r="7620" spans="1:14">
      <c r="A7620" s="11" t="s">
        <v>1773</v>
      </c>
      <c r="B7620" s="12">
        <v>90</v>
      </c>
      <c r="C7620" s="12">
        <v>300</v>
      </c>
      <c r="D7620" s="12" t="s">
        <v>1166</v>
      </c>
      <c r="E7620" s="12">
        <v>40</v>
      </c>
      <c r="F7620" s="73">
        <v>2</v>
      </c>
      <c r="G7620" s="21">
        <v>15</v>
      </c>
      <c r="H7620" s="12">
        <v>0</v>
      </c>
      <c r="I7620" s="12">
        <v>246</v>
      </c>
      <c r="J7620" s="12">
        <v>0</v>
      </c>
      <c r="K7620" s="12">
        <v>0</v>
      </c>
      <c r="L7620" s="12">
        <v>0</v>
      </c>
      <c r="M7620" s="12">
        <v>0</v>
      </c>
      <c r="N7620" s="12">
        <v>0</v>
      </c>
    </row>
    <row r="7621" spans="1:14">
      <c r="A7621" s="11" t="s">
        <v>1773</v>
      </c>
      <c r="B7621" s="12">
        <v>90</v>
      </c>
      <c r="C7621" s="12">
        <v>210</v>
      </c>
      <c r="D7621" s="12" t="s">
        <v>1753</v>
      </c>
      <c r="E7621" s="12">
        <v>40</v>
      </c>
      <c r="F7621" s="73">
        <v>10</v>
      </c>
      <c r="G7621" s="21">
        <v>15</v>
      </c>
      <c r="H7621" s="12">
        <v>0</v>
      </c>
      <c r="I7621" s="12">
        <v>246</v>
      </c>
      <c r="J7621" s="12">
        <v>0</v>
      </c>
      <c r="K7621" s="12">
        <v>0</v>
      </c>
      <c r="L7621" s="12">
        <v>0</v>
      </c>
      <c r="M7621" s="12">
        <v>0</v>
      </c>
      <c r="N7621" s="12">
        <v>0</v>
      </c>
    </row>
    <row r="7622" spans="1:14">
      <c r="A7622" s="11" t="s">
        <v>1773</v>
      </c>
      <c r="B7622" s="12">
        <v>90</v>
      </c>
      <c r="C7622" s="12">
        <v>210</v>
      </c>
      <c r="D7622" s="12" t="s">
        <v>1161</v>
      </c>
      <c r="E7622" s="12">
        <v>40</v>
      </c>
      <c r="F7622" s="73">
        <v>10</v>
      </c>
      <c r="G7622" s="21">
        <v>15</v>
      </c>
      <c r="H7622" s="12">
        <v>0</v>
      </c>
      <c r="I7622" s="12">
        <v>246</v>
      </c>
      <c r="J7622" s="12">
        <v>0</v>
      </c>
      <c r="K7622" s="12">
        <v>0</v>
      </c>
      <c r="L7622" s="12">
        <v>0</v>
      </c>
      <c r="M7622" s="12">
        <v>0</v>
      </c>
      <c r="N7622" s="12">
        <v>0</v>
      </c>
    </row>
    <row r="7623" spans="1:14">
      <c r="A7623" s="11" t="s">
        <v>1773</v>
      </c>
      <c r="B7623" s="12">
        <v>90</v>
      </c>
      <c r="C7623" s="12">
        <v>210</v>
      </c>
      <c r="D7623" s="12" t="s">
        <v>1750</v>
      </c>
      <c r="E7623" s="12">
        <v>40</v>
      </c>
      <c r="F7623" s="73">
        <v>10</v>
      </c>
      <c r="G7623" s="21">
        <v>15</v>
      </c>
      <c r="H7623" s="12">
        <v>0</v>
      </c>
      <c r="I7623" s="12">
        <v>246</v>
      </c>
      <c r="J7623" s="12">
        <v>0</v>
      </c>
      <c r="K7623" s="12">
        <v>0</v>
      </c>
      <c r="L7623" s="12">
        <v>0</v>
      </c>
      <c r="M7623" s="12">
        <v>0</v>
      </c>
      <c r="N7623" s="12">
        <v>0</v>
      </c>
    </row>
    <row r="7624" spans="1:14">
      <c r="A7624" s="11" t="s">
        <v>1773</v>
      </c>
      <c r="B7624" s="12">
        <v>90</v>
      </c>
      <c r="C7624" s="12">
        <v>210</v>
      </c>
      <c r="D7624" s="12" t="s">
        <v>1160</v>
      </c>
      <c r="E7624" s="12">
        <v>40</v>
      </c>
      <c r="F7624" s="73">
        <v>2</v>
      </c>
      <c r="G7624" s="21">
        <v>15</v>
      </c>
      <c r="H7624" s="12">
        <v>0</v>
      </c>
      <c r="I7624" s="12">
        <v>246</v>
      </c>
      <c r="J7624" s="12">
        <v>0</v>
      </c>
      <c r="K7624" s="12">
        <v>0</v>
      </c>
      <c r="L7624" s="12">
        <v>0</v>
      </c>
      <c r="M7624" s="12">
        <v>0</v>
      </c>
      <c r="N7624" s="12">
        <v>0</v>
      </c>
    </row>
    <row r="7625" spans="1:14">
      <c r="A7625" s="11" t="s">
        <v>1773</v>
      </c>
      <c r="B7625" s="12">
        <v>90</v>
      </c>
      <c r="C7625" s="12">
        <v>210</v>
      </c>
      <c r="D7625" s="12" t="s">
        <v>1163</v>
      </c>
      <c r="E7625" s="12">
        <v>40</v>
      </c>
      <c r="F7625" s="73">
        <v>2</v>
      </c>
      <c r="G7625" s="21">
        <v>15</v>
      </c>
      <c r="H7625" s="12">
        <v>0</v>
      </c>
      <c r="I7625" s="12">
        <v>246</v>
      </c>
      <c r="J7625" s="12">
        <v>0</v>
      </c>
      <c r="K7625" s="12">
        <v>0</v>
      </c>
      <c r="L7625" s="12">
        <v>0</v>
      </c>
      <c r="M7625" s="12">
        <v>0</v>
      </c>
      <c r="N7625" s="12">
        <v>0</v>
      </c>
    </row>
    <row r="7626" spans="1:14">
      <c r="A7626" s="11" t="s">
        <v>1773</v>
      </c>
      <c r="B7626" s="12">
        <v>90</v>
      </c>
      <c r="C7626" s="12">
        <v>210</v>
      </c>
      <c r="D7626" s="12" t="s">
        <v>1166</v>
      </c>
      <c r="E7626" s="12">
        <v>40</v>
      </c>
      <c r="F7626" s="73">
        <v>2</v>
      </c>
      <c r="G7626" s="21">
        <v>15</v>
      </c>
      <c r="H7626" s="12">
        <v>0</v>
      </c>
      <c r="I7626" s="12">
        <v>246</v>
      </c>
      <c r="J7626" s="12">
        <v>0</v>
      </c>
      <c r="K7626" s="12">
        <v>0</v>
      </c>
      <c r="L7626" s="12">
        <v>0</v>
      </c>
      <c r="M7626" s="12">
        <v>0</v>
      </c>
      <c r="N7626" s="12">
        <v>0</v>
      </c>
    </row>
    <row r="7627" spans="1:14">
      <c r="A7627" s="11" t="s">
        <v>1773</v>
      </c>
      <c r="B7627" s="12">
        <v>90</v>
      </c>
      <c r="C7627" s="12">
        <v>120</v>
      </c>
      <c r="D7627" s="12" t="s">
        <v>1753</v>
      </c>
      <c r="E7627" s="12">
        <v>40</v>
      </c>
      <c r="F7627" s="73">
        <v>10</v>
      </c>
      <c r="G7627" s="21">
        <v>15</v>
      </c>
      <c r="H7627" s="12">
        <v>0</v>
      </c>
      <c r="I7627" s="12">
        <v>246</v>
      </c>
      <c r="J7627" s="12">
        <v>0</v>
      </c>
      <c r="K7627" s="12">
        <v>0</v>
      </c>
      <c r="L7627" s="12">
        <v>0</v>
      </c>
      <c r="M7627" s="12">
        <v>0</v>
      </c>
      <c r="N7627" s="12">
        <v>0</v>
      </c>
    </row>
    <row r="7628" spans="1:14">
      <c r="A7628" s="11" t="s">
        <v>1773</v>
      </c>
      <c r="B7628" s="12">
        <v>90</v>
      </c>
      <c r="C7628" s="12">
        <v>120</v>
      </c>
      <c r="D7628" s="12" t="s">
        <v>1161</v>
      </c>
      <c r="E7628" s="12">
        <v>40</v>
      </c>
      <c r="F7628" s="73">
        <v>10</v>
      </c>
      <c r="G7628" s="21">
        <v>15</v>
      </c>
      <c r="H7628" s="12">
        <v>0</v>
      </c>
      <c r="I7628" s="12">
        <v>246</v>
      </c>
      <c r="J7628" s="12">
        <v>0</v>
      </c>
      <c r="K7628" s="12">
        <v>0</v>
      </c>
      <c r="L7628" s="12">
        <v>0</v>
      </c>
      <c r="M7628" s="12">
        <v>0</v>
      </c>
      <c r="N7628" s="12">
        <v>0</v>
      </c>
    </row>
    <row r="7629" spans="1:14">
      <c r="A7629" s="11" t="s">
        <v>1773</v>
      </c>
      <c r="B7629" s="12">
        <v>90</v>
      </c>
      <c r="C7629" s="12">
        <v>120</v>
      </c>
      <c r="D7629" s="12" t="s">
        <v>1750</v>
      </c>
      <c r="E7629" s="12">
        <v>40</v>
      </c>
      <c r="F7629" s="73">
        <v>10</v>
      </c>
      <c r="G7629" s="21">
        <v>15</v>
      </c>
      <c r="H7629" s="12">
        <v>0</v>
      </c>
      <c r="I7629" s="12">
        <v>246</v>
      </c>
      <c r="J7629" s="12">
        <v>0</v>
      </c>
      <c r="K7629" s="12">
        <v>0</v>
      </c>
      <c r="L7629" s="12">
        <v>0</v>
      </c>
      <c r="M7629" s="12">
        <v>0</v>
      </c>
      <c r="N7629" s="12">
        <v>0</v>
      </c>
    </row>
    <row r="7630" spans="1:14">
      <c r="A7630" s="11" t="s">
        <v>1773</v>
      </c>
      <c r="B7630" s="12">
        <v>90</v>
      </c>
      <c r="C7630" s="12">
        <v>120</v>
      </c>
      <c r="D7630" s="12" t="s">
        <v>1160</v>
      </c>
      <c r="E7630" s="12">
        <v>40</v>
      </c>
      <c r="F7630" s="73">
        <v>2</v>
      </c>
      <c r="G7630" s="21">
        <v>15</v>
      </c>
      <c r="H7630" s="12">
        <v>0</v>
      </c>
      <c r="I7630" s="12">
        <v>246</v>
      </c>
      <c r="J7630" s="12">
        <v>0</v>
      </c>
      <c r="K7630" s="12">
        <v>0</v>
      </c>
      <c r="L7630" s="12">
        <v>0</v>
      </c>
      <c r="M7630" s="12">
        <v>0</v>
      </c>
      <c r="N7630" s="12">
        <v>0</v>
      </c>
    </row>
    <row r="7631" spans="1:14">
      <c r="A7631" s="11" t="s">
        <v>1773</v>
      </c>
      <c r="B7631" s="12">
        <v>90</v>
      </c>
      <c r="C7631" s="12">
        <v>120</v>
      </c>
      <c r="D7631" s="12" t="s">
        <v>1163</v>
      </c>
      <c r="E7631" s="12">
        <v>40</v>
      </c>
      <c r="F7631" s="73">
        <v>2</v>
      </c>
      <c r="G7631" s="21">
        <v>15</v>
      </c>
      <c r="H7631" s="12">
        <v>0</v>
      </c>
      <c r="I7631" s="12">
        <v>246</v>
      </c>
      <c r="J7631" s="12">
        <v>0</v>
      </c>
      <c r="K7631" s="12">
        <v>0</v>
      </c>
      <c r="L7631" s="12">
        <v>0</v>
      </c>
      <c r="M7631" s="12">
        <v>0</v>
      </c>
      <c r="N7631" s="12">
        <v>0</v>
      </c>
    </row>
    <row r="7632" spans="1:14">
      <c r="A7632" s="11" t="s">
        <v>1773</v>
      </c>
      <c r="B7632" s="12">
        <v>90</v>
      </c>
      <c r="C7632" s="12">
        <v>120</v>
      </c>
      <c r="D7632" s="12" t="s">
        <v>1166</v>
      </c>
      <c r="E7632" s="12">
        <v>40</v>
      </c>
      <c r="F7632" s="73">
        <v>2</v>
      </c>
      <c r="G7632" s="21">
        <v>15</v>
      </c>
      <c r="H7632" s="12">
        <v>0</v>
      </c>
      <c r="I7632" s="12">
        <v>246</v>
      </c>
      <c r="J7632" s="12">
        <v>0</v>
      </c>
      <c r="K7632" s="12">
        <v>0</v>
      </c>
      <c r="L7632" s="12">
        <v>0</v>
      </c>
      <c r="M7632" s="12">
        <v>0</v>
      </c>
      <c r="N7632" s="12">
        <v>0</v>
      </c>
    </row>
    <row r="7633" spans="1:14">
      <c r="A7633" s="11" t="s">
        <v>1773</v>
      </c>
      <c r="B7633" s="12">
        <v>145</v>
      </c>
      <c r="C7633" s="12">
        <v>300</v>
      </c>
      <c r="D7633" s="12" t="s">
        <v>1753</v>
      </c>
      <c r="E7633" s="12">
        <v>40</v>
      </c>
      <c r="F7633" s="73">
        <v>10</v>
      </c>
      <c r="G7633" s="21">
        <v>15</v>
      </c>
      <c r="H7633" s="12">
        <v>0</v>
      </c>
      <c r="I7633" s="12">
        <v>246</v>
      </c>
      <c r="J7633" s="12">
        <v>0</v>
      </c>
      <c r="K7633" s="12">
        <v>0</v>
      </c>
      <c r="L7633" s="12">
        <v>0</v>
      </c>
      <c r="M7633" s="12">
        <v>0</v>
      </c>
      <c r="N7633" s="12">
        <v>0</v>
      </c>
    </row>
    <row r="7634" spans="1:14">
      <c r="A7634" s="11" t="s">
        <v>1773</v>
      </c>
      <c r="B7634" s="12">
        <v>145</v>
      </c>
      <c r="C7634" s="12">
        <v>300</v>
      </c>
      <c r="D7634" s="12" t="s">
        <v>1161</v>
      </c>
      <c r="E7634" s="12">
        <v>40</v>
      </c>
      <c r="F7634" s="73">
        <v>10</v>
      </c>
      <c r="G7634" s="21">
        <v>15</v>
      </c>
      <c r="H7634" s="12">
        <v>0</v>
      </c>
      <c r="I7634" s="12">
        <v>246</v>
      </c>
      <c r="J7634" s="12">
        <v>0</v>
      </c>
      <c r="K7634" s="12">
        <v>0</v>
      </c>
      <c r="L7634" s="12">
        <v>0</v>
      </c>
      <c r="M7634" s="12">
        <v>0</v>
      </c>
      <c r="N7634" s="12">
        <v>0</v>
      </c>
    </row>
    <row r="7635" spans="1:14">
      <c r="A7635" s="11" t="s">
        <v>1773</v>
      </c>
      <c r="B7635" s="12">
        <v>145</v>
      </c>
      <c r="C7635" s="12">
        <v>300</v>
      </c>
      <c r="D7635" s="12" t="s">
        <v>1750</v>
      </c>
      <c r="E7635" s="12">
        <v>40</v>
      </c>
      <c r="F7635" s="73">
        <v>10</v>
      </c>
      <c r="G7635" s="21">
        <v>15</v>
      </c>
      <c r="H7635" s="12">
        <v>0</v>
      </c>
      <c r="I7635" s="12">
        <v>246</v>
      </c>
      <c r="J7635" s="12">
        <v>0</v>
      </c>
      <c r="K7635" s="12">
        <v>0</v>
      </c>
      <c r="L7635" s="12">
        <v>0</v>
      </c>
      <c r="M7635" s="12">
        <v>0</v>
      </c>
      <c r="N7635" s="12">
        <v>0</v>
      </c>
    </row>
    <row r="7636" spans="1:14">
      <c r="A7636" s="11" t="s">
        <v>1773</v>
      </c>
      <c r="B7636" s="12">
        <v>145</v>
      </c>
      <c r="C7636" s="12">
        <v>300</v>
      </c>
      <c r="D7636" s="12" t="s">
        <v>1160</v>
      </c>
      <c r="E7636" s="12">
        <v>40</v>
      </c>
      <c r="F7636" s="73">
        <v>2</v>
      </c>
      <c r="G7636" s="21">
        <v>15</v>
      </c>
      <c r="H7636" s="12">
        <v>0</v>
      </c>
      <c r="I7636" s="12">
        <v>246</v>
      </c>
      <c r="J7636" s="12">
        <v>0</v>
      </c>
      <c r="K7636" s="12">
        <v>0</v>
      </c>
      <c r="L7636" s="12">
        <v>0</v>
      </c>
      <c r="M7636" s="12">
        <v>0</v>
      </c>
      <c r="N7636" s="12">
        <v>0</v>
      </c>
    </row>
    <row r="7637" spans="1:14">
      <c r="A7637" s="11" t="s">
        <v>1773</v>
      </c>
      <c r="B7637" s="12">
        <v>145</v>
      </c>
      <c r="C7637" s="12">
        <v>300</v>
      </c>
      <c r="D7637" s="12" t="s">
        <v>1163</v>
      </c>
      <c r="E7637" s="12">
        <v>40</v>
      </c>
      <c r="F7637" s="73">
        <v>2</v>
      </c>
      <c r="G7637" s="21">
        <v>15</v>
      </c>
      <c r="H7637" s="12">
        <v>0</v>
      </c>
      <c r="I7637" s="12">
        <v>246</v>
      </c>
      <c r="J7637" s="12">
        <v>0</v>
      </c>
      <c r="K7637" s="12">
        <v>0</v>
      </c>
      <c r="L7637" s="12">
        <v>0</v>
      </c>
      <c r="M7637" s="12">
        <v>0</v>
      </c>
      <c r="N7637" s="12">
        <v>0</v>
      </c>
    </row>
    <row r="7638" spans="1:14">
      <c r="A7638" s="11" t="s">
        <v>1773</v>
      </c>
      <c r="B7638" s="12">
        <v>145</v>
      </c>
      <c r="C7638" s="12">
        <v>300</v>
      </c>
      <c r="D7638" s="12" t="s">
        <v>1166</v>
      </c>
      <c r="E7638" s="12">
        <v>40</v>
      </c>
      <c r="F7638" s="73">
        <v>2</v>
      </c>
      <c r="G7638" s="21">
        <v>15</v>
      </c>
      <c r="H7638" s="12">
        <v>0</v>
      </c>
      <c r="I7638" s="12">
        <v>246</v>
      </c>
      <c r="J7638" s="12">
        <v>0</v>
      </c>
      <c r="K7638" s="12">
        <v>0</v>
      </c>
      <c r="L7638" s="12">
        <v>0</v>
      </c>
      <c r="M7638" s="12">
        <v>0</v>
      </c>
      <c r="N7638" s="12">
        <v>0</v>
      </c>
    </row>
    <row r="7639" spans="1:14">
      <c r="A7639" s="11" t="s">
        <v>1773</v>
      </c>
      <c r="B7639" s="12">
        <v>145</v>
      </c>
      <c r="C7639" s="12">
        <v>210</v>
      </c>
      <c r="D7639" s="12" t="s">
        <v>1753</v>
      </c>
      <c r="E7639" s="12">
        <v>40</v>
      </c>
      <c r="F7639" s="73">
        <v>10</v>
      </c>
      <c r="G7639" s="21">
        <v>15</v>
      </c>
      <c r="H7639" s="12">
        <v>0</v>
      </c>
      <c r="I7639" s="12">
        <v>246</v>
      </c>
      <c r="J7639" s="12">
        <v>0</v>
      </c>
      <c r="K7639" s="12">
        <v>0</v>
      </c>
      <c r="L7639" s="12">
        <v>0</v>
      </c>
      <c r="M7639" s="12">
        <v>0</v>
      </c>
      <c r="N7639" s="12">
        <v>0</v>
      </c>
    </row>
    <row r="7640" spans="1:14">
      <c r="A7640" s="11" t="s">
        <v>1773</v>
      </c>
      <c r="B7640" s="12">
        <v>145</v>
      </c>
      <c r="C7640" s="12">
        <v>210</v>
      </c>
      <c r="D7640" s="12" t="s">
        <v>1161</v>
      </c>
      <c r="E7640" s="12">
        <v>40</v>
      </c>
      <c r="F7640" s="73">
        <v>10</v>
      </c>
      <c r="G7640" s="21">
        <v>15</v>
      </c>
      <c r="H7640" s="12">
        <v>0</v>
      </c>
      <c r="I7640" s="12">
        <v>246</v>
      </c>
      <c r="J7640" s="12">
        <v>0</v>
      </c>
      <c r="K7640" s="12">
        <v>0</v>
      </c>
      <c r="L7640" s="12">
        <v>0</v>
      </c>
      <c r="M7640" s="12">
        <v>0</v>
      </c>
      <c r="N7640" s="12">
        <v>0</v>
      </c>
    </row>
    <row r="7641" spans="1:14">
      <c r="A7641" s="11" t="s">
        <v>1773</v>
      </c>
      <c r="B7641" s="12">
        <v>145</v>
      </c>
      <c r="C7641" s="12">
        <v>210</v>
      </c>
      <c r="D7641" s="12" t="s">
        <v>1750</v>
      </c>
      <c r="E7641" s="12">
        <v>40</v>
      </c>
      <c r="F7641" s="73">
        <v>10</v>
      </c>
      <c r="G7641" s="21">
        <v>15</v>
      </c>
      <c r="H7641" s="12">
        <v>0</v>
      </c>
      <c r="I7641" s="12">
        <v>246</v>
      </c>
      <c r="J7641" s="12">
        <v>0</v>
      </c>
      <c r="K7641" s="12">
        <v>0</v>
      </c>
      <c r="L7641" s="12">
        <v>0</v>
      </c>
      <c r="M7641" s="12">
        <v>0</v>
      </c>
      <c r="N7641" s="12">
        <v>0</v>
      </c>
    </row>
    <row r="7642" spans="1:14">
      <c r="A7642" s="11" t="s">
        <v>1773</v>
      </c>
      <c r="B7642" s="12">
        <v>145</v>
      </c>
      <c r="C7642" s="12">
        <v>210</v>
      </c>
      <c r="D7642" s="12" t="s">
        <v>1160</v>
      </c>
      <c r="E7642" s="12">
        <v>40</v>
      </c>
      <c r="F7642" s="73">
        <v>2</v>
      </c>
      <c r="G7642" s="21">
        <v>15</v>
      </c>
      <c r="H7642" s="12">
        <v>0</v>
      </c>
      <c r="I7642" s="12">
        <v>246</v>
      </c>
      <c r="J7642" s="12">
        <v>0</v>
      </c>
      <c r="K7642" s="12">
        <v>0</v>
      </c>
      <c r="L7642" s="12">
        <v>0</v>
      </c>
      <c r="M7642" s="12">
        <v>0</v>
      </c>
      <c r="N7642" s="12">
        <v>0</v>
      </c>
    </row>
    <row r="7643" spans="1:14">
      <c r="A7643" s="11" t="s">
        <v>1773</v>
      </c>
      <c r="B7643" s="12">
        <v>145</v>
      </c>
      <c r="C7643" s="12">
        <v>210</v>
      </c>
      <c r="D7643" s="12" t="s">
        <v>1163</v>
      </c>
      <c r="E7643" s="12">
        <v>40</v>
      </c>
      <c r="F7643" s="73">
        <v>2</v>
      </c>
      <c r="G7643" s="21">
        <v>15</v>
      </c>
      <c r="H7643" s="12">
        <v>0</v>
      </c>
      <c r="I7643" s="12">
        <v>246</v>
      </c>
      <c r="J7643" s="12">
        <v>0</v>
      </c>
      <c r="K7643" s="12">
        <v>0</v>
      </c>
      <c r="L7643" s="12">
        <v>0</v>
      </c>
      <c r="M7643" s="12">
        <v>0</v>
      </c>
      <c r="N7643" s="12">
        <v>0</v>
      </c>
    </row>
    <row r="7644" spans="1:14">
      <c r="A7644" s="11" t="s">
        <v>1773</v>
      </c>
      <c r="B7644" s="12">
        <v>145</v>
      </c>
      <c r="C7644" s="12">
        <v>210</v>
      </c>
      <c r="D7644" s="12" t="s">
        <v>1166</v>
      </c>
      <c r="E7644" s="12">
        <v>40</v>
      </c>
      <c r="F7644" s="73">
        <v>2</v>
      </c>
      <c r="G7644" s="21">
        <v>15</v>
      </c>
      <c r="H7644" s="12">
        <v>0</v>
      </c>
      <c r="I7644" s="12">
        <v>246</v>
      </c>
      <c r="J7644" s="12">
        <v>0</v>
      </c>
      <c r="K7644" s="12">
        <v>0</v>
      </c>
      <c r="L7644" s="12">
        <v>0</v>
      </c>
      <c r="M7644" s="12">
        <v>0</v>
      </c>
      <c r="N7644" s="12">
        <v>0</v>
      </c>
    </row>
    <row r="7645" spans="1:14">
      <c r="A7645" s="11" t="s">
        <v>1773</v>
      </c>
      <c r="B7645" s="12">
        <v>145</v>
      </c>
      <c r="C7645" s="12">
        <v>120</v>
      </c>
      <c r="D7645" s="12" t="s">
        <v>1753</v>
      </c>
      <c r="E7645" s="12">
        <v>40</v>
      </c>
      <c r="F7645" s="73">
        <v>10</v>
      </c>
      <c r="G7645" s="21">
        <v>15</v>
      </c>
      <c r="H7645" s="12">
        <v>0</v>
      </c>
      <c r="I7645" s="12">
        <v>246</v>
      </c>
      <c r="J7645" s="12">
        <v>0</v>
      </c>
      <c r="K7645" s="12">
        <v>0</v>
      </c>
      <c r="L7645" s="12">
        <v>0</v>
      </c>
      <c r="M7645" s="12">
        <v>0</v>
      </c>
      <c r="N7645" s="12">
        <v>0</v>
      </c>
    </row>
    <row r="7646" spans="1:14">
      <c r="A7646" s="11" t="s">
        <v>1773</v>
      </c>
      <c r="B7646" s="12">
        <v>145</v>
      </c>
      <c r="C7646" s="12">
        <v>120</v>
      </c>
      <c r="D7646" s="12" t="s">
        <v>1161</v>
      </c>
      <c r="E7646" s="12">
        <v>40</v>
      </c>
      <c r="F7646" s="73">
        <v>10</v>
      </c>
      <c r="G7646" s="21">
        <v>15</v>
      </c>
      <c r="H7646" s="12">
        <v>0</v>
      </c>
      <c r="I7646" s="12">
        <v>246</v>
      </c>
      <c r="J7646" s="12">
        <v>0</v>
      </c>
      <c r="K7646" s="12">
        <v>0</v>
      </c>
      <c r="L7646" s="12">
        <v>0</v>
      </c>
      <c r="M7646" s="12">
        <v>0</v>
      </c>
      <c r="N7646" s="12">
        <v>0</v>
      </c>
    </row>
    <row r="7647" spans="1:14">
      <c r="A7647" s="11" t="s">
        <v>1773</v>
      </c>
      <c r="B7647" s="12">
        <v>145</v>
      </c>
      <c r="C7647" s="12">
        <v>120</v>
      </c>
      <c r="D7647" s="12" t="s">
        <v>1750</v>
      </c>
      <c r="E7647" s="12">
        <v>40</v>
      </c>
      <c r="F7647" s="73">
        <v>10</v>
      </c>
      <c r="G7647" s="21">
        <v>15</v>
      </c>
      <c r="H7647" s="12">
        <v>0</v>
      </c>
      <c r="I7647" s="12">
        <v>246</v>
      </c>
      <c r="J7647" s="12">
        <v>0</v>
      </c>
      <c r="K7647" s="12">
        <v>0</v>
      </c>
      <c r="L7647" s="12">
        <v>0</v>
      </c>
      <c r="M7647" s="12">
        <v>0</v>
      </c>
      <c r="N7647" s="12">
        <v>0</v>
      </c>
    </row>
    <row r="7648" spans="1:14">
      <c r="A7648" s="11" t="s">
        <v>1773</v>
      </c>
      <c r="B7648" s="12">
        <v>145</v>
      </c>
      <c r="C7648" s="12">
        <v>120</v>
      </c>
      <c r="D7648" s="12" t="s">
        <v>1160</v>
      </c>
      <c r="E7648" s="12">
        <v>40</v>
      </c>
      <c r="F7648" s="73">
        <v>2</v>
      </c>
      <c r="G7648" s="21">
        <v>15</v>
      </c>
      <c r="H7648" s="12">
        <v>0</v>
      </c>
      <c r="I7648" s="12">
        <v>246</v>
      </c>
      <c r="J7648" s="12">
        <v>0</v>
      </c>
      <c r="K7648" s="12">
        <v>0</v>
      </c>
      <c r="L7648" s="12">
        <v>0</v>
      </c>
      <c r="M7648" s="12">
        <v>0</v>
      </c>
      <c r="N7648" s="12">
        <v>0</v>
      </c>
    </row>
    <row r="7649" spans="1:14">
      <c r="A7649" s="11" t="s">
        <v>1773</v>
      </c>
      <c r="B7649" s="12">
        <v>145</v>
      </c>
      <c r="C7649" s="12">
        <v>120</v>
      </c>
      <c r="D7649" s="12" t="s">
        <v>1163</v>
      </c>
      <c r="E7649" s="12">
        <v>40</v>
      </c>
      <c r="F7649" s="73">
        <v>2</v>
      </c>
      <c r="G7649" s="21">
        <v>15</v>
      </c>
      <c r="H7649" s="12">
        <v>0</v>
      </c>
      <c r="I7649" s="12">
        <v>246</v>
      </c>
      <c r="J7649" s="12">
        <v>0</v>
      </c>
      <c r="K7649" s="12">
        <v>0</v>
      </c>
      <c r="L7649" s="12">
        <v>0</v>
      </c>
      <c r="M7649" s="12">
        <v>0</v>
      </c>
      <c r="N7649" s="12">
        <v>0</v>
      </c>
    </row>
    <row r="7650" spans="1:14">
      <c r="A7650" s="11" t="s">
        <v>1773</v>
      </c>
      <c r="B7650" s="12">
        <v>145</v>
      </c>
      <c r="C7650" s="12">
        <v>120</v>
      </c>
      <c r="D7650" s="12" t="s">
        <v>1166</v>
      </c>
      <c r="E7650" s="12">
        <v>40</v>
      </c>
      <c r="F7650" s="73">
        <v>2</v>
      </c>
      <c r="G7650" s="21">
        <v>15</v>
      </c>
      <c r="H7650" s="12">
        <v>0</v>
      </c>
      <c r="I7650" s="12">
        <v>246</v>
      </c>
      <c r="J7650" s="12">
        <v>0</v>
      </c>
      <c r="K7650" s="12">
        <v>0</v>
      </c>
      <c r="L7650" s="12">
        <v>0</v>
      </c>
      <c r="M7650" s="12">
        <v>0</v>
      </c>
      <c r="N7650" s="12">
        <v>0</v>
      </c>
    </row>
    <row r="7651" spans="1:14">
      <c r="A7651" s="11" t="s">
        <v>1773</v>
      </c>
      <c r="B7651" s="12">
        <v>210</v>
      </c>
      <c r="C7651" s="12">
        <v>300</v>
      </c>
      <c r="D7651" s="12" t="s">
        <v>1753</v>
      </c>
      <c r="E7651" s="12">
        <v>40</v>
      </c>
      <c r="F7651" s="73">
        <v>10</v>
      </c>
      <c r="G7651" s="21">
        <v>15</v>
      </c>
      <c r="H7651" s="12">
        <v>0</v>
      </c>
      <c r="I7651" s="12">
        <v>246</v>
      </c>
      <c r="J7651" s="12">
        <v>0</v>
      </c>
      <c r="K7651" s="12">
        <v>0</v>
      </c>
      <c r="L7651" s="12">
        <v>0</v>
      </c>
      <c r="M7651" s="12">
        <v>0</v>
      </c>
      <c r="N7651" s="12">
        <v>0</v>
      </c>
    </row>
    <row r="7652" spans="1:14">
      <c r="A7652" s="11" t="s">
        <v>1773</v>
      </c>
      <c r="B7652" s="12">
        <v>210</v>
      </c>
      <c r="C7652" s="12">
        <v>300</v>
      </c>
      <c r="D7652" s="12" t="s">
        <v>1161</v>
      </c>
      <c r="E7652" s="12">
        <v>40</v>
      </c>
      <c r="F7652" s="73">
        <v>10</v>
      </c>
      <c r="G7652" s="21">
        <v>15</v>
      </c>
      <c r="H7652" s="12">
        <v>0</v>
      </c>
      <c r="I7652" s="12">
        <v>246</v>
      </c>
      <c r="J7652" s="12">
        <v>0</v>
      </c>
      <c r="K7652" s="12">
        <v>0</v>
      </c>
      <c r="L7652" s="12">
        <v>0</v>
      </c>
      <c r="M7652" s="12">
        <v>0</v>
      </c>
      <c r="N7652" s="12">
        <v>0</v>
      </c>
    </row>
    <row r="7653" spans="1:14">
      <c r="A7653" s="11" t="s">
        <v>1773</v>
      </c>
      <c r="B7653" s="12">
        <v>210</v>
      </c>
      <c r="C7653" s="12">
        <v>300</v>
      </c>
      <c r="D7653" s="12" t="s">
        <v>1750</v>
      </c>
      <c r="E7653" s="12">
        <v>40</v>
      </c>
      <c r="F7653" s="73">
        <v>10</v>
      </c>
      <c r="G7653" s="21">
        <v>15</v>
      </c>
      <c r="H7653" s="12">
        <v>0</v>
      </c>
      <c r="I7653" s="12">
        <v>246</v>
      </c>
      <c r="J7653" s="12">
        <v>0</v>
      </c>
      <c r="K7653" s="12">
        <v>0</v>
      </c>
      <c r="L7653" s="12">
        <v>0</v>
      </c>
      <c r="M7653" s="12">
        <v>0</v>
      </c>
      <c r="N7653" s="12">
        <v>0</v>
      </c>
    </row>
    <row r="7654" spans="1:14">
      <c r="A7654" s="11" t="s">
        <v>1773</v>
      </c>
      <c r="B7654" s="12">
        <v>210</v>
      </c>
      <c r="C7654" s="12">
        <v>300</v>
      </c>
      <c r="D7654" s="12" t="s">
        <v>1160</v>
      </c>
      <c r="E7654" s="12">
        <v>40</v>
      </c>
      <c r="F7654" s="73">
        <v>2</v>
      </c>
      <c r="G7654" s="21">
        <v>15</v>
      </c>
      <c r="H7654" s="12">
        <v>0</v>
      </c>
      <c r="I7654" s="12">
        <v>246</v>
      </c>
      <c r="J7654" s="12">
        <v>0</v>
      </c>
      <c r="K7654" s="12">
        <v>0</v>
      </c>
      <c r="L7654" s="12">
        <v>0</v>
      </c>
      <c r="M7654" s="12">
        <v>0</v>
      </c>
      <c r="N7654" s="12">
        <v>0</v>
      </c>
    </row>
    <row r="7655" spans="1:14">
      <c r="A7655" s="11" t="s">
        <v>1773</v>
      </c>
      <c r="B7655" s="12">
        <v>210</v>
      </c>
      <c r="C7655" s="12">
        <v>300</v>
      </c>
      <c r="D7655" s="12" t="s">
        <v>1163</v>
      </c>
      <c r="E7655" s="12">
        <v>40</v>
      </c>
      <c r="F7655" s="73">
        <v>2</v>
      </c>
      <c r="G7655" s="21">
        <v>15</v>
      </c>
      <c r="H7655" s="12">
        <v>0</v>
      </c>
      <c r="I7655" s="12">
        <v>246</v>
      </c>
      <c r="J7655" s="12">
        <v>0</v>
      </c>
      <c r="K7655" s="12">
        <v>0</v>
      </c>
      <c r="L7655" s="12">
        <v>0</v>
      </c>
      <c r="M7655" s="12">
        <v>0</v>
      </c>
      <c r="N7655" s="12">
        <v>0</v>
      </c>
    </row>
    <row r="7656" spans="1:14">
      <c r="A7656" s="11" t="s">
        <v>1773</v>
      </c>
      <c r="B7656" s="12">
        <v>210</v>
      </c>
      <c r="C7656" s="12">
        <v>300</v>
      </c>
      <c r="D7656" s="12" t="s">
        <v>1166</v>
      </c>
      <c r="E7656" s="12">
        <v>40</v>
      </c>
      <c r="F7656" s="73">
        <v>2</v>
      </c>
      <c r="G7656" s="21">
        <v>15</v>
      </c>
      <c r="H7656" s="12">
        <v>0</v>
      </c>
      <c r="I7656" s="12">
        <v>246</v>
      </c>
      <c r="J7656" s="12">
        <v>0</v>
      </c>
      <c r="K7656" s="12">
        <v>0</v>
      </c>
      <c r="L7656" s="12">
        <v>0</v>
      </c>
      <c r="M7656" s="12">
        <v>0</v>
      </c>
      <c r="N7656" s="12">
        <v>0</v>
      </c>
    </row>
    <row r="7657" spans="1:14">
      <c r="A7657" s="11" t="s">
        <v>1773</v>
      </c>
      <c r="B7657" s="12">
        <v>210</v>
      </c>
      <c r="C7657" s="12">
        <v>210</v>
      </c>
      <c r="D7657" s="12" t="s">
        <v>1753</v>
      </c>
      <c r="E7657" s="12">
        <v>40</v>
      </c>
      <c r="F7657" s="73">
        <v>10</v>
      </c>
      <c r="G7657" s="21">
        <v>15</v>
      </c>
      <c r="H7657" s="12">
        <v>0</v>
      </c>
      <c r="I7657" s="12">
        <v>246</v>
      </c>
      <c r="J7657" s="12">
        <v>0</v>
      </c>
      <c r="K7657" s="12">
        <v>0</v>
      </c>
      <c r="L7657" s="12">
        <v>0</v>
      </c>
      <c r="M7657" s="12">
        <v>0</v>
      </c>
      <c r="N7657" s="12">
        <v>0</v>
      </c>
    </row>
    <row r="7658" spans="1:14">
      <c r="A7658" s="11" t="s">
        <v>1773</v>
      </c>
      <c r="B7658" s="12">
        <v>210</v>
      </c>
      <c r="C7658" s="12">
        <v>210</v>
      </c>
      <c r="D7658" s="12" t="s">
        <v>1161</v>
      </c>
      <c r="E7658" s="12">
        <v>40</v>
      </c>
      <c r="F7658" s="73">
        <v>10</v>
      </c>
      <c r="G7658" s="21">
        <v>15</v>
      </c>
      <c r="H7658" s="12">
        <v>0</v>
      </c>
      <c r="I7658" s="12">
        <v>246</v>
      </c>
      <c r="J7658" s="12">
        <v>0</v>
      </c>
      <c r="K7658" s="12">
        <v>0</v>
      </c>
      <c r="L7658" s="12">
        <v>0</v>
      </c>
      <c r="M7658" s="12">
        <v>0</v>
      </c>
      <c r="N7658" s="12">
        <v>0</v>
      </c>
    </row>
    <row r="7659" spans="1:14">
      <c r="A7659" s="11" t="s">
        <v>1773</v>
      </c>
      <c r="B7659" s="12">
        <v>210</v>
      </c>
      <c r="C7659" s="12">
        <v>210</v>
      </c>
      <c r="D7659" s="12" t="s">
        <v>1750</v>
      </c>
      <c r="E7659" s="12">
        <v>40</v>
      </c>
      <c r="F7659" s="73">
        <v>10</v>
      </c>
      <c r="G7659" s="21">
        <v>15</v>
      </c>
      <c r="H7659" s="12">
        <v>0</v>
      </c>
      <c r="I7659" s="12">
        <v>246</v>
      </c>
      <c r="J7659" s="12">
        <v>0</v>
      </c>
      <c r="K7659" s="12">
        <v>0</v>
      </c>
      <c r="L7659" s="12">
        <v>0</v>
      </c>
      <c r="M7659" s="12">
        <v>0</v>
      </c>
      <c r="N7659" s="12">
        <v>0</v>
      </c>
    </row>
    <row r="7660" spans="1:14">
      <c r="A7660" s="11" t="s">
        <v>1773</v>
      </c>
      <c r="B7660" s="12">
        <v>210</v>
      </c>
      <c r="C7660" s="12">
        <v>210</v>
      </c>
      <c r="D7660" s="12" t="s">
        <v>1160</v>
      </c>
      <c r="E7660" s="12">
        <v>40</v>
      </c>
      <c r="F7660" s="73">
        <v>2</v>
      </c>
      <c r="G7660" s="21">
        <v>15</v>
      </c>
      <c r="H7660" s="12">
        <v>0</v>
      </c>
      <c r="I7660" s="12">
        <v>246</v>
      </c>
      <c r="J7660" s="12">
        <v>0</v>
      </c>
      <c r="K7660" s="12">
        <v>0</v>
      </c>
      <c r="L7660" s="12">
        <v>0</v>
      </c>
      <c r="M7660" s="12">
        <v>0</v>
      </c>
      <c r="N7660" s="12">
        <v>0</v>
      </c>
    </row>
    <row r="7661" spans="1:14">
      <c r="A7661" s="11" t="s">
        <v>1773</v>
      </c>
      <c r="B7661" s="12">
        <v>210</v>
      </c>
      <c r="C7661" s="12">
        <v>210</v>
      </c>
      <c r="D7661" s="12" t="s">
        <v>1163</v>
      </c>
      <c r="E7661" s="12">
        <v>40</v>
      </c>
      <c r="F7661" s="73">
        <v>2</v>
      </c>
      <c r="G7661" s="21">
        <v>15</v>
      </c>
      <c r="H7661" s="12">
        <v>0</v>
      </c>
      <c r="I7661" s="12">
        <v>246</v>
      </c>
      <c r="J7661" s="12">
        <v>0</v>
      </c>
      <c r="K7661" s="12">
        <v>0</v>
      </c>
      <c r="L7661" s="12">
        <v>0</v>
      </c>
      <c r="M7661" s="12">
        <v>0</v>
      </c>
      <c r="N7661" s="12">
        <v>0</v>
      </c>
    </row>
    <row r="7662" spans="1:14">
      <c r="A7662" s="11" t="s">
        <v>1773</v>
      </c>
      <c r="B7662" s="12">
        <v>210</v>
      </c>
      <c r="C7662" s="12">
        <v>210</v>
      </c>
      <c r="D7662" s="12" t="s">
        <v>1166</v>
      </c>
      <c r="E7662" s="12">
        <v>40</v>
      </c>
      <c r="F7662" s="73">
        <v>2</v>
      </c>
      <c r="G7662" s="21">
        <v>15</v>
      </c>
      <c r="H7662" s="12">
        <v>0</v>
      </c>
      <c r="I7662" s="12">
        <v>246</v>
      </c>
      <c r="J7662" s="12">
        <v>0</v>
      </c>
      <c r="K7662" s="12">
        <v>0</v>
      </c>
      <c r="L7662" s="12">
        <v>0</v>
      </c>
      <c r="M7662" s="12">
        <v>0</v>
      </c>
      <c r="N7662" s="12">
        <v>0</v>
      </c>
    </row>
    <row r="7663" spans="1:14">
      <c r="A7663" s="11" t="s">
        <v>1773</v>
      </c>
      <c r="B7663" s="12">
        <v>210</v>
      </c>
      <c r="C7663" s="12">
        <v>120</v>
      </c>
      <c r="D7663" s="12" t="s">
        <v>1753</v>
      </c>
      <c r="E7663" s="12">
        <v>40</v>
      </c>
      <c r="F7663" s="73">
        <v>10</v>
      </c>
      <c r="G7663" s="21">
        <v>15</v>
      </c>
      <c r="H7663" s="12">
        <v>0</v>
      </c>
      <c r="I7663" s="12">
        <v>246</v>
      </c>
      <c r="J7663" s="12">
        <v>0</v>
      </c>
      <c r="K7663" s="12">
        <v>0</v>
      </c>
      <c r="L7663" s="12">
        <v>0</v>
      </c>
      <c r="M7663" s="12">
        <v>0</v>
      </c>
      <c r="N7663" s="12">
        <v>0</v>
      </c>
    </row>
    <row r="7664" spans="1:14">
      <c r="A7664" s="11" t="s">
        <v>1773</v>
      </c>
      <c r="B7664" s="12">
        <v>210</v>
      </c>
      <c r="C7664" s="12">
        <v>120</v>
      </c>
      <c r="D7664" s="12" t="s">
        <v>1161</v>
      </c>
      <c r="E7664" s="12">
        <v>40</v>
      </c>
      <c r="F7664" s="73">
        <v>10</v>
      </c>
      <c r="G7664" s="21">
        <v>15</v>
      </c>
      <c r="H7664" s="12">
        <v>0</v>
      </c>
      <c r="I7664" s="12">
        <v>246</v>
      </c>
      <c r="J7664" s="12">
        <v>0</v>
      </c>
      <c r="K7664" s="12">
        <v>0</v>
      </c>
      <c r="L7664" s="12">
        <v>0</v>
      </c>
      <c r="M7664" s="12">
        <v>0</v>
      </c>
      <c r="N7664" s="12">
        <v>0</v>
      </c>
    </row>
    <row r="7665" spans="1:14">
      <c r="A7665" s="11" t="s">
        <v>1773</v>
      </c>
      <c r="B7665" s="12">
        <v>210</v>
      </c>
      <c r="C7665" s="12">
        <v>120</v>
      </c>
      <c r="D7665" s="12" t="s">
        <v>1750</v>
      </c>
      <c r="E7665" s="12">
        <v>40</v>
      </c>
      <c r="F7665" s="73">
        <v>10</v>
      </c>
      <c r="G7665" s="21">
        <v>15</v>
      </c>
      <c r="H7665" s="12">
        <v>0</v>
      </c>
      <c r="I7665" s="12">
        <v>246</v>
      </c>
      <c r="J7665" s="12">
        <v>0</v>
      </c>
      <c r="K7665" s="12">
        <v>0</v>
      </c>
      <c r="L7665" s="12">
        <v>0</v>
      </c>
      <c r="M7665" s="12">
        <v>0</v>
      </c>
      <c r="N7665" s="12">
        <v>0</v>
      </c>
    </row>
    <row r="7666" spans="1:14">
      <c r="A7666" s="11" t="s">
        <v>1773</v>
      </c>
      <c r="B7666" s="12">
        <v>210</v>
      </c>
      <c r="C7666" s="12">
        <v>120</v>
      </c>
      <c r="D7666" s="12" t="s">
        <v>1160</v>
      </c>
      <c r="E7666" s="12">
        <v>40</v>
      </c>
      <c r="F7666" s="73">
        <v>2</v>
      </c>
      <c r="G7666" s="21">
        <v>15</v>
      </c>
      <c r="H7666" s="12">
        <v>0</v>
      </c>
      <c r="I7666" s="12">
        <v>246</v>
      </c>
      <c r="J7666" s="12">
        <v>0</v>
      </c>
      <c r="K7666" s="12">
        <v>0</v>
      </c>
      <c r="L7666" s="12">
        <v>0</v>
      </c>
      <c r="M7666" s="12">
        <v>0</v>
      </c>
      <c r="N7666" s="12">
        <v>0</v>
      </c>
    </row>
    <row r="7667" spans="1:14">
      <c r="A7667" s="11" t="s">
        <v>1773</v>
      </c>
      <c r="B7667" s="12">
        <v>210</v>
      </c>
      <c r="C7667" s="12">
        <v>120</v>
      </c>
      <c r="D7667" s="12" t="s">
        <v>1163</v>
      </c>
      <c r="E7667" s="12">
        <v>40</v>
      </c>
      <c r="F7667" s="73">
        <v>2</v>
      </c>
      <c r="G7667" s="21">
        <v>15</v>
      </c>
      <c r="H7667" s="12">
        <v>0</v>
      </c>
      <c r="I7667" s="12">
        <v>246</v>
      </c>
      <c r="J7667" s="12">
        <v>0</v>
      </c>
      <c r="K7667" s="12">
        <v>0</v>
      </c>
      <c r="L7667" s="12">
        <v>0</v>
      </c>
      <c r="M7667" s="12">
        <v>0</v>
      </c>
      <c r="N7667" s="12">
        <v>0</v>
      </c>
    </row>
    <row r="7668" spans="1:14">
      <c r="A7668" s="11" t="s">
        <v>1773</v>
      </c>
      <c r="B7668" s="12">
        <v>210</v>
      </c>
      <c r="C7668" s="12">
        <v>120</v>
      </c>
      <c r="D7668" s="12" t="s">
        <v>1166</v>
      </c>
      <c r="E7668" s="12">
        <v>40</v>
      </c>
      <c r="F7668" s="73">
        <v>2</v>
      </c>
      <c r="G7668" s="21">
        <v>15</v>
      </c>
      <c r="H7668" s="12">
        <v>0</v>
      </c>
      <c r="I7668" s="12">
        <v>246</v>
      </c>
      <c r="J7668" s="12">
        <v>0</v>
      </c>
      <c r="K7668" s="12">
        <v>0</v>
      </c>
      <c r="L7668" s="12">
        <v>0</v>
      </c>
      <c r="M7668" s="12">
        <v>0</v>
      </c>
      <c r="N7668" s="12">
        <v>0</v>
      </c>
    </row>
    <row r="7670" spans="1:14">
      <c r="A7670" s="11" t="s">
        <v>1774</v>
      </c>
    </row>
    <row r="7671" spans="1:14">
      <c r="A7671" s="11" t="s">
        <v>1775</v>
      </c>
      <c r="B7671" s="12">
        <v>100</v>
      </c>
      <c r="C7671" s="12">
        <v>100</v>
      </c>
      <c r="D7671" s="12" t="s">
        <v>1753</v>
      </c>
      <c r="E7671" s="12">
        <v>250</v>
      </c>
      <c r="F7671" s="73">
        <v>30</v>
      </c>
      <c r="G7671" s="73">
        <v>60</v>
      </c>
      <c r="H7671" s="12">
        <v>0</v>
      </c>
      <c r="I7671" s="12">
        <v>246</v>
      </c>
      <c r="J7671" s="12">
        <v>0</v>
      </c>
      <c r="K7671" s="12">
        <v>0</v>
      </c>
      <c r="L7671" s="12">
        <v>0</v>
      </c>
      <c r="M7671" s="12">
        <v>0</v>
      </c>
      <c r="N7671" s="12">
        <v>0</v>
      </c>
    </row>
    <row r="7672" spans="1:14">
      <c r="A7672" s="11" t="s">
        <v>1775</v>
      </c>
      <c r="B7672" s="12">
        <v>100</v>
      </c>
      <c r="C7672" s="12">
        <v>100</v>
      </c>
      <c r="D7672" s="12" t="s">
        <v>1159</v>
      </c>
      <c r="E7672" s="12">
        <v>250</v>
      </c>
      <c r="F7672" s="73">
        <v>2</v>
      </c>
      <c r="G7672" s="73">
        <v>60</v>
      </c>
      <c r="H7672" s="12">
        <v>0</v>
      </c>
      <c r="I7672" s="12">
        <v>246</v>
      </c>
      <c r="J7672" s="12">
        <v>0</v>
      </c>
      <c r="K7672" s="12">
        <v>0</v>
      </c>
      <c r="L7672" s="12">
        <v>0</v>
      </c>
      <c r="M7672" s="12">
        <v>0</v>
      </c>
      <c r="N7672" s="12">
        <v>0</v>
      </c>
    </row>
    <row r="7673" spans="1:14">
      <c r="A7673" s="11" t="s">
        <v>1775</v>
      </c>
      <c r="B7673" s="12">
        <v>100</v>
      </c>
      <c r="C7673" s="12">
        <v>100</v>
      </c>
      <c r="D7673" s="12" t="s">
        <v>1160</v>
      </c>
      <c r="E7673" s="12">
        <v>250</v>
      </c>
      <c r="F7673" s="73">
        <v>10</v>
      </c>
      <c r="G7673" s="73">
        <v>60</v>
      </c>
      <c r="H7673" s="12">
        <v>0</v>
      </c>
      <c r="I7673" s="12">
        <v>246</v>
      </c>
      <c r="J7673" s="12">
        <v>0</v>
      </c>
      <c r="K7673" s="12">
        <v>0</v>
      </c>
      <c r="L7673" s="12">
        <v>0</v>
      </c>
      <c r="M7673" s="12">
        <v>0</v>
      </c>
      <c r="N7673" s="12">
        <v>0</v>
      </c>
    </row>
    <row r="7674" spans="1:14">
      <c r="A7674" s="11" t="s">
        <v>1775</v>
      </c>
      <c r="B7674" s="12">
        <v>100</v>
      </c>
      <c r="C7674" s="12">
        <v>100</v>
      </c>
      <c r="D7674" s="12" t="s">
        <v>1161</v>
      </c>
      <c r="E7674" s="12">
        <v>250</v>
      </c>
      <c r="F7674" s="73">
        <v>30</v>
      </c>
      <c r="G7674" s="73">
        <v>60</v>
      </c>
      <c r="H7674" s="12">
        <v>0</v>
      </c>
      <c r="I7674" s="12">
        <v>246</v>
      </c>
      <c r="J7674" s="12">
        <v>0</v>
      </c>
      <c r="K7674" s="12">
        <v>0</v>
      </c>
      <c r="L7674" s="12">
        <v>0</v>
      </c>
      <c r="M7674" s="12">
        <v>0</v>
      </c>
      <c r="N7674" s="12">
        <v>0</v>
      </c>
    </row>
    <row r="7675" spans="1:14">
      <c r="A7675" s="11" t="s">
        <v>1775</v>
      </c>
      <c r="B7675" s="12">
        <v>100</v>
      </c>
      <c r="C7675" s="12">
        <v>100</v>
      </c>
      <c r="D7675" s="12" t="s">
        <v>1162</v>
      </c>
      <c r="E7675" s="12">
        <v>250</v>
      </c>
      <c r="F7675" s="73">
        <v>2</v>
      </c>
      <c r="G7675" s="73">
        <v>60</v>
      </c>
      <c r="H7675" s="12">
        <v>0</v>
      </c>
      <c r="I7675" s="12">
        <v>246</v>
      </c>
      <c r="J7675" s="12">
        <v>0</v>
      </c>
      <c r="K7675" s="12">
        <v>0</v>
      </c>
      <c r="L7675" s="12">
        <v>0</v>
      </c>
      <c r="M7675" s="12">
        <v>0</v>
      </c>
      <c r="N7675" s="12">
        <v>0</v>
      </c>
    </row>
    <row r="7676" spans="1:14">
      <c r="A7676" s="11" t="s">
        <v>1775</v>
      </c>
      <c r="B7676" s="12">
        <v>100</v>
      </c>
      <c r="C7676" s="12">
        <v>100</v>
      </c>
      <c r="D7676" s="12" t="s">
        <v>1163</v>
      </c>
      <c r="E7676" s="12">
        <v>250</v>
      </c>
      <c r="F7676" s="73">
        <v>10</v>
      </c>
      <c r="G7676" s="73">
        <v>60</v>
      </c>
      <c r="H7676" s="12">
        <v>0</v>
      </c>
      <c r="I7676" s="12">
        <v>246</v>
      </c>
      <c r="J7676" s="12">
        <v>0</v>
      </c>
      <c r="K7676" s="12">
        <v>0</v>
      </c>
      <c r="L7676" s="12">
        <v>0</v>
      </c>
      <c r="M7676" s="12">
        <v>0</v>
      </c>
      <c r="N7676" s="12">
        <v>0</v>
      </c>
    </row>
    <row r="7677" spans="1:14">
      <c r="A7677" s="11" t="s">
        <v>1775</v>
      </c>
      <c r="B7677" s="12">
        <v>100</v>
      </c>
      <c r="C7677" s="12">
        <v>100</v>
      </c>
      <c r="D7677" s="12" t="s">
        <v>1164</v>
      </c>
      <c r="E7677" s="12">
        <v>250</v>
      </c>
      <c r="F7677" s="73">
        <v>30</v>
      </c>
      <c r="G7677" s="73">
        <v>60</v>
      </c>
      <c r="H7677" s="12">
        <v>0</v>
      </c>
      <c r="I7677" s="12">
        <v>246</v>
      </c>
      <c r="J7677" s="12">
        <v>0</v>
      </c>
      <c r="K7677" s="12">
        <v>0</v>
      </c>
      <c r="L7677" s="12">
        <v>0</v>
      </c>
      <c r="M7677" s="12">
        <v>0</v>
      </c>
      <c r="N7677" s="12">
        <v>0</v>
      </c>
    </row>
    <row r="7678" spans="1:14">
      <c r="A7678" s="11" t="s">
        <v>1775</v>
      </c>
      <c r="B7678" s="12">
        <v>100</v>
      </c>
      <c r="C7678" s="12">
        <v>100</v>
      </c>
      <c r="D7678" s="12" t="s">
        <v>1165</v>
      </c>
      <c r="E7678" s="12">
        <v>250</v>
      </c>
      <c r="F7678" s="73">
        <v>2</v>
      </c>
      <c r="G7678" s="73">
        <v>60</v>
      </c>
      <c r="H7678" s="12">
        <v>0</v>
      </c>
      <c r="I7678" s="12">
        <v>246</v>
      </c>
      <c r="J7678" s="12">
        <v>0</v>
      </c>
      <c r="K7678" s="12">
        <v>0</v>
      </c>
      <c r="L7678" s="12">
        <v>0</v>
      </c>
      <c r="M7678" s="12">
        <v>0</v>
      </c>
      <c r="N7678" s="12">
        <v>0</v>
      </c>
    </row>
    <row r="7679" spans="1:14">
      <c r="A7679" s="11" t="s">
        <v>1775</v>
      </c>
      <c r="B7679" s="12">
        <v>100</v>
      </c>
      <c r="C7679" s="12">
        <v>100</v>
      </c>
      <c r="D7679" s="12" t="s">
        <v>1166</v>
      </c>
      <c r="E7679" s="12">
        <v>250</v>
      </c>
      <c r="F7679" s="73">
        <v>10</v>
      </c>
      <c r="G7679" s="73">
        <v>60</v>
      </c>
      <c r="H7679" s="12">
        <v>0</v>
      </c>
      <c r="I7679" s="12">
        <v>246</v>
      </c>
      <c r="J7679" s="12">
        <v>0</v>
      </c>
      <c r="K7679" s="12">
        <v>0</v>
      </c>
      <c r="L7679" s="12">
        <v>0</v>
      </c>
      <c r="M7679" s="12">
        <v>0</v>
      </c>
      <c r="N7679" s="12">
        <v>0</v>
      </c>
    </row>
    <row r="7681" spans="1:14">
      <c r="A7681" s="11" t="s">
        <v>1775</v>
      </c>
      <c r="B7681" s="12">
        <v>32</v>
      </c>
      <c r="C7681" s="12">
        <v>88</v>
      </c>
      <c r="D7681" s="12" t="s">
        <v>1753</v>
      </c>
      <c r="E7681" s="12">
        <v>20</v>
      </c>
      <c r="F7681" s="73">
        <v>5</v>
      </c>
      <c r="G7681" s="21">
        <v>15</v>
      </c>
      <c r="H7681" s="12">
        <v>0</v>
      </c>
      <c r="I7681" s="12">
        <v>246</v>
      </c>
      <c r="J7681" s="12">
        <v>0</v>
      </c>
      <c r="K7681" s="12">
        <v>0</v>
      </c>
      <c r="L7681" s="12">
        <v>0</v>
      </c>
      <c r="M7681" s="12">
        <v>0</v>
      </c>
      <c r="N7681" s="12">
        <v>0</v>
      </c>
    </row>
    <row r="7682" spans="1:14">
      <c r="A7682" s="11" t="s">
        <v>1775</v>
      </c>
      <c r="B7682" s="12">
        <v>32</v>
      </c>
      <c r="C7682" s="12">
        <v>88</v>
      </c>
      <c r="D7682" s="12" t="s">
        <v>1161</v>
      </c>
      <c r="E7682" s="12">
        <v>20</v>
      </c>
      <c r="F7682" s="73">
        <v>5</v>
      </c>
      <c r="G7682" s="21">
        <v>15</v>
      </c>
      <c r="H7682" s="12">
        <v>0</v>
      </c>
      <c r="I7682" s="12">
        <v>246</v>
      </c>
      <c r="J7682" s="12">
        <v>0</v>
      </c>
      <c r="K7682" s="12">
        <v>0</v>
      </c>
      <c r="L7682" s="12">
        <v>0</v>
      </c>
      <c r="M7682" s="12">
        <v>0</v>
      </c>
      <c r="N7682" s="12">
        <v>0</v>
      </c>
    </row>
    <row r="7683" spans="1:14">
      <c r="A7683" s="11" t="s">
        <v>1775</v>
      </c>
      <c r="B7683" s="12">
        <v>32</v>
      </c>
      <c r="C7683" s="12">
        <v>88</v>
      </c>
      <c r="D7683" s="12" t="s">
        <v>1164</v>
      </c>
      <c r="E7683" s="12">
        <v>20</v>
      </c>
      <c r="F7683" s="73">
        <v>5</v>
      </c>
      <c r="G7683" s="21">
        <v>15</v>
      </c>
      <c r="H7683" s="12">
        <v>0</v>
      </c>
      <c r="I7683" s="12">
        <v>246</v>
      </c>
      <c r="J7683" s="12">
        <v>0</v>
      </c>
      <c r="K7683" s="12">
        <v>0</v>
      </c>
      <c r="L7683" s="12">
        <v>0</v>
      </c>
      <c r="M7683" s="12">
        <v>0</v>
      </c>
      <c r="N7683" s="12">
        <v>0</v>
      </c>
    </row>
    <row r="7684" spans="1:14">
      <c r="A7684" s="11" t="s">
        <v>1775</v>
      </c>
      <c r="B7684" s="12">
        <v>32</v>
      </c>
      <c r="C7684" s="12">
        <v>88</v>
      </c>
      <c r="D7684" s="12" t="s">
        <v>1160</v>
      </c>
      <c r="E7684" s="12">
        <v>20</v>
      </c>
      <c r="F7684" s="73">
        <v>1</v>
      </c>
      <c r="G7684" s="21">
        <v>15</v>
      </c>
      <c r="H7684" s="12">
        <v>0</v>
      </c>
      <c r="I7684" s="12">
        <v>246</v>
      </c>
      <c r="J7684" s="12">
        <v>0</v>
      </c>
      <c r="K7684" s="12">
        <v>0</v>
      </c>
      <c r="L7684" s="12">
        <v>0</v>
      </c>
      <c r="M7684" s="12">
        <v>0</v>
      </c>
      <c r="N7684" s="12">
        <v>0</v>
      </c>
    </row>
    <row r="7685" spans="1:14">
      <c r="A7685" s="11" t="s">
        <v>1775</v>
      </c>
      <c r="B7685" s="12">
        <v>32</v>
      </c>
      <c r="C7685" s="12">
        <v>88</v>
      </c>
      <c r="D7685" s="12" t="s">
        <v>1163</v>
      </c>
      <c r="E7685" s="12">
        <v>20</v>
      </c>
      <c r="F7685" s="73">
        <v>1</v>
      </c>
      <c r="G7685" s="21">
        <v>15</v>
      </c>
      <c r="H7685" s="12">
        <v>0</v>
      </c>
      <c r="I7685" s="12">
        <v>246</v>
      </c>
      <c r="J7685" s="12">
        <v>0</v>
      </c>
      <c r="K7685" s="12">
        <v>0</v>
      </c>
      <c r="L7685" s="12">
        <v>0</v>
      </c>
      <c r="M7685" s="12">
        <v>0</v>
      </c>
      <c r="N7685" s="12">
        <v>0</v>
      </c>
    </row>
    <row r="7686" spans="1:14">
      <c r="A7686" s="11" t="s">
        <v>1775</v>
      </c>
      <c r="B7686" s="12">
        <v>32</v>
      </c>
      <c r="C7686" s="12">
        <v>88</v>
      </c>
      <c r="D7686" s="12" t="s">
        <v>1166</v>
      </c>
      <c r="E7686" s="12">
        <v>20</v>
      </c>
      <c r="F7686" s="73">
        <v>1</v>
      </c>
      <c r="G7686" s="21">
        <v>15</v>
      </c>
      <c r="H7686" s="12">
        <v>0</v>
      </c>
      <c r="I7686" s="12">
        <v>246</v>
      </c>
      <c r="J7686" s="12">
        <v>0</v>
      </c>
      <c r="K7686" s="12">
        <v>0</v>
      </c>
      <c r="L7686" s="12">
        <v>0</v>
      </c>
      <c r="M7686" s="12">
        <v>0</v>
      </c>
      <c r="N7686" s="12">
        <v>0</v>
      </c>
    </row>
    <row r="7687" spans="1:14">
      <c r="A7687" s="11" t="s">
        <v>1775</v>
      </c>
      <c r="B7687" s="12">
        <v>30</v>
      </c>
      <c r="C7687" s="12">
        <v>125</v>
      </c>
      <c r="D7687" s="12" t="s">
        <v>1753</v>
      </c>
      <c r="E7687" s="12">
        <v>20</v>
      </c>
      <c r="F7687" s="73">
        <v>5</v>
      </c>
      <c r="G7687" s="21">
        <v>15</v>
      </c>
      <c r="H7687" s="12">
        <v>0</v>
      </c>
      <c r="I7687" s="12">
        <v>246</v>
      </c>
      <c r="J7687" s="12">
        <v>0</v>
      </c>
      <c r="K7687" s="12">
        <v>0</v>
      </c>
      <c r="L7687" s="12">
        <v>0</v>
      </c>
      <c r="M7687" s="12">
        <v>0</v>
      </c>
      <c r="N7687" s="12">
        <v>0</v>
      </c>
    </row>
    <row r="7688" spans="1:14">
      <c r="A7688" s="11" t="s">
        <v>1775</v>
      </c>
      <c r="B7688" s="12">
        <v>30</v>
      </c>
      <c r="C7688" s="12">
        <v>125</v>
      </c>
      <c r="D7688" s="12" t="s">
        <v>1161</v>
      </c>
      <c r="E7688" s="12">
        <v>20</v>
      </c>
      <c r="F7688" s="73">
        <v>5</v>
      </c>
      <c r="G7688" s="21">
        <v>15</v>
      </c>
      <c r="H7688" s="12">
        <v>0</v>
      </c>
      <c r="I7688" s="12">
        <v>246</v>
      </c>
      <c r="J7688" s="12">
        <v>0</v>
      </c>
      <c r="K7688" s="12">
        <v>0</v>
      </c>
      <c r="L7688" s="12">
        <v>0</v>
      </c>
      <c r="M7688" s="12">
        <v>0</v>
      </c>
      <c r="N7688" s="12">
        <v>0</v>
      </c>
    </row>
    <row r="7689" spans="1:14">
      <c r="A7689" s="11" t="s">
        <v>1775</v>
      </c>
      <c r="B7689" s="12">
        <v>30</v>
      </c>
      <c r="C7689" s="12">
        <v>125</v>
      </c>
      <c r="D7689" s="12" t="s">
        <v>1164</v>
      </c>
      <c r="E7689" s="12">
        <v>20</v>
      </c>
      <c r="F7689" s="73">
        <v>5</v>
      </c>
      <c r="G7689" s="21">
        <v>15</v>
      </c>
      <c r="H7689" s="12">
        <v>0</v>
      </c>
      <c r="I7689" s="12">
        <v>246</v>
      </c>
      <c r="J7689" s="12">
        <v>0</v>
      </c>
      <c r="K7689" s="12">
        <v>0</v>
      </c>
      <c r="L7689" s="12">
        <v>0</v>
      </c>
      <c r="M7689" s="12">
        <v>0</v>
      </c>
      <c r="N7689" s="12">
        <v>0</v>
      </c>
    </row>
    <row r="7690" spans="1:14">
      <c r="A7690" s="11" t="s">
        <v>1775</v>
      </c>
      <c r="B7690" s="12">
        <v>30</v>
      </c>
      <c r="C7690" s="12">
        <v>125</v>
      </c>
      <c r="D7690" s="12" t="s">
        <v>1160</v>
      </c>
      <c r="E7690" s="12">
        <v>20</v>
      </c>
      <c r="F7690" s="73">
        <v>1</v>
      </c>
      <c r="G7690" s="21">
        <v>15</v>
      </c>
      <c r="H7690" s="12">
        <v>0</v>
      </c>
      <c r="I7690" s="12">
        <v>246</v>
      </c>
      <c r="J7690" s="12">
        <v>0</v>
      </c>
      <c r="K7690" s="12">
        <v>0</v>
      </c>
      <c r="L7690" s="12">
        <v>0</v>
      </c>
      <c r="M7690" s="12">
        <v>0</v>
      </c>
      <c r="N7690" s="12">
        <v>0</v>
      </c>
    </row>
    <row r="7691" spans="1:14">
      <c r="A7691" s="11" t="s">
        <v>1775</v>
      </c>
      <c r="B7691" s="12">
        <v>30</v>
      </c>
      <c r="C7691" s="12">
        <v>125</v>
      </c>
      <c r="D7691" s="12" t="s">
        <v>1163</v>
      </c>
      <c r="E7691" s="12">
        <v>20</v>
      </c>
      <c r="F7691" s="73">
        <v>1</v>
      </c>
      <c r="G7691" s="21">
        <v>15</v>
      </c>
      <c r="H7691" s="12">
        <v>0</v>
      </c>
      <c r="I7691" s="12">
        <v>246</v>
      </c>
      <c r="J7691" s="12">
        <v>0</v>
      </c>
      <c r="K7691" s="12">
        <v>0</v>
      </c>
      <c r="L7691" s="12">
        <v>0</v>
      </c>
      <c r="M7691" s="12">
        <v>0</v>
      </c>
      <c r="N7691" s="12">
        <v>0</v>
      </c>
    </row>
    <row r="7692" spans="1:14">
      <c r="A7692" s="11" t="s">
        <v>1775</v>
      </c>
      <c r="B7692" s="12">
        <v>30</v>
      </c>
      <c r="C7692" s="12">
        <v>125</v>
      </c>
      <c r="D7692" s="12" t="s">
        <v>1166</v>
      </c>
      <c r="E7692" s="12">
        <v>20</v>
      </c>
      <c r="F7692" s="73">
        <v>1</v>
      </c>
      <c r="G7692" s="21">
        <v>15</v>
      </c>
      <c r="H7692" s="12">
        <v>0</v>
      </c>
      <c r="I7692" s="12">
        <v>246</v>
      </c>
      <c r="J7692" s="12">
        <v>0</v>
      </c>
      <c r="K7692" s="12">
        <v>0</v>
      </c>
      <c r="L7692" s="12">
        <v>0</v>
      </c>
      <c r="M7692" s="12">
        <v>0</v>
      </c>
      <c r="N7692" s="12">
        <v>0</v>
      </c>
    </row>
    <row r="7693" spans="1:14">
      <c r="A7693" s="11" t="s">
        <v>1775</v>
      </c>
      <c r="B7693" s="12">
        <v>40</v>
      </c>
      <c r="C7693" s="12">
        <v>160</v>
      </c>
      <c r="D7693" s="12" t="s">
        <v>1753</v>
      </c>
      <c r="E7693" s="12">
        <v>20</v>
      </c>
      <c r="F7693" s="73">
        <v>5</v>
      </c>
      <c r="G7693" s="21">
        <v>15</v>
      </c>
      <c r="H7693" s="12">
        <v>0</v>
      </c>
      <c r="I7693" s="12">
        <v>246</v>
      </c>
      <c r="J7693" s="12">
        <v>0</v>
      </c>
      <c r="K7693" s="12">
        <v>0</v>
      </c>
      <c r="L7693" s="12">
        <v>0</v>
      </c>
      <c r="M7693" s="12">
        <v>0</v>
      </c>
      <c r="N7693" s="12">
        <v>0</v>
      </c>
    </row>
    <row r="7694" spans="1:14">
      <c r="A7694" s="11" t="s">
        <v>1775</v>
      </c>
      <c r="B7694" s="12">
        <v>40</v>
      </c>
      <c r="C7694" s="12">
        <v>160</v>
      </c>
      <c r="D7694" s="12" t="s">
        <v>1161</v>
      </c>
      <c r="E7694" s="12">
        <v>20</v>
      </c>
      <c r="F7694" s="73">
        <v>5</v>
      </c>
      <c r="G7694" s="21">
        <v>15</v>
      </c>
      <c r="H7694" s="12">
        <v>0</v>
      </c>
      <c r="I7694" s="12">
        <v>246</v>
      </c>
      <c r="J7694" s="12">
        <v>0</v>
      </c>
      <c r="K7694" s="12">
        <v>0</v>
      </c>
      <c r="L7694" s="12">
        <v>0</v>
      </c>
      <c r="M7694" s="12">
        <v>0</v>
      </c>
      <c r="N7694" s="12">
        <v>0</v>
      </c>
    </row>
    <row r="7695" spans="1:14">
      <c r="A7695" s="11" t="s">
        <v>1775</v>
      </c>
      <c r="B7695" s="12">
        <v>40</v>
      </c>
      <c r="C7695" s="12">
        <v>160</v>
      </c>
      <c r="D7695" s="12" t="s">
        <v>1164</v>
      </c>
      <c r="E7695" s="12">
        <v>20</v>
      </c>
      <c r="F7695" s="73">
        <v>5</v>
      </c>
      <c r="G7695" s="21">
        <v>15</v>
      </c>
      <c r="H7695" s="12">
        <v>0</v>
      </c>
      <c r="I7695" s="12">
        <v>246</v>
      </c>
      <c r="J7695" s="12">
        <v>0</v>
      </c>
      <c r="K7695" s="12">
        <v>0</v>
      </c>
      <c r="L7695" s="12">
        <v>0</v>
      </c>
      <c r="M7695" s="12">
        <v>0</v>
      </c>
      <c r="N7695" s="12">
        <v>0</v>
      </c>
    </row>
    <row r="7696" spans="1:14">
      <c r="A7696" s="11" t="s">
        <v>1775</v>
      </c>
      <c r="B7696" s="12">
        <v>40</v>
      </c>
      <c r="C7696" s="12">
        <v>160</v>
      </c>
      <c r="D7696" s="12" t="s">
        <v>1160</v>
      </c>
      <c r="E7696" s="12">
        <v>20</v>
      </c>
      <c r="F7696" s="73">
        <v>1</v>
      </c>
      <c r="G7696" s="21">
        <v>15</v>
      </c>
      <c r="H7696" s="12">
        <v>0</v>
      </c>
      <c r="I7696" s="12">
        <v>246</v>
      </c>
      <c r="J7696" s="12">
        <v>0</v>
      </c>
      <c r="K7696" s="12">
        <v>0</v>
      </c>
      <c r="L7696" s="12">
        <v>0</v>
      </c>
      <c r="M7696" s="12">
        <v>0</v>
      </c>
      <c r="N7696" s="12">
        <v>0</v>
      </c>
    </row>
    <row r="7697" spans="1:14">
      <c r="A7697" s="11" t="s">
        <v>1775</v>
      </c>
      <c r="B7697" s="12">
        <v>40</v>
      </c>
      <c r="C7697" s="12">
        <v>160</v>
      </c>
      <c r="D7697" s="12" t="s">
        <v>1163</v>
      </c>
      <c r="E7697" s="12">
        <v>20</v>
      </c>
      <c r="F7697" s="73">
        <v>1</v>
      </c>
      <c r="G7697" s="21">
        <v>15</v>
      </c>
      <c r="H7697" s="12">
        <v>0</v>
      </c>
      <c r="I7697" s="12">
        <v>246</v>
      </c>
      <c r="J7697" s="12">
        <v>0</v>
      </c>
      <c r="K7697" s="12">
        <v>0</v>
      </c>
      <c r="L7697" s="12">
        <v>0</v>
      </c>
      <c r="M7697" s="12">
        <v>0</v>
      </c>
      <c r="N7697" s="12">
        <v>0</v>
      </c>
    </row>
    <row r="7698" spans="1:14">
      <c r="A7698" s="11" t="s">
        <v>1775</v>
      </c>
      <c r="B7698" s="12">
        <v>40</v>
      </c>
      <c r="C7698" s="12">
        <v>160</v>
      </c>
      <c r="D7698" s="12" t="s">
        <v>1166</v>
      </c>
      <c r="E7698" s="12">
        <v>20</v>
      </c>
      <c r="F7698" s="73">
        <v>1</v>
      </c>
      <c r="G7698" s="21">
        <v>15</v>
      </c>
      <c r="H7698" s="12">
        <v>0</v>
      </c>
      <c r="I7698" s="12">
        <v>246</v>
      </c>
      <c r="J7698" s="12">
        <v>0</v>
      </c>
      <c r="K7698" s="12">
        <v>0</v>
      </c>
      <c r="L7698" s="12">
        <v>0</v>
      </c>
      <c r="M7698" s="12">
        <v>0</v>
      </c>
      <c r="N7698" s="12">
        <v>0</v>
      </c>
    </row>
    <row r="7699" spans="1:14">
      <c r="A7699" s="11" t="s">
        <v>1775</v>
      </c>
      <c r="B7699" s="12">
        <v>100</v>
      </c>
      <c r="C7699" s="12">
        <v>130</v>
      </c>
      <c r="D7699" s="12" t="s">
        <v>1753</v>
      </c>
      <c r="E7699" s="12">
        <v>20</v>
      </c>
      <c r="F7699" s="73">
        <v>5</v>
      </c>
      <c r="G7699" s="21">
        <v>15</v>
      </c>
      <c r="H7699" s="12">
        <v>0</v>
      </c>
      <c r="I7699" s="12">
        <v>246</v>
      </c>
      <c r="J7699" s="12">
        <v>0</v>
      </c>
      <c r="K7699" s="12">
        <v>0</v>
      </c>
      <c r="L7699" s="12">
        <v>0</v>
      </c>
      <c r="M7699" s="12">
        <v>0</v>
      </c>
      <c r="N7699" s="12">
        <v>0</v>
      </c>
    </row>
    <row r="7700" spans="1:14">
      <c r="A7700" s="11" t="s">
        <v>1775</v>
      </c>
      <c r="B7700" s="12">
        <v>100</v>
      </c>
      <c r="C7700" s="12">
        <v>130</v>
      </c>
      <c r="D7700" s="12" t="s">
        <v>1161</v>
      </c>
      <c r="E7700" s="12">
        <v>20</v>
      </c>
      <c r="F7700" s="73">
        <v>5</v>
      </c>
      <c r="G7700" s="21">
        <v>15</v>
      </c>
      <c r="H7700" s="12">
        <v>0</v>
      </c>
      <c r="I7700" s="12">
        <v>246</v>
      </c>
      <c r="J7700" s="12">
        <v>0</v>
      </c>
      <c r="K7700" s="12">
        <v>0</v>
      </c>
      <c r="L7700" s="12">
        <v>0</v>
      </c>
      <c r="M7700" s="12">
        <v>0</v>
      </c>
      <c r="N7700" s="12">
        <v>0</v>
      </c>
    </row>
    <row r="7701" spans="1:14">
      <c r="A7701" s="11" t="s">
        <v>1775</v>
      </c>
      <c r="B7701" s="12">
        <v>100</v>
      </c>
      <c r="C7701" s="12">
        <v>130</v>
      </c>
      <c r="D7701" s="12" t="s">
        <v>1164</v>
      </c>
      <c r="E7701" s="12">
        <v>20</v>
      </c>
      <c r="F7701" s="73">
        <v>5</v>
      </c>
      <c r="G7701" s="21">
        <v>15</v>
      </c>
      <c r="H7701" s="12">
        <v>0</v>
      </c>
      <c r="I7701" s="12">
        <v>246</v>
      </c>
      <c r="J7701" s="12">
        <v>0</v>
      </c>
      <c r="K7701" s="12">
        <v>0</v>
      </c>
      <c r="L7701" s="12">
        <v>0</v>
      </c>
      <c r="M7701" s="12">
        <v>0</v>
      </c>
      <c r="N7701" s="12">
        <v>0</v>
      </c>
    </row>
    <row r="7702" spans="1:14">
      <c r="A7702" s="11" t="s">
        <v>1775</v>
      </c>
      <c r="B7702" s="12">
        <v>100</v>
      </c>
      <c r="C7702" s="12">
        <v>130</v>
      </c>
      <c r="D7702" s="12" t="s">
        <v>1160</v>
      </c>
      <c r="E7702" s="12">
        <v>20</v>
      </c>
      <c r="F7702" s="73">
        <v>1</v>
      </c>
      <c r="G7702" s="21">
        <v>15</v>
      </c>
      <c r="H7702" s="12">
        <v>0</v>
      </c>
      <c r="I7702" s="12">
        <v>246</v>
      </c>
      <c r="J7702" s="12">
        <v>0</v>
      </c>
      <c r="K7702" s="12">
        <v>0</v>
      </c>
      <c r="L7702" s="12">
        <v>0</v>
      </c>
      <c r="M7702" s="12">
        <v>0</v>
      </c>
      <c r="N7702" s="12">
        <v>0</v>
      </c>
    </row>
    <row r="7703" spans="1:14">
      <c r="A7703" s="11" t="s">
        <v>1775</v>
      </c>
      <c r="B7703" s="12">
        <v>100</v>
      </c>
      <c r="C7703" s="12">
        <v>130</v>
      </c>
      <c r="D7703" s="12" t="s">
        <v>1163</v>
      </c>
      <c r="E7703" s="12">
        <v>20</v>
      </c>
      <c r="F7703" s="73">
        <v>1</v>
      </c>
      <c r="G7703" s="21">
        <v>15</v>
      </c>
      <c r="H7703" s="12">
        <v>0</v>
      </c>
      <c r="I7703" s="12">
        <v>246</v>
      </c>
      <c r="J7703" s="12">
        <v>0</v>
      </c>
      <c r="K7703" s="12">
        <v>0</v>
      </c>
      <c r="L7703" s="12">
        <v>0</v>
      </c>
      <c r="M7703" s="12">
        <v>0</v>
      </c>
      <c r="N7703" s="12">
        <v>0</v>
      </c>
    </row>
    <row r="7704" spans="1:14">
      <c r="A7704" s="11" t="s">
        <v>1775</v>
      </c>
      <c r="B7704" s="12">
        <v>100</v>
      </c>
      <c r="C7704" s="12">
        <v>130</v>
      </c>
      <c r="D7704" s="12" t="s">
        <v>1166</v>
      </c>
      <c r="E7704" s="12">
        <v>20</v>
      </c>
      <c r="F7704" s="73">
        <v>1</v>
      </c>
      <c r="G7704" s="21">
        <v>15</v>
      </c>
      <c r="H7704" s="12">
        <v>0</v>
      </c>
      <c r="I7704" s="12">
        <v>246</v>
      </c>
      <c r="J7704" s="12">
        <v>0</v>
      </c>
      <c r="K7704" s="12">
        <v>0</v>
      </c>
      <c r="L7704" s="12">
        <v>0</v>
      </c>
      <c r="M7704" s="12">
        <v>0</v>
      </c>
      <c r="N7704" s="12">
        <v>0</v>
      </c>
    </row>
    <row r="7705" spans="1:14">
      <c r="A7705" s="11" t="s">
        <v>1775</v>
      </c>
      <c r="B7705" s="12">
        <v>110</v>
      </c>
      <c r="C7705" s="12">
        <v>90</v>
      </c>
      <c r="D7705" s="12" t="s">
        <v>1753</v>
      </c>
      <c r="E7705" s="12">
        <v>20</v>
      </c>
      <c r="F7705" s="73">
        <v>5</v>
      </c>
      <c r="G7705" s="21">
        <v>15</v>
      </c>
      <c r="H7705" s="12">
        <v>0</v>
      </c>
      <c r="I7705" s="12">
        <v>246</v>
      </c>
      <c r="J7705" s="12">
        <v>0</v>
      </c>
      <c r="K7705" s="12">
        <v>0</v>
      </c>
      <c r="L7705" s="12">
        <v>0</v>
      </c>
      <c r="M7705" s="12">
        <v>0</v>
      </c>
      <c r="N7705" s="12">
        <v>0</v>
      </c>
    </row>
    <row r="7706" spans="1:14">
      <c r="A7706" s="11" t="s">
        <v>1775</v>
      </c>
      <c r="B7706" s="12">
        <v>110</v>
      </c>
      <c r="C7706" s="12">
        <v>90</v>
      </c>
      <c r="D7706" s="12" t="s">
        <v>1161</v>
      </c>
      <c r="E7706" s="12">
        <v>20</v>
      </c>
      <c r="F7706" s="73">
        <v>5</v>
      </c>
      <c r="G7706" s="21">
        <v>15</v>
      </c>
      <c r="H7706" s="12">
        <v>0</v>
      </c>
      <c r="I7706" s="12">
        <v>246</v>
      </c>
      <c r="J7706" s="12">
        <v>0</v>
      </c>
      <c r="K7706" s="12">
        <v>0</v>
      </c>
      <c r="L7706" s="12">
        <v>0</v>
      </c>
      <c r="M7706" s="12">
        <v>0</v>
      </c>
      <c r="N7706" s="12">
        <v>0</v>
      </c>
    </row>
    <row r="7707" spans="1:14">
      <c r="A7707" s="11" t="s">
        <v>1775</v>
      </c>
      <c r="B7707" s="12">
        <v>110</v>
      </c>
      <c r="C7707" s="12">
        <v>90</v>
      </c>
      <c r="D7707" s="12" t="s">
        <v>1164</v>
      </c>
      <c r="E7707" s="12">
        <v>20</v>
      </c>
      <c r="F7707" s="73">
        <v>5</v>
      </c>
      <c r="G7707" s="21">
        <v>15</v>
      </c>
      <c r="H7707" s="12">
        <v>0</v>
      </c>
      <c r="I7707" s="12">
        <v>246</v>
      </c>
      <c r="J7707" s="12">
        <v>0</v>
      </c>
      <c r="K7707" s="12">
        <v>0</v>
      </c>
      <c r="L7707" s="12">
        <v>0</v>
      </c>
      <c r="M7707" s="12">
        <v>0</v>
      </c>
      <c r="N7707" s="12">
        <v>0</v>
      </c>
    </row>
    <row r="7708" spans="1:14">
      <c r="A7708" s="11" t="s">
        <v>1775</v>
      </c>
      <c r="B7708" s="12">
        <v>110</v>
      </c>
      <c r="C7708" s="12">
        <v>90</v>
      </c>
      <c r="D7708" s="12" t="s">
        <v>1160</v>
      </c>
      <c r="E7708" s="12">
        <v>20</v>
      </c>
      <c r="F7708" s="73">
        <v>1</v>
      </c>
      <c r="G7708" s="21">
        <v>15</v>
      </c>
      <c r="H7708" s="12">
        <v>0</v>
      </c>
      <c r="I7708" s="12">
        <v>246</v>
      </c>
      <c r="J7708" s="12">
        <v>0</v>
      </c>
      <c r="K7708" s="12">
        <v>0</v>
      </c>
      <c r="L7708" s="12">
        <v>0</v>
      </c>
      <c r="M7708" s="12">
        <v>0</v>
      </c>
      <c r="N7708" s="12">
        <v>0</v>
      </c>
    </row>
    <row r="7709" spans="1:14">
      <c r="A7709" s="11" t="s">
        <v>1775</v>
      </c>
      <c r="B7709" s="12">
        <v>110</v>
      </c>
      <c r="C7709" s="12">
        <v>90</v>
      </c>
      <c r="D7709" s="12" t="s">
        <v>1163</v>
      </c>
      <c r="E7709" s="12">
        <v>20</v>
      </c>
      <c r="F7709" s="73">
        <v>1</v>
      </c>
      <c r="G7709" s="21">
        <v>15</v>
      </c>
      <c r="H7709" s="12">
        <v>0</v>
      </c>
      <c r="I7709" s="12">
        <v>246</v>
      </c>
      <c r="J7709" s="12">
        <v>0</v>
      </c>
      <c r="K7709" s="12">
        <v>0</v>
      </c>
      <c r="L7709" s="12">
        <v>0</v>
      </c>
      <c r="M7709" s="12">
        <v>0</v>
      </c>
      <c r="N7709" s="12">
        <v>0</v>
      </c>
    </row>
    <row r="7710" spans="1:14">
      <c r="A7710" s="11" t="s">
        <v>1775</v>
      </c>
      <c r="B7710" s="12">
        <v>110</v>
      </c>
      <c r="C7710" s="12">
        <v>90</v>
      </c>
      <c r="D7710" s="12" t="s">
        <v>1166</v>
      </c>
      <c r="E7710" s="12">
        <v>20</v>
      </c>
      <c r="F7710" s="73">
        <v>1</v>
      </c>
      <c r="G7710" s="21">
        <v>15</v>
      </c>
      <c r="H7710" s="12">
        <v>0</v>
      </c>
      <c r="I7710" s="12">
        <v>246</v>
      </c>
      <c r="J7710" s="12">
        <v>0</v>
      </c>
      <c r="K7710" s="12">
        <v>0</v>
      </c>
      <c r="L7710" s="12">
        <v>0</v>
      </c>
      <c r="M7710" s="12">
        <v>0</v>
      </c>
      <c r="N7710" s="12">
        <v>0</v>
      </c>
    </row>
    <row r="7711" spans="1:14">
      <c r="A7711" s="11" t="s">
        <v>1775</v>
      </c>
      <c r="B7711" s="12">
        <v>110</v>
      </c>
      <c r="C7711" s="12">
        <v>90</v>
      </c>
      <c r="D7711" s="12" t="s">
        <v>1753</v>
      </c>
      <c r="E7711" s="12">
        <v>20</v>
      </c>
      <c r="F7711" s="73">
        <v>5</v>
      </c>
      <c r="G7711" s="21">
        <v>15</v>
      </c>
      <c r="H7711" s="12">
        <v>0</v>
      </c>
      <c r="I7711" s="12">
        <v>246</v>
      </c>
      <c r="J7711" s="12">
        <v>0</v>
      </c>
      <c r="K7711" s="12">
        <v>0</v>
      </c>
      <c r="L7711" s="12">
        <v>0</v>
      </c>
      <c r="M7711" s="12">
        <v>0</v>
      </c>
      <c r="N7711" s="12">
        <v>0</v>
      </c>
    </row>
    <row r="7712" spans="1:14">
      <c r="A7712" s="11" t="s">
        <v>1775</v>
      </c>
      <c r="B7712" s="12">
        <v>110</v>
      </c>
      <c r="C7712" s="12">
        <v>90</v>
      </c>
      <c r="D7712" s="12" t="s">
        <v>1161</v>
      </c>
      <c r="E7712" s="12">
        <v>20</v>
      </c>
      <c r="F7712" s="73">
        <v>5</v>
      </c>
      <c r="G7712" s="21">
        <v>15</v>
      </c>
      <c r="H7712" s="12">
        <v>0</v>
      </c>
      <c r="I7712" s="12">
        <v>246</v>
      </c>
      <c r="J7712" s="12">
        <v>0</v>
      </c>
      <c r="K7712" s="12">
        <v>0</v>
      </c>
      <c r="L7712" s="12">
        <v>0</v>
      </c>
      <c r="M7712" s="12">
        <v>0</v>
      </c>
      <c r="N7712" s="12">
        <v>0</v>
      </c>
    </row>
    <row r="7713" spans="1:14">
      <c r="A7713" s="11" t="s">
        <v>1775</v>
      </c>
      <c r="B7713" s="12">
        <v>110</v>
      </c>
      <c r="C7713" s="12">
        <v>90</v>
      </c>
      <c r="D7713" s="12" t="s">
        <v>1164</v>
      </c>
      <c r="E7713" s="12">
        <v>20</v>
      </c>
      <c r="F7713" s="73">
        <v>5</v>
      </c>
      <c r="G7713" s="21">
        <v>15</v>
      </c>
      <c r="H7713" s="12">
        <v>0</v>
      </c>
      <c r="I7713" s="12">
        <v>246</v>
      </c>
      <c r="J7713" s="12">
        <v>0</v>
      </c>
      <c r="K7713" s="12">
        <v>0</v>
      </c>
      <c r="L7713" s="12">
        <v>0</v>
      </c>
      <c r="M7713" s="12">
        <v>0</v>
      </c>
      <c r="N7713" s="12">
        <v>0</v>
      </c>
    </row>
    <row r="7714" spans="1:14">
      <c r="A7714" s="11" t="s">
        <v>1775</v>
      </c>
      <c r="B7714" s="12">
        <v>110</v>
      </c>
      <c r="C7714" s="12">
        <v>90</v>
      </c>
      <c r="D7714" s="12" t="s">
        <v>1160</v>
      </c>
      <c r="E7714" s="12">
        <v>20</v>
      </c>
      <c r="F7714" s="73">
        <v>1</v>
      </c>
      <c r="G7714" s="21">
        <v>15</v>
      </c>
      <c r="H7714" s="12">
        <v>0</v>
      </c>
      <c r="I7714" s="12">
        <v>246</v>
      </c>
      <c r="J7714" s="12">
        <v>0</v>
      </c>
      <c r="K7714" s="12">
        <v>0</v>
      </c>
      <c r="L7714" s="12">
        <v>0</v>
      </c>
      <c r="M7714" s="12">
        <v>0</v>
      </c>
      <c r="N7714" s="12">
        <v>0</v>
      </c>
    </row>
    <row r="7715" spans="1:14">
      <c r="A7715" s="11" t="s">
        <v>1775</v>
      </c>
      <c r="B7715" s="12">
        <v>110</v>
      </c>
      <c r="C7715" s="12">
        <v>90</v>
      </c>
      <c r="D7715" s="12" t="s">
        <v>1163</v>
      </c>
      <c r="E7715" s="12">
        <v>20</v>
      </c>
      <c r="F7715" s="73">
        <v>1</v>
      </c>
      <c r="G7715" s="21">
        <v>15</v>
      </c>
      <c r="H7715" s="12">
        <v>0</v>
      </c>
      <c r="I7715" s="12">
        <v>246</v>
      </c>
      <c r="J7715" s="12">
        <v>0</v>
      </c>
      <c r="K7715" s="12">
        <v>0</v>
      </c>
      <c r="L7715" s="12">
        <v>0</v>
      </c>
      <c r="M7715" s="12">
        <v>0</v>
      </c>
      <c r="N7715" s="12">
        <v>0</v>
      </c>
    </row>
    <row r="7716" spans="1:14">
      <c r="A7716" s="11" t="s">
        <v>1775</v>
      </c>
      <c r="B7716" s="12">
        <v>110</v>
      </c>
      <c r="C7716" s="12">
        <v>90</v>
      </c>
      <c r="D7716" s="12" t="s">
        <v>1166</v>
      </c>
      <c r="E7716" s="12">
        <v>20</v>
      </c>
      <c r="F7716" s="73">
        <v>1</v>
      </c>
      <c r="G7716" s="21">
        <v>15</v>
      </c>
      <c r="H7716" s="12">
        <v>0</v>
      </c>
      <c r="I7716" s="12">
        <v>246</v>
      </c>
      <c r="J7716" s="12">
        <v>0</v>
      </c>
      <c r="K7716" s="12">
        <v>0</v>
      </c>
      <c r="L7716" s="12">
        <v>0</v>
      </c>
      <c r="M7716" s="12">
        <v>0</v>
      </c>
      <c r="N7716" s="12">
        <v>0</v>
      </c>
    </row>
    <row r="7717" spans="1:14">
      <c r="A7717" s="11" t="s">
        <v>1775</v>
      </c>
      <c r="B7717" s="12">
        <v>120</v>
      </c>
      <c r="C7717" s="12">
        <v>40</v>
      </c>
      <c r="D7717" s="12" t="s">
        <v>1753</v>
      </c>
      <c r="E7717" s="12">
        <v>20</v>
      </c>
      <c r="F7717" s="73">
        <v>5</v>
      </c>
      <c r="G7717" s="21">
        <v>15</v>
      </c>
      <c r="H7717" s="12">
        <v>0</v>
      </c>
      <c r="I7717" s="12">
        <v>246</v>
      </c>
      <c r="J7717" s="12">
        <v>0</v>
      </c>
      <c r="K7717" s="12">
        <v>0</v>
      </c>
      <c r="L7717" s="12">
        <v>0</v>
      </c>
      <c r="M7717" s="12">
        <v>0</v>
      </c>
      <c r="N7717" s="12">
        <v>0</v>
      </c>
    </row>
    <row r="7718" spans="1:14">
      <c r="A7718" s="11" t="s">
        <v>1775</v>
      </c>
      <c r="B7718" s="12">
        <v>120</v>
      </c>
      <c r="C7718" s="12">
        <v>40</v>
      </c>
      <c r="D7718" s="12" t="s">
        <v>1161</v>
      </c>
      <c r="E7718" s="12">
        <v>20</v>
      </c>
      <c r="F7718" s="73">
        <v>5</v>
      </c>
      <c r="G7718" s="21">
        <v>15</v>
      </c>
      <c r="H7718" s="12">
        <v>0</v>
      </c>
      <c r="I7718" s="12">
        <v>246</v>
      </c>
      <c r="J7718" s="12">
        <v>0</v>
      </c>
      <c r="K7718" s="12">
        <v>0</v>
      </c>
      <c r="L7718" s="12">
        <v>0</v>
      </c>
      <c r="M7718" s="12">
        <v>0</v>
      </c>
      <c r="N7718" s="12">
        <v>0</v>
      </c>
    </row>
    <row r="7719" spans="1:14">
      <c r="A7719" s="11" t="s">
        <v>1775</v>
      </c>
      <c r="B7719" s="12">
        <v>120</v>
      </c>
      <c r="C7719" s="12">
        <v>40</v>
      </c>
      <c r="D7719" s="12" t="s">
        <v>1164</v>
      </c>
      <c r="E7719" s="12">
        <v>20</v>
      </c>
      <c r="F7719" s="73">
        <v>5</v>
      </c>
      <c r="G7719" s="21">
        <v>15</v>
      </c>
      <c r="H7719" s="12">
        <v>0</v>
      </c>
      <c r="I7719" s="12">
        <v>246</v>
      </c>
      <c r="J7719" s="12">
        <v>0</v>
      </c>
      <c r="K7719" s="12">
        <v>0</v>
      </c>
      <c r="L7719" s="12">
        <v>0</v>
      </c>
      <c r="M7719" s="12">
        <v>0</v>
      </c>
      <c r="N7719" s="12">
        <v>0</v>
      </c>
    </row>
    <row r="7720" spans="1:14">
      <c r="A7720" s="11" t="s">
        <v>1775</v>
      </c>
      <c r="B7720" s="12">
        <v>120</v>
      </c>
      <c r="C7720" s="12">
        <v>40</v>
      </c>
      <c r="D7720" s="12" t="s">
        <v>1160</v>
      </c>
      <c r="E7720" s="12">
        <v>20</v>
      </c>
      <c r="F7720" s="73">
        <v>1</v>
      </c>
      <c r="G7720" s="21">
        <v>15</v>
      </c>
      <c r="H7720" s="12">
        <v>0</v>
      </c>
      <c r="I7720" s="12">
        <v>246</v>
      </c>
      <c r="J7720" s="12">
        <v>0</v>
      </c>
      <c r="K7720" s="12">
        <v>0</v>
      </c>
      <c r="L7720" s="12">
        <v>0</v>
      </c>
      <c r="M7720" s="12">
        <v>0</v>
      </c>
      <c r="N7720" s="12">
        <v>0</v>
      </c>
    </row>
    <row r="7721" spans="1:14">
      <c r="A7721" s="11" t="s">
        <v>1775</v>
      </c>
      <c r="B7721" s="12">
        <v>120</v>
      </c>
      <c r="C7721" s="12">
        <v>40</v>
      </c>
      <c r="D7721" s="12" t="s">
        <v>1163</v>
      </c>
      <c r="E7721" s="12">
        <v>20</v>
      </c>
      <c r="F7721" s="73">
        <v>1</v>
      </c>
      <c r="G7721" s="21">
        <v>15</v>
      </c>
      <c r="H7721" s="12">
        <v>0</v>
      </c>
      <c r="I7721" s="12">
        <v>246</v>
      </c>
      <c r="J7721" s="12">
        <v>0</v>
      </c>
      <c r="K7721" s="12">
        <v>0</v>
      </c>
      <c r="L7721" s="12">
        <v>0</v>
      </c>
      <c r="M7721" s="12">
        <v>0</v>
      </c>
      <c r="N7721" s="12">
        <v>0</v>
      </c>
    </row>
    <row r="7722" spans="1:14">
      <c r="A7722" s="11" t="s">
        <v>1775</v>
      </c>
      <c r="B7722" s="12">
        <v>120</v>
      </c>
      <c r="C7722" s="12">
        <v>40</v>
      </c>
      <c r="D7722" s="12" t="s">
        <v>1166</v>
      </c>
      <c r="E7722" s="12">
        <v>20</v>
      </c>
      <c r="F7722" s="73">
        <v>1</v>
      </c>
      <c r="G7722" s="21">
        <v>15</v>
      </c>
      <c r="H7722" s="12">
        <v>0</v>
      </c>
      <c r="I7722" s="12">
        <v>246</v>
      </c>
      <c r="J7722" s="12">
        <v>0</v>
      </c>
      <c r="K7722" s="12">
        <v>0</v>
      </c>
      <c r="L7722" s="12">
        <v>0</v>
      </c>
      <c r="M7722" s="12">
        <v>0</v>
      </c>
      <c r="N7722" s="12">
        <v>0</v>
      </c>
    </row>
    <row r="7723" spans="1:14">
      <c r="A7723" s="11" t="s">
        <v>1775</v>
      </c>
      <c r="B7723" s="12">
        <v>168</v>
      </c>
      <c r="C7723" s="12">
        <v>90</v>
      </c>
      <c r="D7723" s="12" t="s">
        <v>1753</v>
      </c>
      <c r="E7723" s="12">
        <v>20</v>
      </c>
      <c r="F7723" s="73">
        <v>5</v>
      </c>
      <c r="G7723" s="21">
        <v>15</v>
      </c>
      <c r="H7723" s="12">
        <v>0</v>
      </c>
      <c r="I7723" s="12">
        <v>246</v>
      </c>
      <c r="J7723" s="12">
        <v>0</v>
      </c>
      <c r="K7723" s="12">
        <v>0</v>
      </c>
      <c r="L7723" s="12">
        <v>0</v>
      </c>
      <c r="M7723" s="12">
        <v>0</v>
      </c>
      <c r="N7723" s="12">
        <v>0</v>
      </c>
    </row>
    <row r="7724" spans="1:14">
      <c r="A7724" s="11" t="s">
        <v>1775</v>
      </c>
      <c r="B7724" s="12">
        <v>168</v>
      </c>
      <c r="C7724" s="12">
        <v>90</v>
      </c>
      <c r="D7724" s="12" t="s">
        <v>1161</v>
      </c>
      <c r="E7724" s="12">
        <v>20</v>
      </c>
      <c r="F7724" s="73">
        <v>5</v>
      </c>
      <c r="G7724" s="21">
        <v>15</v>
      </c>
      <c r="H7724" s="12">
        <v>0</v>
      </c>
      <c r="I7724" s="12">
        <v>246</v>
      </c>
      <c r="J7724" s="12">
        <v>0</v>
      </c>
      <c r="K7724" s="12">
        <v>0</v>
      </c>
      <c r="L7724" s="12">
        <v>0</v>
      </c>
      <c r="M7724" s="12">
        <v>0</v>
      </c>
      <c r="N7724" s="12">
        <v>0</v>
      </c>
    </row>
    <row r="7725" spans="1:14">
      <c r="A7725" s="11" t="s">
        <v>1775</v>
      </c>
      <c r="B7725" s="12">
        <v>168</v>
      </c>
      <c r="C7725" s="12">
        <v>90</v>
      </c>
      <c r="D7725" s="12" t="s">
        <v>1164</v>
      </c>
      <c r="E7725" s="12">
        <v>20</v>
      </c>
      <c r="F7725" s="73">
        <v>5</v>
      </c>
      <c r="G7725" s="21">
        <v>15</v>
      </c>
      <c r="H7725" s="12">
        <v>0</v>
      </c>
      <c r="I7725" s="12">
        <v>246</v>
      </c>
      <c r="J7725" s="12">
        <v>0</v>
      </c>
      <c r="K7725" s="12">
        <v>0</v>
      </c>
      <c r="L7725" s="12">
        <v>0</v>
      </c>
      <c r="M7725" s="12">
        <v>0</v>
      </c>
      <c r="N7725" s="12">
        <v>0</v>
      </c>
    </row>
    <row r="7726" spans="1:14">
      <c r="A7726" s="11" t="s">
        <v>1775</v>
      </c>
      <c r="B7726" s="12">
        <v>168</v>
      </c>
      <c r="C7726" s="12">
        <v>90</v>
      </c>
      <c r="D7726" s="12" t="s">
        <v>1160</v>
      </c>
      <c r="E7726" s="12">
        <v>20</v>
      </c>
      <c r="F7726" s="73">
        <v>1</v>
      </c>
      <c r="G7726" s="21">
        <v>15</v>
      </c>
      <c r="H7726" s="12">
        <v>0</v>
      </c>
      <c r="I7726" s="12">
        <v>246</v>
      </c>
      <c r="J7726" s="12">
        <v>0</v>
      </c>
      <c r="K7726" s="12">
        <v>0</v>
      </c>
      <c r="L7726" s="12">
        <v>0</v>
      </c>
      <c r="M7726" s="12">
        <v>0</v>
      </c>
      <c r="N7726" s="12">
        <v>0</v>
      </c>
    </row>
    <row r="7727" spans="1:14">
      <c r="A7727" s="11" t="s">
        <v>1775</v>
      </c>
      <c r="B7727" s="12">
        <v>168</v>
      </c>
      <c r="C7727" s="12">
        <v>90</v>
      </c>
      <c r="D7727" s="12" t="s">
        <v>1163</v>
      </c>
      <c r="E7727" s="12">
        <v>20</v>
      </c>
      <c r="F7727" s="73">
        <v>1</v>
      </c>
      <c r="G7727" s="21">
        <v>15</v>
      </c>
      <c r="H7727" s="12">
        <v>0</v>
      </c>
      <c r="I7727" s="12">
        <v>246</v>
      </c>
      <c r="J7727" s="12">
        <v>0</v>
      </c>
      <c r="K7727" s="12">
        <v>0</v>
      </c>
      <c r="L7727" s="12">
        <v>0</v>
      </c>
      <c r="M7727" s="12">
        <v>0</v>
      </c>
      <c r="N7727" s="12">
        <v>0</v>
      </c>
    </row>
    <row r="7728" spans="1:14">
      <c r="A7728" s="11" t="s">
        <v>1775</v>
      </c>
      <c r="B7728" s="12">
        <v>168</v>
      </c>
      <c r="C7728" s="12">
        <v>90</v>
      </c>
      <c r="D7728" s="12" t="s">
        <v>1166</v>
      </c>
      <c r="E7728" s="12">
        <v>20</v>
      </c>
      <c r="F7728" s="73">
        <v>1</v>
      </c>
      <c r="G7728" s="21">
        <v>15</v>
      </c>
      <c r="H7728" s="12">
        <v>0</v>
      </c>
      <c r="I7728" s="12">
        <v>246</v>
      </c>
      <c r="J7728" s="12">
        <v>0</v>
      </c>
      <c r="K7728" s="12">
        <v>0</v>
      </c>
      <c r="L7728" s="12">
        <v>0</v>
      </c>
      <c r="M7728" s="12">
        <v>0</v>
      </c>
      <c r="N7728" s="12">
        <v>0</v>
      </c>
    </row>
    <row r="7729" spans="1:14">
      <c r="A7729" s="11" t="s">
        <v>1775</v>
      </c>
      <c r="B7729" s="12">
        <v>165</v>
      </c>
      <c r="C7729" s="12">
        <v>130</v>
      </c>
      <c r="D7729" s="12" t="s">
        <v>1753</v>
      </c>
      <c r="E7729" s="12">
        <v>20</v>
      </c>
      <c r="F7729" s="73">
        <v>5</v>
      </c>
      <c r="G7729" s="21">
        <v>15</v>
      </c>
      <c r="H7729" s="12">
        <v>0</v>
      </c>
      <c r="I7729" s="12">
        <v>246</v>
      </c>
      <c r="J7729" s="12">
        <v>0</v>
      </c>
      <c r="K7729" s="12">
        <v>0</v>
      </c>
      <c r="L7729" s="12">
        <v>0</v>
      </c>
      <c r="M7729" s="12">
        <v>0</v>
      </c>
      <c r="N7729" s="12">
        <v>0</v>
      </c>
    </row>
    <row r="7730" spans="1:14">
      <c r="A7730" s="11" t="s">
        <v>1775</v>
      </c>
      <c r="B7730" s="12">
        <v>165</v>
      </c>
      <c r="C7730" s="12">
        <v>130</v>
      </c>
      <c r="D7730" s="12" t="s">
        <v>1161</v>
      </c>
      <c r="E7730" s="12">
        <v>20</v>
      </c>
      <c r="F7730" s="73">
        <v>5</v>
      </c>
      <c r="G7730" s="21">
        <v>15</v>
      </c>
      <c r="H7730" s="12">
        <v>0</v>
      </c>
      <c r="I7730" s="12">
        <v>246</v>
      </c>
      <c r="J7730" s="12">
        <v>0</v>
      </c>
      <c r="K7730" s="12">
        <v>0</v>
      </c>
      <c r="L7730" s="12">
        <v>0</v>
      </c>
      <c r="M7730" s="12">
        <v>0</v>
      </c>
      <c r="N7730" s="12">
        <v>0</v>
      </c>
    </row>
    <row r="7731" spans="1:14">
      <c r="A7731" s="11" t="s">
        <v>1775</v>
      </c>
      <c r="B7731" s="12">
        <v>165</v>
      </c>
      <c r="C7731" s="12">
        <v>130</v>
      </c>
      <c r="D7731" s="12" t="s">
        <v>1164</v>
      </c>
      <c r="E7731" s="12">
        <v>20</v>
      </c>
      <c r="F7731" s="73">
        <v>5</v>
      </c>
      <c r="G7731" s="21">
        <v>15</v>
      </c>
      <c r="H7731" s="12">
        <v>0</v>
      </c>
      <c r="I7731" s="12">
        <v>246</v>
      </c>
      <c r="J7731" s="12">
        <v>0</v>
      </c>
      <c r="K7731" s="12">
        <v>0</v>
      </c>
      <c r="L7731" s="12">
        <v>0</v>
      </c>
      <c r="M7731" s="12">
        <v>0</v>
      </c>
      <c r="N7731" s="12">
        <v>0</v>
      </c>
    </row>
    <row r="7732" spans="1:14">
      <c r="A7732" s="11" t="s">
        <v>1775</v>
      </c>
      <c r="B7732" s="12">
        <v>165</v>
      </c>
      <c r="C7732" s="12">
        <v>130</v>
      </c>
      <c r="D7732" s="12" t="s">
        <v>1160</v>
      </c>
      <c r="E7732" s="12">
        <v>20</v>
      </c>
      <c r="F7732" s="73">
        <v>1</v>
      </c>
      <c r="G7732" s="21">
        <v>15</v>
      </c>
      <c r="H7732" s="12">
        <v>0</v>
      </c>
      <c r="I7732" s="12">
        <v>246</v>
      </c>
      <c r="J7732" s="12">
        <v>0</v>
      </c>
      <c r="K7732" s="12">
        <v>0</v>
      </c>
      <c r="L7732" s="12">
        <v>0</v>
      </c>
      <c r="M7732" s="12">
        <v>0</v>
      </c>
      <c r="N7732" s="12">
        <v>0</v>
      </c>
    </row>
    <row r="7733" spans="1:14">
      <c r="A7733" s="11" t="s">
        <v>1775</v>
      </c>
      <c r="B7733" s="12">
        <v>165</v>
      </c>
      <c r="C7733" s="12">
        <v>130</v>
      </c>
      <c r="D7733" s="12" t="s">
        <v>1163</v>
      </c>
      <c r="E7733" s="12">
        <v>20</v>
      </c>
      <c r="F7733" s="73">
        <v>1</v>
      </c>
      <c r="G7733" s="21">
        <v>15</v>
      </c>
      <c r="H7733" s="12">
        <v>0</v>
      </c>
      <c r="I7733" s="12">
        <v>246</v>
      </c>
      <c r="J7733" s="12">
        <v>0</v>
      </c>
      <c r="K7733" s="12">
        <v>0</v>
      </c>
      <c r="L7733" s="12">
        <v>0</v>
      </c>
      <c r="M7733" s="12">
        <v>0</v>
      </c>
      <c r="N7733" s="12">
        <v>0</v>
      </c>
    </row>
    <row r="7734" spans="1:14">
      <c r="A7734" s="11" t="s">
        <v>1775</v>
      </c>
      <c r="B7734" s="12">
        <v>165</v>
      </c>
      <c r="C7734" s="12">
        <v>130</v>
      </c>
      <c r="D7734" s="12" t="s">
        <v>1166</v>
      </c>
      <c r="E7734" s="12">
        <v>20</v>
      </c>
      <c r="F7734" s="73">
        <v>1</v>
      </c>
      <c r="G7734" s="21">
        <v>15</v>
      </c>
      <c r="H7734" s="12">
        <v>0</v>
      </c>
      <c r="I7734" s="12">
        <v>246</v>
      </c>
      <c r="J7734" s="12">
        <v>0</v>
      </c>
      <c r="K7734" s="12">
        <v>0</v>
      </c>
      <c r="L7734" s="12">
        <v>0</v>
      </c>
      <c r="M7734" s="12">
        <v>0</v>
      </c>
      <c r="N7734" s="12">
        <v>0</v>
      </c>
    </row>
    <row r="7736" spans="1:14">
      <c r="A7736" s="11" t="s">
        <v>1776</v>
      </c>
    </row>
    <row r="7737" spans="1:14">
      <c r="A7737" s="11" t="s">
        <v>1777</v>
      </c>
      <c r="B7737" s="12">
        <v>100</v>
      </c>
      <c r="C7737" s="12">
        <v>100</v>
      </c>
      <c r="D7737" s="12" t="s">
        <v>1753</v>
      </c>
      <c r="E7737" s="12">
        <v>250</v>
      </c>
      <c r="F7737" s="73">
        <v>30</v>
      </c>
      <c r="G7737" s="73">
        <v>60</v>
      </c>
      <c r="H7737" s="12">
        <v>0</v>
      </c>
      <c r="I7737" s="12">
        <v>246</v>
      </c>
      <c r="J7737" s="12">
        <v>0</v>
      </c>
      <c r="K7737" s="12">
        <v>0</v>
      </c>
      <c r="L7737" s="12">
        <v>0</v>
      </c>
      <c r="M7737" s="12">
        <v>0</v>
      </c>
      <c r="N7737" s="12">
        <v>0</v>
      </c>
    </row>
    <row r="7738" spans="1:14">
      <c r="A7738" s="11" t="s">
        <v>1777</v>
      </c>
      <c r="B7738" s="12">
        <v>100</v>
      </c>
      <c r="C7738" s="12">
        <v>100</v>
      </c>
      <c r="D7738" s="12" t="s">
        <v>1159</v>
      </c>
      <c r="E7738" s="12">
        <v>250</v>
      </c>
      <c r="F7738" s="73">
        <v>2</v>
      </c>
      <c r="G7738" s="73">
        <v>60</v>
      </c>
      <c r="H7738" s="12">
        <v>0</v>
      </c>
      <c r="I7738" s="12">
        <v>246</v>
      </c>
      <c r="J7738" s="12">
        <v>0</v>
      </c>
      <c r="K7738" s="12">
        <v>0</v>
      </c>
      <c r="L7738" s="12">
        <v>0</v>
      </c>
      <c r="M7738" s="12">
        <v>0</v>
      </c>
      <c r="N7738" s="12">
        <v>0</v>
      </c>
    </row>
    <row r="7739" spans="1:14">
      <c r="A7739" s="11" t="s">
        <v>1777</v>
      </c>
      <c r="B7739" s="12">
        <v>100</v>
      </c>
      <c r="C7739" s="12">
        <v>100</v>
      </c>
      <c r="D7739" s="12" t="s">
        <v>1160</v>
      </c>
      <c r="E7739" s="12">
        <v>250</v>
      </c>
      <c r="F7739" s="73">
        <v>10</v>
      </c>
      <c r="G7739" s="73">
        <v>60</v>
      </c>
      <c r="H7739" s="12">
        <v>0</v>
      </c>
      <c r="I7739" s="12">
        <v>246</v>
      </c>
      <c r="J7739" s="12">
        <v>0</v>
      </c>
      <c r="K7739" s="12">
        <v>0</v>
      </c>
      <c r="L7739" s="12">
        <v>0</v>
      </c>
      <c r="M7739" s="12">
        <v>0</v>
      </c>
      <c r="N7739" s="12">
        <v>0</v>
      </c>
    </row>
    <row r="7740" spans="1:14">
      <c r="A7740" s="11" t="s">
        <v>1777</v>
      </c>
      <c r="B7740" s="12">
        <v>100</v>
      </c>
      <c r="C7740" s="12">
        <v>100</v>
      </c>
      <c r="D7740" s="12" t="s">
        <v>1161</v>
      </c>
      <c r="E7740" s="12">
        <v>250</v>
      </c>
      <c r="F7740" s="73">
        <v>30</v>
      </c>
      <c r="G7740" s="73">
        <v>60</v>
      </c>
      <c r="H7740" s="12">
        <v>0</v>
      </c>
      <c r="I7740" s="12">
        <v>246</v>
      </c>
      <c r="J7740" s="12">
        <v>0</v>
      </c>
      <c r="K7740" s="12">
        <v>0</v>
      </c>
      <c r="L7740" s="12">
        <v>0</v>
      </c>
      <c r="M7740" s="12">
        <v>0</v>
      </c>
      <c r="N7740" s="12">
        <v>0</v>
      </c>
    </row>
    <row r="7741" spans="1:14">
      <c r="A7741" s="11" t="s">
        <v>1777</v>
      </c>
      <c r="B7741" s="12">
        <v>100</v>
      </c>
      <c r="C7741" s="12">
        <v>100</v>
      </c>
      <c r="D7741" s="12" t="s">
        <v>1162</v>
      </c>
      <c r="E7741" s="12">
        <v>250</v>
      </c>
      <c r="F7741" s="73">
        <v>2</v>
      </c>
      <c r="G7741" s="73">
        <v>60</v>
      </c>
      <c r="H7741" s="12">
        <v>0</v>
      </c>
      <c r="I7741" s="12">
        <v>246</v>
      </c>
      <c r="J7741" s="12">
        <v>0</v>
      </c>
      <c r="K7741" s="12">
        <v>0</v>
      </c>
      <c r="L7741" s="12">
        <v>0</v>
      </c>
      <c r="M7741" s="12">
        <v>0</v>
      </c>
      <c r="N7741" s="12">
        <v>0</v>
      </c>
    </row>
    <row r="7742" spans="1:14">
      <c r="A7742" s="11" t="s">
        <v>1777</v>
      </c>
      <c r="B7742" s="12">
        <v>100</v>
      </c>
      <c r="C7742" s="12">
        <v>100</v>
      </c>
      <c r="D7742" s="12" t="s">
        <v>1163</v>
      </c>
      <c r="E7742" s="12">
        <v>250</v>
      </c>
      <c r="F7742" s="73">
        <v>10</v>
      </c>
      <c r="G7742" s="73">
        <v>60</v>
      </c>
      <c r="H7742" s="12">
        <v>0</v>
      </c>
      <c r="I7742" s="12">
        <v>246</v>
      </c>
      <c r="J7742" s="12">
        <v>0</v>
      </c>
      <c r="K7742" s="12">
        <v>0</v>
      </c>
      <c r="L7742" s="12">
        <v>0</v>
      </c>
      <c r="M7742" s="12">
        <v>0</v>
      </c>
      <c r="N7742" s="12">
        <v>0</v>
      </c>
    </row>
    <row r="7743" spans="1:14">
      <c r="A7743" s="11" t="s">
        <v>1777</v>
      </c>
      <c r="B7743" s="12">
        <v>100</v>
      </c>
      <c r="C7743" s="12">
        <v>100</v>
      </c>
      <c r="D7743" s="12" t="s">
        <v>1750</v>
      </c>
      <c r="E7743" s="12">
        <v>250</v>
      </c>
      <c r="F7743" s="73">
        <v>30</v>
      </c>
      <c r="G7743" s="73">
        <v>60</v>
      </c>
      <c r="H7743" s="12">
        <v>0</v>
      </c>
      <c r="I7743" s="12">
        <v>246</v>
      </c>
      <c r="J7743" s="12">
        <v>0</v>
      </c>
      <c r="K7743" s="12">
        <v>0</v>
      </c>
      <c r="L7743" s="12">
        <v>0</v>
      </c>
      <c r="M7743" s="12">
        <v>0</v>
      </c>
      <c r="N7743" s="12">
        <v>0</v>
      </c>
    </row>
    <row r="7744" spans="1:14">
      <c r="A7744" s="11" t="s">
        <v>1777</v>
      </c>
      <c r="B7744" s="12">
        <v>100</v>
      </c>
      <c r="C7744" s="12">
        <v>100</v>
      </c>
      <c r="D7744" s="12" t="s">
        <v>1165</v>
      </c>
      <c r="E7744" s="12">
        <v>250</v>
      </c>
      <c r="F7744" s="73">
        <v>2</v>
      </c>
      <c r="G7744" s="73">
        <v>60</v>
      </c>
      <c r="H7744" s="12">
        <v>0</v>
      </c>
      <c r="I7744" s="12">
        <v>246</v>
      </c>
      <c r="J7744" s="12">
        <v>0</v>
      </c>
      <c r="K7744" s="12">
        <v>0</v>
      </c>
      <c r="L7744" s="12">
        <v>0</v>
      </c>
      <c r="M7744" s="12">
        <v>0</v>
      </c>
      <c r="N7744" s="12">
        <v>0</v>
      </c>
    </row>
    <row r="7745" spans="1:14">
      <c r="A7745" s="11" t="s">
        <v>1777</v>
      </c>
      <c r="B7745" s="12">
        <v>100</v>
      </c>
      <c r="C7745" s="12">
        <v>100</v>
      </c>
      <c r="D7745" s="12" t="s">
        <v>1166</v>
      </c>
      <c r="E7745" s="12">
        <v>250</v>
      </c>
      <c r="F7745" s="73">
        <v>10</v>
      </c>
      <c r="G7745" s="73">
        <v>60</v>
      </c>
      <c r="H7745" s="12">
        <v>0</v>
      </c>
      <c r="I7745" s="12">
        <v>246</v>
      </c>
      <c r="J7745" s="12">
        <v>0</v>
      </c>
      <c r="K7745" s="12">
        <v>0</v>
      </c>
      <c r="L7745" s="12">
        <v>0</v>
      </c>
      <c r="M7745" s="12">
        <v>0</v>
      </c>
      <c r="N7745" s="12">
        <v>0</v>
      </c>
    </row>
    <row r="7747" spans="1:14">
      <c r="A7747" s="11" t="s">
        <v>1777</v>
      </c>
      <c r="B7747" s="12">
        <v>30</v>
      </c>
      <c r="C7747" s="12">
        <v>160</v>
      </c>
      <c r="D7747" s="12" t="s">
        <v>1753</v>
      </c>
      <c r="E7747" s="12">
        <v>20</v>
      </c>
      <c r="F7747" s="73">
        <v>5</v>
      </c>
      <c r="G7747" s="21">
        <v>15</v>
      </c>
      <c r="H7747" s="12">
        <v>0</v>
      </c>
      <c r="I7747" s="12">
        <v>246</v>
      </c>
      <c r="J7747" s="12">
        <v>0</v>
      </c>
      <c r="K7747" s="12">
        <v>0</v>
      </c>
      <c r="L7747" s="12">
        <v>0</v>
      </c>
      <c r="M7747" s="12">
        <v>0</v>
      </c>
      <c r="N7747" s="12">
        <v>0</v>
      </c>
    </row>
    <row r="7748" spans="1:14">
      <c r="A7748" s="11" t="s">
        <v>1777</v>
      </c>
      <c r="B7748" s="12">
        <v>30</v>
      </c>
      <c r="C7748" s="12">
        <v>160</v>
      </c>
      <c r="D7748" s="12" t="s">
        <v>1161</v>
      </c>
      <c r="E7748" s="12">
        <v>20</v>
      </c>
      <c r="F7748" s="73">
        <v>5</v>
      </c>
      <c r="G7748" s="21">
        <v>15</v>
      </c>
      <c r="H7748" s="12">
        <v>0</v>
      </c>
      <c r="I7748" s="12">
        <v>246</v>
      </c>
      <c r="J7748" s="12">
        <v>0</v>
      </c>
      <c r="K7748" s="12">
        <v>0</v>
      </c>
      <c r="L7748" s="12">
        <v>0</v>
      </c>
      <c r="M7748" s="12">
        <v>0</v>
      </c>
      <c r="N7748" s="12">
        <v>0</v>
      </c>
    </row>
    <row r="7749" spans="1:14">
      <c r="A7749" s="11" t="s">
        <v>1777</v>
      </c>
      <c r="B7749" s="12">
        <v>30</v>
      </c>
      <c r="C7749" s="12">
        <v>160</v>
      </c>
      <c r="D7749" s="12" t="s">
        <v>1164</v>
      </c>
      <c r="E7749" s="12">
        <v>20</v>
      </c>
      <c r="F7749" s="73">
        <v>5</v>
      </c>
      <c r="G7749" s="21">
        <v>15</v>
      </c>
      <c r="H7749" s="12">
        <v>0</v>
      </c>
      <c r="I7749" s="12">
        <v>246</v>
      </c>
      <c r="J7749" s="12">
        <v>0</v>
      </c>
      <c r="K7749" s="12">
        <v>0</v>
      </c>
      <c r="L7749" s="12">
        <v>0</v>
      </c>
      <c r="M7749" s="12">
        <v>0</v>
      </c>
      <c r="N7749" s="12">
        <v>0</v>
      </c>
    </row>
    <row r="7750" spans="1:14">
      <c r="A7750" s="11" t="s">
        <v>1777</v>
      </c>
      <c r="B7750" s="12">
        <v>30</v>
      </c>
      <c r="C7750" s="12">
        <v>160</v>
      </c>
      <c r="D7750" s="12" t="s">
        <v>1160</v>
      </c>
      <c r="E7750" s="12">
        <v>20</v>
      </c>
      <c r="F7750" s="73">
        <v>1</v>
      </c>
      <c r="G7750" s="21">
        <v>15</v>
      </c>
      <c r="H7750" s="12">
        <v>0</v>
      </c>
      <c r="I7750" s="12">
        <v>246</v>
      </c>
      <c r="J7750" s="12">
        <v>0</v>
      </c>
      <c r="K7750" s="12">
        <v>0</v>
      </c>
      <c r="L7750" s="12">
        <v>0</v>
      </c>
      <c r="M7750" s="12">
        <v>0</v>
      </c>
      <c r="N7750" s="12">
        <v>0</v>
      </c>
    </row>
    <row r="7751" spans="1:14">
      <c r="A7751" s="11" t="s">
        <v>1777</v>
      </c>
      <c r="B7751" s="12">
        <v>30</v>
      </c>
      <c r="C7751" s="12">
        <v>160</v>
      </c>
      <c r="D7751" s="12" t="s">
        <v>1163</v>
      </c>
      <c r="E7751" s="12">
        <v>20</v>
      </c>
      <c r="F7751" s="73">
        <v>1</v>
      </c>
      <c r="G7751" s="21">
        <v>15</v>
      </c>
      <c r="H7751" s="12">
        <v>0</v>
      </c>
      <c r="I7751" s="12">
        <v>246</v>
      </c>
      <c r="J7751" s="12">
        <v>0</v>
      </c>
      <c r="K7751" s="12">
        <v>0</v>
      </c>
      <c r="L7751" s="12">
        <v>0</v>
      </c>
      <c r="M7751" s="12">
        <v>0</v>
      </c>
      <c r="N7751" s="12">
        <v>0</v>
      </c>
    </row>
    <row r="7752" spans="1:14">
      <c r="A7752" s="11" t="s">
        <v>1777</v>
      </c>
      <c r="B7752" s="12">
        <v>30</v>
      </c>
      <c r="C7752" s="12">
        <v>160</v>
      </c>
      <c r="D7752" s="12" t="s">
        <v>1166</v>
      </c>
      <c r="E7752" s="12">
        <v>20</v>
      </c>
      <c r="F7752" s="73">
        <v>1</v>
      </c>
      <c r="G7752" s="21">
        <v>15</v>
      </c>
      <c r="H7752" s="12">
        <v>0</v>
      </c>
      <c r="I7752" s="12">
        <v>246</v>
      </c>
      <c r="J7752" s="12">
        <v>0</v>
      </c>
      <c r="K7752" s="12">
        <v>0</v>
      </c>
      <c r="L7752" s="12">
        <v>0</v>
      </c>
      <c r="M7752" s="12">
        <v>0</v>
      </c>
      <c r="N7752" s="12">
        <v>0</v>
      </c>
    </row>
    <row r="7753" spans="1:14">
      <c r="A7753" s="11" t="s">
        <v>1777</v>
      </c>
      <c r="B7753" s="12">
        <v>30</v>
      </c>
      <c r="C7753" s="12">
        <v>120</v>
      </c>
      <c r="D7753" s="12" t="s">
        <v>1753</v>
      </c>
      <c r="E7753" s="12">
        <v>20</v>
      </c>
      <c r="F7753" s="73">
        <v>5</v>
      </c>
      <c r="G7753" s="21">
        <v>15</v>
      </c>
      <c r="H7753" s="12">
        <v>0</v>
      </c>
      <c r="I7753" s="12">
        <v>246</v>
      </c>
      <c r="J7753" s="12">
        <v>0</v>
      </c>
      <c r="K7753" s="12">
        <v>0</v>
      </c>
      <c r="L7753" s="12">
        <v>0</v>
      </c>
      <c r="M7753" s="12">
        <v>0</v>
      </c>
      <c r="N7753" s="12">
        <v>0</v>
      </c>
    </row>
    <row r="7754" spans="1:14">
      <c r="A7754" s="11" t="s">
        <v>1777</v>
      </c>
      <c r="B7754" s="12">
        <v>30</v>
      </c>
      <c r="C7754" s="12">
        <v>120</v>
      </c>
      <c r="D7754" s="12" t="s">
        <v>1161</v>
      </c>
      <c r="E7754" s="12">
        <v>20</v>
      </c>
      <c r="F7754" s="73">
        <v>5</v>
      </c>
      <c r="G7754" s="21">
        <v>15</v>
      </c>
      <c r="H7754" s="12">
        <v>0</v>
      </c>
      <c r="I7754" s="12">
        <v>246</v>
      </c>
      <c r="J7754" s="12">
        <v>0</v>
      </c>
      <c r="K7754" s="12">
        <v>0</v>
      </c>
      <c r="L7754" s="12">
        <v>0</v>
      </c>
      <c r="M7754" s="12">
        <v>0</v>
      </c>
      <c r="N7754" s="12">
        <v>0</v>
      </c>
    </row>
    <row r="7755" spans="1:14">
      <c r="A7755" s="11" t="s">
        <v>1777</v>
      </c>
      <c r="B7755" s="12">
        <v>30</v>
      </c>
      <c r="C7755" s="12">
        <v>120</v>
      </c>
      <c r="D7755" s="12" t="s">
        <v>1164</v>
      </c>
      <c r="E7755" s="12">
        <v>20</v>
      </c>
      <c r="F7755" s="73">
        <v>5</v>
      </c>
      <c r="G7755" s="21">
        <v>15</v>
      </c>
      <c r="H7755" s="12">
        <v>0</v>
      </c>
      <c r="I7755" s="12">
        <v>246</v>
      </c>
      <c r="J7755" s="12">
        <v>0</v>
      </c>
      <c r="K7755" s="12">
        <v>0</v>
      </c>
      <c r="L7755" s="12">
        <v>0</v>
      </c>
      <c r="M7755" s="12">
        <v>0</v>
      </c>
      <c r="N7755" s="12">
        <v>0</v>
      </c>
    </row>
    <row r="7756" spans="1:14">
      <c r="A7756" s="11" t="s">
        <v>1777</v>
      </c>
      <c r="B7756" s="12">
        <v>30</v>
      </c>
      <c r="C7756" s="12">
        <v>120</v>
      </c>
      <c r="D7756" s="12" t="s">
        <v>1160</v>
      </c>
      <c r="E7756" s="12">
        <v>20</v>
      </c>
      <c r="F7756" s="73">
        <v>1</v>
      </c>
      <c r="G7756" s="21">
        <v>15</v>
      </c>
      <c r="H7756" s="12">
        <v>0</v>
      </c>
      <c r="I7756" s="12">
        <v>246</v>
      </c>
      <c r="J7756" s="12">
        <v>0</v>
      </c>
      <c r="K7756" s="12">
        <v>0</v>
      </c>
      <c r="L7756" s="12">
        <v>0</v>
      </c>
      <c r="M7756" s="12">
        <v>0</v>
      </c>
      <c r="N7756" s="12">
        <v>0</v>
      </c>
    </row>
    <row r="7757" spans="1:14">
      <c r="A7757" s="11" t="s">
        <v>1777</v>
      </c>
      <c r="B7757" s="12">
        <v>30</v>
      </c>
      <c r="C7757" s="12">
        <v>120</v>
      </c>
      <c r="D7757" s="12" t="s">
        <v>1163</v>
      </c>
      <c r="E7757" s="12">
        <v>20</v>
      </c>
      <c r="F7757" s="73">
        <v>1</v>
      </c>
      <c r="G7757" s="21">
        <v>15</v>
      </c>
      <c r="H7757" s="12">
        <v>0</v>
      </c>
      <c r="I7757" s="12">
        <v>246</v>
      </c>
      <c r="J7757" s="12">
        <v>0</v>
      </c>
      <c r="K7757" s="12">
        <v>0</v>
      </c>
      <c r="L7757" s="12">
        <v>0</v>
      </c>
      <c r="M7757" s="12">
        <v>0</v>
      </c>
      <c r="N7757" s="12">
        <v>0</v>
      </c>
    </row>
    <row r="7758" spans="1:14">
      <c r="A7758" s="11" t="s">
        <v>1777</v>
      </c>
      <c r="B7758" s="12">
        <v>30</v>
      </c>
      <c r="C7758" s="12">
        <v>120</v>
      </c>
      <c r="D7758" s="12" t="s">
        <v>1166</v>
      </c>
      <c r="E7758" s="12">
        <v>20</v>
      </c>
      <c r="F7758" s="73">
        <v>1</v>
      </c>
      <c r="G7758" s="21">
        <v>15</v>
      </c>
      <c r="H7758" s="12">
        <v>0</v>
      </c>
      <c r="I7758" s="12">
        <v>246</v>
      </c>
      <c r="J7758" s="12">
        <v>0</v>
      </c>
      <c r="K7758" s="12">
        <v>0</v>
      </c>
      <c r="L7758" s="12">
        <v>0</v>
      </c>
      <c r="M7758" s="12">
        <v>0</v>
      </c>
      <c r="N7758" s="12">
        <v>0</v>
      </c>
    </row>
    <row r="7759" spans="1:14">
      <c r="A7759" s="11" t="s">
        <v>1777</v>
      </c>
      <c r="B7759" s="12">
        <v>110</v>
      </c>
      <c r="C7759" s="12">
        <v>140</v>
      </c>
      <c r="D7759" s="12" t="s">
        <v>1753</v>
      </c>
      <c r="E7759" s="12">
        <v>20</v>
      </c>
      <c r="F7759" s="73">
        <v>5</v>
      </c>
      <c r="G7759" s="21">
        <v>15</v>
      </c>
      <c r="H7759" s="12">
        <v>0</v>
      </c>
      <c r="I7759" s="12">
        <v>246</v>
      </c>
      <c r="J7759" s="12">
        <v>0</v>
      </c>
      <c r="K7759" s="12">
        <v>0</v>
      </c>
      <c r="L7759" s="12">
        <v>0</v>
      </c>
      <c r="M7759" s="12">
        <v>0</v>
      </c>
      <c r="N7759" s="12">
        <v>0</v>
      </c>
    </row>
    <row r="7760" spans="1:14">
      <c r="A7760" s="11" t="s">
        <v>1777</v>
      </c>
      <c r="B7760" s="12">
        <v>110</v>
      </c>
      <c r="C7760" s="12">
        <v>140</v>
      </c>
      <c r="D7760" s="12" t="s">
        <v>1161</v>
      </c>
      <c r="E7760" s="12">
        <v>20</v>
      </c>
      <c r="F7760" s="73">
        <v>5</v>
      </c>
      <c r="G7760" s="21">
        <v>15</v>
      </c>
      <c r="H7760" s="12">
        <v>0</v>
      </c>
      <c r="I7760" s="12">
        <v>246</v>
      </c>
      <c r="J7760" s="12">
        <v>0</v>
      </c>
      <c r="K7760" s="12">
        <v>0</v>
      </c>
      <c r="L7760" s="12">
        <v>0</v>
      </c>
      <c r="M7760" s="12">
        <v>0</v>
      </c>
      <c r="N7760" s="12">
        <v>0</v>
      </c>
    </row>
    <row r="7761" spans="1:14">
      <c r="A7761" s="11" t="s">
        <v>1777</v>
      </c>
      <c r="B7761" s="12">
        <v>110</v>
      </c>
      <c r="C7761" s="12">
        <v>140</v>
      </c>
      <c r="D7761" s="12" t="s">
        <v>1164</v>
      </c>
      <c r="E7761" s="12">
        <v>20</v>
      </c>
      <c r="F7761" s="73">
        <v>5</v>
      </c>
      <c r="G7761" s="21">
        <v>15</v>
      </c>
      <c r="H7761" s="12">
        <v>0</v>
      </c>
      <c r="I7761" s="12">
        <v>246</v>
      </c>
      <c r="J7761" s="12">
        <v>0</v>
      </c>
      <c r="K7761" s="12">
        <v>0</v>
      </c>
      <c r="L7761" s="12">
        <v>0</v>
      </c>
      <c r="M7761" s="12">
        <v>0</v>
      </c>
      <c r="N7761" s="12">
        <v>0</v>
      </c>
    </row>
    <row r="7762" spans="1:14">
      <c r="A7762" s="11" t="s">
        <v>1777</v>
      </c>
      <c r="B7762" s="12">
        <v>110</v>
      </c>
      <c r="C7762" s="12">
        <v>140</v>
      </c>
      <c r="D7762" s="12" t="s">
        <v>1160</v>
      </c>
      <c r="E7762" s="12">
        <v>20</v>
      </c>
      <c r="F7762" s="73">
        <v>1</v>
      </c>
      <c r="G7762" s="21">
        <v>15</v>
      </c>
      <c r="H7762" s="12">
        <v>0</v>
      </c>
      <c r="I7762" s="12">
        <v>246</v>
      </c>
      <c r="J7762" s="12">
        <v>0</v>
      </c>
      <c r="K7762" s="12">
        <v>0</v>
      </c>
      <c r="L7762" s="12">
        <v>0</v>
      </c>
      <c r="M7762" s="12">
        <v>0</v>
      </c>
      <c r="N7762" s="12">
        <v>0</v>
      </c>
    </row>
    <row r="7763" spans="1:14">
      <c r="A7763" s="11" t="s">
        <v>1777</v>
      </c>
      <c r="B7763" s="12">
        <v>110</v>
      </c>
      <c r="C7763" s="12">
        <v>140</v>
      </c>
      <c r="D7763" s="12" t="s">
        <v>1163</v>
      </c>
      <c r="E7763" s="12">
        <v>20</v>
      </c>
      <c r="F7763" s="73">
        <v>1</v>
      </c>
      <c r="G7763" s="21">
        <v>15</v>
      </c>
      <c r="H7763" s="12">
        <v>0</v>
      </c>
      <c r="I7763" s="12">
        <v>246</v>
      </c>
      <c r="J7763" s="12">
        <v>0</v>
      </c>
      <c r="K7763" s="12">
        <v>0</v>
      </c>
      <c r="L7763" s="12">
        <v>0</v>
      </c>
      <c r="M7763" s="12">
        <v>0</v>
      </c>
      <c r="N7763" s="12">
        <v>0</v>
      </c>
    </row>
    <row r="7764" spans="1:14">
      <c r="A7764" s="11" t="s">
        <v>1777</v>
      </c>
      <c r="B7764" s="12">
        <v>110</v>
      </c>
      <c r="C7764" s="12">
        <v>140</v>
      </c>
      <c r="D7764" s="12" t="s">
        <v>1166</v>
      </c>
      <c r="E7764" s="12">
        <v>20</v>
      </c>
      <c r="F7764" s="73">
        <v>1</v>
      </c>
      <c r="G7764" s="21">
        <v>15</v>
      </c>
      <c r="H7764" s="12">
        <v>0</v>
      </c>
      <c r="I7764" s="12">
        <v>246</v>
      </c>
      <c r="J7764" s="12">
        <v>0</v>
      </c>
      <c r="K7764" s="12">
        <v>0</v>
      </c>
      <c r="L7764" s="12">
        <v>0</v>
      </c>
      <c r="M7764" s="12">
        <v>0</v>
      </c>
      <c r="N7764" s="12">
        <v>0</v>
      </c>
    </row>
    <row r="7765" spans="1:14">
      <c r="A7765" s="11" t="s">
        <v>1777</v>
      </c>
      <c r="B7765" s="12">
        <v>160</v>
      </c>
      <c r="C7765" s="12">
        <v>160</v>
      </c>
      <c r="D7765" s="12" t="s">
        <v>1753</v>
      </c>
      <c r="E7765" s="12">
        <v>20</v>
      </c>
      <c r="F7765" s="73">
        <v>5</v>
      </c>
      <c r="G7765" s="21">
        <v>15</v>
      </c>
      <c r="H7765" s="12">
        <v>0</v>
      </c>
      <c r="I7765" s="12">
        <v>246</v>
      </c>
      <c r="J7765" s="12">
        <v>0</v>
      </c>
      <c r="K7765" s="12">
        <v>0</v>
      </c>
      <c r="L7765" s="12">
        <v>0</v>
      </c>
      <c r="M7765" s="12">
        <v>0</v>
      </c>
      <c r="N7765" s="12">
        <v>0</v>
      </c>
    </row>
    <row r="7766" spans="1:14">
      <c r="A7766" s="11" t="s">
        <v>1777</v>
      </c>
      <c r="B7766" s="12">
        <v>160</v>
      </c>
      <c r="C7766" s="12">
        <v>160</v>
      </c>
      <c r="D7766" s="12" t="s">
        <v>1161</v>
      </c>
      <c r="E7766" s="12">
        <v>20</v>
      </c>
      <c r="F7766" s="73">
        <v>5</v>
      </c>
      <c r="G7766" s="21">
        <v>15</v>
      </c>
      <c r="H7766" s="12">
        <v>0</v>
      </c>
      <c r="I7766" s="12">
        <v>246</v>
      </c>
      <c r="J7766" s="12">
        <v>0</v>
      </c>
      <c r="K7766" s="12">
        <v>0</v>
      </c>
      <c r="L7766" s="12">
        <v>0</v>
      </c>
      <c r="M7766" s="12">
        <v>0</v>
      </c>
      <c r="N7766" s="12">
        <v>0</v>
      </c>
    </row>
    <row r="7767" spans="1:14">
      <c r="A7767" s="11" t="s">
        <v>1777</v>
      </c>
      <c r="B7767" s="12">
        <v>160</v>
      </c>
      <c r="C7767" s="12">
        <v>160</v>
      </c>
      <c r="D7767" s="12" t="s">
        <v>1164</v>
      </c>
      <c r="E7767" s="12">
        <v>20</v>
      </c>
      <c r="F7767" s="73">
        <v>5</v>
      </c>
      <c r="G7767" s="21">
        <v>15</v>
      </c>
      <c r="H7767" s="12">
        <v>0</v>
      </c>
      <c r="I7767" s="12">
        <v>246</v>
      </c>
      <c r="J7767" s="12">
        <v>0</v>
      </c>
      <c r="K7767" s="12">
        <v>0</v>
      </c>
      <c r="L7767" s="12">
        <v>0</v>
      </c>
      <c r="M7767" s="12">
        <v>0</v>
      </c>
      <c r="N7767" s="12">
        <v>0</v>
      </c>
    </row>
    <row r="7768" spans="1:14">
      <c r="A7768" s="11" t="s">
        <v>1777</v>
      </c>
      <c r="B7768" s="12">
        <v>160</v>
      </c>
      <c r="C7768" s="12">
        <v>160</v>
      </c>
      <c r="D7768" s="12" t="s">
        <v>1160</v>
      </c>
      <c r="E7768" s="12">
        <v>20</v>
      </c>
      <c r="F7768" s="73">
        <v>1</v>
      </c>
      <c r="G7768" s="21">
        <v>15</v>
      </c>
      <c r="H7768" s="12">
        <v>0</v>
      </c>
      <c r="I7768" s="12">
        <v>246</v>
      </c>
      <c r="J7768" s="12">
        <v>0</v>
      </c>
      <c r="K7768" s="12">
        <v>0</v>
      </c>
      <c r="L7768" s="12">
        <v>0</v>
      </c>
      <c r="M7768" s="12">
        <v>0</v>
      </c>
      <c r="N7768" s="12">
        <v>0</v>
      </c>
    </row>
    <row r="7769" spans="1:14">
      <c r="A7769" s="11" t="s">
        <v>1777</v>
      </c>
      <c r="B7769" s="12">
        <v>160</v>
      </c>
      <c r="C7769" s="12">
        <v>160</v>
      </c>
      <c r="D7769" s="12" t="s">
        <v>1163</v>
      </c>
      <c r="E7769" s="12">
        <v>20</v>
      </c>
      <c r="F7769" s="73">
        <v>1</v>
      </c>
      <c r="G7769" s="21">
        <v>15</v>
      </c>
      <c r="H7769" s="12">
        <v>0</v>
      </c>
      <c r="I7769" s="12">
        <v>246</v>
      </c>
      <c r="J7769" s="12">
        <v>0</v>
      </c>
      <c r="K7769" s="12">
        <v>0</v>
      </c>
      <c r="L7769" s="12">
        <v>0</v>
      </c>
      <c r="M7769" s="12">
        <v>0</v>
      </c>
      <c r="N7769" s="12">
        <v>0</v>
      </c>
    </row>
    <row r="7770" spans="1:14">
      <c r="A7770" s="11" t="s">
        <v>1777</v>
      </c>
      <c r="B7770" s="12">
        <v>160</v>
      </c>
      <c r="C7770" s="12">
        <v>160</v>
      </c>
      <c r="D7770" s="12" t="s">
        <v>1166</v>
      </c>
      <c r="E7770" s="12">
        <v>20</v>
      </c>
      <c r="F7770" s="73">
        <v>1</v>
      </c>
      <c r="G7770" s="21">
        <v>15</v>
      </c>
      <c r="H7770" s="12">
        <v>0</v>
      </c>
      <c r="I7770" s="12">
        <v>246</v>
      </c>
      <c r="J7770" s="12">
        <v>0</v>
      </c>
      <c r="K7770" s="12">
        <v>0</v>
      </c>
      <c r="L7770" s="12">
        <v>0</v>
      </c>
      <c r="M7770" s="12">
        <v>0</v>
      </c>
      <c r="N7770" s="12">
        <v>0</v>
      </c>
    </row>
    <row r="7771" spans="1:14">
      <c r="A7771" s="11" t="s">
        <v>1777</v>
      </c>
      <c r="B7771" s="12">
        <v>170</v>
      </c>
      <c r="C7771" s="12">
        <v>140</v>
      </c>
      <c r="D7771" s="12" t="s">
        <v>1753</v>
      </c>
      <c r="E7771" s="12">
        <v>20</v>
      </c>
      <c r="F7771" s="73">
        <v>5</v>
      </c>
      <c r="G7771" s="21">
        <v>15</v>
      </c>
      <c r="H7771" s="12">
        <v>0</v>
      </c>
      <c r="I7771" s="12">
        <v>246</v>
      </c>
      <c r="J7771" s="12">
        <v>0</v>
      </c>
      <c r="K7771" s="12">
        <v>0</v>
      </c>
      <c r="L7771" s="12">
        <v>0</v>
      </c>
      <c r="M7771" s="12">
        <v>0</v>
      </c>
      <c r="N7771" s="12">
        <v>0</v>
      </c>
    </row>
    <row r="7772" spans="1:14">
      <c r="A7772" s="11" t="s">
        <v>1777</v>
      </c>
      <c r="B7772" s="12">
        <v>170</v>
      </c>
      <c r="C7772" s="12">
        <v>140</v>
      </c>
      <c r="D7772" s="12" t="s">
        <v>1161</v>
      </c>
      <c r="E7772" s="12">
        <v>20</v>
      </c>
      <c r="F7772" s="73">
        <v>5</v>
      </c>
      <c r="G7772" s="21">
        <v>15</v>
      </c>
      <c r="H7772" s="12">
        <v>0</v>
      </c>
      <c r="I7772" s="12">
        <v>246</v>
      </c>
      <c r="J7772" s="12">
        <v>0</v>
      </c>
      <c r="K7772" s="12">
        <v>0</v>
      </c>
      <c r="L7772" s="12">
        <v>0</v>
      </c>
      <c r="M7772" s="12">
        <v>0</v>
      </c>
      <c r="N7772" s="12">
        <v>0</v>
      </c>
    </row>
    <row r="7773" spans="1:14">
      <c r="A7773" s="11" t="s">
        <v>1777</v>
      </c>
      <c r="B7773" s="12">
        <v>170</v>
      </c>
      <c r="C7773" s="12">
        <v>140</v>
      </c>
      <c r="D7773" s="12" t="s">
        <v>1164</v>
      </c>
      <c r="E7773" s="12">
        <v>20</v>
      </c>
      <c r="F7773" s="73">
        <v>5</v>
      </c>
      <c r="G7773" s="21">
        <v>15</v>
      </c>
      <c r="H7773" s="12">
        <v>0</v>
      </c>
      <c r="I7773" s="12">
        <v>246</v>
      </c>
      <c r="J7773" s="12">
        <v>0</v>
      </c>
      <c r="K7773" s="12">
        <v>0</v>
      </c>
      <c r="L7773" s="12">
        <v>0</v>
      </c>
      <c r="M7773" s="12">
        <v>0</v>
      </c>
      <c r="N7773" s="12">
        <v>0</v>
      </c>
    </row>
    <row r="7774" spans="1:14">
      <c r="A7774" s="11" t="s">
        <v>1777</v>
      </c>
      <c r="B7774" s="12">
        <v>170</v>
      </c>
      <c r="C7774" s="12">
        <v>140</v>
      </c>
      <c r="D7774" s="12" t="s">
        <v>1160</v>
      </c>
      <c r="E7774" s="12">
        <v>20</v>
      </c>
      <c r="F7774" s="73">
        <v>1</v>
      </c>
      <c r="G7774" s="21">
        <v>15</v>
      </c>
      <c r="H7774" s="12">
        <v>0</v>
      </c>
      <c r="I7774" s="12">
        <v>246</v>
      </c>
      <c r="J7774" s="12">
        <v>0</v>
      </c>
      <c r="K7774" s="12">
        <v>0</v>
      </c>
      <c r="L7774" s="12">
        <v>0</v>
      </c>
      <c r="M7774" s="12">
        <v>0</v>
      </c>
      <c r="N7774" s="12">
        <v>0</v>
      </c>
    </row>
    <row r="7775" spans="1:14">
      <c r="A7775" s="11" t="s">
        <v>1777</v>
      </c>
      <c r="B7775" s="12">
        <v>170</v>
      </c>
      <c r="C7775" s="12">
        <v>140</v>
      </c>
      <c r="D7775" s="12" t="s">
        <v>1163</v>
      </c>
      <c r="E7775" s="12">
        <v>20</v>
      </c>
      <c r="F7775" s="73">
        <v>1</v>
      </c>
      <c r="G7775" s="21">
        <v>15</v>
      </c>
      <c r="H7775" s="12">
        <v>0</v>
      </c>
      <c r="I7775" s="12">
        <v>246</v>
      </c>
      <c r="J7775" s="12">
        <v>0</v>
      </c>
      <c r="K7775" s="12">
        <v>0</v>
      </c>
      <c r="L7775" s="12">
        <v>0</v>
      </c>
      <c r="M7775" s="12">
        <v>0</v>
      </c>
      <c r="N7775" s="12">
        <v>0</v>
      </c>
    </row>
    <row r="7776" spans="1:14">
      <c r="A7776" s="11" t="s">
        <v>1777</v>
      </c>
      <c r="B7776" s="12">
        <v>170</v>
      </c>
      <c r="C7776" s="12">
        <v>140</v>
      </c>
      <c r="D7776" s="12" t="s">
        <v>1166</v>
      </c>
      <c r="E7776" s="12">
        <v>20</v>
      </c>
      <c r="F7776" s="73">
        <v>1</v>
      </c>
      <c r="G7776" s="21">
        <v>15</v>
      </c>
      <c r="H7776" s="12">
        <v>0</v>
      </c>
      <c r="I7776" s="12">
        <v>246</v>
      </c>
      <c r="J7776" s="12">
        <v>0</v>
      </c>
      <c r="K7776" s="12">
        <v>0</v>
      </c>
      <c r="L7776" s="12">
        <v>0</v>
      </c>
      <c r="M7776" s="12">
        <v>0</v>
      </c>
      <c r="N7776" s="12">
        <v>0</v>
      </c>
    </row>
    <row r="7777" spans="1:14">
      <c r="A7777" s="11" t="s">
        <v>1777</v>
      </c>
      <c r="B7777" s="12">
        <v>170</v>
      </c>
      <c r="C7777" s="12">
        <v>110</v>
      </c>
      <c r="D7777" s="12" t="s">
        <v>1753</v>
      </c>
      <c r="E7777" s="12">
        <v>20</v>
      </c>
      <c r="F7777" s="73">
        <v>5</v>
      </c>
      <c r="G7777" s="21">
        <v>15</v>
      </c>
      <c r="H7777" s="12">
        <v>0</v>
      </c>
      <c r="I7777" s="12">
        <v>246</v>
      </c>
      <c r="J7777" s="12">
        <v>0</v>
      </c>
      <c r="K7777" s="12">
        <v>0</v>
      </c>
      <c r="L7777" s="12">
        <v>0</v>
      </c>
      <c r="M7777" s="12">
        <v>0</v>
      </c>
      <c r="N7777" s="12">
        <v>0</v>
      </c>
    </row>
    <row r="7778" spans="1:14">
      <c r="A7778" s="11" t="s">
        <v>1777</v>
      </c>
      <c r="B7778" s="12">
        <v>170</v>
      </c>
      <c r="C7778" s="12">
        <v>110</v>
      </c>
      <c r="D7778" s="12" t="s">
        <v>1161</v>
      </c>
      <c r="E7778" s="12">
        <v>20</v>
      </c>
      <c r="F7778" s="73">
        <v>5</v>
      </c>
      <c r="G7778" s="21">
        <v>15</v>
      </c>
      <c r="H7778" s="12">
        <v>0</v>
      </c>
      <c r="I7778" s="12">
        <v>246</v>
      </c>
      <c r="J7778" s="12">
        <v>0</v>
      </c>
      <c r="K7778" s="12">
        <v>0</v>
      </c>
      <c r="L7778" s="12">
        <v>0</v>
      </c>
      <c r="M7778" s="12">
        <v>0</v>
      </c>
      <c r="N7778" s="12">
        <v>0</v>
      </c>
    </row>
    <row r="7779" spans="1:14">
      <c r="A7779" s="11" t="s">
        <v>1777</v>
      </c>
      <c r="B7779" s="12">
        <v>170</v>
      </c>
      <c r="C7779" s="12">
        <v>110</v>
      </c>
      <c r="D7779" s="12" t="s">
        <v>1164</v>
      </c>
      <c r="E7779" s="12">
        <v>20</v>
      </c>
      <c r="F7779" s="73">
        <v>5</v>
      </c>
      <c r="G7779" s="21">
        <v>15</v>
      </c>
      <c r="H7779" s="12">
        <v>0</v>
      </c>
      <c r="I7779" s="12">
        <v>246</v>
      </c>
      <c r="J7779" s="12">
        <v>0</v>
      </c>
      <c r="K7779" s="12">
        <v>0</v>
      </c>
      <c r="L7779" s="12">
        <v>0</v>
      </c>
      <c r="M7779" s="12">
        <v>0</v>
      </c>
      <c r="N7779" s="12">
        <v>0</v>
      </c>
    </row>
    <row r="7780" spans="1:14">
      <c r="A7780" s="11" t="s">
        <v>1777</v>
      </c>
      <c r="B7780" s="12">
        <v>170</v>
      </c>
      <c r="C7780" s="12">
        <v>110</v>
      </c>
      <c r="D7780" s="12" t="s">
        <v>1160</v>
      </c>
      <c r="E7780" s="12">
        <v>20</v>
      </c>
      <c r="F7780" s="73">
        <v>1</v>
      </c>
      <c r="G7780" s="21">
        <v>15</v>
      </c>
      <c r="H7780" s="12">
        <v>0</v>
      </c>
      <c r="I7780" s="12">
        <v>246</v>
      </c>
      <c r="J7780" s="12">
        <v>0</v>
      </c>
      <c r="K7780" s="12">
        <v>0</v>
      </c>
      <c r="L7780" s="12">
        <v>0</v>
      </c>
      <c r="M7780" s="12">
        <v>0</v>
      </c>
      <c r="N7780" s="12">
        <v>0</v>
      </c>
    </row>
    <row r="7781" spans="1:14">
      <c r="A7781" s="11" t="s">
        <v>1777</v>
      </c>
      <c r="B7781" s="12">
        <v>170</v>
      </c>
      <c r="C7781" s="12">
        <v>110</v>
      </c>
      <c r="D7781" s="12" t="s">
        <v>1163</v>
      </c>
      <c r="E7781" s="12">
        <v>20</v>
      </c>
      <c r="F7781" s="73">
        <v>1</v>
      </c>
      <c r="G7781" s="21">
        <v>15</v>
      </c>
      <c r="H7781" s="12">
        <v>0</v>
      </c>
      <c r="I7781" s="12">
        <v>246</v>
      </c>
      <c r="J7781" s="12">
        <v>0</v>
      </c>
      <c r="K7781" s="12">
        <v>0</v>
      </c>
      <c r="L7781" s="12">
        <v>0</v>
      </c>
      <c r="M7781" s="12">
        <v>0</v>
      </c>
      <c r="N7781" s="12">
        <v>0</v>
      </c>
    </row>
    <row r="7782" spans="1:14">
      <c r="A7782" s="11" t="s">
        <v>1777</v>
      </c>
      <c r="B7782" s="12">
        <v>170</v>
      </c>
      <c r="C7782" s="12">
        <v>110</v>
      </c>
      <c r="D7782" s="12" t="s">
        <v>1166</v>
      </c>
      <c r="E7782" s="12">
        <v>20</v>
      </c>
      <c r="F7782" s="73">
        <v>1</v>
      </c>
      <c r="G7782" s="21">
        <v>15</v>
      </c>
      <c r="H7782" s="12">
        <v>0</v>
      </c>
      <c r="I7782" s="12">
        <v>246</v>
      </c>
      <c r="J7782" s="12">
        <v>0</v>
      </c>
      <c r="K7782" s="12">
        <v>0</v>
      </c>
      <c r="L7782" s="12">
        <v>0</v>
      </c>
      <c r="M7782" s="12">
        <v>0</v>
      </c>
      <c r="N7782" s="12">
        <v>0</v>
      </c>
    </row>
    <row r="7783" spans="1:14">
      <c r="A7783" s="11" t="s">
        <v>1777</v>
      </c>
      <c r="B7783" s="12">
        <v>160</v>
      </c>
      <c r="C7783" s="12">
        <v>60</v>
      </c>
      <c r="D7783" s="12" t="s">
        <v>1753</v>
      </c>
      <c r="E7783" s="12">
        <v>20</v>
      </c>
      <c r="F7783" s="73">
        <v>5</v>
      </c>
      <c r="G7783" s="21">
        <v>15</v>
      </c>
      <c r="H7783" s="12">
        <v>0</v>
      </c>
      <c r="I7783" s="12">
        <v>246</v>
      </c>
      <c r="J7783" s="12">
        <v>0</v>
      </c>
      <c r="K7783" s="12">
        <v>0</v>
      </c>
      <c r="L7783" s="12">
        <v>0</v>
      </c>
      <c r="M7783" s="12">
        <v>0</v>
      </c>
      <c r="N7783" s="12">
        <v>0</v>
      </c>
    </row>
    <row r="7784" spans="1:14">
      <c r="A7784" s="11" t="s">
        <v>1777</v>
      </c>
      <c r="B7784" s="12">
        <v>160</v>
      </c>
      <c r="C7784" s="12">
        <v>60</v>
      </c>
      <c r="D7784" s="12" t="s">
        <v>1161</v>
      </c>
      <c r="E7784" s="12">
        <v>20</v>
      </c>
      <c r="F7784" s="73">
        <v>5</v>
      </c>
      <c r="G7784" s="21">
        <v>15</v>
      </c>
      <c r="H7784" s="12">
        <v>0</v>
      </c>
      <c r="I7784" s="12">
        <v>246</v>
      </c>
      <c r="J7784" s="12">
        <v>0</v>
      </c>
      <c r="K7784" s="12">
        <v>0</v>
      </c>
      <c r="L7784" s="12">
        <v>0</v>
      </c>
      <c r="M7784" s="12">
        <v>0</v>
      </c>
      <c r="N7784" s="12">
        <v>0</v>
      </c>
    </row>
    <row r="7785" spans="1:14">
      <c r="A7785" s="11" t="s">
        <v>1777</v>
      </c>
      <c r="B7785" s="12">
        <v>160</v>
      </c>
      <c r="C7785" s="12">
        <v>60</v>
      </c>
      <c r="D7785" s="12" t="s">
        <v>1164</v>
      </c>
      <c r="E7785" s="12">
        <v>20</v>
      </c>
      <c r="F7785" s="73">
        <v>5</v>
      </c>
      <c r="G7785" s="21">
        <v>15</v>
      </c>
      <c r="H7785" s="12">
        <v>0</v>
      </c>
      <c r="I7785" s="12">
        <v>246</v>
      </c>
      <c r="J7785" s="12">
        <v>0</v>
      </c>
      <c r="K7785" s="12">
        <v>0</v>
      </c>
      <c r="L7785" s="12">
        <v>0</v>
      </c>
      <c r="M7785" s="12">
        <v>0</v>
      </c>
      <c r="N7785" s="12">
        <v>0</v>
      </c>
    </row>
    <row r="7786" spans="1:14">
      <c r="A7786" s="11" t="s">
        <v>1777</v>
      </c>
      <c r="B7786" s="12">
        <v>160</v>
      </c>
      <c r="C7786" s="12">
        <v>60</v>
      </c>
      <c r="D7786" s="12" t="s">
        <v>1160</v>
      </c>
      <c r="E7786" s="12">
        <v>20</v>
      </c>
      <c r="F7786" s="73">
        <v>1</v>
      </c>
      <c r="G7786" s="21">
        <v>15</v>
      </c>
      <c r="H7786" s="12">
        <v>0</v>
      </c>
      <c r="I7786" s="12">
        <v>246</v>
      </c>
      <c r="J7786" s="12">
        <v>0</v>
      </c>
      <c r="K7786" s="12">
        <v>0</v>
      </c>
      <c r="L7786" s="12">
        <v>0</v>
      </c>
      <c r="M7786" s="12">
        <v>0</v>
      </c>
      <c r="N7786" s="12">
        <v>0</v>
      </c>
    </row>
    <row r="7787" spans="1:14">
      <c r="A7787" s="11" t="s">
        <v>1777</v>
      </c>
      <c r="B7787" s="12">
        <v>160</v>
      </c>
      <c r="C7787" s="12">
        <v>60</v>
      </c>
      <c r="D7787" s="12" t="s">
        <v>1163</v>
      </c>
      <c r="E7787" s="12">
        <v>20</v>
      </c>
      <c r="F7787" s="73">
        <v>1</v>
      </c>
      <c r="G7787" s="21">
        <v>15</v>
      </c>
      <c r="H7787" s="12">
        <v>0</v>
      </c>
      <c r="I7787" s="12">
        <v>246</v>
      </c>
      <c r="J7787" s="12">
        <v>0</v>
      </c>
      <c r="K7787" s="12">
        <v>0</v>
      </c>
      <c r="L7787" s="12">
        <v>0</v>
      </c>
      <c r="M7787" s="12">
        <v>0</v>
      </c>
      <c r="N7787" s="12">
        <v>0</v>
      </c>
    </row>
    <row r="7788" spans="1:14">
      <c r="A7788" s="11" t="s">
        <v>1777</v>
      </c>
      <c r="B7788" s="12">
        <v>160</v>
      </c>
      <c r="C7788" s="12">
        <v>60</v>
      </c>
      <c r="D7788" s="12" t="s">
        <v>1166</v>
      </c>
      <c r="E7788" s="12">
        <v>20</v>
      </c>
      <c r="F7788" s="73">
        <v>1</v>
      </c>
      <c r="G7788" s="21">
        <v>15</v>
      </c>
      <c r="H7788" s="12">
        <v>0</v>
      </c>
      <c r="I7788" s="12">
        <v>246</v>
      </c>
      <c r="J7788" s="12">
        <v>0</v>
      </c>
      <c r="K7788" s="12">
        <v>0</v>
      </c>
      <c r="L7788" s="12">
        <v>0</v>
      </c>
      <c r="M7788" s="12">
        <v>0</v>
      </c>
      <c r="N7788" s="12">
        <v>0</v>
      </c>
    </row>
    <row r="7789" spans="1:14">
      <c r="A7789" s="11" t="s">
        <v>1777</v>
      </c>
      <c r="B7789" s="12">
        <v>75</v>
      </c>
      <c r="C7789" s="12">
        <v>80</v>
      </c>
      <c r="D7789" s="12" t="s">
        <v>1753</v>
      </c>
      <c r="E7789" s="12">
        <v>20</v>
      </c>
      <c r="F7789" s="73">
        <v>5</v>
      </c>
      <c r="G7789" s="21">
        <v>15</v>
      </c>
      <c r="H7789" s="12">
        <v>0</v>
      </c>
      <c r="I7789" s="12">
        <v>246</v>
      </c>
      <c r="J7789" s="12">
        <v>0</v>
      </c>
      <c r="K7789" s="12">
        <v>0</v>
      </c>
      <c r="L7789" s="12">
        <v>0</v>
      </c>
      <c r="M7789" s="12">
        <v>0</v>
      </c>
      <c r="N7789" s="12">
        <v>0</v>
      </c>
    </row>
    <row r="7790" spans="1:14">
      <c r="A7790" s="11" t="s">
        <v>1777</v>
      </c>
      <c r="B7790" s="12">
        <v>75</v>
      </c>
      <c r="C7790" s="12">
        <v>80</v>
      </c>
      <c r="D7790" s="12" t="s">
        <v>1161</v>
      </c>
      <c r="E7790" s="12">
        <v>20</v>
      </c>
      <c r="F7790" s="73">
        <v>5</v>
      </c>
      <c r="G7790" s="21">
        <v>15</v>
      </c>
      <c r="H7790" s="12">
        <v>0</v>
      </c>
      <c r="I7790" s="12">
        <v>246</v>
      </c>
      <c r="J7790" s="12">
        <v>0</v>
      </c>
      <c r="K7790" s="12">
        <v>0</v>
      </c>
      <c r="L7790" s="12">
        <v>0</v>
      </c>
      <c r="M7790" s="12">
        <v>0</v>
      </c>
      <c r="N7790" s="12">
        <v>0</v>
      </c>
    </row>
    <row r="7791" spans="1:14">
      <c r="A7791" s="11" t="s">
        <v>1777</v>
      </c>
      <c r="B7791" s="12">
        <v>75</v>
      </c>
      <c r="C7791" s="12">
        <v>80</v>
      </c>
      <c r="D7791" s="12" t="s">
        <v>1164</v>
      </c>
      <c r="E7791" s="12">
        <v>20</v>
      </c>
      <c r="F7791" s="73">
        <v>5</v>
      </c>
      <c r="G7791" s="21">
        <v>15</v>
      </c>
      <c r="H7791" s="12">
        <v>0</v>
      </c>
      <c r="I7791" s="12">
        <v>246</v>
      </c>
      <c r="J7791" s="12">
        <v>0</v>
      </c>
      <c r="K7791" s="12">
        <v>0</v>
      </c>
      <c r="L7791" s="12">
        <v>0</v>
      </c>
      <c r="M7791" s="12">
        <v>0</v>
      </c>
      <c r="N7791" s="12">
        <v>0</v>
      </c>
    </row>
    <row r="7792" spans="1:14">
      <c r="A7792" s="11" t="s">
        <v>1777</v>
      </c>
      <c r="B7792" s="12">
        <v>75</v>
      </c>
      <c r="C7792" s="12">
        <v>80</v>
      </c>
      <c r="D7792" s="12" t="s">
        <v>1160</v>
      </c>
      <c r="E7792" s="12">
        <v>20</v>
      </c>
      <c r="F7792" s="73">
        <v>1</v>
      </c>
      <c r="G7792" s="21">
        <v>15</v>
      </c>
      <c r="H7792" s="12">
        <v>0</v>
      </c>
      <c r="I7792" s="12">
        <v>246</v>
      </c>
      <c r="J7792" s="12">
        <v>0</v>
      </c>
      <c r="K7792" s="12">
        <v>0</v>
      </c>
      <c r="L7792" s="12">
        <v>0</v>
      </c>
      <c r="M7792" s="12">
        <v>0</v>
      </c>
      <c r="N7792" s="12">
        <v>0</v>
      </c>
    </row>
    <row r="7793" spans="1:17">
      <c r="A7793" s="11" t="s">
        <v>1777</v>
      </c>
      <c r="B7793" s="12">
        <v>75</v>
      </c>
      <c r="C7793" s="12">
        <v>80</v>
      </c>
      <c r="D7793" s="12" t="s">
        <v>1163</v>
      </c>
      <c r="E7793" s="12">
        <v>20</v>
      </c>
      <c r="F7793" s="73">
        <v>1</v>
      </c>
      <c r="G7793" s="21">
        <v>15</v>
      </c>
      <c r="H7793" s="12">
        <v>0</v>
      </c>
      <c r="I7793" s="12">
        <v>246</v>
      </c>
      <c r="J7793" s="12">
        <v>0</v>
      </c>
      <c r="K7793" s="12">
        <v>0</v>
      </c>
      <c r="L7793" s="12">
        <v>0</v>
      </c>
      <c r="M7793" s="12">
        <v>0</v>
      </c>
      <c r="N7793" s="12">
        <v>0</v>
      </c>
    </row>
    <row r="7794" spans="1:17">
      <c r="A7794" s="11" t="s">
        <v>1777</v>
      </c>
      <c r="B7794" s="12">
        <v>75</v>
      </c>
      <c r="C7794" s="12">
        <v>80</v>
      </c>
      <c r="D7794" s="12" t="s">
        <v>1166</v>
      </c>
      <c r="E7794" s="12">
        <v>20</v>
      </c>
      <c r="F7794" s="73">
        <v>1</v>
      </c>
      <c r="G7794" s="21">
        <v>15</v>
      </c>
      <c r="H7794" s="12">
        <v>0</v>
      </c>
      <c r="I7794" s="12">
        <v>246</v>
      </c>
      <c r="J7794" s="12">
        <v>0</v>
      </c>
      <c r="K7794" s="12">
        <v>0</v>
      </c>
      <c r="L7794" s="12">
        <v>0</v>
      </c>
      <c r="M7794" s="12">
        <v>0</v>
      </c>
      <c r="N7794" s="12">
        <v>0</v>
      </c>
    </row>
    <row r="7795" spans="1:17">
      <c r="A7795" s="11" t="s">
        <v>1777</v>
      </c>
      <c r="B7795" s="12">
        <v>30</v>
      </c>
      <c r="C7795" s="12">
        <v>45</v>
      </c>
      <c r="D7795" s="12" t="s">
        <v>1753</v>
      </c>
      <c r="E7795" s="12">
        <v>20</v>
      </c>
      <c r="F7795" s="73">
        <v>5</v>
      </c>
      <c r="G7795" s="21">
        <v>15</v>
      </c>
      <c r="H7795" s="12">
        <v>0</v>
      </c>
      <c r="I7795" s="12">
        <v>246</v>
      </c>
      <c r="J7795" s="12">
        <v>0</v>
      </c>
      <c r="K7795" s="12">
        <v>0</v>
      </c>
      <c r="L7795" s="12">
        <v>0</v>
      </c>
      <c r="M7795" s="12">
        <v>0</v>
      </c>
      <c r="N7795" s="12">
        <v>0</v>
      </c>
    </row>
    <row r="7796" spans="1:17">
      <c r="A7796" s="11" t="s">
        <v>1777</v>
      </c>
      <c r="B7796" s="12">
        <v>30</v>
      </c>
      <c r="C7796" s="12">
        <v>45</v>
      </c>
      <c r="D7796" s="12" t="s">
        <v>1161</v>
      </c>
      <c r="E7796" s="12">
        <v>20</v>
      </c>
      <c r="F7796" s="73">
        <v>5</v>
      </c>
      <c r="G7796" s="21">
        <v>15</v>
      </c>
      <c r="H7796" s="12">
        <v>0</v>
      </c>
      <c r="I7796" s="12">
        <v>246</v>
      </c>
      <c r="J7796" s="12">
        <v>0</v>
      </c>
      <c r="K7796" s="12">
        <v>0</v>
      </c>
      <c r="L7796" s="12">
        <v>0</v>
      </c>
      <c r="M7796" s="12">
        <v>0</v>
      </c>
      <c r="N7796" s="12">
        <v>0</v>
      </c>
    </row>
    <row r="7797" spans="1:17">
      <c r="A7797" s="11" t="s">
        <v>1777</v>
      </c>
      <c r="B7797" s="12">
        <v>30</v>
      </c>
      <c r="C7797" s="12">
        <v>45</v>
      </c>
      <c r="D7797" s="12" t="s">
        <v>1164</v>
      </c>
      <c r="E7797" s="12">
        <v>20</v>
      </c>
      <c r="F7797" s="73">
        <v>5</v>
      </c>
      <c r="G7797" s="21">
        <v>15</v>
      </c>
      <c r="H7797" s="12">
        <v>0</v>
      </c>
      <c r="I7797" s="12">
        <v>246</v>
      </c>
      <c r="J7797" s="12">
        <v>0</v>
      </c>
      <c r="K7797" s="12">
        <v>0</v>
      </c>
      <c r="L7797" s="12">
        <v>0</v>
      </c>
      <c r="M7797" s="12">
        <v>0</v>
      </c>
      <c r="N7797" s="12">
        <v>0</v>
      </c>
    </row>
    <row r="7798" spans="1:17">
      <c r="A7798" s="11" t="s">
        <v>1777</v>
      </c>
      <c r="B7798" s="12">
        <v>30</v>
      </c>
      <c r="C7798" s="12">
        <v>45</v>
      </c>
      <c r="D7798" s="12" t="s">
        <v>1160</v>
      </c>
      <c r="E7798" s="12">
        <v>20</v>
      </c>
      <c r="F7798" s="73">
        <v>1</v>
      </c>
      <c r="G7798" s="21">
        <v>15</v>
      </c>
      <c r="H7798" s="12">
        <v>0</v>
      </c>
      <c r="I7798" s="12">
        <v>246</v>
      </c>
      <c r="J7798" s="12">
        <v>0</v>
      </c>
      <c r="K7798" s="12">
        <v>0</v>
      </c>
      <c r="L7798" s="12">
        <v>0</v>
      </c>
      <c r="M7798" s="12">
        <v>0</v>
      </c>
      <c r="N7798" s="12">
        <v>0</v>
      </c>
    </row>
    <row r="7799" spans="1:17">
      <c r="A7799" s="11" t="s">
        <v>1777</v>
      </c>
      <c r="B7799" s="12">
        <v>30</v>
      </c>
      <c r="C7799" s="12">
        <v>45</v>
      </c>
      <c r="D7799" s="12" t="s">
        <v>1163</v>
      </c>
      <c r="E7799" s="12">
        <v>20</v>
      </c>
      <c r="F7799" s="73">
        <v>1</v>
      </c>
      <c r="G7799" s="21">
        <v>15</v>
      </c>
      <c r="H7799" s="12">
        <v>0</v>
      </c>
      <c r="I7799" s="12">
        <v>246</v>
      </c>
      <c r="J7799" s="12">
        <v>0</v>
      </c>
      <c r="K7799" s="12">
        <v>0</v>
      </c>
      <c r="L7799" s="12">
        <v>0</v>
      </c>
      <c r="M7799" s="12">
        <v>0</v>
      </c>
      <c r="N7799" s="12">
        <v>0</v>
      </c>
    </row>
    <row r="7800" spans="1:17">
      <c r="A7800" s="11" t="s">
        <v>1777</v>
      </c>
      <c r="B7800" s="12">
        <v>30</v>
      </c>
      <c r="C7800" s="12">
        <v>45</v>
      </c>
      <c r="D7800" s="12" t="s">
        <v>1166</v>
      </c>
      <c r="E7800" s="12">
        <v>20</v>
      </c>
      <c r="F7800" s="73">
        <v>1</v>
      </c>
      <c r="G7800" s="21">
        <v>15</v>
      </c>
      <c r="H7800" s="12">
        <v>0</v>
      </c>
      <c r="I7800" s="12">
        <v>246</v>
      </c>
      <c r="J7800" s="12">
        <v>0</v>
      </c>
      <c r="K7800" s="12">
        <v>0</v>
      </c>
      <c r="L7800" s="12">
        <v>0</v>
      </c>
      <c r="M7800" s="12">
        <v>0</v>
      </c>
      <c r="N7800" s="12">
        <v>0</v>
      </c>
    </row>
    <row r="7802" spans="1:17">
      <c r="A7802" s="11" t="s">
        <v>1778</v>
      </c>
    </row>
    <row r="7803" spans="1:17">
      <c r="A7803" s="11" t="s">
        <v>1779</v>
      </c>
      <c r="B7803" s="12">
        <v>150</v>
      </c>
      <c r="C7803" s="12">
        <v>120</v>
      </c>
      <c r="D7803" s="12" t="s">
        <v>1753</v>
      </c>
      <c r="E7803" s="12">
        <v>150</v>
      </c>
      <c r="F7803" s="73">
        <v>40</v>
      </c>
      <c r="G7803" s="73">
        <v>60</v>
      </c>
      <c r="H7803" s="12">
        <v>0</v>
      </c>
      <c r="I7803" s="12">
        <v>246</v>
      </c>
      <c r="J7803" s="12">
        <v>0</v>
      </c>
      <c r="K7803" s="12">
        <v>0</v>
      </c>
      <c r="L7803" s="12">
        <v>0</v>
      </c>
      <c r="M7803" s="12">
        <v>0</v>
      </c>
      <c r="N7803" s="12">
        <v>0</v>
      </c>
    </row>
    <row r="7804" spans="1:17">
      <c r="A7804" s="11" t="s">
        <v>1779</v>
      </c>
      <c r="B7804" s="12">
        <v>150</v>
      </c>
      <c r="C7804" s="12">
        <v>120</v>
      </c>
      <c r="D7804" s="12" t="s">
        <v>1159</v>
      </c>
      <c r="E7804" s="12">
        <v>150</v>
      </c>
      <c r="F7804" s="73">
        <v>2</v>
      </c>
      <c r="G7804" s="73">
        <v>60</v>
      </c>
      <c r="H7804" s="12">
        <v>0</v>
      </c>
      <c r="I7804" s="12">
        <v>246</v>
      </c>
      <c r="J7804" s="12">
        <v>0</v>
      </c>
      <c r="K7804" s="12">
        <v>0</v>
      </c>
      <c r="L7804" s="12">
        <v>0</v>
      </c>
      <c r="M7804" s="12">
        <v>0</v>
      </c>
      <c r="N7804" s="12">
        <v>0</v>
      </c>
    </row>
    <row r="7805" spans="1:17">
      <c r="A7805" s="11" t="s">
        <v>1779</v>
      </c>
      <c r="B7805" s="12">
        <v>150</v>
      </c>
      <c r="C7805" s="12">
        <v>120</v>
      </c>
      <c r="D7805" s="12" t="s">
        <v>1160</v>
      </c>
      <c r="E7805" s="12">
        <v>150</v>
      </c>
      <c r="F7805" s="73">
        <v>10</v>
      </c>
      <c r="G7805" s="73">
        <v>60</v>
      </c>
      <c r="H7805" s="12">
        <v>0</v>
      </c>
      <c r="I7805" s="12">
        <v>246</v>
      </c>
      <c r="J7805" s="12">
        <v>0</v>
      </c>
      <c r="K7805" s="12">
        <v>0</v>
      </c>
      <c r="L7805" s="12">
        <v>0</v>
      </c>
      <c r="M7805" s="12">
        <v>0</v>
      </c>
      <c r="N7805" s="12">
        <v>0</v>
      </c>
    </row>
    <row r="7806" spans="1:17">
      <c r="A7806" s="11" t="s">
        <v>1779</v>
      </c>
      <c r="B7806" s="12">
        <v>150</v>
      </c>
      <c r="C7806" s="12">
        <v>120</v>
      </c>
      <c r="D7806" s="12" t="s">
        <v>1161</v>
      </c>
      <c r="E7806" s="12">
        <v>150</v>
      </c>
      <c r="F7806" s="73">
        <v>40</v>
      </c>
      <c r="G7806" s="73">
        <v>60</v>
      </c>
      <c r="H7806" s="12">
        <v>0</v>
      </c>
      <c r="I7806" s="12">
        <v>246</v>
      </c>
      <c r="J7806" s="12">
        <v>0</v>
      </c>
      <c r="K7806" s="12">
        <v>0</v>
      </c>
      <c r="L7806" s="12">
        <v>0</v>
      </c>
      <c r="M7806" s="12">
        <v>0</v>
      </c>
      <c r="N7806" s="12">
        <v>0</v>
      </c>
    </row>
    <row r="7807" spans="1:17">
      <c r="A7807" s="11" t="s">
        <v>1779</v>
      </c>
      <c r="B7807" s="12">
        <v>150</v>
      </c>
      <c r="C7807" s="12">
        <v>120</v>
      </c>
      <c r="D7807" s="12" t="s">
        <v>1162</v>
      </c>
      <c r="E7807" s="12">
        <v>150</v>
      </c>
      <c r="F7807" s="73">
        <v>2</v>
      </c>
      <c r="G7807" s="73">
        <v>60</v>
      </c>
      <c r="H7807" s="12">
        <v>0</v>
      </c>
      <c r="I7807" s="12">
        <v>246</v>
      </c>
      <c r="J7807" s="12">
        <v>0</v>
      </c>
      <c r="K7807" s="12">
        <v>0</v>
      </c>
      <c r="L7807" s="12">
        <v>0</v>
      </c>
      <c r="M7807" s="12">
        <v>0</v>
      </c>
      <c r="N7807" s="12">
        <v>0</v>
      </c>
      <c r="Q7807" s="12" t="s">
        <v>1780</v>
      </c>
    </row>
    <row r="7808" spans="1:17">
      <c r="A7808" s="11" t="s">
        <v>1779</v>
      </c>
      <c r="B7808" s="12">
        <v>150</v>
      </c>
      <c r="C7808" s="12">
        <v>120</v>
      </c>
      <c r="D7808" s="12" t="s">
        <v>1163</v>
      </c>
      <c r="E7808" s="12">
        <v>150</v>
      </c>
      <c r="F7808" s="73">
        <v>10</v>
      </c>
      <c r="G7808" s="73">
        <v>60</v>
      </c>
      <c r="H7808" s="12">
        <v>0</v>
      </c>
      <c r="I7808" s="12">
        <v>246</v>
      </c>
      <c r="J7808" s="12">
        <v>0</v>
      </c>
      <c r="K7808" s="12">
        <v>0</v>
      </c>
      <c r="L7808" s="12">
        <v>0</v>
      </c>
      <c r="M7808" s="12">
        <v>0</v>
      </c>
      <c r="N7808" s="12">
        <v>0</v>
      </c>
    </row>
    <row r="7809" spans="1:14">
      <c r="A7809" s="11" t="s">
        <v>1779</v>
      </c>
      <c r="B7809" s="12">
        <v>150</v>
      </c>
      <c r="C7809" s="12">
        <v>120</v>
      </c>
      <c r="D7809" s="12" t="s">
        <v>1750</v>
      </c>
      <c r="E7809" s="12">
        <v>150</v>
      </c>
      <c r="F7809" s="73">
        <v>40</v>
      </c>
      <c r="G7809" s="73">
        <v>60</v>
      </c>
      <c r="H7809" s="12">
        <v>0</v>
      </c>
      <c r="I7809" s="12">
        <v>246</v>
      </c>
      <c r="J7809" s="12">
        <v>0</v>
      </c>
      <c r="K7809" s="12">
        <v>0</v>
      </c>
      <c r="L7809" s="12">
        <v>0</v>
      </c>
      <c r="M7809" s="12">
        <v>0</v>
      </c>
      <c r="N7809" s="12">
        <v>0</v>
      </c>
    </row>
    <row r="7810" spans="1:14">
      <c r="A7810" s="11" t="s">
        <v>1779</v>
      </c>
      <c r="B7810" s="12">
        <v>150</v>
      </c>
      <c r="C7810" s="12">
        <v>120</v>
      </c>
      <c r="D7810" s="12" t="s">
        <v>1165</v>
      </c>
      <c r="E7810" s="12">
        <v>150</v>
      </c>
      <c r="F7810" s="73">
        <v>2</v>
      </c>
      <c r="G7810" s="73">
        <v>60</v>
      </c>
      <c r="H7810" s="12">
        <v>0</v>
      </c>
      <c r="I7810" s="12">
        <v>246</v>
      </c>
      <c r="J7810" s="12">
        <v>0</v>
      </c>
      <c r="K7810" s="12">
        <v>0</v>
      </c>
      <c r="L7810" s="12">
        <v>0</v>
      </c>
      <c r="M7810" s="12">
        <v>0</v>
      </c>
      <c r="N7810" s="12">
        <v>0</v>
      </c>
    </row>
    <row r="7811" spans="1:14">
      <c r="A7811" s="11" t="s">
        <v>1779</v>
      </c>
      <c r="B7811" s="12">
        <v>150</v>
      </c>
      <c r="C7811" s="12">
        <v>120</v>
      </c>
      <c r="D7811" s="12" t="s">
        <v>1166</v>
      </c>
      <c r="E7811" s="12">
        <v>150</v>
      </c>
      <c r="F7811" s="73">
        <v>10</v>
      </c>
      <c r="G7811" s="73">
        <v>60</v>
      </c>
      <c r="H7811" s="12">
        <v>0</v>
      </c>
      <c r="I7811" s="12">
        <v>246</v>
      </c>
      <c r="J7811" s="12">
        <v>0</v>
      </c>
      <c r="K7811" s="12">
        <v>0</v>
      </c>
      <c r="L7811" s="12">
        <v>0</v>
      </c>
      <c r="M7811" s="12">
        <v>0</v>
      </c>
      <c r="N7811" s="12">
        <v>0</v>
      </c>
    </row>
    <row r="7813" spans="1:14">
      <c r="A7813" s="11" t="s">
        <v>1779</v>
      </c>
      <c r="B7813" s="12">
        <v>70</v>
      </c>
      <c r="C7813" s="12">
        <v>220</v>
      </c>
      <c r="D7813" s="12" t="s">
        <v>1753</v>
      </c>
      <c r="E7813" s="12">
        <v>40</v>
      </c>
      <c r="F7813" s="73">
        <v>20</v>
      </c>
      <c r="G7813" s="21">
        <v>15</v>
      </c>
      <c r="H7813" s="12">
        <v>0</v>
      </c>
      <c r="I7813" s="12">
        <v>246</v>
      </c>
      <c r="J7813" s="12">
        <v>0</v>
      </c>
      <c r="K7813" s="12">
        <v>0</v>
      </c>
      <c r="L7813" s="12">
        <v>0</v>
      </c>
      <c r="M7813" s="12">
        <v>0</v>
      </c>
      <c r="N7813" s="12">
        <v>0</v>
      </c>
    </row>
    <row r="7814" spans="1:14">
      <c r="A7814" s="11" t="s">
        <v>1779</v>
      </c>
      <c r="B7814" s="12">
        <v>70</v>
      </c>
      <c r="C7814" s="12">
        <v>220</v>
      </c>
      <c r="D7814" s="12" t="s">
        <v>1161</v>
      </c>
      <c r="E7814" s="12">
        <v>40</v>
      </c>
      <c r="F7814" s="73">
        <v>20</v>
      </c>
      <c r="G7814" s="21">
        <v>15</v>
      </c>
      <c r="H7814" s="12">
        <v>0</v>
      </c>
      <c r="I7814" s="12">
        <v>246</v>
      </c>
      <c r="J7814" s="12">
        <v>0</v>
      </c>
      <c r="K7814" s="12">
        <v>0</v>
      </c>
      <c r="L7814" s="12">
        <v>0</v>
      </c>
      <c r="M7814" s="12">
        <v>0</v>
      </c>
      <c r="N7814" s="12">
        <v>0</v>
      </c>
    </row>
    <row r="7815" spans="1:14">
      <c r="A7815" s="11" t="s">
        <v>1779</v>
      </c>
      <c r="B7815" s="12">
        <v>70</v>
      </c>
      <c r="C7815" s="12">
        <v>220</v>
      </c>
      <c r="D7815" s="12" t="s">
        <v>1164</v>
      </c>
      <c r="E7815" s="12">
        <v>40</v>
      </c>
      <c r="F7815" s="73">
        <v>20</v>
      </c>
      <c r="G7815" s="21">
        <v>15</v>
      </c>
      <c r="H7815" s="12">
        <v>0</v>
      </c>
      <c r="I7815" s="12">
        <v>246</v>
      </c>
      <c r="J7815" s="12">
        <v>0</v>
      </c>
      <c r="K7815" s="12">
        <v>0</v>
      </c>
      <c r="L7815" s="12">
        <v>0</v>
      </c>
      <c r="M7815" s="12">
        <v>0</v>
      </c>
      <c r="N7815" s="12">
        <v>0</v>
      </c>
    </row>
    <row r="7816" spans="1:14">
      <c r="A7816" s="11" t="s">
        <v>1779</v>
      </c>
      <c r="B7816" s="12">
        <v>70</v>
      </c>
      <c r="C7816" s="12">
        <v>220</v>
      </c>
      <c r="D7816" s="12" t="s">
        <v>1160</v>
      </c>
      <c r="E7816" s="12">
        <v>40</v>
      </c>
      <c r="F7816" s="73">
        <v>2</v>
      </c>
      <c r="G7816" s="21">
        <v>15</v>
      </c>
      <c r="H7816" s="12">
        <v>0</v>
      </c>
      <c r="I7816" s="12">
        <v>246</v>
      </c>
      <c r="J7816" s="12">
        <v>0</v>
      </c>
      <c r="K7816" s="12">
        <v>0</v>
      </c>
      <c r="L7816" s="12">
        <v>0</v>
      </c>
      <c r="M7816" s="12">
        <v>0</v>
      </c>
      <c r="N7816" s="12">
        <v>0</v>
      </c>
    </row>
    <row r="7817" spans="1:14">
      <c r="A7817" s="11" t="s">
        <v>1779</v>
      </c>
      <c r="B7817" s="12">
        <v>70</v>
      </c>
      <c r="C7817" s="12">
        <v>220</v>
      </c>
      <c r="D7817" s="12" t="s">
        <v>1163</v>
      </c>
      <c r="E7817" s="12">
        <v>40</v>
      </c>
      <c r="F7817" s="73">
        <v>2</v>
      </c>
      <c r="G7817" s="21">
        <v>15</v>
      </c>
      <c r="H7817" s="12">
        <v>0</v>
      </c>
      <c r="I7817" s="12">
        <v>246</v>
      </c>
      <c r="J7817" s="12">
        <v>0</v>
      </c>
      <c r="K7817" s="12">
        <v>0</v>
      </c>
      <c r="L7817" s="12">
        <v>0</v>
      </c>
      <c r="M7817" s="12">
        <v>0</v>
      </c>
      <c r="N7817" s="12">
        <v>0</v>
      </c>
    </row>
    <row r="7818" spans="1:14">
      <c r="A7818" s="11" t="s">
        <v>1779</v>
      </c>
      <c r="B7818" s="12">
        <v>70</v>
      </c>
      <c r="C7818" s="12">
        <v>220</v>
      </c>
      <c r="D7818" s="12" t="s">
        <v>1166</v>
      </c>
      <c r="E7818" s="12">
        <v>40</v>
      </c>
      <c r="F7818" s="73">
        <v>2</v>
      </c>
      <c r="G7818" s="21">
        <v>15</v>
      </c>
      <c r="H7818" s="12">
        <v>0</v>
      </c>
      <c r="I7818" s="12">
        <v>246</v>
      </c>
      <c r="J7818" s="12">
        <v>0</v>
      </c>
      <c r="K7818" s="12">
        <v>0</v>
      </c>
      <c r="L7818" s="12">
        <v>0</v>
      </c>
      <c r="M7818" s="12">
        <v>0</v>
      </c>
      <c r="N7818" s="12">
        <v>0</v>
      </c>
    </row>
    <row r="7819" spans="1:14">
      <c r="A7819" s="11" t="s">
        <v>1779</v>
      </c>
      <c r="B7819" s="12">
        <v>70</v>
      </c>
      <c r="C7819" s="12">
        <v>160</v>
      </c>
      <c r="D7819" s="12" t="s">
        <v>1753</v>
      </c>
      <c r="E7819" s="12">
        <v>40</v>
      </c>
      <c r="F7819" s="73">
        <v>20</v>
      </c>
      <c r="G7819" s="21">
        <v>15</v>
      </c>
      <c r="H7819" s="12">
        <v>0</v>
      </c>
      <c r="I7819" s="12">
        <v>246</v>
      </c>
      <c r="J7819" s="12">
        <v>0</v>
      </c>
      <c r="K7819" s="12">
        <v>0</v>
      </c>
      <c r="L7819" s="12">
        <v>0</v>
      </c>
      <c r="M7819" s="12">
        <v>0</v>
      </c>
      <c r="N7819" s="12">
        <v>0</v>
      </c>
    </row>
    <row r="7820" spans="1:14">
      <c r="A7820" s="11" t="s">
        <v>1779</v>
      </c>
      <c r="B7820" s="12">
        <v>70</v>
      </c>
      <c r="C7820" s="12">
        <v>160</v>
      </c>
      <c r="D7820" s="12" t="s">
        <v>1161</v>
      </c>
      <c r="E7820" s="12">
        <v>40</v>
      </c>
      <c r="F7820" s="73">
        <v>20</v>
      </c>
      <c r="G7820" s="21">
        <v>15</v>
      </c>
      <c r="H7820" s="12">
        <v>0</v>
      </c>
      <c r="I7820" s="12">
        <v>246</v>
      </c>
      <c r="J7820" s="12">
        <v>0</v>
      </c>
      <c r="K7820" s="12">
        <v>0</v>
      </c>
      <c r="L7820" s="12">
        <v>0</v>
      </c>
      <c r="M7820" s="12">
        <v>0</v>
      </c>
      <c r="N7820" s="12">
        <v>0</v>
      </c>
    </row>
    <row r="7821" spans="1:14">
      <c r="A7821" s="11" t="s">
        <v>1779</v>
      </c>
      <c r="B7821" s="12">
        <v>70</v>
      </c>
      <c r="C7821" s="12">
        <v>160</v>
      </c>
      <c r="D7821" s="12" t="s">
        <v>1164</v>
      </c>
      <c r="E7821" s="12">
        <v>40</v>
      </c>
      <c r="F7821" s="73">
        <v>20</v>
      </c>
      <c r="G7821" s="21">
        <v>15</v>
      </c>
      <c r="H7821" s="12">
        <v>0</v>
      </c>
      <c r="I7821" s="12">
        <v>246</v>
      </c>
      <c r="J7821" s="12">
        <v>0</v>
      </c>
      <c r="K7821" s="12">
        <v>0</v>
      </c>
      <c r="L7821" s="12">
        <v>0</v>
      </c>
      <c r="M7821" s="12">
        <v>0</v>
      </c>
      <c r="N7821" s="12">
        <v>0</v>
      </c>
    </row>
    <row r="7822" spans="1:14">
      <c r="A7822" s="11" t="s">
        <v>1779</v>
      </c>
      <c r="B7822" s="12">
        <v>70</v>
      </c>
      <c r="C7822" s="12">
        <v>160</v>
      </c>
      <c r="D7822" s="12" t="s">
        <v>1160</v>
      </c>
      <c r="E7822" s="12">
        <v>40</v>
      </c>
      <c r="F7822" s="73">
        <v>2</v>
      </c>
      <c r="G7822" s="21">
        <v>15</v>
      </c>
      <c r="H7822" s="12">
        <v>0</v>
      </c>
      <c r="I7822" s="12">
        <v>246</v>
      </c>
      <c r="J7822" s="12">
        <v>0</v>
      </c>
      <c r="K7822" s="12">
        <v>0</v>
      </c>
      <c r="L7822" s="12">
        <v>0</v>
      </c>
      <c r="M7822" s="12">
        <v>0</v>
      </c>
      <c r="N7822" s="12">
        <v>0</v>
      </c>
    </row>
    <row r="7823" spans="1:14">
      <c r="A7823" s="11" t="s">
        <v>1779</v>
      </c>
      <c r="B7823" s="12">
        <v>70</v>
      </c>
      <c r="C7823" s="12">
        <v>160</v>
      </c>
      <c r="D7823" s="12" t="s">
        <v>1163</v>
      </c>
      <c r="E7823" s="12">
        <v>40</v>
      </c>
      <c r="F7823" s="73">
        <v>2</v>
      </c>
      <c r="G7823" s="21">
        <v>15</v>
      </c>
      <c r="H7823" s="12">
        <v>0</v>
      </c>
      <c r="I7823" s="12">
        <v>246</v>
      </c>
      <c r="J7823" s="12">
        <v>0</v>
      </c>
      <c r="K7823" s="12">
        <v>0</v>
      </c>
      <c r="L7823" s="12">
        <v>0</v>
      </c>
      <c r="M7823" s="12">
        <v>0</v>
      </c>
      <c r="N7823" s="12">
        <v>0</v>
      </c>
    </row>
    <row r="7824" spans="1:14">
      <c r="A7824" s="11" t="s">
        <v>1779</v>
      </c>
      <c r="B7824" s="12">
        <v>70</v>
      </c>
      <c r="C7824" s="12">
        <v>160</v>
      </c>
      <c r="D7824" s="12" t="s">
        <v>1166</v>
      </c>
      <c r="E7824" s="12">
        <v>40</v>
      </c>
      <c r="F7824" s="73">
        <v>2</v>
      </c>
      <c r="G7824" s="21">
        <v>15</v>
      </c>
      <c r="H7824" s="12">
        <v>0</v>
      </c>
      <c r="I7824" s="12">
        <v>246</v>
      </c>
      <c r="J7824" s="12">
        <v>0</v>
      </c>
      <c r="K7824" s="12">
        <v>0</v>
      </c>
      <c r="L7824" s="12">
        <v>0</v>
      </c>
      <c r="M7824" s="12">
        <v>0</v>
      </c>
      <c r="N7824" s="12">
        <v>0</v>
      </c>
    </row>
    <row r="7825" spans="1:14">
      <c r="A7825" s="11" t="s">
        <v>1779</v>
      </c>
      <c r="B7825" s="12">
        <v>70</v>
      </c>
      <c r="C7825" s="12">
        <v>80</v>
      </c>
      <c r="D7825" s="12" t="s">
        <v>1753</v>
      </c>
      <c r="E7825" s="12">
        <v>40</v>
      </c>
      <c r="F7825" s="73">
        <v>20</v>
      </c>
      <c r="G7825" s="21">
        <v>15</v>
      </c>
      <c r="H7825" s="12">
        <v>0</v>
      </c>
      <c r="I7825" s="12">
        <v>246</v>
      </c>
      <c r="J7825" s="12">
        <v>0</v>
      </c>
      <c r="K7825" s="12">
        <v>0</v>
      </c>
      <c r="L7825" s="12">
        <v>0</v>
      </c>
      <c r="M7825" s="12">
        <v>0</v>
      </c>
      <c r="N7825" s="12">
        <v>0</v>
      </c>
    </row>
    <row r="7826" spans="1:14">
      <c r="A7826" s="11" t="s">
        <v>1779</v>
      </c>
      <c r="B7826" s="12">
        <v>70</v>
      </c>
      <c r="C7826" s="12">
        <v>80</v>
      </c>
      <c r="D7826" s="12" t="s">
        <v>1161</v>
      </c>
      <c r="E7826" s="12">
        <v>40</v>
      </c>
      <c r="F7826" s="73">
        <v>20</v>
      </c>
      <c r="G7826" s="21">
        <v>15</v>
      </c>
      <c r="H7826" s="12">
        <v>0</v>
      </c>
      <c r="I7826" s="12">
        <v>246</v>
      </c>
      <c r="J7826" s="12">
        <v>0</v>
      </c>
      <c r="K7826" s="12">
        <v>0</v>
      </c>
      <c r="L7826" s="12">
        <v>0</v>
      </c>
      <c r="M7826" s="12">
        <v>0</v>
      </c>
      <c r="N7826" s="12">
        <v>0</v>
      </c>
    </row>
    <row r="7827" spans="1:14">
      <c r="A7827" s="11" t="s">
        <v>1779</v>
      </c>
      <c r="B7827" s="12">
        <v>70</v>
      </c>
      <c r="C7827" s="12">
        <v>80</v>
      </c>
      <c r="D7827" s="12" t="s">
        <v>1164</v>
      </c>
      <c r="E7827" s="12">
        <v>40</v>
      </c>
      <c r="F7827" s="73">
        <v>20</v>
      </c>
      <c r="G7827" s="21">
        <v>15</v>
      </c>
      <c r="H7827" s="12">
        <v>0</v>
      </c>
      <c r="I7827" s="12">
        <v>246</v>
      </c>
      <c r="J7827" s="12">
        <v>0</v>
      </c>
      <c r="K7827" s="12">
        <v>0</v>
      </c>
      <c r="L7827" s="12">
        <v>0</v>
      </c>
      <c r="M7827" s="12">
        <v>0</v>
      </c>
      <c r="N7827" s="12">
        <v>0</v>
      </c>
    </row>
    <row r="7828" spans="1:14">
      <c r="A7828" s="11" t="s">
        <v>1779</v>
      </c>
      <c r="B7828" s="12">
        <v>70</v>
      </c>
      <c r="C7828" s="12">
        <v>80</v>
      </c>
      <c r="D7828" s="12" t="s">
        <v>1160</v>
      </c>
      <c r="E7828" s="12">
        <v>40</v>
      </c>
      <c r="F7828" s="73">
        <v>2</v>
      </c>
      <c r="G7828" s="21">
        <v>15</v>
      </c>
      <c r="H7828" s="12">
        <v>0</v>
      </c>
      <c r="I7828" s="12">
        <v>246</v>
      </c>
      <c r="J7828" s="12">
        <v>0</v>
      </c>
      <c r="K7828" s="12">
        <v>0</v>
      </c>
      <c r="L7828" s="12">
        <v>0</v>
      </c>
      <c r="M7828" s="12">
        <v>0</v>
      </c>
      <c r="N7828" s="12">
        <v>0</v>
      </c>
    </row>
    <row r="7829" spans="1:14">
      <c r="A7829" s="11" t="s">
        <v>1779</v>
      </c>
      <c r="B7829" s="12">
        <v>70</v>
      </c>
      <c r="C7829" s="12">
        <v>80</v>
      </c>
      <c r="D7829" s="12" t="s">
        <v>1163</v>
      </c>
      <c r="E7829" s="12">
        <v>40</v>
      </c>
      <c r="F7829" s="73">
        <v>2</v>
      </c>
      <c r="G7829" s="21">
        <v>15</v>
      </c>
      <c r="H7829" s="12">
        <v>0</v>
      </c>
      <c r="I7829" s="12">
        <v>246</v>
      </c>
      <c r="J7829" s="12">
        <v>0</v>
      </c>
      <c r="K7829" s="12">
        <v>0</v>
      </c>
      <c r="L7829" s="12">
        <v>0</v>
      </c>
      <c r="M7829" s="12">
        <v>0</v>
      </c>
      <c r="N7829" s="12">
        <v>0</v>
      </c>
    </row>
    <row r="7830" spans="1:14">
      <c r="A7830" s="11" t="s">
        <v>1779</v>
      </c>
      <c r="B7830" s="12">
        <v>70</v>
      </c>
      <c r="C7830" s="12">
        <v>80</v>
      </c>
      <c r="D7830" s="12" t="s">
        <v>1166</v>
      </c>
      <c r="E7830" s="12">
        <v>40</v>
      </c>
      <c r="F7830" s="73">
        <v>2</v>
      </c>
      <c r="G7830" s="21">
        <v>15</v>
      </c>
      <c r="H7830" s="12">
        <v>0</v>
      </c>
      <c r="I7830" s="12">
        <v>246</v>
      </c>
      <c r="J7830" s="12">
        <v>0</v>
      </c>
      <c r="K7830" s="12">
        <v>0</v>
      </c>
      <c r="L7830" s="12">
        <v>0</v>
      </c>
      <c r="M7830" s="12">
        <v>0</v>
      </c>
      <c r="N7830" s="12">
        <v>0</v>
      </c>
    </row>
    <row r="7831" spans="1:14">
      <c r="A7831" s="11" t="s">
        <v>1779</v>
      </c>
      <c r="B7831" s="12">
        <v>150</v>
      </c>
      <c r="C7831" s="12">
        <v>215</v>
      </c>
      <c r="D7831" s="12" t="s">
        <v>1753</v>
      </c>
      <c r="E7831" s="12">
        <v>40</v>
      </c>
      <c r="F7831" s="73">
        <v>20</v>
      </c>
      <c r="G7831" s="21">
        <v>15</v>
      </c>
      <c r="H7831" s="12">
        <v>0</v>
      </c>
      <c r="I7831" s="12">
        <v>246</v>
      </c>
      <c r="J7831" s="12">
        <v>0</v>
      </c>
      <c r="K7831" s="12">
        <v>0</v>
      </c>
      <c r="L7831" s="12">
        <v>0</v>
      </c>
      <c r="M7831" s="12">
        <v>0</v>
      </c>
      <c r="N7831" s="12">
        <v>0</v>
      </c>
    </row>
    <row r="7832" spans="1:14">
      <c r="A7832" s="11" t="s">
        <v>1779</v>
      </c>
      <c r="B7832" s="12">
        <v>150</v>
      </c>
      <c r="C7832" s="12">
        <v>215</v>
      </c>
      <c r="D7832" s="12" t="s">
        <v>1161</v>
      </c>
      <c r="E7832" s="12">
        <v>40</v>
      </c>
      <c r="F7832" s="73">
        <v>20</v>
      </c>
      <c r="G7832" s="21">
        <v>15</v>
      </c>
      <c r="H7832" s="12">
        <v>0</v>
      </c>
      <c r="I7832" s="12">
        <v>246</v>
      </c>
      <c r="J7832" s="12">
        <v>0</v>
      </c>
      <c r="K7832" s="12">
        <v>0</v>
      </c>
      <c r="L7832" s="12">
        <v>0</v>
      </c>
      <c r="M7832" s="12">
        <v>0</v>
      </c>
      <c r="N7832" s="12">
        <v>0</v>
      </c>
    </row>
    <row r="7833" spans="1:14">
      <c r="A7833" s="11" t="s">
        <v>1779</v>
      </c>
      <c r="B7833" s="12">
        <v>150</v>
      </c>
      <c r="C7833" s="12">
        <v>215</v>
      </c>
      <c r="D7833" s="12" t="s">
        <v>1164</v>
      </c>
      <c r="E7833" s="12">
        <v>40</v>
      </c>
      <c r="F7833" s="73">
        <v>20</v>
      </c>
      <c r="G7833" s="21">
        <v>15</v>
      </c>
      <c r="H7833" s="12">
        <v>0</v>
      </c>
      <c r="I7833" s="12">
        <v>246</v>
      </c>
      <c r="J7833" s="12">
        <v>0</v>
      </c>
      <c r="K7833" s="12">
        <v>0</v>
      </c>
      <c r="L7833" s="12">
        <v>0</v>
      </c>
      <c r="M7833" s="12">
        <v>0</v>
      </c>
      <c r="N7833" s="12">
        <v>0</v>
      </c>
    </row>
    <row r="7834" spans="1:14">
      <c r="A7834" s="11" t="s">
        <v>1779</v>
      </c>
      <c r="B7834" s="12">
        <v>150</v>
      </c>
      <c r="C7834" s="12">
        <v>215</v>
      </c>
      <c r="D7834" s="12" t="s">
        <v>1160</v>
      </c>
      <c r="E7834" s="12">
        <v>40</v>
      </c>
      <c r="F7834" s="73">
        <v>2</v>
      </c>
      <c r="G7834" s="21">
        <v>15</v>
      </c>
      <c r="H7834" s="12">
        <v>0</v>
      </c>
      <c r="I7834" s="12">
        <v>246</v>
      </c>
      <c r="J7834" s="12">
        <v>0</v>
      </c>
      <c r="K7834" s="12">
        <v>0</v>
      </c>
      <c r="L7834" s="12">
        <v>0</v>
      </c>
      <c r="M7834" s="12">
        <v>0</v>
      </c>
      <c r="N7834" s="12">
        <v>0</v>
      </c>
    </row>
    <row r="7835" spans="1:14">
      <c r="A7835" s="11" t="s">
        <v>1779</v>
      </c>
      <c r="B7835" s="12">
        <v>150</v>
      </c>
      <c r="C7835" s="12">
        <v>215</v>
      </c>
      <c r="D7835" s="12" t="s">
        <v>1163</v>
      </c>
      <c r="E7835" s="12">
        <v>40</v>
      </c>
      <c r="F7835" s="73">
        <v>2</v>
      </c>
      <c r="G7835" s="21">
        <v>15</v>
      </c>
      <c r="H7835" s="12">
        <v>0</v>
      </c>
      <c r="I7835" s="12">
        <v>246</v>
      </c>
      <c r="J7835" s="12">
        <v>0</v>
      </c>
      <c r="K7835" s="12">
        <v>0</v>
      </c>
      <c r="L7835" s="12">
        <v>0</v>
      </c>
      <c r="M7835" s="12">
        <v>0</v>
      </c>
      <c r="N7835" s="12">
        <v>0</v>
      </c>
    </row>
    <row r="7836" spans="1:14">
      <c r="A7836" s="11" t="s">
        <v>1779</v>
      </c>
      <c r="B7836" s="12">
        <v>150</v>
      </c>
      <c r="C7836" s="12">
        <v>215</v>
      </c>
      <c r="D7836" s="12" t="s">
        <v>1166</v>
      </c>
      <c r="E7836" s="12">
        <v>40</v>
      </c>
      <c r="F7836" s="73">
        <v>2</v>
      </c>
      <c r="G7836" s="21">
        <v>15</v>
      </c>
      <c r="H7836" s="12">
        <v>0</v>
      </c>
      <c r="I7836" s="12">
        <v>246</v>
      </c>
      <c r="J7836" s="12">
        <v>0</v>
      </c>
      <c r="K7836" s="12">
        <v>0</v>
      </c>
      <c r="L7836" s="12">
        <v>0</v>
      </c>
      <c r="M7836" s="12">
        <v>0</v>
      </c>
      <c r="N7836" s="12">
        <v>0</v>
      </c>
    </row>
    <row r="7837" spans="1:14">
      <c r="A7837" s="11" t="s">
        <v>1779</v>
      </c>
      <c r="B7837" s="12">
        <v>150</v>
      </c>
      <c r="C7837" s="12">
        <v>115</v>
      </c>
      <c r="D7837" s="12" t="s">
        <v>1753</v>
      </c>
      <c r="E7837" s="12">
        <v>40</v>
      </c>
      <c r="F7837" s="73">
        <v>20</v>
      </c>
      <c r="G7837" s="21">
        <v>15</v>
      </c>
      <c r="H7837" s="12">
        <v>0</v>
      </c>
      <c r="I7837" s="12">
        <v>246</v>
      </c>
      <c r="J7837" s="12">
        <v>0</v>
      </c>
      <c r="K7837" s="12">
        <v>0</v>
      </c>
      <c r="L7837" s="12">
        <v>0</v>
      </c>
      <c r="M7837" s="12">
        <v>0</v>
      </c>
      <c r="N7837" s="12">
        <v>0</v>
      </c>
    </row>
    <row r="7838" spans="1:14">
      <c r="A7838" s="11" t="s">
        <v>1779</v>
      </c>
      <c r="B7838" s="12">
        <v>150</v>
      </c>
      <c r="C7838" s="12">
        <v>115</v>
      </c>
      <c r="D7838" s="12" t="s">
        <v>1161</v>
      </c>
      <c r="E7838" s="12">
        <v>40</v>
      </c>
      <c r="F7838" s="73">
        <v>20</v>
      </c>
      <c r="G7838" s="21">
        <v>15</v>
      </c>
      <c r="H7838" s="12">
        <v>0</v>
      </c>
      <c r="I7838" s="12">
        <v>246</v>
      </c>
      <c r="J7838" s="12">
        <v>0</v>
      </c>
      <c r="K7838" s="12">
        <v>0</v>
      </c>
      <c r="L7838" s="12">
        <v>0</v>
      </c>
      <c r="M7838" s="12">
        <v>0</v>
      </c>
      <c r="N7838" s="12">
        <v>0</v>
      </c>
    </row>
    <row r="7839" spans="1:14">
      <c r="A7839" s="11" t="s">
        <v>1779</v>
      </c>
      <c r="B7839" s="12">
        <v>150</v>
      </c>
      <c r="C7839" s="12">
        <v>115</v>
      </c>
      <c r="D7839" s="12" t="s">
        <v>1164</v>
      </c>
      <c r="E7839" s="12">
        <v>40</v>
      </c>
      <c r="F7839" s="73">
        <v>20</v>
      </c>
      <c r="G7839" s="21">
        <v>15</v>
      </c>
      <c r="H7839" s="12">
        <v>0</v>
      </c>
      <c r="I7839" s="12">
        <v>246</v>
      </c>
      <c r="J7839" s="12">
        <v>0</v>
      </c>
      <c r="K7839" s="12">
        <v>0</v>
      </c>
      <c r="L7839" s="12">
        <v>0</v>
      </c>
      <c r="M7839" s="12">
        <v>0</v>
      </c>
      <c r="N7839" s="12">
        <v>0</v>
      </c>
    </row>
    <row r="7840" spans="1:14">
      <c r="A7840" s="11" t="s">
        <v>1779</v>
      </c>
      <c r="B7840" s="12">
        <v>150</v>
      </c>
      <c r="C7840" s="12">
        <v>115</v>
      </c>
      <c r="D7840" s="12" t="s">
        <v>1160</v>
      </c>
      <c r="E7840" s="12">
        <v>40</v>
      </c>
      <c r="F7840" s="73">
        <v>2</v>
      </c>
      <c r="G7840" s="21">
        <v>15</v>
      </c>
      <c r="H7840" s="12">
        <v>0</v>
      </c>
      <c r="I7840" s="12">
        <v>246</v>
      </c>
      <c r="J7840" s="12">
        <v>0</v>
      </c>
      <c r="K7840" s="12">
        <v>0</v>
      </c>
      <c r="L7840" s="12">
        <v>0</v>
      </c>
      <c r="M7840" s="12">
        <v>0</v>
      </c>
      <c r="N7840" s="12">
        <v>0</v>
      </c>
    </row>
    <row r="7841" spans="1:14">
      <c r="A7841" s="11" t="s">
        <v>1779</v>
      </c>
      <c r="B7841" s="12">
        <v>150</v>
      </c>
      <c r="C7841" s="12">
        <v>115</v>
      </c>
      <c r="D7841" s="12" t="s">
        <v>1163</v>
      </c>
      <c r="E7841" s="12">
        <v>40</v>
      </c>
      <c r="F7841" s="73">
        <v>2</v>
      </c>
      <c r="G7841" s="21">
        <v>15</v>
      </c>
      <c r="H7841" s="12">
        <v>0</v>
      </c>
      <c r="I7841" s="12">
        <v>246</v>
      </c>
      <c r="J7841" s="12">
        <v>0</v>
      </c>
      <c r="K7841" s="12">
        <v>0</v>
      </c>
      <c r="L7841" s="12">
        <v>0</v>
      </c>
      <c r="M7841" s="12">
        <v>0</v>
      </c>
      <c r="N7841" s="12">
        <v>0</v>
      </c>
    </row>
    <row r="7842" spans="1:14">
      <c r="A7842" s="11" t="s">
        <v>1779</v>
      </c>
      <c r="B7842" s="12">
        <v>150</v>
      </c>
      <c r="C7842" s="12">
        <v>115</v>
      </c>
      <c r="D7842" s="12" t="s">
        <v>1166</v>
      </c>
      <c r="E7842" s="12">
        <v>40</v>
      </c>
      <c r="F7842" s="73">
        <v>2</v>
      </c>
      <c r="G7842" s="21">
        <v>15</v>
      </c>
      <c r="H7842" s="12">
        <v>0</v>
      </c>
      <c r="I7842" s="12">
        <v>246</v>
      </c>
      <c r="J7842" s="12">
        <v>0</v>
      </c>
      <c r="K7842" s="12">
        <v>0</v>
      </c>
      <c r="L7842" s="12">
        <v>0</v>
      </c>
      <c r="M7842" s="12">
        <v>0</v>
      </c>
      <c r="N7842" s="12">
        <v>0</v>
      </c>
    </row>
    <row r="7843" spans="1:14">
      <c r="A7843" s="11" t="s">
        <v>1779</v>
      </c>
      <c r="B7843" s="12">
        <v>150</v>
      </c>
      <c r="C7843" s="12">
        <v>60</v>
      </c>
      <c r="D7843" s="12" t="s">
        <v>1753</v>
      </c>
      <c r="E7843" s="12">
        <v>40</v>
      </c>
      <c r="F7843" s="73">
        <v>20</v>
      </c>
      <c r="G7843" s="21">
        <v>15</v>
      </c>
      <c r="H7843" s="12">
        <v>0</v>
      </c>
      <c r="I7843" s="12">
        <v>246</v>
      </c>
      <c r="J7843" s="12">
        <v>0</v>
      </c>
      <c r="K7843" s="12">
        <v>0</v>
      </c>
      <c r="L7843" s="12">
        <v>0</v>
      </c>
      <c r="M7843" s="12">
        <v>0</v>
      </c>
      <c r="N7843" s="12">
        <v>0</v>
      </c>
    </row>
    <row r="7844" spans="1:14">
      <c r="A7844" s="11" t="s">
        <v>1779</v>
      </c>
      <c r="B7844" s="12">
        <v>150</v>
      </c>
      <c r="C7844" s="12">
        <v>60</v>
      </c>
      <c r="D7844" s="12" t="s">
        <v>1161</v>
      </c>
      <c r="E7844" s="12">
        <v>40</v>
      </c>
      <c r="F7844" s="73">
        <v>20</v>
      </c>
      <c r="G7844" s="21">
        <v>15</v>
      </c>
      <c r="H7844" s="12">
        <v>0</v>
      </c>
      <c r="I7844" s="12">
        <v>246</v>
      </c>
      <c r="J7844" s="12">
        <v>0</v>
      </c>
      <c r="K7844" s="12">
        <v>0</v>
      </c>
      <c r="L7844" s="12">
        <v>0</v>
      </c>
      <c r="M7844" s="12">
        <v>0</v>
      </c>
      <c r="N7844" s="12">
        <v>0</v>
      </c>
    </row>
    <row r="7845" spans="1:14">
      <c r="A7845" s="11" t="s">
        <v>1779</v>
      </c>
      <c r="B7845" s="12">
        <v>150</v>
      </c>
      <c r="C7845" s="12">
        <v>60</v>
      </c>
      <c r="D7845" s="12" t="s">
        <v>1164</v>
      </c>
      <c r="E7845" s="12">
        <v>40</v>
      </c>
      <c r="F7845" s="73">
        <v>20</v>
      </c>
      <c r="G7845" s="21">
        <v>15</v>
      </c>
      <c r="H7845" s="12">
        <v>0</v>
      </c>
      <c r="I7845" s="12">
        <v>246</v>
      </c>
      <c r="J7845" s="12">
        <v>0</v>
      </c>
      <c r="K7845" s="12">
        <v>0</v>
      </c>
      <c r="L7845" s="12">
        <v>0</v>
      </c>
      <c r="M7845" s="12">
        <v>0</v>
      </c>
      <c r="N7845" s="12">
        <v>0</v>
      </c>
    </row>
    <row r="7846" spans="1:14">
      <c r="A7846" s="11" t="s">
        <v>1779</v>
      </c>
      <c r="B7846" s="12">
        <v>150</v>
      </c>
      <c r="C7846" s="12">
        <v>60</v>
      </c>
      <c r="D7846" s="12" t="s">
        <v>1160</v>
      </c>
      <c r="E7846" s="12">
        <v>40</v>
      </c>
      <c r="F7846" s="73">
        <v>2</v>
      </c>
      <c r="G7846" s="21">
        <v>15</v>
      </c>
      <c r="H7846" s="12">
        <v>0</v>
      </c>
      <c r="I7846" s="12">
        <v>246</v>
      </c>
      <c r="J7846" s="12">
        <v>0</v>
      </c>
      <c r="K7846" s="12">
        <v>0</v>
      </c>
      <c r="L7846" s="12">
        <v>0</v>
      </c>
      <c r="M7846" s="12">
        <v>0</v>
      </c>
      <c r="N7846" s="12">
        <v>0</v>
      </c>
    </row>
    <row r="7847" spans="1:14">
      <c r="A7847" s="11" t="s">
        <v>1779</v>
      </c>
      <c r="B7847" s="12">
        <v>150</v>
      </c>
      <c r="C7847" s="12">
        <v>60</v>
      </c>
      <c r="D7847" s="12" t="s">
        <v>1163</v>
      </c>
      <c r="E7847" s="12">
        <v>40</v>
      </c>
      <c r="F7847" s="73">
        <v>2</v>
      </c>
      <c r="G7847" s="21">
        <v>15</v>
      </c>
      <c r="H7847" s="12">
        <v>0</v>
      </c>
      <c r="I7847" s="12">
        <v>246</v>
      </c>
      <c r="J7847" s="12">
        <v>0</v>
      </c>
      <c r="K7847" s="12">
        <v>0</v>
      </c>
      <c r="L7847" s="12">
        <v>0</v>
      </c>
      <c r="M7847" s="12">
        <v>0</v>
      </c>
      <c r="N7847" s="12">
        <v>0</v>
      </c>
    </row>
    <row r="7848" spans="1:14">
      <c r="A7848" s="11" t="s">
        <v>1779</v>
      </c>
      <c r="B7848" s="12">
        <v>150</v>
      </c>
      <c r="C7848" s="12">
        <v>60</v>
      </c>
      <c r="D7848" s="12" t="s">
        <v>1166</v>
      </c>
      <c r="E7848" s="12">
        <v>40</v>
      </c>
      <c r="F7848" s="73">
        <v>2</v>
      </c>
      <c r="G7848" s="21">
        <v>15</v>
      </c>
      <c r="H7848" s="12">
        <v>0</v>
      </c>
      <c r="I7848" s="12">
        <v>246</v>
      </c>
      <c r="J7848" s="12">
        <v>0</v>
      </c>
      <c r="K7848" s="12">
        <v>0</v>
      </c>
      <c r="L7848" s="12">
        <v>0</v>
      </c>
      <c r="M7848" s="12">
        <v>0</v>
      </c>
      <c r="N7848" s="12">
        <v>0</v>
      </c>
    </row>
    <row r="7849" spans="1:14">
      <c r="A7849" s="11" t="s">
        <v>1779</v>
      </c>
      <c r="B7849" s="12">
        <v>220</v>
      </c>
      <c r="C7849" s="12">
        <v>80</v>
      </c>
      <c r="D7849" s="12" t="s">
        <v>1753</v>
      </c>
      <c r="E7849" s="12">
        <v>40</v>
      </c>
      <c r="F7849" s="73">
        <v>20</v>
      </c>
      <c r="G7849" s="21">
        <v>15</v>
      </c>
      <c r="H7849" s="12">
        <v>0</v>
      </c>
      <c r="I7849" s="12">
        <v>246</v>
      </c>
      <c r="J7849" s="12">
        <v>0</v>
      </c>
      <c r="K7849" s="12">
        <v>0</v>
      </c>
      <c r="L7849" s="12">
        <v>0</v>
      </c>
      <c r="M7849" s="12">
        <v>0</v>
      </c>
      <c r="N7849" s="12">
        <v>0</v>
      </c>
    </row>
    <row r="7850" spans="1:14">
      <c r="A7850" s="11" t="s">
        <v>1779</v>
      </c>
      <c r="B7850" s="12">
        <v>220</v>
      </c>
      <c r="C7850" s="12">
        <v>80</v>
      </c>
      <c r="D7850" s="12" t="s">
        <v>1161</v>
      </c>
      <c r="E7850" s="12">
        <v>40</v>
      </c>
      <c r="F7850" s="73">
        <v>20</v>
      </c>
      <c r="G7850" s="21">
        <v>15</v>
      </c>
      <c r="H7850" s="12">
        <v>0</v>
      </c>
      <c r="I7850" s="12">
        <v>246</v>
      </c>
      <c r="J7850" s="12">
        <v>0</v>
      </c>
      <c r="K7850" s="12">
        <v>0</v>
      </c>
      <c r="L7850" s="12">
        <v>0</v>
      </c>
      <c r="M7850" s="12">
        <v>0</v>
      </c>
      <c r="N7850" s="12">
        <v>0</v>
      </c>
    </row>
    <row r="7851" spans="1:14">
      <c r="A7851" s="11" t="s">
        <v>1779</v>
      </c>
      <c r="B7851" s="12">
        <v>220</v>
      </c>
      <c r="C7851" s="12">
        <v>80</v>
      </c>
      <c r="D7851" s="12" t="s">
        <v>1164</v>
      </c>
      <c r="E7851" s="12">
        <v>40</v>
      </c>
      <c r="F7851" s="73">
        <v>20</v>
      </c>
      <c r="G7851" s="21">
        <v>15</v>
      </c>
      <c r="H7851" s="12">
        <v>0</v>
      </c>
      <c r="I7851" s="12">
        <v>246</v>
      </c>
      <c r="J7851" s="12">
        <v>0</v>
      </c>
      <c r="K7851" s="12">
        <v>0</v>
      </c>
      <c r="L7851" s="12">
        <v>0</v>
      </c>
      <c r="M7851" s="12">
        <v>0</v>
      </c>
      <c r="N7851" s="12">
        <v>0</v>
      </c>
    </row>
    <row r="7852" spans="1:14">
      <c r="A7852" s="11" t="s">
        <v>1779</v>
      </c>
      <c r="B7852" s="12">
        <v>220</v>
      </c>
      <c r="C7852" s="12">
        <v>80</v>
      </c>
      <c r="D7852" s="12" t="s">
        <v>1160</v>
      </c>
      <c r="E7852" s="12">
        <v>40</v>
      </c>
      <c r="F7852" s="73">
        <v>2</v>
      </c>
      <c r="G7852" s="21">
        <v>15</v>
      </c>
      <c r="H7852" s="12">
        <v>0</v>
      </c>
      <c r="I7852" s="12">
        <v>246</v>
      </c>
      <c r="J7852" s="12">
        <v>0</v>
      </c>
      <c r="K7852" s="12">
        <v>0</v>
      </c>
      <c r="L7852" s="12">
        <v>0</v>
      </c>
      <c r="M7852" s="12">
        <v>0</v>
      </c>
      <c r="N7852" s="12">
        <v>0</v>
      </c>
    </row>
    <row r="7853" spans="1:14">
      <c r="A7853" s="11" t="s">
        <v>1779</v>
      </c>
      <c r="B7853" s="12">
        <v>220</v>
      </c>
      <c r="C7853" s="12">
        <v>80</v>
      </c>
      <c r="D7853" s="12" t="s">
        <v>1163</v>
      </c>
      <c r="E7853" s="12">
        <v>40</v>
      </c>
      <c r="F7853" s="73">
        <v>2</v>
      </c>
      <c r="G7853" s="21">
        <v>15</v>
      </c>
      <c r="H7853" s="12">
        <v>0</v>
      </c>
      <c r="I7853" s="12">
        <v>246</v>
      </c>
      <c r="J7853" s="12">
        <v>0</v>
      </c>
      <c r="K7853" s="12">
        <v>0</v>
      </c>
      <c r="L7853" s="12">
        <v>0</v>
      </c>
      <c r="M7853" s="12">
        <v>0</v>
      </c>
      <c r="N7853" s="12">
        <v>0</v>
      </c>
    </row>
    <row r="7854" spans="1:14">
      <c r="A7854" s="11" t="s">
        <v>1779</v>
      </c>
      <c r="B7854" s="12">
        <v>220</v>
      </c>
      <c r="C7854" s="12">
        <v>80</v>
      </c>
      <c r="D7854" s="12" t="s">
        <v>1166</v>
      </c>
      <c r="E7854" s="12">
        <v>40</v>
      </c>
      <c r="F7854" s="73">
        <v>2</v>
      </c>
      <c r="G7854" s="21">
        <v>15</v>
      </c>
      <c r="H7854" s="12">
        <v>0</v>
      </c>
      <c r="I7854" s="12">
        <v>246</v>
      </c>
      <c r="J7854" s="12">
        <v>0</v>
      </c>
      <c r="K7854" s="12">
        <v>0</v>
      </c>
      <c r="L7854" s="12">
        <v>0</v>
      </c>
      <c r="M7854" s="12">
        <v>0</v>
      </c>
      <c r="N7854" s="12">
        <v>0</v>
      </c>
    </row>
    <row r="7856" spans="1:14">
      <c r="A7856" s="11" t="s">
        <v>1781</v>
      </c>
    </row>
    <row r="7857" spans="1:14">
      <c r="A7857" s="11" t="s">
        <v>1782</v>
      </c>
      <c r="B7857" s="12">
        <v>150</v>
      </c>
      <c r="C7857" s="12">
        <v>100</v>
      </c>
      <c r="D7857" s="12" t="s">
        <v>1753</v>
      </c>
      <c r="E7857" s="12">
        <v>150</v>
      </c>
      <c r="F7857" s="73">
        <v>20</v>
      </c>
      <c r="G7857" s="73">
        <v>60</v>
      </c>
      <c r="H7857" s="12">
        <v>0</v>
      </c>
      <c r="I7857" s="12">
        <v>246</v>
      </c>
      <c r="J7857" s="12">
        <v>0</v>
      </c>
      <c r="K7857" s="12">
        <v>0</v>
      </c>
      <c r="L7857" s="12">
        <v>0</v>
      </c>
      <c r="M7857" s="12">
        <v>0</v>
      </c>
      <c r="N7857" s="12">
        <v>0</v>
      </c>
    </row>
    <row r="7858" spans="1:14">
      <c r="A7858" s="11" t="s">
        <v>1782</v>
      </c>
      <c r="B7858" s="12">
        <v>150</v>
      </c>
      <c r="C7858" s="12">
        <v>100</v>
      </c>
      <c r="D7858" s="12" t="s">
        <v>1159</v>
      </c>
      <c r="E7858" s="12">
        <v>150</v>
      </c>
      <c r="F7858" s="73">
        <v>2</v>
      </c>
      <c r="G7858" s="73">
        <v>60</v>
      </c>
      <c r="H7858" s="12">
        <v>0</v>
      </c>
      <c r="I7858" s="12">
        <v>246</v>
      </c>
      <c r="J7858" s="12">
        <v>0</v>
      </c>
      <c r="K7858" s="12">
        <v>0</v>
      </c>
      <c r="L7858" s="12">
        <v>0</v>
      </c>
      <c r="M7858" s="12">
        <v>0</v>
      </c>
      <c r="N7858" s="12">
        <v>0</v>
      </c>
    </row>
    <row r="7859" spans="1:14">
      <c r="A7859" s="11" t="s">
        <v>1782</v>
      </c>
      <c r="B7859" s="12">
        <v>150</v>
      </c>
      <c r="C7859" s="12">
        <v>100</v>
      </c>
      <c r="D7859" s="12" t="s">
        <v>1160</v>
      </c>
      <c r="E7859" s="12">
        <v>150</v>
      </c>
      <c r="F7859" s="73">
        <v>20</v>
      </c>
      <c r="G7859" s="73">
        <v>60</v>
      </c>
      <c r="H7859" s="12">
        <v>0</v>
      </c>
      <c r="I7859" s="12">
        <v>246</v>
      </c>
      <c r="J7859" s="12">
        <v>0</v>
      </c>
      <c r="K7859" s="12">
        <v>0</v>
      </c>
      <c r="L7859" s="12">
        <v>0</v>
      </c>
      <c r="M7859" s="12">
        <v>0</v>
      </c>
      <c r="N7859" s="12">
        <v>0</v>
      </c>
    </row>
    <row r="7860" spans="1:14">
      <c r="A7860" s="11" t="s">
        <v>1782</v>
      </c>
      <c r="B7860" s="12">
        <v>150</v>
      </c>
      <c r="C7860" s="12">
        <v>100</v>
      </c>
      <c r="D7860" s="12" t="s">
        <v>1161</v>
      </c>
      <c r="E7860" s="12">
        <v>150</v>
      </c>
      <c r="F7860" s="73">
        <v>20</v>
      </c>
      <c r="G7860" s="73">
        <v>60</v>
      </c>
      <c r="H7860" s="12">
        <v>0</v>
      </c>
      <c r="I7860" s="12">
        <v>246</v>
      </c>
      <c r="J7860" s="12">
        <v>0</v>
      </c>
      <c r="K7860" s="12">
        <v>0</v>
      </c>
      <c r="L7860" s="12">
        <v>0</v>
      </c>
      <c r="M7860" s="12">
        <v>0</v>
      </c>
      <c r="N7860" s="12">
        <v>0</v>
      </c>
    </row>
    <row r="7861" spans="1:14">
      <c r="A7861" s="11" t="s">
        <v>1782</v>
      </c>
      <c r="B7861" s="12">
        <v>150</v>
      </c>
      <c r="C7861" s="12">
        <v>100</v>
      </c>
      <c r="D7861" s="12" t="s">
        <v>1162</v>
      </c>
      <c r="E7861" s="12">
        <v>150</v>
      </c>
      <c r="F7861" s="73">
        <v>2</v>
      </c>
      <c r="G7861" s="73">
        <v>60</v>
      </c>
      <c r="H7861" s="12">
        <v>0</v>
      </c>
      <c r="I7861" s="12">
        <v>246</v>
      </c>
      <c r="J7861" s="12">
        <v>0</v>
      </c>
      <c r="K7861" s="12">
        <v>0</v>
      </c>
      <c r="L7861" s="12">
        <v>0</v>
      </c>
      <c r="M7861" s="12">
        <v>0</v>
      </c>
      <c r="N7861" s="12">
        <v>0</v>
      </c>
    </row>
    <row r="7862" spans="1:14">
      <c r="A7862" s="11" t="s">
        <v>1782</v>
      </c>
      <c r="B7862" s="12">
        <v>150</v>
      </c>
      <c r="C7862" s="12">
        <v>100</v>
      </c>
      <c r="D7862" s="12" t="s">
        <v>1163</v>
      </c>
      <c r="E7862" s="12">
        <v>150</v>
      </c>
      <c r="F7862" s="73">
        <v>20</v>
      </c>
      <c r="G7862" s="73">
        <v>60</v>
      </c>
      <c r="H7862" s="12">
        <v>0</v>
      </c>
      <c r="I7862" s="12">
        <v>246</v>
      </c>
      <c r="J7862" s="12">
        <v>0</v>
      </c>
      <c r="K7862" s="12">
        <v>0</v>
      </c>
      <c r="L7862" s="12">
        <v>0</v>
      </c>
      <c r="M7862" s="12">
        <v>0</v>
      </c>
      <c r="N7862" s="12">
        <v>0</v>
      </c>
    </row>
    <row r="7863" spans="1:14">
      <c r="A7863" s="11" t="s">
        <v>1782</v>
      </c>
      <c r="B7863" s="12">
        <v>150</v>
      </c>
      <c r="C7863" s="12">
        <v>100</v>
      </c>
      <c r="D7863" s="12" t="s">
        <v>1750</v>
      </c>
      <c r="E7863" s="12">
        <v>150</v>
      </c>
      <c r="F7863" s="73">
        <v>20</v>
      </c>
      <c r="G7863" s="73">
        <v>60</v>
      </c>
      <c r="H7863" s="12">
        <v>0</v>
      </c>
      <c r="I7863" s="12">
        <v>246</v>
      </c>
      <c r="J7863" s="12">
        <v>0</v>
      </c>
      <c r="K7863" s="12">
        <v>0</v>
      </c>
      <c r="L7863" s="12">
        <v>0</v>
      </c>
      <c r="M7863" s="12">
        <v>0</v>
      </c>
      <c r="N7863" s="12">
        <v>0</v>
      </c>
    </row>
    <row r="7864" spans="1:14">
      <c r="A7864" s="11" t="s">
        <v>1782</v>
      </c>
      <c r="B7864" s="12">
        <v>150</v>
      </c>
      <c r="C7864" s="12">
        <v>100</v>
      </c>
      <c r="D7864" s="12" t="s">
        <v>1165</v>
      </c>
      <c r="E7864" s="12">
        <v>150</v>
      </c>
      <c r="F7864" s="73">
        <v>2</v>
      </c>
      <c r="G7864" s="73">
        <v>60</v>
      </c>
      <c r="H7864" s="12">
        <v>0</v>
      </c>
      <c r="I7864" s="12">
        <v>246</v>
      </c>
      <c r="J7864" s="12">
        <v>0</v>
      </c>
      <c r="K7864" s="12">
        <v>0</v>
      </c>
      <c r="L7864" s="12">
        <v>0</v>
      </c>
      <c r="M7864" s="12">
        <v>0</v>
      </c>
      <c r="N7864" s="12">
        <v>0</v>
      </c>
    </row>
    <row r="7865" spans="1:14">
      <c r="A7865" s="11" t="s">
        <v>1782</v>
      </c>
      <c r="B7865" s="12">
        <v>150</v>
      </c>
      <c r="C7865" s="12">
        <v>100</v>
      </c>
      <c r="D7865" s="12" t="s">
        <v>1166</v>
      </c>
      <c r="E7865" s="12">
        <v>150</v>
      </c>
      <c r="F7865" s="73">
        <v>20</v>
      </c>
      <c r="G7865" s="73">
        <v>60</v>
      </c>
      <c r="H7865" s="12">
        <v>0</v>
      </c>
      <c r="I7865" s="12">
        <v>246</v>
      </c>
      <c r="J7865" s="12">
        <v>0</v>
      </c>
      <c r="K7865" s="12">
        <v>0</v>
      </c>
      <c r="L7865" s="12">
        <v>0</v>
      </c>
      <c r="M7865" s="12">
        <v>0</v>
      </c>
      <c r="N7865" s="12">
        <v>0</v>
      </c>
    </row>
    <row r="7866" spans="1:14" s="18" customFormat="1">
      <c r="A7866" s="17" t="s">
        <v>1782</v>
      </c>
      <c r="B7866" s="18">
        <v>150</v>
      </c>
      <c r="C7866" s="18">
        <v>100</v>
      </c>
      <c r="D7866" s="18" t="s">
        <v>1783</v>
      </c>
      <c r="E7866" s="18">
        <v>150</v>
      </c>
      <c r="F7866" s="29">
        <v>2</v>
      </c>
      <c r="G7866" s="29">
        <v>120</v>
      </c>
      <c r="H7866" s="18">
        <v>0</v>
      </c>
      <c r="I7866" s="18">
        <v>249</v>
      </c>
      <c r="J7866" s="18">
        <v>0</v>
      </c>
      <c r="K7866" s="18">
        <v>0</v>
      </c>
      <c r="L7866" s="12">
        <v>0</v>
      </c>
      <c r="M7866" s="12">
        <v>0</v>
      </c>
      <c r="N7866" s="12">
        <v>0</v>
      </c>
    </row>
    <row r="7867" spans="1:14" s="18" customFormat="1">
      <c r="A7867" s="17" t="s">
        <v>1782</v>
      </c>
      <c r="B7867" s="18">
        <v>150</v>
      </c>
      <c r="C7867" s="18">
        <v>100</v>
      </c>
      <c r="D7867" s="18" t="s">
        <v>1784</v>
      </c>
      <c r="E7867" s="18">
        <v>150</v>
      </c>
      <c r="F7867" s="29">
        <v>2</v>
      </c>
      <c r="G7867" s="29">
        <v>120</v>
      </c>
      <c r="H7867" s="18">
        <v>0</v>
      </c>
      <c r="I7867" s="18">
        <v>249</v>
      </c>
      <c r="J7867" s="18">
        <v>0</v>
      </c>
      <c r="K7867" s="18">
        <v>0</v>
      </c>
      <c r="L7867" s="12">
        <v>0</v>
      </c>
      <c r="M7867" s="12">
        <v>0</v>
      </c>
      <c r="N7867" s="12">
        <v>0</v>
      </c>
    </row>
    <row r="7868" spans="1:14" s="18" customFormat="1">
      <c r="A7868" s="17" t="s">
        <v>1782</v>
      </c>
      <c r="B7868" s="18">
        <v>150</v>
      </c>
      <c r="C7868" s="18">
        <v>100</v>
      </c>
      <c r="D7868" s="18" t="s">
        <v>1173</v>
      </c>
      <c r="E7868" s="18">
        <v>150</v>
      </c>
      <c r="F7868" s="29">
        <v>2</v>
      </c>
      <c r="G7868" s="29">
        <v>120</v>
      </c>
      <c r="H7868" s="18">
        <v>0</v>
      </c>
      <c r="I7868" s="18">
        <v>249</v>
      </c>
      <c r="J7868" s="18">
        <v>0</v>
      </c>
      <c r="K7868" s="18">
        <v>0</v>
      </c>
      <c r="L7868" s="12">
        <v>0</v>
      </c>
      <c r="M7868" s="12">
        <v>0</v>
      </c>
      <c r="N7868" s="12">
        <v>0</v>
      </c>
    </row>
    <row r="7870" spans="1:14">
      <c r="A7870" s="11" t="s">
        <v>1782</v>
      </c>
      <c r="B7870" s="12">
        <v>95</v>
      </c>
      <c r="C7870" s="12">
        <v>115</v>
      </c>
      <c r="D7870" s="12" t="s">
        <v>1753</v>
      </c>
      <c r="E7870" s="12">
        <v>20</v>
      </c>
      <c r="F7870" s="73">
        <v>5</v>
      </c>
      <c r="G7870" s="21">
        <v>10</v>
      </c>
      <c r="H7870" s="12">
        <v>0</v>
      </c>
      <c r="I7870" s="12">
        <v>246</v>
      </c>
      <c r="J7870" s="12">
        <v>0</v>
      </c>
      <c r="K7870" s="12">
        <v>0</v>
      </c>
      <c r="L7870" s="12">
        <v>0</v>
      </c>
      <c r="M7870" s="12">
        <v>0</v>
      </c>
      <c r="N7870" s="12">
        <v>0</v>
      </c>
    </row>
    <row r="7871" spans="1:14">
      <c r="A7871" s="11" t="s">
        <v>1782</v>
      </c>
      <c r="B7871" s="12">
        <v>95</v>
      </c>
      <c r="C7871" s="12">
        <v>115</v>
      </c>
      <c r="D7871" s="12" t="s">
        <v>1161</v>
      </c>
      <c r="E7871" s="12">
        <v>20</v>
      </c>
      <c r="F7871" s="73">
        <v>5</v>
      </c>
      <c r="G7871" s="21">
        <v>10</v>
      </c>
      <c r="H7871" s="12">
        <v>0</v>
      </c>
      <c r="I7871" s="12">
        <v>246</v>
      </c>
      <c r="J7871" s="12">
        <v>0</v>
      </c>
      <c r="K7871" s="12">
        <v>0</v>
      </c>
      <c r="L7871" s="12">
        <v>0</v>
      </c>
      <c r="M7871" s="12">
        <v>0</v>
      </c>
      <c r="N7871" s="12">
        <v>0</v>
      </c>
    </row>
    <row r="7872" spans="1:14">
      <c r="A7872" s="11" t="s">
        <v>1782</v>
      </c>
      <c r="B7872" s="12">
        <v>95</v>
      </c>
      <c r="C7872" s="12">
        <v>115</v>
      </c>
      <c r="D7872" s="12" t="s">
        <v>1164</v>
      </c>
      <c r="E7872" s="12">
        <v>20</v>
      </c>
      <c r="F7872" s="73">
        <v>5</v>
      </c>
      <c r="G7872" s="21">
        <v>10</v>
      </c>
      <c r="H7872" s="12">
        <v>0</v>
      </c>
      <c r="I7872" s="12">
        <v>246</v>
      </c>
      <c r="J7872" s="12">
        <v>0</v>
      </c>
      <c r="K7872" s="12">
        <v>0</v>
      </c>
      <c r="L7872" s="12">
        <v>0</v>
      </c>
      <c r="M7872" s="12">
        <v>0</v>
      </c>
      <c r="N7872" s="12">
        <v>0</v>
      </c>
    </row>
    <row r="7873" spans="1:14">
      <c r="A7873" s="11" t="s">
        <v>1782</v>
      </c>
      <c r="B7873" s="12">
        <v>95</v>
      </c>
      <c r="C7873" s="12">
        <v>115</v>
      </c>
      <c r="D7873" s="12" t="s">
        <v>1160</v>
      </c>
      <c r="E7873" s="12">
        <v>20</v>
      </c>
      <c r="F7873" s="73">
        <v>1</v>
      </c>
      <c r="G7873" s="21">
        <v>10</v>
      </c>
      <c r="H7873" s="12">
        <v>0</v>
      </c>
      <c r="I7873" s="12">
        <v>246</v>
      </c>
      <c r="J7873" s="12">
        <v>0</v>
      </c>
      <c r="K7873" s="12">
        <v>0</v>
      </c>
      <c r="L7873" s="12">
        <v>0</v>
      </c>
      <c r="M7873" s="12">
        <v>0</v>
      </c>
      <c r="N7873" s="12">
        <v>0</v>
      </c>
    </row>
    <row r="7874" spans="1:14">
      <c r="A7874" s="11" t="s">
        <v>1782</v>
      </c>
      <c r="B7874" s="12">
        <v>95</v>
      </c>
      <c r="C7874" s="12">
        <v>115</v>
      </c>
      <c r="D7874" s="12" t="s">
        <v>1163</v>
      </c>
      <c r="E7874" s="12">
        <v>20</v>
      </c>
      <c r="F7874" s="73">
        <v>1</v>
      </c>
      <c r="G7874" s="21">
        <v>10</v>
      </c>
      <c r="H7874" s="12">
        <v>0</v>
      </c>
      <c r="I7874" s="12">
        <v>246</v>
      </c>
      <c r="J7874" s="12">
        <v>0</v>
      </c>
      <c r="K7874" s="12">
        <v>0</v>
      </c>
      <c r="L7874" s="12">
        <v>0</v>
      </c>
      <c r="M7874" s="12">
        <v>0</v>
      </c>
      <c r="N7874" s="12">
        <v>0</v>
      </c>
    </row>
    <row r="7875" spans="1:14">
      <c r="A7875" s="11" t="s">
        <v>1782</v>
      </c>
      <c r="B7875" s="12">
        <v>95</v>
      </c>
      <c r="C7875" s="12">
        <v>115</v>
      </c>
      <c r="D7875" s="12" t="s">
        <v>1166</v>
      </c>
      <c r="E7875" s="12">
        <v>20</v>
      </c>
      <c r="F7875" s="73">
        <v>1</v>
      </c>
      <c r="G7875" s="21">
        <v>10</v>
      </c>
      <c r="H7875" s="12">
        <v>0</v>
      </c>
      <c r="I7875" s="12">
        <v>246</v>
      </c>
      <c r="J7875" s="12">
        <v>0</v>
      </c>
      <c r="K7875" s="12">
        <v>0</v>
      </c>
      <c r="L7875" s="12">
        <v>0</v>
      </c>
      <c r="M7875" s="12">
        <v>0</v>
      </c>
      <c r="N7875" s="12">
        <v>0</v>
      </c>
    </row>
    <row r="7876" spans="1:14">
      <c r="A7876" s="11" t="s">
        <v>1782</v>
      </c>
      <c r="B7876" s="12">
        <v>80</v>
      </c>
      <c r="C7876" s="12">
        <v>160</v>
      </c>
      <c r="D7876" s="12" t="s">
        <v>1753</v>
      </c>
      <c r="E7876" s="12">
        <v>20</v>
      </c>
      <c r="F7876" s="73">
        <v>5</v>
      </c>
      <c r="G7876" s="21">
        <v>10</v>
      </c>
      <c r="H7876" s="12">
        <v>0</v>
      </c>
      <c r="I7876" s="12">
        <v>246</v>
      </c>
      <c r="J7876" s="12">
        <v>0</v>
      </c>
      <c r="K7876" s="12">
        <v>0</v>
      </c>
      <c r="L7876" s="12">
        <v>0</v>
      </c>
      <c r="M7876" s="12">
        <v>0</v>
      </c>
      <c r="N7876" s="12">
        <v>0</v>
      </c>
    </row>
    <row r="7877" spans="1:14">
      <c r="A7877" s="11" t="s">
        <v>1782</v>
      </c>
      <c r="B7877" s="12">
        <v>80</v>
      </c>
      <c r="C7877" s="12">
        <v>160</v>
      </c>
      <c r="D7877" s="12" t="s">
        <v>1161</v>
      </c>
      <c r="E7877" s="12">
        <v>20</v>
      </c>
      <c r="F7877" s="73">
        <v>5</v>
      </c>
      <c r="G7877" s="21">
        <v>10</v>
      </c>
      <c r="H7877" s="12">
        <v>0</v>
      </c>
      <c r="I7877" s="12">
        <v>246</v>
      </c>
      <c r="J7877" s="12">
        <v>0</v>
      </c>
      <c r="K7877" s="12">
        <v>0</v>
      </c>
      <c r="L7877" s="12">
        <v>0</v>
      </c>
      <c r="M7877" s="12">
        <v>0</v>
      </c>
      <c r="N7877" s="12">
        <v>0</v>
      </c>
    </row>
    <row r="7878" spans="1:14">
      <c r="A7878" s="11" t="s">
        <v>1782</v>
      </c>
      <c r="B7878" s="12">
        <v>80</v>
      </c>
      <c r="C7878" s="12">
        <v>160</v>
      </c>
      <c r="D7878" s="12" t="s">
        <v>1164</v>
      </c>
      <c r="E7878" s="12">
        <v>20</v>
      </c>
      <c r="F7878" s="73">
        <v>5</v>
      </c>
      <c r="G7878" s="21">
        <v>10</v>
      </c>
      <c r="H7878" s="12">
        <v>0</v>
      </c>
      <c r="I7878" s="12">
        <v>246</v>
      </c>
      <c r="J7878" s="12">
        <v>0</v>
      </c>
      <c r="K7878" s="12">
        <v>0</v>
      </c>
      <c r="L7878" s="12">
        <v>0</v>
      </c>
      <c r="M7878" s="12">
        <v>0</v>
      </c>
      <c r="N7878" s="12">
        <v>0</v>
      </c>
    </row>
    <row r="7879" spans="1:14">
      <c r="A7879" s="11" t="s">
        <v>1782</v>
      </c>
      <c r="B7879" s="12">
        <v>80</v>
      </c>
      <c r="C7879" s="12">
        <v>160</v>
      </c>
      <c r="D7879" s="12" t="s">
        <v>1160</v>
      </c>
      <c r="E7879" s="12">
        <v>20</v>
      </c>
      <c r="F7879" s="73">
        <v>1</v>
      </c>
      <c r="G7879" s="21">
        <v>10</v>
      </c>
      <c r="H7879" s="12">
        <v>0</v>
      </c>
      <c r="I7879" s="12">
        <v>246</v>
      </c>
      <c r="J7879" s="12">
        <v>0</v>
      </c>
      <c r="K7879" s="12">
        <v>0</v>
      </c>
      <c r="L7879" s="12">
        <v>0</v>
      </c>
      <c r="M7879" s="12">
        <v>0</v>
      </c>
      <c r="N7879" s="12">
        <v>0</v>
      </c>
    </row>
    <row r="7880" spans="1:14">
      <c r="A7880" s="11" t="s">
        <v>1782</v>
      </c>
      <c r="B7880" s="12">
        <v>80</v>
      </c>
      <c r="C7880" s="12">
        <v>160</v>
      </c>
      <c r="D7880" s="12" t="s">
        <v>1163</v>
      </c>
      <c r="E7880" s="12">
        <v>20</v>
      </c>
      <c r="F7880" s="73">
        <v>1</v>
      </c>
      <c r="G7880" s="21">
        <v>10</v>
      </c>
      <c r="H7880" s="12">
        <v>0</v>
      </c>
      <c r="I7880" s="12">
        <v>246</v>
      </c>
      <c r="J7880" s="12">
        <v>0</v>
      </c>
      <c r="K7880" s="12">
        <v>0</v>
      </c>
      <c r="L7880" s="12">
        <v>0</v>
      </c>
      <c r="M7880" s="12">
        <v>0</v>
      </c>
      <c r="N7880" s="12">
        <v>0</v>
      </c>
    </row>
    <row r="7881" spans="1:14">
      <c r="A7881" s="11" t="s">
        <v>1782</v>
      </c>
      <c r="B7881" s="12">
        <v>80</v>
      </c>
      <c r="C7881" s="12">
        <v>160</v>
      </c>
      <c r="D7881" s="12" t="s">
        <v>1166</v>
      </c>
      <c r="E7881" s="12">
        <v>20</v>
      </c>
      <c r="F7881" s="73">
        <v>1</v>
      </c>
      <c r="G7881" s="21">
        <v>10</v>
      </c>
      <c r="H7881" s="12">
        <v>0</v>
      </c>
      <c r="I7881" s="12">
        <v>246</v>
      </c>
      <c r="J7881" s="12">
        <v>0</v>
      </c>
      <c r="K7881" s="12">
        <v>0</v>
      </c>
      <c r="L7881" s="12">
        <v>0</v>
      </c>
      <c r="M7881" s="12">
        <v>0</v>
      </c>
      <c r="N7881" s="12">
        <v>0</v>
      </c>
    </row>
    <row r="7882" spans="1:14">
      <c r="A7882" s="11" t="s">
        <v>1782</v>
      </c>
      <c r="B7882" s="12">
        <v>120</v>
      </c>
      <c r="C7882" s="12">
        <v>80</v>
      </c>
      <c r="D7882" s="12" t="s">
        <v>1753</v>
      </c>
      <c r="E7882" s="12">
        <v>20</v>
      </c>
      <c r="F7882" s="73">
        <v>5</v>
      </c>
      <c r="G7882" s="21">
        <v>10</v>
      </c>
      <c r="H7882" s="12">
        <v>0</v>
      </c>
      <c r="I7882" s="12">
        <v>246</v>
      </c>
      <c r="J7882" s="12">
        <v>0</v>
      </c>
      <c r="K7882" s="12">
        <v>0</v>
      </c>
      <c r="L7882" s="12">
        <v>0</v>
      </c>
      <c r="M7882" s="12">
        <v>0</v>
      </c>
      <c r="N7882" s="12">
        <v>0</v>
      </c>
    </row>
    <row r="7883" spans="1:14">
      <c r="A7883" s="11" t="s">
        <v>1782</v>
      </c>
      <c r="B7883" s="12">
        <v>120</v>
      </c>
      <c r="C7883" s="12">
        <v>80</v>
      </c>
      <c r="D7883" s="12" t="s">
        <v>1161</v>
      </c>
      <c r="E7883" s="12">
        <v>20</v>
      </c>
      <c r="F7883" s="73">
        <v>5</v>
      </c>
      <c r="G7883" s="21">
        <v>10</v>
      </c>
      <c r="H7883" s="12">
        <v>0</v>
      </c>
      <c r="I7883" s="12">
        <v>246</v>
      </c>
      <c r="J7883" s="12">
        <v>0</v>
      </c>
      <c r="K7883" s="12">
        <v>0</v>
      </c>
      <c r="L7883" s="12">
        <v>0</v>
      </c>
      <c r="M7883" s="12">
        <v>0</v>
      </c>
      <c r="N7883" s="12">
        <v>0</v>
      </c>
    </row>
    <row r="7884" spans="1:14">
      <c r="A7884" s="11" t="s">
        <v>1782</v>
      </c>
      <c r="B7884" s="12">
        <v>120</v>
      </c>
      <c r="C7884" s="12">
        <v>80</v>
      </c>
      <c r="D7884" s="12" t="s">
        <v>1164</v>
      </c>
      <c r="E7884" s="12">
        <v>20</v>
      </c>
      <c r="F7884" s="73">
        <v>5</v>
      </c>
      <c r="G7884" s="21">
        <v>10</v>
      </c>
      <c r="H7884" s="12">
        <v>0</v>
      </c>
      <c r="I7884" s="12">
        <v>246</v>
      </c>
      <c r="J7884" s="12">
        <v>0</v>
      </c>
      <c r="K7884" s="12">
        <v>0</v>
      </c>
      <c r="L7884" s="12">
        <v>0</v>
      </c>
      <c r="M7884" s="12">
        <v>0</v>
      </c>
      <c r="N7884" s="12">
        <v>0</v>
      </c>
    </row>
    <row r="7885" spans="1:14">
      <c r="A7885" s="11" t="s">
        <v>1782</v>
      </c>
      <c r="B7885" s="12">
        <v>120</v>
      </c>
      <c r="C7885" s="12">
        <v>80</v>
      </c>
      <c r="D7885" s="12" t="s">
        <v>1160</v>
      </c>
      <c r="E7885" s="12">
        <v>20</v>
      </c>
      <c r="F7885" s="73">
        <v>1</v>
      </c>
      <c r="G7885" s="21">
        <v>10</v>
      </c>
      <c r="H7885" s="12">
        <v>0</v>
      </c>
      <c r="I7885" s="12">
        <v>246</v>
      </c>
      <c r="J7885" s="12">
        <v>0</v>
      </c>
      <c r="K7885" s="12">
        <v>0</v>
      </c>
      <c r="L7885" s="12">
        <v>0</v>
      </c>
      <c r="M7885" s="12">
        <v>0</v>
      </c>
      <c r="N7885" s="12">
        <v>0</v>
      </c>
    </row>
    <row r="7886" spans="1:14">
      <c r="A7886" s="11" t="s">
        <v>1782</v>
      </c>
      <c r="B7886" s="12">
        <v>120</v>
      </c>
      <c r="C7886" s="12">
        <v>80</v>
      </c>
      <c r="D7886" s="12" t="s">
        <v>1163</v>
      </c>
      <c r="E7886" s="12">
        <v>20</v>
      </c>
      <c r="F7886" s="73">
        <v>1</v>
      </c>
      <c r="G7886" s="21">
        <v>10</v>
      </c>
      <c r="H7886" s="12">
        <v>0</v>
      </c>
      <c r="I7886" s="12">
        <v>246</v>
      </c>
      <c r="J7886" s="12">
        <v>0</v>
      </c>
      <c r="K7886" s="12">
        <v>0</v>
      </c>
      <c r="L7886" s="12">
        <v>0</v>
      </c>
      <c r="M7886" s="12">
        <v>0</v>
      </c>
      <c r="N7886" s="12">
        <v>0</v>
      </c>
    </row>
    <row r="7887" spans="1:14">
      <c r="A7887" s="11" t="s">
        <v>1782</v>
      </c>
      <c r="B7887" s="12">
        <v>120</v>
      </c>
      <c r="C7887" s="12">
        <v>80</v>
      </c>
      <c r="D7887" s="12" t="s">
        <v>1166</v>
      </c>
      <c r="E7887" s="12">
        <v>20</v>
      </c>
      <c r="F7887" s="73">
        <v>1</v>
      </c>
      <c r="G7887" s="21">
        <v>10</v>
      </c>
      <c r="H7887" s="12">
        <v>0</v>
      </c>
      <c r="I7887" s="12">
        <v>246</v>
      </c>
      <c r="J7887" s="12">
        <v>0</v>
      </c>
      <c r="K7887" s="12">
        <v>0</v>
      </c>
      <c r="L7887" s="12">
        <v>0</v>
      </c>
      <c r="M7887" s="12">
        <v>0</v>
      </c>
      <c r="N7887" s="12">
        <v>0</v>
      </c>
    </row>
    <row r="7888" spans="1:14">
      <c r="A7888" s="11" t="s">
        <v>1782</v>
      </c>
      <c r="B7888" s="12">
        <v>140</v>
      </c>
      <c r="C7888" s="12">
        <v>50</v>
      </c>
      <c r="D7888" s="12" t="s">
        <v>1753</v>
      </c>
      <c r="E7888" s="12">
        <v>20</v>
      </c>
      <c r="F7888" s="73">
        <v>5</v>
      </c>
      <c r="G7888" s="21">
        <v>10</v>
      </c>
      <c r="H7888" s="12">
        <v>0</v>
      </c>
      <c r="I7888" s="12">
        <v>246</v>
      </c>
      <c r="J7888" s="12">
        <v>0</v>
      </c>
      <c r="K7888" s="12">
        <v>0</v>
      </c>
      <c r="L7888" s="12">
        <v>0</v>
      </c>
      <c r="M7888" s="12">
        <v>0</v>
      </c>
      <c r="N7888" s="12">
        <v>0</v>
      </c>
    </row>
    <row r="7889" spans="1:14">
      <c r="A7889" s="11" t="s">
        <v>1782</v>
      </c>
      <c r="B7889" s="12">
        <v>140</v>
      </c>
      <c r="C7889" s="12">
        <v>50</v>
      </c>
      <c r="D7889" s="12" t="s">
        <v>1161</v>
      </c>
      <c r="E7889" s="12">
        <v>20</v>
      </c>
      <c r="F7889" s="73">
        <v>5</v>
      </c>
      <c r="G7889" s="21">
        <v>10</v>
      </c>
      <c r="H7889" s="12">
        <v>0</v>
      </c>
      <c r="I7889" s="12">
        <v>246</v>
      </c>
      <c r="J7889" s="12">
        <v>0</v>
      </c>
      <c r="K7889" s="12">
        <v>0</v>
      </c>
      <c r="L7889" s="12">
        <v>0</v>
      </c>
      <c r="M7889" s="12">
        <v>0</v>
      </c>
      <c r="N7889" s="12">
        <v>0</v>
      </c>
    </row>
    <row r="7890" spans="1:14">
      <c r="A7890" s="11" t="s">
        <v>1782</v>
      </c>
      <c r="B7890" s="12">
        <v>140</v>
      </c>
      <c r="C7890" s="12">
        <v>50</v>
      </c>
      <c r="D7890" s="12" t="s">
        <v>1164</v>
      </c>
      <c r="E7890" s="12">
        <v>20</v>
      </c>
      <c r="F7890" s="73">
        <v>5</v>
      </c>
      <c r="G7890" s="21">
        <v>10</v>
      </c>
      <c r="H7890" s="12">
        <v>0</v>
      </c>
      <c r="I7890" s="12">
        <v>246</v>
      </c>
      <c r="J7890" s="12">
        <v>0</v>
      </c>
      <c r="K7890" s="12">
        <v>0</v>
      </c>
      <c r="L7890" s="12">
        <v>0</v>
      </c>
      <c r="M7890" s="12">
        <v>0</v>
      </c>
      <c r="N7890" s="12">
        <v>0</v>
      </c>
    </row>
    <row r="7891" spans="1:14">
      <c r="A7891" s="11" t="s">
        <v>1782</v>
      </c>
      <c r="B7891" s="12">
        <v>140</v>
      </c>
      <c r="C7891" s="12">
        <v>50</v>
      </c>
      <c r="D7891" s="12" t="s">
        <v>1160</v>
      </c>
      <c r="E7891" s="12">
        <v>20</v>
      </c>
      <c r="F7891" s="73">
        <v>1</v>
      </c>
      <c r="G7891" s="21">
        <v>10</v>
      </c>
      <c r="H7891" s="12">
        <v>0</v>
      </c>
      <c r="I7891" s="12">
        <v>246</v>
      </c>
      <c r="J7891" s="12">
        <v>0</v>
      </c>
      <c r="K7891" s="12">
        <v>0</v>
      </c>
      <c r="L7891" s="12">
        <v>0</v>
      </c>
      <c r="M7891" s="12">
        <v>0</v>
      </c>
      <c r="N7891" s="12">
        <v>0</v>
      </c>
    </row>
    <row r="7892" spans="1:14">
      <c r="A7892" s="11" t="s">
        <v>1782</v>
      </c>
      <c r="B7892" s="12">
        <v>140</v>
      </c>
      <c r="C7892" s="12">
        <v>50</v>
      </c>
      <c r="D7892" s="12" t="s">
        <v>1163</v>
      </c>
      <c r="E7892" s="12">
        <v>20</v>
      </c>
      <c r="F7892" s="73">
        <v>1</v>
      </c>
      <c r="G7892" s="21">
        <v>10</v>
      </c>
      <c r="H7892" s="12">
        <v>0</v>
      </c>
      <c r="I7892" s="12">
        <v>246</v>
      </c>
      <c r="J7892" s="12">
        <v>0</v>
      </c>
      <c r="K7892" s="12">
        <v>0</v>
      </c>
      <c r="L7892" s="12">
        <v>0</v>
      </c>
      <c r="M7892" s="12">
        <v>0</v>
      </c>
      <c r="N7892" s="12">
        <v>0</v>
      </c>
    </row>
    <row r="7893" spans="1:14">
      <c r="A7893" s="11" t="s">
        <v>1782</v>
      </c>
      <c r="B7893" s="12">
        <v>140</v>
      </c>
      <c r="C7893" s="12">
        <v>50</v>
      </c>
      <c r="D7893" s="12" t="s">
        <v>1166</v>
      </c>
      <c r="E7893" s="12">
        <v>20</v>
      </c>
      <c r="F7893" s="73">
        <v>1</v>
      </c>
      <c r="G7893" s="21">
        <v>10</v>
      </c>
      <c r="H7893" s="12">
        <v>0</v>
      </c>
      <c r="I7893" s="12">
        <v>246</v>
      </c>
      <c r="J7893" s="12">
        <v>0</v>
      </c>
      <c r="K7893" s="12">
        <v>0</v>
      </c>
      <c r="L7893" s="12">
        <v>0</v>
      </c>
      <c r="M7893" s="12">
        <v>0</v>
      </c>
      <c r="N7893" s="12">
        <v>0</v>
      </c>
    </row>
    <row r="7894" spans="1:14">
      <c r="A7894" s="11" t="s">
        <v>1782</v>
      </c>
      <c r="B7894" s="12">
        <v>160</v>
      </c>
      <c r="C7894" s="12">
        <v>110</v>
      </c>
      <c r="D7894" s="12" t="s">
        <v>1753</v>
      </c>
      <c r="E7894" s="12">
        <v>20</v>
      </c>
      <c r="F7894" s="73">
        <v>5</v>
      </c>
      <c r="G7894" s="21">
        <v>10</v>
      </c>
      <c r="H7894" s="12">
        <v>0</v>
      </c>
      <c r="I7894" s="12">
        <v>246</v>
      </c>
      <c r="J7894" s="12">
        <v>0</v>
      </c>
      <c r="K7894" s="12">
        <v>0</v>
      </c>
      <c r="L7894" s="12">
        <v>0</v>
      </c>
      <c r="M7894" s="12">
        <v>0</v>
      </c>
      <c r="N7894" s="12">
        <v>0</v>
      </c>
    </row>
    <row r="7895" spans="1:14">
      <c r="A7895" s="11" t="s">
        <v>1782</v>
      </c>
      <c r="B7895" s="12">
        <v>160</v>
      </c>
      <c r="C7895" s="12">
        <v>110</v>
      </c>
      <c r="D7895" s="12" t="s">
        <v>1161</v>
      </c>
      <c r="E7895" s="12">
        <v>20</v>
      </c>
      <c r="F7895" s="73">
        <v>5</v>
      </c>
      <c r="G7895" s="21">
        <v>10</v>
      </c>
      <c r="H7895" s="12">
        <v>0</v>
      </c>
      <c r="I7895" s="12">
        <v>246</v>
      </c>
      <c r="J7895" s="12">
        <v>0</v>
      </c>
      <c r="K7895" s="12">
        <v>0</v>
      </c>
      <c r="L7895" s="12">
        <v>0</v>
      </c>
      <c r="M7895" s="12">
        <v>0</v>
      </c>
      <c r="N7895" s="12">
        <v>0</v>
      </c>
    </row>
    <row r="7896" spans="1:14">
      <c r="A7896" s="11" t="s">
        <v>1782</v>
      </c>
      <c r="B7896" s="12">
        <v>160</v>
      </c>
      <c r="C7896" s="12">
        <v>110</v>
      </c>
      <c r="D7896" s="12" t="s">
        <v>1164</v>
      </c>
      <c r="E7896" s="12">
        <v>20</v>
      </c>
      <c r="F7896" s="73">
        <v>5</v>
      </c>
      <c r="G7896" s="21">
        <v>10</v>
      </c>
      <c r="H7896" s="12">
        <v>0</v>
      </c>
      <c r="I7896" s="12">
        <v>246</v>
      </c>
      <c r="J7896" s="12">
        <v>0</v>
      </c>
      <c r="K7896" s="12">
        <v>0</v>
      </c>
      <c r="L7896" s="12">
        <v>0</v>
      </c>
      <c r="M7896" s="12">
        <v>0</v>
      </c>
      <c r="N7896" s="12">
        <v>0</v>
      </c>
    </row>
    <row r="7897" spans="1:14">
      <c r="A7897" s="11" t="s">
        <v>1782</v>
      </c>
      <c r="B7897" s="12">
        <v>160</v>
      </c>
      <c r="C7897" s="12">
        <v>110</v>
      </c>
      <c r="D7897" s="12" t="s">
        <v>1160</v>
      </c>
      <c r="E7897" s="12">
        <v>20</v>
      </c>
      <c r="F7897" s="73">
        <v>1</v>
      </c>
      <c r="G7897" s="21">
        <v>10</v>
      </c>
      <c r="H7897" s="12">
        <v>0</v>
      </c>
      <c r="I7897" s="12">
        <v>246</v>
      </c>
      <c r="J7897" s="12">
        <v>0</v>
      </c>
      <c r="K7897" s="12">
        <v>0</v>
      </c>
      <c r="L7897" s="12">
        <v>0</v>
      </c>
      <c r="M7897" s="12">
        <v>0</v>
      </c>
      <c r="N7897" s="12">
        <v>0</v>
      </c>
    </row>
    <row r="7898" spans="1:14">
      <c r="A7898" s="11" t="s">
        <v>1782</v>
      </c>
      <c r="B7898" s="12">
        <v>160</v>
      </c>
      <c r="C7898" s="12">
        <v>110</v>
      </c>
      <c r="D7898" s="12" t="s">
        <v>1163</v>
      </c>
      <c r="E7898" s="12">
        <v>20</v>
      </c>
      <c r="F7898" s="73">
        <v>1</v>
      </c>
      <c r="G7898" s="21">
        <v>10</v>
      </c>
      <c r="H7898" s="12">
        <v>0</v>
      </c>
      <c r="I7898" s="12">
        <v>246</v>
      </c>
      <c r="J7898" s="12">
        <v>0</v>
      </c>
      <c r="K7898" s="12">
        <v>0</v>
      </c>
      <c r="L7898" s="12">
        <v>0</v>
      </c>
      <c r="M7898" s="12">
        <v>0</v>
      </c>
      <c r="N7898" s="12">
        <v>0</v>
      </c>
    </row>
    <row r="7899" spans="1:14">
      <c r="A7899" s="11" t="s">
        <v>1782</v>
      </c>
      <c r="B7899" s="12">
        <v>160</v>
      </c>
      <c r="C7899" s="12">
        <v>110</v>
      </c>
      <c r="D7899" s="12" t="s">
        <v>1166</v>
      </c>
      <c r="E7899" s="12">
        <v>20</v>
      </c>
      <c r="F7899" s="73">
        <v>1</v>
      </c>
      <c r="G7899" s="21">
        <v>10</v>
      </c>
      <c r="H7899" s="12">
        <v>0</v>
      </c>
      <c r="I7899" s="12">
        <v>246</v>
      </c>
      <c r="J7899" s="12">
        <v>0</v>
      </c>
      <c r="K7899" s="12">
        <v>0</v>
      </c>
      <c r="L7899" s="12">
        <v>0</v>
      </c>
      <c r="M7899" s="12">
        <v>0</v>
      </c>
      <c r="N7899" s="12">
        <v>0</v>
      </c>
    </row>
    <row r="7900" spans="1:14">
      <c r="A7900" s="11" t="s">
        <v>1782</v>
      </c>
      <c r="B7900" s="12">
        <v>196</v>
      </c>
      <c r="C7900" s="12">
        <v>133</v>
      </c>
      <c r="D7900" s="12" t="s">
        <v>1753</v>
      </c>
      <c r="E7900" s="12">
        <v>20</v>
      </c>
      <c r="F7900" s="73">
        <v>5</v>
      </c>
      <c r="G7900" s="21">
        <v>10</v>
      </c>
      <c r="H7900" s="12">
        <v>0</v>
      </c>
      <c r="I7900" s="12">
        <v>246</v>
      </c>
      <c r="J7900" s="12">
        <v>0</v>
      </c>
      <c r="K7900" s="12">
        <v>0</v>
      </c>
      <c r="L7900" s="12">
        <v>0</v>
      </c>
      <c r="M7900" s="12">
        <v>0</v>
      </c>
      <c r="N7900" s="12">
        <v>0</v>
      </c>
    </row>
    <row r="7901" spans="1:14">
      <c r="A7901" s="11" t="s">
        <v>1782</v>
      </c>
      <c r="B7901" s="12">
        <v>196</v>
      </c>
      <c r="C7901" s="12">
        <v>133</v>
      </c>
      <c r="D7901" s="12" t="s">
        <v>1161</v>
      </c>
      <c r="E7901" s="12">
        <v>20</v>
      </c>
      <c r="F7901" s="73">
        <v>5</v>
      </c>
      <c r="G7901" s="21">
        <v>10</v>
      </c>
      <c r="H7901" s="12">
        <v>0</v>
      </c>
      <c r="I7901" s="12">
        <v>246</v>
      </c>
      <c r="J7901" s="12">
        <v>0</v>
      </c>
      <c r="K7901" s="12">
        <v>0</v>
      </c>
      <c r="L7901" s="12">
        <v>0</v>
      </c>
      <c r="M7901" s="12">
        <v>0</v>
      </c>
      <c r="N7901" s="12">
        <v>0</v>
      </c>
    </row>
    <row r="7902" spans="1:14">
      <c r="A7902" s="11" t="s">
        <v>1782</v>
      </c>
      <c r="B7902" s="12">
        <v>196</v>
      </c>
      <c r="C7902" s="12">
        <v>133</v>
      </c>
      <c r="D7902" s="12" t="s">
        <v>1164</v>
      </c>
      <c r="E7902" s="12">
        <v>20</v>
      </c>
      <c r="F7902" s="73">
        <v>5</v>
      </c>
      <c r="G7902" s="21">
        <v>10</v>
      </c>
      <c r="H7902" s="12">
        <v>0</v>
      </c>
      <c r="I7902" s="12">
        <v>246</v>
      </c>
      <c r="J7902" s="12">
        <v>0</v>
      </c>
      <c r="K7902" s="12">
        <v>0</v>
      </c>
      <c r="L7902" s="12">
        <v>0</v>
      </c>
      <c r="M7902" s="12">
        <v>0</v>
      </c>
      <c r="N7902" s="12">
        <v>0</v>
      </c>
    </row>
    <row r="7903" spans="1:14">
      <c r="A7903" s="11" t="s">
        <v>1782</v>
      </c>
      <c r="B7903" s="12">
        <v>196</v>
      </c>
      <c r="C7903" s="12">
        <v>133</v>
      </c>
      <c r="D7903" s="12" t="s">
        <v>1160</v>
      </c>
      <c r="E7903" s="12">
        <v>20</v>
      </c>
      <c r="F7903" s="73">
        <v>1</v>
      </c>
      <c r="G7903" s="21">
        <v>10</v>
      </c>
      <c r="H7903" s="12">
        <v>0</v>
      </c>
      <c r="I7903" s="12">
        <v>246</v>
      </c>
      <c r="J7903" s="12">
        <v>0</v>
      </c>
      <c r="K7903" s="12">
        <v>0</v>
      </c>
      <c r="L7903" s="12">
        <v>0</v>
      </c>
      <c r="M7903" s="12">
        <v>0</v>
      </c>
      <c r="N7903" s="12">
        <v>0</v>
      </c>
    </row>
    <row r="7904" spans="1:14">
      <c r="A7904" s="11" t="s">
        <v>1782</v>
      </c>
      <c r="B7904" s="12">
        <v>196</v>
      </c>
      <c r="C7904" s="12">
        <v>133</v>
      </c>
      <c r="D7904" s="12" t="s">
        <v>1163</v>
      </c>
      <c r="E7904" s="12">
        <v>20</v>
      </c>
      <c r="F7904" s="73">
        <v>1</v>
      </c>
      <c r="G7904" s="21">
        <v>10</v>
      </c>
      <c r="H7904" s="12">
        <v>0</v>
      </c>
      <c r="I7904" s="12">
        <v>246</v>
      </c>
      <c r="J7904" s="12">
        <v>0</v>
      </c>
      <c r="K7904" s="12">
        <v>0</v>
      </c>
      <c r="L7904" s="12">
        <v>0</v>
      </c>
      <c r="M7904" s="12">
        <v>0</v>
      </c>
      <c r="N7904" s="12">
        <v>0</v>
      </c>
    </row>
    <row r="7905" spans="1:14">
      <c r="A7905" s="11" t="s">
        <v>1782</v>
      </c>
      <c r="B7905" s="12">
        <v>196</v>
      </c>
      <c r="C7905" s="12">
        <v>133</v>
      </c>
      <c r="D7905" s="12" t="s">
        <v>1166</v>
      </c>
      <c r="E7905" s="12">
        <v>20</v>
      </c>
      <c r="F7905" s="73">
        <v>1</v>
      </c>
      <c r="G7905" s="21">
        <v>10</v>
      </c>
      <c r="H7905" s="12">
        <v>0</v>
      </c>
      <c r="I7905" s="12">
        <v>246</v>
      </c>
      <c r="J7905" s="12">
        <v>0</v>
      </c>
      <c r="K7905" s="12">
        <v>0</v>
      </c>
      <c r="L7905" s="12">
        <v>0</v>
      </c>
      <c r="M7905" s="12">
        <v>0</v>
      </c>
      <c r="N7905" s="12">
        <v>0</v>
      </c>
    </row>
    <row r="7906" spans="1:14">
      <c r="A7906" s="11" t="s">
        <v>1785</v>
      </c>
      <c r="B7906" s="12">
        <v>230</v>
      </c>
      <c r="C7906" s="12">
        <v>110</v>
      </c>
      <c r="D7906" s="12" t="s">
        <v>1753</v>
      </c>
      <c r="E7906" s="12">
        <v>20</v>
      </c>
      <c r="F7906" s="73">
        <v>5</v>
      </c>
      <c r="G7906" s="21">
        <v>10</v>
      </c>
      <c r="H7906" s="12">
        <v>0</v>
      </c>
      <c r="I7906" s="12">
        <v>246</v>
      </c>
      <c r="J7906" s="12">
        <v>0</v>
      </c>
      <c r="K7906" s="12">
        <v>0</v>
      </c>
      <c r="L7906" s="12">
        <v>0</v>
      </c>
      <c r="M7906" s="12">
        <v>0</v>
      </c>
      <c r="N7906" s="12">
        <v>0</v>
      </c>
    </row>
    <row r="7907" spans="1:14">
      <c r="A7907" s="11" t="s">
        <v>1782</v>
      </c>
      <c r="B7907" s="12">
        <v>230</v>
      </c>
      <c r="C7907" s="12">
        <v>110</v>
      </c>
      <c r="D7907" s="12" t="s">
        <v>1161</v>
      </c>
      <c r="E7907" s="12">
        <v>20</v>
      </c>
      <c r="F7907" s="73">
        <v>5</v>
      </c>
      <c r="G7907" s="21">
        <v>10</v>
      </c>
      <c r="H7907" s="12">
        <v>0</v>
      </c>
      <c r="I7907" s="12">
        <v>246</v>
      </c>
      <c r="J7907" s="12">
        <v>0</v>
      </c>
      <c r="K7907" s="12">
        <v>0</v>
      </c>
      <c r="L7907" s="12">
        <v>0</v>
      </c>
      <c r="M7907" s="12">
        <v>0</v>
      </c>
      <c r="N7907" s="12">
        <v>0</v>
      </c>
    </row>
    <row r="7908" spans="1:14">
      <c r="A7908" s="11" t="s">
        <v>1782</v>
      </c>
      <c r="B7908" s="12">
        <v>230</v>
      </c>
      <c r="C7908" s="12">
        <v>110</v>
      </c>
      <c r="D7908" s="12" t="s">
        <v>1164</v>
      </c>
      <c r="E7908" s="12">
        <v>20</v>
      </c>
      <c r="F7908" s="73">
        <v>5</v>
      </c>
      <c r="G7908" s="21">
        <v>10</v>
      </c>
      <c r="H7908" s="12">
        <v>0</v>
      </c>
      <c r="I7908" s="12">
        <v>246</v>
      </c>
      <c r="J7908" s="12">
        <v>0</v>
      </c>
      <c r="K7908" s="12">
        <v>0</v>
      </c>
      <c r="L7908" s="12">
        <v>0</v>
      </c>
      <c r="M7908" s="12">
        <v>0</v>
      </c>
      <c r="N7908" s="12">
        <v>0</v>
      </c>
    </row>
    <row r="7909" spans="1:14">
      <c r="A7909" s="11" t="s">
        <v>1782</v>
      </c>
      <c r="B7909" s="12">
        <v>230</v>
      </c>
      <c r="C7909" s="12">
        <v>110</v>
      </c>
      <c r="D7909" s="12" t="s">
        <v>1160</v>
      </c>
      <c r="E7909" s="12">
        <v>20</v>
      </c>
      <c r="F7909" s="73">
        <v>1</v>
      </c>
      <c r="G7909" s="21">
        <v>10</v>
      </c>
      <c r="H7909" s="12">
        <v>0</v>
      </c>
      <c r="I7909" s="12">
        <v>246</v>
      </c>
      <c r="J7909" s="12">
        <v>0</v>
      </c>
      <c r="K7909" s="12">
        <v>0</v>
      </c>
      <c r="L7909" s="12">
        <v>0</v>
      </c>
      <c r="M7909" s="12">
        <v>0</v>
      </c>
      <c r="N7909" s="12">
        <v>0</v>
      </c>
    </row>
    <row r="7910" spans="1:14">
      <c r="A7910" s="11" t="s">
        <v>1782</v>
      </c>
      <c r="B7910" s="12">
        <v>230</v>
      </c>
      <c r="C7910" s="12">
        <v>110</v>
      </c>
      <c r="D7910" s="12" t="s">
        <v>1163</v>
      </c>
      <c r="E7910" s="12">
        <v>20</v>
      </c>
      <c r="F7910" s="73">
        <v>1</v>
      </c>
      <c r="G7910" s="21">
        <v>10</v>
      </c>
      <c r="H7910" s="12">
        <v>0</v>
      </c>
      <c r="I7910" s="12">
        <v>246</v>
      </c>
      <c r="J7910" s="12">
        <v>0</v>
      </c>
      <c r="K7910" s="12">
        <v>0</v>
      </c>
      <c r="L7910" s="12">
        <v>0</v>
      </c>
      <c r="M7910" s="12">
        <v>0</v>
      </c>
      <c r="N7910" s="12">
        <v>0</v>
      </c>
    </row>
    <row r="7911" spans="1:14">
      <c r="A7911" s="11" t="s">
        <v>1782</v>
      </c>
      <c r="B7911" s="12">
        <v>230</v>
      </c>
      <c r="C7911" s="12">
        <v>110</v>
      </c>
      <c r="D7911" s="12" t="s">
        <v>1166</v>
      </c>
      <c r="E7911" s="12">
        <v>20</v>
      </c>
      <c r="F7911" s="73">
        <v>1</v>
      </c>
      <c r="G7911" s="21">
        <v>10</v>
      </c>
      <c r="H7911" s="12">
        <v>0</v>
      </c>
      <c r="I7911" s="12">
        <v>246</v>
      </c>
      <c r="J7911" s="12">
        <v>0</v>
      </c>
      <c r="K7911" s="12">
        <v>0</v>
      </c>
      <c r="L7911" s="12">
        <v>0</v>
      </c>
      <c r="M7911" s="12">
        <v>0</v>
      </c>
      <c r="N7911" s="12">
        <v>0</v>
      </c>
    </row>
    <row r="7913" spans="1:14">
      <c r="A7913" s="11" t="s">
        <v>1786</v>
      </c>
    </row>
    <row r="7914" spans="1:14">
      <c r="A7914" s="11" t="s">
        <v>1787</v>
      </c>
      <c r="B7914" s="12">
        <v>150</v>
      </c>
      <c r="C7914" s="12">
        <v>150</v>
      </c>
      <c r="D7914" s="12" t="s">
        <v>1748</v>
      </c>
      <c r="E7914" s="12">
        <v>250</v>
      </c>
      <c r="F7914" s="73">
        <v>10</v>
      </c>
      <c r="G7914" s="73">
        <v>60</v>
      </c>
      <c r="H7914" s="12">
        <v>0</v>
      </c>
      <c r="I7914" s="12">
        <v>246</v>
      </c>
      <c r="J7914" s="12">
        <v>0</v>
      </c>
      <c r="K7914" s="12">
        <v>0</v>
      </c>
      <c r="L7914" s="12">
        <v>0</v>
      </c>
      <c r="M7914" s="12">
        <v>0</v>
      </c>
      <c r="N7914" s="12">
        <v>0</v>
      </c>
    </row>
    <row r="7915" spans="1:14">
      <c r="A7915" s="11" t="s">
        <v>1787</v>
      </c>
      <c r="B7915" s="12">
        <v>150</v>
      </c>
      <c r="C7915" s="12">
        <v>150</v>
      </c>
      <c r="D7915" s="12" t="s">
        <v>1155</v>
      </c>
      <c r="E7915" s="12">
        <v>250</v>
      </c>
      <c r="F7915" s="73">
        <v>2</v>
      </c>
      <c r="G7915" s="73">
        <v>60</v>
      </c>
      <c r="H7915" s="12">
        <v>0</v>
      </c>
      <c r="I7915" s="12">
        <v>246</v>
      </c>
      <c r="J7915" s="12">
        <v>0</v>
      </c>
      <c r="K7915" s="12">
        <v>0</v>
      </c>
      <c r="L7915" s="12">
        <v>0</v>
      </c>
      <c r="M7915" s="12">
        <v>0</v>
      </c>
      <c r="N7915" s="12">
        <v>0</v>
      </c>
    </row>
    <row r="7916" spans="1:14">
      <c r="A7916" s="11" t="s">
        <v>1787</v>
      </c>
      <c r="B7916" s="12">
        <v>150</v>
      </c>
      <c r="C7916" s="12">
        <v>150</v>
      </c>
      <c r="D7916" s="12" t="s">
        <v>1749</v>
      </c>
      <c r="E7916" s="12">
        <v>250</v>
      </c>
      <c r="F7916" s="73">
        <v>10</v>
      </c>
      <c r="G7916" s="73">
        <v>60</v>
      </c>
      <c r="H7916" s="12">
        <v>0</v>
      </c>
      <c r="I7916" s="12">
        <v>246</v>
      </c>
      <c r="J7916" s="12">
        <v>0</v>
      </c>
      <c r="K7916" s="12">
        <v>0</v>
      </c>
      <c r="L7916" s="12">
        <v>0</v>
      </c>
      <c r="M7916" s="12">
        <v>0</v>
      </c>
      <c r="N7916" s="12">
        <v>0</v>
      </c>
    </row>
    <row r="7917" spans="1:14">
      <c r="A7917" s="11" t="s">
        <v>1787</v>
      </c>
      <c r="B7917" s="12">
        <v>150</v>
      </c>
      <c r="C7917" s="12">
        <v>150</v>
      </c>
      <c r="D7917" s="12" t="s">
        <v>1157</v>
      </c>
      <c r="E7917" s="12">
        <v>250</v>
      </c>
      <c r="F7917" s="73">
        <v>2</v>
      </c>
      <c r="G7917" s="73">
        <v>60</v>
      </c>
      <c r="H7917" s="12">
        <v>0</v>
      </c>
      <c r="I7917" s="12">
        <v>246</v>
      </c>
      <c r="J7917" s="12">
        <v>0</v>
      </c>
      <c r="K7917" s="12">
        <v>0</v>
      </c>
      <c r="L7917" s="12">
        <v>0</v>
      </c>
      <c r="M7917" s="12">
        <v>0</v>
      </c>
      <c r="N7917" s="12">
        <v>0</v>
      </c>
    </row>
    <row r="7918" spans="1:14">
      <c r="A7918" s="11" t="s">
        <v>1787</v>
      </c>
      <c r="B7918" s="12">
        <v>150</v>
      </c>
      <c r="C7918" s="12">
        <v>150</v>
      </c>
      <c r="D7918" s="12" t="s">
        <v>1747</v>
      </c>
      <c r="E7918" s="12">
        <v>250</v>
      </c>
      <c r="F7918" s="73">
        <v>10</v>
      </c>
      <c r="G7918" s="73">
        <v>60</v>
      </c>
      <c r="H7918" s="12">
        <v>0</v>
      </c>
      <c r="I7918" s="12">
        <v>246</v>
      </c>
      <c r="J7918" s="12">
        <v>0</v>
      </c>
      <c r="K7918" s="12">
        <v>0</v>
      </c>
      <c r="L7918" s="12">
        <v>0</v>
      </c>
      <c r="M7918" s="12">
        <v>0</v>
      </c>
      <c r="N7918" s="12">
        <v>0</v>
      </c>
    </row>
    <row r="7919" spans="1:14">
      <c r="A7919" s="11" t="s">
        <v>1787</v>
      </c>
      <c r="B7919" s="12">
        <v>150</v>
      </c>
      <c r="C7919" s="12">
        <v>150</v>
      </c>
      <c r="D7919" s="12" t="s">
        <v>1153</v>
      </c>
      <c r="E7919" s="12">
        <v>250</v>
      </c>
      <c r="F7919" s="73">
        <v>2</v>
      </c>
      <c r="G7919" s="73">
        <v>60</v>
      </c>
      <c r="H7919" s="12">
        <v>0</v>
      </c>
      <c r="I7919" s="12">
        <v>246</v>
      </c>
      <c r="J7919" s="12">
        <v>0</v>
      </c>
      <c r="K7919" s="12">
        <v>0</v>
      </c>
      <c r="L7919" s="12">
        <v>0</v>
      </c>
      <c r="M7919" s="12">
        <v>0</v>
      </c>
      <c r="N7919" s="12">
        <v>0</v>
      </c>
    </row>
    <row r="7920" spans="1:14">
      <c r="A7920" s="11" t="s">
        <v>1787</v>
      </c>
      <c r="B7920" s="12">
        <v>150</v>
      </c>
      <c r="C7920" s="12">
        <v>150</v>
      </c>
      <c r="D7920" s="12" t="s">
        <v>1158</v>
      </c>
      <c r="E7920" s="12">
        <v>250</v>
      </c>
      <c r="F7920" s="73">
        <v>40</v>
      </c>
      <c r="G7920" s="73">
        <v>60</v>
      </c>
      <c r="H7920" s="12">
        <v>0</v>
      </c>
      <c r="I7920" s="12">
        <v>246</v>
      </c>
      <c r="J7920" s="12">
        <v>0</v>
      </c>
      <c r="K7920" s="12">
        <v>0</v>
      </c>
      <c r="L7920" s="12">
        <v>0</v>
      </c>
      <c r="M7920" s="12">
        <v>0</v>
      </c>
      <c r="N7920" s="12">
        <v>0</v>
      </c>
    </row>
    <row r="7921" spans="1:14">
      <c r="A7921" s="11" t="s">
        <v>1787</v>
      </c>
      <c r="B7921" s="12">
        <v>150</v>
      </c>
      <c r="C7921" s="12">
        <v>150</v>
      </c>
      <c r="D7921" s="12" t="s">
        <v>1160</v>
      </c>
      <c r="E7921" s="12">
        <v>250</v>
      </c>
      <c r="F7921" s="73">
        <v>20</v>
      </c>
      <c r="G7921" s="73">
        <v>60</v>
      </c>
      <c r="H7921" s="12">
        <v>0</v>
      </c>
      <c r="I7921" s="12">
        <v>246</v>
      </c>
      <c r="J7921" s="12">
        <v>0</v>
      </c>
      <c r="K7921" s="12">
        <v>0</v>
      </c>
      <c r="L7921" s="12">
        <v>0</v>
      </c>
      <c r="M7921" s="12">
        <v>0</v>
      </c>
      <c r="N7921" s="12">
        <v>0</v>
      </c>
    </row>
    <row r="7922" spans="1:14">
      <c r="A7922" s="11" t="s">
        <v>1787</v>
      </c>
      <c r="B7922" s="12">
        <v>150</v>
      </c>
      <c r="C7922" s="12">
        <v>150</v>
      </c>
      <c r="D7922" s="12" t="s">
        <v>1760</v>
      </c>
      <c r="E7922" s="12">
        <v>250</v>
      </c>
      <c r="F7922" s="73">
        <v>40</v>
      </c>
      <c r="G7922" s="73">
        <v>60</v>
      </c>
      <c r="H7922" s="12">
        <v>0</v>
      </c>
      <c r="I7922" s="12">
        <v>246</v>
      </c>
      <c r="J7922" s="12">
        <v>0</v>
      </c>
      <c r="K7922" s="12">
        <v>0</v>
      </c>
      <c r="L7922" s="12">
        <v>0</v>
      </c>
      <c r="M7922" s="12">
        <v>0</v>
      </c>
      <c r="N7922" s="12">
        <v>0</v>
      </c>
    </row>
    <row r="7923" spans="1:14">
      <c r="A7923" s="11" t="s">
        <v>1787</v>
      </c>
      <c r="B7923" s="12">
        <v>150</v>
      </c>
      <c r="C7923" s="12">
        <v>150</v>
      </c>
      <c r="D7923" s="12" t="s">
        <v>1163</v>
      </c>
      <c r="E7923" s="12">
        <v>250</v>
      </c>
      <c r="F7923" s="73">
        <v>20</v>
      </c>
      <c r="G7923" s="73">
        <v>60</v>
      </c>
      <c r="H7923" s="12">
        <v>0</v>
      </c>
      <c r="I7923" s="12">
        <v>246</v>
      </c>
      <c r="J7923" s="12">
        <v>0</v>
      </c>
      <c r="K7923" s="12">
        <v>0</v>
      </c>
      <c r="L7923" s="12">
        <v>0</v>
      </c>
      <c r="M7923" s="12">
        <v>0</v>
      </c>
      <c r="N7923" s="12">
        <v>0</v>
      </c>
    </row>
    <row r="7924" spans="1:14">
      <c r="A7924" s="11" t="s">
        <v>1787</v>
      </c>
      <c r="B7924" s="12">
        <v>150</v>
      </c>
      <c r="C7924" s="12">
        <v>150</v>
      </c>
      <c r="D7924" s="12" t="s">
        <v>1164</v>
      </c>
      <c r="E7924" s="12">
        <v>250</v>
      </c>
      <c r="F7924" s="73">
        <v>40</v>
      </c>
      <c r="G7924" s="73">
        <v>60</v>
      </c>
      <c r="H7924" s="12">
        <v>0</v>
      </c>
      <c r="I7924" s="12">
        <v>246</v>
      </c>
      <c r="J7924" s="12">
        <v>0</v>
      </c>
      <c r="K7924" s="12">
        <v>0</v>
      </c>
      <c r="L7924" s="12">
        <v>0</v>
      </c>
      <c r="M7924" s="12">
        <v>0</v>
      </c>
      <c r="N7924" s="12">
        <v>0</v>
      </c>
    </row>
    <row r="7925" spans="1:14">
      <c r="A7925" s="11" t="s">
        <v>1787</v>
      </c>
      <c r="B7925" s="12">
        <v>150</v>
      </c>
      <c r="C7925" s="12">
        <v>150</v>
      </c>
      <c r="D7925" s="12" t="s">
        <v>1166</v>
      </c>
      <c r="E7925" s="12">
        <v>250</v>
      </c>
      <c r="F7925" s="73">
        <v>20</v>
      </c>
      <c r="G7925" s="73">
        <v>60</v>
      </c>
      <c r="H7925" s="12">
        <v>0</v>
      </c>
      <c r="I7925" s="12">
        <v>246</v>
      </c>
      <c r="J7925" s="12">
        <v>0</v>
      </c>
      <c r="K7925" s="12">
        <v>0</v>
      </c>
      <c r="L7925" s="12">
        <v>0</v>
      </c>
      <c r="M7925" s="12">
        <v>0</v>
      </c>
      <c r="N7925" s="12">
        <v>0</v>
      </c>
    </row>
    <row r="7926" spans="1:14" s="18" customFormat="1">
      <c r="A7926" s="17" t="s">
        <v>1787</v>
      </c>
      <c r="B7926" s="18">
        <v>150</v>
      </c>
      <c r="C7926" s="18">
        <v>150</v>
      </c>
      <c r="D7926" s="18" t="s">
        <v>1783</v>
      </c>
      <c r="E7926" s="18">
        <v>250</v>
      </c>
      <c r="F7926" s="29">
        <v>2</v>
      </c>
      <c r="G7926" s="29">
        <v>120</v>
      </c>
      <c r="H7926" s="18">
        <v>0</v>
      </c>
      <c r="I7926" s="18">
        <v>249</v>
      </c>
      <c r="J7926" s="18">
        <v>0</v>
      </c>
      <c r="K7926" s="18">
        <v>0</v>
      </c>
      <c r="L7926" s="12">
        <v>0</v>
      </c>
      <c r="M7926" s="12">
        <v>0</v>
      </c>
      <c r="N7926" s="12">
        <v>0</v>
      </c>
    </row>
    <row r="7927" spans="1:14" s="18" customFormat="1">
      <c r="A7927" s="17" t="s">
        <v>1787</v>
      </c>
      <c r="B7927" s="18">
        <v>150</v>
      </c>
      <c r="C7927" s="18">
        <v>150</v>
      </c>
      <c r="D7927" s="18" t="s">
        <v>1784</v>
      </c>
      <c r="E7927" s="18">
        <v>250</v>
      </c>
      <c r="F7927" s="29">
        <v>2</v>
      </c>
      <c r="G7927" s="29">
        <v>120</v>
      </c>
      <c r="H7927" s="18">
        <v>0</v>
      </c>
      <c r="I7927" s="18">
        <v>249</v>
      </c>
      <c r="J7927" s="18">
        <v>0</v>
      </c>
      <c r="K7927" s="18">
        <v>0</v>
      </c>
      <c r="L7927" s="12">
        <v>0</v>
      </c>
      <c r="M7927" s="12">
        <v>0</v>
      </c>
      <c r="N7927" s="12">
        <v>0</v>
      </c>
    </row>
    <row r="7928" spans="1:14" s="18" customFormat="1">
      <c r="A7928" s="17" t="s">
        <v>1787</v>
      </c>
      <c r="B7928" s="18">
        <v>150</v>
      </c>
      <c r="C7928" s="18">
        <v>150</v>
      </c>
      <c r="D7928" s="18" t="s">
        <v>1173</v>
      </c>
      <c r="E7928" s="18">
        <v>250</v>
      </c>
      <c r="F7928" s="29">
        <v>2</v>
      </c>
      <c r="G7928" s="29">
        <v>120</v>
      </c>
      <c r="H7928" s="18">
        <v>0</v>
      </c>
      <c r="I7928" s="18">
        <v>249</v>
      </c>
      <c r="J7928" s="18">
        <v>0</v>
      </c>
      <c r="K7928" s="18">
        <v>0</v>
      </c>
      <c r="L7928" s="12">
        <v>0</v>
      </c>
      <c r="M7928" s="12">
        <v>0</v>
      </c>
      <c r="N7928" s="12">
        <v>0</v>
      </c>
    </row>
    <row r="7930" spans="1:14">
      <c r="A7930" s="11" t="s">
        <v>1788</v>
      </c>
      <c r="B7930" s="12">
        <v>215</v>
      </c>
      <c r="C7930" s="12">
        <v>74</v>
      </c>
      <c r="D7930" s="12" t="s">
        <v>1753</v>
      </c>
      <c r="E7930" s="12">
        <v>40</v>
      </c>
      <c r="F7930" s="73">
        <v>8</v>
      </c>
      <c r="G7930" s="21">
        <v>10</v>
      </c>
      <c r="H7930" s="12">
        <v>0</v>
      </c>
      <c r="I7930" s="12">
        <v>246</v>
      </c>
      <c r="J7930" s="12">
        <v>0</v>
      </c>
      <c r="K7930" s="12">
        <v>0</v>
      </c>
      <c r="L7930" s="12">
        <v>0</v>
      </c>
      <c r="M7930" s="12">
        <v>0</v>
      </c>
      <c r="N7930" s="12">
        <v>0</v>
      </c>
    </row>
    <row r="7931" spans="1:14">
      <c r="A7931" s="11" t="s">
        <v>1788</v>
      </c>
      <c r="B7931" s="12">
        <v>215</v>
      </c>
      <c r="C7931" s="12">
        <v>74</v>
      </c>
      <c r="D7931" s="12" t="s">
        <v>1161</v>
      </c>
      <c r="E7931" s="12">
        <v>40</v>
      </c>
      <c r="F7931" s="73">
        <v>8</v>
      </c>
      <c r="G7931" s="21">
        <v>10</v>
      </c>
      <c r="H7931" s="12">
        <v>0</v>
      </c>
      <c r="I7931" s="12">
        <v>246</v>
      </c>
      <c r="J7931" s="12">
        <v>0</v>
      </c>
      <c r="K7931" s="12">
        <v>0</v>
      </c>
      <c r="L7931" s="12">
        <v>0</v>
      </c>
      <c r="M7931" s="12">
        <v>0</v>
      </c>
      <c r="N7931" s="12">
        <v>0</v>
      </c>
    </row>
    <row r="7932" spans="1:14">
      <c r="A7932" s="11" t="s">
        <v>1788</v>
      </c>
      <c r="B7932" s="12">
        <v>215</v>
      </c>
      <c r="C7932" s="12">
        <v>74</v>
      </c>
      <c r="D7932" s="12" t="s">
        <v>1164</v>
      </c>
      <c r="E7932" s="12">
        <v>40</v>
      </c>
      <c r="F7932" s="73">
        <v>8</v>
      </c>
      <c r="G7932" s="21">
        <v>10</v>
      </c>
      <c r="H7932" s="12">
        <v>0</v>
      </c>
      <c r="I7932" s="12">
        <v>246</v>
      </c>
      <c r="J7932" s="12">
        <v>0</v>
      </c>
      <c r="K7932" s="12">
        <v>0</v>
      </c>
      <c r="L7932" s="12">
        <v>0</v>
      </c>
      <c r="M7932" s="12">
        <v>0</v>
      </c>
      <c r="N7932" s="12">
        <v>0</v>
      </c>
    </row>
    <row r="7933" spans="1:14">
      <c r="A7933" s="11" t="s">
        <v>1787</v>
      </c>
      <c r="B7933" s="12">
        <v>215</v>
      </c>
      <c r="C7933" s="12">
        <v>74</v>
      </c>
      <c r="D7933" s="12" t="s">
        <v>1160</v>
      </c>
      <c r="E7933" s="12">
        <v>40</v>
      </c>
      <c r="F7933" s="73">
        <v>2</v>
      </c>
      <c r="G7933" s="21">
        <v>10</v>
      </c>
      <c r="H7933" s="12">
        <v>0</v>
      </c>
      <c r="I7933" s="12">
        <v>246</v>
      </c>
      <c r="J7933" s="12">
        <v>0</v>
      </c>
      <c r="K7933" s="12">
        <v>0</v>
      </c>
      <c r="L7933" s="12">
        <v>0</v>
      </c>
      <c r="M7933" s="12">
        <v>0</v>
      </c>
      <c r="N7933" s="12">
        <v>0</v>
      </c>
    </row>
    <row r="7934" spans="1:14">
      <c r="A7934" s="11" t="s">
        <v>1787</v>
      </c>
      <c r="B7934" s="12">
        <v>215</v>
      </c>
      <c r="C7934" s="12">
        <v>74</v>
      </c>
      <c r="D7934" s="12" t="s">
        <v>1163</v>
      </c>
      <c r="E7934" s="12">
        <v>40</v>
      </c>
      <c r="F7934" s="73">
        <v>2</v>
      </c>
      <c r="G7934" s="21">
        <v>10</v>
      </c>
      <c r="H7934" s="12">
        <v>0</v>
      </c>
      <c r="I7934" s="12">
        <v>246</v>
      </c>
      <c r="J7934" s="12">
        <v>0</v>
      </c>
      <c r="K7934" s="12">
        <v>0</v>
      </c>
      <c r="L7934" s="12">
        <v>0</v>
      </c>
      <c r="M7934" s="12">
        <v>0</v>
      </c>
      <c r="N7934" s="12">
        <v>0</v>
      </c>
    </row>
    <row r="7935" spans="1:14">
      <c r="A7935" s="11" t="s">
        <v>1787</v>
      </c>
      <c r="B7935" s="12">
        <v>215</v>
      </c>
      <c r="C7935" s="12">
        <v>74</v>
      </c>
      <c r="D7935" s="12" t="s">
        <v>1166</v>
      </c>
      <c r="E7935" s="12">
        <v>40</v>
      </c>
      <c r="F7935" s="73">
        <v>2</v>
      </c>
      <c r="G7935" s="21">
        <v>10</v>
      </c>
      <c r="H7935" s="12">
        <v>0</v>
      </c>
      <c r="I7935" s="12">
        <v>246</v>
      </c>
      <c r="J7935" s="12">
        <v>0</v>
      </c>
      <c r="K7935" s="12">
        <v>0</v>
      </c>
      <c r="L7935" s="12">
        <v>0</v>
      </c>
      <c r="M7935" s="12">
        <v>0</v>
      </c>
      <c r="N7935" s="12">
        <v>0</v>
      </c>
    </row>
    <row r="7936" spans="1:14" s="18" customFormat="1">
      <c r="A7936" s="17" t="s">
        <v>1787</v>
      </c>
      <c r="B7936" s="18">
        <v>215</v>
      </c>
      <c r="C7936" s="18">
        <v>74</v>
      </c>
      <c r="D7936" s="18" t="s">
        <v>1789</v>
      </c>
      <c r="E7936" s="18">
        <v>10</v>
      </c>
      <c r="F7936" s="29">
        <v>1</v>
      </c>
      <c r="G7936" s="29">
        <v>120</v>
      </c>
      <c r="H7936" s="18">
        <v>0</v>
      </c>
      <c r="I7936" s="18">
        <v>249</v>
      </c>
      <c r="J7936" s="18">
        <v>0</v>
      </c>
      <c r="K7936" s="18">
        <v>0</v>
      </c>
      <c r="L7936" s="12">
        <v>0</v>
      </c>
      <c r="M7936" s="12">
        <v>0</v>
      </c>
      <c r="N7936" s="12">
        <v>0</v>
      </c>
    </row>
    <row r="7937" spans="1:14" s="18" customFormat="1">
      <c r="A7937" s="17" t="s">
        <v>1790</v>
      </c>
      <c r="B7937" s="18">
        <v>215</v>
      </c>
      <c r="C7937" s="18">
        <v>74</v>
      </c>
      <c r="D7937" s="18" t="s">
        <v>1791</v>
      </c>
      <c r="E7937" s="18">
        <v>10</v>
      </c>
      <c r="F7937" s="29">
        <v>1</v>
      </c>
      <c r="G7937" s="29">
        <v>180</v>
      </c>
      <c r="H7937" s="18">
        <v>0</v>
      </c>
      <c r="I7937" s="18">
        <v>249</v>
      </c>
      <c r="J7937" s="18">
        <v>0</v>
      </c>
      <c r="K7937" s="18">
        <v>0</v>
      </c>
      <c r="L7937" s="12">
        <v>0</v>
      </c>
      <c r="M7937" s="12">
        <v>0</v>
      </c>
      <c r="N7937" s="12">
        <v>0</v>
      </c>
    </row>
    <row r="7938" spans="1:14">
      <c r="A7938" s="11" t="s">
        <v>1788</v>
      </c>
      <c r="B7938" s="12">
        <v>60</v>
      </c>
      <c r="C7938" s="12">
        <v>65</v>
      </c>
      <c r="D7938" s="12" t="s">
        <v>1753</v>
      </c>
      <c r="E7938" s="12">
        <v>40</v>
      </c>
      <c r="F7938" s="73">
        <v>8</v>
      </c>
      <c r="G7938" s="21">
        <v>10</v>
      </c>
      <c r="H7938" s="12">
        <v>0</v>
      </c>
      <c r="I7938" s="12">
        <v>246</v>
      </c>
      <c r="J7938" s="12">
        <v>0</v>
      </c>
      <c r="K7938" s="12">
        <v>0</v>
      </c>
      <c r="L7938" s="12">
        <v>0</v>
      </c>
      <c r="M7938" s="12">
        <v>0</v>
      </c>
      <c r="N7938" s="12">
        <v>0</v>
      </c>
    </row>
    <row r="7939" spans="1:14">
      <c r="A7939" s="11" t="s">
        <v>1788</v>
      </c>
      <c r="B7939" s="12">
        <v>60</v>
      </c>
      <c r="C7939" s="12">
        <v>65</v>
      </c>
      <c r="D7939" s="12" t="s">
        <v>1161</v>
      </c>
      <c r="E7939" s="12">
        <v>40</v>
      </c>
      <c r="F7939" s="73">
        <v>8</v>
      </c>
      <c r="G7939" s="21">
        <v>10</v>
      </c>
      <c r="H7939" s="12">
        <v>0</v>
      </c>
      <c r="I7939" s="12">
        <v>246</v>
      </c>
      <c r="J7939" s="12">
        <v>0</v>
      </c>
      <c r="K7939" s="12">
        <v>0</v>
      </c>
      <c r="L7939" s="12">
        <v>0</v>
      </c>
      <c r="M7939" s="12">
        <v>0</v>
      </c>
      <c r="N7939" s="12">
        <v>0</v>
      </c>
    </row>
    <row r="7940" spans="1:14">
      <c r="A7940" s="11" t="s">
        <v>1788</v>
      </c>
      <c r="B7940" s="12">
        <v>60</v>
      </c>
      <c r="C7940" s="12">
        <v>65</v>
      </c>
      <c r="D7940" s="12" t="s">
        <v>1164</v>
      </c>
      <c r="E7940" s="12">
        <v>40</v>
      </c>
      <c r="F7940" s="73">
        <v>8</v>
      </c>
      <c r="G7940" s="21">
        <v>10</v>
      </c>
      <c r="H7940" s="12">
        <v>0</v>
      </c>
      <c r="I7940" s="12">
        <v>246</v>
      </c>
      <c r="J7940" s="12">
        <v>0</v>
      </c>
      <c r="K7940" s="12">
        <v>0</v>
      </c>
      <c r="L7940" s="12">
        <v>0</v>
      </c>
      <c r="M7940" s="12">
        <v>0</v>
      </c>
      <c r="N7940" s="12">
        <v>0</v>
      </c>
    </row>
    <row r="7941" spans="1:14">
      <c r="A7941" s="11" t="s">
        <v>1787</v>
      </c>
      <c r="B7941" s="12">
        <v>60</v>
      </c>
      <c r="C7941" s="12">
        <v>65</v>
      </c>
      <c r="D7941" s="12" t="s">
        <v>1160</v>
      </c>
      <c r="E7941" s="12">
        <v>40</v>
      </c>
      <c r="F7941" s="73">
        <v>2</v>
      </c>
      <c r="G7941" s="21">
        <v>10</v>
      </c>
      <c r="H7941" s="12">
        <v>0</v>
      </c>
      <c r="I7941" s="12">
        <v>246</v>
      </c>
      <c r="J7941" s="12">
        <v>0</v>
      </c>
      <c r="K7941" s="12">
        <v>0</v>
      </c>
      <c r="L7941" s="12">
        <v>0</v>
      </c>
      <c r="M7941" s="12">
        <v>0</v>
      </c>
      <c r="N7941" s="12">
        <v>0</v>
      </c>
    </row>
    <row r="7942" spans="1:14">
      <c r="A7942" s="11" t="s">
        <v>1787</v>
      </c>
      <c r="B7942" s="12">
        <v>60</v>
      </c>
      <c r="C7942" s="12">
        <v>65</v>
      </c>
      <c r="D7942" s="12" t="s">
        <v>1163</v>
      </c>
      <c r="E7942" s="12">
        <v>40</v>
      </c>
      <c r="F7942" s="73">
        <v>2</v>
      </c>
      <c r="G7942" s="21">
        <v>10</v>
      </c>
      <c r="H7942" s="12">
        <v>0</v>
      </c>
      <c r="I7942" s="12">
        <v>246</v>
      </c>
      <c r="J7942" s="12">
        <v>0</v>
      </c>
      <c r="K7942" s="12">
        <v>0</v>
      </c>
      <c r="L7942" s="12">
        <v>0</v>
      </c>
      <c r="M7942" s="12">
        <v>0</v>
      </c>
      <c r="N7942" s="12">
        <v>0</v>
      </c>
    </row>
    <row r="7943" spans="1:14">
      <c r="A7943" s="11" t="s">
        <v>1787</v>
      </c>
      <c r="B7943" s="12">
        <v>60</v>
      </c>
      <c r="C7943" s="12">
        <v>65</v>
      </c>
      <c r="D7943" s="12" t="s">
        <v>1166</v>
      </c>
      <c r="E7943" s="12">
        <v>40</v>
      </c>
      <c r="F7943" s="73">
        <v>2</v>
      </c>
      <c r="G7943" s="21">
        <v>10</v>
      </c>
      <c r="H7943" s="12">
        <v>0</v>
      </c>
      <c r="I7943" s="12">
        <v>246</v>
      </c>
      <c r="J7943" s="12">
        <v>0</v>
      </c>
      <c r="K7943" s="12">
        <v>0</v>
      </c>
      <c r="L7943" s="12">
        <v>0</v>
      </c>
      <c r="M7943" s="12">
        <v>0</v>
      </c>
      <c r="N7943" s="12">
        <v>0</v>
      </c>
    </row>
    <row r="7944" spans="1:14" s="18" customFormat="1">
      <c r="A7944" s="17" t="s">
        <v>1787</v>
      </c>
      <c r="B7944" s="18">
        <v>60</v>
      </c>
      <c r="C7944" s="18">
        <v>65</v>
      </c>
      <c r="D7944" s="18" t="s">
        <v>1783</v>
      </c>
      <c r="E7944" s="18">
        <v>5</v>
      </c>
      <c r="F7944" s="29">
        <v>1</v>
      </c>
      <c r="G7944" s="29">
        <v>120</v>
      </c>
      <c r="H7944" s="18">
        <v>0</v>
      </c>
      <c r="I7944" s="18">
        <v>249</v>
      </c>
      <c r="J7944" s="18">
        <v>0</v>
      </c>
      <c r="K7944" s="18">
        <v>0</v>
      </c>
      <c r="L7944" s="12">
        <v>0</v>
      </c>
      <c r="M7944" s="12">
        <v>0</v>
      </c>
      <c r="N7944" s="12">
        <v>0</v>
      </c>
    </row>
    <row r="7945" spans="1:14">
      <c r="A7945" s="11" t="s">
        <v>1788</v>
      </c>
      <c r="B7945" s="12">
        <v>60</v>
      </c>
      <c r="C7945" s="12">
        <v>240</v>
      </c>
      <c r="D7945" s="12" t="s">
        <v>1753</v>
      </c>
      <c r="E7945" s="12">
        <v>40</v>
      </c>
      <c r="F7945" s="73">
        <v>8</v>
      </c>
      <c r="G7945" s="21">
        <v>10</v>
      </c>
      <c r="H7945" s="12">
        <v>0</v>
      </c>
      <c r="I7945" s="12">
        <v>246</v>
      </c>
      <c r="J7945" s="12">
        <v>0</v>
      </c>
      <c r="K7945" s="12">
        <v>0</v>
      </c>
      <c r="L7945" s="12">
        <v>0</v>
      </c>
      <c r="M7945" s="12">
        <v>0</v>
      </c>
      <c r="N7945" s="12">
        <v>0</v>
      </c>
    </row>
    <row r="7946" spans="1:14">
      <c r="A7946" s="11" t="s">
        <v>1788</v>
      </c>
      <c r="B7946" s="12">
        <v>60</v>
      </c>
      <c r="C7946" s="12">
        <v>240</v>
      </c>
      <c r="D7946" s="12" t="s">
        <v>1161</v>
      </c>
      <c r="E7946" s="12">
        <v>40</v>
      </c>
      <c r="F7946" s="73">
        <v>8</v>
      </c>
      <c r="G7946" s="21">
        <v>10</v>
      </c>
      <c r="H7946" s="12">
        <v>0</v>
      </c>
      <c r="I7946" s="12">
        <v>246</v>
      </c>
      <c r="J7946" s="12">
        <v>0</v>
      </c>
      <c r="K7946" s="12">
        <v>0</v>
      </c>
      <c r="L7946" s="12">
        <v>0</v>
      </c>
      <c r="M7946" s="12">
        <v>0</v>
      </c>
      <c r="N7946" s="12">
        <v>0</v>
      </c>
    </row>
    <row r="7947" spans="1:14">
      <c r="A7947" s="11" t="s">
        <v>1787</v>
      </c>
      <c r="B7947" s="12">
        <v>60</v>
      </c>
      <c r="C7947" s="12">
        <v>240</v>
      </c>
      <c r="D7947" s="12" t="s">
        <v>1164</v>
      </c>
      <c r="E7947" s="12">
        <v>40</v>
      </c>
      <c r="F7947" s="73">
        <v>8</v>
      </c>
      <c r="G7947" s="21">
        <v>10</v>
      </c>
      <c r="H7947" s="12">
        <v>0</v>
      </c>
      <c r="I7947" s="12">
        <v>246</v>
      </c>
      <c r="J7947" s="12">
        <v>0</v>
      </c>
      <c r="K7947" s="12">
        <v>0</v>
      </c>
      <c r="L7947" s="12">
        <v>0</v>
      </c>
      <c r="M7947" s="12">
        <v>0</v>
      </c>
      <c r="N7947" s="12">
        <v>0</v>
      </c>
    </row>
    <row r="7948" spans="1:14">
      <c r="A7948" s="11" t="s">
        <v>1787</v>
      </c>
      <c r="B7948" s="12">
        <v>60</v>
      </c>
      <c r="C7948" s="12">
        <v>240</v>
      </c>
      <c r="D7948" s="12" t="s">
        <v>1160</v>
      </c>
      <c r="E7948" s="12">
        <v>40</v>
      </c>
      <c r="F7948" s="73">
        <v>2</v>
      </c>
      <c r="G7948" s="21">
        <v>10</v>
      </c>
      <c r="H7948" s="12">
        <v>0</v>
      </c>
      <c r="I7948" s="12">
        <v>246</v>
      </c>
      <c r="J7948" s="12">
        <v>0</v>
      </c>
      <c r="K7948" s="12">
        <v>0</v>
      </c>
      <c r="L7948" s="12">
        <v>0</v>
      </c>
      <c r="M7948" s="12">
        <v>0</v>
      </c>
      <c r="N7948" s="12">
        <v>0</v>
      </c>
    </row>
    <row r="7949" spans="1:14">
      <c r="A7949" s="11" t="s">
        <v>1787</v>
      </c>
      <c r="B7949" s="12">
        <v>60</v>
      </c>
      <c r="C7949" s="12">
        <v>240</v>
      </c>
      <c r="D7949" s="12" t="s">
        <v>1163</v>
      </c>
      <c r="E7949" s="12">
        <v>40</v>
      </c>
      <c r="F7949" s="73">
        <v>2</v>
      </c>
      <c r="G7949" s="21">
        <v>10</v>
      </c>
      <c r="H7949" s="12">
        <v>0</v>
      </c>
      <c r="I7949" s="12">
        <v>246</v>
      </c>
      <c r="J7949" s="12">
        <v>0</v>
      </c>
      <c r="K7949" s="12">
        <v>0</v>
      </c>
      <c r="L7949" s="12">
        <v>0</v>
      </c>
      <c r="M7949" s="12">
        <v>0</v>
      </c>
      <c r="N7949" s="12">
        <v>0</v>
      </c>
    </row>
    <row r="7950" spans="1:14">
      <c r="A7950" s="11" t="s">
        <v>1787</v>
      </c>
      <c r="B7950" s="12">
        <v>60</v>
      </c>
      <c r="C7950" s="12">
        <v>240</v>
      </c>
      <c r="D7950" s="12" t="s">
        <v>1166</v>
      </c>
      <c r="E7950" s="12">
        <v>40</v>
      </c>
      <c r="F7950" s="73">
        <v>2</v>
      </c>
      <c r="G7950" s="21">
        <v>10</v>
      </c>
      <c r="H7950" s="12">
        <v>0</v>
      </c>
      <c r="I7950" s="12">
        <v>246</v>
      </c>
      <c r="J7950" s="12">
        <v>0</v>
      </c>
      <c r="K7950" s="12">
        <v>0</v>
      </c>
      <c r="L7950" s="12">
        <v>0</v>
      </c>
      <c r="M7950" s="12">
        <v>0</v>
      </c>
      <c r="N7950" s="12">
        <v>0</v>
      </c>
    </row>
    <row r="7951" spans="1:14" s="18" customFormat="1">
      <c r="A7951" s="17" t="s">
        <v>1787</v>
      </c>
      <c r="B7951" s="18">
        <v>60</v>
      </c>
      <c r="C7951" s="18">
        <v>240</v>
      </c>
      <c r="D7951" s="18" t="s">
        <v>1784</v>
      </c>
      <c r="E7951" s="18">
        <v>5</v>
      </c>
      <c r="F7951" s="29">
        <v>1</v>
      </c>
      <c r="G7951" s="29">
        <v>120</v>
      </c>
      <c r="H7951" s="18">
        <v>0</v>
      </c>
      <c r="I7951" s="18">
        <v>249</v>
      </c>
      <c r="J7951" s="18">
        <v>0</v>
      </c>
      <c r="K7951" s="18">
        <v>0</v>
      </c>
      <c r="L7951" s="12">
        <v>0</v>
      </c>
      <c r="M7951" s="12">
        <v>0</v>
      </c>
      <c r="N7951" s="12">
        <v>0</v>
      </c>
    </row>
    <row r="7952" spans="1:14">
      <c r="A7952" s="11" t="s">
        <v>1788</v>
      </c>
      <c r="B7952" s="12">
        <v>180</v>
      </c>
      <c r="C7952" s="12">
        <v>40</v>
      </c>
      <c r="D7952" s="12" t="s">
        <v>1753</v>
      </c>
      <c r="E7952" s="12">
        <v>40</v>
      </c>
      <c r="F7952" s="73">
        <v>8</v>
      </c>
      <c r="G7952" s="21">
        <v>10</v>
      </c>
      <c r="H7952" s="12">
        <v>0</v>
      </c>
      <c r="I7952" s="12">
        <v>246</v>
      </c>
      <c r="J7952" s="12">
        <v>0</v>
      </c>
      <c r="K7952" s="12">
        <v>0</v>
      </c>
      <c r="L7952" s="12">
        <v>0</v>
      </c>
      <c r="M7952" s="12">
        <v>0</v>
      </c>
      <c r="N7952" s="12">
        <v>0</v>
      </c>
    </row>
    <row r="7953" spans="1:14">
      <c r="A7953" s="11" t="s">
        <v>1788</v>
      </c>
      <c r="B7953" s="12">
        <v>180</v>
      </c>
      <c r="C7953" s="12">
        <v>40</v>
      </c>
      <c r="D7953" s="12" t="s">
        <v>1161</v>
      </c>
      <c r="E7953" s="12">
        <v>40</v>
      </c>
      <c r="F7953" s="73">
        <v>8</v>
      </c>
      <c r="G7953" s="21">
        <v>10</v>
      </c>
      <c r="H7953" s="12">
        <v>0</v>
      </c>
      <c r="I7953" s="12">
        <v>246</v>
      </c>
      <c r="J7953" s="12">
        <v>0</v>
      </c>
      <c r="K7953" s="12">
        <v>0</v>
      </c>
      <c r="L7953" s="12">
        <v>0</v>
      </c>
      <c r="M7953" s="12">
        <v>0</v>
      </c>
      <c r="N7953" s="12">
        <v>0</v>
      </c>
    </row>
    <row r="7954" spans="1:14">
      <c r="A7954" s="11" t="s">
        <v>1788</v>
      </c>
      <c r="B7954" s="12">
        <v>180</v>
      </c>
      <c r="C7954" s="12">
        <v>40</v>
      </c>
      <c r="D7954" s="12" t="s">
        <v>1164</v>
      </c>
      <c r="E7954" s="12">
        <v>40</v>
      </c>
      <c r="F7954" s="73">
        <v>8</v>
      </c>
      <c r="G7954" s="21">
        <v>10</v>
      </c>
      <c r="H7954" s="12">
        <v>0</v>
      </c>
      <c r="I7954" s="12">
        <v>246</v>
      </c>
      <c r="J7954" s="12">
        <v>0</v>
      </c>
      <c r="K7954" s="12">
        <v>0</v>
      </c>
      <c r="L7954" s="12">
        <v>0</v>
      </c>
      <c r="M7954" s="12">
        <v>0</v>
      </c>
      <c r="N7954" s="12">
        <v>0</v>
      </c>
    </row>
    <row r="7955" spans="1:14">
      <c r="A7955" s="11" t="s">
        <v>1788</v>
      </c>
      <c r="B7955" s="12">
        <v>180</v>
      </c>
      <c r="C7955" s="12">
        <v>40</v>
      </c>
      <c r="D7955" s="12" t="s">
        <v>1160</v>
      </c>
      <c r="E7955" s="12">
        <v>40</v>
      </c>
      <c r="F7955" s="73">
        <v>2</v>
      </c>
      <c r="G7955" s="21">
        <v>10</v>
      </c>
      <c r="H7955" s="12">
        <v>0</v>
      </c>
      <c r="I7955" s="12">
        <v>246</v>
      </c>
      <c r="J7955" s="12">
        <v>0</v>
      </c>
      <c r="K7955" s="12">
        <v>0</v>
      </c>
      <c r="L7955" s="12">
        <v>0</v>
      </c>
      <c r="M7955" s="12">
        <v>0</v>
      </c>
      <c r="N7955" s="12">
        <v>0</v>
      </c>
    </row>
    <row r="7956" spans="1:14">
      <c r="A7956" s="11" t="s">
        <v>1788</v>
      </c>
      <c r="B7956" s="12">
        <v>180</v>
      </c>
      <c r="C7956" s="12">
        <v>40</v>
      </c>
      <c r="D7956" s="12" t="s">
        <v>1163</v>
      </c>
      <c r="E7956" s="12">
        <v>40</v>
      </c>
      <c r="F7956" s="73">
        <v>2</v>
      </c>
      <c r="G7956" s="21">
        <v>10</v>
      </c>
      <c r="H7956" s="12">
        <v>0</v>
      </c>
      <c r="I7956" s="12">
        <v>246</v>
      </c>
      <c r="J7956" s="12">
        <v>0</v>
      </c>
      <c r="K7956" s="12">
        <v>0</v>
      </c>
      <c r="L7956" s="12">
        <v>0</v>
      </c>
      <c r="M7956" s="12">
        <v>0</v>
      </c>
      <c r="N7956" s="12">
        <v>0</v>
      </c>
    </row>
    <row r="7957" spans="1:14">
      <c r="A7957" s="11" t="s">
        <v>1788</v>
      </c>
      <c r="B7957" s="12">
        <v>180</v>
      </c>
      <c r="C7957" s="12">
        <v>40</v>
      </c>
      <c r="D7957" s="12" t="s">
        <v>1166</v>
      </c>
      <c r="E7957" s="12">
        <v>40</v>
      </c>
      <c r="F7957" s="73">
        <v>2</v>
      </c>
      <c r="G7957" s="21">
        <v>10</v>
      </c>
      <c r="H7957" s="12">
        <v>0</v>
      </c>
      <c r="I7957" s="12">
        <v>246</v>
      </c>
      <c r="J7957" s="12">
        <v>0</v>
      </c>
      <c r="K7957" s="12">
        <v>0</v>
      </c>
      <c r="L7957" s="12">
        <v>0</v>
      </c>
      <c r="M7957" s="12">
        <v>0</v>
      </c>
      <c r="N7957" s="12">
        <v>0</v>
      </c>
    </row>
    <row r="7958" spans="1:14" s="18" customFormat="1">
      <c r="A7958" s="17" t="s">
        <v>1787</v>
      </c>
      <c r="B7958" s="18">
        <v>180</v>
      </c>
      <c r="C7958" s="18">
        <v>40</v>
      </c>
      <c r="D7958" s="18" t="s">
        <v>1173</v>
      </c>
      <c r="E7958" s="18">
        <v>5</v>
      </c>
      <c r="F7958" s="29">
        <v>1</v>
      </c>
      <c r="G7958" s="29">
        <v>120</v>
      </c>
      <c r="H7958" s="18">
        <v>0</v>
      </c>
      <c r="I7958" s="18">
        <v>249</v>
      </c>
      <c r="J7958" s="18">
        <v>0</v>
      </c>
      <c r="K7958" s="18">
        <v>0</v>
      </c>
      <c r="L7958" s="12">
        <v>0</v>
      </c>
      <c r="M7958" s="12">
        <v>0</v>
      </c>
      <c r="N7958" s="12">
        <v>0</v>
      </c>
    </row>
    <row r="7959" spans="1:14">
      <c r="A7959" s="11" t="s">
        <v>1788</v>
      </c>
      <c r="B7959" s="12">
        <v>60</v>
      </c>
      <c r="C7959" s="12">
        <v>120</v>
      </c>
      <c r="D7959" s="12" t="s">
        <v>1753</v>
      </c>
      <c r="E7959" s="12">
        <v>40</v>
      </c>
      <c r="F7959" s="73">
        <v>8</v>
      </c>
      <c r="G7959" s="21">
        <v>10</v>
      </c>
      <c r="H7959" s="12">
        <v>0</v>
      </c>
      <c r="I7959" s="12">
        <v>246</v>
      </c>
      <c r="J7959" s="12">
        <v>0</v>
      </c>
      <c r="K7959" s="12">
        <v>0</v>
      </c>
      <c r="L7959" s="12">
        <v>0</v>
      </c>
      <c r="M7959" s="12">
        <v>0</v>
      </c>
      <c r="N7959" s="12">
        <v>0</v>
      </c>
    </row>
    <row r="7960" spans="1:14">
      <c r="A7960" s="11" t="s">
        <v>1788</v>
      </c>
      <c r="B7960" s="12">
        <v>60</v>
      </c>
      <c r="C7960" s="12">
        <v>120</v>
      </c>
      <c r="D7960" s="12" t="s">
        <v>1161</v>
      </c>
      <c r="E7960" s="12">
        <v>40</v>
      </c>
      <c r="F7960" s="73">
        <v>8</v>
      </c>
      <c r="G7960" s="21">
        <v>10</v>
      </c>
      <c r="H7960" s="12">
        <v>0</v>
      </c>
      <c r="I7960" s="12">
        <v>246</v>
      </c>
      <c r="J7960" s="12">
        <v>0</v>
      </c>
      <c r="K7960" s="12">
        <v>0</v>
      </c>
      <c r="L7960" s="12">
        <v>0</v>
      </c>
      <c r="M7960" s="12">
        <v>0</v>
      </c>
      <c r="N7960" s="12">
        <v>0</v>
      </c>
    </row>
    <row r="7961" spans="1:14">
      <c r="A7961" s="11" t="s">
        <v>1788</v>
      </c>
      <c r="B7961" s="12">
        <v>60</v>
      </c>
      <c r="C7961" s="12">
        <v>120</v>
      </c>
      <c r="D7961" s="12" t="s">
        <v>1164</v>
      </c>
      <c r="E7961" s="12">
        <v>40</v>
      </c>
      <c r="F7961" s="73">
        <v>8</v>
      </c>
      <c r="G7961" s="21">
        <v>10</v>
      </c>
      <c r="H7961" s="12">
        <v>0</v>
      </c>
      <c r="I7961" s="12">
        <v>246</v>
      </c>
      <c r="J7961" s="12">
        <v>0</v>
      </c>
      <c r="K7961" s="12">
        <v>0</v>
      </c>
      <c r="L7961" s="12">
        <v>0</v>
      </c>
      <c r="M7961" s="12">
        <v>0</v>
      </c>
      <c r="N7961" s="12">
        <v>0</v>
      </c>
    </row>
    <row r="7962" spans="1:14">
      <c r="A7962" s="11" t="s">
        <v>1788</v>
      </c>
      <c r="B7962" s="12">
        <v>60</v>
      </c>
      <c r="C7962" s="12">
        <v>120</v>
      </c>
      <c r="D7962" s="12" t="s">
        <v>1160</v>
      </c>
      <c r="E7962" s="12">
        <v>40</v>
      </c>
      <c r="F7962" s="73">
        <v>2</v>
      </c>
      <c r="G7962" s="21">
        <v>10</v>
      </c>
      <c r="H7962" s="12">
        <v>0</v>
      </c>
      <c r="I7962" s="12">
        <v>246</v>
      </c>
      <c r="J7962" s="12">
        <v>0</v>
      </c>
      <c r="K7962" s="12">
        <v>0</v>
      </c>
      <c r="L7962" s="12">
        <v>0</v>
      </c>
      <c r="M7962" s="12">
        <v>0</v>
      </c>
      <c r="N7962" s="12">
        <v>0</v>
      </c>
    </row>
    <row r="7963" spans="1:14">
      <c r="A7963" s="11" t="s">
        <v>1788</v>
      </c>
      <c r="B7963" s="12">
        <v>60</v>
      </c>
      <c r="C7963" s="12">
        <v>120</v>
      </c>
      <c r="D7963" s="12" t="s">
        <v>1163</v>
      </c>
      <c r="E7963" s="12">
        <v>40</v>
      </c>
      <c r="F7963" s="73">
        <v>2</v>
      </c>
      <c r="G7963" s="21">
        <v>10</v>
      </c>
      <c r="H7963" s="12">
        <v>0</v>
      </c>
      <c r="I7963" s="12">
        <v>246</v>
      </c>
      <c r="J7963" s="12">
        <v>0</v>
      </c>
      <c r="K7963" s="12">
        <v>0</v>
      </c>
      <c r="L7963" s="12">
        <v>0</v>
      </c>
      <c r="M7963" s="12">
        <v>0</v>
      </c>
      <c r="N7963" s="12">
        <v>0</v>
      </c>
    </row>
    <row r="7964" spans="1:14">
      <c r="A7964" s="11" t="s">
        <v>1788</v>
      </c>
      <c r="B7964" s="12">
        <v>60</v>
      </c>
      <c r="C7964" s="12">
        <v>120</v>
      </c>
      <c r="D7964" s="12" t="s">
        <v>1166</v>
      </c>
      <c r="E7964" s="12">
        <v>40</v>
      </c>
      <c r="F7964" s="73">
        <v>2</v>
      </c>
      <c r="G7964" s="21">
        <v>10</v>
      </c>
      <c r="H7964" s="12">
        <v>0</v>
      </c>
      <c r="I7964" s="12">
        <v>246</v>
      </c>
      <c r="J7964" s="12">
        <v>0</v>
      </c>
      <c r="K7964" s="12">
        <v>0</v>
      </c>
      <c r="L7964" s="12">
        <v>0</v>
      </c>
      <c r="M7964" s="12">
        <v>0</v>
      </c>
      <c r="N7964" s="12">
        <v>0</v>
      </c>
    </row>
    <row r="7965" spans="1:14">
      <c r="A7965" s="11" t="s">
        <v>1788</v>
      </c>
      <c r="B7965" s="12">
        <v>75</v>
      </c>
      <c r="C7965" s="12">
        <v>210</v>
      </c>
      <c r="D7965" s="12" t="s">
        <v>1753</v>
      </c>
      <c r="E7965" s="12">
        <v>40</v>
      </c>
      <c r="F7965" s="73">
        <v>8</v>
      </c>
      <c r="G7965" s="21">
        <v>10</v>
      </c>
      <c r="H7965" s="12">
        <v>0</v>
      </c>
      <c r="I7965" s="12">
        <v>246</v>
      </c>
      <c r="J7965" s="12">
        <v>0</v>
      </c>
      <c r="K7965" s="12">
        <v>0</v>
      </c>
      <c r="L7965" s="12">
        <v>0</v>
      </c>
      <c r="M7965" s="12">
        <v>0</v>
      </c>
      <c r="N7965" s="12">
        <v>0</v>
      </c>
    </row>
    <row r="7966" spans="1:14">
      <c r="A7966" s="11" t="s">
        <v>1788</v>
      </c>
      <c r="B7966" s="12">
        <v>75</v>
      </c>
      <c r="C7966" s="12">
        <v>210</v>
      </c>
      <c r="D7966" s="12" t="s">
        <v>1161</v>
      </c>
      <c r="E7966" s="12">
        <v>40</v>
      </c>
      <c r="F7966" s="73">
        <v>8</v>
      </c>
      <c r="G7966" s="21">
        <v>10</v>
      </c>
      <c r="H7966" s="12">
        <v>0</v>
      </c>
      <c r="I7966" s="12">
        <v>246</v>
      </c>
      <c r="J7966" s="12">
        <v>0</v>
      </c>
      <c r="K7966" s="12">
        <v>0</v>
      </c>
      <c r="L7966" s="12">
        <v>0</v>
      </c>
      <c r="M7966" s="12">
        <v>0</v>
      </c>
      <c r="N7966" s="12">
        <v>0</v>
      </c>
    </row>
    <row r="7967" spans="1:14">
      <c r="A7967" s="11" t="s">
        <v>1788</v>
      </c>
      <c r="B7967" s="12">
        <v>75</v>
      </c>
      <c r="C7967" s="12">
        <v>210</v>
      </c>
      <c r="D7967" s="12" t="s">
        <v>1164</v>
      </c>
      <c r="E7967" s="12">
        <v>40</v>
      </c>
      <c r="F7967" s="73">
        <v>8</v>
      </c>
      <c r="G7967" s="21">
        <v>10</v>
      </c>
      <c r="H7967" s="12">
        <v>0</v>
      </c>
      <c r="I7967" s="12">
        <v>246</v>
      </c>
      <c r="J7967" s="12">
        <v>0</v>
      </c>
      <c r="K7967" s="12">
        <v>0</v>
      </c>
      <c r="L7967" s="12">
        <v>0</v>
      </c>
      <c r="M7967" s="12">
        <v>0</v>
      </c>
      <c r="N7967" s="12">
        <v>0</v>
      </c>
    </row>
    <row r="7968" spans="1:14">
      <c r="A7968" s="11" t="s">
        <v>1788</v>
      </c>
      <c r="B7968" s="12">
        <v>75</v>
      </c>
      <c r="C7968" s="12">
        <v>210</v>
      </c>
      <c r="D7968" s="12" t="s">
        <v>1160</v>
      </c>
      <c r="E7968" s="12">
        <v>40</v>
      </c>
      <c r="F7968" s="73">
        <v>2</v>
      </c>
      <c r="G7968" s="21">
        <v>10</v>
      </c>
      <c r="H7968" s="12">
        <v>0</v>
      </c>
      <c r="I7968" s="12">
        <v>246</v>
      </c>
      <c r="J7968" s="12">
        <v>0</v>
      </c>
      <c r="K7968" s="12">
        <v>0</v>
      </c>
      <c r="L7968" s="12">
        <v>0</v>
      </c>
      <c r="M7968" s="12">
        <v>0</v>
      </c>
      <c r="N7968" s="12">
        <v>0</v>
      </c>
    </row>
    <row r="7969" spans="1:14">
      <c r="A7969" s="11" t="s">
        <v>1788</v>
      </c>
      <c r="B7969" s="12">
        <v>75</v>
      </c>
      <c r="C7969" s="12">
        <v>210</v>
      </c>
      <c r="D7969" s="12" t="s">
        <v>1163</v>
      </c>
      <c r="E7969" s="12">
        <v>40</v>
      </c>
      <c r="F7969" s="73">
        <v>2</v>
      </c>
      <c r="G7969" s="21">
        <v>10</v>
      </c>
      <c r="H7969" s="12">
        <v>0</v>
      </c>
      <c r="I7969" s="12">
        <v>246</v>
      </c>
      <c r="J7969" s="12">
        <v>0</v>
      </c>
      <c r="K7969" s="12">
        <v>0</v>
      </c>
      <c r="L7969" s="12">
        <v>0</v>
      </c>
      <c r="M7969" s="12">
        <v>0</v>
      </c>
      <c r="N7969" s="12">
        <v>0</v>
      </c>
    </row>
    <row r="7970" spans="1:14">
      <c r="A7970" s="11" t="s">
        <v>1788</v>
      </c>
      <c r="B7970" s="12">
        <v>75</v>
      </c>
      <c r="C7970" s="12">
        <v>210</v>
      </c>
      <c r="D7970" s="12" t="s">
        <v>1166</v>
      </c>
      <c r="E7970" s="12">
        <v>40</v>
      </c>
      <c r="F7970" s="73">
        <v>2</v>
      </c>
      <c r="G7970" s="21">
        <v>10</v>
      </c>
      <c r="H7970" s="12">
        <v>0</v>
      </c>
      <c r="I7970" s="12">
        <v>246</v>
      </c>
      <c r="J7970" s="12">
        <v>0</v>
      </c>
      <c r="K7970" s="12">
        <v>0</v>
      </c>
      <c r="L7970" s="12">
        <v>0</v>
      </c>
      <c r="M7970" s="12">
        <v>0</v>
      </c>
      <c r="N7970" s="12">
        <v>0</v>
      </c>
    </row>
    <row r="7971" spans="1:14">
      <c r="A7971" s="11" t="s">
        <v>1788</v>
      </c>
      <c r="B7971" s="12">
        <v>120</v>
      </c>
      <c r="C7971" s="12">
        <v>235</v>
      </c>
      <c r="D7971" s="12" t="s">
        <v>1753</v>
      </c>
      <c r="E7971" s="12">
        <v>40</v>
      </c>
      <c r="F7971" s="73">
        <v>8</v>
      </c>
      <c r="G7971" s="21">
        <v>10</v>
      </c>
      <c r="H7971" s="12">
        <v>0</v>
      </c>
      <c r="I7971" s="12">
        <v>246</v>
      </c>
      <c r="J7971" s="12">
        <v>0</v>
      </c>
      <c r="K7971" s="12">
        <v>0</v>
      </c>
      <c r="L7971" s="12">
        <v>0</v>
      </c>
      <c r="M7971" s="12">
        <v>0</v>
      </c>
      <c r="N7971" s="12">
        <v>0</v>
      </c>
    </row>
    <row r="7972" spans="1:14">
      <c r="A7972" s="11" t="s">
        <v>1788</v>
      </c>
      <c r="B7972" s="12">
        <v>120</v>
      </c>
      <c r="C7972" s="12">
        <v>235</v>
      </c>
      <c r="D7972" s="12" t="s">
        <v>1161</v>
      </c>
      <c r="E7972" s="12">
        <v>40</v>
      </c>
      <c r="F7972" s="73">
        <v>8</v>
      </c>
      <c r="G7972" s="21">
        <v>10</v>
      </c>
      <c r="H7972" s="12">
        <v>0</v>
      </c>
      <c r="I7972" s="12">
        <v>246</v>
      </c>
      <c r="J7972" s="12">
        <v>0</v>
      </c>
      <c r="K7972" s="12">
        <v>0</v>
      </c>
      <c r="L7972" s="12">
        <v>0</v>
      </c>
      <c r="M7972" s="12">
        <v>0</v>
      </c>
      <c r="N7972" s="12">
        <v>0</v>
      </c>
    </row>
    <row r="7973" spans="1:14">
      <c r="A7973" s="11" t="s">
        <v>1788</v>
      </c>
      <c r="B7973" s="12">
        <v>120</v>
      </c>
      <c r="C7973" s="12">
        <v>235</v>
      </c>
      <c r="D7973" s="12" t="s">
        <v>1164</v>
      </c>
      <c r="E7973" s="12">
        <v>40</v>
      </c>
      <c r="F7973" s="73">
        <v>8</v>
      </c>
      <c r="G7973" s="21">
        <v>10</v>
      </c>
      <c r="H7973" s="12">
        <v>0</v>
      </c>
      <c r="I7973" s="12">
        <v>246</v>
      </c>
      <c r="J7973" s="12">
        <v>0</v>
      </c>
      <c r="K7973" s="12">
        <v>0</v>
      </c>
      <c r="L7973" s="12">
        <v>0</v>
      </c>
      <c r="M7973" s="12">
        <v>0</v>
      </c>
      <c r="N7973" s="12">
        <v>0</v>
      </c>
    </row>
    <row r="7974" spans="1:14">
      <c r="A7974" s="11" t="s">
        <v>1788</v>
      </c>
      <c r="B7974" s="12">
        <v>120</v>
      </c>
      <c r="C7974" s="12">
        <v>235</v>
      </c>
      <c r="D7974" s="12" t="s">
        <v>1160</v>
      </c>
      <c r="E7974" s="12">
        <v>40</v>
      </c>
      <c r="F7974" s="73">
        <v>2</v>
      </c>
      <c r="G7974" s="21">
        <v>10</v>
      </c>
      <c r="H7974" s="12">
        <v>0</v>
      </c>
      <c r="I7974" s="12">
        <v>246</v>
      </c>
      <c r="J7974" s="12">
        <v>0</v>
      </c>
      <c r="K7974" s="12">
        <v>0</v>
      </c>
      <c r="L7974" s="12">
        <v>0</v>
      </c>
      <c r="M7974" s="12">
        <v>0</v>
      </c>
      <c r="N7974" s="12">
        <v>0</v>
      </c>
    </row>
    <row r="7975" spans="1:14">
      <c r="A7975" s="11" t="s">
        <v>1788</v>
      </c>
      <c r="B7975" s="12">
        <v>120</v>
      </c>
      <c r="C7975" s="12">
        <v>235</v>
      </c>
      <c r="D7975" s="12" t="s">
        <v>1163</v>
      </c>
      <c r="E7975" s="12">
        <v>40</v>
      </c>
      <c r="F7975" s="73">
        <v>2</v>
      </c>
      <c r="G7975" s="21">
        <v>10</v>
      </c>
      <c r="H7975" s="12">
        <v>0</v>
      </c>
      <c r="I7975" s="12">
        <v>246</v>
      </c>
      <c r="J7975" s="12">
        <v>0</v>
      </c>
      <c r="K7975" s="12">
        <v>0</v>
      </c>
      <c r="L7975" s="12">
        <v>0</v>
      </c>
      <c r="M7975" s="12">
        <v>0</v>
      </c>
      <c r="N7975" s="12">
        <v>0</v>
      </c>
    </row>
    <row r="7976" spans="1:14">
      <c r="A7976" s="11" t="s">
        <v>1788</v>
      </c>
      <c r="B7976" s="12">
        <v>120</v>
      </c>
      <c r="C7976" s="12">
        <v>235</v>
      </c>
      <c r="D7976" s="12" t="s">
        <v>1166</v>
      </c>
      <c r="E7976" s="12">
        <v>40</v>
      </c>
      <c r="F7976" s="73">
        <v>2</v>
      </c>
      <c r="G7976" s="21">
        <v>10</v>
      </c>
      <c r="H7976" s="12">
        <v>0</v>
      </c>
      <c r="I7976" s="12">
        <v>246</v>
      </c>
      <c r="J7976" s="12">
        <v>0</v>
      </c>
      <c r="K7976" s="12">
        <v>0</v>
      </c>
      <c r="L7976" s="12">
        <v>0</v>
      </c>
      <c r="M7976" s="12">
        <v>0</v>
      </c>
      <c r="N7976" s="12">
        <v>0</v>
      </c>
    </row>
    <row r="7977" spans="1:14">
      <c r="A7977" s="11" t="s">
        <v>1788</v>
      </c>
      <c r="B7977" s="12">
        <v>90</v>
      </c>
      <c r="C7977" s="12">
        <v>170</v>
      </c>
      <c r="D7977" s="12" t="s">
        <v>1753</v>
      </c>
      <c r="E7977" s="12">
        <v>40</v>
      </c>
      <c r="F7977" s="73">
        <v>8</v>
      </c>
      <c r="G7977" s="21">
        <v>10</v>
      </c>
      <c r="H7977" s="12">
        <v>0</v>
      </c>
      <c r="I7977" s="12">
        <v>246</v>
      </c>
      <c r="J7977" s="12">
        <v>0</v>
      </c>
      <c r="K7977" s="12">
        <v>0</v>
      </c>
      <c r="L7977" s="12">
        <v>0</v>
      </c>
      <c r="M7977" s="12">
        <v>0</v>
      </c>
      <c r="N7977" s="12">
        <v>0</v>
      </c>
    </row>
    <row r="7978" spans="1:14">
      <c r="A7978" s="11" t="s">
        <v>1788</v>
      </c>
      <c r="B7978" s="12">
        <v>90</v>
      </c>
      <c r="C7978" s="12">
        <v>170</v>
      </c>
      <c r="D7978" s="12" t="s">
        <v>1161</v>
      </c>
      <c r="E7978" s="12">
        <v>40</v>
      </c>
      <c r="F7978" s="73">
        <v>8</v>
      </c>
      <c r="G7978" s="21">
        <v>10</v>
      </c>
      <c r="H7978" s="12">
        <v>0</v>
      </c>
      <c r="I7978" s="12">
        <v>246</v>
      </c>
      <c r="J7978" s="12">
        <v>0</v>
      </c>
      <c r="K7978" s="12">
        <v>0</v>
      </c>
      <c r="L7978" s="12">
        <v>0</v>
      </c>
      <c r="M7978" s="12">
        <v>0</v>
      </c>
      <c r="N7978" s="12">
        <v>0</v>
      </c>
    </row>
    <row r="7979" spans="1:14">
      <c r="A7979" s="11" t="s">
        <v>1788</v>
      </c>
      <c r="B7979" s="12">
        <v>90</v>
      </c>
      <c r="C7979" s="12">
        <v>170</v>
      </c>
      <c r="D7979" s="12" t="s">
        <v>1164</v>
      </c>
      <c r="E7979" s="12">
        <v>40</v>
      </c>
      <c r="F7979" s="73">
        <v>8</v>
      </c>
      <c r="G7979" s="21">
        <v>10</v>
      </c>
      <c r="H7979" s="12">
        <v>0</v>
      </c>
      <c r="I7979" s="12">
        <v>246</v>
      </c>
      <c r="J7979" s="12">
        <v>0</v>
      </c>
      <c r="K7979" s="12">
        <v>0</v>
      </c>
      <c r="L7979" s="12">
        <v>0</v>
      </c>
      <c r="M7979" s="12">
        <v>0</v>
      </c>
      <c r="N7979" s="12">
        <v>0</v>
      </c>
    </row>
    <row r="7980" spans="1:14">
      <c r="A7980" s="11" t="s">
        <v>1788</v>
      </c>
      <c r="B7980" s="12">
        <v>90</v>
      </c>
      <c r="C7980" s="12">
        <v>170</v>
      </c>
      <c r="D7980" s="12" t="s">
        <v>1160</v>
      </c>
      <c r="E7980" s="12">
        <v>40</v>
      </c>
      <c r="F7980" s="73">
        <v>2</v>
      </c>
      <c r="G7980" s="21">
        <v>10</v>
      </c>
      <c r="H7980" s="12">
        <v>0</v>
      </c>
      <c r="I7980" s="12">
        <v>246</v>
      </c>
      <c r="J7980" s="12">
        <v>0</v>
      </c>
      <c r="K7980" s="12">
        <v>0</v>
      </c>
      <c r="L7980" s="12">
        <v>0</v>
      </c>
      <c r="M7980" s="12">
        <v>0</v>
      </c>
      <c r="N7980" s="12">
        <v>0</v>
      </c>
    </row>
    <row r="7981" spans="1:14">
      <c r="A7981" s="11" t="s">
        <v>1788</v>
      </c>
      <c r="B7981" s="12">
        <v>90</v>
      </c>
      <c r="C7981" s="12">
        <v>170</v>
      </c>
      <c r="D7981" s="12" t="s">
        <v>1163</v>
      </c>
      <c r="E7981" s="12">
        <v>40</v>
      </c>
      <c r="F7981" s="73">
        <v>2</v>
      </c>
      <c r="G7981" s="21">
        <v>10</v>
      </c>
      <c r="H7981" s="12">
        <v>0</v>
      </c>
      <c r="I7981" s="12">
        <v>246</v>
      </c>
      <c r="J7981" s="12">
        <v>0</v>
      </c>
      <c r="K7981" s="12">
        <v>0</v>
      </c>
      <c r="L7981" s="12">
        <v>0</v>
      </c>
      <c r="M7981" s="12">
        <v>0</v>
      </c>
      <c r="N7981" s="12">
        <v>0</v>
      </c>
    </row>
    <row r="7982" spans="1:14">
      <c r="A7982" s="11" t="s">
        <v>1788</v>
      </c>
      <c r="B7982" s="12">
        <v>90</v>
      </c>
      <c r="C7982" s="12">
        <v>170</v>
      </c>
      <c r="D7982" s="12" t="s">
        <v>1166</v>
      </c>
      <c r="E7982" s="12">
        <v>40</v>
      </c>
      <c r="F7982" s="73">
        <v>2</v>
      </c>
      <c r="G7982" s="21">
        <v>10</v>
      </c>
      <c r="H7982" s="12">
        <v>0</v>
      </c>
      <c r="I7982" s="12">
        <v>246</v>
      </c>
      <c r="J7982" s="12">
        <v>0</v>
      </c>
      <c r="K7982" s="12">
        <v>0</v>
      </c>
      <c r="L7982" s="12">
        <v>0</v>
      </c>
      <c r="M7982" s="12">
        <v>0</v>
      </c>
      <c r="N7982" s="12">
        <v>0</v>
      </c>
    </row>
    <row r="7983" spans="1:14">
      <c r="A7983" s="11" t="s">
        <v>1788</v>
      </c>
      <c r="B7983" s="12">
        <v>130</v>
      </c>
      <c r="C7983" s="12">
        <v>130</v>
      </c>
      <c r="D7983" s="12" t="s">
        <v>1753</v>
      </c>
      <c r="E7983" s="12">
        <v>40</v>
      </c>
      <c r="F7983" s="73">
        <v>8</v>
      </c>
      <c r="G7983" s="21">
        <v>10</v>
      </c>
      <c r="H7983" s="12">
        <v>0</v>
      </c>
      <c r="I7983" s="12">
        <v>246</v>
      </c>
      <c r="J7983" s="12">
        <v>0</v>
      </c>
      <c r="K7983" s="12">
        <v>0</v>
      </c>
      <c r="L7983" s="12">
        <v>0</v>
      </c>
      <c r="M7983" s="12">
        <v>0</v>
      </c>
      <c r="N7983" s="12">
        <v>0</v>
      </c>
    </row>
    <row r="7984" spans="1:14">
      <c r="A7984" s="11" t="s">
        <v>1788</v>
      </c>
      <c r="B7984" s="12">
        <v>130</v>
      </c>
      <c r="C7984" s="12">
        <v>130</v>
      </c>
      <c r="D7984" s="12" t="s">
        <v>1161</v>
      </c>
      <c r="E7984" s="12">
        <v>40</v>
      </c>
      <c r="F7984" s="73">
        <v>8</v>
      </c>
      <c r="G7984" s="21">
        <v>10</v>
      </c>
      <c r="H7984" s="12">
        <v>0</v>
      </c>
      <c r="I7984" s="12">
        <v>246</v>
      </c>
      <c r="J7984" s="12">
        <v>0</v>
      </c>
      <c r="K7984" s="12">
        <v>0</v>
      </c>
      <c r="L7984" s="12">
        <v>0</v>
      </c>
      <c r="M7984" s="12">
        <v>0</v>
      </c>
      <c r="N7984" s="12">
        <v>0</v>
      </c>
    </row>
    <row r="7985" spans="1:14">
      <c r="A7985" s="11" t="s">
        <v>1788</v>
      </c>
      <c r="B7985" s="12">
        <v>130</v>
      </c>
      <c r="C7985" s="12">
        <v>130</v>
      </c>
      <c r="D7985" s="12" t="s">
        <v>1164</v>
      </c>
      <c r="E7985" s="12">
        <v>40</v>
      </c>
      <c r="F7985" s="73">
        <v>8</v>
      </c>
      <c r="G7985" s="21">
        <v>10</v>
      </c>
      <c r="H7985" s="12">
        <v>0</v>
      </c>
      <c r="I7985" s="12">
        <v>246</v>
      </c>
      <c r="J7985" s="12">
        <v>0</v>
      </c>
      <c r="K7985" s="12">
        <v>0</v>
      </c>
      <c r="L7985" s="12">
        <v>0</v>
      </c>
      <c r="M7985" s="12">
        <v>0</v>
      </c>
      <c r="N7985" s="12">
        <v>0</v>
      </c>
    </row>
    <row r="7986" spans="1:14">
      <c r="A7986" s="11" t="s">
        <v>1788</v>
      </c>
      <c r="B7986" s="12">
        <v>130</v>
      </c>
      <c r="C7986" s="12">
        <v>130</v>
      </c>
      <c r="D7986" s="12" t="s">
        <v>1160</v>
      </c>
      <c r="E7986" s="12">
        <v>40</v>
      </c>
      <c r="F7986" s="73">
        <v>2</v>
      </c>
      <c r="G7986" s="21">
        <v>10</v>
      </c>
      <c r="H7986" s="12">
        <v>0</v>
      </c>
      <c r="I7986" s="12">
        <v>246</v>
      </c>
      <c r="J7986" s="12">
        <v>0</v>
      </c>
      <c r="K7986" s="12">
        <v>0</v>
      </c>
      <c r="L7986" s="12">
        <v>0</v>
      </c>
      <c r="M7986" s="12">
        <v>0</v>
      </c>
      <c r="N7986" s="12">
        <v>0</v>
      </c>
    </row>
    <row r="7987" spans="1:14">
      <c r="A7987" s="11" t="s">
        <v>1788</v>
      </c>
      <c r="B7987" s="12">
        <v>130</v>
      </c>
      <c r="C7987" s="12">
        <v>130</v>
      </c>
      <c r="D7987" s="12" t="s">
        <v>1163</v>
      </c>
      <c r="E7987" s="12">
        <v>40</v>
      </c>
      <c r="F7987" s="73">
        <v>2</v>
      </c>
      <c r="G7987" s="21">
        <v>10</v>
      </c>
      <c r="H7987" s="12">
        <v>0</v>
      </c>
      <c r="I7987" s="12">
        <v>246</v>
      </c>
      <c r="J7987" s="12">
        <v>0</v>
      </c>
      <c r="K7987" s="12">
        <v>0</v>
      </c>
      <c r="L7987" s="12">
        <v>0</v>
      </c>
      <c r="M7987" s="12">
        <v>0</v>
      </c>
      <c r="N7987" s="12">
        <v>0</v>
      </c>
    </row>
    <row r="7988" spans="1:14">
      <c r="A7988" s="11" t="s">
        <v>1788</v>
      </c>
      <c r="B7988" s="12">
        <v>130</v>
      </c>
      <c r="C7988" s="12">
        <v>130</v>
      </c>
      <c r="D7988" s="12" t="s">
        <v>1166</v>
      </c>
      <c r="E7988" s="12">
        <v>40</v>
      </c>
      <c r="F7988" s="73">
        <v>2</v>
      </c>
      <c r="G7988" s="21">
        <v>10</v>
      </c>
      <c r="H7988" s="12">
        <v>0</v>
      </c>
      <c r="I7988" s="12">
        <v>246</v>
      </c>
      <c r="J7988" s="12">
        <v>0</v>
      </c>
      <c r="K7988" s="12">
        <v>0</v>
      </c>
      <c r="L7988" s="12">
        <v>0</v>
      </c>
      <c r="M7988" s="12">
        <v>0</v>
      </c>
      <c r="N7988" s="12">
        <v>0</v>
      </c>
    </row>
    <row r="7989" spans="1:14">
      <c r="A7989" s="11" t="s">
        <v>1788</v>
      </c>
      <c r="B7989" s="12">
        <v>120</v>
      </c>
      <c r="C7989" s="12">
        <v>170</v>
      </c>
      <c r="D7989" s="12" t="s">
        <v>1753</v>
      </c>
      <c r="E7989" s="12">
        <v>40</v>
      </c>
      <c r="F7989" s="73">
        <v>8</v>
      </c>
      <c r="G7989" s="21">
        <v>10</v>
      </c>
      <c r="H7989" s="12">
        <v>0</v>
      </c>
      <c r="I7989" s="12">
        <v>246</v>
      </c>
      <c r="J7989" s="12">
        <v>0</v>
      </c>
      <c r="K7989" s="12">
        <v>0</v>
      </c>
      <c r="L7989" s="12">
        <v>0</v>
      </c>
      <c r="M7989" s="12">
        <v>0</v>
      </c>
      <c r="N7989" s="12">
        <v>0</v>
      </c>
    </row>
    <row r="7990" spans="1:14">
      <c r="A7990" s="11" t="s">
        <v>1788</v>
      </c>
      <c r="B7990" s="12">
        <v>120</v>
      </c>
      <c r="C7990" s="12">
        <v>170</v>
      </c>
      <c r="D7990" s="12" t="s">
        <v>1161</v>
      </c>
      <c r="E7990" s="12">
        <v>40</v>
      </c>
      <c r="F7990" s="73">
        <v>8</v>
      </c>
      <c r="G7990" s="21">
        <v>10</v>
      </c>
      <c r="H7990" s="12">
        <v>0</v>
      </c>
      <c r="I7990" s="12">
        <v>246</v>
      </c>
      <c r="J7990" s="12">
        <v>0</v>
      </c>
      <c r="K7990" s="12">
        <v>0</v>
      </c>
      <c r="L7990" s="12">
        <v>0</v>
      </c>
      <c r="M7990" s="12">
        <v>0</v>
      </c>
      <c r="N7990" s="12">
        <v>0</v>
      </c>
    </row>
    <row r="7991" spans="1:14">
      <c r="A7991" s="11" t="s">
        <v>1788</v>
      </c>
      <c r="B7991" s="12">
        <v>120</v>
      </c>
      <c r="C7991" s="12">
        <v>170</v>
      </c>
      <c r="D7991" s="12" t="s">
        <v>1164</v>
      </c>
      <c r="E7991" s="12">
        <v>40</v>
      </c>
      <c r="F7991" s="73">
        <v>8</v>
      </c>
      <c r="G7991" s="21">
        <v>10</v>
      </c>
      <c r="H7991" s="12">
        <v>0</v>
      </c>
      <c r="I7991" s="12">
        <v>246</v>
      </c>
      <c r="J7991" s="12">
        <v>0</v>
      </c>
      <c r="K7991" s="12">
        <v>0</v>
      </c>
      <c r="L7991" s="12">
        <v>0</v>
      </c>
      <c r="M7991" s="12">
        <v>0</v>
      </c>
      <c r="N7991" s="12">
        <v>0</v>
      </c>
    </row>
    <row r="7992" spans="1:14">
      <c r="A7992" s="11" t="s">
        <v>1788</v>
      </c>
      <c r="B7992" s="12">
        <v>120</v>
      </c>
      <c r="C7992" s="12">
        <v>170</v>
      </c>
      <c r="D7992" s="12" t="s">
        <v>1160</v>
      </c>
      <c r="E7992" s="12">
        <v>40</v>
      </c>
      <c r="F7992" s="73">
        <v>2</v>
      </c>
      <c r="G7992" s="21">
        <v>10</v>
      </c>
      <c r="H7992" s="12">
        <v>0</v>
      </c>
      <c r="I7992" s="12">
        <v>246</v>
      </c>
      <c r="J7992" s="12">
        <v>0</v>
      </c>
      <c r="K7992" s="12">
        <v>0</v>
      </c>
      <c r="L7992" s="12">
        <v>0</v>
      </c>
      <c r="M7992" s="12">
        <v>0</v>
      </c>
      <c r="N7992" s="12">
        <v>0</v>
      </c>
    </row>
    <row r="7993" spans="1:14">
      <c r="A7993" s="11" t="s">
        <v>1788</v>
      </c>
      <c r="B7993" s="12">
        <v>120</v>
      </c>
      <c r="C7993" s="12">
        <v>170</v>
      </c>
      <c r="D7993" s="12" t="s">
        <v>1163</v>
      </c>
      <c r="E7993" s="12">
        <v>40</v>
      </c>
      <c r="F7993" s="73">
        <v>2</v>
      </c>
      <c r="G7993" s="21">
        <v>10</v>
      </c>
      <c r="H7993" s="12">
        <v>0</v>
      </c>
      <c r="I7993" s="12">
        <v>246</v>
      </c>
      <c r="J7993" s="12">
        <v>0</v>
      </c>
      <c r="K7993" s="12">
        <v>0</v>
      </c>
      <c r="L7993" s="12">
        <v>0</v>
      </c>
      <c r="M7993" s="12">
        <v>0</v>
      </c>
      <c r="N7993" s="12">
        <v>0</v>
      </c>
    </row>
    <row r="7994" spans="1:14">
      <c r="A7994" s="11" t="s">
        <v>1788</v>
      </c>
      <c r="B7994" s="12">
        <v>120</v>
      </c>
      <c r="C7994" s="12">
        <v>170</v>
      </c>
      <c r="D7994" s="12" t="s">
        <v>1166</v>
      </c>
      <c r="E7994" s="12">
        <v>40</v>
      </c>
      <c r="F7994" s="73">
        <v>2</v>
      </c>
      <c r="G7994" s="21">
        <v>10</v>
      </c>
      <c r="H7994" s="12">
        <v>0</v>
      </c>
      <c r="I7994" s="12">
        <v>246</v>
      </c>
      <c r="J7994" s="12">
        <v>0</v>
      </c>
      <c r="K7994" s="12">
        <v>0</v>
      </c>
      <c r="L7994" s="12">
        <v>0</v>
      </c>
      <c r="M7994" s="12">
        <v>0</v>
      </c>
      <c r="N7994" s="12">
        <v>0</v>
      </c>
    </row>
    <row r="7995" spans="1:14">
      <c r="A7995" s="11" t="s">
        <v>1788</v>
      </c>
      <c r="B7995" s="12">
        <v>170</v>
      </c>
      <c r="C7995" s="12">
        <v>170</v>
      </c>
      <c r="D7995" s="12" t="s">
        <v>1753</v>
      </c>
      <c r="E7995" s="12">
        <v>40</v>
      </c>
      <c r="F7995" s="73">
        <v>8</v>
      </c>
      <c r="G7995" s="21">
        <v>10</v>
      </c>
      <c r="H7995" s="12">
        <v>0</v>
      </c>
      <c r="I7995" s="12">
        <v>246</v>
      </c>
      <c r="J7995" s="12">
        <v>0</v>
      </c>
      <c r="K7995" s="12">
        <v>0</v>
      </c>
      <c r="L7995" s="12">
        <v>0</v>
      </c>
      <c r="M7995" s="12">
        <v>0</v>
      </c>
      <c r="N7995" s="12">
        <v>0</v>
      </c>
    </row>
    <row r="7996" spans="1:14">
      <c r="A7996" s="11" t="s">
        <v>1788</v>
      </c>
      <c r="B7996" s="12">
        <v>170</v>
      </c>
      <c r="C7996" s="12">
        <v>170</v>
      </c>
      <c r="D7996" s="12" t="s">
        <v>1161</v>
      </c>
      <c r="E7996" s="12">
        <v>40</v>
      </c>
      <c r="F7996" s="73">
        <v>8</v>
      </c>
      <c r="G7996" s="21">
        <v>10</v>
      </c>
      <c r="H7996" s="12">
        <v>0</v>
      </c>
      <c r="I7996" s="12">
        <v>246</v>
      </c>
      <c r="J7996" s="12">
        <v>0</v>
      </c>
      <c r="K7996" s="12">
        <v>0</v>
      </c>
      <c r="L7996" s="12">
        <v>0</v>
      </c>
      <c r="M7996" s="12">
        <v>0</v>
      </c>
      <c r="N7996" s="12">
        <v>0</v>
      </c>
    </row>
    <row r="7997" spans="1:14">
      <c r="A7997" s="11" t="s">
        <v>1788</v>
      </c>
      <c r="B7997" s="12">
        <v>170</v>
      </c>
      <c r="C7997" s="12">
        <v>170</v>
      </c>
      <c r="D7997" s="12" t="s">
        <v>1164</v>
      </c>
      <c r="E7997" s="12">
        <v>40</v>
      </c>
      <c r="F7997" s="73">
        <v>8</v>
      </c>
      <c r="G7997" s="21">
        <v>10</v>
      </c>
      <c r="H7997" s="12">
        <v>0</v>
      </c>
      <c r="I7997" s="12">
        <v>246</v>
      </c>
      <c r="J7997" s="12">
        <v>0</v>
      </c>
      <c r="K7997" s="12">
        <v>0</v>
      </c>
      <c r="L7997" s="12">
        <v>0</v>
      </c>
      <c r="M7997" s="12">
        <v>0</v>
      </c>
      <c r="N7997" s="12">
        <v>0</v>
      </c>
    </row>
    <row r="7998" spans="1:14">
      <c r="A7998" s="11" t="s">
        <v>1788</v>
      </c>
      <c r="B7998" s="12">
        <v>170</v>
      </c>
      <c r="C7998" s="12">
        <v>170</v>
      </c>
      <c r="D7998" s="12" t="s">
        <v>1160</v>
      </c>
      <c r="E7998" s="12">
        <v>40</v>
      </c>
      <c r="F7998" s="73">
        <v>2</v>
      </c>
      <c r="G7998" s="21">
        <v>10</v>
      </c>
      <c r="H7998" s="12">
        <v>0</v>
      </c>
      <c r="I7998" s="12">
        <v>246</v>
      </c>
      <c r="J7998" s="12">
        <v>0</v>
      </c>
      <c r="K7998" s="12">
        <v>0</v>
      </c>
      <c r="L7998" s="12">
        <v>0</v>
      </c>
      <c r="M7998" s="12">
        <v>0</v>
      </c>
      <c r="N7998" s="12">
        <v>0</v>
      </c>
    </row>
    <row r="7999" spans="1:14">
      <c r="A7999" s="11" t="s">
        <v>1788</v>
      </c>
      <c r="B7999" s="12">
        <v>170</v>
      </c>
      <c r="C7999" s="12">
        <v>170</v>
      </c>
      <c r="D7999" s="12" t="s">
        <v>1163</v>
      </c>
      <c r="E7999" s="12">
        <v>40</v>
      </c>
      <c r="F7999" s="73">
        <v>2</v>
      </c>
      <c r="G7999" s="21">
        <v>10</v>
      </c>
      <c r="H7999" s="12">
        <v>0</v>
      </c>
      <c r="I7999" s="12">
        <v>246</v>
      </c>
      <c r="J7999" s="12">
        <v>0</v>
      </c>
      <c r="K7999" s="12">
        <v>0</v>
      </c>
      <c r="L7999" s="12">
        <v>0</v>
      </c>
      <c r="M7999" s="12">
        <v>0</v>
      </c>
      <c r="N7999" s="12">
        <v>0</v>
      </c>
    </row>
    <row r="8000" spans="1:14">
      <c r="A8000" s="11" t="s">
        <v>1788</v>
      </c>
      <c r="B8000" s="12">
        <v>170</v>
      </c>
      <c r="C8000" s="12">
        <v>170</v>
      </c>
      <c r="D8000" s="12" t="s">
        <v>1166</v>
      </c>
      <c r="E8000" s="12">
        <v>40</v>
      </c>
      <c r="F8000" s="73">
        <v>2</v>
      </c>
      <c r="G8000" s="21">
        <v>10</v>
      </c>
      <c r="H8000" s="12">
        <v>0</v>
      </c>
      <c r="I8000" s="12">
        <v>246</v>
      </c>
      <c r="J8000" s="12">
        <v>0</v>
      </c>
      <c r="K8000" s="12">
        <v>0</v>
      </c>
      <c r="L8000" s="12">
        <v>0</v>
      </c>
      <c r="M8000" s="12">
        <v>0</v>
      </c>
      <c r="N8000" s="12">
        <v>0</v>
      </c>
    </row>
    <row r="8001" spans="1:14">
      <c r="A8001" s="11" t="s">
        <v>1788</v>
      </c>
      <c r="B8001" s="12">
        <v>180</v>
      </c>
      <c r="C8001" s="12">
        <v>100</v>
      </c>
      <c r="D8001" s="12" t="s">
        <v>1753</v>
      </c>
      <c r="E8001" s="12">
        <v>40</v>
      </c>
      <c r="F8001" s="73">
        <v>8</v>
      </c>
      <c r="G8001" s="21">
        <v>10</v>
      </c>
      <c r="H8001" s="12">
        <v>0</v>
      </c>
      <c r="I8001" s="12">
        <v>246</v>
      </c>
      <c r="J8001" s="12">
        <v>0</v>
      </c>
      <c r="K8001" s="12">
        <v>0</v>
      </c>
      <c r="L8001" s="12">
        <v>0</v>
      </c>
      <c r="M8001" s="12">
        <v>0</v>
      </c>
      <c r="N8001" s="12">
        <v>0</v>
      </c>
    </row>
    <row r="8002" spans="1:14">
      <c r="A8002" s="11" t="s">
        <v>1788</v>
      </c>
      <c r="B8002" s="12">
        <v>180</v>
      </c>
      <c r="C8002" s="12">
        <v>100</v>
      </c>
      <c r="D8002" s="12" t="s">
        <v>1161</v>
      </c>
      <c r="E8002" s="12">
        <v>40</v>
      </c>
      <c r="F8002" s="73">
        <v>8</v>
      </c>
      <c r="G8002" s="21">
        <v>10</v>
      </c>
      <c r="H8002" s="12">
        <v>0</v>
      </c>
      <c r="I8002" s="12">
        <v>246</v>
      </c>
      <c r="J8002" s="12">
        <v>0</v>
      </c>
      <c r="K8002" s="12">
        <v>0</v>
      </c>
      <c r="L8002" s="12">
        <v>0</v>
      </c>
      <c r="M8002" s="12">
        <v>0</v>
      </c>
      <c r="N8002" s="12">
        <v>0</v>
      </c>
    </row>
    <row r="8003" spans="1:14">
      <c r="A8003" s="11" t="s">
        <v>1788</v>
      </c>
      <c r="B8003" s="12">
        <v>180</v>
      </c>
      <c r="C8003" s="12">
        <v>100</v>
      </c>
      <c r="D8003" s="12" t="s">
        <v>1164</v>
      </c>
      <c r="E8003" s="12">
        <v>40</v>
      </c>
      <c r="F8003" s="73">
        <v>8</v>
      </c>
      <c r="G8003" s="21">
        <v>10</v>
      </c>
      <c r="H8003" s="12">
        <v>0</v>
      </c>
      <c r="I8003" s="12">
        <v>246</v>
      </c>
      <c r="J8003" s="12">
        <v>0</v>
      </c>
      <c r="K8003" s="12">
        <v>0</v>
      </c>
      <c r="L8003" s="12">
        <v>0</v>
      </c>
      <c r="M8003" s="12">
        <v>0</v>
      </c>
      <c r="N8003" s="12">
        <v>0</v>
      </c>
    </row>
    <row r="8004" spans="1:14">
      <c r="A8004" s="11" t="s">
        <v>1788</v>
      </c>
      <c r="B8004" s="12">
        <v>180</v>
      </c>
      <c r="C8004" s="12">
        <v>100</v>
      </c>
      <c r="D8004" s="12" t="s">
        <v>1160</v>
      </c>
      <c r="E8004" s="12">
        <v>40</v>
      </c>
      <c r="F8004" s="73">
        <v>2</v>
      </c>
      <c r="G8004" s="21">
        <v>10</v>
      </c>
      <c r="H8004" s="12">
        <v>0</v>
      </c>
      <c r="I8004" s="12">
        <v>246</v>
      </c>
      <c r="J8004" s="12">
        <v>0</v>
      </c>
      <c r="K8004" s="12">
        <v>0</v>
      </c>
      <c r="L8004" s="12">
        <v>0</v>
      </c>
      <c r="M8004" s="12">
        <v>0</v>
      </c>
      <c r="N8004" s="12">
        <v>0</v>
      </c>
    </row>
    <row r="8005" spans="1:14">
      <c r="A8005" s="11" t="s">
        <v>1788</v>
      </c>
      <c r="B8005" s="12">
        <v>180</v>
      </c>
      <c r="C8005" s="12">
        <v>100</v>
      </c>
      <c r="D8005" s="12" t="s">
        <v>1163</v>
      </c>
      <c r="E8005" s="12">
        <v>40</v>
      </c>
      <c r="F8005" s="73">
        <v>2</v>
      </c>
      <c r="G8005" s="21">
        <v>10</v>
      </c>
      <c r="H8005" s="12">
        <v>0</v>
      </c>
      <c r="I8005" s="12">
        <v>246</v>
      </c>
      <c r="J8005" s="12">
        <v>0</v>
      </c>
      <c r="K8005" s="12">
        <v>0</v>
      </c>
      <c r="L8005" s="12">
        <v>0</v>
      </c>
      <c r="M8005" s="12">
        <v>0</v>
      </c>
      <c r="N8005" s="12">
        <v>0</v>
      </c>
    </row>
    <row r="8006" spans="1:14">
      <c r="A8006" s="11" t="s">
        <v>1788</v>
      </c>
      <c r="B8006" s="12">
        <v>180</v>
      </c>
      <c r="C8006" s="12">
        <v>100</v>
      </c>
      <c r="D8006" s="12" t="s">
        <v>1166</v>
      </c>
      <c r="E8006" s="12">
        <v>40</v>
      </c>
      <c r="F8006" s="73">
        <v>2</v>
      </c>
      <c r="G8006" s="21">
        <v>10</v>
      </c>
      <c r="H8006" s="12">
        <v>0</v>
      </c>
      <c r="I8006" s="12">
        <v>246</v>
      </c>
      <c r="J8006" s="12">
        <v>0</v>
      </c>
      <c r="K8006" s="12">
        <v>0</v>
      </c>
      <c r="L8006" s="12">
        <v>0</v>
      </c>
      <c r="M8006" s="12">
        <v>0</v>
      </c>
      <c r="N8006" s="12">
        <v>0</v>
      </c>
    </row>
    <row r="8007" spans="1:14">
      <c r="A8007" s="11" t="s">
        <v>1788</v>
      </c>
      <c r="B8007" s="12">
        <v>200</v>
      </c>
      <c r="C8007" s="12">
        <v>60</v>
      </c>
      <c r="D8007" s="12" t="s">
        <v>1753</v>
      </c>
      <c r="E8007" s="12">
        <v>40</v>
      </c>
      <c r="F8007" s="73">
        <v>8</v>
      </c>
      <c r="G8007" s="21">
        <v>10</v>
      </c>
      <c r="H8007" s="12">
        <v>0</v>
      </c>
      <c r="I8007" s="12">
        <v>246</v>
      </c>
      <c r="J8007" s="12">
        <v>0</v>
      </c>
      <c r="K8007" s="12">
        <v>0</v>
      </c>
      <c r="L8007" s="12">
        <v>0</v>
      </c>
      <c r="M8007" s="12">
        <v>0</v>
      </c>
      <c r="N8007" s="12">
        <v>0</v>
      </c>
    </row>
    <row r="8008" spans="1:14">
      <c r="A8008" s="11" t="s">
        <v>1788</v>
      </c>
      <c r="B8008" s="12">
        <v>200</v>
      </c>
      <c r="C8008" s="12">
        <v>60</v>
      </c>
      <c r="D8008" s="12" t="s">
        <v>1161</v>
      </c>
      <c r="E8008" s="12">
        <v>40</v>
      </c>
      <c r="F8008" s="73">
        <v>8</v>
      </c>
      <c r="G8008" s="21">
        <v>10</v>
      </c>
      <c r="H8008" s="12">
        <v>0</v>
      </c>
      <c r="I8008" s="12">
        <v>246</v>
      </c>
      <c r="J8008" s="12">
        <v>0</v>
      </c>
      <c r="K8008" s="12">
        <v>0</v>
      </c>
      <c r="L8008" s="12">
        <v>0</v>
      </c>
      <c r="M8008" s="12">
        <v>0</v>
      </c>
      <c r="N8008" s="12">
        <v>0</v>
      </c>
    </row>
    <row r="8009" spans="1:14">
      <c r="A8009" s="11" t="s">
        <v>1788</v>
      </c>
      <c r="B8009" s="12">
        <v>200</v>
      </c>
      <c r="C8009" s="12">
        <v>60</v>
      </c>
      <c r="D8009" s="12" t="s">
        <v>1164</v>
      </c>
      <c r="E8009" s="12">
        <v>40</v>
      </c>
      <c r="F8009" s="73">
        <v>8</v>
      </c>
      <c r="G8009" s="21">
        <v>10</v>
      </c>
      <c r="H8009" s="12">
        <v>0</v>
      </c>
      <c r="I8009" s="12">
        <v>246</v>
      </c>
      <c r="J8009" s="12">
        <v>0</v>
      </c>
      <c r="K8009" s="12">
        <v>0</v>
      </c>
      <c r="L8009" s="12">
        <v>0</v>
      </c>
      <c r="M8009" s="12">
        <v>0</v>
      </c>
      <c r="N8009" s="12">
        <v>0</v>
      </c>
    </row>
    <row r="8010" spans="1:14">
      <c r="A8010" s="11" t="s">
        <v>1788</v>
      </c>
      <c r="B8010" s="12">
        <v>200</v>
      </c>
      <c r="C8010" s="12">
        <v>60</v>
      </c>
      <c r="D8010" s="12" t="s">
        <v>1160</v>
      </c>
      <c r="E8010" s="12">
        <v>40</v>
      </c>
      <c r="F8010" s="73">
        <v>2</v>
      </c>
      <c r="G8010" s="21">
        <v>10</v>
      </c>
      <c r="H8010" s="12">
        <v>0</v>
      </c>
      <c r="I8010" s="12">
        <v>246</v>
      </c>
      <c r="J8010" s="12">
        <v>0</v>
      </c>
      <c r="K8010" s="12">
        <v>0</v>
      </c>
      <c r="L8010" s="12">
        <v>0</v>
      </c>
      <c r="M8010" s="12">
        <v>0</v>
      </c>
      <c r="N8010" s="12">
        <v>0</v>
      </c>
    </row>
    <row r="8011" spans="1:14">
      <c r="A8011" s="11" t="s">
        <v>1788</v>
      </c>
      <c r="B8011" s="12">
        <v>200</v>
      </c>
      <c r="C8011" s="12">
        <v>60</v>
      </c>
      <c r="D8011" s="12" t="s">
        <v>1163</v>
      </c>
      <c r="E8011" s="12">
        <v>40</v>
      </c>
      <c r="F8011" s="73">
        <v>2</v>
      </c>
      <c r="G8011" s="21">
        <v>10</v>
      </c>
      <c r="H8011" s="12">
        <v>0</v>
      </c>
      <c r="I8011" s="12">
        <v>246</v>
      </c>
      <c r="J8011" s="12">
        <v>0</v>
      </c>
      <c r="K8011" s="12">
        <v>0</v>
      </c>
      <c r="L8011" s="12">
        <v>0</v>
      </c>
      <c r="M8011" s="12">
        <v>0</v>
      </c>
      <c r="N8011" s="12">
        <v>0</v>
      </c>
    </row>
    <row r="8012" spans="1:14">
      <c r="A8012" s="11" t="s">
        <v>1788</v>
      </c>
      <c r="B8012" s="12">
        <v>200</v>
      </c>
      <c r="C8012" s="12">
        <v>60</v>
      </c>
      <c r="D8012" s="12" t="s">
        <v>1166</v>
      </c>
      <c r="E8012" s="12">
        <v>40</v>
      </c>
      <c r="F8012" s="73">
        <v>2</v>
      </c>
      <c r="G8012" s="21">
        <v>10</v>
      </c>
      <c r="H8012" s="12">
        <v>0</v>
      </c>
      <c r="I8012" s="12">
        <v>246</v>
      </c>
      <c r="J8012" s="12">
        <v>0</v>
      </c>
      <c r="K8012" s="12">
        <v>0</v>
      </c>
      <c r="L8012" s="12">
        <v>0</v>
      </c>
      <c r="M8012" s="12">
        <v>0</v>
      </c>
      <c r="N8012" s="12">
        <v>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3"/>
  <sheetViews>
    <sheetView workbookViewId="0">
      <pane ySplit="1" topLeftCell="A96" activePane="bottomLeft" state="frozen"/>
      <selection pane="bottomLeft" activeCell="O125" sqref="O125"/>
    </sheetView>
  </sheetViews>
  <sheetFormatPr defaultColWidth="8.875" defaultRowHeight="14.25"/>
  <cols>
    <col min="1" max="1" width="29" style="12" customWidth="1"/>
    <col min="2" max="2" width="8.875" style="23"/>
    <col min="3" max="4" width="8.875" style="12"/>
    <col min="5" max="5" width="15.125" style="12" bestFit="1" customWidth="1"/>
    <col min="6" max="16384" width="8.875" style="12"/>
  </cols>
  <sheetData>
    <row r="1" spans="1:13">
      <c r="A1" s="12" t="s">
        <v>1792</v>
      </c>
      <c r="B1" s="23" t="s">
        <v>1793</v>
      </c>
      <c r="C1" s="12" t="s">
        <v>1794</v>
      </c>
      <c r="D1" s="12" t="s">
        <v>1795</v>
      </c>
      <c r="E1" s="12" t="s">
        <v>1796</v>
      </c>
      <c r="F1" s="12" t="s">
        <v>1797</v>
      </c>
      <c r="G1" s="12" t="s">
        <v>1798</v>
      </c>
      <c r="H1" s="12" t="s">
        <v>1799</v>
      </c>
      <c r="I1" s="12" t="s">
        <v>1800</v>
      </c>
      <c r="J1" s="12" t="s">
        <v>1801</v>
      </c>
      <c r="K1" s="12" t="s">
        <v>1802</v>
      </c>
      <c r="L1" s="12" t="s">
        <v>1803</v>
      </c>
      <c r="M1" s="12" t="s">
        <v>1804</v>
      </c>
    </row>
    <row r="2" spans="1:13">
      <c r="A2" s="12" t="s">
        <v>1805</v>
      </c>
    </row>
    <row r="3" spans="1:13">
      <c r="A3" s="12" t="s">
        <v>1806</v>
      </c>
      <c r="B3" s="23" t="s">
        <v>1807</v>
      </c>
      <c r="C3" s="12">
        <v>9</v>
      </c>
      <c r="D3" s="12">
        <v>7</v>
      </c>
      <c r="E3" s="12" t="s">
        <v>1808</v>
      </c>
      <c r="F3" s="12">
        <v>0</v>
      </c>
      <c r="G3" s="12">
        <v>11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1</v>
      </c>
    </row>
    <row r="4" spans="1:13">
      <c r="A4" s="12" t="s">
        <v>1806</v>
      </c>
      <c r="B4" s="23" t="s">
        <v>1234</v>
      </c>
      <c r="C4" s="12">
        <v>313</v>
      </c>
      <c r="D4" s="12">
        <v>271</v>
      </c>
      <c r="E4" s="12" t="s">
        <v>1809</v>
      </c>
      <c r="F4" s="12">
        <v>0</v>
      </c>
      <c r="G4" s="12">
        <v>11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1</v>
      </c>
    </row>
    <row r="5" spans="1:13">
      <c r="A5" s="12" t="s">
        <v>1810</v>
      </c>
      <c r="B5" s="23" t="s">
        <v>1811</v>
      </c>
      <c r="C5" s="12">
        <v>19</v>
      </c>
      <c r="D5" s="12">
        <v>18</v>
      </c>
      <c r="E5" s="12" t="s">
        <v>1812</v>
      </c>
      <c r="F5" s="12">
        <v>0</v>
      </c>
      <c r="G5" s="12">
        <v>1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1</v>
      </c>
    </row>
    <row r="6" spans="1:13">
      <c r="A6" s="12" t="s">
        <v>1813</v>
      </c>
      <c r="B6" s="23" t="s">
        <v>1234</v>
      </c>
      <c r="C6" s="12">
        <v>302</v>
      </c>
      <c r="D6" s="12">
        <v>219</v>
      </c>
      <c r="E6" s="12" t="s">
        <v>1814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1</v>
      </c>
    </row>
    <row r="7" spans="1:13">
      <c r="A7" s="12" t="s">
        <v>1815</v>
      </c>
      <c r="B7" s="23" t="s">
        <v>1816</v>
      </c>
      <c r="C7" s="12">
        <v>19</v>
      </c>
      <c r="D7" s="12">
        <v>6</v>
      </c>
      <c r="E7" s="12" t="s">
        <v>1817</v>
      </c>
      <c r="F7" s="12">
        <v>0</v>
      </c>
      <c r="G7" s="12">
        <v>7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1</v>
      </c>
    </row>
    <row r="8" spans="1:13">
      <c r="A8" s="12" t="s">
        <v>1818</v>
      </c>
      <c r="B8" s="23" t="s">
        <v>1819</v>
      </c>
      <c r="C8" s="12">
        <v>7</v>
      </c>
      <c r="D8" s="12">
        <v>7</v>
      </c>
      <c r="E8" s="12" t="s">
        <v>1820</v>
      </c>
      <c r="F8" s="12">
        <v>0</v>
      </c>
      <c r="G8" s="12">
        <v>1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1</v>
      </c>
    </row>
    <row r="9" spans="1:13">
      <c r="A9" s="12" t="s">
        <v>1821</v>
      </c>
      <c r="B9" s="23" t="s">
        <v>1234</v>
      </c>
      <c r="C9" s="12">
        <v>324</v>
      </c>
      <c r="D9" s="12">
        <v>291</v>
      </c>
      <c r="E9" s="12" t="s">
        <v>1822</v>
      </c>
      <c r="F9" s="12">
        <v>0</v>
      </c>
      <c r="G9" s="12">
        <v>5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1</v>
      </c>
    </row>
    <row r="10" spans="1:13">
      <c r="A10" s="12" t="s">
        <v>1823</v>
      </c>
      <c r="B10" s="23" t="s">
        <v>1824</v>
      </c>
      <c r="C10" s="12">
        <v>4</v>
      </c>
      <c r="D10" s="12">
        <v>8</v>
      </c>
      <c r="E10" s="12" t="s">
        <v>1825</v>
      </c>
      <c r="F10" s="12">
        <v>0</v>
      </c>
      <c r="G10" s="12">
        <v>9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1</v>
      </c>
    </row>
    <row r="11" spans="1:13">
      <c r="A11" s="12" t="s">
        <v>1826</v>
      </c>
      <c r="B11" s="23" t="s">
        <v>1827</v>
      </c>
      <c r="C11" s="12">
        <v>5</v>
      </c>
      <c r="D11" s="12">
        <v>8</v>
      </c>
      <c r="E11" s="12" t="s">
        <v>1828</v>
      </c>
      <c r="F11" s="12">
        <v>0</v>
      </c>
      <c r="G11" s="12">
        <v>2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1</v>
      </c>
    </row>
    <row r="12" spans="1:13">
      <c r="A12" s="12" t="s">
        <v>1829</v>
      </c>
      <c r="B12" s="23" t="s">
        <v>1234</v>
      </c>
      <c r="C12" s="12">
        <v>325</v>
      </c>
      <c r="D12" s="12">
        <v>250</v>
      </c>
      <c r="E12" s="12" t="s">
        <v>1830</v>
      </c>
      <c r="F12" s="12">
        <v>0</v>
      </c>
      <c r="G12" s="12">
        <v>2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1</v>
      </c>
    </row>
    <row r="13" spans="1:13">
      <c r="A13" s="12" t="s">
        <v>1831</v>
      </c>
      <c r="B13" s="23" t="s">
        <v>1832</v>
      </c>
      <c r="C13" s="12">
        <v>8</v>
      </c>
      <c r="D13" s="12">
        <v>6</v>
      </c>
      <c r="E13" s="12" t="s">
        <v>1833</v>
      </c>
      <c r="F13" s="12">
        <v>0</v>
      </c>
      <c r="G13" s="12">
        <v>9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1</v>
      </c>
    </row>
    <row r="14" spans="1:13">
      <c r="A14" s="12" t="s">
        <v>1834</v>
      </c>
      <c r="B14" s="23" t="s">
        <v>1234</v>
      </c>
      <c r="C14" s="12">
        <v>301</v>
      </c>
      <c r="D14" s="12">
        <v>257</v>
      </c>
      <c r="E14" s="12" t="s">
        <v>1835</v>
      </c>
      <c r="F14" s="12">
        <v>0</v>
      </c>
      <c r="G14" s="12">
        <v>9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1</v>
      </c>
    </row>
    <row r="15" spans="1:13">
      <c r="A15" s="12" t="s">
        <v>1836</v>
      </c>
      <c r="B15" s="23" t="s">
        <v>1239</v>
      </c>
      <c r="C15" s="12">
        <v>378</v>
      </c>
      <c r="D15" s="12">
        <v>298</v>
      </c>
      <c r="E15" s="12" t="s">
        <v>1837</v>
      </c>
      <c r="F15" s="12">
        <v>0</v>
      </c>
      <c r="G15" s="12">
        <v>3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1</v>
      </c>
    </row>
    <row r="16" spans="1:13">
      <c r="A16" s="12" t="s">
        <v>1838</v>
      </c>
      <c r="B16" s="23" t="s">
        <v>1839</v>
      </c>
      <c r="C16" s="12">
        <v>18</v>
      </c>
      <c r="D16" s="12">
        <v>6</v>
      </c>
      <c r="E16" s="12" t="s">
        <v>1840</v>
      </c>
      <c r="F16" s="12">
        <v>0</v>
      </c>
      <c r="G16" s="12">
        <v>4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1</v>
      </c>
    </row>
    <row r="17" spans="1:13">
      <c r="A17" s="12" t="s">
        <v>1841</v>
      </c>
      <c r="B17" s="23" t="s">
        <v>1839</v>
      </c>
      <c r="C17" s="12">
        <v>12</v>
      </c>
      <c r="D17" s="12">
        <v>12</v>
      </c>
      <c r="E17" s="12" t="s">
        <v>1842</v>
      </c>
      <c r="F17" s="12">
        <v>0</v>
      </c>
      <c r="G17" s="12">
        <v>5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1</v>
      </c>
    </row>
    <row r="18" spans="1:13">
      <c r="A18" s="12" t="s">
        <v>1843</v>
      </c>
      <c r="B18" s="23" t="s">
        <v>1839</v>
      </c>
      <c r="C18" s="12">
        <v>6</v>
      </c>
      <c r="D18" s="12">
        <v>18</v>
      </c>
      <c r="E18" s="12" t="s">
        <v>1844</v>
      </c>
      <c r="F18" s="12">
        <v>0</v>
      </c>
      <c r="G18" s="12">
        <v>6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1</v>
      </c>
    </row>
    <row r="19" spans="1:13">
      <c r="A19" s="12" t="s">
        <v>1845</v>
      </c>
      <c r="B19" s="23" t="s">
        <v>1234</v>
      </c>
      <c r="C19" s="12">
        <v>326</v>
      </c>
      <c r="D19" s="12">
        <v>261</v>
      </c>
      <c r="E19" s="12" t="s">
        <v>1846</v>
      </c>
      <c r="F19" s="12">
        <v>0</v>
      </c>
      <c r="G19" s="12">
        <v>1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1</v>
      </c>
    </row>
    <row r="20" spans="1:13">
      <c r="A20" s="12" t="s">
        <v>1847</v>
      </c>
      <c r="B20" s="23" t="s">
        <v>1234</v>
      </c>
      <c r="C20" s="12">
        <v>323</v>
      </c>
      <c r="D20" s="12">
        <v>261</v>
      </c>
      <c r="E20" s="12" t="s">
        <v>1848</v>
      </c>
      <c r="F20" s="12">
        <v>0</v>
      </c>
      <c r="G20" s="12">
        <v>6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1</v>
      </c>
    </row>
    <row r="21" spans="1:13">
      <c r="A21" s="12" t="s">
        <v>1849</v>
      </c>
      <c r="B21" s="23" t="s">
        <v>1850</v>
      </c>
      <c r="C21" s="12">
        <v>10</v>
      </c>
      <c r="D21" s="12">
        <v>10</v>
      </c>
      <c r="E21" s="12" t="s">
        <v>1851</v>
      </c>
      <c r="F21" s="12">
        <v>0</v>
      </c>
      <c r="G21" s="12">
        <v>9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1</v>
      </c>
    </row>
    <row r="23" spans="1:13">
      <c r="A23" s="12" t="s">
        <v>1852</v>
      </c>
    </row>
    <row r="24" spans="1:13">
      <c r="A24" s="12" t="s">
        <v>1853</v>
      </c>
      <c r="B24" s="23" t="s">
        <v>1854</v>
      </c>
      <c r="C24" s="12">
        <v>10</v>
      </c>
      <c r="D24" s="12">
        <v>11</v>
      </c>
      <c r="E24" s="12" t="s">
        <v>1855</v>
      </c>
      <c r="F24" s="12">
        <v>0</v>
      </c>
      <c r="G24" s="12">
        <v>1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1</v>
      </c>
    </row>
    <row r="25" spans="1:13">
      <c r="A25" s="12" t="s">
        <v>1856</v>
      </c>
      <c r="B25" s="23" t="s">
        <v>1854</v>
      </c>
      <c r="C25" s="12">
        <v>14</v>
      </c>
      <c r="D25" s="12">
        <v>14</v>
      </c>
      <c r="E25" s="12" t="s">
        <v>1857</v>
      </c>
      <c r="F25" s="12">
        <v>0</v>
      </c>
      <c r="G25" s="12">
        <v>9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1</v>
      </c>
    </row>
    <row r="26" spans="1:13">
      <c r="A26" s="12" t="s">
        <v>1858</v>
      </c>
      <c r="B26" s="23" t="s">
        <v>1234</v>
      </c>
      <c r="C26" s="12">
        <v>643</v>
      </c>
      <c r="D26" s="12">
        <v>611</v>
      </c>
      <c r="E26" s="12" t="s">
        <v>1859</v>
      </c>
      <c r="F26" s="12">
        <v>0</v>
      </c>
      <c r="G26" s="12">
        <v>3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1</v>
      </c>
    </row>
    <row r="27" spans="1:13">
      <c r="A27" s="12" t="s">
        <v>1860</v>
      </c>
      <c r="B27" s="23" t="s">
        <v>1234</v>
      </c>
      <c r="C27" s="12">
        <v>649</v>
      </c>
      <c r="D27" s="12">
        <v>602</v>
      </c>
      <c r="E27" s="12" t="s">
        <v>1861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1</v>
      </c>
    </row>
    <row r="28" spans="1:13">
      <c r="A28" s="12" t="s">
        <v>1862</v>
      </c>
      <c r="B28" s="23" t="s">
        <v>1234</v>
      </c>
      <c r="C28" s="12">
        <v>643</v>
      </c>
      <c r="D28" s="12">
        <v>601</v>
      </c>
      <c r="E28" s="12" t="s">
        <v>1863</v>
      </c>
      <c r="F28" s="12">
        <v>0</v>
      </c>
      <c r="G28" s="12">
        <v>7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1</v>
      </c>
    </row>
    <row r="29" spans="1:13">
      <c r="A29" s="12" t="s">
        <v>1864</v>
      </c>
      <c r="B29" s="23" t="s">
        <v>1234</v>
      </c>
      <c r="C29" s="12">
        <v>649</v>
      </c>
      <c r="D29" s="12">
        <v>591</v>
      </c>
      <c r="E29" s="12" t="s">
        <v>1808</v>
      </c>
      <c r="F29" s="12">
        <v>0</v>
      </c>
      <c r="G29" s="12">
        <v>11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1</v>
      </c>
    </row>
    <row r="30" spans="1:13">
      <c r="A30" s="12" t="s">
        <v>1865</v>
      </c>
      <c r="B30" s="23" t="s">
        <v>1234</v>
      </c>
      <c r="C30" s="12">
        <v>621</v>
      </c>
      <c r="D30" s="12">
        <v>642</v>
      </c>
      <c r="E30" s="12" t="s">
        <v>1866</v>
      </c>
      <c r="F30" s="12">
        <v>0</v>
      </c>
      <c r="G30" s="12">
        <v>6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1</v>
      </c>
    </row>
    <row r="31" spans="1:13">
      <c r="A31" s="12" t="s">
        <v>1867</v>
      </c>
      <c r="B31" s="23" t="s">
        <v>1234</v>
      </c>
      <c r="C31" s="12">
        <v>633</v>
      </c>
      <c r="D31" s="12">
        <v>611</v>
      </c>
      <c r="E31" s="12" t="s">
        <v>1868</v>
      </c>
      <c r="F31" s="12">
        <v>0</v>
      </c>
      <c r="G31" s="12">
        <v>15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1</v>
      </c>
    </row>
    <row r="33" spans="1:13">
      <c r="A33" s="12" t="s">
        <v>1869</v>
      </c>
    </row>
    <row r="34" spans="1:13">
      <c r="A34" s="12" t="s">
        <v>1870</v>
      </c>
      <c r="B34" s="23" t="s">
        <v>1234</v>
      </c>
      <c r="C34" s="12">
        <v>291</v>
      </c>
      <c r="D34" s="12">
        <v>610</v>
      </c>
      <c r="E34" s="12" t="s">
        <v>1871</v>
      </c>
      <c r="F34" s="12">
        <v>0</v>
      </c>
      <c r="G34" s="12">
        <v>1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1</v>
      </c>
    </row>
    <row r="35" spans="1:13">
      <c r="A35" s="12" t="s">
        <v>1872</v>
      </c>
      <c r="B35" s="23" t="s">
        <v>1234</v>
      </c>
      <c r="C35" s="12">
        <v>297</v>
      </c>
      <c r="D35" s="12">
        <v>612</v>
      </c>
      <c r="E35" s="12" t="s">
        <v>1873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1</v>
      </c>
    </row>
    <row r="36" spans="1:13">
      <c r="A36" s="12" t="s">
        <v>1874</v>
      </c>
      <c r="B36" s="23" t="s">
        <v>1234</v>
      </c>
      <c r="C36" s="12">
        <v>293</v>
      </c>
      <c r="D36" s="12">
        <v>603</v>
      </c>
      <c r="E36" s="12" t="s">
        <v>1808</v>
      </c>
      <c r="F36" s="12">
        <v>0</v>
      </c>
      <c r="G36" s="12">
        <v>11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1</v>
      </c>
    </row>
    <row r="37" spans="1:13">
      <c r="A37" s="12" t="s">
        <v>1875</v>
      </c>
      <c r="B37" s="23" t="s">
        <v>1234</v>
      </c>
      <c r="C37" s="12">
        <v>305</v>
      </c>
      <c r="D37" s="12">
        <v>607</v>
      </c>
      <c r="E37" s="12" t="s">
        <v>1876</v>
      </c>
      <c r="F37" s="12">
        <v>0</v>
      </c>
      <c r="G37" s="12">
        <v>7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1</v>
      </c>
    </row>
    <row r="38" spans="1:13">
      <c r="A38" s="12" t="s">
        <v>1877</v>
      </c>
      <c r="B38" s="23" t="s">
        <v>1878</v>
      </c>
      <c r="C38" s="12">
        <v>5</v>
      </c>
      <c r="D38" s="12">
        <v>18</v>
      </c>
      <c r="E38" s="12" t="s">
        <v>1830</v>
      </c>
      <c r="F38" s="12">
        <v>0</v>
      </c>
      <c r="G38" s="12">
        <v>2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1</v>
      </c>
    </row>
    <row r="39" spans="1:13">
      <c r="A39" s="12" t="s">
        <v>1879</v>
      </c>
      <c r="B39" s="23" t="s">
        <v>1880</v>
      </c>
      <c r="C39" s="12">
        <v>8</v>
      </c>
      <c r="D39" s="12">
        <v>9</v>
      </c>
      <c r="E39" s="12" t="s">
        <v>1835</v>
      </c>
      <c r="F39" s="12">
        <v>0</v>
      </c>
      <c r="G39" s="12">
        <v>9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1</v>
      </c>
    </row>
    <row r="40" spans="1:13">
      <c r="A40" s="12" t="s">
        <v>1881</v>
      </c>
      <c r="B40" s="23" t="s">
        <v>1882</v>
      </c>
      <c r="C40" s="12">
        <v>23</v>
      </c>
      <c r="D40" s="12">
        <v>23</v>
      </c>
      <c r="E40" s="12" t="s">
        <v>1840</v>
      </c>
      <c r="F40" s="12">
        <v>0</v>
      </c>
      <c r="G40" s="12">
        <v>4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1</v>
      </c>
    </row>
    <row r="41" spans="1:13">
      <c r="A41" s="12" t="s">
        <v>1883</v>
      </c>
      <c r="B41" s="23" t="s">
        <v>1882</v>
      </c>
      <c r="C41" s="12">
        <v>16</v>
      </c>
      <c r="D41" s="12">
        <v>16</v>
      </c>
      <c r="E41" s="12" t="s">
        <v>1842</v>
      </c>
      <c r="F41" s="12">
        <v>0</v>
      </c>
      <c r="G41" s="12">
        <v>5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1</v>
      </c>
    </row>
    <row r="42" spans="1:13">
      <c r="A42" s="12" t="s">
        <v>1884</v>
      </c>
      <c r="B42" s="23" t="s">
        <v>1882</v>
      </c>
      <c r="C42" s="12">
        <v>10</v>
      </c>
      <c r="D42" s="12">
        <v>10</v>
      </c>
      <c r="E42" s="12" t="s">
        <v>1844</v>
      </c>
      <c r="F42" s="12">
        <v>0</v>
      </c>
      <c r="G42" s="12">
        <v>6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1</v>
      </c>
    </row>
    <row r="43" spans="1:13">
      <c r="A43" s="12" t="s">
        <v>1885</v>
      </c>
      <c r="B43" s="23" t="s">
        <v>1234</v>
      </c>
      <c r="C43" s="12">
        <v>287</v>
      </c>
      <c r="D43" s="12">
        <v>615</v>
      </c>
      <c r="E43" s="12" t="s">
        <v>1868</v>
      </c>
      <c r="F43" s="12">
        <v>0</v>
      </c>
      <c r="G43" s="12">
        <v>15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1</v>
      </c>
    </row>
    <row r="45" spans="1:13">
      <c r="A45" s="12" t="s">
        <v>1886</v>
      </c>
    </row>
    <row r="46" spans="1:13">
      <c r="A46" s="12" t="s">
        <v>1887</v>
      </c>
      <c r="B46" s="23" t="s">
        <v>1888</v>
      </c>
      <c r="C46" s="12">
        <v>14</v>
      </c>
      <c r="D46" s="12">
        <v>9</v>
      </c>
      <c r="E46" s="12" t="s">
        <v>1889</v>
      </c>
      <c r="F46" s="12">
        <v>0</v>
      </c>
      <c r="G46" s="12">
        <v>15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1</v>
      </c>
    </row>
    <row r="47" spans="1:13">
      <c r="A47" s="12" t="s">
        <v>1890</v>
      </c>
      <c r="B47" s="23" t="s">
        <v>1891</v>
      </c>
      <c r="C47" s="12">
        <v>7</v>
      </c>
      <c r="D47" s="12">
        <v>7</v>
      </c>
      <c r="E47" s="12" t="s">
        <v>1892</v>
      </c>
      <c r="F47" s="12">
        <v>0</v>
      </c>
      <c r="G47" s="12">
        <v>15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1</v>
      </c>
    </row>
    <row r="48" spans="1:13">
      <c r="A48" s="12" t="s">
        <v>1893</v>
      </c>
      <c r="B48" s="23" t="s">
        <v>1894</v>
      </c>
      <c r="C48" s="12">
        <v>5</v>
      </c>
      <c r="D48" s="12">
        <v>11</v>
      </c>
      <c r="E48" s="12" t="s">
        <v>1895</v>
      </c>
      <c r="F48" s="12">
        <v>0</v>
      </c>
      <c r="G48" s="12">
        <v>15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1</v>
      </c>
    </row>
    <row r="50" spans="1:13">
      <c r="A50" s="12" t="s">
        <v>1246</v>
      </c>
    </row>
    <row r="51" spans="1:13">
      <c r="A51" s="12" t="s">
        <v>1896</v>
      </c>
      <c r="B51" s="23" t="s">
        <v>1248</v>
      </c>
      <c r="C51" s="12">
        <v>54</v>
      </c>
      <c r="D51" s="12">
        <v>165</v>
      </c>
      <c r="E51" s="12" t="s">
        <v>1897</v>
      </c>
      <c r="F51" s="12">
        <v>0</v>
      </c>
      <c r="G51" s="12">
        <v>15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1</v>
      </c>
    </row>
    <row r="52" spans="1:13">
      <c r="A52" s="12" t="s">
        <v>1898</v>
      </c>
      <c r="B52" s="23" t="s">
        <v>1248</v>
      </c>
      <c r="C52" s="12">
        <v>314</v>
      </c>
      <c r="D52" s="12">
        <v>72</v>
      </c>
      <c r="E52" s="12" t="s">
        <v>1899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1</v>
      </c>
    </row>
    <row r="53" spans="1:13">
      <c r="A53" s="12" t="s">
        <v>1900</v>
      </c>
      <c r="B53" s="23" t="s">
        <v>1248</v>
      </c>
      <c r="C53" s="12">
        <v>309</v>
      </c>
      <c r="D53" s="12">
        <v>81</v>
      </c>
      <c r="E53" s="12" t="s">
        <v>1851</v>
      </c>
      <c r="F53" s="12">
        <v>0</v>
      </c>
      <c r="G53" s="12">
        <v>4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1</v>
      </c>
    </row>
    <row r="54" spans="1:13">
      <c r="A54" s="12" t="s">
        <v>1901</v>
      </c>
      <c r="B54" s="23" t="s">
        <v>1248</v>
      </c>
      <c r="C54" s="12">
        <v>235</v>
      </c>
      <c r="D54" s="12">
        <v>305</v>
      </c>
      <c r="E54" s="12" t="s">
        <v>1902</v>
      </c>
      <c r="F54" s="12">
        <v>0</v>
      </c>
      <c r="G54" s="12">
        <v>1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1</v>
      </c>
    </row>
    <row r="55" spans="1:13">
      <c r="A55" s="12" t="s">
        <v>1903</v>
      </c>
      <c r="B55" s="23" t="s">
        <v>1248</v>
      </c>
      <c r="C55" s="12">
        <v>96</v>
      </c>
      <c r="D55" s="12">
        <v>290</v>
      </c>
      <c r="E55" s="12" t="s">
        <v>1902</v>
      </c>
      <c r="F55" s="12">
        <v>0</v>
      </c>
      <c r="G55" s="12">
        <v>1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1</v>
      </c>
    </row>
    <row r="56" spans="1:13">
      <c r="A56" s="12" t="s">
        <v>1904</v>
      </c>
      <c r="B56" s="23" t="s">
        <v>1248</v>
      </c>
      <c r="C56" s="12">
        <v>51</v>
      </c>
      <c r="D56" s="12">
        <v>33</v>
      </c>
      <c r="E56" s="12" t="s">
        <v>1902</v>
      </c>
      <c r="F56" s="12">
        <v>0</v>
      </c>
      <c r="G56" s="12">
        <v>1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1</v>
      </c>
    </row>
    <row r="58" spans="1:13">
      <c r="A58" s="12" t="s">
        <v>1905</v>
      </c>
    </row>
    <row r="59" spans="1:13">
      <c r="A59" s="12" t="s">
        <v>1906</v>
      </c>
      <c r="B59" s="23" t="s">
        <v>1301</v>
      </c>
      <c r="C59" s="12">
        <v>174</v>
      </c>
      <c r="D59" s="12">
        <v>216</v>
      </c>
      <c r="E59" s="12" t="s">
        <v>1835</v>
      </c>
      <c r="F59" s="12">
        <v>0</v>
      </c>
      <c r="G59" s="12">
        <v>3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1</v>
      </c>
    </row>
    <row r="60" spans="1:13">
      <c r="A60" s="12" t="s">
        <v>1907</v>
      </c>
      <c r="B60" s="23" t="s">
        <v>1908</v>
      </c>
      <c r="C60" s="12">
        <v>4</v>
      </c>
      <c r="D60" s="12">
        <v>6</v>
      </c>
      <c r="E60" s="12" t="s">
        <v>1909</v>
      </c>
      <c r="F60" s="12">
        <v>0</v>
      </c>
      <c r="G60" s="12">
        <v>9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1</v>
      </c>
    </row>
    <row r="62" spans="1:13">
      <c r="A62" s="12" t="s">
        <v>1910</v>
      </c>
    </row>
    <row r="63" spans="1:13">
      <c r="A63" s="12" t="s">
        <v>1911</v>
      </c>
      <c r="B63" s="23" t="s">
        <v>1912</v>
      </c>
      <c r="C63" s="12">
        <v>4</v>
      </c>
      <c r="D63" s="12">
        <v>6</v>
      </c>
      <c r="E63" s="12" t="s">
        <v>1909</v>
      </c>
      <c r="F63" s="12">
        <v>0</v>
      </c>
      <c r="G63" s="12">
        <v>9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1</v>
      </c>
    </row>
    <row r="65" spans="1:13">
      <c r="A65" s="12" t="s">
        <v>1255</v>
      </c>
    </row>
    <row r="66" spans="1:13">
      <c r="A66" s="12" t="s">
        <v>1913</v>
      </c>
      <c r="B66" s="23" t="s">
        <v>1914</v>
      </c>
      <c r="C66" s="12">
        <v>509</v>
      </c>
      <c r="D66" s="12">
        <v>483</v>
      </c>
      <c r="E66" s="12" t="s">
        <v>1915</v>
      </c>
      <c r="F66" s="12">
        <v>0</v>
      </c>
      <c r="G66" s="12">
        <v>1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1</v>
      </c>
    </row>
    <row r="67" spans="1:13">
      <c r="A67" s="12" t="s">
        <v>1916</v>
      </c>
      <c r="B67" s="23" t="s">
        <v>1917</v>
      </c>
      <c r="C67" s="12">
        <v>7</v>
      </c>
      <c r="D67" s="12">
        <v>8</v>
      </c>
      <c r="E67" s="12" t="s">
        <v>1918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1</v>
      </c>
    </row>
    <row r="68" spans="1:13">
      <c r="A68" s="12" t="s">
        <v>1919</v>
      </c>
      <c r="B68" s="23" t="s">
        <v>1256</v>
      </c>
      <c r="C68" s="12">
        <v>518</v>
      </c>
      <c r="D68" s="12">
        <v>492</v>
      </c>
      <c r="E68" s="12" t="s">
        <v>1899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1</v>
      </c>
    </row>
    <row r="69" spans="1:13">
      <c r="A69" s="12" t="s">
        <v>1920</v>
      </c>
      <c r="B69" s="23" t="s">
        <v>1921</v>
      </c>
      <c r="C69" s="12">
        <v>4</v>
      </c>
      <c r="D69" s="12">
        <v>10</v>
      </c>
      <c r="E69" s="12" t="s">
        <v>1922</v>
      </c>
      <c r="F69" s="12">
        <v>0</v>
      </c>
      <c r="G69" s="12">
        <v>1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1</v>
      </c>
    </row>
    <row r="70" spans="1:13">
      <c r="A70" s="12" t="s">
        <v>1923</v>
      </c>
      <c r="B70" s="23" t="s">
        <v>1256</v>
      </c>
      <c r="C70" s="12">
        <v>505</v>
      </c>
      <c r="D70" s="12">
        <v>497</v>
      </c>
      <c r="E70" s="12" t="s">
        <v>1924</v>
      </c>
      <c r="F70" s="12">
        <v>0</v>
      </c>
      <c r="G70" s="12">
        <v>1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1</v>
      </c>
    </row>
    <row r="71" spans="1:13">
      <c r="A71" s="12" t="s">
        <v>1925</v>
      </c>
      <c r="B71" s="23" t="s">
        <v>1256</v>
      </c>
      <c r="C71" s="12">
        <v>505</v>
      </c>
      <c r="D71" s="12">
        <v>479</v>
      </c>
      <c r="E71" s="12" t="s">
        <v>1926</v>
      </c>
      <c r="F71" s="12">
        <v>0</v>
      </c>
      <c r="G71" s="12">
        <v>3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1</v>
      </c>
    </row>
    <row r="72" spans="1:13">
      <c r="A72" s="12" t="s">
        <v>1927</v>
      </c>
      <c r="B72" s="23" t="s">
        <v>1256</v>
      </c>
      <c r="C72" s="12">
        <v>517</v>
      </c>
      <c r="D72" s="12">
        <v>477</v>
      </c>
      <c r="E72" s="12" t="s">
        <v>1928</v>
      </c>
      <c r="F72" s="12">
        <v>0</v>
      </c>
      <c r="G72" s="12">
        <v>7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1</v>
      </c>
    </row>
    <row r="73" spans="1:13">
      <c r="A73" s="12" t="s">
        <v>1929</v>
      </c>
      <c r="B73" s="23" t="s">
        <v>1256</v>
      </c>
      <c r="C73" s="12">
        <v>510</v>
      </c>
      <c r="D73" s="12">
        <v>464</v>
      </c>
      <c r="E73" s="12" t="s">
        <v>1835</v>
      </c>
      <c r="F73" s="12">
        <v>0</v>
      </c>
      <c r="G73" s="12">
        <v>9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1</v>
      </c>
    </row>
    <row r="74" spans="1:13">
      <c r="A74" s="12" t="s">
        <v>1930</v>
      </c>
      <c r="B74" s="23" t="s">
        <v>1256</v>
      </c>
      <c r="C74" s="12">
        <v>515</v>
      </c>
      <c r="D74" s="12">
        <v>464</v>
      </c>
      <c r="E74" s="12" t="s">
        <v>1931</v>
      </c>
      <c r="F74" s="12">
        <v>0</v>
      </c>
      <c r="G74" s="12">
        <v>9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1</v>
      </c>
    </row>
    <row r="76" spans="1:13">
      <c r="A76" s="12" t="s">
        <v>1932</v>
      </c>
    </row>
    <row r="77" spans="1:13">
      <c r="A77" s="12" t="s">
        <v>1933</v>
      </c>
      <c r="B77" s="23" t="s">
        <v>1467</v>
      </c>
      <c r="C77" s="12">
        <v>31</v>
      </c>
      <c r="D77" s="12">
        <v>191</v>
      </c>
      <c r="E77" s="12" t="s">
        <v>1931</v>
      </c>
      <c r="F77" s="12">
        <v>0</v>
      </c>
      <c r="G77" s="12">
        <v>9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1</v>
      </c>
    </row>
    <row r="78" spans="1:13">
      <c r="A78" s="12" t="s">
        <v>1934</v>
      </c>
      <c r="B78" s="23" t="s">
        <v>1467</v>
      </c>
      <c r="C78" s="12">
        <v>15</v>
      </c>
      <c r="D78" s="12">
        <v>195</v>
      </c>
      <c r="E78" s="12" t="s">
        <v>1935</v>
      </c>
      <c r="F78" s="12">
        <v>0</v>
      </c>
      <c r="G78" s="12">
        <v>3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1</v>
      </c>
    </row>
    <row r="80" spans="1:13">
      <c r="A80" s="12" t="s">
        <v>1936</v>
      </c>
    </row>
    <row r="81" spans="1:13">
      <c r="A81" s="12" t="s">
        <v>1937</v>
      </c>
      <c r="B81" s="23" t="s">
        <v>1260</v>
      </c>
      <c r="C81" s="12">
        <v>325</v>
      </c>
      <c r="D81" s="12">
        <v>325</v>
      </c>
      <c r="E81" s="12" t="s">
        <v>1938</v>
      </c>
      <c r="F81" s="12">
        <v>0</v>
      </c>
      <c r="G81" s="12">
        <v>1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1</v>
      </c>
    </row>
    <row r="82" spans="1:13">
      <c r="A82" s="12" t="s">
        <v>1939</v>
      </c>
      <c r="B82" s="23" t="s">
        <v>1940</v>
      </c>
      <c r="C82" s="12">
        <v>23</v>
      </c>
      <c r="D82" s="12">
        <v>20</v>
      </c>
      <c r="E82" s="12" t="s">
        <v>1941</v>
      </c>
      <c r="F82" s="12">
        <v>0</v>
      </c>
      <c r="G82" s="12">
        <v>7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1</v>
      </c>
    </row>
    <row r="83" spans="1:13">
      <c r="A83" s="12" t="s">
        <v>1942</v>
      </c>
      <c r="B83" s="23" t="s">
        <v>1943</v>
      </c>
      <c r="C83" s="12">
        <v>11</v>
      </c>
      <c r="D83" s="12">
        <v>18</v>
      </c>
      <c r="E83" s="12" t="s">
        <v>1944</v>
      </c>
      <c r="F83" s="12">
        <v>0</v>
      </c>
      <c r="G83" s="12">
        <v>4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1</v>
      </c>
    </row>
    <row r="84" spans="1:13">
      <c r="A84" s="12" t="s">
        <v>1945</v>
      </c>
      <c r="B84" s="23" t="s">
        <v>1943</v>
      </c>
      <c r="C84" s="12">
        <v>8</v>
      </c>
      <c r="D84" s="12">
        <v>5</v>
      </c>
      <c r="E84" s="12" t="s">
        <v>1946</v>
      </c>
      <c r="F84" s="12">
        <v>0</v>
      </c>
      <c r="G84" s="12">
        <v>5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1</v>
      </c>
    </row>
    <row r="85" spans="1:13">
      <c r="A85" s="12" t="s">
        <v>1947</v>
      </c>
      <c r="B85" s="23" t="s">
        <v>1948</v>
      </c>
      <c r="C85" s="12">
        <v>5</v>
      </c>
      <c r="D85" s="12">
        <v>9</v>
      </c>
      <c r="E85" s="12" t="s">
        <v>1949</v>
      </c>
      <c r="F85" s="12">
        <v>0</v>
      </c>
      <c r="G85" s="12">
        <v>0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1</v>
      </c>
    </row>
    <row r="86" spans="1:13">
      <c r="A86" s="12" t="s">
        <v>1950</v>
      </c>
      <c r="B86" s="23" t="s">
        <v>1948</v>
      </c>
      <c r="C86" s="12">
        <v>7</v>
      </c>
      <c r="D86" s="12">
        <v>10</v>
      </c>
      <c r="E86" s="12" t="s">
        <v>1951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1</v>
      </c>
    </row>
    <row r="87" spans="1:13">
      <c r="A87" s="12" t="s">
        <v>1952</v>
      </c>
      <c r="B87" s="23" t="s">
        <v>1953</v>
      </c>
      <c r="C87" s="12">
        <v>5</v>
      </c>
      <c r="D87" s="12">
        <v>8</v>
      </c>
      <c r="E87" s="12" t="s">
        <v>1926</v>
      </c>
      <c r="F87" s="12">
        <v>0</v>
      </c>
      <c r="G87" s="12">
        <v>1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1</v>
      </c>
    </row>
    <row r="88" spans="1:13">
      <c r="A88" s="12" t="s">
        <v>1954</v>
      </c>
      <c r="B88" s="23" t="s">
        <v>1955</v>
      </c>
      <c r="C88" s="12">
        <v>11</v>
      </c>
      <c r="D88" s="12">
        <v>15</v>
      </c>
      <c r="E88" s="12" t="s">
        <v>1840</v>
      </c>
      <c r="F88" s="12">
        <v>0</v>
      </c>
      <c r="G88" s="12">
        <v>5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1</v>
      </c>
    </row>
    <row r="89" spans="1:13">
      <c r="A89" s="12" t="s">
        <v>1956</v>
      </c>
      <c r="B89" s="23" t="s">
        <v>1955</v>
      </c>
      <c r="C89" s="12">
        <v>17</v>
      </c>
      <c r="D89" s="12">
        <v>9</v>
      </c>
      <c r="E89" s="12" t="s">
        <v>1842</v>
      </c>
      <c r="F89" s="12">
        <v>0</v>
      </c>
      <c r="G89" s="12">
        <v>6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1</v>
      </c>
    </row>
    <row r="90" spans="1:13">
      <c r="A90" s="12" t="s">
        <v>1957</v>
      </c>
      <c r="B90" s="23" t="s">
        <v>1955</v>
      </c>
      <c r="C90" s="12">
        <v>5</v>
      </c>
      <c r="D90" s="12">
        <v>21</v>
      </c>
      <c r="E90" s="12" t="s">
        <v>1844</v>
      </c>
      <c r="F90" s="12">
        <v>0</v>
      </c>
      <c r="G90" s="12">
        <v>4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1</v>
      </c>
    </row>
    <row r="91" spans="1:13">
      <c r="A91" s="12" t="s">
        <v>1958</v>
      </c>
      <c r="B91" s="23" t="s">
        <v>1260</v>
      </c>
      <c r="C91" s="12">
        <v>355</v>
      </c>
      <c r="D91" s="12">
        <v>329</v>
      </c>
      <c r="E91" s="12" t="s">
        <v>1808</v>
      </c>
      <c r="F91" s="12">
        <v>0</v>
      </c>
      <c r="G91" s="12">
        <v>11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1</v>
      </c>
    </row>
    <row r="92" spans="1:13">
      <c r="A92" s="12" t="s">
        <v>1959</v>
      </c>
      <c r="B92" s="23" t="s">
        <v>1260</v>
      </c>
      <c r="C92" s="12">
        <v>361</v>
      </c>
      <c r="D92" s="12">
        <v>335</v>
      </c>
      <c r="E92" s="12" t="s">
        <v>1960</v>
      </c>
      <c r="F92" s="12">
        <v>0</v>
      </c>
      <c r="G92" s="12">
        <v>1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1</v>
      </c>
    </row>
    <row r="93" spans="1:13">
      <c r="A93" s="12" t="s">
        <v>1961</v>
      </c>
      <c r="B93" s="23" t="s">
        <v>1962</v>
      </c>
      <c r="C93" s="12">
        <v>11</v>
      </c>
      <c r="D93" s="12">
        <v>16</v>
      </c>
      <c r="E93" s="12" t="s">
        <v>1830</v>
      </c>
      <c r="F93" s="12">
        <v>0</v>
      </c>
      <c r="G93" s="12">
        <v>2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1</v>
      </c>
    </row>
    <row r="94" spans="1:13">
      <c r="A94" s="12" t="s">
        <v>1963</v>
      </c>
      <c r="B94" s="23" t="s">
        <v>1964</v>
      </c>
      <c r="C94" s="12">
        <v>9</v>
      </c>
      <c r="D94" s="12">
        <v>12</v>
      </c>
      <c r="E94" s="12" t="s">
        <v>1835</v>
      </c>
      <c r="F94" s="12">
        <v>0</v>
      </c>
      <c r="G94" s="12">
        <v>9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1</v>
      </c>
    </row>
    <row r="95" spans="1:13">
      <c r="A95" s="12" t="s">
        <v>1965</v>
      </c>
      <c r="B95" s="23" t="s">
        <v>1260</v>
      </c>
      <c r="C95" s="12">
        <v>305</v>
      </c>
      <c r="D95" s="12">
        <v>373</v>
      </c>
      <c r="E95" s="12" t="s">
        <v>1966</v>
      </c>
      <c r="F95" s="12">
        <v>0</v>
      </c>
      <c r="G95" s="12">
        <v>4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1</v>
      </c>
    </row>
    <row r="96" spans="1:13">
      <c r="A96" s="12" t="s">
        <v>1967</v>
      </c>
      <c r="B96" s="23" t="s">
        <v>1968</v>
      </c>
      <c r="C96" s="12">
        <v>4</v>
      </c>
      <c r="D96" s="12">
        <v>11</v>
      </c>
      <c r="E96" s="12" t="s">
        <v>1851</v>
      </c>
      <c r="F96" s="12">
        <v>0</v>
      </c>
      <c r="G96" s="12">
        <v>9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1</v>
      </c>
    </row>
    <row r="97" spans="1:13">
      <c r="A97" s="12" t="s">
        <v>1969</v>
      </c>
      <c r="B97" s="23" t="s">
        <v>1260</v>
      </c>
      <c r="C97" s="12">
        <v>346</v>
      </c>
      <c r="D97" s="12">
        <v>334</v>
      </c>
      <c r="E97" s="12" t="s">
        <v>1970</v>
      </c>
      <c r="F97" s="12">
        <v>0</v>
      </c>
      <c r="G97" s="12">
        <v>3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1</v>
      </c>
    </row>
    <row r="98" spans="1:13">
      <c r="A98" s="12" t="s">
        <v>1971</v>
      </c>
      <c r="B98" s="23" t="s">
        <v>1972</v>
      </c>
      <c r="C98" s="12">
        <v>343</v>
      </c>
      <c r="D98" s="12">
        <v>319</v>
      </c>
      <c r="E98" s="12" t="s">
        <v>1814</v>
      </c>
      <c r="F98" s="12">
        <v>0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1</v>
      </c>
    </row>
    <row r="99" spans="1:13">
      <c r="A99" s="12" t="s">
        <v>1973</v>
      </c>
      <c r="B99" s="23" t="s">
        <v>1972</v>
      </c>
      <c r="C99" s="12">
        <v>322</v>
      </c>
      <c r="D99" s="12">
        <v>325</v>
      </c>
      <c r="E99" s="12" t="s">
        <v>1974</v>
      </c>
      <c r="F99" s="12">
        <v>0</v>
      </c>
      <c r="G99" s="12">
        <v>8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1</v>
      </c>
    </row>
    <row r="100" spans="1:13">
      <c r="A100" s="12" t="s">
        <v>1975</v>
      </c>
      <c r="B100" s="23" t="s">
        <v>1972</v>
      </c>
      <c r="C100" s="12">
        <v>322</v>
      </c>
      <c r="D100" s="12">
        <v>328</v>
      </c>
      <c r="E100" s="12" t="s">
        <v>1976</v>
      </c>
      <c r="F100" s="12">
        <v>0</v>
      </c>
      <c r="G100" s="12">
        <v>20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1</v>
      </c>
    </row>
    <row r="101" spans="1:13">
      <c r="A101" s="12" t="s">
        <v>1977</v>
      </c>
      <c r="B101" s="23" t="s">
        <v>1972</v>
      </c>
      <c r="C101" s="12">
        <v>322</v>
      </c>
      <c r="D101" s="12">
        <v>331</v>
      </c>
      <c r="E101" s="12" t="s">
        <v>1978</v>
      </c>
      <c r="F101" s="12">
        <v>0</v>
      </c>
      <c r="G101" s="12">
        <v>2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1</v>
      </c>
    </row>
    <row r="102" spans="1:13">
      <c r="A102" s="12" t="s">
        <v>1979</v>
      </c>
      <c r="B102" s="23" t="s">
        <v>1972</v>
      </c>
      <c r="C102" s="12">
        <v>322</v>
      </c>
      <c r="D102" s="12">
        <v>334</v>
      </c>
      <c r="E102" s="12" t="s">
        <v>1980</v>
      </c>
      <c r="F102" s="12">
        <v>0</v>
      </c>
      <c r="G102" s="12">
        <v>17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1</v>
      </c>
    </row>
    <row r="103" spans="1:13">
      <c r="A103" s="12" t="s">
        <v>1981</v>
      </c>
      <c r="B103" s="23" t="s">
        <v>1972</v>
      </c>
      <c r="C103" s="12">
        <v>322</v>
      </c>
      <c r="D103" s="12">
        <v>337</v>
      </c>
      <c r="E103" s="12" t="s">
        <v>1982</v>
      </c>
      <c r="F103" s="12">
        <v>0</v>
      </c>
      <c r="G103" s="12">
        <v>22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1</v>
      </c>
    </row>
    <row r="104" spans="1:13">
      <c r="A104" s="12" t="s">
        <v>1983</v>
      </c>
      <c r="B104" s="23" t="s">
        <v>1972</v>
      </c>
      <c r="C104" s="12">
        <v>322</v>
      </c>
      <c r="D104" s="12">
        <v>337</v>
      </c>
      <c r="E104" s="12" t="s">
        <v>1984</v>
      </c>
      <c r="F104" s="12">
        <v>0</v>
      </c>
      <c r="G104" s="12">
        <v>22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1</v>
      </c>
    </row>
    <row r="105" spans="1:13">
      <c r="A105" s="12" t="s">
        <v>1985</v>
      </c>
      <c r="B105" s="23" t="s">
        <v>1972</v>
      </c>
      <c r="C105" s="12">
        <v>322</v>
      </c>
      <c r="D105" s="12">
        <v>340</v>
      </c>
      <c r="E105" s="12" t="s">
        <v>1986</v>
      </c>
      <c r="F105" s="12">
        <v>0</v>
      </c>
      <c r="G105" s="12">
        <v>18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1</v>
      </c>
    </row>
    <row r="106" spans="1:13">
      <c r="A106" s="12" t="s">
        <v>1987</v>
      </c>
      <c r="B106" s="23" t="s">
        <v>1972</v>
      </c>
      <c r="C106" s="12">
        <v>325</v>
      </c>
      <c r="D106" s="12">
        <v>340</v>
      </c>
      <c r="E106" s="12" t="s">
        <v>1988</v>
      </c>
      <c r="F106" s="12">
        <v>0</v>
      </c>
      <c r="G106" s="12">
        <v>15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1</v>
      </c>
    </row>
    <row r="107" spans="1:13">
      <c r="A107" s="12" t="s">
        <v>1989</v>
      </c>
      <c r="B107" s="23" t="s">
        <v>1972</v>
      </c>
      <c r="C107" s="12">
        <v>328</v>
      </c>
      <c r="D107" s="12">
        <v>340</v>
      </c>
      <c r="E107" s="12" t="s">
        <v>1990</v>
      </c>
      <c r="F107" s="12">
        <v>0</v>
      </c>
      <c r="G107" s="12">
        <v>15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1</v>
      </c>
    </row>
    <row r="108" spans="1:13">
      <c r="A108" s="12" t="s">
        <v>1991</v>
      </c>
      <c r="B108" s="23" t="s">
        <v>1972</v>
      </c>
      <c r="C108" s="12">
        <v>331</v>
      </c>
      <c r="D108" s="12">
        <v>340</v>
      </c>
      <c r="E108" s="12" t="s">
        <v>1992</v>
      </c>
      <c r="F108" s="12">
        <v>0</v>
      </c>
      <c r="G108" s="12">
        <v>15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1</v>
      </c>
    </row>
    <row r="109" spans="1:13">
      <c r="A109" s="12" t="s">
        <v>1993</v>
      </c>
      <c r="B109" s="23" t="s">
        <v>1972</v>
      </c>
      <c r="C109" s="12">
        <v>322</v>
      </c>
      <c r="D109" s="12">
        <v>321</v>
      </c>
      <c r="E109" s="12" t="s">
        <v>1994</v>
      </c>
      <c r="F109" s="12">
        <v>0</v>
      </c>
      <c r="G109" s="12">
        <v>35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1</v>
      </c>
    </row>
    <row r="110" spans="1:13">
      <c r="A110" s="12" t="s">
        <v>1995</v>
      </c>
      <c r="B110" s="23" t="s">
        <v>1972</v>
      </c>
      <c r="C110" s="12">
        <v>325</v>
      </c>
      <c r="D110" s="12">
        <v>321</v>
      </c>
      <c r="E110" s="12" t="s">
        <v>1996</v>
      </c>
      <c r="F110" s="12">
        <v>0</v>
      </c>
      <c r="G110" s="12">
        <v>36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1</v>
      </c>
    </row>
    <row r="111" spans="1:13">
      <c r="A111" s="12" t="s">
        <v>1997</v>
      </c>
      <c r="B111" s="23" t="s">
        <v>1972</v>
      </c>
      <c r="C111" s="12">
        <v>328</v>
      </c>
      <c r="D111" s="12">
        <v>321</v>
      </c>
      <c r="E111" s="12" t="s">
        <v>1998</v>
      </c>
      <c r="F111" s="12">
        <v>0</v>
      </c>
      <c r="G111" s="12">
        <v>37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1</v>
      </c>
    </row>
    <row r="112" spans="1:13">
      <c r="A112" s="12" t="s">
        <v>1999</v>
      </c>
      <c r="B112" s="23" t="s">
        <v>1972</v>
      </c>
      <c r="C112" s="12">
        <v>331</v>
      </c>
      <c r="D112" s="12">
        <v>321</v>
      </c>
      <c r="E112" s="12" t="s">
        <v>2000</v>
      </c>
      <c r="F112" s="12">
        <v>0</v>
      </c>
      <c r="G112" s="12">
        <v>38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1</v>
      </c>
    </row>
    <row r="113" spans="1:13">
      <c r="A113" s="12" t="s">
        <v>2001</v>
      </c>
      <c r="B113" s="23" t="s">
        <v>1972</v>
      </c>
      <c r="C113" s="12">
        <v>334</v>
      </c>
      <c r="D113" s="12">
        <v>321</v>
      </c>
      <c r="E113" s="12" t="s">
        <v>2002</v>
      </c>
      <c r="F113" s="12">
        <v>0</v>
      </c>
      <c r="G113" s="12">
        <v>39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1</v>
      </c>
    </row>
    <row r="114" spans="1:13">
      <c r="A114" s="12" t="s">
        <v>2003</v>
      </c>
      <c r="B114" s="23" t="s">
        <v>1972</v>
      </c>
      <c r="C114" s="12">
        <v>337</v>
      </c>
      <c r="D114" s="12">
        <v>321</v>
      </c>
      <c r="E114" s="12" t="s">
        <v>2004</v>
      </c>
      <c r="F114" s="12">
        <v>0</v>
      </c>
      <c r="G114" s="12">
        <v>40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1</v>
      </c>
    </row>
    <row r="116" spans="1:13">
      <c r="A116" s="12" t="s">
        <v>2005</v>
      </c>
    </row>
    <row r="117" spans="1:13">
      <c r="A117" s="12" t="s">
        <v>2006</v>
      </c>
      <c r="B117" s="23" t="s">
        <v>1260</v>
      </c>
      <c r="C117" s="12">
        <v>659</v>
      </c>
      <c r="D117" s="12">
        <v>301</v>
      </c>
      <c r="E117" s="12" t="s">
        <v>1808</v>
      </c>
      <c r="F117" s="12">
        <v>0</v>
      </c>
      <c r="G117" s="12">
        <v>11</v>
      </c>
      <c r="H117" s="12">
        <v>1</v>
      </c>
      <c r="I117" s="12">
        <v>0</v>
      </c>
      <c r="J117" s="12">
        <v>0</v>
      </c>
      <c r="K117" s="12">
        <v>0</v>
      </c>
      <c r="L117" s="12">
        <v>0</v>
      </c>
      <c r="M117" s="12">
        <v>1</v>
      </c>
    </row>
    <row r="118" spans="1:13">
      <c r="A118" s="12" t="s">
        <v>2007</v>
      </c>
      <c r="B118" s="23" t="s">
        <v>2008</v>
      </c>
      <c r="C118" s="12">
        <v>22</v>
      </c>
      <c r="D118" s="12">
        <v>37</v>
      </c>
      <c r="E118" s="12" t="s">
        <v>1873</v>
      </c>
      <c r="F118" s="12">
        <v>0</v>
      </c>
      <c r="G118" s="12">
        <v>0</v>
      </c>
      <c r="H118" s="12">
        <v>1</v>
      </c>
      <c r="I118" s="12">
        <v>0</v>
      </c>
      <c r="J118" s="12">
        <v>0</v>
      </c>
      <c r="K118" s="12">
        <v>0</v>
      </c>
      <c r="L118" s="12">
        <v>0</v>
      </c>
      <c r="M118" s="12">
        <v>1</v>
      </c>
    </row>
    <row r="119" spans="1:13">
      <c r="A119" s="12" t="s">
        <v>2009</v>
      </c>
      <c r="B119" s="23" t="s">
        <v>2010</v>
      </c>
      <c r="C119" s="12">
        <v>26</v>
      </c>
      <c r="D119" s="12">
        <v>32</v>
      </c>
      <c r="E119" s="12" t="s">
        <v>2011</v>
      </c>
      <c r="F119" s="12">
        <v>0</v>
      </c>
      <c r="G119" s="12">
        <v>0</v>
      </c>
      <c r="H119" s="12">
        <v>1</v>
      </c>
      <c r="I119" s="12">
        <v>0</v>
      </c>
      <c r="J119" s="12">
        <v>0</v>
      </c>
      <c r="K119" s="12">
        <v>0</v>
      </c>
      <c r="L119" s="12">
        <v>0</v>
      </c>
      <c r="M119" s="12">
        <v>1</v>
      </c>
    </row>
    <row r="120" spans="1:13">
      <c r="A120" s="12" t="s">
        <v>2012</v>
      </c>
      <c r="B120" s="23" t="s">
        <v>2008</v>
      </c>
      <c r="C120" s="12">
        <v>31</v>
      </c>
      <c r="D120" s="12">
        <v>28</v>
      </c>
      <c r="E120" s="12" t="s">
        <v>2013</v>
      </c>
      <c r="F120" s="12">
        <v>0</v>
      </c>
      <c r="G120" s="12">
        <v>0</v>
      </c>
      <c r="H120" s="12">
        <v>1</v>
      </c>
      <c r="I120" s="12">
        <v>0</v>
      </c>
      <c r="J120" s="12">
        <v>0</v>
      </c>
      <c r="K120" s="12">
        <v>0</v>
      </c>
      <c r="L120" s="12">
        <v>0</v>
      </c>
      <c r="M120" s="12">
        <v>1</v>
      </c>
    </row>
    <row r="121" spans="1:13">
      <c r="A121" s="12" t="s">
        <v>2014</v>
      </c>
      <c r="B121" s="23" t="s">
        <v>2015</v>
      </c>
      <c r="C121" s="12">
        <v>21</v>
      </c>
      <c r="D121" s="12">
        <v>23</v>
      </c>
      <c r="E121" s="12" t="s">
        <v>2016</v>
      </c>
      <c r="F121" s="12">
        <v>0</v>
      </c>
      <c r="G121" s="12">
        <v>7</v>
      </c>
      <c r="H121" s="12">
        <v>1</v>
      </c>
      <c r="I121" s="12">
        <v>0</v>
      </c>
      <c r="J121" s="12">
        <v>0</v>
      </c>
      <c r="K121" s="12">
        <v>0</v>
      </c>
      <c r="L121" s="12">
        <v>0</v>
      </c>
      <c r="M121" s="12">
        <v>1</v>
      </c>
    </row>
    <row r="122" spans="1:13">
      <c r="A122" s="12" t="s">
        <v>2017</v>
      </c>
      <c r="B122" s="23" t="s">
        <v>2015</v>
      </c>
      <c r="C122" s="12">
        <v>17</v>
      </c>
      <c r="D122" s="12">
        <v>28</v>
      </c>
      <c r="E122" s="12" t="s">
        <v>2018</v>
      </c>
      <c r="F122" s="12">
        <v>0</v>
      </c>
      <c r="G122" s="12">
        <v>5</v>
      </c>
      <c r="H122" s="12">
        <v>1</v>
      </c>
      <c r="I122" s="12">
        <v>0</v>
      </c>
      <c r="J122" s="12">
        <v>0</v>
      </c>
      <c r="K122" s="12">
        <v>0</v>
      </c>
      <c r="L122" s="12">
        <v>0</v>
      </c>
      <c r="M122" s="12">
        <v>1</v>
      </c>
    </row>
    <row r="123" spans="1:13">
      <c r="A123" s="12" t="s">
        <v>2019</v>
      </c>
      <c r="B123" s="23" t="s">
        <v>2020</v>
      </c>
      <c r="C123" s="12">
        <v>22</v>
      </c>
      <c r="D123" s="12">
        <v>37</v>
      </c>
      <c r="E123" s="12" t="s">
        <v>2021</v>
      </c>
      <c r="F123" s="12">
        <v>0</v>
      </c>
      <c r="G123" s="12">
        <v>9</v>
      </c>
      <c r="H123" s="12">
        <v>1</v>
      </c>
      <c r="I123" s="12">
        <v>0</v>
      </c>
      <c r="J123" s="12">
        <v>0</v>
      </c>
      <c r="K123" s="12">
        <v>0</v>
      </c>
      <c r="L123" s="12">
        <v>0</v>
      </c>
      <c r="M123" s="12">
        <v>1</v>
      </c>
    </row>
    <row r="124" spans="1:13">
      <c r="A124" s="12" t="s">
        <v>2022</v>
      </c>
      <c r="B124" s="23" t="s">
        <v>2020</v>
      </c>
      <c r="C124" s="12">
        <v>28</v>
      </c>
      <c r="D124" s="12">
        <v>32</v>
      </c>
      <c r="E124" s="12" t="s">
        <v>1960</v>
      </c>
      <c r="F124" s="12">
        <v>0</v>
      </c>
      <c r="G124" s="12">
        <v>1</v>
      </c>
      <c r="H124" s="12">
        <v>1</v>
      </c>
      <c r="I124" s="12">
        <v>0</v>
      </c>
      <c r="J124" s="12">
        <v>0</v>
      </c>
      <c r="K124" s="12">
        <v>0</v>
      </c>
      <c r="L124" s="12">
        <v>0</v>
      </c>
      <c r="M124" s="12">
        <v>1</v>
      </c>
    </row>
    <row r="125" spans="1:13">
      <c r="A125" s="12" t="s">
        <v>2023</v>
      </c>
      <c r="B125" s="23" t="s">
        <v>2024</v>
      </c>
      <c r="C125" s="12">
        <v>23</v>
      </c>
      <c r="D125" s="12">
        <v>28</v>
      </c>
      <c r="E125" s="12" t="s">
        <v>2025</v>
      </c>
      <c r="F125" s="12">
        <v>0</v>
      </c>
      <c r="G125" s="12">
        <v>9</v>
      </c>
      <c r="H125" s="12">
        <v>1</v>
      </c>
      <c r="I125" s="12">
        <v>0</v>
      </c>
      <c r="J125" s="12">
        <v>0</v>
      </c>
      <c r="K125" s="12">
        <v>0</v>
      </c>
      <c r="L125" s="12">
        <v>0</v>
      </c>
      <c r="M125" s="12">
        <v>1</v>
      </c>
    </row>
    <row r="126" spans="1:13">
      <c r="A126" s="12" t="s">
        <v>2026</v>
      </c>
      <c r="B126" s="23" t="s">
        <v>2024</v>
      </c>
      <c r="C126" s="12">
        <v>24</v>
      </c>
      <c r="D126" s="12">
        <v>25</v>
      </c>
      <c r="E126" s="12" t="s">
        <v>1851</v>
      </c>
      <c r="F126" s="12">
        <v>0</v>
      </c>
      <c r="G126" s="12">
        <v>9</v>
      </c>
      <c r="H126" s="12">
        <v>1</v>
      </c>
      <c r="I126" s="12">
        <v>0</v>
      </c>
      <c r="J126" s="12">
        <v>0</v>
      </c>
      <c r="K126" s="12">
        <v>0</v>
      </c>
      <c r="L126" s="12">
        <v>0</v>
      </c>
      <c r="M126" s="12">
        <v>1</v>
      </c>
    </row>
    <row r="127" spans="1:13">
      <c r="A127" s="12" t="s">
        <v>2027</v>
      </c>
      <c r="B127" s="23" t="s">
        <v>2028</v>
      </c>
      <c r="C127" s="12">
        <v>30</v>
      </c>
      <c r="D127" s="12">
        <v>29</v>
      </c>
      <c r="E127" s="12" t="s">
        <v>2029</v>
      </c>
      <c r="F127" s="12">
        <v>0</v>
      </c>
      <c r="G127" s="12">
        <v>3</v>
      </c>
      <c r="H127" s="12">
        <v>1</v>
      </c>
      <c r="I127" s="12">
        <v>0</v>
      </c>
      <c r="J127" s="12">
        <v>0</v>
      </c>
      <c r="K127" s="12">
        <v>0</v>
      </c>
      <c r="L127" s="12">
        <v>0</v>
      </c>
      <c r="M127" s="12">
        <v>1</v>
      </c>
    </row>
    <row r="128" spans="1:13">
      <c r="A128" s="12" t="s">
        <v>2030</v>
      </c>
      <c r="B128" s="23" t="s">
        <v>2031</v>
      </c>
      <c r="C128" s="12">
        <v>22</v>
      </c>
      <c r="D128" s="12">
        <v>40</v>
      </c>
      <c r="E128" s="12" t="s">
        <v>1842</v>
      </c>
      <c r="F128" s="12">
        <v>0</v>
      </c>
      <c r="G128" s="12">
        <v>6</v>
      </c>
      <c r="H128" s="12">
        <v>1</v>
      </c>
      <c r="I128" s="12">
        <v>0</v>
      </c>
      <c r="J128" s="12">
        <v>0</v>
      </c>
      <c r="K128" s="12">
        <v>0</v>
      </c>
      <c r="L128" s="12">
        <v>0</v>
      </c>
      <c r="M128" s="12">
        <v>1</v>
      </c>
    </row>
    <row r="129" spans="1:13">
      <c r="A129" s="12" t="s">
        <v>2032</v>
      </c>
      <c r="B129" s="23" t="s">
        <v>2031</v>
      </c>
      <c r="C129" s="12">
        <v>29</v>
      </c>
      <c r="D129" s="12">
        <v>32</v>
      </c>
      <c r="E129" s="12" t="s">
        <v>1844</v>
      </c>
      <c r="F129" s="12">
        <v>0</v>
      </c>
      <c r="G129" s="12">
        <v>6</v>
      </c>
      <c r="H129" s="12">
        <v>1</v>
      </c>
      <c r="I129" s="12">
        <v>0</v>
      </c>
      <c r="J129" s="12">
        <v>0</v>
      </c>
      <c r="K129" s="12">
        <v>0</v>
      </c>
      <c r="L129" s="12">
        <v>0</v>
      </c>
      <c r="M129" s="12">
        <v>1</v>
      </c>
    </row>
    <row r="130" spans="1:13">
      <c r="A130" s="12" t="s">
        <v>2033</v>
      </c>
      <c r="B130" s="23" t="s">
        <v>2031</v>
      </c>
      <c r="C130" s="12">
        <v>29</v>
      </c>
      <c r="D130" s="12">
        <v>38</v>
      </c>
      <c r="E130" s="12" t="s">
        <v>1840</v>
      </c>
      <c r="F130" s="12">
        <v>0</v>
      </c>
      <c r="G130" s="12">
        <v>5</v>
      </c>
      <c r="H130" s="12">
        <v>1</v>
      </c>
      <c r="I130" s="12">
        <v>0</v>
      </c>
      <c r="J130" s="12">
        <v>0</v>
      </c>
      <c r="K130" s="12">
        <v>0</v>
      </c>
      <c r="L130" s="12">
        <v>0</v>
      </c>
      <c r="M130" s="12">
        <v>1</v>
      </c>
    </row>
    <row r="131" spans="1:13">
      <c r="A131" s="12" t="s">
        <v>2034</v>
      </c>
      <c r="B131" s="23" t="s">
        <v>1260</v>
      </c>
      <c r="C131" s="12">
        <v>669</v>
      </c>
      <c r="D131" s="12">
        <v>338</v>
      </c>
      <c r="E131" s="12" t="s">
        <v>1902</v>
      </c>
      <c r="F131" s="12">
        <v>0</v>
      </c>
      <c r="G131" s="12">
        <v>1</v>
      </c>
      <c r="H131" s="12">
        <v>1</v>
      </c>
      <c r="I131" s="12">
        <v>0</v>
      </c>
      <c r="J131" s="12">
        <v>0</v>
      </c>
      <c r="K131" s="12">
        <v>0</v>
      </c>
      <c r="L131" s="12">
        <v>0</v>
      </c>
      <c r="M131" s="12">
        <v>1</v>
      </c>
    </row>
    <row r="132" spans="1:13">
      <c r="A132" s="12" t="s">
        <v>2035</v>
      </c>
      <c r="B132" s="23" t="s">
        <v>2036</v>
      </c>
      <c r="C132" s="12">
        <v>103</v>
      </c>
      <c r="D132" s="12">
        <v>156</v>
      </c>
      <c r="E132" s="12" t="s">
        <v>2037</v>
      </c>
      <c r="F132" s="12">
        <v>0</v>
      </c>
      <c r="G132" s="12">
        <v>15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1</v>
      </c>
    </row>
    <row r="134" spans="1:13">
      <c r="A134" s="12" t="s">
        <v>2038</v>
      </c>
    </row>
    <row r="135" spans="1:13">
      <c r="A135" s="12" t="s">
        <v>2039</v>
      </c>
      <c r="B135" s="23" t="s">
        <v>2040</v>
      </c>
      <c r="C135" s="12">
        <v>30</v>
      </c>
      <c r="D135" s="12">
        <v>22</v>
      </c>
      <c r="E135" s="12" t="s">
        <v>2041</v>
      </c>
      <c r="F135" s="12">
        <v>0</v>
      </c>
      <c r="G135" s="12">
        <v>3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1</v>
      </c>
    </row>
    <row r="137" spans="1:13">
      <c r="A137" s="12" t="s">
        <v>2042</v>
      </c>
    </row>
    <row r="138" spans="1:13">
      <c r="A138" s="12" t="s">
        <v>2043</v>
      </c>
      <c r="B138" s="23" t="s">
        <v>2044</v>
      </c>
      <c r="C138" s="12">
        <v>62</v>
      </c>
      <c r="D138" s="12">
        <v>36</v>
      </c>
      <c r="E138" s="12" t="s">
        <v>2045</v>
      </c>
      <c r="F138" s="12">
        <v>0</v>
      </c>
      <c r="G138" s="12">
        <v>1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1</v>
      </c>
    </row>
    <row r="139" spans="1:13">
      <c r="A139" s="12" t="s">
        <v>2046</v>
      </c>
      <c r="B139" s="23" t="s">
        <v>1524</v>
      </c>
      <c r="C139" s="12">
        <v>83</v>
      </c>
      <c r="D139" s="12">
        <v>11</v>
      </c>
      <c r="E139" s="12" t="s">
        <v>2047</v>
      </c>
      <c r="F139" s="12">
        <v>0</v>
      </c>
      <c r="G139" s="12">
        <v>79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1</v>
      </c>
    </row>
    <row r="141" spans="1:13">
      <c r="A141" s="12" t="s">
        <v>1567</v>
      </c>
    </row>
    <row r="142" spans="1:13">
      <c r="A142" s="12" t="s">
        <v>2048</v>
      </c>
      <c r="B142" s="23" t="s">
        <v>2049</v>
      </c>
      <c r="C142" s="12">
        <v>23</v>
      </c>
      <c r="D142" s="12">
        <v>27</v>
      </c>
      <c r="E142" s="12" t="s">
        <v>2050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1</v>
      </c>
    </row>
    <row r="143" spans="1:13">
      <c r="A143" s="12" t="s">
        <v>2051</v>
      </c>
      <c r="B143" s="23" t="s">
        <v>2052</v>
      </c>
      <c r="C143" s="12">
        <v>23</v>
      </c>
      <c r="D143" s="12">
        <v>27</v>
      </c>
      <c r="E143" s="12" t="s">
        <v>2053</v>
      </c>
      <c r="F143" s="12">
        <v>0</v>
      </c>
      <c r="G143" s="12">
        <v>7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1</v>
      </c>
    </row>
    <row r="144" spans="1:13">
      <c r="A144" s="12" t="s">
        <v>2054</v>
      </c>
      <c r="B144" s="23" t="s">
        <v>2055</v>
      </c>
      <c r="C144" s="12">
        <v>23</v>
      </c>
      <c r="D144" s="12">
        <v>27</v>
      </c>
      <c r="E144" s="12" t="s">
        <v>2056</v>
      </c>
      <c r="F144" s="12">
        <v>0</v>
      </c>
      <c r="G144" s="12">
        <v>3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1</v>
      </c>
    </row>
    <row r="145" spans="1:13">
      <c r="A145" s="12" t="s">
        <v>2057</v>
      </c>
      <c r="B145" s="23" t="s">
        <v>2058</v>
      </c>
      <c r="C145" s="12">
        <v>23</v>
      </c>
      <c r="D145" s="12">
        <v>27</v>
      </c>
      <c r="E145" s="12" t="s">
        <v>2059</v>
      </c>
      <c r="F145" s="12">
        <v>0</v>
      </c>
      <c r="G145" s="12">
        <v>5</v>
      </c>
      <c r="H145" s="12">
        <v>0</v>
      </c>
      <c r="I145" s="12">
        <v>0</v>
      </c>
      <c r="J145" s="12">
        <v>0</v>
      </c>
      <c r="K145" s="12">
        <v>0</v>
      </c>
      <c r="L145" s="12">
        <v>0</v>
      </c>
      <c r="M145" s="12">
        <v>1</v>
      </c>
    </row>
    <row r="147" spans="1:13">
      <c r="A147" s="12" t="s">
        <v>1618</v>
      </c>
    </row>
    <row r="148" spans="1:13">
      <c r="A148" s="12" t="s">
        <v>2060</v>
      </c>
      <c r="B148" s="23" t="s">
        <v>1619</v>
      </c>
      <c r="C148" s="12">
        <v>21</v>
      </c>
      <c r="D148" s="12">
        <v>83</v>
      </c>
      <c r="E148" s="12" t="s">
        <v>1931</v>
      </c>
      <c r="F148" s="12">
        <v>0</v>
      </c>
      <c r="G148" s="12">
        <v>9</v>
      </c>
      <c r="H148" s="12">
        <v>0</v>
      </c>
      <c r="I148" s="12">
        <v>0</v>
      </c>
      <c r="J148" s="12">
        <v>0</v>
      </c>
      <c r="K148" s="12">
        <v>0</v>
      </c>
      <c r="L148" s="12">
        <v>0</v>
      </c>
      <c r="M148" s="12">
        <v>1</v>
      </c>
    </row>
    <row r="149" spans="1:13">
      <c r="A149" s="12" t="s">
        <v>2061</v>
      </c>
      <c r="B149" s="23" t="s">
        <v>1619</v>
      </c>
      <c r="C149" s="12">
        <v>53</v>
      </c>
      <c r="D149" s="12">
        <v>115</v>
      </c>
      <c r="E149" s="12" t="s">
        <v>2062</v>
      </c>
      <c r="F149" s="12">
        <v>0</v>
      </c>
      <c r="G149" s="12">
        <v>15</v>
      </c>
      <c r="H149" s="12">
        <v>0</v>
      </c>
      <c r="I149" s="12">
        <v>0</v>
      </c>
      <c r="J149" s="12">
        <v>0</v>
      </c>
      <c r="K149" s="12">
        <v>0</v>
      </c>
      <c r="L149" s="12">
        <v>0</v>
      </c>
      <c r="M149" s="12">
        <v>1</v>
      </c>
    </row>
    <row r="151" spans="1:13">
      <c r="A151" s="12" t="s">
        <v>1251</v>
      </c>
    </row>
    <row r="152" spans="1:13">
      <c r="A152" s="12" t="s">
        <v>2063</v>
      </c>
      <c r="B152" s="23" t="s">
        <v>1252</v>
      </c>
      <c r="C152" s="12">
        <v>181</v>
      </c>
      <c r="D152" s="12">
        <v>322</v>
      </c>
      <c r="E152" s="12" t="s">
        <v>2064</v>
      </c>
      <c r="F152" s="12">
        <v>0</v>
      </c>
      <c r="G152" s="12">
        <v>15</v>
      </c>
      <c r="H152" s="12">
        <v>0</v>
      </c>
      <c r="I152" s="12">
        <v>0</v>
      </c>
      <c r="J152" s="12">
        <v>0</v>
      </c>
      <c r="K152" s="12">
        <v>0</v>
      </c>
      <c r="L152" s="12">
        <v>0</v>
      </c>
      <c r="M152" s="12">
        <v>1</v>
      </c>
    </row>
    <row r="153" spans="1:13">
      <c r="A153" s="12" t="s">
        <v>2065</v>
      </c>
      <c r="B153" s="23" t="s">
        <v>2066</v>
      </c>
      <c r="C153" s="12">
        <v>14</v>
      </c>
      <c r="D153" s="12">
        <v>12</v>
      </c>
      <c r="E153" s="12" t="s">
        <v>2050</v>
      </c>
      <c r="F153" s="12">
        <v>0</v>
      </c>
      <c r="G153" s="12">
        <v>15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1</v>
      </c>
    </row>
    <row r="154" spans="1:13">
      <c r="A154" s="12" t="s">
        <v>2067</v>
      </c>
      <c r="B154" s="23" t="s">
        <v>2068</v>
      </c>
      <c r="C154" s="12">
        <v>11</v>
      </c>
      <c r="D154" s="12">
        <v>14</v>
      </c>
      <c r="E154" s="12" t="s">
        <v>2069</v>
      </c>
      <c r="F154" s="12">
        <v>0</v>
      </c>
      <c r="G154" s="12">
        <v>17</v>
      </c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1</v>
      </c>
    </row>
    <row r="155" spans="1:13">
      <c r="A155" s="12" t="s">
        <v>2070</v>
      </c>
      <c r="B155" s="23" t="s">
        <v>2071</v>
      </c>
      <c r="C155" s="12">
        <v>9</v>
      </c>
      <c r="D155" s="12">
        <v>11</v>
      </c>
      <c r="E155" s="12" t="s">
        <v>2059</v>
      </c>
      <c r="F155" s="12">
        <v>0</v>
      </c>
      <c r="G155" s="12">
        <v>20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1</v>
      </c>
    </row>
    <row r="156" spans="1:13">
      <c r="A156" s="12" t="s">
        <v>2072</v>
      </c>
      <c r="B156" s="23" t="s">
        <v>2073</v>
      </c>
      <c r="C156" s="12">
        <v>13</v>
      </c>
      <c r="D156" s="12">
        <v>16</v>
      </c>
      <c r="E156" s="12" t="s">
        <v>2053</v>
      </c>
      <c r="F156" s="12">
        <v>0</v>
      </c>
      <c r="G156" s="12">
        <v>23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1</v>
      </c>
    </row>
    <row r="157" spans="1:13">
      <c r="A157" s="12" t="s">
        <v>2074</v>
      </c>
      <c r="B157" s="23" t="s">
        <v>2075</v>
      </c>
      <c r="C157" s="12">
        <v>9</v>
      </c>
      <c r="D157" s="12">
        <v>10</v>
      </c>
      <c r="E157" s="12" t="s">
        <v>1960</v>
      </c>
      <c r="F157" s="12">
        <v>0</v>
      </c>
      <c r="G157" s="12">
        <v>22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1</v>
      </c>
    </row>
    <row r="158" spans="1:13">
      <c r="A158" s="12" t="s">
        <v>2076</v>
      </c>
      <c r="B158" s="23" t="s">
        <v>2075</v>
      </c>
      <c r="C158" s="12">
        <v>12</v>
      </c>
      <c r="D158" s="12">
        <v>7</v>
      </c>
      <c r="E158" s="12" t="s">
        <v>2077</v>
      </c>
      <c r="F158" s="12">
        <v>0</v>
      </c>
      <c r="G158" s="12">
        <v>25</v>
      </c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1</v>
      </c>
    </row>
    <row r="159" spans="1:13">
      <c r="A159" s="12" t="s">
        <v>2078</v>
      </c>
      <c r="B159" s="23" t="s">
        <v>2079</v>
      </c>
      <c r="C159" s="12">
        <v>9</v>
      </c>
      <c r="D159" s="12">
        <v>11</v>
      </c>
      <c r="E159" s="12" t="s">
        <v>1830</v>
      </c>
      <c r="F159" s="12">
        <v>0</v>
      </c>
      <c r="G159" s="12">
        <v>18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12">
        <v>1</v>
      </c>
    </row>
    <row r="160" spans="1:13">
      <c r="A160" s="12" t="s">
        <v>2080</v>
      </c>
      <c r="B160" s="23" t="s">
        <v>1252</v>
      </c>
      <c r="C160" s="12">
        <v>184</v>
      </c>
      <c r="D160" s="12">
        <v>296</v>
      </c>
      <c r="E160" s="12" t="s">
        <v>1835</v>
      </c>
      <c r="F160" s="12">
        <v>0</v>
      </c>
      <c r="G160" s="12">
        <v>18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1</v>
      </c>
    </row>
    <row r="161" spans="1:13">
      <c r="A161" s="12" t="s">
        <v>2081</v>
      </c>
      <c r="B161" s="23" t="s">
        <v>1252</v>
      </c>
      <c r="C161" s="12">
        <v>186</v>
      </c>
      <c r="D161" s="12">
        <v>298</v>
      </c>
      <c r="E161" s="12" t="s">
        <v>1814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1</v>
      </c>
    </row>
    <row r="162" spans="1:13">
      <c r="A162" s="12" t="s">
        <v>2082</v>
      </c>
      <c r="B162" s="23" t="s">
        <v>1227</v>
      </c>
      <c r="C162" s="12">
        <v>14</v>
      </c>
      <c r="D162" s="12">
        <v>13</v>
      </c>
      <c r="E162" s="12" t="s">
        <v>2083</v>
      </c>
      <c r="F162" s="12">
        <v>0</v>
      </c>
      <c r="G162" s="12">
        <v>14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1</v>
      </c>
    </row>
    <row r="164" spans="1:13">
      <c r="A164" s="12" t="s">
        <v>1276</v>
      </c>
    </row>
    <row r="165" spans="1:13">
      <c r="A165" s="12" t="s">
        <v>2084</v>
      </c>
      <c r="B165" s="23" t="s">
        <v>1277</v>
      </c>
      <c r="C165" s="12">
        <v>240</v>
      </c>
      <c r="D165" s="12">
        <v>195</v>
      </c>
      <c r="E165" s="12" t="s">
        <v>2085</v>
      </c>
      <c r="F165" s="12">
        <v>0</v>
      </c>
      <c r="G165" s="12">
        <v>1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1</v>
      </c>
    </row>
    <row r="166" spans="1:13">
      <c r="A166" s="12" t="s">
        <v>2086</v>
      </c>
      <c r="B166" s="23" t="s">
        <v>2087</v>
      </c>
      <c r="C166" s="12">
        <v>17</v>
      </c>
      <c r="D166" s="12">
        <v>22</v>
      </c>
      <c r="E166" s="12" t="s">
        <v>2088</v>
      </c>
      <c r="F166" s="12">
        <v>0</v>
      </c>
      <c r="G166" s="12">
        <v>27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1</v>
      </c>
    </row>
    <row r="167" spans="1:13">
      <c r="A167" s="12" t="s">
        <v>2089</v>
      </c>
      <c r="B167" s="23" t="s">
        <v>1277</v>
      </c>
      <c r="C167" s="12">
        <v>251</v>
      </c>
      <c r="D167" s="12">
        <v>223</v>
      </c>
      <c r="E167" s="12" t="s">
        <v>2090</v>
      </c>
      <c r="F167" s="12">
        <v>0</v>
      </c>
      <c r="G167" s="12">
        <v>3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1</v>
      </c>
    </row>
    <row r="168" spans="1:13">
      <c r="A168" s="12" t="s">
        <v>2091</v>
      </c>
      <c r="B168" s="23" t="s">
        <v>1277</v>
      </c>
      <c r="C168" s="12">
        <v>243</v>
      </c>
      <c r="D168" s="12">
        <v>187</v>
      </c>
      <c r="E168" s="12" t="s">
        <v>2092</v>
      </c>
      <c r="F168" s="12">
        <v>0</v>
      </c>
      <c r="G168" s="12">
        <v>11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1</v>
      </c>
    </row>
    <row r="169" spans="1:13">
      <c r="A169" s="12" t="s">
        <v>2093</v>
      </c>
      <c r="B169" s="23" t="s">
        <v>1277</v>
      </c>
      <c r="C169" s="12">
        <v>227</v>
      </c>
      <c r="D169" s="12">
        <v>223</v>
      </c>
      <c r="E169" s="12" t="s">
        <v>2094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0</v>
      </c>
      <c r="M169" s="12">
        <v>1</v>
      </c>
    </row>
    <row r="170" spans="1:13">
      <c r="A170" s="12" t="s">
        <v>2095</v>
      </c>
      <c r="B170" s="23" t="s">
        <v>2096</v>
      </c>
      <c r="C170" s="12">
        <v>11</v>
      </c>
      <c r="D170" s="12">
        <v>9</v>
      </c>
      <c r="E170" s="12" t="s">
        <v>2097</v>
      </c>
      <c r="F170" s="12">
        <v>0</v>
      </c>
      <c r="G170" s="12">
        <v>5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1</v>
      </c>
    </row>
    <row r="171" spans="1:13">
      <c r="A171" s="12" t="s">
        <v>2098</v>
      </c>
      <c r="B171" s="23" t="s">
        <v>2099</v>
      </c>
      <c r="C171" s="12">
        <v>9</v>
      </c>
      <c r="D171" s="12">
        <v>10</v>
      </c>
      <c r="E171" s="12" t="s">
        <v>2100</v>
      </c>
      <c r="F171" s="12">
        <v>0</v>
      </c>
      <c r="G171" s="12">
        <v>9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1</v>
      </c>
    </row>
    <row r="172" spans="1:13">
      <c r="A172" s="12" t="s">
        <v>2101</v>
      </c>
      <c r="B172" s="23" t="s">
        <v>2102</v>
      </c>
      <c r="C172" s="12">
        <v>12</v>
      </c>
      <c r="D172" s="12">
        <v>10</v>
      </c>
      <c r="E172" s="12" t="s">
        <v>2103</v>
      </c>
      <c r="F172" s="12">
        <v>0</v>
      </c>
      <c r="G172" s="12">
        <v>7</v>
      </c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1</v>
      </c>
    </row>
    <row r="173" spans="1:13">
      <c r="A173" s="12" t="s">
        <v>2104</v>
      </c>
      <c r="B173" s="23" t="s">
        <v>2105</v>
      </c>
      <c r="C173" s="12">
        <v>8</v>
      </c>
      <c r="D173" s="12">
        <v>14</v>
      </c>
      <c r="E173" s="12" t="s">
        <v>2106</v>
      </c>
      <c r="F173" s="12">
        <v>0</v>
      </c>
      <c r="G173" s="12">
        <v>2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1</v>
      </c>
    </row>
    <row r="174" spans="1:13">
      <c r="A174" s="12" t="s">
        <v>2107</v>
      </c>
      <c r="B174" s="23" t="s">
        <v>2108</v>
      </c>
      <c r="C174" s="12">
        <v>15</v>
      </c>
      <c r="D174" s="12">
        <v>9</v>
      </c>
      <c r="E174" s="12" t="s">
        <v>2109</v>
      </c>
      <c r="F174" s="12">
        <v>0</v>
      </c>
      <c r="G174" s="12">
        <v>4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1</v>
      </c>
    </row>
    <row r="175" spans="1:13">
      <c r="A175" s="12" t="s">
        <v>2110</v>
      </c>
      <c r="B175" s="23" t="s">
        <v>2108</v>
      </c>
      <c r="C175" s="12">
        <v>13</v>
      </c>
      <c r="D175" s="12">
        <v>10</v>
      </c>
      <c r="E175" s="12" t="s">
        <v>2111</v>
      </c>
      <c r="F175" s="12">
        <v>0</v>
      </c>
      <c r="G175" s="12">
        <v>6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1</v>
      </c>
    </row>
    <row r="176" spans="1:13">
      <c r="A176" s="12" t="s">
        <v>2112</v>
      </c>
      <c r="B176" s="23" t="s">
        <v>2113</v>
      </c>
      <c r="C176" s="12">
        <v>13</v>
      </c>
      <c r="D176" s="12">
        <v>10</v>
      </c>
      <c r="E176" s="12" t="s">
        <v>2114</v>
      </c>
      <c r="F176" s="12">
        <v>0</v>
      </c>
      <c r="G176" s="12">
        <v>0</v>
      </c>
      <c r="H176" s="12">
        <v>0</v>
      </c>
      <c r="I176" s="12">
        <v>0</v>
      </c>
      <c r="J176" s="12">
        <v>0</v>
      </c>
      <c r="K176" s="12">
        <v>0</v>
      </c>
      <c r="L176" s="12">
        <v>0</v>
      </c>
      <c r="M176" s="12">
        <v>1</v>
      </c>
    </row>
    <row r="177" spans="1:13">
      <c r="A177" s="12" t="s">
        <v>2115</v>
      </c>
      <c r="B177" s="23" t="s">
        <v>2116</v>
      </c>
      <c r="C177" s="12">
        <v>31</v>
      </c>
      <c r="D177" s="12">
        <v>24</v>
      </c>
      <c r="E177" s="12" t="s">
        <v>2117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1</v>
      </c>
    </row>
    <row r="178" spans="1:13">
      <c r="A178" s="12" t="s">
        <v>2118</v>
      </c>
      <c r="B178" s="23" t="s">
        <v>2119</v>
      </c>
      <c r="C178" s="12">
        <v>29</v>
      </c>
      <c r="D178" s="12">
        <v>32</v>
      </c>
      <c r="E178" s="12" t="s">
        <v>2120</v>
      </c>
      <c r="F178" s="12">
        <v>0</v>
      </c>
      <c r="G178" s="12">
        <v>12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1</v>
      </c>
    </row>
    <row r="180" spans="1:13">
      <c r="A180" s="12" t="s">
        <v>2121</v>
      </c>
    </row>
    <row r="181" spans="1:13">
      <c r="A181" s="12" t="s">
        <v>2122</v>
      </c>
      <c r="B181" s="23" t="s">
        <v>1279</v>
      </c>
      <c r="C181" s="12">
        <v>141</v>
      </c>
      <c r="D181" s="12">
        <v>335</v>
      </c>
      <c r="E181" s="12" t="s">
        <v>2123</v>
      </c>
      <c r="F181" s="12">
        <v>0</v>
      </c>
      <c r="G181" s="12">
        <v>1</v>
      </c>
      <c r="H181" s="12">
        <v>0</v>
      </c>
      <c r="I181" s="12">
        <v>0</v>
      </c>
      <c r="J181" s="12">
        <v>0</v>
      </c>
      <c r="K181" s="12">
        <v>0</v>
      </c>
      <c r="L181" s="12">
        <v>0</v>
      </c>
      <c r="M181" s="12">
        <v>1</v>
      </c>
    </row>
    <row r="182" spans="1:13">
      <c r="A182" s="12" t="s">
        <v>2124</v>
      </c>
      <c r="B182" s="23" t="s">
        <v>1279</v>
      </c>
      <c r="C182" s="12">
        <v>143</v>
      </c>
      <c r="D182" s="12">
        <v>354</v>
      </c>
      <c r="E182" s="12" t="s">
        <v>2069</v>
      </c>
      <c r="F182" s="12">
        <v>0</v>
      </c>
      <c r="G182" s="12">
        <v>3</v>
      </c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12">
        <v>1</v>
      </c>
    </row>
    <row r="183" spans="1:13">
      <c r="A183" s="12" t="s">
        <v>2125</v>
      </c>
      <c r="B183" s="23" t="s">
        <v>1279</v>
      </c>
      <c r="C183" s="12">
        <v>155</v>
      </c>
      <c r="D183" s="12">
        <v>297</v>
      </c>
      <c r="E183" s="12" t="s">
        <v>1830</v>
      </c>
      <c r="F183" s="12">
        <v>0</v>
      </c>
      <c r="G183" s="12">
        <v>2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12">
        <v>1</v>
      </c>
    </row>
    <row r="184" spans="1:13">
      <c r="A184" s="12" t="s">
        <v>2126</v>
      </c>
      <c r="B184" s="23" t="s">
        <v>1279</v>
      </c>
      <c r="C184" s="12">
        <v>129</v>
      </c>
      <c r="D184" s="12">
        <v>306</v>
      </c>
      <c r="E184" s="12" t="s">
        <v>2050</v>
      </c>
      <c r="F184" s="12">
        <v>0</v>
      </c>
      <c r="G184" s="12">
        <v>0</v>
      </c>
      <c r="H184" s="12">
        <v>0</v>
      </c>
      <c r="I184" s="12">
        <v>0</v>
      </c>
      <c r="J184" s="12">
        <v>0</v>
      </c>
      <c r="K184" s="12">
        <v>0</v>
      </c>
      <c r="L184" s="12">
        <v>0</v>
      </c>
      <c r="M184" s="12">
        <v>1</v>
      </c>
    </row>
    <row r="185" spans="1:13">
      <c r="A185" s="12" t="s">
        <v>2127</v>
      </c>
      <c r="B185" s="23" t="s">
        <v>1279</v>
      </c>
      <c r="C185" s="12">
        <v>155</v>
      </c>
      <c r="D185" s="12">
        <v>339</v>
      </c>
      <c r="E185" s="12" t="s">
        <v>2059</v>
      </c>
      <c r="F185" s="12">
        <v>0</v>
      </c>
      <c r="G185" s="12">
        <v>4</v>
      </c>
      <c r="H185" s="12">
        <v>0</v>
      </c>
      <c r="I185" s="12">
        <v>0</v>
      </c>
      <c r="J185" s="12">
        <v>0</v>
      </c>
      <c r="K185" s="12">
        <v>0</v>
      </c>
      <c r="L185" s="12">
        <v>0</v>
      </c>
      <c r="M185" s="12">
        <v>1</v>
      </c>
    </row>
    <row r="186" spans="1:13">
      <c r="A186" s="12" t="s">
        <v>2128</v>
      </c>
      <c r="B186" s="23" t="s">
        <v>1279</v>
      </c>
      <c r="C186" s="12">
        <v>137</v>
      </c>
      <c r="D186" s="12">
        <v>312</v>
      </c>
      <c r="E186" s="12" t="s">
        <v>1814</v>
      </c>
      <c r="F186" s="12">
        <v>0</v>
      </c>
      <c r="G186" s="12">
        <v>0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1</v>
      </c>
    </row>
    <row r="187" spans="1:13">
      <c r="A187" s="12" t="s">
        <v>2129</v>
      </c>
      <c r="B187" s="23" t="s">
        <v>1279</v>
      </c>
      <c r="C187" s="12">
        <v>147</v>
      </c>
      <c r="D187" s="12">
        <v>328</v>
      </c>
      <c r="E187" s="12" t="s">
        <v>2130</v>
      </c>
      <c r="F187" s="12">
        <v>0</v>
      </c>
      <c r="G187" s="12">
        <v>7</v>
      </c>
      <c r="H187" s="12">
        <v>0</v>
      </c>
      <c r="I187" s="12">
        <v>0</v>
      </c>
      <c r="J187" s="12">
        <v>0</v>
      </c>
      <c r="K187" s="12">
        <v>0</v>
      </c>
      <c r="L187" s="12">
        <v>0</v>
      </c>
      <c r="M187" s="12">
        <v>1</v>
      </c>
    </row>
    <row r="188" spans="1:13">
      <c r="A188" s="12" t="s">
        <v>2131</v>
      </c>
      <c r="B188" s="23" t="s">
        <v>1279</v>
      </c>
      <c r="C188" s="12">
        <v>126</v>
      </c>
      <c r="D188" s="12">
        <v>332</v>
      </c>
      <c r="E188" s="12" t="s">
        <v>1835</v>
      </c>
      <c r="F188" s="12">
        <v>0</v>
      </c>
      <c r="G188" s="12">
        <v>9</v>
      </c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1</v>
      </c>
    </row>
    <row r="189" spans="1:13">
      <c r="A189" s="12" t="s">
        <v>2132</v>
      </c>
      <c r="B189" s="23" t="s">
        <v>1279</v>
      </c>
      <c r="C189" s="12">
        <v>161</v>
      </c>
      <c r="D189" s="12">
        <v>314</v>
      </c>
      <c r="E189" s="12" t="s">
        <v>1960</v>
      </c>
      <c r="F189" s="12">
        <v>0</v>
      </c>
      <c r="G189" s="12">
        <v>9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1</v>
      </c>
    </row>
    <row r="190" spans="1:13">
      <c r="A190" s="12" t="s">
        <v>2133</v>
      </c>
      <c r="B190" s="23" t="s">
        <v>1279</v>
      </c>
      <c r="C190" s="12">
        <v>118</v>
      </c>
      <c r="D190" s="12">
        <v>366</v>
      </c>
      <c r="E190" s="12" t="s">
        <v>2134</v>
      </c>
      <c r="F190" s="12">
        <v>0</v>
      </c>
      <c r="G190" s="12">
        <v>24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1</v>
      </c>
    </row>
    <row r="192" spans="1:13">
      <c r="A192" s="12" t="s">
        <v>1280</v>
      </c>
    </row>
    <row r="193" spans="1:13">
      <c r="A193" s="12" t="s">
        <v>2135</v>
      </c>
      <c r="B193" s="23">
        <v>6</v>
      </c>
      <c r="C193" s="12">
        <v>138</v>
      </c>
      <c r="D193" s="12">
        <v>154</v>
      </c>
      <c r="E193" s="12" t="s">
        <v>2136</v>
      </c>
      <c r="F193" s="12">
        <v>0</v>
      </c>
      <c r="G193" s="12">
        <v>25</v>
      </c>
      <c r="H193" s="12">
        <v>0</v>
      </c>
      <c r="I193" s="12">
        <v>0</v>
      </c>
      <c r="J193" s="12">
        <v>0</v>
      </c>
      <c r="K193" s="12">
        <v>0</v>
      </c>
      <c r="L193" s="12">
        <v>0</v>
      </c>
      <c r="M193" s="12">
        <v>1</v>
      </c>
    </row>
    <row r="194" spans="1:13">
      <c r="A194" s="12" t="s">
        <v>2137</v>
      </c>
      <c r="B194" s="23">
        <v>6</v>
      </c>
      <c r="C194" s="12">
        <v>129</v>
      </c>
      <c r="D194" s="12">
        <v>143</v>
      </c>
      <c r="E194" s="12" t="s">
        <v>2138</v>
      </c>
      <c r="F194" s="12">
        <v>0</v>
      </c>
      <c r="G194" s="12">
        <v>22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1</v>
      </c>
    </row>
    <row r="195" spans="1:13">
      <c r="A195" s="12" t="s">
        <v>2139</v>
      </c>
      <c r="B195" s="23">
        <v>6</v>
      </c>
      <c r="C195" s="12">
        <v>106</v>
      </c>
      <c r="D195" s="12">
        <v>136</v>
      </c>
      <c r="E195" s="12" t="s">
        <v>2140</v>
      </c>
      <c r="F195" s="12">
        <v>0</v>
      </c>
      <c r="G195" s="12">
        <v>28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1</v>
      </c>
    </row>
    <row r="196" spans="1:13">
      <c r="A196" s="12" t="s">
        <v>2141</v>
      </c>
      <c r="B196" s="23">
        <v>6</v>
      </c>
      <c r="C196" s="12">
        <v>113</v>
      </c>
      <c r="D196" s="12">
        <v>126</v>
      </c>
      <c r="E196" s="12" t="s">
        <v>2142</v>
      </c>
      <c r="F196" s="12">
        <v>0</v>
      </c>
      <c r="G196" s="12">
        <v>16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1</v>
      </c>
    </row>
    <row r="197" spans="1:13">
      <c r="A197" s="12" t="s">
        <v>2143</v>
      </c>
      <c r="B197" s="23">
        <v>6</v>
      </c>
      <c r="C197" s="12">
        <v>94</v>
      </c>
      <c r="D197" s="12">
        <v>156</v>
      </c>
      <c r="E197" s="12" t="s">
        <v>2025</v>
      </c>
      <c r="F197" s="12">
        <v>0</v>
      </c>
      <c r="G197" s="12">
        <v>25</v>
      </c>
      <c r="H197" s="12">
        <v>0</v>
      </c>
      <c r="I197" s="12">
        <v>0</v>
      </c>
      <c r="J197" s="12">
        <v>0</v>
      </c>
      <c r="K197" s="12">
        <v>0</v>
      </c>
      <c r="L197" s="12">
        <v>0</v>
      </c>
      <c r="M197" s="12">
        <v>1</v>
      </c>
    </row>
    <row r="198" spans="1:13">
      <c r="A198" s="12" t="s">
        <v>2144</v>
      </c>
      <c r="B198" s="23">
        <v>6</v>
      </c>
      <c r="C198" s="12">
        <v>108</v>
      </c>
      <c r="D198" s="12">
        <v>162</v>
      </c>
      <c r="E198" s="12" t="s">
        <v>2145</v>
      </c>
      <c r="F198" s="12">
        <v>0</v>
      </c>
      <c r="G198" s="12">
        <v>23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1</v>
      </c>
    </row>
    <row r="199" spans="1:13">
      <c r="A199" s="12" t="s">
        <v>2146</v>
      </c>
      <c r="B199" s="23">
        <v>6</v>
      </c>
      <c r="C199" s="12">
        <v>125</v>
      </c>
      <c r="D199" s="12">
        <v>157</v>
      </c>
      <c r="E199" s="12" t="s">
        <v>2147</v>
      </c>
      <c r="F199" s="12">
        <v>0</v>
      </c>
      <c r="G199" s="12">
        <v>27</v>
      </c>
      <c r="H199" s="12">
        <v>0</v>
      </c>
      <c r="I199" s="12">
        <v>0</v>
      </c>
      <c r="J199" s="12">
        <v>0</v>
      </c>
      <c r="K199" s="12">
        <v>0</v>
      </c>
      <c r="L199" s="12">
        <v>0</v>
      </c>
      <c r="M199" s="12">
        <v>1</v>
      </c>
    </row>
    <row r="200" spans="1:13">
      <c r="A200" s="12" t="s">
        <v>2148</v>
      </c>
      <c r="B200" s="23" t="s">
        <v>2149</v>
      </c>
      <c r="C200" s="12">
        <v>8</v>
      </c>
      <c r="D200" s="12">
        <v>9</v>
      </c>
      <c r="E200" s="12" t="s">
        <v>2150</v>
      </c>
      <c r="F200" s="12">
        <v>0</v>
      </c>
      <c r="G200" s="12">
        <v>31</v>
      </c>
      <c r="H200" s="12">
        <v>0</v>
      </c>
      <c r="I200" s="12">
        <v>0</v>
      </c>
      <c r="J200" s="12">
        <v>0</v>
      </c>
      <c r="K200" s="12">
        <v>0</v>
      </c>
      <c r="L200" s="12">
        <v>0</v>
      </c>
      <c r="M200" s="12">
        <v>1</v>
      </c>
    </row>
    <row r="201" spans="1:13">
      <c r="A201" s="12" t="s">
        <v>2151</v>
      </c>
      <c r="B201" s="23">
        <v>63</v>
      </c>
      <c r="C201" s="12">
        <v>254</v>
      </c>
      <c r="D201" s="12">
        <v>40</v>
      </c>
      <c r="E201" s="12" t="s">
        <v>2152</v>
      </c>
      <c r="F201" s="12">
        <v>0</v>
      </c>
      <c r="G201" s="12">
        <v>15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1</v>
      </c>
    </row>
    <row r="202" spans="1:13">
      <c r="A202" s="12" t="s">
        <v>2143</v>
      </c>
      <c r="B202" s="23">
        <v>63</v>
      </c>
      <c r="C202" s="12">
        <v>256</v>
      </c>
      <c r="D202" s="12">
        <v>42</v>
      </c>
      <c r="E202" s="12" t="s">
        <v>2025</v>
      </c>
      <c r="F202" s="12">
        <v>0</v>
      </c>
      <c r="G202" s="12">
        <v>25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1</v>
      </c>
    </row>
    <row r="203" spans="1:13">
      <c r="A203" s="12" t="s">
        <v>2153</v>
      </c>
      <c r="B203" s="23">
        <v>66</v>
      </c>
      <c r="C203" s="12">
        <v>125</v>
      </c>
      <c r="D203" s="12">
        <v>125</v>
      </c>
      <c r="E203" s="12" t="s">
        <v>2154</v>
      </c>
      <c r="F203" s="12">
        <v>0</v>
      </c>
      <c r="G203" s="12">
        <v>15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17"/>
  <sheetViews>
    <sheetView workbookViewId="0">
      <pane ySplit="17" topLeftCell="A18" activePane="bottomLeft" state="frozen"/>
      <selection pane="bottomLeft" activeCell="G32" sqref="G32"/>
    </sheetView>
  </sheetViews>
  <sheetFormatPr defaultColWidth="8.875" defaultRowHeight="14.25"/>
  <cols>
    <col min="1" max="1" width="20.625" style="32" customWidth="1"/>
    <col min="2" max="2" width="20.625" style="12" customWidth="1"/>
    <col min="3" max="3" width="33.875" style="12" bestFit="1" customWidth="1"/>
    <col min="4" max="4" width="20.625" style="12" customWidth="1"/>
    <col min="5" max="5" width="20.625" style="26" customWidth="1"/>
    <col min="6" max="14" width="20.625" style="12" customWidth="1"/>
    <col min="15" max="16384" width="8.875" style="12"/>
  </cols>
  <sheetData>
    <row r="1" spans="1:14" ht="15.95" customHeight="1">
      <c r="A1" s="30" t="s">
        <v>2155</v>
      </c>
      <c r="B1" s="27" t="s">
        <v>2156</v>
      </c>
      <c r="C1" s="27" t="s">
        <v>2157</v>
      </c>
      <c r="D1" s="27" t="s">
        <v>2158</v>
      </c>
      <c r="E1" s="93" t="s">
        <v>2159</v>
      </c>
      <c r="F1" s="93"/>
      <c r="G1" s="93"/>
      <c r="H1" s="93"/>
      <c r="I1" s="93"/>
      <c r="J1" s="93"/>
      <c r="K1" s="93"/>
      <c r="L1" s="93"/>
      <c r="M1" s="93"/>
      <c r="N1" s="93"/>
    </row>
    <row r="2" spans="1:14" ht="15.95" customHeight="1">
      <c r="A2" s="31" t="s">
        <v>2160</v>
      </c>
      <c r="B2" s="27" t="s">
        <v>2161</v>
      </c>
      <c r="C2" s="27" t="s">
        <v>2162</v>
      </c>
      <c r="D2" s="27" t="s">
        <v>2163</v>
      </c>
      <c r="E2" s="91" t="s">
        <v>2164</v>
      </c>
      <c r="F2" s="91"/>
      <c r="G2" s="91"/>
      <c r="H2" s="91"/>
      <c r="I2" s="91"/>
      <c r="J2" s="91"/>
      <c r="K2" s="91"/>
      <c r="L2" s="91"/>
      <c r="M2" s="91"/>
      <c r="N2" s="91"/>
    </row>
    <row r="3" spans="1:14" ht="15.95" customHeight="1">
      <c r="A3" s="31" t="s">
        <v>2165</v>
      </c>
      <c r="B3" s="27" t="s">
        <v>2166</v>
      </c>
      <c r="C3" s="27" t="s">
        <v>2167</v>
      </c>
      <c r="D3" s="27" t="s">
        <v>2163</v>
      </c>
      <c r="E3" s="91" t="s">
        <v>2164</v>
      </c>
      <c r="F3" s="91"/>
      <c r="G3" s="91"/>
      <c r="H3" s="91"/>
      <c r="I3" s="91"/>
      <c r="J3" s="91"/>
      <c r="K3" s="91"/>
      <c r="L3" s="91"/>
      <c r="M3" s="91"/>
      <c r="N3" s="91"/>
    </row>
    <row r="4" spans="1:14" ht="15.95" customHeight="1">
      <c r="A4" s="31" t="s">
        <v>2168</v>
      </c>
      <c r="B4" s="27" t="s">
        <v>2166</v>
      </c>
      <c r="C4" s="27" t="s">
        <v>2162</v>
      </c>
      <c r="D4" s="27" t="s">
        <v>2163</v>
      </c>
      <c r="E4" s="91" t="s">
        <v>2169</v>
      </c>
      <c r="F4" s="91"/>
      <c r="G4" s="91"/>
      <c r="H4" s="91"/>
      <c r="I4" s="91"/>
      <c r="J4" s="91"/>
      <c r="K4" s="91"/>
      <c r="L4" s="91"/>
      <c r="M4" s="91"/>
      <c r="N4" s="91"/>
    </row>
    <row r="5" spans="1:14" ht="15.95" customHeight="1">
      <c r="A5" s="31" t="s">
        <v>2170</v>
      </c>
      <c r="B5" s="27" t="s">
        <v>2171</v>
      </c>
      <c r="C5" s="27" t="s">
        <v>2162</v>
      </c>
      <c r="D5" s="27" t="s">
        <v>2172</v>
      </c>
      <c r="E5" s="91" t="s">
        <v>2173</v>
      </c>
      <c r="F5" s="91"/>
      <c r="G5" s="91"/>
      <c r="H5" s="91"/>
      <c r="I5" s="91"/>
      <c r="J5" s="91"/>
      <c r="K5" s="91"/>
      <c r="L5" s="91"/>
      <c r="M5" s="91"/>
      <c r="N5" s="91"/>
    </row>
    <row r="6" spans="1:14" ht="15.95" customHeight="1">
      <c r="A6" s="31" t="s">
        <v>2174</v>
      </c>
      <c r="B6" s="27" t="s">
        <v>2166</v>
      </c>
      <c r="C6" s="27" t="s">
        <v>2167</v>
      </c>
      <c r="D6" s="27" t="s">
        <v>2172</v>
      </c>
      <c r="E6" s="91" t="s">
        <v>2175</v>
      </c>
      <c r="F6" s="91"/>
      <c r="G6" s="91"/>
      <c r="H6" s="91"/>
      <c r="I6" s="91"/>
      <c r="J6" s="91"/>
      <c r="K6" s="91"/>
      <c r="L6" s="91"/>
      <c r="M6" s="91"/>
      <c r="N6" s="91"/>
    </row>
    <row r="7" spans="1:14" ht="15.95" customHeight="1">
      <c r="A7" s="31" t="s">
        <v>2176</v>
      </c>
      <c r="B7" s="27" t="s">
        <v>2166</v>
      </c>
      <c r="C7" s="27" t="s">
        <v>2162</v>
      </c>
      <c r="D7" s="27" t="s">
        <v>2172</v>
      </c>
      <c r="E7" s="91" t="s">
        <v>2177</v>
      </c>
      <c r="F7" s="91"/>
      <c r="G7" s="91"/>
      <c r="H7" s="91"/>
      <c r="I7" s="91"/>
      <c r="J7" s="91"/>
      <c r="K7" s="91"/>
      <c r="L7" s="91"/>
      <c r="M7" s="91"/>
      <c r="N7" s="91"/>
    </row>
    <row r="8" spans="1:14" ht="15.95" customHeight="1">
      <c r="A8" s="31" t="s">
        <v>2178</v>
      </c>
      <c r="B8" s="27" t="s">
        <v>2171</v>
      </c>
      <c r="C8" s="27" t="s">
        <v>2162</v>
      </c>
      <c r="D8" s="27" t="s">
        <v>2172</v>
      </c>
      <c r="E8" s="91" t="s">
        <v>2179</v>
      </c>
      <c r="F8" s="91"/>
      <c r="G8" s="91"/>
      <c r="H8" s="91"/>
      <c r="I8" s="91"/>
      <c r="J8" s="91"/>
      <c r="K8" s="91"/>
      <c r="L8" s="91"/>
      <c r="M8" s="91"/>
      <c r="N8" s="91"/>
    </row>
    <row r="9" spans="1:14" ht="15.95" customHeight="1">
      <c r="A9" s="31" t="s">
        <v>2180</v>
      </c>
      <c r="B9" s="27" t="s">
        <v>2171</v>
      </c>
      <c r="C9" s="27" t="s">
        <v>2162</v>
      </c>
      <c r="D9" s="27" t="s">
        <v>2172</v>
      </c>
      <c r="E9" s="91" t="s">
        <v>2181</v>
      </c>
      <c r="F9" s="91"/>
      <c r="G9" s="91"/>
      <c r="H9" s="91"/>
      <c r="I9" s="91"/>
      <c r="J9" s="91"/>
      <c r="K9" s="91"/>
      <c r="L9" s="91"/>
      <c r="M9" s="91"/>
      <c r="N9" s="91"/>
    </row>
    <row r="10" spans="1:14" ht="15.95" customHeight="1">
      <c r="A10" s="31" t="s">
        <v>2182</v>
      </c>
      <c r="B10" s="27" t="s">
        <v>2171</v>
      </c>
      <c r="C10" s="27" t="s">
        <v>2162</v>
      </c>
      <c r="D10" s="27" t="s">
        <v>2172</v>
      </c>
      <c r="E10" s="91" t="s">
        <v>2183</v>
      </c>
      <c r="F10" s="91"/>
      <c r="G10" s="91"/>
      <c r="H10" s="91"/>
      <c r="I10" s="91"/>
      <c r="J10" s="91"/>
      <c r="K10" s="91"/>
      <c r="L10" s="91"/>
      <c r="M10" s="91"/>
      <c r="N10" s="91"/>
    </row>
    <row r="11" spans="1:14" ht="15.95" customHeight="1">
      <c r="A11" s="31" t="s">
        <v>2184</v>
      </c>
      <c r="B11" s="27" t="s">
        <v>2171</v>
      </c>
      <c r="C11" s="27" t="s">
        <v>2167</v>
      </c>
      <c r="D11" s="27" t="s">
        <v>2172</v>
      </c>
      <c r="E11" s="91" t="s">
        <v>2185</v>
      </c>
      <c r="F11" s="91"/>
      <c r="G11" s="91"/>
      <c r="H11" s="91"/>
      <c r="I11" s="91"/>
      <c r="J11" s="91"/>
      <c r="K11" s="91"/>
      <c r="L11" s="91"/>
      <c r="M11" s="91"/>
      <c r="N11" s="91"/>
    </row>
    <row r="12" spans="1:14" ht="15.95" customHeight="1">
      <c r="A12" s="31" t="s">
        <v>2186</v>
      </c>
      <c r="B12" s="27" t="s">
        <v>2187</v>
      </c>
      <c r="C12" s="27" t="s">
        <v>2162</v>
      </c>
      <c r="D12" s="27" t="s">
        <v>2172</v>
      </c>
      <c r="E12" s="91" t="s">
        <v>2188</v>
      </c>
      <c r="F12" s="91"/>
      <c r="G12" s="91"/>
      <c r="H12" s="91"/>
      <c r="I12" s="91"/>
      <c r="J12" s="91"/>
      <c r="K12" s="91"/>
      <c r="L12" s="91"/>
      <c r="M12" s="91"/>
      <c r="N12" s="91"/>
    </row>
    <row r="13" spans="1:14" ht="15.95" customHeight="1">
      <c r="A13" s="31" t="s">
        <v>2189</v>
      </c>
      <c r="B13" s="27" t="s">
        <v>2190</v>
      </c>
      <c r="C13" s="27" t="s">
        <v>2162</v>
      </c>
      <c r="D13" s="27" t="s">
        <v>2172</v>
      </c>
      <c r="E13" s="91" t="s">
        <v>2191</v>
      </c>
      <c r="F13" s="91"/>
      <c r="G13" s="91"/>
      <c r="H13" s="91"/>
      <c r="I13" s="91"/>
      <c r="J13" s="91"/>
      <c r="K13" s="91"/>
      <c r="L13" s="91"/>
      <c r="M13" s="91"/>
      <c r="N13" s="91"/>
    </row>
    <row r="14" spans="1:14" ht="15.95" customHeight="1">
      <c r="A14" s="31" t="s">
        <v>2192</v>
      </c>
      <c r="B14" s="27" t="s">
        <v>2193</v>
      </c>
      <c r="C14" s="27"/>
      <c r="D14" s="27"/>
      <c r="E14" s="91" t="s">
        <v>2194</v>
      </c>
      <c r="F14" s="91"/>
      <c r="G14" s="91"/>
      <c r="H14" s="91"/>
      <c r="I14" s="91"/>
      <c r="J14" s="91"/>
      <c r="K14" s="91"/>
      <c r="L14" s="91"/>
      <c r="M14" s="91"/>
      <c r="N14" s="91"/>
    </row>
    <row r="15" spans="1:14" ht="15.95" customHeight="1">
      <c r="A15" s="31" t="s">
        <v>2195</v>
      </c>
      <c r="B15" s="27" t="s">
        <v>2193</v>
      </c>
      <c r="C15" s="27"/>
      <c r="D15" s="27"/>
      <c r="E15" s="92" t="s">
        <v>2196</v>
      </c>
      <c r="F15" s="92"/>
      <c r="G15" s="92"/>
      <c r="H15" s="92"/>
      <c r="I15" s="92"/>
      <c r="J15" s="92"/>
      <c r="K15" s="92"/>
      <c r="L15" s="92"/>
      <c r="M15" s="92"/>
      <c r="N15" s="92"/>
    </row>
    <row r="16" spans="1:14" ht="9.75" customHeight="1"/>
    <row r="17" spans="1:7" s="32" customFormat="1" ht="20.25" customHeight="1">
      <c r="A17" s="33" t="s">
        <v>2197</v>
      </c>
      <c r="B17" s="33" t="s">
        <v>2160</v>
      </c>
      <c r="C17" s="34" t="s">
        <v>2198</v>
      </c>
      <c r="D17" s="34" t="s">
        <v>2199</v>
      </c>
      <c r="E17" s="35" t="s">
        <v>2200</v>
      </c>
      <c r="F17" s="34" t="s">
        <v>2201</v>
      </c>
      <c r="G17" s="34" t="s">
        <v>2202</v>
      </c>
    </row>
    <row r="18" spans="1:7">
      <c r="A18" s="32">
        <v>0</v>
      </c>
      <c r="C18" s="12" t="s">
        <v>2203</v>
      </c>
    </row>
    <row r="19" spans="1:7" s="37" customFormat="1">
      <c r="A19" s="36">
        <v>1</v>
      </c>
      <c r="C19" s="12" t="s">
        <v>2204</v>
      </c>
      <c r="E19" s="38"/>
    </row>
    <row r="20" spans="1:7">
      <c r="A20" s="32">
        <v>2</v>
      </c>
      <c r="C20" s="12" t="s">
        <v>2205</v>
      </c>
      <c r="G20" s="37"/>
    </row>
    <row r="21" spans="1:7">
      <c r="A21" s="32">
        <v>3</v>
      </c>
      <c r="C21" s="12" t="s">
        <v>2206</v>
      </c>
      <c r="G21" s="37"/>
    </row>
    <row r="22" spans="1:7">
      <c r="A22" s="32">
        <v>4</v>
      </c>
      <c r="C22" s="12" t="s">
        <v>2207</v>
      </c>
    </row>
    <row r="23" spans="1:7">
      <c r="A23" s="32">
        <v>5</v>
      </c>
      <c r="C23" s="12" t="s">
        <v>2208</v>
      </c>
    </row>
    <row r="24" spans="1:7">
      <c r="A24" s="32">
        <v>6</v>
      </c>
    </row>
    <row r="25" spans="1:7">
      <c r="A25" s="32">
        <v>7</v>
      </c>
    </row>
    <row r="26" spans="1:7">
      <c r="A26" s="32">
        <v>8</v>
      </c>
    </row>
    <row r="27" spans="1:7">
      <c r="A27" s="32">
        <v>9</v>
      </c>
    </row>
    <row r="28" spans="1:7">
      <c r="A28" s="32">
        <v>10</v>
      </c>
    </row>
    <row r="29" spans="1:7">
      <c r="A29" s="32">
        <v>11</v>
      </c>
    </row>
    <row r="30" spans="1:7">
      <c r="A30" s="32">
        <v>12</v>
      </c>
    </row>
    <row r="31" spans="1:7">
      <c r="A31" s="32">
        <v>13</v>
      </c>
    </row>
    <row r="32" spans="1:7">
      <c r="A32" s="32">
        <v>14</v>
      </c>
    </row>
    <row r="33" spans="1:1">
      <c r="A33" s="32">
        <v>15</v>
      </c>
    </row>
    <row r="34" spans="1:1">
      <c r="A34" s="32">
        <v>16</v>
      </c>
    </row>
    <row r="35" spans="1:1">
      <c r="A35" s="32">
        <v>17</v>
      </c>
    </row>
    <row r="36" spans="1:1">
      <c r="A36" s="32">
        <v>18</v>
      </c>
    </row>
    <row r="37" spans="1:1">
      <c r="A37" s="32">
        <v>19</v>
      </c>
    </row>
    <row r="38" spans="1:1">
      <c r="A38" s="32">
        <v>20</v>
      </c>
    </row>
    <row r="39" spans="1:1">
      <c r="A39" s="32">
        <v>21</v>
      </c>
    </row>
    <row r="40" spans="1:1">
      <c r="A40" s="32">
        <v>22</v>
      </c>
    </row>
    <row r="41" spans="1:1">
      <c r="A41" s="32">
        <v>23</v>
      </c>
    </row>
    <row r="42" spans="1:1">
      <c r="A42" s="32">
        <v>24</v>
      </c>
    </row>
    <row r="43" spans="1:1">
      <c r="A43" s="32">
        <v>25</v>
      </c>
    </row>
    <row r="44" spans="1:1">
      <c r="A44" s="32">
        <v>26</v>
      </c>
    </row>
    <row r="45" spans="1:1">
      <c r="A45" s="32">
        <v>27</v>
      </c>
    </row>
    <row r="46" spans="1:1">
      <c r="A46" s="32">
        <v>28</v>
      </c>
    </row>
    <row r="47" spans="1:1">
      <c r="A47" s="32">
        <v>29</v>
      </c>
    </row>
    <row r="48" spans="1:1">
      <c r="A48" s="32">
        <v>30</v>
      </c>
    </row>
    <row r="49" spans="1:1">
      <c r="A49" s="32">
        <v>31</v>
      </c>
    </row>
    <row r="50" spans="1:1">
      <c r="A50" s="32">
        <v>32</v>
      </c>
    </row>
    <row r="51" spans="1:1">
      <c r="A51" s="32">
        <v>33</v>
      </c>
    </row>
    <row r="52" spans="1:1">
      <c r="A52" s="32">
        <v>34</v>
      </c>
    </row>
    <row r="53" spans="1:1">
      <c r="A53" s="32">
        <v>35</v>
      </c>
    </row>
    <row r="54" spans="1:1">
      <c r="A54" s="32">
        <v>36</v>
      </c>
    </row>
    <row r="55" spans="1:1">
      <c r="A55" s="32">
        <v>37</v>
      </c>
    </row>
    <row r="56" spans="1:1">
      <c r="A56" s="32">
        <v>38</v>
      </c>
    </row>
    <row r="57" spans="1:1">
      <c r="A57" s="32">
        <v>39</v>
      </c>
    </row>
    <row r="58" spans="1:1">
      <c r="A58" s="32">
        <v>40</v>
      </c>
    </row>
    <row r="59" spans="1:1">
      <c r="A59" s="32">
        <v>41</v>
      </c>
    </row>
    <row r="60" spans="1:1">
      <c r="A60" s="32">
        <v>42</v>
      </c>
    </row>
    <row r="61" spans="1:1">
      <c r="A61" s="32">
        <v>43</v>
      </c>
    </row>
    <row r="62" spans="1:1">
      <c r="A62" s="32">
        <v>44</v>
      </c>
    </row>
    <row r="63" spans="1:1">
      <c r="A63" s="32">
        <v>45</v>
      </c>
    </row>
    <row r="64" spans="1:1">
      <c r="A64" s="32">
        <v>46</v>
      </c>
    </row>
    <row r="65" spans="1:1">
      <c r="A65" s="32">
        <v>47</v>
      </c>
    </row>
    <row r="66" spans="1:1">
      <c r="A66" s="32">
        <v>48</v>
      </c>
    </row>
    <row r="67" spans="1:1">
      <c r="A67" s="32">
        <v>49</v>
      </c>
    </row>
    <row r="68" spans="1:1">
      <c r="A68" s="32">
        <v>50</v>
      </c>
    </row>
    <row r="69" spans="1:1">
      <c r="A69" s="32">
        <v>51</v>
      </c>
    </row>
    <row r="70" spans="1:1">
      <c r="A70" s="32">
        <v>52</v>
      </c>
    </row>
    <row r="71" spans="1:1">
      <c r="A71" s="32">
        <v>53</v>
      </c>
    </row>
    <row r="72" spans="1:1">
      <c r="A72" s="32">
        <v>54</v>
      </c>
    </row>
    <row r="73" spans="1:1">
      <c r="A73" s="32">
        <v>55</v>
      </c>
    </row>
    <row r="74" spans="1:1">
      <c r="A74" s="32">
        <v>56</v>
      </c>
    </row>
    <row r="75" spans="1:1">
      <c r="A75" s="32">
        <v>57</v>
      </c>
    </row>
    <row r="76" spans="1:1">
      <c r="A76" s="32">
        <v>58</v>
      </c>
    </row>
    <row r="77" spans="1:1">
      <c r="A77" s="32">
        <v>59</v>
      </c>
    </row>
    <row r="78" spans="1:1">
      <c r="A78" s="32">
        <v>60</v>
      </c>
    </row>
    <row r="79" spans="1:1">
      <c r="A79" s="32">
        <v>61</v>
      </c>
    </row>
    <row r="80" spans="1:1">
      <c r="A80" s="32">
        <v>62</v>
      </c>
    </row>
    <row r="81" spans="1:1">
      <c r="A81" s="32">
        <v>63</v>
      </c>
    </row>
    <row r="82" spans="1:1">
      <c r="A82" s="32">
        <v>64</v>
      </c>
    </row>
    <row r="83" spans="1:1">
      <c r="A83" s="32">
        <v>65</v>
      </c>
    </row>
    <row r="84" spans="1:1">
      <c r="A84" s="32">
        <v>66</v>
      </c>
    </row>
    <row r="85" spans="1:1">
      <c r="A85" s="32">
        <v>67</v>
      </c>
    </row>
    <row r="86" spans="1:1">
      <c r="A86" s="32">
        <v>68</v>
      </c>
    </row>
    <row r="87" spans="1:1">
      <c r="A87" s="32">
        <v>69</v>
      </c>
    </row>
    <row r="88" spans="1:1">
      <c r="A88" s="32">
        <v>70</v>
      </c>
    </row>
    <row r="89" spans="1:1">
      <c r="A89" s="32">
        <v>71</v>
      </c>
    </row>
    <row r="90" spans="1:1">
      <c r="A90" s="32">
        <v>72</v>
      </c>
    </row>
    <row r="91" spans="1:1">
      <c r="A91" s="32">
        <v>73</v>
      </c>
    </row>
    <row r="92" spans="1:1">
      <c r="A92" s="32">
        <v>74</v>
      </c>
    </row>
    <row r="93" spans="1:1">
      <c r="A93" s="32">
        <v>75</v>
      </c>
    </row>
    <row r="94" spans="1:1">
      <c r="A94" s="32">
        <v>76</v>
      </c>
    </row>
    <row r="95" spans="1:1">
      <c r="A95" s="32">
        <v>77</v>
      </c>
    </row>
    <row r="96" spans="1:1">
      <c r="A96" s="32">
        <v>78</v>
      </c>
    </row>
    <row r="97" spans="1:1">
      <c r="A97" s="32">
        <v>79</v>
      </c>
    </row>
    <row r="98" spans="1:1">
      <c r="A98" s="32">
        <v>80</v>
      </c>
    </row>
    <row r="99" spans="1:1">
      <c r="A99" s="32">
        <v>81</v>
      </c>
    </row>
    <row r="100" spans="1:1">
      <c r="A100" s="32">
        <v>82</v>
      </c>
    </row>
    <row r="101" spans="1:1">
      <c r="A101" s="32">
        <v>83</v>
      </c>
    </row>
    <row r="102" spans="1:1">
      <c r="A102" s="32">
        <v>84</v>
      </c>
    </row>
    <row r="103" spans="1:1">
      <c r="A103" s="32">
        <v>85</v>
      </c>
    </row>
    <row r="104" spans="1:1">
      <c r="A104" s="32">
        <v>86</v>
      </c>
    </row>
    <row r="105" spans="1:1">
      <c r="A105" s="32">
        <v>87</v>
      </c>
    </row>
    <row r="106" spans="1:1">
      <c r="A106" s="32">
        <v>88</v>
      </c>
    </row>
    <row r="107" spans="1:1">
      <c r="A107" s="32">
        <v>89</v>
      </c>
    </row>
    <row r="108" spans="1:1">
      <c r="A108" s="32">
        <v>90</v>
      </c>
    </row>
    <row r="109" spans="1:1">
      <c r="A109" s="32">
        <v>91</v>
      </c>
    </row>
    <row r="110" spans="1:1">
      <c r="A110" s="32">
        <v>92</v>
      </c>
    </row>
    <row r="111" spans="1:1">
      <c r="A111" s="32">
        <v>93</v>
      </c>
    </row>
    <row r="112" spans="1:1">
      <c r="A112" s="32">
        <v>94</v>
      </c>
    </row>
    <row r="113" spans="1:1">
      <c r="A113" s="32">
        <v>95</v>
      </c>
    </row>
    <row r="114" spans="1:1">
      <c r="A114" s="32">
        <v>96</v>
      </c>
    </row>
    <row r="115" spans="1:1">
      <c r="A115" s="32">
        <v>97</v>
      </c>
    </row>
    <row r="116" spans="1:1">
      <c r="A116" s="32">
        <v>98</v>
      </c>
    </row>
    <row r="117" spans="1:1">
      <c r="A117" s="32">
        <v>99</v>
      </c>
    </row>
    <row r="118" spans="1:1">
      <c r="A118" s="32">
        <v>100</v>
      </c>
    </row>
    <row r="119" spans="1:1">
      <c r="A119" s="32">
        <v>101</v>
      </c>
    </row>
    <row r="120" spans="1:1">
      <c r="A120" s="32">
        <v>102</v>
      </c>
    </row>
    <row r="121" spans="1:1">
      <c r="A121" s="32">
        <v>103</v>
      </c>
    </row>
    <row r="122" spans="1:1">
      <c r="A122" s="32">
        <v>104</v>
      </c>
    </row>
    <row r="123" spans="1:1">
      <c r="A123" s="32">
        <v>105</v>
      </c>
    </row>
    <row r="124" spans="1:1">
      <c r="A124" s="32">
        <v>106</v>
      </c>
    </row>
    <row r="125" spans="1:1">
      <c r="A125" s="32">
        <v>107</v>
      </c>
    </row>
    <row r="126" spans="1:1">
      <c r="A126" s="32">
        <v>108</v>
      </c>
    </row>
    <row r="127" spans="1:1">
      <c r="A127" s="32">
        <v>109</v>
      </c>
    </row>
    <row r="128" spans="1:1">
      <c r="A128" s="32">
        <v>110</v>
      </c>
    </row>
    <row r="129" spans="1:1">
      <c r="A129" s="32">
        <v>111</v>
      </c>
    </row>
    <row r="130" spans="1:1">
      <c r="A130" s="32">
        <v>112</v>
      </c>
    </row>
    <row r="131" spans="1:1">
      <c r="A131" s="32">
        <v>113</v>
      </c>
    </row>
    <row r="132" spans="1:1">
      <c r="A132" s="32">
        <v>114</v>
      </c>
    </row>
    <row r="133" spans="1:1">
      <c r="A133" s="32">
        <v>115</v>
      </c>
    </row>
    <row r="134" spans="1:1">
      <c r="A134" s="32">
        <v>116</v>
      </c>
    </row>
    <row r="135" spans="1:1">
      <c r="A135" s="32">
        <v>117</v>
      </c>
    </row>
    <row r="136" spans="1:1">
      <c r="A136" s="32">
        <v>118</v>
      </c>
    </row>
    <row r="137" spans="1:1">
      <c r="A137" s="32">
        <v>119</v>
      </c>
    </row>
    <row r="138" spans="1:1">
      <c r="A138" s="32">
        <v>120</v>
      </c>
    </row>
    <row r="139" spans="1:1">
      <c r="A139" s="32">
        <v>121</v>
      </c>
    </row>
    <row r="140" spans="1:1">
      <c r="A140" s="32">
        <v>122</v>
      </c>
    </row>
    <row r="141" spans="1:1">
      <c r="A141" s="32">
        <v>123</v>
      </c>
    </row>
    <row r="142" spans="1:1">
      <c r="A142" s="32">
        <v>124</v>
      </c>
    </row>
    <row r="143" spans="1:1">
      <c r="A143" s="32">
        <v>125</v>
      </c>
    </row>
    <row r="144" spans="1:1">
      <c r="A144" s="32">
        <v>126</v>
      </c>
    </row>
    <row r="145" spans="1:1">
      <c r="A145" s="32">
        <v>127</v>
      </c>
    </row>
    <row r="146" spans="1:1">
      <c r="A146" s="32">
        <v>128</v>
      </c>
    </row>
    <row r="147" spans="1:1">
      <c r="A147" s="32">
        <v>129</v>
      </c>
    </row>
    <row r="148" spans="1:1">
      <c r="A148" s="32">
        <v>130</v>
      </c>
    </row>
    <row r="149" spans="1:1">
      <c r="A149" s="32">
        <v>131</v>
      </c>
    </row>
    <row r="150" spans="1:1">
      <c r="A150" s="32">
        <v>132</v>
      </c>
    </row>
    <row r="151" spans="1:1">
      <c r="A151" s="32">
        <v>133</v>
      </c>
    </row>
    <row r="152" spans="1:1">
      <c r="A152" s="32">
        <v>134</v>
      </c>
    </row>
    <row r="153" spans="1:1">
      <c r="A153" s="32">
        <v>135</v>
      </c>
    </row>
    <row r="154" spans="1:1">
      <c r="A154" s="32">
        <v>136</v>
      </c>
    </row>
    <row r="155" spans="1:1">
      <c r="A155" s="32">
        <v>137</v>
      </c>
    </row>
    <row r="156" spans="1:1">
      <c r="A156" s="32">
        <v>138</v>
      </c>
    </row>
    <row r="157" spans="1:1">
      <c r="A157" s="32">
        <v>139</v>
      </c>
    </row>
    <row r="158" spans="1:1">
      <c r="A158" s="32">
        <v>140</v>
      </c>
    </row>
    <row r="159" spans="1:1">
      <c r="A159" s="32">
        <v>141</v>
      </c>
    </row>
    <row r="160" spans="1:1">
      <c r="A160" s="32">
        <v>142</v>
      </c>
    </row>
    <row r="161" spans="1:1">
      <c r="A161" s="32">
        <v>143</v>
      </c>
    </row>
    <row r="162" spans="1:1">
      <c r="A162" s="32">
        <v>144</v>
      </c>
    </row>
    <row r="163" spans="1:1">
      <c r="A163" s="32">
        <v>145</v>
      </c>
    </row>
    <row r="164" spans="1:1">
      <c r="A164" s="32">
        <v>146</v>
      </c>
    </row>
    <row r="165" spans="1:1">
      <c r="A165" s="32">
        <v>147</v>
      </c>
    </row>
    <row r="166" spans="1:1">
      <c r="A166" s="32">
        <v>148</v>
      </c>
    </row>
    <row r="167" spans="1:1">
      <c r="A167" s="32">
        <v>149</v>
      </c>
    </row>
    <row r="168" spans="1:1">
      <c r="A168" s="32">
        <v>150</v>
      </c>
    </row>
    <row r="169" spans="1:1">
      <c r="A169" s="32">
        <v>151</v>
      </c>
    </row>
    <row r="170" spans="1:1">
      <c r="A170" s="32">
        <v>152</v>
      </c>
    </row>
    <row r="171" spans="1:1">
      <c r="A171" s="32">
        <v>153</v>
      </c>
    </row>
    <row r="172" spans="1:1">
      <c r="A172" s="32">
        <v>154</v>
      </c>
    </row>
    <row r="173" spans="1:1">
      <c r="A173" s="32">
        <v>155</v>
      </c>
    </row>
    <row r="174" spans="1:1">
      <c r="A174" s="32">
        <v>156</v>
      </c>
    </row>
    <row r="175" spans="1:1">
      <c r="A175" s="32">
        <v>157</v>
      </c>
    </row>
    <row r="176" spans="1:1">
      <c r="A176" s="32">
        <v>158</v>
      </c>
    </row>
    <row r="177" spans="1:1">
      <c r="A177" s="32">
        <v>159</v>
      </c>
    </row>
    <row r="178" spans="1:1">
      <c r="A178" s="32">
        <v>160</v>
      </c>
    </row>
    <row r="179" spans="1:1">
      <c r="A179" s="32">
        <v>161</v>
      </c>
    </row>
    <row r="180" spans="1:1">
      <c r="A180" s="32">
        <v>162</v>
      </c>
    </row>
    <row r="181" spans="1:1">
      <c r="A181" s="32">
        <v>163</v>
      </c>
    </row>
    <row r="182" spans="1:1">
      <c r="A182" s="32">
        <v>164</v>
      </c>
    </row>
    <row r="183" spans="1:1">
      <c r="A183" s="32">
        <v>165</v>
      </c>
    </row>
    <row r="184" spans="1:1">
      <c r="A184" s="32">
        <v>166</v>
      </c>
    </row>
    <row r="185" spans="1:1">
      <c r="A185" s="32">
        <v>167</v>
      </c>
    </row>
    <row r="186" spans="1:1">
      <c r="A186" s="32">
        <v>168</v>
      </c>
    </row>
    <row r="187" spans="1:1">
      <c r="A187" s="32">
        <v>169</v>
      </c>
    </row>
    <row r="188" spans="1:1">
      <c r="A188" s="32">
        <v>170</v>
      </c>
    </row>
    <row r="189" spans="1:1">
      <c r="A189" s="32">
        <v>171</v>
      </c>
    </row>
    <row r="190" spans="1:1">
      <c r="A190" s="32">
        <v>172</v>
      </c>
    </row>
    <row r="191" spans="1:1">
      <c r="A191" s="32">
        <v>173</v>
      </c>
    </row>
    <row r="192" spans="1:1">
      <c r="A192" s="32">
        <v>174</v>
      </c>
    </row>
    <row r="193" spans="1:1">
      <c r="A193" s="32">
        <v>175</v>
      </c>
    </row>
    <row r="194" spans="1:1">
      <c r="A194" s="32">
        <v>176</v>
      </c>
    </row>
    <row r="195" spans="1:1">
      <c r="A195" s="32">
        <v>177</v>
      </c>
    </row>
    <row r="196" spans="1:1">
      <c r="A196" s="32">
        <v>178</v>
      </c>
    </row>
    <row r="197" spans="1:1">
      <c r="A197" s="32">
        <v>179</v>
      </c>
    </row>
    <row r="198" spans="1:1">
      <c r="A198" s="32">
        <v>180</v>
      </c>
    </row>
    <row r="199" spans="1:1">
      <c r="A199" s="32">
        <v>181</v>
      </c>
    </row>
    <row r="200" spans="1:1">
      <c r="A200" s="32">
        <v>182</v>
      </c>
    </row>
    <row r="201" spans="1:1">
      <c r="A201" s="32">
        <v>183</v>
      </c>
    </row>
    <row r="202" spans="1:1">
      <c r="A202" s="32">
        <v>184</v>
      </c>
    </row>
    <row r="203" spans="1:1">
      <c r="A203" s="32">
        <v>185</v>
      </c>
    </row>
    <row r="204" spans="1:1">
      <c r="A204" s="32">
        <v>186</v>
      </c>
    </row>
    <row r="205" spans="1:1">
      <c r="A205" s="32">
        <v>187</v>
      </c>
    </row>
    <row r="206" spans="1:1">
      <c r="A206" s="32">
        <v>188</v>
      </c>
    </row>
    <row r="207" spans="1:1">
      <c r="A207" s="32">
        <v>189</v>
      </c>
    </row>
    <row r="208" spans="1:1">
      <c r="A208" s="32">
        <v>190</v>
      </c>
    </row>
    <row r="209" spans="1:1">
      <c r="A209" s="32">
        <v>191</v>
      </c>
    </row>
    <row r="210" spans="1:1">
      <c r="A210" s="32">
        <v>192</v>
      </c>
    </row>
    <row r="211" spans="1:1">
      <c r="A211" s="32">
        <v>193</v>
      </c>
    </row>
    <row r="212" spans="1:1">
      <c r="A212" s="32">
        <v>194</v>
      </c>
    </row>
    <row r="213" spans="1:1">
      <c r="A213" s="32">
        <v>195</v>
      </c>
    </row>
    <row r="214" spans="1:1">
      <c r="A214" s="32">
        <v>196</v>
      </c>
    </row>
    <row r="215" spans="1:1">
      <c r="A215" s="32">
        <v>197</v>
      </c>
    </row>
    <row r="216" spans="1:1">
      <c r="A216" s="32">
        <v>198</v>
      </c>
    </row>
    <row r="217" spans="1:1">
      <c r="A217" s="32">
        <v>199</v>
      </c>
    </row>
    <row r="218" spans="1:1">
      <c r="A218" s="32">
        <v>200</v>
      </c>
    </row>
    <row r="219" spans="1:1">
      <c r="A219" s="32">
        <v>201</v>
      </c>
    </row>
    <row r="220" spans="1:1">
      <c r="A220" s="32">
        <v>202</v>
      </c>
    </row>
    <row r="221" spans="1:1">
      <c r="A221" s="32">
        <v>203</v>
      </c>
    </row>
    <row r="222" spans="1:1">
      <c r="A222" s="32">
        <v>204</v>
      </c>
    </row>
    <row r="223" spans="1:1">
      <c r="A223" s="32">
        <v>205</v>
      </c>
    </row>
    <row r="224" spans="1:1">
      <c r="A224" s="32">
        <v>206</v>
      </c>
    </row>
    <row r="225" spans="1:1">
      <c r="A225" s="32">
        <v>207</v>
      </c>
    </row>
    <row r="226" spans="1:1">
      <c r="A226" s="32">
        <v>208</v>
      </c>
    </row>
    <row r="227" spans="1:1">
      <c r="A227" s="32">
        <v>209</v>
      </c>
    </row>
    <row r="228" spans="1:1">
      <c r="A228" s="32">
        <v>210</v>
      </c>
    </row>
    <row r="229" spans="1:1">
      <c r="A229" s="32">
        <v>211</v>
      </c>
    </row>
    <row r="230" spans="1:1">
      <c r="A230" s="32">
        <v>212</v>
      </c>
    </row>
    <row r="231" spans="1:1">
      <c r="A231" s="32">
        <v>213</v>
      </c>
    </row>
    <row r="232" spans="1:1">
      <c r="A232" s="32">
        <v>214</v>
      </c>
    </row>
    <row r="233" spans="1:1">
      <c r="A233" s="32">
        <v>215</v>
      </c>
    </row>
    <row r="234" spans="1:1">
      <c r="A234" s="32">
        <v>216</v>
      </c>
    </row>
    <row r="235" spans="1:1">
      <c r="A235" s="32">
        <v>217</v>
      </c>
    </row>
    <row r="236" spans="1:1">
      <c r="A236" s="32">
        <v>218</v>
      </c>
    </row>
    <row r="237" spans="1:1">
      <c r="A237" s="32">
        <v>219</v>
      </c>
    </row>
    <row r="238" spans="1:1">
      <c r="A238" s="32">
        <v>220</v>
      </c>
    </row>
    <row r="239" spans="1:1">
      <c r="A239" s="32">
        <v>221</v>
      </c>
    </row>
    <row r="240" spans="1:1">
      <c r="A240" s="32">
        <v>222</v>
      </c>
    </row>
    <row r="241" spans="1:1">
      <c r="A241" s="32">
        <v>223</v>
      </c>
    </row>
    <row r="242" spans="1:1">
      <c r="A242" s="32">
        <v>224</v>
      </c>
    </row>
    <row r="243" spans="1:1">
      <c r="A243" s="32">
        <v>225</v>
      </c>
    </row>
    <row r="244" spans="1:1">
      <c r="A244" s="32">
        <v>226</v>
      </c>
    </row>
    <row r="245" spans="1:1">
      <c r="A245" s="32">
        <v>227</v>
      </c>
    </row>
    <row r="246" spans="1:1">
      <c r="A246" s="32">
        <v>228</v>
      </c>
    </row>
    <row r="247" spans="1:1">
      <c r="A247" s="32">
        <v>229</v>
      </c>
    </row>
    <row r="248" spans="1:1">
      <c r="A248" s="32">
        <v>230</v>
      </c>
    </row>
    <row r="249" spans="1:1">
      <c r="A249" s="32">
        <v>231</v>
      </c>
    </row>
    <row r="250" spans="1:1">
      <c r="A250" s="32">
        <v>232</v>
      </c>
    </row>
    <row r="251" spans="1:1">
      <c r="A251" s="32">
        <v>233</v>
      </c>
    </row>
    <row r="252" spans="1:1">
      <c r="A252" s="32">
        <v>234</v>
      </c>
    </row>
    <row r="253" spans="1:1">
      <c r="A253" s="32">
        <v>235</v>
      </c>
    </row>
    <row r="254" spans="1:1">
      <c r="A254" s="32">
        <v>236</v>
      </c>
    </row>
    <row r="255" spans="1:1">
      <c r="A255" s="32">
        <v>237</v>
      </c>
    </row>
    <row r="256" spans="1:1">
      <c r="A256" s="32">
        <v>238</v>
      </c>
    </row>
    <row r="257" spans="1:1">
      <c r="A257" s="32">
        <v>239</v>
      </c>
    </row>
    <row r="258" spans="1:1">
      <c r="A258" s="32">
        <v>240</v>
      </c>
    </row>
    <row r="259" spans="1:1">
      <c r="A259" s="32">
        <v>241</v>
      </c>
    </row>
    <row r="260" spans="1:1">
      <c r="A260" s="32">
        <v>242</v>
      </c>
    </row>
    <row r="261" spans="1:1">
      <c r="A261" s="32">
        <v>243</v>
      </c>
    </row>
    <row r="262" spans="1:1">
      <c r="A262" s="32">
        <v>244</v>
      </c>
    </row>
    <row r="263" spans="1:1">
      <c r="A263" s="32">
        <v>245</v>
      </c>
    </row>
    <row r="264" spans="1:1">
      <c r="A264" s="32">
        <v>246</v>
      </c>
    </row>
    <row r="265" spans="1:1">
      <c r="A265" s="32">
        <v>247</v>
      </c>
    </row>
    <row r="266" spans="1:1">
      <c r="A266" s="32">
        <v>248</v>
      </c>
    </row>
    <row r="267" spans="1:1">
      <c r="A267" s="32">
        <v>249</v>
      </c>
    </row>
    <row r="268" spans="1:1">
      <c r="A268" s="32">
        <v>250</v>
      </c>
    </row>
    <row r="269" spans="1:1">
      <c r="A269" s="32">
        <v>251</v>
      </c>
    </row>
    <row r="270" spans="1:1">
      <c r="A270" s="32">
        <v>252</v>
      </c>
    </row>
    <row r="271" spans="1:1">
      <c r="A271" s="32">
        <v>253</v>
      </c>
    </row>
    <row r="272" spans="1:1">
      <c r="A272" s="32">
        <v>254</v>
      </c>
    </row>
    <row r="273" spans="1:1">
      <c r="A273" s="32">
        <v>255</v>
      </c>
    </row>
    <row r="274" spans="1:1">
      <c r="A274" s="32">
        <v>256</v>
      </c>
    </row>
    <row r="275" spans="1:1">
      <c r="A275" s="32">
        <v>257</v>
      </c>
    </row>
    <row r="276" spans="1:1">
      <c r="A276" s="32">
        <v>258</v>
      </c>
    </row>
    <row r="277" spans="1:1">
      <c r="A277" s="32">
        <v>259</v>
      </c>
    </row>
    <row r="278" spans="1:1">
      <c r="A278" s="32">
        <v>260</v>
      </c>
    </row>
    <row r="279" spans="1:1">
      <c r="A279" s="32">
        <v>261</v>
      </c>
    </row>
    <row r="280" spans="1:1">
      <c r="A280" s="32">
        <v>262</v>
      </c>
    </row>
    <row r="281" spans="1:1">
      <c r="A281" s="32">
        <v>263</v>
      </c>
    </row>
    <row r="282" spans="1:1">
      <c r="A282" s="32">
        <v>264</v>
      </c>
    </row>
    <row r="283" spans="1:1">
      <c r="A283" s="32">
        <v>265</v>
      </c>
    </row>
    <row r="284" spans="1:1">
      <c r="A284" s="32">
        <v>266</v>
      </c>
    </row>
    <row r="285" spans="1:1">
      <c r="A285" s="32">
        <v>267</v>
      </c>
    </row>
    <row r="286" spans="1:1">
      <c r="A286" s="32">
        <v>268</v>
      </c>
    </row>
    <row r="287" spans="1:1">
      <c r="A287" s="32">
        <v>269</v>
      </c>
    </row>
    <row r="288" spans="1:1">
      <c r="A288" s="32">
        <v>270</v>
      </c>
    </row>
    <row r="289" spans="1:1">
      <c r="A289" s="32">
        <v>271</v>
      </c>
    </row>
    <row r="290" spans="1:1">
      <c r="A290" s="32">
        <v>272</v>
      </c>
    </row>
    <row r="291" spans="1:1">
      <c r="A291" s="32">
        <v>273</v>
      </c>
    </row>
    <row r="292" spans="1:1">
      <c r="A292" s="32">
        <v>274</v>
      </c>
    </row>
    <row r="293" spans="1:1">
      <c r="A293" s="32">
        <v>275</v>
      </c>
    </row>
    <row r="294" spans="1:1">
      <c r="A294" s="32">
        <v>276</v>
      </c>
    </row>
    <row r="295" spans="1:1">
      <c r="A295" s="32">
        <v>277</v>
      </c>
    </row>
    <row r="296" spans="1:1">
      <c r="A296" s="32">
        <v>278</v>
      </c>
    </row>
    <row r="297" spans="1:1">
      <c r="A297" s="32">
        <v>279</v>
      </c>
    </row>
    <row r="298" spans="1:1">
      <c r="A298" s="32">
        <v>280</v>
      </c>
    </row>
    <row r="299" spans="1:1">
      <c r="A299" s="32">
        <v>281</v>
      </c>
    </row>
    <row r="300" spans="1:1">
      <c r="A300" s="32">
        <v>282</v>
      </c>
    </row>
    <row r="301" spans="1:1">
      <c r="A301" s="32">
        <v>283</v>
      </c>
    </row>
    <row r="302" spans="1:1">
      <c r="A302" s="32">
        <v>284</v>
      </c>
    </row>
    <row r="303" spans="1:1">
      <c r="A303" s="32">
        <v>285</v>
      </c>
    </row>
    <row r="304" spans="1:1">
      <c r="A304" s="32">
        <v>286</v>
      </c>
    </row>
    <row r="305" spans="1:1">
      <c r="A305" s="32">
        <v>287</v>
      </c>
    </row>
    <row r="306" spans="1:1">
      <c r="A306" s="32">
        <v>288</v>
      </c>
    </row>
    <row r="307" spans="1:1">
      <c r="A307" s="32">
        <v>289</v>
      </c>
    </row>
    <row r="308" spans="1:1">
      <c r="A308" s="32">
        <v>290</v>
      </c>
    </row>
    <row r="309" spans="1:1">
      <c r="A309" s="32">
        <v>291</v>
      </c>
    </row>
    <row r="310" spans="1:1">
      <c r="A310" s="32">
        <v>292</v>
      </c>
    </row>
    <row r="311" spans="1:1">
      <c r="A311" s="32">
        <v>293</v>
      </c>
    </row>
    <row r="312" spans="1:1">
      <c r="A312" s="32">
        <v>294</v>
      </c>
    </row>
    <row r="313" spans="1:1">
      <c r="A313" s="32">
        <v>295</v>
      </c>
    </row>
    <row r="314" spans="1:1">
      <c r="A314" s="32">
        <v>296</v>
      </c>
    </row>
    <row r="315" spans="1:1">
      <c r="A315" s="32">
        <v>297</v>
      </c>
    </row>
    <row r="316" spans="1:1">
      <c r="A316" s="32">
        <v>298</v>
      </c>
    </row>
    <row r="317" spans="1:1">
      <c r="A317" s="32">
        <v>299</v>
      </c>
    </row>
    <row r="318" spans="1:1">
      <c r="A318" s="32">
        <v>300</v>
      </c>
    </row>
    <row r="319" spans="1:1">
      <c r="A319" s="32">
        <v>301</v>
      </c>
    </row>
    <row r="320" spans="1:1">
      <c r="A320" s="32">
        <v>302</v>
      </c>
    </row>
    <row r="321" spans="1:1">
      <c r="A321" s="32">
        <v>303</v>
      </c>
    </row>
    <row r="322" spans="1:1">
      <c r="A322" s="32">
        <v>304</v>
      </c>
    </row>
    <row r="323" spans="1:1">
      <c r="A323" s="32">
        <v>305</v>
      </c>
    </row>
    <row r="324" spans="1:1">
      <c r="A324" s="32">
        <v>306</v>
      </c>
    </row>
    <row r="325" spans="1:1">
      <c r="A325" s="32">
        <v>307</v>
      </c>
    </row>
    <row r="326" spans="1:1">
      <c r="A326" s="32">
        <v>308</v>
      </c>
    </row>
    <row r="327" spans="1:1">
      <c r="A327" s="32">
        <v>309</v>
      </c>
    </row>
    <row r="328" spans="1:1">
      <c r="A328" s="32">
        <v>310</v>
      </c>
    </row>
    <row r="329" spans="1:1">
      <c r="A329" s="32">
        <v>311</v>
      </c>
    </row>
    <row r="330" spans="1:1">
      <c r="A330" s="32">
        <v>312</v>
      </c>
    </row>
    <row r="331" spans="1:1">
      <c r="A331" s="32">
        <v>313</v>
      </c>
    </row>
    <row r="332" spans="1:1">
      <c r="A332" s="32">
        <v>314</v>
      </c>
    </row>
    <row r="333" spans="1:1">
      <c r="A333" s="32">
        <v>315</v>
      </c>
    </row>
    <row r="334" spans="1:1">
      <c r="A334" s="32">
        <v>316</v>
      </c>
    </row>
    <row r="335" spans="1:1">
      <c r="A335" s="32">
        <v>317</v>
      </c>
    </row>
    <row r="336" spans="1:1">
      <c r="A336" s="32">
        <v>318</v>
      </c>
    </row>
    <row r="337" spans="1:1">
      <c r="A337" s="32">
        <v>319</v>
      </c>
    </row>
    <row r="338" spans="1:1">
      <c r="A338" s="32">
        <v>320</v>
      </c>
    </row>
    <row r="339" spans="1:1">
      <c r="A339" s="32">
        <v>321</v>
      </c>
    </row>
    <row r="340" spans="1:1">
      <c r="A340" s="32">
        <v>322</v>
      </c>
    </row>
    <row r="341" spans="1:1">
      <c r="A341" s="32">
        <v>323</v>
      </c>
    </row>
    <row r="342" spans="1:1">
      <c r="A342" s="32">
        <v>324</v>
      </c>
    </row>
    <row r="343" spans="1:1">
      <c r="A343" s="32">
        <v>325</v>
      </c>
    </row>
    <row r="344" spans="1:1">
      <c r="A344" s="32">
        <v>326</v>
      </c>
    </row>
    <row r="345" spans="1:1">
      <c r="A345" s="32">
        <v>327</v>
      </c>
    </row>
    <row r="346" spans="1:1">
      <c r="A346" s="32">
        <v>328</v>
      </c>
    </row>
    <row r="347" spans="1:1">
      <c r="A347" s="32">
        <v>329</v>
      </c>
    </row>
    <row r="348" spans="1:1">
      <c r="A348" s="32">
        <v>330</v>
      </c>
    </row>
    <row r="349" spans="1:1">
      <c r="A349" s="32">
        <v>331</v>
      </c>
    </row>
    <row r="350" spans="1:1">
      <c r="A350" s="32">
        <v>332</v>
      </c>
    </row>
    <row r="351" spans="1:1">
      <c r="A351" s="32">
        <v>333</v>
      </c>
    </row>
    <row r="352" spans="1:1">
      <c r="A352" s="32">
        <v>334</v>
      </c>
    </row>
    <row r="353" spans="1:1">
      <c r="A353" s="32">
        <v>335</v>
      </c>
    </row>
    <row r="354" spans="1:1">
      <c r="A354" s="32">
        <v>336</v>
      </c>
    </row>
    <row r="355" spans="1:1">
      <c r="A355" s="32">
        <v>337</v>
      </c>
    </row>
    <row r="356" spans="1:1">
      <c r="A356" s="32">
        <v>338</v>
      </c>
    </row>
    <row r="357" spans="1:1">
      <c r="A357" s="32">
        <v>339</v>
      </c>
    </row>
    <row r="358" spans="1:1">
      <c r="A358" s="32">
        <v>340</v>
      </c>
    </row>
    <row r="359" spans="1:1">
      <c r="A359" s="32">
        <v>341</v>
      </c>
    </row>
    <row r="360" spans="1:1">
      <c r="A360" s="32">
        <v>342</v>
      </c>
    </row>
    <row r="361" spans="1:1">
      <c r="A361" s="32">
        <v>343</v>
      </c>
    </row>
    <row r="362" spans="1:1">
      <c r="A362" s="32">
        <v>344</v>
      </c>
    </row>
    <row r="363" spans="1:1">
      <c r="A363" s="32">
        <v>345</v>
      </c>
    </row>
    <row r="364" spans="1:1">
      <c r="A364" s="32">
        <v>346</v>
      </c>
    </row>
    <row r="365" spans="1:1">
      <c r="A365" s="32">
        <v>347</v>
      </c>
    </row>
    <row r="366" spans="1:1">
      <c r="A366" s="32">
        <v>348</v>
      </c>
    </row>
    <row r="367" spans="1:1">
      <c r="A367" s="32">
        <v>349</v>
      </c>
    </row>
    <row r="368" spans="1:1">
      <c r="A368" s="32">
        <v>350</v>
      </c>
    </row>
    <row r="369" spans="1:1">
      <c r="A369" s="32">
        <v>351</v>
      </c>
    </row>
    <row r="370" spans="1:1">
      <c r="A370" s="32">
        <v>352</v>
      </c>
    </row>
    <row r="371" spans="1:1">
      <c r="A371" s="32">
        <v>353</v>
      </c>
    </row>
    <row r="372" spans="1:1">
      <c r="A372" s="32">
        <v>354</v>
      </c>
    </row>
    <row r="373" spans="1:1">
      <c r="A373" s="32">
        <v>355</v>
      </c>
    </row>
    <row r="374" spans="1:1">
      <c r="A374" s="32">
        <v>356</v>
      </c>
    </row>
    <row r="375" spans="1:1">
      <c r="A375" s="32">
        <v>357</v>
      </c>
    </row>
    <row r="376" spans="1:1">
      <c r="A376" s="32">
        <v>358</v>
      </c>
    </row>
    <row r="377" spans="1:1">
      <c r="A377" s="32">
        <v>359</v>
      </c>
    </row>
    <row r="378" spans="1:1">
      <c r="A378" s="32">
        <v>360</v>
      </c>
    </row>
    <row r="379" spans="1:1">
      <c r="A379" s="32">
        <v>361</v>
      </c>
    </row>
    <row r="380" spans="1:1">
      <c r="A380" s="32">
        <v>362</v>
      </c>
    </row>
    <row r="381" spans="1:1">
      <c r="A381" s="32">
        <v>363</v>
      </c>
    </row>
    <row r="382" spans="1:1">
      <c r="A382" s="32">
        <v>364</v>
      </c>
    </row>
    <row r="383" spans="1:1">
      <c r="A383" s="32">
        <v>365</v>
      </c>
    </row>
    <row r="384" spans="1:1">
      <c r="A384" s="32">
        <v>366</v>
      </c>
    </row>
    <row r="385" spans="1:1">
      <c r="A385" s="32">
        <v>367</v>
      </c>
    </row>
    <row r="386" spans="1:1">
      <c r="A386" s="32">
        <v>368</v>
      </c>
    </row>
    <row r="387" spans="1:1">
      <c r="A387" s="32">
        <v>369</v>
      </c>
    </row>
    <row r="388" spans="1:1">
      <c r="A388" s="32">
        <v>370</v>
      </c>
    </row>
    <row r="389" spans="1:1">
      <c r="A389" s="32">
        <v>371</v>
      </c>
    </row>
    <row r="390" spans="1:1">
      <c r="A390" s="32">
        <v>372</v>
      </c>
    </row>
    <row r="391" spans="1:1">
      <c r="A391" s="32">
        <v>373</v>
      </c>
    </row>
    <row r="392" spans="1:1">
      <c r="A392" s="32">
        <v>374</v>
      </c>
    </row>
    <row r="393" spans="1:1">
      <c r="A393" s="32">
        <v>375</v>
      </c>
    </row>
    <row r="394" spans="1:1">
      <c r="A394" s="32">
        <v>376</v>
      </c>
    </row>
    <row r="395" spans="1:1">
      <c r="A395" s="32">
        <v>377</v>
      </c>
    </row>
    <row r="396" spans="1:1">
      <c r="A396" s="32">
        <v>378</v>
      </c>
    </row>
    <row r="397" spans="1:1">
      <c r="A397" s="32">
        <v>379</v>
      </c>
    </row>
    <row r="398" spans="1:1">
      <c r="A398" s="32">
        <v>380</v>
      </c>
    </row>
    <row r="399" spans="1:1">
      <c r="A399" s="32">
        <v>381</v>
      </c>
    </row>
    <row r="400" spans="1:1">
      <c r="A400" s="32">
        <v>382</v>
      </c>
    </row>
    <row r="401" spans="1:1">
      <c r="A401" s="32">
        <v>383</v>
      </c>
    </row>
    <row r="402" spans="1:1">
      <c r="A402" s="32">
        <v>384</v>
      </c>
    </row>
    <row r="403" spans="1:1">
      <c r="A403" s="32">
        <v>385</v>
      </c>
    </row>
    <row r="404" spans="1:1">
      <c r="A404" s="32">
        <v>386</v>
      </c>
    </row>
    <row r="405" spans="1:1">
      <c r="A405" s="32">
        <v>387</v>
      </c>
    </row>
    <row r="406" spans="1:1">
      <c r="A406" s="32">
        <v>388</v>
      </c>
    </row>
    <row r="407" spans="1:1">
      <c r="A407" s="32">
        <v>389</v>
      </c>
    </row>
    <row r="408" spans="1:1">
      <c r="A408" s="32">
        <v>390</v>
      </c>
    </row>
    <row r="409" spans="1:1">
      <c r="A409" s="32">
        <v>391</v>
      </c>
    </row>
    <row r="410" spans="1:1">
      <c r="A410" s="32">
        <v>392</v>
      </c>
    </row>
    <row r="411" spans="1:1">
      <c r="A411" s="32">
        <v>393</v>
      </c>
    </row>
    <row r="412" spans="1:1">
      <c r="A412" s="32">
        <v>394</v>
      </c>
    </row>
    <row r="413" spans="1:1">
      <c r="A413" s="32">
        <v>395</v>
      </c>
    </row>
    <row r="414" spans="1:1">
      <c r="A414" s="32">
        <v>396</v>
      </c>
    </row>
    <row r="415" spans="1:1">
      <c r="A415" s="32">
        <v>397</v>
      </c>
    </row>
    <row r="416" spans="1:1">
      <c r="A416" s="32">
        <v>398</v>
      </c>
    </row>
    <row r="417" spans="1:1">
      <c r="A417" s="32">
        <v>399</v>
      </c>
    </row>
    <row r="418" spans="1:1">
      <c r="A418" s="32">
        <v>400</v>
      </c>
    </row>
    <row r="419" spans="1:1">
      <c r="A419" s="32">
        <v>401</v>
      </c>
    </row>
    <row r="420" spans="1:1">
      <c r="A420" s="32">
        <v>402</v>
      </c>
    </row>
    <row r="421" spans="1:1">
      <c r="A421" s="32">
        <v>403</v>
      </c>
    </row>
    <row r="422" spans="1:1">
      <c r="A422" s="32">
        <v>404</v>
      </c>
    </row>
    <row r="423" spans="1:1">
      <c r="A423" s="32">
        <v>405</v>
      </c>
    </row>
    <row r="424" spans="1:1">
      <c r="A424" s="32">
        <v>406</v>
      </c>
    </row>
    <row r="425" spans="1:1">
      <c r="A425" s="32">
        <v>407</v>
      </c>
    </row>
    <row r="426" spans="1:1">
      <c r="A426" s="32">
        <v>408</v>
      </c>
    </row>
    <row r="427" spans="1:1">
      <c r="A427" s="32">
        <v>409</v>
      </c>
    </row>
    <row r="428" spans="1:1">
      <c r="A428" s="32">
        <v>410</v>
      </c>
    </row>
    <row r="429" spans="1:1">
      <c r="A429" s="32">
        <v>411</v>
      </c>
    </row>
    <row r="430" spans="1:1">
      <c r="A430" s="32">
        <v>412</v>
      </c>
    </row>
    <row r="431" spans="1:1">
      <c r="A431" s="32">
        <v>413</v>
      </c>
    </row>
    <row r="432" spans="1:1">
      <c r="A432" s="32">
        <v>414</v>
      </c>
    </row>
    <row r="433" spans="1:1">
      <c r="A433" s="32">
        <v>415</v>
      </c>
    </row>
    <row r="434" spans="1:1">
      <c r="A434" s="32">
        <v>416</v>
      </c>
    </row>
    <row r="435" spans="1:1">
      <c r="A435" s="32">
        <v>417</v>
      </c>
    </row>
    <row r="436" spans="1:1">
      <c r="A436" s="32">
        <v>418</v>
      </c>
    </row>
    <row r="437" spans="1:1">
      <c r="A437" s="32">
        <v>419</v>
      </c>
    </row>
    <row r="438" spans="1:1">
      <c r="A438" s="32">
        <v>420</v>
      </c>
    </row>
    <row r="439" spans="1:1">
      <c r="A439" s="32">
        <v>421</v>
      </c>
    </row>
    <row r="440" spans="1:1">
      <c r="A440" s="32">
        <v>422</v>
      </c>
    </row>
    <row r="441" spans="1:1">
      <c r="A441" s="32">
        <v>423</v>
      </c>
    </row>
    <row r="442" spans="1:1">
      <c r="A442" s="32">
        <v>424</v>
      </c>
    </row>
    <row r="443" spans="1:1">
      <c r="A443" s="32">
        <v>425</v>
      </c>
    </row>
    <row r="444" spans="1:1">
      <c r="A444" s="32">
        <v>426</v>
      </c>
    </row>
    <row r="445" spans="1:1">
      <c r="A445" s="32">
        <v>427</v>
      </c>
    </row>
    <row r="446" spans="1:1">
      <c r="A446" s="32">
        <v>428</v>
      </c>
    </row>
    <row r="447" spans="1:1">
      <c r="A447" s="32">
        <v>429</v>
      </c>
    </row>
    <row r="448" spans="1:1">
      <c r="A448" s="32">
        <v>430</v>
      </c>
    </row>
    <row r="449" spans="1:1">
      <c r="A449" s="32">
        <v>431</v>
      </c>
    </row>
    <row r="450" spans="1:1">
      <c r="A450" s="32">
        <v>432</v>
      </c>
    </row>
    <row r="451" spans="1:1">
      <c r="A451" s="32">
        <v>433</v>
      </c>
    </row>
    <row r="452" spans="1:1">
      <c r="A452" s="32">
        <v>434</v>
      </c>
    </row>
    <row r="453" spans="1:1">
      <c r="A453" s="32">
        <v>435</v>
      </c>
    </row>
    <row r="454" spans="1:1">
      <c r="A454" s="32">
        <v>436</v>
      </c>
    </row>
    <row r="455" spans="1:1">
      <c r="A455" s="32">
        <v>437</v>
      </c>
    </row>
    <row r="456" spans="1:1">
      <c r="A456" s="32">
        <v>438</v>
      </c>
    </row>
    <row r="457" spans="1:1">
      <c r="A457" s="32">
        <v>439</v>
      </c>
    </row>
    <row r="458" spans="1:1">
      <c r="A458" s="32">
        <v>440</v>
      </c>
    </row>
    <row r="459" spans="1:1">
      <c r="A459" s="32">
        <v>441</v>
      </c>
    </row>
    <row r="460" spans="1:1">
      <c r="A460" s="32">
        <v>442</v>
      </c>
    </row>
    <row r="461" spans="1:1">
      <c r="A461" s="32">
        <v>443</v>
      </c>
    </row>
    <row r="462" spans="1:1">
      <c r="A462" s="32">
        <v>444</v>
      </c>
    </row>
    <row r="463" spans="1:1">
      <c r="A463" s="32">
        <v>445</v>
      </c>
    </row>
    <row r="464" spans="1:1">
      <c r="A464" s="32">
        <v>446</v>
      </c>
    </row>
    <row r="465" spans="1:1">
      <c r="A465" s="32">
        <v>447</v>
      </c>
    </row>
    <row r="466" spans="1:1">
      <c r="A466" s="32">
        <v>448</v>
      </c>
    </row>
    <row r="467" spans="1:1">
      <c r="A467" s="32">
        <v>449</v>
      </c>
    </row>
    <row r="468" spans="1:1">
      <c r="A468" s="32">
        <v>450</v>
      </c>
    </row>
    <row r="469" spans="1:1">
      <c r="A469" s="32">
        <v>451</v>
      </c>
    </row>
    <row r="470" spans="1:1">
      <c r="A470" s="32">
        <v>452</v>
      </c>
    </row>
    <row r="471" spans="1:1">
      <c r="A471" s="32">
        <v>453</v>
      </c>
    </row>
    <row r="472" spans="1:1">
      <c r="A472" s="32">
        <v>454</v>
      </c>
    </row>
    <row r="473" spans="1:1">
      <c r="A473" s="32">
        <v>455</v>
      </c>
    </row>
    <row r="474" spans="1:1">
      <c r="A474" s="32">
        <v>456</v>
      </c>
    </row>
    <row r="475" spans="1:1">
      <c r="A475" s="32">
        <v>457</v>
      </c>
    </row>
    <row r="476" spans="1:1">
      <c r="A476" s="32">
        <v>458</v>
      </c>
    </row>
    <row r="477" spans="1:1">
      <c r="A477" s="32">
        <v>459</v>
      </c>
    </row>
    <row r="478" spans="1:1">
      <c r="A478" s="32">
        <v>460</v>
      </c>
    </row>
    <row r="479" spans="1:1">
      <c r="A479" s="32">
        <v>461</v>
      </c>
    </row>
    <row r="480" spans="1:1">
      <c r="A480" s="32">
        <v>462</v>
      </c>
    </row>
    <row r="481" spans="1:1">
      <c r="A481" s="32">
        <v>463</v>
      </c>
    </row>
    <row r="482" spans="1:1">
      <c r="A482" s="32">
        <v>464</v>
      </c>
    </row>
    <row r="483" spans="1:1">
      <c r="A483" s="32">
        <v>465</v>
      </c>
    </row>
    <row r="484" spans="1:1">
      <c r="A484" s="32">
        <v>466</v>
      </c>
    </row>
    <row r="485" spans="1:1">
      <c r="A485" s="32">
        <v>467</v>
      </c>
    </row>
    <row r="486" spans="1:1">
      <c r="A486" s="32">
        <v>468</v>
      </c>
    </row>
    <row r="487" spans="1:1">
      <c r="A487" s="32">
        <v>469</v>
      </c>
    </row>
    <row r="488" spans="1:1">
      <c r="A488" s="32">
        <v>470</v>
      </c>
    </row>
    <row r="489" spans="1:1">
      <c r="A489" s="32">
        <v>471</v>
      </c>
    </row>
    <row r="490" spans="1:1">
      <c r="A490" s="32">
        <v>472</v>
      </c>
    </row>
    <row r="491" spans="1:1">
      <c r="A491" s="32">
        <v>473</v>
      </c>
    </row>
    <row r="492" spans="1:1">
      <c r="A492" s="32">
        <v>474</v>
      </c>
    </row>
    <row r="493" spans="1:1">
      <c r="A493" s="32">
        <v>475</v>
      </c>
    </row>
    <row r="494" spans="1:1">
      <c r="A494" s="32">
        <v>476</v>
      </c>
    </row>
    <row r="495" spans="1:1">
      <c r="A495" s="32">
        <v>477</v>
      </c>
    </row>
    <row r="496" spans="1:1">
      <c r="A496" s="32">
        <v>478</v>
      </c>
    </row>
    <row r="497" spans="1:1">
      <c r="A497" s="32">
        <v>479</v>
      </c>
    </row>
    <row r="498" spans="1:1">
      <c r="A498" s="32">
        <v>480</v>
      </c>
    </row>
    <row r="499" spans="1:1">
      <c r="A499" s="32">
        <v>481</v>
      </c>
    </row>
    <row r="500" spans="1:1">
      <c r="A500" s="32">
        <v>482</v>
      </c>
    </row>
    <row r="501" spans="1:1">
      <c r="A501" s="32">
        <v>483</v>
      </c>
    </row>
    <row r="502" spans="1:1">
      <c r="A502" s="32">
        <v>484</v>
      </c>
    </row>
    <row r="503" spans="1:1">
      <c r="A503" s="32">
        <v>485</v>
      </c>
    </row>
    <row r="504" spans="1:1">
      <c r="A504" s="32">
        <v>486</v>
      </c>
    </row>
    <row r="505" spans="1:1">
      <c r="A505" s="32">
        <v>487</v>
      </c>
    </row>
    <row r="506" spans="1:1">
      <c r="A506" s="32">
        <v>488</v>
      </c>
    </row>
    <row r="507" spans="1:1">
      <c r="A507" s="32">
        <v>489</v>
      </c>
    </row>
    <row r="508" spans="1:1">
      <c r="A508" s="32">
        <v>490</v>
      </c>
    </row>
    <row r="509" spans="1:1">
      <c r="A509" s="32">
        <v>491</v>
      </c>
    </row>
    <row r="510" spans="1:1">
      <c r="A510" s="32">
        <v>492</v>
      </c>
    </row>
    <row r="511" spans="1:1">
      <c r="A511" s="32">
        <v>493</v>
      </c>
    </row>
    <row r="512" spans="1:1">
      <c r="A512" s="32">
        <v>494</v>
      </c>
    </row>
    <row r="513" spans="1:1">
      <c r="A513" s="32">
        <v>495</v>
      </c>
    </row>
    <row r="514" spans="1:1">
      <c r="A514" s="32">
        <v>496</v>
      </c>
    </row>
    <row r="515" spans="1:1">
      <c r="A515" s="32">
        <v>497</v>
      </c>
    </row>
    <row r="516" spans="1:1">
      <c r="A516" s="32">
        <v>498</v>
      </c>
    </row>
    <row r="517" spans="1:1">
      <c r="A517" s="32">
        <v>499</v>
      </c>
    </row>
    <row r="518" spans="1:1">
      <c r="A518" s="32">
        <v>500</v>
      </c>
    </row>
    <row r="519" spans="1:1">
      <c r="A519" s="32">
        <v>501</v>
      </c>
    </row>
    <row r="520" spans="1:1">
      <c r="A520" s="32">
        <v>502</v>
      </c>
    </row>
    <row r="521" spans="1:1">
      <c r="A521" s="32">
        <v>503</v>
      </c>
    </row>
    <row r="522" spans="1:1">
      <c r="A522" s="32">
        <v>504</v>
      </c>
    </row>
    <row r="523" spans="1:1">
      <c r="A523" s="32">
        <v>505</v>
      </c>
    </row>
    <row r="524" spans="1:1">
      <c r="A524" s="32">
        <v>506</v>
      </c>
    </row>
    <row r="525" spans="1:1">
      <c r="A525" s="32">
        <v>507</v>
      </c>
    </row>
    <row r="526" spans="1:1">
      <c r="A526" s="32">
        <v>508</v>
      </c>
    </row>
    <row r="527" spans="1:1">
      <c r="A527" s="32">
        <v>509</v>
      </c>
    </row>
    <row r="528" spans="1:1">
      <c r="A528" s="32">
        <v>510</v>
      </c>
    </row>
    <row r="529" spans="1:1">
      <c r="A529" s="32">
        <v>511</v>
      </c>
    </row>
    <row r="530" spans="1:1">
      <c r="A530" s="32">
        <v>512</v>
      </c>
    </row>
    <row r="531" spans="1:1">
      <c r="A531" s="32">
        <v>513</v>
      </c>
    </row>
    <row r="532" spans="1:1">
      <c r="A532" s="32">
        <v>514</v>
      </c>
    </row>
    <row r="533" spans="1:1">
      <c r="A533" s="32">
        <v>515</v>
      </c>
    </row>
    <row r="534" spans="1:1">
      <c r="A534" s="32">
        <v>516</v>
      </c>
    </row>
    <row r="535" spans="1:1">
      <c r="A535" s="32">
        <v>517</v>
      </c>
    </row>
    <row r="536" spans="1:1">
      <c r="A536" s="32">
        <v>518</v>
      </c>
    </row>
    <row r="537" spans="1:1">
      <c r="A537" s="32">
        <v>519</v>
      </c>
    </row>
    <row r="538" spans="1:1">
      <c r="A538" s="32">
        <v>520</v>
      </c>
    </row>
    <row r="539" spans="1:1">
      <c r="A539" s="32">
        <v>521</v>
      </c>
    </row>
    <row r="540" spans="1:1">
      <c r="A540" s="32">
        <v>522</v>
      </c>
    </row>
    <row r="541" spans="1:1">
      <c r="A541" s="32">
        <v>523</v>
      </c>
    </row>
    <row r="542" spans="1:1">
      <c r="A542" s="32">
        <v>524</v>
      </c>
    </row>
    <row r="543" spans="1:1">
      <c r="A543" s="32">
        <v>525</v>
      </c>
    </row>
    <row r="544" spans="1:1">
      <c r="A544" s="32">
        <v>526</v>
      </c>
    </row>
    <row r="545" spans="1:1">
      <c r="A545" s="32">
        <v>527</v>
      </c>
    </row>
    <row r="546" spans="1:1">
      <c r="A546" s="32">
        <v>528</v>
      </c>
    </row>
    <row r="547" spans="1:1">
      <c r="A547" s="32">
        <v>529</v>
      </c>
    </row>
    <row r="548" spans="1:1">
      <c r="A548" s="32">
        <v>530</v>
      </c>
    </row>
    <row r="549" spans="1:1">
      <c r="A549" s="32">
        <v>531</v>
      </c>
    </row>
    <row r="550" spans="1:1">
      <c r="A550" s="32">
        <v>532</v>
      </c>
    </row>
    <row r="551" spans="1:1">
      <c r="A551" s="32">
        <v>533</v>
      </c>
    </row>
    <row r="552" spans="1:1">
      <c r="A552" s="32">
        <v>534</v>
      </c>
    </row>
    <row r="553" spans="1:1">
      <c r="A553" s="32">
        <v>535</v>
      </c>
    </row>
    <row r="554" spans="1:1">
      <c r="A554" s="32">
        <v>536</v>
      </c>
    </row>
    <row r="555" spans="1:1">
      <c r="A555" s="32">
        <v>537</v>
      </c>
    </row>
    <row r="556" spans="1:1">
      <c r="A556" s="32">
        <v>538</v>
      </c>
    </row>
    <row r="557" spans="1:1">
      <c r="A557" s="32">
        <v>539</v>
      </c>
    </row>
    <row r="558" spans="1:1">
      <c r="A558" s="32">
        <v>540</v>
      </c>
    </row>
    <row r="559" spans="1:1">
      <c r="A559" s="32">
        <v>541</v>
      </c>
    </row>
    <row r="560" spans="1:1">
      <c r="A560" s="32">
        <v>542</v>
      </c>
    </row>
    <row r="561" spans="1:1">
      <c r="A561" s="32">
        <v>543</v>
      </c>
    </row>
    <row r="562" spans="1:1">
      <c r="A562" s="32">
        <v>544</v>
      </c>
    </row>
    <row r="563" spans="1:1">
      <c r="A563" s="32">
        <v>545</v>
      </c>
    </row>
    <row r="564" spans="1:1">
      <c r="A564" s="32">
        <v>546</v>
      </c>
    </row>
    <row r="565" spans="1:1">
      <c r="A565" s="32">
        <v>547</v>
      </c>
    </row>
    <row r="566" spans="1:1">
      <c r="A566" s="32">
        <v>548</v>
      </c>
    </row>
    <row r="567" spans="1:1">
      <c r="A567" s="32">
        <v>549</v>
      </c>
    </row>
    <row r="568" spans="1:1">
      <c r="A568" s="32">
        <v>550</v>
      </c>
    </row>
    <row r="569" spans="1:1">
      <c r="A569" s="32">
        <v>551</v>
      </c>
    </row>
    <row r="570" spans="1:1">
      <c r="A570" s="32">
        <v>552</v>
      </c>
    </row>
    <row r="571" spans="1:1">
      <c r="A571" s="32">
        <v>553</v>
      </c>
    </row>
    <row r="572" spans="1:1">
      <c r="A572" s="32">
        <v>554</v>
      </c>
    </row>
    <row r="573" spans="1:1">
      <c r="A573" s="32">
        <v>555</v>
      </c>
    </row>
    <row r="574" spans="1:1">
      <c r="A574" s="32">
        <v>556</v>
      </c>
    </row>
    <row r="575" spans="1:1">
      <c r="A575" s="32">
        <v>557</v>
      </c>
    </row>
    <row r="576" spans="1:1">
      <c r="A576" s="32">
        <v>558</v>
      </c>
    </row>
    <row r="577" spans="1:1">
      <c r="A577" s="32">
        <v>559</v>
      </c>
    </row>
    <row r="578" spans="1:1">
      <c r="A578" s="32">
        <v>560</v>
      </c>
    </row>
    <row r="579" spans="1:1">
      <c r="A579" s="32">
        <v>561</v>
      </c>
    </row>
    <row r="580" spans="1:1">
      <c r="A580" s="32">
        <v>562</v>
      </c>
    </row>
    <row r="581" spans="1:1">
      <c r="A581" s="32">
        <v>563</v>
      </c>
    </row>
    <row r="582" spans="1:1">
      <c r="A582" s="32">
        <v>564</v>
      </c>
    </row>
    <row r="583" spans="1:1">
      <c r="A583" s="32">
        <v>565</v>
      </c>
    </row>
    <row r="584" spans="1:1">
      <c r="A584" s="32">
        <v>566</v>
      </c>
    </row>
    <row r="585" spans="1:1">
      <c r="A585" s="32">
        <v>567</v>
      </c>
    </row>
    <row r="586" spans="1:1">
      <c r="A586" s="32">
        <v>568</v>
      </c>
    </row>
    <row r="587" spans="1:1">
      <c r="A587" s="32">
        <v>569</v>
      </c>
    </row>
    <row r="588" spans="1:1">
      <c r="A588" s="32">
        <v>570</v>
      </c>
    </row>
    <row r="589" spans="1:1">
      <c r="A589" s="32">
        <v>571</v>
      </c>
    </row>
    <row r="590" spans="1:1">
      <c r="A590" s="32">
        <v>572</v>
      </c>
    </row>
    <row r="591" spans="1:1">
      <c r="A591" s="32">
        <v>573</v>
      </c>
    </row>
    <row r="592" spans="1:1">
      <c r="A592" s="32">
        <v>574</v>
      </c>
    </row>
    <row r="593" spans="1:1">
      <c r="A593" s="32">
        <v>575</v>
      </c>
    </row>
    <row r="594" spans="1:1">
      <c r="A594" s="32">
        <v>576</v>
      </c>
    </row>
    <row r="595" spans="1:1">
      <c r="A595" s="32">
        <v>577</v>
      </c>
    </row>
    <row r="596" spans="1:1">
      <c r="A596" s="32">
        <v>578</v>
      </c>
    </row>
    <row r="597" spans="1:1">
      <c r="A597" s="32">
        <v>579</v>
      </c>
    </row>
    <row r="598" spans="1:1">
      <c r="A598" s="32">
        <v>580</v>
      </c>
    </row>
    <row r="599" spans="1:1">
      <c r="A599" s="32">
        <v>581</v>
      </c>
    </row>
    <row r="600" spans="1:1">
      <c r="A600" s="32">
        <v>582</v>
      </c>
    </row>
    <row r="601" spans="1:1">
      <c r="A601" s="32">
        <v>583</v>
      </c>
    </row>
    <row r="602" spans="1:1">
      <c r="A602" s="32">
        <v>584</v>
      </c>
    </row>
    <row r="603" spans="1:1">
      <c r="A603" s="32">
        <v>585</v>
      </c>
    </row>
    <row r="604" spans="1:1">
      <c r="A604" s="32">
        <v>586</v>
      </c>
    </row>
    <row r="605" spans="1:1">
      <c r="A605" s="32">
        <v>587</v>
      </c>
    </row>
    <row r="606" spans="1:1">
      <c r="A606" s="32">
        <v>588</v>
      </c>
    </row>
    <row r="607" spans="1:1">
      <c r="A607" s="32">
        <v>589</v>
      </c>
    </row>
    <row r="608" spans="1:1">
      <c r="A608" s="32">
        <v>590</v>
      </c>
    </row>
    <row r="609" spans="1:1">
      <c r="A609" s="32">
        <v>591</v>
      </c>
    </row>
    <row r="610" spans="1:1">
      <c r="A610" s="32">
        <v>592</v>
      </c>
    </row>
    <row r="611" spans="1:1">
      <c r="A611" s="32">
        <v>593</v>
      </c>
    </row>
    <row r="612" spans="1:1">
      <c r="A612" s="32">
        <v>594</v>
      </c>
    </row>
    <row r="613" spans="1:1">
      <c r="A613" s="32">
        <v>595</v>
      </c>
    </row>
    <row r="614" spans="1:1">
      <c r="A614" s="32">
        <v>596</v>
      </c>
    </row>
    <row r="615" spans="1:1">
      <c r="A615" s="32">
        <v>597</v>
      </c>
    </row>
    <row r="616" spans="1:1">
      <c r="A616" s="32">
        <v>598</v>
      </c>
    </row>
    <row r="617" spans="1:1">
      <c r="A617" s="32">
        <v>599</v>
      </c>
    </row>
    <row r="618" spans="1:1">
      <c r="A618" s="32">
        <v>600</v>
      </c>
    </row>
    <row r="619" spans="1:1">
      <c r="A619" s="32">
        <v>601</v>
      </c>
    </row>
    <row r="620" spans="1:1">
      <c r="A620" s="32">
        <v>602</v>
      </c>
    </row>
    <row r="621" spans="1:1">
      <c r="A621" s="32">
        <v>603</v>
      </c>
    </row>
    <row r="622" spans="1:1">
      <c r="A622" s="32">
        <v>604</v>
      </c>
    </row>
    <row r="623" spans="1:1">
      <c r="A623" s="32">
        <v>605</v>
      </c>
    </row>
    <row r="624" spans="1:1">
      <c r="A624" s="32">
        <v>606</v>
      </c>
    </row>
    <row r="625" spans="1:1">
      <c r="A625" s="32">
        <v>607</v>
      </c>
    </row>
    <row r="626" spans="1:1">
      <c r="A626" s="32">
        <v>608</v>
      </c>
    </row>
    <row r="627" spans="1:1">
      <c r="A627" s="32">
        <v>609</v>
      </c>
    </row>
    <row r="628" spans="1:1">
      <c r="A628" s="32">
        <v>610</v>
      </c>
    </row>
    <row r="629" spans="1:1">
      <c r="A629" s="32">
        <v>611</v>
      </c>
    </row>
    <row r="630" spans="1:1">
      <c r="A630" s="32">
        <v>612</v>
      </c>
    </row>
    <row r="631" spans="1:1">
      <c r="A631" s="32">
        <v>613</v>
      </c>
    </row>
    <row r="632" spans="1:1">
      <c r="A632" s="32">
        <v>614</v>
      </c>
    </row>
    <row r="633" spans="1:1">
      <c r="A633" s="32">
        <v>615</v>
      </c>
    </row>
    <row r="634" spans="1:1">
      <c r="A634" s="32">
        <v>616</v>
      </c>
    </row>
    <row r="635" spans="1:1">
      <c r="A635" s="32">
        <v>617</v>
      </c>
    </row>
    <row r="636" spans="1:1">
      <c r="A636" s="32">
        <v>618</v>
      </c>
    </row>
    <row r="637" spans="1:1">
      <c r="A637" s="32">
        <v>619</v>
      </c>
    </row>
    <row r="638" spans="1:1">
      <c r="A638" s="32">
        <v>620</v>
      </c>
    </row>
    <row r="639" spans="1:1">
      <c r="A639" s="32">
        <v>621</v>
      </c>
    </row>
    <row r="640" spans="1:1">
      <c r="A640" s="32">
        <v>622</v>
      </c>
    </row>
    <row r="641" spans="1:1">
      <c r="A641" s="32">
        <v>623</v>
      </c>
    </row>
    <row r="642" spans="1:1">
      <c r="A642" s="32">
        <v>624</v>
      </c>
    </row>
    <row r="643" spans="1:1">
      <c r="A643" s="32">
        <v>625</v>
      </c>
    </row>
    <row r="644" spans="1:1">
      <c r="A644" s="32">
        <v>626</v>
      </c>
    </row>
    <row r="645" spans="1:1">
      <c r="A645" s="32">
        <v>627</v>
      </c>
    </row>
    <row r="646" spans="1:1">
      <c r="A646" s="32">
        <v>628</v>
      </c>
    </row>
    <row r="647" spans="1:1">
      <c r="A647" s="32">
        <v>629</v>
      </c>
    </row>
    <row r="648" spans="1:1">
      <c r="A648" s="32">
        <v>630</v>
      </c>
    </row>
    <row r="649" spans="1:1">
      <c r="A649" s="32">
        <v>631</v>
      </c>
    </row>
    <row r="650" spans="1:1">
      <c r="A650" s="32">
        <v>632</v>
      </c>
    </row>
    <row r="651" spans="1:1">
      <c r="A651" s="32">
        <v>633</v>
      </c>
    </row>
    <row r="652" spans="1:1">
      <c r="A652" s="32">
        <v>634</v>
      </c>
    </row>
    <row r="653" spans="1:1">
      <c r="A653" s="32">
        <v>635</v>
      </c>
    </row>
    <row r="654" spans="1:1">
      <c r="A654" s="32">
        <v>636</v>
      </c>
    </row>
    <row r="655" spans="1:1">
      <c r="A655" s="32">
        <v>637</v>
      </c>
    </row>
    <row r="656" spans="1:1">
      <c r="A656" s="32">
        <v>638</v>
      </c>
    </row>
    <row r="657" spans="1:1">
      <c r="A657" s="32">
        <v>639</v>
      </c>
    </row>
    <row r="658" spans="1:1">
      <c r="A658" s="32">
        <v>640</v>
      </c>
    </row>
    <row r="659" spans="1:1">
      <c r="A659" s="32">
        <v>641</v>
      </c>
    </row>
    <row r="660" spans="1:1">
      <c r="A660" s="32">
        <v>642</v>
      </c>
    </row>
    <row r="661" spans="1:1">
      <c r="A661" s="32">
        <v>643</v>
      </c>
    </row>
    <row r="662" spans="1:1">
      <c r="A662" s="32">
        <v>644</v>
      </c>
    </row>
    <row r="663" spans="1:1">
      <c r="A663" s="32">
        <v>645</v>
      </c>
    </row>
    <row r="664" spans="1:1">
      <c r="A664" s="32">
        <v>646</v>
      </c>
    </row>
    <row r="665" spans="1:1">
      <c r="A665" s="32">
        <v>647</v>
      </c>
    </row>
    <row r="666" spans="1:1">
      <c r="A666" s="32">
        <v>648</v>
      </c>
    </row>
    <row r="667" spans="1:1">
      <c r="A667" s="32">
        <v>649</v>
      </c>
    </row>
    <row r="668" spans="1:1">
      <c r="A668" s="32">
        <v>650</v>
      </c>
    </row>
    <row r="669" spans="1:1">
      <c r="A669" s="32">
        <v>651</v>
      </c>
    </row>
    <row r="670" spans="1:1">
      <c r="A670" s="32">
        <v>652</v>
      </c>
    </row>
    <row r="671" spans="1:1">
      <c r="A671" s="32">
        <v>653</v>
      </c>
    </row>
    <row r="672" spans="1:1">
      <c r="A672" s="32">
        <v>654</v>
      </c>
    </row>
    <row r="673" spans="1:1">
      <c r="A673" s="32">
        <v>655</v>
      </c>
    </row>
    <row r="674" spans="1:1">
      <c r="A674" s="32">
        <v>656</v>
      </c>
    </row>
    <row r="675" spans="1:1">
      <c r="A675" s="32">
        <v>657</v>
      </c>
    </row>
    <row r="676" spans="1:1">
      <c r="A676" s="32">
        <v>658</v>
      </c>
    </row>
    <row r="677" spans="1:1">
      <c r="A677" s="32">
        <v>659</v>
      </c>
    </row>
    <row r="678" spans="1:1">
      <c r="A678" s="32">
        <v>660</v>
      </c>
    </row>
    <row r="679" spans="1:1">
      <c r="A679" s="32">
        <v>661</v>
      </c>
    </row>
    <row r="680" spans="1:1">
      <c r="A680" s="32">
        <v>662</v>
      </c>
    </row>
    <row r="681" spans="1:1">
      <c r="A681" s="32">
        <v>663</v>
      </c>
    </row>
    <row r="682" spans="1:1">
      <c r="A682" s="32">
        <v>664</v>
      </c>
    </row>
    <row r="683" spans="1:1">
      <c r="A683" s="32">
        <v>665</v>
      </c>
    </row>
    <row r="684" spans="1:1">
      <c r="A684" s="32">
        <v>666</v>
      </c>
    </row>
    <row r="685" spans="1:1">
      <c r="A685" s="32">
        <v>667</v>
      </c>
    </row>
    <row r="686" spans="1:1">
      <c r="A686" s="32">
        <v>668</v>
      </c>
    </row>
    <row r="687" spans="1:1">
      <c r="A687" s="32">
        <v>669</v>
      </c>
    </row>
    <row r="688" spans="1:1">
      <c r="A688" s="32">
        <v>670</v>
      </c>
    </row>
    <row r="689" spans="1:1">
      <c r="A689" s="32">
        <v>671</v>
      </c>
    </row>
    <row r="690" spans="1:1">
      <c r="A690" s="32">
        <v>672</v>
      </c>
    </row>
    <row r="691" spans="1:1">
      <c r="A691" s="32">
        <v>673</v>
      </c>
    </row>
    <row r="692" spans="1:1">
      <c r="A692" s="32">
        <v>674</v>
      </c>
    </row>
    <row r="693" spans="1:1">
      <c r="A693" s="32">
        <v>675</v>
      </c>
    </row>
    <row r="694" spans="1:1">
      <c r="A694" s="32">
        <v>676</v>
      </c>
    </row>
    <row r="695" spans="1:1">
      <c r="A695" s="32">
        <v>677</v>
      </c>
    </row>
    <row r="696" spans="1:1">
      <c r="A696" s="32">
        <v>678</v>
      </c>
    </row>
    <row r="697" spans="1:1">
      <c r="A697" s="32">
        <v>679</v>
      </c>
    </row>
    <row r="698" spans="1:1">
      <c r="A698" s="32">
        <v>680</v>
      </c>
    </row>
    <row r="699" spans="1:1">
      <c r="A699" s="32">
        <v>681</v>
      </c>
    </row>
    <row r="700" spans="1:1">
      <c r="A700" s="32">
        <v>682</v>
      </c>
    </row>
    <row r="701" spans="1:1">
      <c r="A701" s="32">
        <v>683</v>
      </c>
    </row>
    <row r="702" spans="1:1">
      <c r="A702" s="32">
        <v>684</v>
      </c>
    </row>
    <row r="703" spans="1:1">
      <c r="A703" s="32">
        <v>685</v>
      </c>
    </row>
    <row r="704" spans="1:1">
      <c r="A704" s="32">
        <v>686</v>
      </c>
    </row>
    <row r="705" spans="1:1">
      <c r="A705" s="32">
        <v>687</v>
      </c>
    </row>
    <row r="706" spans="1:1">
      <c r="A706" s="32">
        <v>688</v>
      </c>
    </row>
    <row r="707" spans="1:1">
      <c r="A707" s="32">
        <v>689</v>
      </c>
    </row>
    <row r="708" spans="1:1">
      <c r="A708" s="32">
        <v>690</v>
      </c>
    </row>
    <row r="709" spans="1:1">
      <c r="A709" s="32">
        <v>691</v>
      </c>
    </row>
    <row r="710" spans="1:1">
      <c r="A710" s="32">
        <v>692</v>
      </c>
    </row>
    <row r="711" spans="1:1">
      <c r="A711" s="32">
        <v>693</v>
      </c>
    </row>
    <row r="712" spans="1:1">
      <c r="A712" s="32">
        <v>694</v>
      </c>
    </row>
    <row r="713" spans="1:1">
      <c r="A713" s="32">
        <v>695</v>
      </c>
    </row>
    <row r="714" spans="1:1">
      <c r="A714" s="32">
        <v>696</v>
      </c>
    </row>
    <row r="715" spans="1:1">
      <c r="A715" s="32">
        <v>697</v>
      </c>
    </row>
    <row r="716" spans="1:1">
      <c r="A716" s="32">
        <v>698</v>
      </c>
    </row>
    <row r="717" spans="1:1">
      <c r="A717" s="32">
        <v>699</v>
      </c>
    </row>
    <row r="718" spans="1:1">
      <c r="A718" s="32">
        <v>700</v>
      </c>
    </row>
    <row r="719" spans="1:1">
      <c r="A719" s="32">
        <v>701</v>
      </c>
    </row>
    <row r="720" spans="1:1">
      <c r="A720" s="32">
        <v>702</v>
      </c>
    </row>
    <row r="721" spans="1:1">
      <c r="A721" s="32">
        <v>703</v>
      </c>
    </row>
    <row r="722" spans="1:1">
      <c r="A722" s="32">
        <v>704</v>
      </c>
    </row>
    <row r="723" spans="1:1">
      <c r="A723" s="32">
        <v>705</v>
      </c>
    </row>
    <row r="724" spans="1:1">
      <c r="A724" s="32">
        <v>706</v>
      </c>
    </row>
    <row r="725" spans="1:1">
      <c r="A725" s="32">
        <v>707</v>
      </c>
    </row>
    <row r="726" spans="1:1">
      <c r="A726" s="32">
        <v>708</v>
      </c>
    </row>
    <row r="727" spans="1:1">
      <c r="A727" s="32">
        <v>709</v>
      </c>
    </row>
    <row r="728" spans="1:1">
      <c r="A728" s="32">
        <v>710</v>
      </c>
    </row>
    <row r="729" spans="1:1">
      <c r="A729" s="32">
        <v>711</v>
      </c>
    </row>
    <row r="730" spans="1:1">
      <c r="A730" s="32">
        <v>712</v>
      </c>
    </row>
    <row r="731" spans="1:1">
      <c r="A731" s="32">
        <v>713</v>
      </c>
    </row>
    <row r="732" spans="1:1">
      <c r="A732" s="32">
        <v>714</v>
      </c>
    </row>
    <row r="733" spans="1:1">
      <c r="A733" s="32">
        <v>715</v>
      </c>
    </row>
    <row r="734" spans="1:1">
      <c r="A734" s="32">
        <v>716</v>
      </c>
    </row>
    <row r="735" spans="1:1">
      <c r="A735" s="32">
        <v>717</v>
      </c>
    </row>
    <row r="736" spans="1:1">
      <c r="A736" s="32">
        <v>718</v>
      </c>
    </row>
    <row r="737" spans="1:1">
      <c r="A737" s="32">
        <v>719</v>
      </c>
    </row>
    <row r="738" spans="1:1">
      <c r="A738" s="32">
        <v>720</v>
      </c>
    </row>
    <row r="739" spans="1:1">
      <c r="A739" s="32">
        <v>721</v>
      </c>
    </row>
    <row r="740" spans="1:1">
      <c r="A740" s="32">
        <v>722</v>
      </c>
    </row>
    <row r="741" spans="1:1">
      <c r="A741" s="32">
        <v>723</v>
      </c>
    </row>
    <row r="742" spans="1:1">
      <c r="A742" s="32">
        <v>724</v>
      </c>
    </row>
    <row r="743" spans="1:1">
      <c r="A743" s="32">
        <v>725</v>
      </c>
    </row>
    <row r="744" spans="1:1">
      <c r="A744" s="32">
        <v>726</v>
      </c>
    </row>
    <row r="745" spans="1:1">
      <c r="A745" s="32">
        <v>727</v>
      </c>
    </row>
    <row r="746" spans="1:1">
      <c r="A746" s="32">
        <v>728</v>
      </c>
    </row>
    <row r="747" spans="1:1">
      <c r="A747" s="32">
        <v>729</v>
      </c>
    </row>
    <row r="748" spans="1:1">
      <c r="A748" s="32">
        <v>730</v>
      </c>
    </row>
    <row r="749" spans="1:1">
      <c r="A749" s="32">
        <v>731</v>
      </c>
    </row>
    <row r="750" spans="1:1">
      <c r="A750" s="32">
        <v>732</v>
      </c>
    </row>
    <row r="751" spans="1:1">
      <c r="A751" s="32">
        <v>733</v>
      </c>
    </row>
    <row r="752" spans="1:1">
      <c r="A752" s="32">
        <v>734</v>
      </c>
    </row>
    <row r="753" spans="1:1">
      <c r="A753" s="32">
        <v>735</v>
      </c>
    </row>
    <row r="754" spans="1:1">
      <c r="A754" s="32">
        <v>736</v>
      </c>
    </row>
    <row r="755" spans="1:1">
      <c r="A755" s="32">
        <v>737</v>
      </c>
    </row>
    <row r="756" spans="1:1">
      <c r="A756" s="32">
        <v>738</v>
      </c>
    </row>
    <row r="757" spans="1:1">
      <c r="A757" s="32">
        <v>739</v>
      </c>
    </row>
    <row r="758" spans="1:1">
      <c r="A758" s="32">
        <v>740</v>
      </c>
    </row>
    <row r="759" spans="1:1">
      <c r="A759" s="32">
        <v>741</v>
      </c>
    </row>
    <row r="760" spans="1:1">
      <c r="A760" s="32">
        <v>742</v>
      </c>
    </row>
    <row r="761" spans="1:1">
      <c r="A761" s="32">
        <v>743</v>
      </c>
    </row>
    <row r="762" spans="1:1">
      <c r="A762" s="32">
        <v>744</v>
      </c>
    </row>
    <row r="763" spans="1:1">
      <c r="A763" s="32">
        <v>745</v>
      </c>
    </row>
    <row r="764" spans="1:1">
      <c r="A764" s="32">
        <v>746</v>
      </c>
    </row>
    <row r="765" spans="1:1">
      <c r="A765" s="32">
        <v>747</v>
      </c>
    </row>
    <row r="766" spans="1:1">
      <c r="A766" s="32">
        <v>748</v>
      </c>
    </row>
    <row r="767" spans="1:1">
      <c r="A767" s="32">
        <v>749</v>
      </c>
    </row>
    <row r="768" spans="1:1">
      <c r="A768" s="32">
        <v>750</v>
      </c>
    </row>
    <row r="769" spans="1:1">
      <c r="A769" s="32">
        <v>751</v>
      </c>
    </row>
    <row r="770" spans="1:1">
      <c r="A770" s="32">
        <v>752</v>
      </c>
    </row>
    <row r="771" spans="1:1">
      <c r="A771" s="32">
        <v>753</v>
      </c>
    </row>
    <row r="772" spans="1:1">
      <c r="A772" s="32">
        <v>754</v>
      </c>
    </row>
    <row r="773" spans="1:1">
      <c r="A773" s="32">
        <v>755</v>
      </c>
    </row>
    <row r="774" spans="1:1">
      <c r="A774" s="32">
        <v>756</v>
      </c>
    </row>
    <row r="775" spans="1:1">
      <c r="A775" s="32">
        <v>757</v>
      </c>
    </row>
    <row r="776" spans="1:1">
      <c r="A776" s="32">
        <v>758</v>
      </c>
    </row>
    <row r="777" spans="1:1">
      <c r="A777" s="32">
        <v>759</v>
      </c>
    </row>
    <row r="778" spans="1:1">
      <c r="A778" s="32">
        <v>760</v>
      </c>
    </row>
    <row r="779" spans="1:1">
      <c r="A779" s="32">
        <v>761</v>
      </c>
    </row>
    <row r="780" spans="1:1">
      <c r="A780" s="32">
        <v>762</v>
      </c>
    </row>
    <row r="781" spans="1:1">
      <c r="A781" s="32">
        <v>763</v>
      </c>
    </row>
    <row r="782" spans="1:1">
      <c r="A782" s="32">
        <v>764</v>
      </c>
    </row>
    <row r="783" spans="1:1">
      <c r="A783" s="32">
        <v>765</v>
      </c>
    </row>
    <row r="784" spans="1:1">
      <c r="A784" s="32">
        <v>766</v>
      </c>
    </row>
    <row r="785" spans="1:1">
      <c r="A785" s="32">
        <v>767</v>
      </c>
    </row>
    <row r="786" spans="1:1">
      <c r="A786" s="32">
        <v>768</v>
      </c>
    </row>
    <row r="787" spans="1:1">
      <c r="A787" s="32">
        <v>769</v>
      </c>
    </row>
    <row r="788" spans="1:1">
      <c r="A788" s="32">
        <v>770</v>
      </c>
    </row>
    <row r="789" spans="1:1">
      <c r="A789" s="32">
        <v>771</v>
      </c>
    </row>
    <row r="790" spans="1:1">
      <c r="A790" s="32">
        <v>772</v>
      </c>
    </row>
    <row r="791" spans="1:1">
      <c r="A791" s="32">
        <v>773</v>
      </c>
    </row>
    <row r="792" spans="1:1">
      <c r="A792" s="32">
        <v>774</v>
      </c>
    </row>
    <row r="793" spans="1:1">
      <c r="A793" s="32">
        <v>775</v>
      </c>
    </row>
    <row r="794" spans="1:1">
      <c r="A794" s="32">
        <v>776</v>
      </c>
    </row>
    <row r="795" spans="1:1">
      <c r="A795" s="32">
        <v>777</v>
      </c>
    </row>
    <row r="796" spans="1:1">
      <c r="A796" s="32">
        <v>778</v>
      </c>
    </row>
    <row r="797" spans="1:1">
      <c r="A797" s="32">
        <v>779</v>
      </c>
    </row>
    <row r="798" spans="1:1">
      <c r="A798" s="32">
        <v>780</v>
      </c>
    </row>
    <row r="799" spans="1:1">
      <c r="A799" s="32">
        <v>781</v>
      </c>
    </row>
    <row r="800" spans="1:1">
      <c r="A800" s="32">
        <v>782</v>
      </c>
    </row>
    <row r="801" spans="1:1">
      <c r="A801" s="32">
        <v>783</v>
      </c>
    </row>
    <row r="802" spans="1:1">
      <c r="A802" s="32">
        <v>784</v>
      </c>
    </row>
    <row r="803" spans="1:1">
      <c r="A803" s="32">
        <v>785</v>
      </c>
    </row>
    <row r="804" spans="1:1">
      <c r="A804" s="32">
        <v>786</v>
      </c>
    </row>
    <row r="805" spans="1:1">
      <c r="A805" s="32">
        <v>787</v>
      </c>
    </row>
    <row r="806" spans="1:1">
      <c r="A806" s="32">
        <v>788</v>
      </c>
    </row>
    <row r="807" spans="1:1">
      <c r="A807" s="32">
        <v>789</v>
      </c>
    </row>
    <row r="808" spans="1:1">
      <c r="A808" s="32">
        <v>790</v>
      </c>
    </row>
    <row r="809" spans="1:1">
      <c r="A809" s="32">
        <v>791</v>
      </c>
    </row>
    <row r="810" spans="1:1">
      <c r="A810" s="32">
        <v>792</v>
      </c>
    </row>
    <row r="811" spans="1:1">
      <c r="A811" s="32">
        <v>793</v>
      </c>
    </row>
    <row r="812" spans="1:1">
      <c r="A812" s="32">
        <v>794</v>
      </c>
    </row>
    <row r="813" spans="1:1">
      <c r="A813" s="32">
        <v>795</v>
      </c>
    </row>
    <row r="814" spans="1:1">
      <c r="A814" s="32">
        <v>796</v>
      </c>
    </row>
    <row r="815" spans="1:1">
      <c r="A815" s="32">
        <v>797</v>
      </c>
    </row>
    <row r="816" spans="1:1">
      <c r="A816" s="32">
        <v>798</v>
      </c>
    </row>
    <row r="817" spans="1:1">
      <c r="A817" s="32">
        <v>799</v>
      </c>
    </row>
    <row r="818" spans="1:1">
      <c r="A818" s="32">
        <v>800</v>
      </c>
    </row>
    <row r="819" spans="1:1">
      <c r="A819" s="32">
        <v>801</v>
      </c>
    </row>
    <row r="820" spans="1:1">
      <c r="A820" s="32">
        <v>802</v>
      </c>
    </row>
    <row r="821" spans="1:1">
      <c r="A821" s="32">
        <v>803</v>
      </c>
    </row>
    <row r="822" spans="1:1">
      <c r="A822" s="32">
        <v>804</v>
      </c>
    </row>
    <row r="823" spans="1:1">
      <c r="A823" s="32">
        <v>805</v>
      </c>
    </row>
    <row r="824" spans="1:1">
      <c r="A824" s="32">
        <v>806</v>
      </c>
    </row>
    <row r="825" spans="1:1">
      <c r="A825" s="32">
        <v>807</v>
      </c>
    </row>
    <row r="826" spans="1:1">
      <c r="A826" s="32">
        <v>808</v>
      </c>
    </row>
    <row r="827" spans="1:1">
      <c r="A827" s="32">
        <v>809</v>
      </c>
    </row>
    <row r="828" spans="1:1">
      <c r="A828" s="32">
        <v>810</v>
      </c>
    </row>
    <row r="829" spans="1:1">
      <c r="A829" s="32">
        <v>811</v>
      </c>
    </row>
    <row r="830" spans="1:1">
      <c r="A830" s="32">
        <v>812</v>
      </c>
    </row>
    <row r="831" spans="1:1">
      <c r="A831" s="32">
        <v>813</v>
      </c>
    </row>
    <row r="832" spans="1:1">
      <c r="A832" s="32">
        <v>814</v>
      </c>
    </row>
    <row r="833" spans="1:1">
      <c r="A833" s="32">
        <v>815</v>
      </c>
    </row>
    <row r="834" spans="1:1">
      <c r="A834" s="32">
        <v>816</v>
      </c>
    </row>
    <row r="835" spans="1:1">
      <c r="A835" s="32">
        <v>817</v>
      </c>
    </row>
    <row r="836" spans="1:1">
      <c r="A836" s="32">
        <v>818</v>
      </c>
    </row>
    <row r="837" spans="1:1">
      <c r="A837" s="32">
        <v>819</v>
      </c>
    </row>
    <row r="838" spans="1:1">
      <c r="A838" s="32">
        <v>820</v>
      </c>
    </row>
    <row r="839" spans="1:1">
      <c r="A839" s="32">
        <v>821</v>
      </c>
    </row>
    <row r="840" spans="1:1">
      <c r="A840" s="32">
        <v>822</v>
      </c>
    </row>
    <row r="841" spans="1:1">
      <c r="A841" s="32">
        <v>823</v>
      </c>
    </row>
    <row r="842" spans="1:1">
      <c r="A842" s="32">
        <v>824</v>
      </c>
    </row>
    <row r="843" spans="1:1">
      <c r="A843" s="32">
        <v>825</v>
      </c>
    </row>
    <row r="844" spans="1:1">
      <c r="A844" s="32">
        <v>826</v>
      </c>
    </row>
    <row r="845" spans="1:1">
      <c r="A845" s="32">
        <v>827</v>
      </c>
    </row>
    <row r="846" spans="1:1">
      <c r="A846" s="32">
        <v>828</v>
      </c>
    </row>
    <row r="847" spans="1:1">
      <c r="A847" s="32">
        <v>829</v>
      </c>
    </row>
    <row r="848" spans="1:1">
      <c r="A848" s="32">
        <v>830</v>
      </c>
    </row>
    <row r="849" spans="1:1">
      <c r="A849" s="32">
        <v>831</v>
      </c>
    </row>
    <row r="850" spans="1:1">
      <c r="A850" s="32">
        <v>832</v>
      </c>
    </row>
    <row r="851" spans="1:1">
      <c r="A851" s="32">
        <v>833</v>
      </c>
    </row>
    <row r="852" spans="1:1">
      <c r="A852" s="32">
        <v>834</v>
      </c>
    </row>
    <row r="853" spans="1:1">
      <c r="A853" s="32">
        <v>835</v>
      </c>
    </row>
    <row r="854" spans="1:1">
      <c r="A854" s="32">
        <v>836</v>
      </c>
    </row>
    <row r="855" spans="1:1">
      <c r="A855" s="32">
        <v>837</v>
      </c>
    </row>
    <row r="856" spans="1:1">
      <c r="A856" s="32">
        <v>838</v>
      </c>
    </row>
    <row r="857" spans="1:1">
      <c r="A857" s="32">
        <v>839</v>
      </c>
    </row>
    <row r="858" spans="1:1">
      <c r="A858" s="32">
        <v>840</v>
      </c>
    </row>
    <row r="859" spans="1:1">
      <c r="A859" s="32">
        <v>841</v>
      </c>
    </row>
    <row r="860" spans="1:1">
      <c r="A860" s="32">
        <v>842</v>
      </c>
    </row>
    <row r="861" spans="1:1">
      <c r="A861" s="32">
        <v>843</v>
      </c>
    </row>
    <row r="862" spans="1:1">
      <c r="A862" s="32">
        <v>844</v>
      </c>
    </row>
    <row r="863" spans="1:1">
      <c r="A863" s="32">
        <v>845</v>
      </c>
    </row>
    <row r="864" spans="1:1">
      <c r="A864" s="32">
        <v>846</v>
      </c>
    </row>
    <row r="865" spans="1:1">
      <c r="A865" s="32">
        <v>847</v>
      </c>
    </row>
    <row r="866" spans="1:1">
      <c r="A866" s="32">
        <v>848</v>
      </c>
    </row>
    <row r="867" spans="1:1">
      <c r="A867" s="32">
        <v>849</v>
      </c>
    </row>
    <row r="868" spans="1:1">
      <c r="A868" s="32">
        <v>850</v>
      </c>
    </row>
    <row r="869" spans="1:1">
      <c r="A869" s="32">
        <v>851</v>
      </c>
    </row>
    <row r="870" spans="1:1">
      <c r="A870" s="32">
        <v>852</v>
      </c>
    </row>
    <row r="871" spans="1:1">
      <c r="A871" s="32">
        <v>853</v>
      </c>
    </row>
    <row r="872" spans="1:1">
      <c r="A872" s="32">
        <v>854</v>
      </c>
    </row>
    <row r="873" spans="1:1">
      <c r="A873" s="32">
        <v>855</v>
      </c>
    </row>
    <row r="874" spans="1:1">
      <c r="A874" s="32">
        <v>856</v>
      </c>
    </row>
    <row r="875" spans="1:1">
      <c r="A875" s="32">
        <v>857</v>
      </c>
    </row>
    <row r="876" spans="1:1">
      <c r="A876" s="32">
        <v>858</v>
      </c>
    </row>
    <row r="877" spans="1:1">
      <c r="A877" s="32">
        <v>859</v>
      </c>
    </row>
    <row r="878" spans="1:1">
      <c r="A878" s="32">
        <v>860</v>
      </c>
    </row>
    <row r="879" spans="1:1">
      <c r="A879" s="32">
        <v>861</v>
      </c>
    </row>
    <row r="880" spans="1:1">
      <c r="A880" s="32">
        <v>862</v>
      </c>
    </row>
    <row r="881" spans="1:1">
      <c r="A881" s="32">
        <v>863</v>
      </c>
    </row>
    <row r="882" spans="1:1">
      <c r="A882" s="32">
        <v>864</v>
      </c>
    </row>
    <row r="883" spans="1:1">
      <c r="A883" s="32">
        <v>865</v>
      </c>
    </row>
    <row r="884" spans="1:1">
      <c r="A884" s="32">
        <v>866</v>
      </c>
    </row>
    <row r="885" spans="1:1">
      <c r="A885" s="32">
        <v>867</v>
      </c>
    </row>
    <row r="886" spans="1:1">
      <c r="A886" s="32">
        <v>868</v>
      </c>
    </row>
    <row r="887" spans="1:1">
      <c r="A887" s="32">
        <v>869</v>
      </c>
    </row>
    <row r="888" spans="1:1">
      <c r="A888" s="32">
        <v>870</v>
      </c>
    </row>
    <row r="889" spans="1:1">
      <c r="A889" s="32">
        <v>871</v>
      </c>
    </row>
    <row r="890" spans="1:1">
      <c r="A890" s="32">
        <v>872</v>
      </c>
    </row>
    <row r="891" spans="1:1">
      <c r="A891" s="32">
        <v>873</v>
      </c>
    </row>
    <row r="892" spans="1:1">
      <c r="A892" s="32">
        <v>874</v>
      </c>
    </row>
    <row r="893" spans="1:1">
      <c r="A893" s="32">
        <v>875</v>
      </c>
    </row>
    <row r="894" spans="1:1">
      <c r="A894" s="32">
        <v>876</v>
      </c>
    </row>
    <row r="895" spans="1:1">
      <c r="A895" s="32">
        <v>877</v>
      </c>
    </row>
    <row r="896" spans="1:1">
      <c r="A896" s="32">
        <v>878</v>
      </c>
    </row>
    <row r="897" spans="1:1">
      <c r="A897" s="32">
        <v>879</v>
      </c>
    </row>
    <row r="898" spans="1:1">
      <c r="A898" s="32">
        <v>880</v>
      </c>
    </row>
    <row r="899" spans="1:1">
      <c r="A899" s="32">
        <v>881</v>
      </c>
    </row>
    <row r="900" spans="1:1">
      <c r="A900" s="32">
        <v>882</v>
      </c>
    </row>
    <row r="901" spans="1:1">
      <c r="A901" s="32">
        <v>883</v>
      </c>
    </row>
    <row r="902" spans="1:1">
      <c r="A902" s="32">
        <v>884</v>
      </c>
    </row>
    <row r="903" spans="1:1">
      <c r="A903" s="32">
        <v>885</v>
      </c>
    </row>
    <row r="904" spans="1:1">
      <c r="A904" s="32">
        <v>886</v>
      </c>
    </row>
    <row r="905" spans="1:1">
      <c r="A905" s="32">
        <v>887</v>
      </c>
    </row>
    <row r="906" spans="1:1">
      <c r="A906" s="32">
        <v>888</v>
      </c>
    </row>
    <row r="907" spans="1:1">
      <c r="A907" s="32">
        <v>889</v>
      </c>
    </row>
    <row r="908" spans="1:1">
      <c r="A908" s="32">
        <v>890</v>
      </c>
    </row>
    <row r="909" spans="1:1">
      <c r="A909" s="32">
        <v>891</v>
      </c>
    </row>
    <row r="910" spans="1:1">
      <c r="A910" s="32">
        <v>892</v>
      </c>
    </row>
    <row r="911" spans="1:1">
      <c r="A911" s="32">
        <v>893</v>
      </c>
    </row>
    <row r="912" spans="1:1">
      <c r="A912" s="32">
        <v>894</v>
      </c>
    </row>
    <row r="913" spans="1:1">
      <c r="A913" s="32">
        <v>895</v>
      </c>
    </row>
    <row r="914" spans="1:1">
      <c r="A914" s="32">
        <v>896</v>
      </c>
    </row>
    <row r="915" spans="1:1">
      <c r="A915" s="32">
        <v>897</v>
      </c>
    </row>
    <row r="916" spans="1:1">
      <c r="A916" s="32">
        <v>898</v>
      </c>
    </row>
    <row r="917" spans="1:1">
      <c r="A917" s="32">
        <v>899</v>
      </c>
    </row>
    <row r="918" spans="1:1">
      <c r="A918" s="32">
        <v>900</v>
      </c>
    </row>
    <row r="919" spans="1:1">
      <c r="A919" s="32">
        <v>901</v>
      </c>
    </row>
    <row r="920" spans="1:1">
      <c r="A920" s="32">
        <v>902</v>
      </c>
    </row>
    <row r="921" spans="1:1">
      <c r="A921" s="32">
        <v>903</v>
      </c>
    </row>
    <row r="922" spans="1:1">
      <c r="A922" s="32">
        <v>904</v>
      </c>
    </row>
    <row r="923" spans="1:1">
      <c r="A923" s="32">
        <v>905</v>
      </c>
    </row>
    <row r="924" spans="1:1">
      <c r="A924" s="32">
        <v>906</v>
      </c>
    </row>
    <row r="925" spans="1:1">
      <c r="A925" s="32">
        <v>907</v>
      </c>
    </row>
    <row r="926" spans="1:1">
      <c r="A926" s="32">
        <v>908</v>
      </c>
    </row>
    <row r="927" spans="1:1">
      <c r="A927" s="32">
        <v>909</v>
      </c>
    </row>
    <row r="928" spans="1:1">
      <c r="A928" s="32">
        <v>910</v>
      </c>
    </row>
    <row r="929" spans="1:1">
      <c r="A929" s="32">
        <v>911</v>
      </c>
    </row>
    <row r="930" spans="1:1">
      <c r="A930" s="32">
        <v>912</v>
      </c>
    </row>
    <row r="931" spans="1:1">
      <c r="A931" s="32">
        <v>913</v>
      </c>
    </row>
    <row r="932" spans="1:1">
      <c r="A932" s="32">
        <v>914</v>
      </c>
    </row>
    <row r="933" spans="1:1">
      <c r="A933" s="32">
        <v>915</v>
      </c>
    </row>
    <row r="934" spans="1:1">
      <c r="A934" s="32">
        <v>916</v>
      </c>
    </row>
    <row r="935" spans="1:1">
      <c r="A935" s="32">
        <v>917</v>
      </c>
    </row>
    <row r="936" spans="1:1">
      <c r="A936" s="32">
        <v>918</v>
      </c>
    </row>
    <row r="937" spans="1:1">
      <c r="A937" s="32">
        <v>919</v>
      </c>
    </row>
    <row r="938" spans="1:1">
      <c r="A938" s="32">
        <v>920</v>
      </c>
    </row>
    <row r="939" spans="1:1">
      <c r="A939" s="32">
        <v>921</v>
      </c>
    </row>
    <row r="940" spans="1:1">
      <c r="A940" s="32">
        <v>922</v>
      </c>
    </row>
    <row r="941" spans="1:1">
      <c r="A941" s="32">
        <v>923</v>
      </c>
    </row>
    <row r="942" spans="1:1">
      <c r="A942" s="32">
        <v>924</v>
      </c>
    </row>
    <row r="943" spans="1:1">
      <c r="A943" s="32">
        <v>925</v>
      </c>
    </row>
    <row r="944" spans="1:1">
      <c r="A944" s="32">
        <v>926</v>
      </c>
    </row>
    <row r="945" spans="1:1">
      <c r="A945" s="32">
        <v>927</v>
      </c>
    </row>
    <row r="946" spans="1:1">
      <c r="A946" s="32">
        <v>928</v>
      </c>
    </row>
    <row r="947" spans="1:1">
      <c r="A947" s="32">
        <v>929</v>
      </c>
    </row>
    <row r="948" spans="1:1">
      <c r="A948" s="32">
        <v>930</v>
      </c>
    </row>
    <row r="949" spans="1:1">
      <c r="A949" s="32">
        <v>931</v>
      </c>
    </row>
    <row r="950" spans="1:1">
      <c r="A950" s="32">
        <v>932</v>
      </c>
    </row>
    <row r="951" spans="1:1">
      <c r="A951" s="32">
        <v>933</v>
      </c>
    </row>
    <row r="952" spans="1:1">
      <c r="A952" s="32">
        <v>934</v>
      </c>
    </row>
    <row r="953" spans="1:1">
      <c r="A953" s="32">
        <v>935</v>
      </c>
    </row>
    <row r="954" spans="1:1">
      <c r="A954" s="32">
        <v>936</v>
      </c>
    </row>
    <row r="955" spans="1:1">
      <c r="A955" s="32">
        <v>937</v>
      </c>
    </row>
    <row r="956" spans="1:1">
      <c r="A956" s="32">
        <v>938</v>
      </c>
    </row>
    <row r="957" spans="1:1">
      <c r="A957" s="32">
        <v>939</v>
      </c>
    </row>
    <row r="958" spans="1:1">
      <c r="A958" s="32">
        <v>940</v>
      </c>
    </row>
    <row r="959" spans="1:1">
      <c r="A959" s="32">
        <v>941</v>
      </c>
    </row>
    <row r="960" spans="1:1">
      <c r="A960" s="32">
        <v>942</v>
      </c>
    </row>
    <row r="961" spans="1:1">
      <c r="A961" s="32">
        <v>943</v>
      </c>
    </row>
    <row r="962" spans="1:1">
      <c r="A962" s="32">
        <v>944</v>
      </c>
    </row>
    <row r="963" spans="1:1">
      <c r="A963" s="32">
        <v>945</v>
      </c>
    </row>
    <row r="964" spans="1:1">
      <c r="A964" s="32">
        <v>946</v>
      </c>
    </row>
    <row r="965" spans="1:1">
      <c r="A965" s="32">
        <v>947</v>
      </c>
    </row>
    <row r="966" spans="1:1">
      <c r="A966" s="32">
        <v>948</v>
      </c>
    </row>
    <row r="967" spans="1:1">
      <c r="A967" s="32">
        <v>949</v>
      </c>
    </row>
    <row r="968" spans="1:1">
      <c r="A968" s="32">
        <v>950</v>
      </c>
    </row>
    <row r="969" spans="1:1">
      <c r="A969" s="32">
        <v>951</v>
      </c>
    </row>
    <row r="970" spans="1:1">
      <c r="A970" s="32">
        <v>952</v>
      </c>
    </row>
    <row r="971" spans="1:1">
      <c r="A971" s="32">
        <v>953</v>
      </c>
    </row>
    <row r="972" spans="1:1">
      <c r="A972" s="32">
        <v>954</v>
      </c>
    </row>
    <row r="973" spans="1:1">
      <c r="A973" s="32">
        <v>955</v>
      </c>
    </row>
    <row r="974" spans="1:1">
      <c r="A974" s="32">
        <v>956</v>
      </c>
    </row>
    <row r="975" spans="1:1">
      <c r="A975" s="32">
        <v>957</v>
      </c>
    </row>
    <row r="976" spans="1:1">
      <c r="A976" s="32">
        <v>958</v>
      </c>
    </row>
    <row r="977" spans="1:1">
      <c r="A977" s="32">
        <v>959</v>
      </c>
    </row>
    <row r="978" spans="1:1">
      <c r="A978" s="32">
        <v>960</v>
      </c>
    </row>
    <row r="979" spans="1:1">
      <c r="A979" s="32">
        <v>961</v>
      </c>
    </row>
    <row r="980" spans="1:1">
      <c r="A980" s="32">
        <v>962</v>
      </c>
    </row>
    <row r="981" spans="1:1">
      <c r="A981" s="32">
        <v>963</v>
      </c>
    </row>
    <row r="982" spans="1:1">
      <c r="A982" s="32">
        <v>964</v>
      </c>
    </row>
    <row r="983" spans="1:1">
      <c r="A983" s="32">
        <v>965</v>
      </c>
    </row>
    <row r="984" spans="1:1">
      <c r="A984" s="32">
        <v>966</v>
      </c>
    </row>
    <row r="985" spans="1:1">
      <c r="A985" s="32">
        <v>967</v>
      </c>
    </row>
    <row r="986" spans="1:1">
      <c r="A986" s="32">
        <v>968</v>
      </c>
    </row>
    <row r="987" spans="1:1">
      <c r="A987" s="32">
        <v>969</v>
      </c>
    </row>
    <row r="988" spans="1:1">
      <c r="A988" s="32">
        <v>970</v>
      </c>
    </row>
    <row r="989" spans="1:1">
      <c r="A989" s="32">
        <v>971</v>
      </c>
    </row>
    <row r="990" spans="1:1">
      <c r="A990" s="32">
        <v>972</v>
      </c>
    </row>
    <row r="991" spans="1:1">
      <c r="A991" s="32">
        <v>973</v>
      </c>
    </row>
    <row r="992" spans="1:1">
      <c r="A992" s="32">
        <v>974</v>
      </c>
    </row>
    <row r="993" spans="1:1">
      <c r="A993" s="32">
        <v>975</v>
      </c>
    </row>
    <row r="994" spans="1:1">
      <c r="A994" s="32">
        <v>976</v>
      </c>
    </row>
    <row r="995" spans="1:1">
      <c r="A995" s="32">
        <v>977</v>
      </c>
    </row>
    <row r="996" spans="1:1">
      <c r="A996" s="32">
        <v>978</v>
      </c>
    </row>
    <row r="997" spans="1:1">
      <c r="A997" s="32">
        <v>979</v>
      </c>
    </row>
    <row r="998" spans="1:1">
      <c r="A998" s="32">
        <v>980</v>
      </c>
    </row>
    <row r="999" spans="1:1">
      <c r="A999" s="32">
        <v>981</v>
      </c>
    </row>
    <row r="1000" spans="1:1">
      <c r="A1000" s="32">
        <v>982</v>
      </c>
    </row>
    <row r="1001" spans="1:1">
      <c r="A1001" s="32">
        <v>983</v>
      </c>
    </row>
    <row r="1002" spans="1:1">
      <c r="A1002" s="32">
        <v>984</v>
      </c>
    </row>
    <row r="1003" spans="1:1">
      <c r="A1003" s="32">
        <v>985</v>
      </c>
    </row>
    <row r="1004" spans="1:1">
      <c r="A1004" s="32">
        <v>986</v>
      </c>
    </row>
    <row r="1005" spans="1:1">
      <c r="A1005" s="32">
        <v>987</v>
      </c>
    </row>
    <row r="1006" spans="1:1">
      <c r="A1006" s="32">
        <v>988</v>
      </c>
    </row>
    <row r="1007" spans="1:1">
      <c r="A1007" s="32">
        <v>989</v>
      </c>
    </row>
    <row r="1008" spans="1:1">
      <c r="A1008" s="32">
        <v>990</v>
      </c>
    </row>
    <row r="1009" spans="1:1">
      <c r="A1009" s="32">
        <v>991</v>
      </c>
    </row>
    <row r="1010" spans="1:1">
      <c r="A1010" s="32">
        <v>992</v>
      </c>
    </row>
    <row r="1011" spans="1:1">
      <c r="A1011" s="32">
        <v>993</v>
      </c>
    </row>
    <row r="1012" spans="1:1">
      <c r="A1012" s="32">
        <v>994</v>
      </c>
    </row>
    <row r="1013" spans="1:1">
      <c r="A1013" s="32">
        <v>995</v>
      </c>
    </row>
    <row r="1014" spans="1:1">
      <c r="A1014" s="32">
        <v>996</v>
      </c>
    </row>
    <row r="1015" spans="1:1">
      <c r="A1015" s="32">
        <v>997</v>
      </c>
    </row>
    <row r="1016" spans="1:1">
      <c r="A1016" s="32">
        <v>998</v>
      </c>
    </row>
    <row r="1017" spans="1:1">
      <c r="A1017" s="32">
        <v>999</v>
      </c>
    </row>
  </sheetData>
  <mergeCells count="15">
    <mergeCell ref="E6:N6"/>
    <mergeCell ref="E1:N1"/>
    <mergeCell ref="E2:N2"/>
    <mergeCell ref="E3:N3"/>
    <mergeCell ref="E4:N4"/>
    <mergeCell ref="E5:N5"/>
    <mergeCell ref="E13:N13"/>
    <mergeCell ref="E14:N14"/>
    <mergeCell ref="E15:N15"/>
    <mergeCell ref="E7:N7"/>
    <mergeCell ref="E8:N8"/>
    <mergeCell ref="E9:N9"/>
    <mergeCell ref="E10:N10"/>
    <mergeCell ref="E11:N11"/>
    <mergeCell ref="E12:N12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Magic</vt:lpstr>
      <vt:lpstr>Monster</vt:lpstr>
      <vt:lpstr>StdItems</vt:lpstr>
      <vt:lpstr>Monster-网络</vt:lpstr>
      <vt:lpstr>StdItems-网络</vt:lpstr>
      <vt:lpstr>属性</vt:lpstr>
      <vt:lpstr>MonGen</vt:lpstr>
      <vt:lpstr>MerChant</vt:lpstr>
      <vt:lpstr>变量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mir</cp:lastModifiedBy>
  <dcterms:created xsi:type="dcterms:W3CDTF">2024-03-29T02:13:11Z</dcterms:created>
  <dcterms:modified xsi:type="dcterms:W3CDTF">2025-02-24T13:29:58Z</dcterms:modified>
</cp:coreProperties>
</file>